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1075" windowHeight="7245" activeTab="1"/>
  </bookViews>
  <sheets>
    <sheet name="ucet 511.11 NAVISION" sheetId="1" r:id="rId1"/>
    <sheet name="Dodávatelia SPOLU" sheetId="4" r:id="rId2"/>
    <sheet name="Dobranský" sheetId="15" r:id="rId3"/>
    <sheet name="Siemens Healthcare" sheetId="3" r:id="rId4"/>
    <sheet name="Ultramed" sheetId="5" r:id="rId5"/>
    <sheet name="Ing. Kočiš" sheetId="6" r:id="rId6"/>
    <sheet name="S&amp;T" sheetId="7" r:id="rId7"/>
    <sheet name="Zoznam prístrojov" sheetId="20" state="hidden" r:id="rId8"/>
    <sheet name="Hárok1" sheetId="18" state="hidden" r:id="rId9"/>
    <sheet name="Hárok2" sheetId="19" state="hidden" r:id="rId10"/>
    <sheet name="ODT DATA" sheetId="16" state="hidden" r:id="rId11"/>
    <sheet name="Radix" sheetId="8" state="hidden" r:id="rId12"/>
    <sheet name="B.Braun Medical" sheetId="9" state="hidden" r:id="rId13"/>
    <sheet name="Dräger" sheetId="10" state="hidden" r:id="rId14"/>
    <sheet name="E-BA" sheetId="11" state="hidden" r:id="rId15"/>
  </sheets>
  <definedNames>
    <definedName name="_xlnm._FilterDatabase" localSheetId="12" hidden="1">'B.Braun Medical'!$A$25:$K$97</definedName>
    <definedName name="_xlnm._FilterDatabase" localSheetId="2" hidden="1">Dobranský!$A$975:$R$1554</definedName>
    <definedName name="_xlnm._FilterDatabase" localSheetId="13" hidden="1">Dräger!$A$29:$K$72</definedName>
    <definedName name="_xlnm._FilterDatabase" localSheetId="14" hidden="1">'E-BA'!$A$18:$K$54</definedName>
    <definedName name="_xlnm._FilterDatabase" localSheetId="8" hidden="1">Hárok1!$A$1:$P$80</definedName>
    <definedName name="_xlnm._FilterDatabase" localSheetId="9" hidden="1">Hárok2!$A$1:$Q$74</definedName>
    <definedName name="_xlnm._FilterDatabase" localSheetId="5" hidden="1">'Ing. Kočiš'!$A$30:$L$356</definedName>
    <definedName name="_xlnm._FilterDatabase" localSheetId="10" hidden="1">'ODT DATA'!$A$1:$L$1518</definedName>
    <definedName name="_xlnm._FilterDatabase" localSheetId="11" hidden="1">Radix!$A$24:$K$52</definedName>
    <definedName name="_xlnm._FilterDatabase" localSheetId="6" hidden="1">'S&amp;T'!$A$33:$R$48</definedName>
    <definedName name="_xlnm._FilterDatabase" localSheetId="3" hidden="1">'Siemens Healthcare'!$A$46:$R$64</definedName>
    <definedName name="_xlnm._FilterDatabase" localSheetId="0" hidden="1">'ucet 511.11 NAVISION'!$A$1:$R$2116</definedName>
    <definedName name="_xlnm._FilterDatabase" localSheetId="4" hidden="1">Ultramed!$A$136:$L$205</definedName>
    <definedName name="_xlnm._FilterDatabase" localSheetId="7" hidden="1">'Zoznam prístrojov'!$A$1:$R$4004</definedName>
  </definedNames>
  <calcPr calcId="125725"/>
  <pivotCaches>
    <pivotCache cacheId="1" r:id="rId16"/>
  </pivotCaches>
</workbook>
</file>

<file path=xl/calcChain.xml><?xml version="1.0" encoding="utf-8"?>
<calcChain xmlns="http://schemas.openxmlformats.org/spreadsheetml/2006/main">
  <c r="E976" i="15"/>
  <c r="F10" i="7" l="1"/>
  <c r="E11" s="1"/>
  <c r="R3" i="18" l="1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2"/>
  <c r="F24" i="6" l="1"/>
  <c r="N739" i="16"/>
  <c r="G22" i="6"/>
  <c r="U1931" i="1"/>
  <c r="U1928"/>
  <c r="G15" i="5" l="1"/>
  <c r="F16" s="1"/>
  <c r="G18" i="15"/>
  <c r="F22" s="1"/>
  <c r="F18" i="3"/>
  <c r="N16" i="16"/>
  <c r="G20" i="5"/>
  <c r="I23" i="3"/>
  <c r="F149"/>
  <c r="F148"/>
  <c r="F145"/>
  <c r="F143"/>
  <c r="F141"/>
  <c r="F139"/>
  <c r="F135"/>
  <c r="F133"/>
  <c r="F130"/>
  <c r="F129"/>
  <c r="F126"/>
  <c r="F125"/>
  <c r="F123"/>
  <c r="F119"/>
  <c r="F117"/>
  <c r="F112"/>
  <c r="F108"/>
  <c r="F103"/>
  <c r="F102"/>
  <c r="F101"/>
  <c r="F98"/>
  <c r="F92"/>
  <c r="C5" i="8" l="1"/>
  <c r="C6"/>
  <c r="C7"/>
  <c r="C8"/>
  <c r="C9"/>
  <c r="C10"/>
  <c r="C12"/>
  <c r="C13"/>
  <c r="C14"/>
  <c r="C15"/>
  <c r="C7" i="9"/>
  <c r="C12"/>
  <c r="C17"/>
  <c r="C6"/>
  <c r="C11"/>
  <c r="C16"/>
  <c r="C10"/>
  <c r="C14"/>
  <c r="C19"/>
  <c r="C9"/>
  <c r="C13"/>
  <c r="C18"/>
  <c r="H73" i="10" l="1"/>
  <c r="C5"/>
  <c r="C8"/>
  <c r="C6"/>
  <c r="C11"/>
  <c r="C12"/>
  <c r="C10"/>
  <c r="C15"/>
  <c r="C19"/>
  <c r="C20"/>
  <c r="C21"/>
  <c r="C22"/>
  <c r="C23"/>
  <c r="C24"/>
  <c r="C13" i="11"/>
  <c r="C12"/>
  <c r="C10"/>
  <c r="C9"/>
  <c r="C8"/>
  <c r="C6"/>
  <c r="C5"/>
</calcChain>
</file>

<file path=xl/sharedStrings.xml><?xml version="1.0" encoding="utf-8"?>
<sst xmlns="http://schemas.openxmlformats.org/spreadsheetml/2006/main" count="83696" uniqueCount="11072">
  <si>
    <t>Dátum zaúčtovania</t>
  </si>
  <si>
    <t>Kód RK</t>
  </si>
  <si>
    <t>Stredisko Kód</t>
  </si>
  <si>
    <t>Typ dokladu</t>
  </si>
  <si>
    <t>Číslo dokladu</t>
  </si>
  <si>
    <t>Číslo externého dokladu</t>
  </si>
  <si>
    <t>Číslo účtu</t>
  </si>
  <si>
    <t>Popis</t>
  </si>
  <si>
    <t>Dal čiastka controlling</t>
  </si>
  <si>
    <t>MD čiastka controlling</t>
  </si>
  <si>
    <t>Čiastka controlling</t>
  </si>
  <si>
    <t>Typ všeobecného účtovania</t>
  </si>
  <si>
    <t>Všeobecná obch.účto skupina</t>
  </si>
  <si>
    <t>Všeobecná účto skupina tovaru</t>
  </si>
  <si>
    <t>Čiastka</t>
  </si>
  <si>
    <t>Typ protiúčtu</t>
  </si>
  <si>
    <t>Číslo protiúčtu</t>
  </si>
  <si>
    <t>Číslo položky</t>
  </si>
  <si>
    <t>1.005.05</t>
  </si>
  <si>
    <t>Faktúra</t>
  </si>
  <si>
    <t>511.110000000</t>
  </si>
  <si>
    <t>Nákup</t>
  </si>
  <si>
    <t>TUZEMSKO</t>
  </si>
  <si>
    <t>A-FIN</t>
  </si>
  <si>
    <t>Účet</t>
  </si>
  <si>
    <t>5.228.51</t>
  </si>
  <si>
    <t>5.576.53</t>
  </si>
  <si>
    <t>S.013.01</t>
  </si>
  <si>
    <t>1.202.02</t>
  </si>
  <si>
    <t>5.185.05</t>
  </si>
  <si>
    <t>1.001.05</t>
  </si>
  <si>
    <t>1.011.05</t>
  </si>
  <si>
    <t>1.207.05</t>
  </si>
  <si>
    <t>2.345.52</t>
  </si>
  <si>
    <t>1.009.01</t>
  </si>
  <si>
    <t>1.013.01</t>
  </si>
  <si>
    <t>1.025.05</t>
  </si>
  <si>
    <t>1.037.05</t>
  </si>
  <si>
    <t>1.070.01</t>
  </si>
  <si>
    <t>1.613.03</t>
  </si>
  <si>
    <t>2.070.51</t>
  </si>
  <si>
    <t>2.070.52</t>
  </si>
  <si>
    <t>2.115.53</t>
  </si>
  <si>
    <t>2.358.52</t>
  </si>
  <si>
    <t>2.802.53</t>
  </si>
  <si>
    <t>2.802.56</t>
  </si>
  <si>
    <t>2.802.57</t>
  </si>
  <si>
    <t>5.062.51</t>
  </si>
  <si>
    <t>8.012.51</t>
  </si>
  <si>
    <t>1.001.01</t>
  </si>
  <si>
    <t>1.004.01</t>
  </si>
  <si>
    <t>1.010.01</t>
  </si>
  <si>
    <t>1.012.05</t>
  </si>
  <si>
    <t>1.014.05</t>
  </si>
  <si>
    <t>1.015.01</t>
  </si>
  <si>
    <t>1.015.05</t>
  </si>
  <si>
    <t>1.025.06</t>
  </si>
  <si>
    <t>1.038.01</t>
  </si>
  <si>
    <t>2.048.52</t>
  </si>
  <si>
    <t>5.023.51</t>
  </si>
  <si>
    <t>5.024.52</t>
  </si>
  <si>
    <t>5.029.51</t>
  </si>
  <si>
    <t>5.029.53</t>
  </si>
  <si>
    <t>5.031.51</t>
  </si>
  <si>
    <t>5.186.02</t>
  </si>
  <si>
    <t>5.186.51</t>
  </si>
  <si>
    <t>1.002.01</t>
  </si>
  <si>
    <t>1.012.01</t>
  </si>
  <si>
    <t>1.025.01</t>
  </si>
  <si>
    <t>1.031.51</t>
  </si>
  <si>
    <t>1.051.01</t>
  </si>
  <si>
    <t>1.196.01</t>
  </si>
  <si>
    <t>1.278.01</t>
  </si>
  <si>
    <t>1.306.51</t>
  </si>
  <si>
    <t>2.003.57</t>
  </si>
  <si>
    <t>2.010.54</t>
  </si>
  <si>
    <t>2.011.52</t>
  </si>
  <si>
    <t>2.115.52</t>
  </si>
  <si>
    <t>2.802.51</t>
  </si>
  <si>
    <t>5.023.54</t>
  </si>
  <si>
    <t>5.023.57</t>
  </si>
  <si>
    <t>5.023.66</t>
  </si>
  <si>
    <t>5.024.06</t>
  </si>
  <si>
    <t>5.027.51</t>
  </si>
  <si>
    <t>5.040.54</t>
  </si>
  <si>
    <t>5.186.52</t>
  </si>
  <si>
    <t>5.188.51</t>
  </si>
  <si>
    <t>5.576.52</t>
  </si>
  <si>
    <t>6.001.52</t>
  </si>
  <si>
    <t>5.188.52</t>
  </si>
  <si>
    <t>2.027.54</t>
  </si>
  <si>
    <t>5.034.51</t>
  </si>
  <si>
    <t>8.001.54</t>
  </si>
  <si>
    <t>5.027.53</t>
  </si>
  <si>
    <t>1.004.05</t>
  </si>
  <si>
    <t>1.027.01</t>
  </si>
  <si>
    <t>1.051.05</t>
  </si>
  <si>
    <t>2.347.52</t>
  </si>
  <si>
    <t>5.024.51</t>
  </si>
  <si>
    <t>1.010.05</t>
  </si>
  <si>
    <t>1.202.07</t>
  </si>
  <si>
    <t>2.012.51</t>
  </si>
  <si>
    <t>2.015.55</t>
  </si>
  <si>
    <t>1.027.05</t>
  </si>
  <si>
    <t>2.010.51</t>
  </si>
  <si>
    <t>5.029.52</t>
  </si>
  <si>
    <t>5.186.06</t>
  </si>
  <si>
    <t>2.027.51</t>
  </si>
  <si>
    <t>2.003.51</t>
  </si>
  <si>
    <t>5.023.58</t>
  </si>
  <si>
    <t>EU</t>
  </si>
  <si>
    <t>1.070.05</t>
  </si>
  <si>
    <t>2.040.51</t>
  </si>
  <si>
    <t>2.108.52</t>
  </si>
  <si>
    <t>2.802.54</t>
  </si>
  <si>
    <t>5.023.55</t>
  </si>
  <si>
    <t>5.023.56</t>
  </si>
  <si>
    <t>2.048.51</t>
  </si>
  <si>
    <t>6.001.51</t>
  </si>
  <si>
    <t>1.009.05</t>
  </si>
  <si>
    <t>1.201.06</t>
  </si>
  <si>
    <t>5.065.51</t>
  </si>
  <si>
    <t>P.009.05</t>
  </si>
  <si>
    <t>2.014.51</t>
  </si>
  <si>
    <t>5.218.51</t>
  </si>
  <si>
    <t>5.031.06</t>
  </si>
  <si>
    <t>5.188.53</t>
  </si>
  <si>
    <t>S.038.01</t>
  </si>
  <si>
    <t>1.018.05</t>
  </si>
  <si>
    <t>2.053.51</t>
  </si>
  <si>
    <t>S.070.01</t>
  </si>
  <si>
    <t>2.009.64</t>
  </si>
  <si>
    <t>2.049.51</t>
  </si>
  <si>
    <t>2.050.53</t>
  </si>
  <si>
    <t>2.062.52</t>
  </si>
  <si>
    <t>2.802.55</t>
  </si>
  <si>
    <t>S.009.01</t>
  </si>
  <si>
    <t>2.038.51</t>
  </si>
  <si>
    <t>2.009.53</t>
  </si>
  <si>
    <t>8.070.51</t>
  </si>
  <si>
    <t>2.011.58</t>
  </si>
  <si>
    <t>2.013.52</t>
  </si>
  <si>
    <t>1.005.01</t>
  </si>
  <si>
    <t>2.013.51</t>
  </si>
  <si>
    <t>5.303.51</t>
  </si>
  <si>
    <t>2.012.54</t>
  </si>
  <si>
    <t>3.080.01</t>
  </si>
  <si>
    <t>5.023.60</t>
  </si>
  <si>
    <t>5.023.65</t>
  </si>
  <si>
    <t>2.049.57</t>
  </si>
  <si>
    <t>2.014.55</t>
  </si>
  <si>
    <t>1.003.01</t>
  </si>
  <si>
    <t>5.228.52</t>
  </si>
  <si>
    <t>2.003.60</t>
  </si>
  <si>
    <t>2.001.52</t>
  </si>
  <si>
    <t>2.049.52</t>
  </si>
  <si>
    <t>S.012.01</t>
  </si>
  <si>
    <t>1.106.01</t>
  </si>
  <si>
    <t>2.018.58</t>
  </si>
  <si>
    <t>2.026.53</t>
  </si>
  <si>
    <t>P.009.01</t>
  </si>
  <si>
    <t>2.013.54</t>
  </si>
  <si>
    <t>5.023.53</t>
  </si>
  <si>
    <t>S.010.01</t>
  </si>
  <si>
    <t>2.306.52</t>
  </si>
  <si>
    <t>Dobropis</t>
  </si>
  <si>
    <t>S.015.01</t>
  </si>
  <si>
    <t>1.278.02</t>
  </si>
  <si>
    <t>2.011.62</t>
  </si>
  <si>
    <t>1.196.05</t>
  </si>
  <si>
    <t>2.015.59</t>
  </si>
  <si>
    <t>S.014.05</t>
  </si>
  <si>
    <t>2.014.53</t>
  </si>
  <si>
    <t>0.913.01</t>
  </si>
  <si>
    <t>0.979.01</t>
  </si>
  <si>
    <t>2.053.52</t>
  </si>
  <si>
    <t>8.184.64</t>
  </si>
  <si>
    <t>S.009.05</t>
  </si>
  <si>
    <t>2.009.70</t>
  </si>
  <si>
    <t>2.039.51</t>
  </si>
  <si>
    <t>S.012.05</t>
  </si>
  <si>
    <t>S.037.05</t>
  </si>
  <si>
    <t>2.011.60</t>
  </si>
  <si>
    <t>8.184.59</t>
  </si>
  <si>
    <t>1.003.02</t>
  </si>
  <si>
    <t>2.002.55</t>
  </si>
  <si>
    <t>2.009.68</t>
  </si>
  <si>
    <t>Artspect</t>
  </si>
  <si>
    <t>Askin</t>
  </si>
  <si>
    <t>B.Braun Medical</t>
  </si>
  <si>
    <t>Baria</t>
  </si>
  <si>
    <t>Beckman</t>
  </si>
  <si>
    <t>BIO G</t>
  </si>
  <si>
    <t>BIOFLEX</t>
  </si>
  <si>
    <t>BIS MasterMed</t>
  </si>
  <si>
    <t>BMT</t>
  </si>
  <si>
    <t>Brainomix</t>
  </si>
  <si>
    <t>Carl  Zeiss</t>
  </si>
  <si>
    <t>CMI</t>
  </si>
  <si>
    <t>Cryosoft</t>
  </si>
  <si>
    <t>Dartin</t>
  </si>
  <si>
    <t>Dispomed</t>
  </si>
  <si>
    <t>DMS</t>
  </si>
  <si>
    <t>Dräger</t>
  </si>
  <si>
    <t>DTS</t>
  </si>
  <si>
    <t>Dynex</t>
  </si>
  <si>
    <t>E-BA</t>
  </si>
  <si>
    <t>EGAMED</t>
  </si>
  <si>
    <t>Ego Zlín</t>
  </si>
  <si>
    <t>Ekokrok</t>
  </si>
  <si>
    <t>Elmed</t>
  </si>
  <si>
    <t>Eurex Medica</t>
  </si>
  <si>
    <t>Fénix</t>
  </si>
  <si>
    <t>Frigoria</t>
  </si>
  <si>
    <t>HNS mechanix</t>
  </si>
  <si>
    <t>Homola</t>
  </si>
  <si>
    <t>Chirana</t>
  </si>
  <si>
    <t>Inamed</t>
  </si>
  <si>
    <t>Infolab</t>
  </si>
  <si>
    <t>Dobranský</t>
  </si>
  <si>
    <t>Ing. Kočiš</t>
  </si>
  <si>
    <t>Ing.Kočiš</t>
  </si>
  <si>
    <t>InteliData</t>
  </si>
  <si>
    <t>Intertec</t>
  </si>
  <si>
    <t>Intes Bohemia</t>
  </si>
  <si>
    <t>Intes Poprad</t>
  </si>
  <si>
    <t>Intravena</t>
  </si>
  <si>
    <t>Ján Kyseľ</t>
  </si>
  <si>
    <t>John.&amp; John.</t>
  </si>
  <si>
    <t>Labo SK</t>
  </si>
  <si>
    <t>Lambda Life</t>
  </si>
  <si>
    <t>Madicalernst</t>
  </si>
  <si>
    <t>Maquet</t>
  </si>
  <si>
    <t>Medesa</t>
  </si>
  <si>
    <t>Media</t>
  </si>
  <si>
    <t>Medicalernst</t>
  </si>
  <si>
    <t>Medilas</t>
  </si>
  <si>
    <t>Medis Nitra</t>
  </si>
  <si>
    <t>Medis</t>
  </si>
  <si>
    <t>Medservis</t>
  </si>
  <si>
    <t>Medsol</t>
  </si>
  <si>
    <t>MEDtechnic</t>
  </si>
  <si>
    <t>Medtronic</t>
  </si>
  <si>
    <t>Messer Medical</t>
  </si>
  <si>
    <t>MG Slovakia</t>
  </si>
  <si>
    <t>MGP</t>
  </si>
  <si>
    <t>O.K.Sevis</t>
  </si>
  <si>
    <t>OCULUS &amp; CO</t>
  </si>
  <si>
    <t>OInteliData</t>
  </si>
  <si>
    <t>PC MOB</t>
  </si>
  <si>
    <t>Podracký</t>
  </si>
  <si>
    <t>POLYMED</t>
  </si>
  <si>
    <t>Radix</t>
  </si>
  <si>
    <t>RALL Elektronic</t>
  </si>
  <si>
    <t>Reg.úrad.</t>
  </si>
  <si>
    <t>Roche</t>
  </si>
  <si>
    <t>RÚVZ</t>
  </si>
  <si>
    <t>Rydix</t>
  </si>
  <si>
    <t>S&amp;T</t>
  </si>
  <si>
    <t>Sarstedt</t>
  </si>
  <si>
    <t>Shimadzu</t>
  </si>
  <si>
    <t>Siemens</t>
  </si>
  <si>
    <t>Siemens Healthcare</t>
  </si>
  <si>
    <t>Sl.leg.metrol.</t>
  </si>
  <si>
    <t>Steripak</t>
  </si>
  <si>
    <t>Surgitech</t>
  </si>
  <si>
    <t>Tangra</t>
  </si>
  <si>
    <t>Technicare</t>
  </si>
  <si>
    <t>Timed</t>
  </si>
  <si>
    <t>Trigon Plus</t>
  </si>
  <si>
    <t>Ultramed</t>
  </si>
  <si>
    <t>Unique Medical</t>
  </si>
  <si>
    <t>Unotech</t>
  </si>
  <si>
    <t>UPMaRT</t>
  </si>
  <si>
    <t>Ústav rad.ochr.</t>
  </si>
  <si>
    <t>Advanced Ster.</t>
  </si>
  <si>
    <t>VF</t>
  </si>
  <si>
    <t>Vitamed</t>
  </si>
  <si>
    <t>Wega-MS</t>
  </si>
  <si>
    <t>WTW</t>
  </si>
  <si>
    <t>Menovky riadkov</t>
  </si>
  <si>
    <t>Celkový súčet</t>
  </si>
  <si>
    <t>Počet z Čiastka</t>
  </si>
  <si>
    <t>Hodnoty</t>
  </si>
  <si>
    <t>Súčet z Čiastka2</t>
  </si>
  <si>
    <t>názov</t>
  </si>
  <si>
    <t>suma</t>
  </si>
  <si>
    <t>podiel</t>
  </si>
  <si>
    <t>Zdoj: Oddelenie zdravotníckej techniky; Prehľad servis</t>
  </si>
  <si>
    <t>Rok</t>
  </si>
  <si>
    <t>FN</t>
  </si>
  <si>
    <t>Doruč Dňa</t>
  </si>
  <si>
    <t>Odstr.Dňa</t>
  </si>
  <si>
    <t>Inv.číslo</t>
  </si>
  <si>
    <t>Typ Zariadenia</t>
  </si>
  <si>
    <t>Popis Poruchy</t>
  </si>
  <si>
    <t>fakt.suma s DPH</t>
  </si>
  <si>
    <t>Firma</t>
  </si>
  <si>
    <t>nakl</t>
  </si>
  <si>
    <t>Oddelenie</t>
  </si>
  <si>
    <t>DHMR07205</t>
  </si>
  <si>
    <t>Odsávačka Vario AC typ 026.211</t>
  </si>
  <si>
    <t>oprava</t>
  </si>
  <si>
    <t>Jednotka intenzívnej  koronárnej star. IV. IK RA</t>
  </si>
  <si>
    <t>OER00119363</t>
  </si>
  <si>
    <t>Žiarič germicidný otvorený</t>
  </si>
  <si>
    <t>po zapnutí hučí</t>
  </si>
  <si>
    <t>Klinika infektológie a cestovnej medicíny RA</t>
  </si>
  <si>
    <t>Stomat.súprava Smile</t>
  </si>
  <si>
    <t>odpadová hadica vypadáva</t>
  </si>
  <si>
    <t>2.054.01</t>
  </si>
  <si>
    <t>Parodontologická ambulancia  RA</t>
  </si>
  <si>
    <t>DHMSH11280</t>
  </si>
  <si>
    <t>Stôl operačný Alphamaquet 1150</t>
  </si>
  <si>
    <t>výmena batérií</t>
  </si>
  <si>
    <t>Centr.oper. trakt          SNP</t>
  </si>
  <si>
    <t>PMSH10387-1</t>
  </si>
  <si>
    <t>Vozík</t>
  </si>
  <si>
    <t>vypaávajú kolieska</t>
  </si>
  <si>
    <t>Urologická klinika  SNP</t>
  </si>
  <si>
    <t>OER00103569</t>
  </si>
  <si>
    <t>Kompresor DUO 2T</t>
  </si>
  <si>
    <t>zlomená hadica na vzduch</t>
  </si>
  <si>
    <t>2.016.01</t>
  </si>
  <si>
    <t>Ambulancia závodnej stomatológie RA</t>
  </si>
  <si>
    <t>PMR001437</t>
  </si>
  <si>
    <t>Žiarič germicidný</t>
  </si>
  <si>
    <t>dobranský</t>
  </si>
  <si>
    <t>Klinika úrazovej chirurgie RA</t>
  </si>
  <si>
    <t>OER00114152</t>
  </si>
  <si>
    <t>Žiarič germicídny</t>
  </si>
  <si>
    <t>5.185.01</t>
  </si>
  <si>
    <t>Centr.oper. sály   RA</t>
  </si>
  <si>
    <t>PMR01452</t>
  </si>
  <si>
    <t>PMR01453</t>
  </si>
  <si>
    <t>PMR01454</t>
  </si>
  <si>
    <t>PMR01455</t>
  </si>
  <si>
    <t>DHMR08334</t>
  </si>
  <si>
    <t>Myčka galošov Getinge</t>
  </si>
  <si>
    <t>oprava - tečie</t>
  </si>
  <si>
    <t>DHMSH11234</t>
  </si>
  <si>
    <t>Stomatologická súprava</t>
  </si>
  <si>
    <t>porucha kompresora box č. 10</t>
  </si>
  <si>
    <t>2.016.05</t>
  </si>
  <si>
    <t>Ambulancia záchovnej  stomatológie  SNP</t>
  </si>
  <si>
    <t>DHMR08040</t>
  </si>
  <si>
    <t>Stôl operačný mob.HIMAX Hi 220</t>
  </si>
  <si>
    <t>II. Chirurgická klinika   RA</t>
  </si>
  <si>
    <t>zdrav. vybavenie</t>
  </si>
  <si>
    <t>el. kontrola</t>
  </si>
  <si>
    <t>Dobransky</t>
  </si>
  <si>
    <t>Kl.ortop.a traumat.pohyb.ústroj. SNP</t>
  </si>
  <si>
    <t>OES00210039</t>
  </si>
  <si>
    <t>Infúzomat</t>
  </si>
  <si>
    <t>Neonatologické odd.  SNP</t>
  </si>
  <si>
    <t>Smile</t>
  </si>
  <si>
    <t>Neodteká voda z pľuvátka</t>
  </si>
  <si>
    <t>2.016.02</t>
  </si>
  <si>
    <t>Pedostomatológia   RA</t>
  </si>
  <si>
    <t>OES00214067</t>
  </si>
  <si>
    <t>DHMSH11249</t>
  </si>
  <si>
    <t>Súprava stomatologická Smile</t>
  </si>
  <si>
    <t>pokazený nožný spínač</t>
  </si>
  <si>
    <t>2.054.05</t>
  </si>
  <si>
    <t>Parodontologická ambulancia  SNP</t>
  </si>
  <si>
    <t>DHMS11562</t>
  </si>
  <si>
    <t>Centrifuga Eppendorf 5702</t>
  </si>
  <si>
    <t>oprava krytu</t>
  </si>
  <si>
    <t>5.024.05</t>
  </si>
  <si>
    <t>OLM - pododdelenie klin. biochémie SNP</t>
  </si>
  <si>
    <t>OESHDM2/11141</t>
  </si>
  <si>
    <t>Pinzeta bajon. neurochir.</t>
  </si>
  <si>
    <t>posúdenie TS</t>
  </si>
  <si>
    <t>5.186.05</t>
  </si>
  <si>
    <t>Central.sterilizácia SNP</t>
  </si>
  <si>
    <t>PMSH11141-3</t>
  </si>
  <si>
    <t>Odsáva_ka ultrazvuková so šl</t>
  </si>
  <si>
    <t>Klinika ORL a chirurgie hlavy a krku   SNP</t>
  </si>
  <si>
    <t>DHMS11544</t>
  </si>
  <si>
    <t>Centrifuga EPPENDORF</t>
  </si>
  <si>
    <t>oprava spínača na štartovanie</t>
  </si>
  <si>
    <t>Zdravotn. technika</t>
  </si>
  <si>
    <t>el. revízia</t>
  </si>
  <si>
    <t>Klinika FBaLR    RA</t>
  </si>
  <si>
    <t>Zdravotn.prístroje</t>
  </si>
  <si>
    <t>el.revízia</t>
  </si>
  <si>
    <t>5.029.05</t>
  </si>
  <si>
    <t>Oddelenie patológie  RA</t>
  </si>
  <si>
    <t>PMR00433</t>
  </si>
  <si>
    <t>Stôl operačný II s podstavcom</t>
  </si>
  <si>
    <t>Urologické oddelenie    RA</t>
  </si>
  <si>
    <t>OERN/057211</t>
  </si>
  <si>
    <t>Inj.infúzna pumpa Terumo</t>
  </si>
  <si>
    <t>Neonatologické odd.  RA</t>
  </si>
  <si>
    <t>OERN/057210</t>
  </si>
  <si>
    <t>OES00215461</t>
  </si>
  <si>
    <t>Oximeter pulzný Masimo Rad 8</t>
  </si>
  <si>
    <t>Oprava spojovacieho kábla</t>
  </si>
  <si>
    <t>demontáž</t>
  </si>
  <si>
    <t>DHMR07601</t>
  </si>
  <si>
    <t>Posteľ nemocničná</t>
  </si>
  <si>
    <t>IV. interná klinika RA</t>
  </si>
  <si>
    <t>OER00112080</t>
  </si>
  <si>
    <t>Antidebubit.matrac s prísl.</t>
  </si>
  <si>
    <t>OER00117255</t>
  </si>
  <si>
    <t>Matrac antidekubitárny</t>
  </si>
  <si>
    <t>OESHDM1/94132</t>
  </si>
  <si>
    <t>Súprava laryngoskopická</t>
  </si>
  <si>
    <t>2.070.05</t>
  </si>
  <si>
    <t>Amb.  maxilofaciálnej chirurgie I. IK    SNP</t>
  </si>
  <si>
    <t>OES00208312</t>
  </si>
  <si>
    <t>Súprava stomat. PRIMUS 1058TM</t>
  </si>
  <si>
    <t>pretáča sa</t>
  </si>
  <si>
    <t>zdravotn.technika</t>
  </si>
  <si>
    <t>Diplomat 170</t>
  </si>
  <si>
    <t>oprava kresla,v obl.odpadu tečie</t>
  </si>
  <si>
    <t>I. stomatologická klinika  SNP</t>
  </si>
  <si>
    <t>zdravotn. technika</t>
  </si>
  <si>
    <t>DHMR08546</t>
  </si>
  <si>
    <t>Systém antidekubitný aktívny</t>
  </si>
  <si>
    <t>servisná prehliadka</t>
  </si>
  <si>
    <t>Germic. žiariče</t>
  </si>
  <si>
    <t>výmena trubíc</t>
  </si>
  <si>
    <t>OESHDM1/52454</t>
  </si>
  <si>
    <t>Galvanostimulátor</t>
  </si>
  <si>
    <t>kolíše intenzita</t>
  </si>
  <si>
    <t>Oddelenie  FBaLR     SNP</t>
  </si>
  <si>
    <t>DHMS11514</t>
  </si>
  <si>
    <t>Cystoskop operačný-end.vyb.</t>
  </si>
  <si>
    <t>Albaran -odpadnutý kohútik</t>
  </si>
  <si>
    <t>DHMSH11235</t>
  </si>
  <si>
    <t>odlomený spínací gombík na kompresore</t>
  </si>
  <si>
    <t>DHMSH11360</t>
  </si>
  <si>
    <t>EKG prístroj</t>
  </si>
  <si>
    <t>netlačí papier</t>
  </si>
  <si>
    <t>JIS I.  chirurgická klinika  SNP</t>
  </si>
  <si>
    <t>DHMSH11195</t>
  </si>
  <si>
    <t>Prístroj EKG</t>
  </si>
  <si>
    <t>nepíše 6 zvod</t>
  </si>
  <si>
    <t>I.Chirurgická  klinika  SNP</t>
  </si>
  <si>
    <t>DHMS11534</t>
  </si>
  <si>
    <t>Stôl operačný univerzálny</t>
  </si>
  <si>
    <t>nedobíja baterky</t>
  </si>
  <si>
    <t>OES00205300</t>
  </si>
  <si>
    <t>Lôžko polohovateľné mechanické</t>
  </si>
  <si>
    <t>pokazené zdvíhanie</t>
  </si>
  <si>
    <t>Neurologické  oddelenie    RA</t>
  </si>
  <si>
    <t>OES00205301</t>
  </si>
  <si>
    <t>pokazené brzdy</t>
  </si>
  <si>
    <t>DHMSH11071</t>
  </si>
  <si>
    <t>Centrifuga stolná multifunkčná</t>
  </si>
  <si>
    <t>kryt sa nedá zavrieť</t>
  </si>
  <si>
    <t>5.031.08</t>
  </si>
  <si>
    <t>OLM - pododdelenie klin. hematológie SNP</t>
  </si>
  <si>
    <t>el.revizia</t>
  </si>
  <si>
    <t>5.306.01</t>
  </si>
  <si>
    <t>Toxikologické laboratórium   RA</t>
  </si>
  <si>
    <t>DHMS11714</t>
  </si>
  <si>
    <t>Systém vrtací EC 300</t>
  </si>
  <si>
    <t>oprava nožného spínača</t>
  </si>
  <si>
    <t>OER00103890</t>
  </si>
  <si>
    <t>Násadec turbínkový</t>
  </si>
  <si>
    <t>nefunguje</t>
  </si>
  <si>
    <t>OER00103891</t>
  </si>
  <si>
    <t>OER00103184</t>
  </si>
  <si>
    <t>Turbína control Sirona T2</t>
  </si>
  <si>
    <t>DHMR03857</t>
  </si>
  <si>
    <t>Zubná súprava BH-654</t>
  </si>
  <si>
    <t>neodsáva vodu</t>
  </si>
  <si>
    <t>Amb. stomatologickej protetiky  RA</t>
  </si>
  <si>
    <t>DHMR06714</t>
  </si>
  <si>
    <t>Elektrokoagulácia ERBE</t>
  </si>
  <si>
    <t>oprava pedála</t>
  </si>
  <si>
    <t>5.558.01</t>
  </si>
  <si>
    <t>Endoskopia  II. CHK  RA</t>
  </si>
  <si>
    <t>zubná súprava</t>
  </si>
  <si>
    <t>montáž</t>
  </si>
  <si>
    <t>vyčistenie odpadu a príprava media</t>
  </si>
  <si>
    <t>OES00202450</t>
  </si>
  <si>
    <t>Stomat.súprava Diplomat DE 170</t>
  </si>
  <si>
    <t>demontáž a odvoz na polikl.dospelých</t>
  </si>
  <si>
    <t>OERN/057463</t>
  </si>
  <si>
    <t>Lampa baktericídna stojanová</t>
  </si>
  <si>
    <t>poškodený ochranný kryt</t>
  </si>
  <si>
    <t>I. interná klinika SNP</t>
  </si>
  <si>
    <t>DHMSH2894</t>
  </si>
  <si>
    <t>Svietidlo operačné</t>
  </si>
  <si>
    <t>DHMSH11104</t>
  </si>
  <si>
    <t>Stôl operačný</t>
  </si>
  <si>
    <t>nefungujú batérie</t>
  </si>
  <si>
    <t>DHMSH10972</t>
  </si>
  <si>
    <t>Mikroskop operacny ocny</t>
  </si>
  <si>
    <t>nefunguje vypínač</t>
  </si>
  <si>
    <t>Očná klinika    SNP</t>
  </si>
  <si>
    <t>OES00204079</t>
  </si>
  <si>
    <t>Odsávačka elektrická</t>
  </si>
  <si>
    <t>slabo odsáva</t>
  </si>
  <si>
    <t>DHMR08496</t>
  </si>
  <si>
    <t>Posteľ pojazdná kovová</t>
  </si>
  <si>
    <t>nefunguje ovládanie nôh</t>
  </si>
  <si>
    <t>DHMR08967</t>
  </si>
  <si>
    <t>Kardiotokograf EDAN F3</t>
  </si>
  <si>
    <t>odlomený kryt, kde sa zakladá papier</t>
  </si>
  <si>
    <t>Gynekol.-pôrod. oddelenie   RA</t>
  </si>
  <si>
    <t>DHMSH10088</t>
  </si>
  <si>
    <t>Lampa vytvrdzovacia</t>
  </si>
  <si>
    <t>2.053.05</t>
  </si>
  <si>
    <t>Amb. čeľustnej ortopédie  SNP</t>
  </si>
  <si>
    <t>DHMSH10457</t>
  </si>
  <si>
    <t>Lampa polymerizačná</t>
  </si>
  <si>
    <t>OER00103561</t>
  </si>
  <si>
    <t>Zubolekárska súprava C8 SIRONA</t>
  </si>
  <si>
    <t>porucha ovládania kresiel</t>
  </si>
  <si>
    <t>OER00103562</t>
  </si>
  <si>
    <t>OER00103563</t>
  </si>
  <si>
    <t>OER00103564</t>
  </si>
  <si>
    <t>OER00103565</t>
  </si>
  <si>
    <t>OER00103566</t>
  </si>
  <si>
    <t>súprava hučí</t>
  </si>
  <si>
    <t>2.053.01</t>
  </si>
  <si>
    <t>Amb. čeľustnej ortopédie  RA</t>
  </si>
  <si>
    <t>5.027.01</t>
  </si>
  <si>
    <t>KFBLR - fyziatria, rehabilitácia   RA</t>
  </si>
  <si>
    <t>2.027.01</t>
  </si>
  <si>
    <t>Ambulancia FBLR RA</t>
  </si>
  <si>
    <t>OERN/058750</t>
  </si>
  <si>
    <t>Lampa biotronická</t>
  </si>
  <si>
    <t>má prasknuté sklíčko a nesvieti</t>
  </si>
  <si>
    <t>OERN/40246</t>
  </si>
  <si>
    <t>Germicidný žiarič</t>
  </si>
  <si>
    <t>kontrola počtu osv.hodín</t>
  </si>
  <si>
    <t>OER00102785</t>
  </si>
  <si>
    <t>Germicídny žiarič</t>
  </si>
  <si>
    <t>OER00106760</t>
  </si>
  <si>
    <t>Germic. žiariče 13ks</t>
  </si>
  <si>
    <t>PMR01347</t>
  </si>
  <si>
    <t>Kompresor</t>
  </si>
  <si>
    <t>PMR01348</t>
  </si>
  <si>
    <t>Matrac antidekubitný</t>
  </si>
  <si>
    <t>PMR01709</t>
  </si>
  <si>
    <t>Matrac</t>
  </si>
  <si>
    <t>Germic. žiarič</t>
  </si>
  <si>
    <t>Kardiotokogram Agilent</t>
  </si>
  <si>
    <t>oprava kardio a kontrakčnej sondy</t>
  </si>
  <si>
    <t>1.009.06</t>
  </si>
  <si>
    <t>Pôrodná časť GP kliniky  SNP</t>
  </si>
  <si>
    <t>DHMSH11228</t>
  </si>
  <si>
    <t>netočí rovný násadec</t>
  </si>
  <si>
    <t>DHMSH11231</t>
  </si>
  <si>
    <t>oprava svetla -padá</t>
  </si>
  <si>
    <t>OES00202443</t>
  </si>
  <si>
    <t>Stomat. súprava Diplomat</t>
  </si>
  <si>
    <t>nesaje odsávačka</t>
  </si>
  <si>
    <t>OER00113654</t>
  </si>
  <si>
    <t>nesvieti</t>
  </si>
  <si>
    <t>2.184.01</t>
  </si>
  <si>
    <t>Prijímacia ambulancia IV. Internej kliniky  RA</t>
  </si>
  <si>
    <t>OER00114150</t>
  </si>
  <si>
    <t>vypisuje poruchu</t>
  </si>
  <si>
    <t>PMR00266</t>
  </si>
  <si>
    <t>Zdroj záložný APC 1500</t>
  </si>
  <si>
    <t>oprava zdroja k EEG</t>
  </si>
  <si>
    <t>zdravotn.prístroje</t>
  </si>
  <si>
    <t>5.065.05</t>
  </si>
  <si>
    <t>Oddelenie klinickej farmakológie SNP</t>
  </si>
  <si>
    <t>OERN/31113</t>
  </si>
  <si>
    <t>Germicidný  žiarič</t>
  </si>
  <si>
    <t>výmena germic. trubice</t>
  </si>
  <si>
    <t>OLM - poddodelenie klinickej hematológie RA</t>
  </si>
  <si>
    <t>OES00202056</t>
  </si>
  <si>
    <t>Žiarič  germicídny</t>
  </si>
  <si>
    <t>2.184.05</t>
  </si>
  <si>
    <t>Oddelenie urgentného príjmu  SNP</t>
  </si>
  <si>
    <t>OESHDM2/110020</t>
  </si>
  <si>
    <t>Ziarič germicidný</t>
  </si>
  <si>
    <t>OESHDM2/77407</t>
  </si>
  <si>
    <t>Žiarič bakteriocidný</t>
  </si>
  <si>
    <t>OES00210905</t>
  </si>
  <si>
    <t>Madrac antidekubitačný</t>
  </si>
  <si>
    <t>oprava kompresora resp.šnúri</t>
  </si>
  <si>
    <t>I. KAIM   SNP</t>
  </si>
  <si>
    <t>OES00210903</t>
  </si>
  <si>
    <t>oprava -sfukujú komôrky</t>
  </si>
  <si>
    <t>OES00212409</t>
  </si>
  <si>
    <t>Matrac antidekubitačný</t>
  </si>
  <si>
    <t>OES00212751</t>
  </si>
  <si>
    <t>Matrac antib.</t>
  </si>
  <si>
    <t>OÚP - stacionár 2 vnútorné lekárstvo SNP</t>
  </si>
  <si>
    <t>DHMS11541</t>
  </si>
  <si>
    <t>Zdroj svetelný Xenón</t>
  </si>
  <si>
    <t>slabo svieti</t>
  </si>
  <si>
    <t>Transplantačné oddelenie SNP</t>
  </si>
  <si>
    <t>DHMSH11427</t>
  </si>
  <si>
    <t>EKG Cardiovit AT -2 PLUS RS</t>
  </si>
  <si>
    <t>klávesnica vpáčená</t>
  </si>
  <si>
    <t>DHMR07800</t>
  </si>
  <si>
    <t>Lampa stropná operačná</t>
  </si>
  <si>
    <t>2.010.01</t>
  </si>
  <si>
    <t>Chirurgická ambulancia  RA</t>
  </si>
  <si>
    <t>PMR7053-1</t>
  </si>
  <si>
    <t>Nabijacka Combi NC 4</t>
  </si>
  <si>
    <t>vyteká voda</t>
  </si>
  <si>
    <t>Infusomat Space</t>
  </si>
  <si>
    <t>nedá sa zapnúť</t>
  </si>
  <si>
    <t>Oddeleni AIM    RA</t>
  </si>
  <si>
    <t>Germic.žiariče</t>
  </si>
  <si>
    <t>prekročený počet odsviet. hodín</t>
  </si>
  <si>
    <t>DHMSH11289</t>
  </si>
  <si>
    <t>Monitor vitálnych funkcií-Infi</t>
  </si>
  <si>
    <t>DHMSH11209</t>
  </si>
  <si>
    <t>Prístroj kardiotokografický</t>
  </si>
  <si>
    <t>oprava kardio a kontraktačnej sondy</t>
  </si>
  <si>
    <t>OES00202195</t>
  </si>
  <si>
    <t>Laryngoskop</t>
  </si>
  <si>
    <t>nesvietia lyžice 3 ks</t>
  </si>
  <si>
    <t>Klinika  dermatovenerológie   SNP</t>
  </si>
  <si>
    <t>DHMS11679</t>
  </si>
  <si>
    <t>zničená koncovka nabíjačky</t>
  </si>
  <si>
    <t>germic. žiariče 13ks</t>
  </si>
  <si>
    <t>Operačná sála Oddelenie PRaECH RA</t>
  </si>
  <si>
    <t>DHMR07176</t>
  </si>
  <si>
    <t>Stôl operačný OPERAL 36.02</t>
  </si>
  <si>
    <t>oprava ovládača</t>
  </si>
  <si>
    <t>PMR00250</t>
  </si>
  <si>
    <t>Lampa operačná dvojramenná</t>
  </si>
  <si>
    <t>DHMR06769</t>
  </si>
  <si>
    <t>STRYKER TPS SYSTÉM Microdrill</t>
  </si>
  <si>
    <t>oprava - nefunguje šlapátko B""</t>
  </si>
  <si>
    <t>2.070.01</t>
  </si>
  <si>
    <t>Amb.  maxilofaciálnej chirurgie KSaMFCH  RA</t>
  </si>
  <si>
    <t>DHMSH11232</t>
  </si>
  <si>
    <t>oprava odsávačky</t>
  </si>
  <si>
    <t>DHMR04689</t>
  </si>
  <si>
    <t>Zubná súprava Chiradent 654 C</t>
  </si>
  <si>
    <t>odtrhnuté rameno, neodteká voda z pľuv.</t>
  </si>
  <si>
    <t>OESHDM3/14670</t>
  </si>
  <si>
    <t>Negatoskop L-110</t>
  </si>
  <si>
    <t>montáž na stenu</t>
  </si>
  <si>
    <t>OER00103887</t>
  </si>
  <si>
    <t>padá rameno a pokazené svetlo</t>
  </si>
  <si>
    <t>KSaMCH - amb. maxilofac. chir. RA</t>
  </si>
  <si>
    <t>OERN/054190</t>
  </si>
  <si>
    <t>Lampa baktericídna nast.</t>
  </si>
  <si>
    <t>OER00114172</t>
  </si>
  <si>
    <t>nežiari</t>
  </si>
  <si>
    <t>5.576.02</t>
  </si>
  <si>
    <t>CT                        RA</t>
  </si>
  <si>
    <t>Odsávačka</t>
  </si>
  <si>
    <t>neodsáva</t>
  </si>
  <si>
    <t>OER00101684</t>
  </si>
  <si>
    <t>Pílka na sádru</t>
  </si>
  <si>
    <t>zalomený kábel</t>
  </si>
  <si>
    <t>2.013.01</t>
  </si>
  <si>
    <t>Traumatologická ambulancia  RA</t>
  </si>
  <si>
    <t>PMR01178</t>
  </si>
  <si>
    <t>Germic.žiariče 15 ks</t>
  </si>
  <si>
    <t>kontrola a výmena trubíc</t>
  </si>
  <si>
    <t>KUCH - amb. úrazovej chir. č. 1 RA</t>
  </si>
  <si>
    <t>OER00112946</t>
  </si>
  <si>
    <t>Žiarič germicídny stojanový</t>
  </si>
  <si>
    <t>nefunguje displej</t>
  </si>
  <si>
    <t>JIS Klinika úrazovej chirurgie  RA</t>
  </si>
  <si>
    <t>DHMR08249</t>
  </si>
  <si>
    <t>Vyplachovač ložných mís</t>
  </si>
  <si>
    <t>DHMR04113</t>
  </si>
  <si>
    <t>Zubná súprava 654 C</t>
  </si>
  <si>
    <t>nesvieti svetlo</t>
  </si>
  <si>
    <t>OERN/31938</t>
  </si>
  <si>
    <t>30,4,</t>
  </si>
  <si>
    <t>OERN/31939</t>
  </si>
  <si>
    <t>OERN/31940</t>
  </si>
  <si>
    <t>DHMSH10781</t>
  </si>
  <si>
    <t>Prístroj počítačový EEG</t>
  </si>
  <si>
    <t>Oprava EEG čiapky modrej -poškodené káb</t>
  </si>
  <si>
    <t>Neurologická klinika  SNP</t>
  </si>
  <si>
    <t>DHMSH11275</t>
  </si>
  <si>
    <t>Kreslo urologické Schmitz</t>
  </si>
  <si>
    <t>padajú držiaky na nohy</t>
  </si>
  <si>
    <t>Zdravotn.technika</t>
  </si>
  <si>
    <t>KRaZM rádiológia 1 SNP</t>
  </si>
  <si>
    <t>Monit. vitálnych funkcií</t>
  </si>
  <si>
    <t>prepojenie mon. na centr.monitor</t>
  </si>
  <si>
    <t>DHMR08556</t>
  </si>
  <si>
    <t>DHMR08236</t>
  </si>
  <si>
    <t>DHMS11488</t>
  </si>
  <si>
    <t>Monitor fetálny</t>
  </si>
  <si>
    <t>Posúdenie TS kontrakčnej sondy</t>
  </si>
  <si>
    <t>DHMR08907</t>
  </si>
  <si>
    <t>Odsávačka Thorax Victoria II</t>
  </si>
  <si>
    <t>JIS II.  chirurgická klinika  RA</t>
  </si>
  <si>
    <t>DHMR08922</t>
  </si>
  <si>
    <t>DHMR08924</t>
  </si>
  <si>
    <t>germic. žiariče 3 ks</t>
  </si>
  <si>
    <t>kontrola spínania germ.žiaričov</t>
  </si>
  <si>
    <t>Združená tkanivová banka SNP</t>
  </si>
  <si>
    <t>PMS00624</t>
  </si>
  <si>
    <t>Perfusor Space</t>
  </si>
  <si>
    <t>nechytá striekačku</t>
  </si>
  <si>
    <t>I. KAIM  - anestézie  SNP</t>
  </si>
  <si>
    <t>PMSH11252-6</t>
  </si>
  <si>
    <t>Kreslo SK 1-1</t>
  </si>
  <si>
    <t>stolíky</t>
  </si>
  <si>
    <t>demontáž koliesok z vyrad.stolíkov</t>
  </si>
  <si>
    <t>OES00201445</t>
  </si>
  <si>
    <t>Žiarič germicidny</t>
  </si>
  <si>
    <t>výmena trubice</t>
  </si>
  <si>
    <t>OES00208310</t>
  </si>
  <si>
    <t>Súprava stomatolog. KAVO 1058S</t>
  </si>
  <si>
    <t>oprava pľuvatka</t>
  </si>
  <si>
    <t>Turbínka TS 543 B</t>
  </si>
  <si>
    <t>netočí vrtáčik</t>
  </si>
  <si>
    <t>vduchová pištol</t>
  </si>
  <si>
    <t>tečie voda okolo hlavice</t>
  </si>
  <si>
    <t>Dental Smile</t>
  </si>
  <si>
    <t>padá svetlo, turbínka neprepúšťa vodu</t>
  </si>
  <si>
    <t>OES00208253</t>
  </si>
  <si>
    <t>DHMR04601</t>
  </si>
  <si>
    <t>Regul.zdroj jednosm.prúdu TM 0</t>
  </si>
  <si>
    <t>5.040.05</t>
  </si>
  <si>
    <t>OLM - pododdelenie klin. imunológie  SNP</t>
  </si>
  <si>
    <t>DHMR04602</t>
  </si>
  <si>
    <t>DHMSH11314</t>
  </si>
  <si>
    <t>Svietidlo operačné MARTIN</t>
  </si>
  <si>
    <t>odlomené rameno od satelitu</t>
  </si>
  <si>
    <t>oper.lampa Martin</t>
  </si>
  <si>
    <t>revízia nosného ramena</t>
  </si>
  <si>
    <t>OERN/052272</t>
  </si>
  <si>
    <t>pokazené svetlo</t>
  </si>
  <si>
    <t>DHMR07516</t>
  </si>
  <si>
    <t>Odsávačka el. MEVACS M 20</t>
  </si>
  <si>
    <t>DHMR07544</t>
  </si>
  <si>
    <t xml:space="preserve">Odsávačka MEVACS M20 drenážná </t>
  </si>
  <si>
    <t>DHMR07545</t>
  </si>
  <si>
    <t>DHMR08909</t>
  </si>
  <si>
    <t>DHMR08925</t>
  </si>
  <si>
    <t>OES00207602</t>
  </si>
  <si>
    <t>Žiarič germicidný GSU 36</t>
  </si>
  <si>
    <t>výmena časovača</t>
  </si>
  <si>
    <t>JIS  neurologickej kliniky  SNP</t>
  </si>
  <si>
    <t>DHMR08649</t>
  </si>
  <si>
    <t>DHMR08394</t>
  </si>
  <si>
    <t>Pumpa infúzna</t>
  </si>
  <si>
    <t>DHMSH10850</t>
  </si>
  <si>
    <t>Postele resuscitačné</t>
  </si>
  <si>
    <t>pokazené koliesko a polohovací panel</t>
  </si>
  <si>
    <t>Germic.žiariče 12 ks</t>
  </si>
  <si>
    <t>prečistenie, nastavenie a výmena trubíc</t>
  </si>
  <si>
    <t>DHMSH4366</t>
  </si>
  <si>
    <t>Gynekol.-pôrod. klinika  SNP</t>
  </si>
  <si>
    <t>DHMR07423</t>
  </si>
  <si>
    <t>DHMSH11442</t>
  </si>
  <si>
    <t>Kryokoagulácia ERBOKRYO AE</t>
  </si>
  <si>
    <t>oprava hadice</t>
  </si>
  <si>
    <t>Germic. žiariče 4 ks</t>
  </si>
  <si>
    <t>prečistenie a výmena trubíc</t>
  </si>
  <si>
    <t>Pôrodná sála GPK SNP</t>
  </si>
  <si>
    <t>PMR01719</t>
  </si>
  <si>
    <t>oprava - svieti kontrolka servis</t>
  </si>
  <si>
    <t>Zdravotn. prístroje</t>
  </si>
  <si>
    <t>Germic. žiariče 5 ks</t>
  </si>
  <si>
    <t>OERN/058749</t>
  </si>
  <si>
    <t>posúdenie TS stojana k biolampe</t>
  </si>
  <si>
    <t>DHMR07504</t>
  </si>
  <si>
    <t>EKG prístroj P 8000 Basic</t>
  </si>
  <si>
    <t>DHMR08265</t>
  </si>
  <si>
    <t>EKG SpacelabsCardioExpress SL</t>
  </si>
  <si>
    <t>do pištole nevteká voda</t>
  </si>
  <si>
    <t>KSaMCH - amb. zubného lek. č. 6  detské RA</t>
  </si>
  <si>
    <t>DHMR07424</t>
  </si>
  <si>
    <t>Lampa operačná 2-ramenná 62080</t>
  </si>
  <si>
    <t>KOagulačný kábel ERBE</t>
  </si>
  <si>
    <t>nereaguje</t>
  </si>
  <si>
    <t>Operačná sála KSaMCH RA</t>
  </si>
  <si>
    <t>kompresor hučí bez prestávky</t>
  </si>
  <si>
    <t>oprava turbínky -netočí sa</t>
  </si>
  <si>
    <t>OES00207456</t>
  </si>
  <si>
    <t>Žiarič germicídny prevozný</t>
  </si>
  <si>
    <t>uvoľnený kábel pri vstupe</t>
  </si>
  <si>
    <t>DHMR07582</t>
  </si>
  <si>
    <t>Odsávačka  ATMOS 401</t>
  </si>
  <si>
    <t>DHMR07584</t>
  </si>
  <si>
    <t>Odsávačka  ATMOS C 361</t>
  </si>
  <si>
    <t>Neurochirurgická klinika  SNP</t>
  </si>
  <si>
    <t>DHMR08328</t>
  </si>
  <si>
    <t>Stôl operačný mobilný</t>
  </si>
  <si>
    <t>DHMR08255</t>
  </si>
  <si>
    <t>Myčka galošov</t>
  </si>
  <si>
    <t>oprava -netesní</t>
  </si>
  <si>
    <t>OESHDM3/88008</t>
  </si>
  <si>
    <t>Svietidlo halogenové</t>
  </si>
  <si>
    <t>DHMSH9648</t>
  </si>
  <si>
    <t>Detektor fetálny</t>
  </si>
  <si>
    <t>2.009.06</t>
  </si>
  <si>
    <t>Krajská gynekologická  poradňa  SNP</t>
  </si>
  <si>
    <t>PMR01002</t>
  </si>
  <si>
    <t>2.012.01</t>
  </si>
  <si>
    <t>Urologická ambulancia RA</t>
  </si>
  <si>
    <t>DHMR07113</t>
  </si>
  <si>
    <t>ERBE ICC VIO 300D BiClamp</t>
  </si>
  <si>
    <t>poškodené kolieska</t>
  </si>
  <si>
    <t>OESHDM3/5935</t>
  </si>
  <si>
    <t>Lampa Hange</t>
  </si>
  <si>
    <t>uvolnený kábel</t>
  </si>
  <si>
    <t>negatoskop 3 ks</t>
  </si>
  <si>
    <t>oprava elektr. šnúr</t>
  </si>
  <si>
    <t>OER00114181</t>
  </si>
  <si>
    <t>stále svieti</t>
  </si>
  <si>
    <t>Negatoskop</t>
  </si>
  <si>
    <t>nefunkčný vypínač</t>
  </si>
  <si>
    <t>DHMR03145</t>
  </si>
  <si>
    <t>oprava pľuvátka</t>
  </si>
  <si>
    <t>DHMS11751</t>
  </si>
  <si>
    <t>Odsávačka Hospivac 350</t>
  </si>
  <si>
    <t>DHMR06409</t>
  </si>
  <si>
    <t>Lôžko polohovateľné</t>
  </si>
  <si>
    <t>OER00105863</t>
  </si>
  <si>
    <t>výmena žiarovky</t>
  </si>
  <si>
    <t>DHMSH11279</t>
  </si>
  <si>
    <t>Stôl operačný Alphamoquet 1150</t>
  </si>
  <si>
    <t>po nasunutí podvozku stôl nereaguje</t>
  </si>
  <si>
    <t>OER00103567</t>
  </si>
  <si>
    <t>Kompresor DUO 2T-odsávačka</t>
  </si>
  <si>
    <t>zlomený vypínač</t>
  </si>
  <si>
    <t>Inštrumentárny stolík</t>
  </si>
  <si>
    <t>vyteká olej</t>
  </si>
  <si>
    <t>DHMR03298</t>
  </si>
  <si>
    <t>Zubná súprava Chiradent 654 BH</t>
  </si>
  <si>
    <t>oprava klasiky</t>
  </si>
  <si>
    <t>DHMR04654</t>
  </si>
  <si>
    <t>nefunguje polohovanie kresla</t>
  </si>
  <si>
    <t>Kl. stomatológie a maxilofaciálnej chir.   RA</t>
  </si>
  <si>
    <t>inštalácia</t>
  </si>
  <si>
    <t>KPaF - peumo-ftizeogická amb.  SNP</t>
  </si>
  <si>
    <t>PMSH11252-7</t>
  </si>
  <si>
    <t>Kompresor DUO</t>
  </si>
  <si>
    <t>oprava tlačítka</t>
  </si>
  <si>
    <t>posúdenie TS fetálneho monitoru</t>
  </si>
  <si>
    <t>predĺženie doby žiarenia</t>
  </si>
  <si>
    <t>OESHDM1/78437</t>
  </si>
  <si>
    <t>Svietidlo vyšetrovacie</t>
  </si>
  <si>
    <t>nesvieti, ulomený držiak</t>
  </si>
  <si>
    <t>germ. žiariče 3 ks</t>
  </si>
  <si>
    <t>Odsávačka Mevac</t>
  </si>
  <si>
    <t>slabo saje</t>
  </si>
  <si>
    <t>oprava upchatého pľuvátka</t>
  </si>
  <si>
    <t>OESHDM1/81437</t>
  </si>
  <si>
    <t>Solux SAHARA</t>
  </si>
  <si>
    <t>5.027.05</t>
  </si>
  <si>
    <t>OFBLR - fyziatria, rehabilitácia   SNP</t>
  </si>
  <si>
    <t>tečie voda (zo spodu)</t>
  </si>
  <si>
    <t>DHMR08345</t>
  </si>
  <si>
    <t>Oximeter pulzný Masimo</t>
  </si>
  <si>
    <t>nedobíja batéria</t>
  </si>
  <si>
    <t>Oddelenie AIM   RA</t>
  </si>
  <si>
    <t>Germic. žiariče 12 ks</t>
  </si>
  <si>
    <t>oprava a montáž germ.žiaričov</t>
  </si>
  <si>
    <t>Bezpečnostný dverový spínač</t>
  </si>
  <si>
    <t>dverný kontakt a svetelná sign.</t>
  </si>
  <si>
    <t>OES00207539</t>
  </si>
  <si>
    <t>Žiarič germicidný GSU 36 W</t>
  </si>
  <si>
    <t>1.209.05</t>
  </si>
  <si>
    <t>KHaOH - hematológia SNP</t>
  </si>
  <si>
    <t>DHMS11822</t>
  </si>
  <si>
    <t>Centrifuga</t>
  </si>
  <si>
    <t>nedolieha kryt</t>
  </si>
  <si>
    <t>5.218.02</t>
  </si>
  <si>
    <t>Krvná banka    RA + SNP</t>
  </si>
  <si>
    <t>DHMSH11248</t>
  </si>
  <si>
    <t>ulomená úchytka odsávačky</t>
  </si>
  <si>
    <t>OES00208218</t>
  </si>
  <si>
    <t>Násadec rovný E10C</t>
  </si>
  <si>
    <t>padá opierka hlavy</t>
  </si>
  <si>
    <t>OES00213485</t>
  </si>
  <si>
    <t>Lampa stropná</t>
  </si>
  <si>
    <t>OER00109238</t>
  </si>
  <si>
    <t>Žiarič germicidný 36W , GSU</t>
  </si>
  <si>
    <t>OERN/40245</t>
  </si>
  <si>
    <t>OERN/40248</t>
  </si>
  <si>
    <t>OERN/40236</t>
  </si>
  <si>
    <t>OERN/40249</t>
  </si>
  <si>
    <t>DHMR07828</t>
  </si>
  <si>
    <t>EKG Cardiovit AT-2plus</t>
  </si>
  <si>
    <t>seká papier</t>
  </si>
  <si>
    <t>DHMS11943</t>
  </si>
  <si>
    <t>EKG Cardiovit AT-2 plus</t>
  </si>
  <si>
    <t>záznam je nečitateľný</t>
  </si>
  <si>
    <t>OER00100612</t>
  </si>
  <si>
    <t>Odsávačka el.MEVACS-M30</t>
  </si>
  <si>
    <t>OES00213269</t>
  </si>
  <si>
    <t>Monitor VISTA 120 s prísl.</t>
  </si>
  <si>
    <t>poškodený port na SpO2</t>
  </si>
  <si>
    <t>OER00118630</t>
  </si>
  <si>
    <t>nefunkčný kompresor</t>
  </si>
  <si>
    <t>OER00115927</t>
  </si>
  <si>
    <t>nefunkčný matrac</t>
  </si>
  <si>
    <t>Germic.žiarič</t>
  </si>
  <si>
    <t>oprava EEG elektródy, rozdvoj.EEG el.</t>
  </si>
  <si>
    <t>DHMSH11359</t>
  </si>
  <si>
    <t>servisná kontrola</t>
  </si>
  <si>
    <t>OER00104924</t>
  </si>
  <si>
    <t>Žiarič germicidný vzduch.záv.</t>
  </si>
  <si>
    <t>oprava a kontrola</t>
  </si>
  <si>
    <t>OER00108278</t>
  </si>
  <si>
    <t>Germicídny žiarič nástenný</t>
  </si>
  <si>
    <t>OERN/057558</t>
  </si>
  <si>
    <t>OERN/18659</t>
  </si>
  <si>
    <t>Lampa germicidná</t>
  </si>
  <si>
    <t>OERN/18696</t>
  </si>
  <si>
    <t>OESHDM3/14265</t>
  </si>
  <si>
    <t>DHMS11511</t>
  </si>
  <si>
    <t>Videoendoskopická zostava</t>
  </si>
  <si>
    <t>výmena xenónovej lampy</t>
  </si>
  <si>
    <t>DHMR08555</t>
  </si>
  <si>
    <t>svieti kontrolka servis</t>
  </si>
  <si>
    <t>DHMR08908</t>
  </si>
  <si>
    <t>DHMR06675</t>
  </si>
  <si>
    <t>EKG Cardiorapid K 600</t>
  </si>
  <si>
    <t>nezaznamenáva EKG krivku</t>
  </si>
  <si>
    <t>Germic.žiarič 2 ks</t>
  </si>
  <si>
    <t>Očné oddelenie    RA</t>
  </si>
  <si>
    <t>DHMS11985</t>
  </si>
  <si>
    <t>Lampa čelová</t>
  </si>
  <si>
    <t>oprava nabíjačky batérií</t>
  </si>
  <si>
    <t>výmena EKG zvodov</t>
  </si>
  <si>
    <t>DHMSH11233</t>
  </si>
  <si>
    <t>prehrieva sa mikromotor</t>
  </si>
  <si>
    <t>KIaCM - abdominálna USG dospelých RA</t>
  </si>
  <si>
    <t>DHMS11502</t>
  </si>
  <si>
    <t>Dermatoskop celotelový digitál</t>
  </si>
  <si>
    <t>presun na kožnú ambulanciu</t>
  </si>
  <si>
    <t>OER00119520</t>
  </si>
  <si>
    <t>demontáž starého a montáž</t>
  </si>
  <si>
    <t>DHMS11457</t>
  </si>
  <si>
    <t>Stomatolog.súprava SMILE</t>
  </si>
  <si>
    <t>výmena spínacieho gombíka</t>
  </si>
  <si>
    <t>2.115.06</t>
  </si>
  <si>
    <t>Pedostomatologická ambulancia  SNP</t>
  </si>
  <si>
    <t>PMR01158</t>
  </si>
  <si>
    <t>oprava - pád na zem</t>
  </si>
  <si>
    <t>DHMR04164</t>
  </si>
  <si>
    <t>Zubná súprava C</t>
  </si>
  <si>
    <t>pľuvátko - tečie voda</t>
  </si>
  <si>
    <t>Germic. žiarič 4 ks</t>
  </si>
  <si>
    <t>oprava na sále č.3</t>
  </si>
  <si>
    <t>Operačné sály KUCH RA</t>
  </si>
  <si>
    <t>Germic. žiarič 5 ks</t>
  </si>
  <si>
    <t>oprava na sále č.1</t>
  </si>
  <si>
    <t>DHMS11752</t>
  </si>
  <si>
    <t>nesaje</t>
  </si>
  <si>
    <t>BLT Q5 monitor</t>
  </si>
  <si>
    <t>nereaguje na dotyk</t>
  </si>
  <si>
    <t>veľmi hučí</t>
  </si>
  <si>
    <t>DHMSH11250</t>
  </si>
  <si>
    <t>pokazený záložný zdroj</t>
  </si>
  <si>
    <t>oprava kamerovej jednotky</t>
  </si>
  <si>
    <t>fučí stroj aj mikromotor</t>
  </si>
  <si>
    <t>OER00114103</t>
  </si>
  <si>
    <t>5.023.01</t>
  </si>
  <si>
    <t>KRNM  - ostatné     RA</t>
  </si>
  <si>
    <t>OER00114109</t>
  </si>
  <si>
    <t>OES00211888</t>
  </si>
  <si>
    <t>Žiarič GARA 30WV</t>
  </si>
  <si>
    <t>nevypína</t>
  </si>
  <si>
    <t>DHMS11458</t>
  </si>
  <si>
    <t>oprava kompresora</t>
  </si>
  <si>
    <t>OER00104916</t>
  </si>
  <si>
    <t>výmena trubice a hučí</t>
  </si>
  <si>
    <t>Chiradent C</t>
  </si>
  <si>
    <t>svetlo nesvieti</t>
  </si>
  <si>
    <t>DHMR07748</t>
  </si>
  <si>
    <t>Defibrilátor Cardioserv.</t>
  </si>
  <si>
    <t>servisná kontrola a zaškolenie personálu</t>
  </si>
  <si>
    <t>DHMR08887</t>
  </si>
  <si>
    <t>EKG</t>
  </si>
  <si>
    <t>DHMR05241</t>
  </si>
  <si>
    <t>Zubná súprava Ergostar 9054</t>
  </si>
  <si>
    <t>pokazený kryt</t>
  </si>
  <si>
    <t>DHMS11958</t>
  </si>
  <si>
    <t>padá bezpečnostný kryt</t>
  </si>
  <si>
    <t>Monitor iM60 4 ks</t>
  </si>
  <si>
    <t>upevnenie mon. na prepreavný vozík</t>
  </si>
  <si>
    <t>DHMR08023</t>
  </si>
  <si>
    <t>EKG EDAN SE 601 C</t>
  </si>
  <si>
    <t>kalibrácia EKG prístroja</t>
  </si>
  <si>
    <t>DHMR08074</t>
  </si>
  <si>
    <t>EKG MAC 600</t>
  </si>
  <si>
    <t>preseknutie káblikov</t>
  </si>
  <si>
    <t>OERN/058636</t>
  </si>
  <si>
    <t>oprava resp.posúdenie TS</t>
  </si>
  <si>
    <t>2.038.01</t>
  </si>
  <si>
    <t>Ambulancia plastickej chirurgie  RA</t>
  </si>
  <si>
    <t>Prolux G30WA/SPH01</t>
  </si>
  <si>
    <t>zmena časovania žiarenia</t>
  </si>
  <si>
    <t>DHMSH11375</t>
  </si>
  <si>
    <t>nepíše</t>
  </si>
  <si>
    <t>DHMS11543</t>
  </si>
  <si>
    <t>oprava - padá kryt</t>
  </si>
  <si>
    <t>OES00208704</t>
  </si>
  <si>
    <t>DHMR08542</t>
  </si>
  <si>
    <t>svieti alarm</t>
  </si>
  <si>
    <t>otvoreny a uzavreté germ.žiariče</t>
  </si>
  <si>
    <t>KRaZM - počítačová tomografia SNP</t>
  </si>
  <si>
    <t>OER00114174</t>
  </si>
  <si>
    <t>DHMR06660</t>
  </si>
  <si>
    <t>Defibrilátor PRIMEDIC M 110</t>
  </si>
  <si>
    <t>Odd. plastickej a rek. a est. chirurgie RA</t>
  </si>
  <si>
    <t>stomat.súprava Chiradent</t>
  </si>
  <si>
    <t>kompresor sa nepretržite nabíja</t>
  </si>
  <si>
    <t>OERN/34248</t>
  </si>
  <si>
    <t>Negatoskop VAN-20L</t>
  </si>
  <si>
    <t>KSaMCH - amb. zubného lek č. 3 RA</t>
  </si>
  <si>
    <t>vyteká voda z turbínky</t>
  </si>
  <si>
    <t>DHMR07617</t>
  </si>
  <si>
    <t>Zubná súprava Chiradent BH</t>
  </si>
  <si>
    <t>oprava turbínky -tečie voda</t>
  </si>
  <si>
    <t>DHMS11933</t>
  </si>
  <si>
    <t>Motodláha na kolenný kĺb</t>
  </si>
  <si>
    <t>náhradný zdroj</t>
  </si>
  <si>
    <t>OERN/054142</t>
  </si>
  <si>
    <t>Destilačný prístroj</t>
  </si>
  <si>
    <t>uvoľnené tesnenie - preteká voda</t>
  </si>
  <si>
    <t>dekontaminačné pulty 3 ks</t>
  </si>
  <si>
    <t>DHMS11616</t>
  </si>
  <si>
    <t>oprava -prístroj sa často vypína</t>
  </si>
  <si>
    <t>nočný stolík 4 ks</t>
  </si>
  <si>
    <t>Psychiatrická klinika RA</t>
  </si>
  <si>
    <t>padá rám so svetlom</t>
  </si>
  <si>
    <t>germic. žiarič</t>
  </si>
  <si>
    <t>nastavenie</t>
  </si>
  <si>
    <t>KSaMCH - UPS RA</t>
  </si>
  <si>
    <t>DHMS11726</t>
  </si>
  <si>
    <t>Monitor vitál.funkcíí EDAN IM8</t>
  </si>
  <si>
    <t>DHMSH11371</t>
  </si>
  <si>
    <t>Monitor pacientský</t>
  </si>
  <si>
    <t>DHMSH11372</t>
  </si>
  <si>
    <t>Monitor vitálnych funkcií</t>
  </si>
  <si>
    <t>OES00212084</t>
  </si>
  <si>
    <t>Monitor vit.funkcií</t>
  </si>
  <si>
    <t>DHMS11672</t>
  </si>
  <si>
    <t>Monitor vitálnych funkcií EDAN</t>
  </si>
  <si>
    <t>oprava monitora VF</t>
  </si>
  <si>
    <t>DHMS11742</t>
  </si>
  <si>
    <t>Monitor vit.funkcíí EDAN iM8</t>
  </si>
  <si>
    <t>DHMR07497</t>
  </si>
  <si>
    <t>Monitor vit.funk.B.Braun VisiC</t>
  </si>
  <si>
    <t>DHMSH11344</t>
  </si>
  <si>
    <t>Monitor vitálnych funkcií Visi</t>
  </si>
  <si>
    <t>DHMSH11229</t>
  </si>
  <si>
    <t>padá stolík lekára</t>
  </si>
  <si>
    <t>OES00205717</t>
  </si>
  <si>
    <t>nastavenie spínacích hodín</t>
  </si>
  <si>
    <t>DHMR04679</t>
  </si>
  <si>
    <t>tečie voda, pokazený kompresor</t>
  </si>
  <si>
    <t>germic. žiarič Nexa</t>
  </si>
  <si>
    <t>OESHDM1/61250</t>
  </si>
  <si>
    <t>OESHDM1/61049</t>
  </si>
  <si>
    <t>Vozík s 2 košmi</t>
  </si>
  <si>
    <t>výmena koliesok</t>
  </si>
  <si>
    <t>el.revízia pevne pripojenej techniky</t>
  </si>
  <si>
    <t>porucha ramena turbínky</t>
  </si>
  <si>
    <t>DHMR07858</t>
  </si>
  <si>
    <t>Prístroj kardiotokograf BTD</t>
  </si>
  <si>
    <t>oprava US sondy, nastavenie papiera</t>
  </si>
  <si>
    <t>DHMR06442</t>
  </si>
  <si>
    <t>Fetál.monitor M 1351A</t>
  </si>
  <si>
    <t>oprava tlačítka na posuv papiera</t>
  </si>
  <si>
    <t>DHMSH11370</t>
  </si>
  <si>
    <t>Pulzný oxymeter</t>
  </si>
  <si>
    <t>oprava spojovacieho kábla</t>
  </si>
  <si>
    <t>DHMR08551</t>
  </si>
  <si>
    <t>OES00213713</t>
  </si>
  <si>
    <t>OES00215460</t>
  </si>
  <si>
    <t>Kovový nočný stolík 5 ks</t>
  </si>
  <si>
    <t>DHMS11753</t>
  </si>
  <si>
    <t>DHMR08243</t>
  </si>
  <si>
    <t>Lampa stropná vyšetrovacia</t>
  </si>
  <si>
    <t>OESHDM1/6966</t>
  </si>
  <si>
    <t>DHMR07547</t>
  </si>
  <si>
    <t>Monitor vit.funk.MEC 1000</t>
  </si>
  <si>
    <t>EKG zvody a manžeta nie sú funkčné</t>
  </si>
  <si>
    <t>Klinika pneumológie a ftizeológie  RA 1</t>
  </si>
  <si>
    <t>DHMSH10934</t>
  </si>
  <si>
    <t>Odsávačka s vozíkom</t>
  </si>
  <si>
    <t>DHMR08237</t>
  </si>
  <si>
    <t>uteká jedno rameno</t>
  </si>
  <si>
    <t>tečie voda z pľuvátka</t>
  </si>
  <si>
    <t>stále zapína kompresor</t>
  </si>
  <si>
    <t>JIS   IV.interná klinika   RA</t>
  </si>
  <si>
    <t>PMSH11250-6</t>
  </si>
  <si>
    <t>pokazené polohovanie</t>
  </si>
  <si>
    <t>Germic. žiariče 156 ks</t>
  </si>
  <si>
    <t>Operačné stoly 8 ks</t>
  </si>
  <si>
    <t>BTK</t>
  </si>
  <si>
    <t>PMR7385-5</t>
  </si>
  <si>
    <t>Vozík na inštrumenty</t>
  </si>
  <si>
    <t>odlomená pracovná doska</t>
  </si>
  <si>
    <t>DHMR07742</t>
  </si>
  <si>
    <t>Stôl operačný ALPHASTAR 1132</t>
  </si>
  <si>
    <t>DHMR07632</t>
  </si>
  <si>
    <t>Odsávačka Aesculap GF 080</t>
  </si>
  <si>
    <t>PMR01350</t>
  </si>
  <si>
    <t>Nabíjača KAWe MedCharge 4000</t>
  </si>
  <si>
    <t>DHMSH11010</t>
  </si>
  <si>
    <t>EKG Biosept 3700</t>
  </si>
  <si>
    <t>oprava EKG zvodov</t>
  </si>
  <si>
    <t>Odsávačka Medela Basic</t>
  </si>
  <si>
    <t>Defibrilátory 4 ks</t>
  </si>
  <si>
    <t>DHMR08545</t>
  </si>
  <si>
    <t>DHMR08549</t>
  </si>
  <si>
    <t>DHMR07749</t>
  </si>
  <si>
    <t>Transportné lôžko MET-66001</t>
  </si>
  <si>
    <t>PMR01315</t>
  </si>
  <si>
    <t>Zdroj svetla CLK-4</t>
  </si>
  <si>
    <t>oprava zdroja k fibroskopu</t>
  </si>
  <si>
    <t>OES00208215</t>
  </si>
  <si>
    <t>OES00208212</t>
  </si>
  <si>
    <t>DHMSH9551</t>
  </si>
  <si>
    <t>Odsávačka chirurgická</t>
  </si>
  <si>
    <t>Turbinka Kavo Expert</t>
  </si>
  <si>
    <t>turbínka trasie</t>
  </si>
  <si>
    <t>I. STOM. KL -  amb. zubného lek. č. 2 SNP</t>
  </si>
  <si>
    <t>oprava mikromotoru</t>
  </si>
  <si>
    <t>DHMR04674</t>
  </si>
  <si>
    <t>oprava kalsiky -výmena za mikromotor</t>
  </si>
  <si>
    <t>Tion A 150 čistička vzduchu</t>
  </si>
  <si>
    <t>OES00206907</t>
  </si>
  <si>
    <t>Monitor vitál.funkcií /pulz.ox</t>
  </si>
  <si>
    <t>DHMR08747</t>
  </si>
  <si>
    <t>KUCH - chir. amb. č. 4  RA</t>
  </si>
  <si>
    <t>OER00104912</t>
  </si>
  <si>
    <t>Váha kojenecká TONAVA</t>
  </si>
  <si>
    <t>DHMS11798</t>
  </si>
  <si>
    <t>Odsávačka elektrícká</t>
  </si>
  <si>
    <t>oprava napájacieho kábla</t>
  </si>
  <si>
    <t>OES00207538</t>
  </si>
  <si>
    <t>OESHDM1/101290</t>
  </si>
  <si>
    <t>Lampa germicídna</t>
  </si>
  <si>
    <t>nepíše EKG záznam</t>
  </si>
  <si>
    <t>nefunguje 5 zvod</t>
  </si>
  <si>
    <t>Braunove dlahy</t>
  </si>
  <si>
    <t>OES00211762</t>
  </si>
  <si>
    <t>EKG CARDOLINE</t>
  </si>
  <si>
    <t>oprava, revízia. Zle zapisuje záznam</t>
  </si>
  <si>
    <t>OES00212039</t>
  </si>
  <si>
    <t>Žiarič GARA 30 WN + časovač</t>
  </si>
  <si>
    <t>DHMR08886</t>
  </si>
  <si>
    <t>nedá sa regulovať odsávanie</t>
  </si>
  <si>
    <t>DHMR07795</t>
  </si>
  <si>
    <t>USG prístroj</t>
  </si>
  <si>
    <t>oprava - vypínanie</t>
  </si>
  <si>
    <t>2.064.53</t>
  </si>
  <si>
    <t>OESHDM1/88121</t>
  </si>
  <si>
    <t>Prístroj k bubnu magnet.</t>
  </si>
  <si>
    <t>nefunkčný hlavný vypínač</t>
  </si>
  <si>
    <t>DHMSH11251</t>
  </si>
  <si>
    <t>netečie voda do turbínky</t>
  </si>
  <si>
    <t>OERN/44554</t>
  </si>
  <si>
    <t>Pieskovač Renfer</t>
  </si>
  <si>
    <t>prečistenie -pravidelná údržba</t>
  </si>
  <si>
    <t>Zubná technika          RA</t>
  </si>
  <si>
    <t>germic. žiariče 2ks</t>
  </si>
  <si>
    <t>Nemocničná lekáreň</t>
  </si>
  <si>
    <t>DHMSH10778</t>
  </si>
  <si>
    <t>Stomatologická súprava vrát.do</t>
  </si>
  <si>
    <t>oprava hadice mikromotora</t>
  </si>
  <si>
    <t>pokazená odsávačka -neskoro zapína</t>
  </si>
  <si>
    <t>OER00103888</t>
  </si>
  <si>
    <t>DHMSH11257</t>
  </si>
  <si>
    <t>Defibrilator HEARTSTREAM XL M4</t>
  </si>
  <si>
    <t>revízna kontrola</t>
  </si>
  <si>
    <t>DHMR08343</t>
  </si>
  <si>
    <t>Defibrilátor Lifepak 20e</t>
  </si>
  <si>
    <t>OESHDM1/52167</t>
  </si>
  <si>
    <t>Lampa bakter.</t>
  </si>
  <si>
    <t>OESHZ02588</t>
  </si>
  <si>
    <t>Odsávačka Mevacs M-350</t>
  </si>
  <si>
    <t>po odpojení z el.siete nefunguje</t>
  </si>
  <si>
    <t>PMSH11251-8</t>
  </si>
  <si>
    <t>Turbina  TGL 637A</t>
  </si>
  <si>
    <t>oprava turbiny</t>
  </si>
  <si>
    <t>I. STOM.KL. - amb. maxilofac. chir. SNP</t>
  </si>
  <si>
    <t>Vodovodné potrubie</t>
  </si>
  <si>
    <t>voda preteká z amb. pedostomatológie</t>
  </si>
  <si>
    <t>DHMS11745</t>
  </si>
  <si>
    <t>kalibrácia</t>
  </si>
  <si>
    <t>nekvalitné EKG záznamy, seká papier</t>
  </si>
  <si>
    <t>OE5S00301349</t>
  </si>
  <si>
    <t>Monitor Nellcor OxiMan</t>
  </si>
  <si>
    <t>vypadáva obraz</t>
  </si>
  <si>
    <t>pri sklopení nadol v nej praská</t>
  </si>
  <si>
    <t>DHMR07119</t>
  </si>
  <si>
    <t>Oxymeter pulz.s mer.tlaku</t>
  </si>
  <si>
    <t>DHMR07982</t>
  </si>
  <si>
    <t>zasekáva sa kryt v mieste EKG papiera</t>
  </si>
  <si>
    <t>IV.Interná klinika - ambulancia RA</t>
  </si>
  <si>
    <t>DHMR08292</t>
  </si>
  <si>
    <t>slabá batéria transportného monitoru</t>
  </si>
  <si>
    <t>DHMR08972</t>
  </si>
  <si>
    <t>Operačná sála II. Chirurgická klinika</t>
  </si>
  <si>
    <t>Germic. žiarič Nexa</t>
  </si>
  <si>
    <t>vytiekla voda z hadice</t>
  </si>
  <si>
    <t>Germic. žiariče 9ks</t>
  </si>
  <si>
    <t>kontrola funkčnosti</t>
  </si>
  <si>
    <t>Germic. žiarič Nattow</t>
  </si>
  <si>
    <t>Aseptor 3ks</t>
  </si>
  <si>
    <t>demontáž a stavebná úprava</t>
  </si>
  <si>
    <t>DHMS11496</t>
  </si>
  <si>
    <t>pokazený mechanizmus na stlmenie svetla</t>
  </si>
  <si>
    <t>výmena žiaroviek</t>
  </si>
  <si>
    <t>OES00203660</t>
  </si>
  <si>
    <t>Odsávačka ATMOS</t>
  </si>
  <si>
    <t>nefunkčný manometer podtlaku</t>
  </si>
  <si>
    <t>DHMSH11405</t>
  </si>
  <si>
    <t>Odsávačka ATMOLIT 26</t>
  </si>
  <si>
    <t>oprava resp. posúdenie TS</t>
  </si>
  <si>
    <t>JIS  I. interná klinika  SNP</t>
  </si>
  <si>
    <t>OER00114137</t>
  </si>
  <si>
    <t>DHMR08817</t>
  </si>
  <si>
    <t>Defibrilátor</t>
  </si>
  <si>
    <t>nefunkčná batéria</t>
  </si>
  <si>
    <t>OER00112788</t>
  </si>
  <si>
    <t>Dvojplatnička</t>
  </si>
  <si>
    <t>výmena el. kábla</t>
  </si>
  <si>
    <t>OESHDM1/110003</t>
  </si>
  <si>
    <t>Žiarič bakter.+SPH</t>
  </si>
  <si>
    <t>nastavenie hodín</t>
  </si>
  <si>
    <t>ZTB - infertility RA</t>
  </si>
  <si>
    <t>OESHDM1/151576</t>
  </si>
  <si>
    <t>Žiarič germicídny PROLUX GK30W</t>
  </si>
  <si>
    <t>nenafukuje</t>
  </si>
  <si>
    <t>OESHDM1/78447</t>
  </si>
  <si>
    <t>Odsávačka chirurgická SUCTIOR</t>
  </si>
  <si>
    <t>germ.žiariče 6 ks</t>
  </si>
  <si>
    <t>inštalácia a spustenie do prevádzky</t>
  </si>
  <si>
    <t>germ.žiariče</t>
  </si>
  <si>
    <t>montáž žiaričov</t>
  </si>
  <si>
    <t>I. INT. KL. - gastroenterologická amb. č. 1 SNP</t>
  </si>
  <si>
    <t>DHMR03576</t>
  </si>
  <si>
    <t>Zubná súprava Chiradent BH-654</t>
  </si>
  <si>
    <t>pokazená lampa</t>
  </si>
  <si>
    <t>pokazené pľuvátko</t>
  </si>
  <si>
    <t>nefunguje odsávačka a ovládanie prac.panela</t>
  </si>
  <si>
    <t>kontrola -nezapína</t>
  </si>
  <si>
    <t>Asistina</t>
  </si>
  <si>
    <t>oprava turbínky</t>
  </si>
  <si>
    <t>KSaMCH - amb. zubného lek. č. 2 RA</t>
  </si>
  <si>
    <t>Germic. žiariče 3 ks</t>
  </si>
  <si>
    <t>OER00112079</t>
  </si>
  <si>
    <t>zle píše zvody</t>
  </si>
  <si>
    <t>DHMR06992</t>
  </si>
  <si>
    <t>Defibrilátor CardioServ</t>
  </si>
  <si>
    <t>DHMS11757</t>
  </si>
  <si>
    <t>Defibrilátor Responder 1000</t>
  </si>
  <si>
    <t>Operačná sála GPK SNP</t>
  </si>
  <si>
    <t>DHMSH11253</t>
  </si>
  <si>
    <t>Defibrilátor Heartstream XL</t>
  </si>
  <si>
    <t>DHMS11782</t>
  </si>
  <si>
    <t>Operačná sála ORL klinika</t>
  </si>
  <si>
    <t>OES00211573</t>
  </si>
  <si>
    <t>KL.ORL - ORL amb. č. 3 SNP</t>
  </si>
  <si>
    <t>DHMSH11324</t>
  </si>
  <si>
    <t>Vrtačka batériová acculan GA 6</t>
  </si>
  <si>
    <t>oprava batérie 2ks</t>
  </si>
  <si>
    <t>OESHDM1/90346</t>
  </si>
  <si>
    <t>šnúra k negatoskopu</t>
  </si>
  <si>
    <t>OESHDM3/77395</t>
  </si>
  <si>
    <t>Ústav lekárskej a klin. mikrobiológie RA</t>
  </si>
  <si>
    <t>DHMR07741</t>
  </si>
  <si>
    <t>EEG diagnostický prístroj</t>
  </si>
  <si>
    <t>oprava elektród a EEG čiapky</t>
  </si>
  <si>
    <t>OER00118019</t>
  </si>
  <si>
    <t>Pumpa enterálna Kangaro</t>
  </si>
  <si>
    <t>prasknutá zadná strana</t>
  </si>
  <si>
    <t>odsávačka neodsáva</t>
  </si>
  <si>
    <t>OER00103434</t>
  </si>
  <si>
    <t>Násadec turbínkový TG 656</t>
  </si>
  <si>
    <t>súprava syčí</t>
  </si>
  <si>
    <t>Násadec na vŕtačku</t>
  </si>
  <si>
    <t>DHMR07844</t>
  </si>
  <si>
    <t>Ventilátor pľúcny puritan</t>
  </si>
  <si>
    <t>výmena zlomeného ramena na úchyt dých. okruhu</t>
  </si>
  <si>
    <t>DHMR07707</t>
  </si>
  <si>
    <t>Ventilátor pľúcny Puritan</t>
  </si>
  <si>
    <t>výmena zlomeného ramena</t>
  </si>
  <si>
    <t>DHMR07661</t>
  </si>
  <si>
    <t>Ventilátor pľúc.NPB 840/Purita</t>
  </si>
  <si>
    <t>zlomené rameno na úchyt dých. okruhu</t>
  </si>
  <si>
    <t>OER00103819</t>
  </si>
  <si>
    <t>Varič jednoplatňový</t>
  </si>
  <si>
    <t>poškodený kábel</t>
  </si>
  <si>
    <t>prerušovaný pohyb pri polohovaní pac.</t>
  </si>
  <si>
    <t>DHMS11812</t>
  </si>
  <si>
    <t>oprava odsávačky, svetla</t>
  </si>
  <si>
    <t>Germic. žiariče 15 ks</t>
  </si>
  <si>
    <t>OES00212083</t>
  </si>
  <si>
    <t>Žiarič GARA+časovač</t>
  </si>
  <si>
    <t>zapojenie žiariča na odd. 13A</t>
  </si>
  <si>
    <t>DHMR03501</t>
  </si>
  <si>
    <t>oprava odsávačky a pľuvátka</t>
  </si>
  <si>
    <t>KSaMCH - amb. zubného lek. č. 1 RA</t>
  </si>
  <si>
    <t>OER00114149</t>
  </si>
  <si>
    <t>DHMR05700</t>
  </si>
  <si>
    <t>EKG prístroj Cardiovit AT-10</t>
  </si>
  <si>
    <t>gemic. žiarič</t>
  </si>
  <si>
    <t>DHMS11670</t>
  </si>
  <si>
    <t>Monitor vitál.funkciídan M8</t>
  </si>
  <si>
    <t>problém s káblom na satur. kyslíka</t>
  </si>
  <si>
    <t>OESHDM3/15165</t>
  </si>
  <si>
    <t>Negatoskop pojazdný</t>
  </si>
  <si>
    <t>nesvieti horná časť</t>
  </si>
  <si>
    <t>zlý spínač na štartovanie centrifúgy</t>
  </si>
  <si>
    <t>OLM -  klinická biochémia 2 SNP</t>
  </si>
  <si>
    <t>OES00207459</t>
  </si>
  <si>
    <t>Žiarič germicidný uzavretý</t>
  </si>
  <si>
    <t>DHMS11655</t>
  </si>
  <si>
    <t>EKG prístroj BLT E70</t>
  </si>
  <si>
    <t>píše rovnú čiaru pri končatinových zvodoch</t>
  </si>
  <si>
    <t>PMR01470</t>
  </si>
  <si>
    <t>nutná výmena batérie</t>
  </si>
  <si>
    <t>PMR01477</t>
  </si>
  <si>
    <t>PMR01482</t>
  </si>
  <si>
    <t>PMR01497</t>
  </si>
  <si>
    <t>OER00114154</t>
  </si>
  <si>
    <t>nutná výmena batérií</t>
  </si>
  <si>
    <t>PMR00842</t>
  </si>
  <si>
    <t>nefunkčný -vypisuje chybu</t>
  </si>
  <si>
    <t>DHMR08980</t>
  </si>
  <si>
    <t>Prístroj EKG Cardiovit</t>
  </si>
  <si>
    <t>chybné písanie zvodov</t>
  </si>
  <si>
    <t>OES00204050</t>
  </si>
  <si>
    <t>OES00209026</t>
  </si>
  <si>
    <t>DHMSH11240</t>
  </si>
  <si>
    <t>Stôl operačný Alphamaquet</t>
  </si>
  <si>
    <t>OES00215500</t>
  </si>
  <si>
    <t>I.STOM.KL.- amb.zub. lek. č. 4 mukogngiválna  SNP</t>
  </si>
  <si>
    <t>DHMS12012</t>
  </si>
  <si>
    <t>oprava 10zvodového kábla-zlomený zvod</t>
  </si>
  <si>
    <t>DHMS11841</t>
  </si>
  <si>
    <t>EKG Cardiovit AT-2</t>
  </si>
  <si>
    <t>tlačí nepravidelne</t>
  </si>
  <si>
    <t>DHMSH11439</t>
  </si>
  <si>
    <t>Posteľ pôrodná PARTURA</t>
  </si>
  <si>
    <t>oprava prívodného kábla</t>
  </si>
  <si>
    <t>Germic. žiariče Prolux 3ks</t>
  </si>
  <si>
    <t>netečie voda do pľuvatka</t>
  </si>
  <si>
    <t>oprava turbínky -vypadáva vrtáčik</t>
  </si>
  <si>
    <t>Stomatologická súprava Diplomat</t>
  </si>
  <si>
    <t>oprava kolienkového násadca</t>
  </si>
  <si>
    <t>netečie voda do mikromotora, pokazený nožný spínač</t>
  </si>
  <si>
    <t>I.STOM.KL. amb. zub. lekárstva č. 7 detské SNP</t>
  </si>
  <si>
    <t>Germic. žiariče Prolux GIP 72W</t>
  </si>
  <si>
    <t>montáž nových žiaričov</t>
  </si>
  <si>
    <t>Oddelenie centrál. starillizácie a dezinfekcie SNP</t>
  </si>
  <si>
    <t>Bakteriálna lampa</t>
  </si>
  <si>
    <t>Dräger Vista 120</t>
  </si>
  <si>
    <t>upevnenie monitora -uvoľnená konzola</t>
  </si>
  <si>
    <t>Koronárna a arytmologická  jednotka   I. IK  SNP</t>
  </si>
  <si>
    <t>DHMR08597</t>
  </si>
  <si>
    <t>Svietidlo stropné vyšetrovacie</t>
  </si>
  <si>
    <t>nesvieti -nedá sa zapnúť</t>
  </si>
  <si>
    <t>DHMR08606</t>
  </si>
  <si>
    <t>pokazený vypínač</t>
  </si>
  <si>
    <t>OERN/5917</t>
  </si>
  <si>
    <t>Sterilizátor</t>
  </si>
  <si>
    <t>pokazený</t>
  </si>
  <si>
    <t>DHMR06796</t>
  </si>
  <si>
    <t>Monitor vitál.funk.SC7000</t>
  </si>
  <si>
    <t>poškodená zásuvka</t>
  </si>
  <si>
    <t>germic. žiariče</t>
  </si>
  <si>
    <t>oprava ev. nastavenie</t>
  </si>
  <si>
    <t>nastavenie časovacích hodín</t>
  </si>
  <si>
    <t>turbínka nemá dostatočné otáčky</t>
  </si>
  <si>
    <t>DHMS11811</t>
  </si>
  <si>
    <t>Operačná sála Urologické oddelenie RA</t>
  </si>
  <si>
    <t>nefunkčný</t>
  </si>
  <si>
    <t>DHMR08330</t>
  </si>
  <si>
    <t>mechanizmus dvíhania sa zasekáva</t>
  </si>
  <si>
    <t>DHMR07116</t>
  </si>
  <si>
    <t>Oxymeter pulzný Autocorr</t>
  </si>
  <si>
    <t>oprava svetla a vyčistenie pľuvadla</t>
  </si>
  <si>
    <t>OER00103423</t>
  </si>
  <si>
    <t>Násadec turbínkový TG 656 B</t>
  </si>
  <si>
    <t>nepreteká voda cez rameno mikromotora</t>
  </si>
  <si>
    <t>OES00215407</t>
  </si>
  <si>
    <t>Kreslo kardiacké</t>
  </si>
  <si>
    <t>nožná časť sa nedvíha</t>
  </si>
  <si>
    <t>OER00117113</t>
  </si>
  <si>
    <t>Antidekub.matrac</t>
  </si>
  <si>
    <t>DHMR07242</t>
  </si>
  <si>
    <t>Defibrilátor Minidef 3 EP</t>
  </si>
  <si>
    <t>kontrola výkonu</t>
  </si>
  <si>
    <t>KPLaKT -amb. prac. lekárstva č. 2 RA</t>
  </si>
  <si>
    <t>DHMR07094</t>
  </si>
  <si>
    <t>EKG BTL 08 MT</t>
  </si>
  <si>
    <t>OESHDM1/70453</t>
  </si>
  <si>
    <t>Vibrátor vertikálny</t>
  </si>
  <si>
    <t>oprava miešačky</t>
  </si>
  <si>
    <t>OLM . klinickká imunológia a alergológia</t>
  </si>
  <si>
    <t>OESHDM3/24738</t>
  </si>
  <si>
    <t>pokazený spínač na zapínanie</t>
  </si>
  <si>
    <t>DHMR07797</t>
  </si>
  <si>
    <t>zlé baterky</t>
  </si>
  <si>
    <t>nočné stolíky 7ks</t>
  </si>
  <si>
    <t>OESHDM1/52452</t>
  </si>
  <si>
    <t>nedá sa nastaviť intenzita</t>
  </si>
  <si>
    <t>OFBLR - SVaLZ FBLR   SNP</t>
  </si>
  <si>
    <t>OERN/13027</t>
  </si>
  <si>
    <t>nefunkčná regulácia</t>
  </si>
  <si>
    <t>DHMR06219</t>
  </si>
  <si>
    <t>Odsávačka ADELA chir.</t>
  </si>
  <si>
    <t>demontáž a montáž</t>
  </si>
  <si>
    <t>oprava na základe BTK</t>
  </si>
  <si>
    <t>zubolekárske súpravy 6ks</t>
  </si>
  <si>
    <t>zubolekárske súpravy</t>
  </si>
  <si>
    <t>DHMSH10690</t>
  </si>
  <si>
    <t>Dávkovač injekčný</t>
  </si>
  <si>
    <t>DHMSH10086</t>
  </si>
  <si>
    <t>DHMSH10184</t>
  </si>
  <si>
    <t>netečie voda do stroja</t>
  </si>
  <si>
    <t>OES00207458</t>
  </si>
  <si>
    <t>pokazené šlapátko</t>
  </si>
  <si>
    <t>Germic. žiarič Prolux Q30W</t>
  </si>
  <si>
    <t>OES00216740</t>
  </si>
  <si>
    <t>Lehátko pre pac+bočn. a držiak</t>
  </si>
  <si>
    <t>OUP -  amb.úrazovej chir. č. 3 SNP</t>
  </si>
  <si>
    <t>OES00216741</t>
  </si>
  <si>
    <t>OES00216755</t>
  </si>
  <si>
    <t>OES00216756</t>
  </si>
  <si>
    <t>OESHDM3/22570</t>
  </si>
  <si>
    <t>oprava šnúry</t>
  </si>
  <si>
    <t>monit. vitálnych funkcií</t>
  </si>
  <si>
    <t>kabeláž mon.vit.funkcií a centrálu</t>
  </si>
  <si>
    <t>oprava ušnej elektródy</t>
  </si>
  <si>
    <t>DHMR07554</t>
  </si>
  <si>
    <t>Sterilizátor STERRAD 100S</t>
  </si>
  <si>
    <t>Oddelenie centrálnej sterilizácie RA</t>
  </si>
  <si>
    <t>OES00216974</t>
  </si>
  <si>
    <t>OES00216975</t>
  </si>
  <si>
    <t>OES00216976</t>
  </si>
  <si>
    <t>aseptor</t>
  </si>
  <si>
    <t>úprava médií aseptorov</t>
  </si>
  <si>
    <t>OES00202432</t>
  </si>
  <si>
    <t>Oximeter  pulzný</t>
  </si>
  <si>
    <t>neukazuje hodnoty saturácie</t>
  </si>
  <si>
    <t>stomat. súprava Smile</t>
  </si>
  <si>
    <t>nefunguje chladenie</t>
  </si>
  <si>
    <t>padá opierka</t>
  </si>
  <si>
    <t>DHMR07775</t>
  </si>
  <si>
    <t>Prístroj EKG Cardiovit AT 2</t>
  </si>
  <si>
    <t>vybitá batéria</t>
  </si>
  <si>
    <t>IV. INT. KL. -  UPS RA</t>
  </si>
  <si>
    <t>DHMS11898</t>
  </si>
  <si>
    <t>DHMSH11342</t>
  </si>
  <si>
    <t>poškodený hlavný kábel od monitora</t>
  </si>
  <si>
    <t>DHMSH11177</t>
  </si>
  <si>
    <t>germic. žiariče Prolux GIP 72W</t>
  </si>
  <si>
    <t>DHMR07799</t>
  </si>
  <si>
    <t>EKG prístroj EDAN SE-601C</t>
  </si>
  <si>
    <t>DHMR07916</t>
  </si>
  <si>
    <t>EKG MAC 1200 ST</t>
  </si>
  <si>
    <t>DHMR08054</t>
  </si>
  <si>
    <t>EKG MAC 800</t>
  </si>
  <si>
    <t>DHMR08262</t>
  </si>
  <si>
    <t>DHMR08677</t>
  </si>
  <si>
    <t>DHMR08678</t>
  </si>
  <si>
    <t>ZS Smile</t>
  </si>
  <si>
    <t>netečie voda do zubnej súpravy</t>
  </si>
  <si>
    <t>DHMR07663</t>
  </si>
  <si>
    <t>Defibrilátor Schiller FRED EAS</t>
  </si>
  <si>
    <t>DHMR08080</t>
  </si>
  <si>
    <t>DHMR08270</t>
  </si>
  <si>
    <t>DHMR08271</t>
  </si>
  <si>
    <t>DHMR08272</t>
  </si>
  <si>
    <t>DHMR08273</t>
  </si>
  <si>
    <t>DHMR08274</t>
  </si>
  <si>
    <t>DHMR08338</t>
  </si>
  <si>
    <t>DHMR08339</t>
  </si>
  <si>
    <t>DHMR08340</t>
  </si>
  <si>
    <t>DHMR08341</t>
  </si>
  <si>
    <t>DHMR08342</t>
  </si>
  <si>
    <t>DHMR08679</t>
  </si>
  <si>
    <t>DHMR08680</t>
  </si>
  <si>
    <t>DHMR08681</t>
  </si>
  <si>
    <t>DHMR08682</t>
  </si>
  <si>
    <t>DHMR08683</t>
  </si>
  <si>
    <t>DHMR08684</t>
  </si>
  <si>
    <t>OER00106091</t>
  </si>
  <si>
    <t>Defibrilátor Minidef 3160MD 3E</t>
  </si>
  <si>
    <t>PMR01727</t>
  </si>
  <si>
    <t>padá rameno</t>
  </si>
  <si>
    <t>oprava pľuvátka a svetla</t>
  </si>
  <si>
    <t>oprava pľuvátka-nedá sa otočiť gombíkom</t>
  </si>
  <si>
    <t>ZS Smile Charm</t>
  </si>
  <si>
    <t>stolík na inštrumenty padá, netečie voda do pohára</t>
  </si>
  <si>
    <t>oprava odsávacieho agregátu a prac. panelu</t>
  </si>
  <si>
    <t>mieša sa voda so vzduchom</t>
  </si>
  <si>
    <t>píska stroj, tečie voda zo vzduchovej pištole</t>
  </si>
  <si>
    <t>DHMSH11247</t>
  </si>
  <si>
    <t>netočí turbínka</t>
  </si>
  <si>
    <t>Stomat.súprava Diplomat ECO DE</t>
  </si>
  <si>
    <t>tečie voda z násadcov a ultrazvuku</t>
  </si>
  <si>
    <t>DHMR07611</t>
  </si>
  <si>
    <t xml:space="preserve">Záložný zdroj UPS BE062VN pre </t>
  </si>
  <si>
    <t>revízna kontrola, výmena batérií</t>
  </si>
  <si>
    <t>Operačná sála GPO RA</t>
  </si>
  <si>
    <t>DHMR07690</t>
  </si>
  <si>
    <t>Záložný zdroj UPS BE062VN</t>
  </si>
  <si>
    <t>OESHDM1/110118</t>
  </si>
  <si>
    <t>Hrebeň ožarovací</t>
  </si>
  <si>
    <t>oprava - nesvieti</t>
  </si>
  <si>
    <t>OERN/054406</t>
  </si>
  <si>
    <t>Žiarič germicidný stojanový</t>
  </si>
  <si>
    <t>káble od prístrojov</t>
  </si>
  <si>
    <t>pripevnenie</t>
  </si>
  <si>
    <t>82,44,</t>
  </si>
  <si>
    <t>DHMR07514</t>
  </si>
  <si>
    <t>oprava -sfukuje</t>
  </si>
  <si>
    <t>OES00210904</t>
  </si>
  <si>
    <t>DHMR08106</t>
  </si>
  <si>
    <t>Prístroj USG MyLab Twice</t>
  </si>
  <si>
    <t>poškodený el. kábel -skratuje</t>
  </si>
  <si>
    <t>2.009.58</t>
  </si>
  <si>
    <t>GPO - gynekol. amb. č.9 plán.rodič. a antikonc. RA</t>
  </si>
  <si>
    <t>DHMR08723</t>
  </si>
  <si>
    <t>Monitory VF</t>
  </si>
  <si>
    <t>zosieťovanie mon.vit. funkcií</t>
  </si>
  <si>
    <t>Pôrodná sála GPO  RA</t>
  </si>
  <si>
    <t>OES00216231</t>
  </si>
  <si>
    <t>výmena bateriek</t>
  </si>
  <si>
    <t>DHMR05579</t>
  </si>
  <si>
    <t>Prístroj Magnekon magnetoterap</t>
  </si>
  <si>
    <t>zlý kontakt v kábli aplikátora</t>
  </si>
  <si>
    <t>KFBLR - SVaLZ FBLR   RA</t>
  </si>
  <si>
    <t>DHMR07306</t>
  </si>
  <si>
    <t>EKG Personal 80 Basic P 80</t>
  </si>
  <si>
    <t>nepíše, zvody nedržia</t>
  </si>
  <si>
    <t>stomat. súprava</t>
  </si>
  <si>
    <t>nefunkčné svetlo</t>
  </si>
  <si>
    <t>oprava odsávačky -zhorel agregát</t>
  </si>
  <si>
    <t>OES00206910</t>
  </si>
  <si>
    <t>Žiarič  germicidný</t>
  </si>
  <si>
    <t>OES00208578</t>
  </si>
  <si>
    <t>OES00208579</t>
  </si>
  <si>
    <t>DHMSH11381</t>
  </si>
  <si>
    <t>Mikroskop operačný</t>
  </si>
  <si>
    <t>kábel k mikroskopu</t>
  </si>
  <si>
    <t>OER00113652</t>
  </si>
  <si>
    <t>DHMR07383</t>
  </si>
  <si>
    <t>Stôl oper.špec.na rez vod.lúčo</t>
  </si>
  <si>
    <t>výmena hlavového piestu</t>
  </si>
  <si>
    <t>poškodené kolesá</t>
  </si>
  <si>
    <t>DHMR08329</t>
  </si>
  <si>
    <t>DHMR08331</t>
  </si>
  <si>
    <t>výmena akumulátora</t>
  </si>
  <si>
    <t>OER00102072</t>
  </si>
  <si>
    <t>Žiarič germicid.30 W nástenný</t>
  </si>
  <si>
    <t>nezapína sa</t>
  </si>
  <si>
    <t>DHMR07893</t>
  </si>
  <si>
    <t>oprava US sondy</t>
  </si>
  <si>
    <t>OES00208707</t>
  </si>
  <si>
    <t>OES00214630</t>
  </si>
  <si>
    <t>Monitor VF</t>
  </si>
  <si>
    <t>montáž držiakov</t>
  </si>
  <si>
    <t>OES00214631</t>
  </si>
  <si>
    <t>OES00214632</t>
  </si>
  <si>
    <t>DHMS11579</t>
  </si>
  <si>
    <t>Endoskopický systém operačný</t>
  </si>
  <si>
    <t>výmena žiarovky v zdroji</t>
  </si>
  <si>
    <t>DHMR08658</t>
  </si>
  <si>
    <t>Lôžko nemocničné</t>
  </si>
  <si>
    <t>uvoľnená vývodka na el. kábli</t>
  </si>
  <si>
    <t>DHMR08566</t>
  </si>
  <si>
    <t>prelomený a obnažený kábel zástrčky</t>
  </si>
  <si>
    <t>nefunguje turbínka SATUR</t>
  </si>
  <si>
    <t>opakované poruchy</t>
  </si>
  <si>
    <t>OER00107449</t>
  </si>
  <si>
    <t>Germicídny žiarič s časovačom</t>
  </si>
  <si>
    <t>OERN/054409</t>
  </si>
  <si>
    <t>Žiarič germicidný závesný</t>
  </si>
  <si>
    <t>OERN/055140</t>
  </si>
  <si>
    <t>OERN/055141</t>
  </si>
  <si>
    <t>OERN/055393</t>
  </si>
  <si>
    <t>OER00104390</t>
  </si>
  <si>
    <t>OER00104391</t>
  </si>
  <si>
    <t>OER00104392</t>
  </si>
  <si>
    <t>DHMR06815</t>
  </si>
  <si>
    <t>Odsávačka MEO 1.1</t>
  </si>
  <si>
    <t>DHMR07439</t>
  </si>
  <si>
    <t>Monitor Infinity Gamma MS13699</t>
  </si>
  <si>
    <t>nemerá tlak krvi</t>
  </si>
  <si>
    <t>DHMR07975</t>
  </si>
  <si>
    <t>Monitor  EDAN M50</t>
  </si>
  <si>
    <t>DHMS11459</t>
  </si>
  <si>
    <t>výmena hadíc na odsávačku</t>
  </si>
  <si>
    <t>I. STOM. KL. - amb. čeľustnej ortop. SNP</t>
  </si>
  <si>
    <t>monitory</t>
  </si>
  <si>
    <t>kabeláž pre zosieťovanie monitorov</t>
  </si>
  <si>
    <t>pevné zariadenia</t>
  </si>
  <si>
    <t>OESHDM3/21276</t>
  </si>
  <si>
    <t>DHMS11926</t>
  </si>
  <si>
    <t>Centgrifuga</t>
  </si>
  <si>
    <t>netesnia dvierka</t>
  </si>
  <si>
    <t>OLM - hematológia a transfuziológia 1 SNP</t>
  </si>
  <si>
    <t>Germic.žiariče GARA 30WU 12ks</t>
  </si>
  <si>
    <t>kontrola a oprava</t>
  </si>
  <si>
    <t>DHMSH11313</t>
  </si>
  <si>
    <t>Svietidlo stropné operačné</t>
  </si>
  <si>
    <t>DHMR08759</t>
  </si>
  <si>
    <t>Mikroskop operačný OPMI</t>
  </si>
  <si>
    <t>výmena žiaroviek do mikroskopu</t>
  </si>
  <si>
    <t>Operačná sála Očné oddelenie RA</t>
  </si>
  <si>
    <t>oprava ultrazvuku, turbínky</t>
  </si>
  <si>
    <t>Stomat.súprava KaVo Promatic</t>
  </si>
  <si>
    <t>PMS00516</t>
  </si>
  <si>
    <t>nenabíja sa</t>
  </si>
  <si>
    <t>OESHDM1/78449</t>
  </si>
  <si>
    <t>Germic. žiarič Prolux G</t>
  </si>
  <si>
    <t>OESHDM3/22517</t>
  </si>
  <si>
    <t>slabý sací výkon</t>
  </si>
  <si>
    <t>DHMR07498</t>
  </si>
  <si>
    <t>kontrola z dôvodu poškodenia obalu</t>
  </si>
  <si>
    <t>DHMR06798</t>
  </si>
  <si>
    <t>vytrhnutý kábel na elektródy</t>
  </si>
  <si>
    <t>Germic. žiariče 8ks</t>
  </si>
  <si>
    <t>OERN/40234</t>
  </si>
  <si>
    <t>OERN/40235</t>
  </si>
  <si>
    <t>OERN/40241</t>
  </si>
  <si>
    <t>OERN/40242</t>
  </si>
  <si>
    <t>DHMR05795</t>
  </si>
  <si>
    <t>Capnosat 8290600</t>
  </si>
  <si>
    <t>OERN/054141</t>
  </si>
  <si>
    <t>nehreje</t>
  </si>
  <si>
    <t>OLM -  klinická biochémia 1 RA toxikológia</t>
  </si>
  <si>
    <t>DHMS11530</t>
  </si>
  <si>
    <t>Monitor mec 1200</t>
  </si>
  <si>
    <t>aj po nabití neustále signalizuje</t>
  </si>
  <si>
    <t>kabeláž pre centr.monitor</t>
  </si>
  <si>
    <t>oprava na základe BTK previerky</t>
  </si>
  <si>
    <t>DHMR07927</t>
  </si>
  <si>
    <t>Centrifuga mikro 220R</t>
  </si>
  <si>
    <t>na displeji vypisuje chybové hlásenie</t>
  </si>
  <si>
    <t>Združená tkanivová banka RA - laboratórna časť</t>
  </si>
  <si>
    <t>DHMR07371</t>
  </si>
  <si>
    <t>Defibrilátor Heartstream XL M4</t>
  </si>
  <si>
    <t>DHMR07569</t>
  </si>
  <si>
    <t>pravidelná kontrola</t>
  </si>
  <si>
    <t>DHMR07570</t>
  </si>
  <si>
    <t>DHMR07752</t>
  </si>
  <si>
    <t>oprava svetla</t>
  </si>
  <si>
    <t>DHMS11659</t>
  </si>
  <si>
    <t>Monitor vit.funk.MEC-1200</t>
  </si>
  <si>
    <t>nedá sa vypnúť alarm</t>
  </si>
  <si>
    <t>DHMS11660</t>
  </si>
  <si>
    <t>DHMS11661</t>
  </si>
  <si>
    <t>DHMS11662</t>
  </si>
  <si>
    <t>DHMR04934</t>
  </si>
  <si>
    <t>Pulzná magnetoterápia BIOMAG</t>
  </si>
  <si>
    <t>preskakujú programy a píska</t>
  </si>
  <si>
    <t>OES00205350</t>
  </si>
  <si>
    <t>Centrifuga ependorf Minispin</t>
  </si>
  <si>
    <t>pokazený rotor</t>
  </si>
  <si>
    <t>DHMSH10821</t>
  </si>
  <si>
    <t>Lampa čelová+zdroj svetla HK 6</t>
  </si>
  <si>
    <t>oprava zdroja, začal horieť</t>
  </si>
  <si>
    <t>nepíšu zvody</t>
  </si>
  <si>
    <t>neposúva papier</t>
  </si>
  <si>
    <t>DHMSH754</t>
  </si>
  <si>
    <t>Digestor kovový</t>
  </si>
  <si>
    <t>I.STOM.KL.- amb.zub. lek. č. 5 chor.sl.úst.d SNP</t>
  </si>
  <si>
    <t>DHMSH755</t>
  </si>
  <si>
    <t>DHMSH9821</t>
  </si>
  <si>
    <t>Dentacolor</t>
  </si>
  <si>
    <t>DHMSH9822</t>
  </si>
  <si>
    <t>Silicater</t>
  </si>
  <si>
    <t>DHMSH3808</t>
  </si>
  <si>
    <t>Zariadenie dezinfekčné na vozí</t>
  </si>
  <si>
    <t>DHMR08816</t>
  </si>
  <si>
    <t>ZTB - amb. úrazovej chir. č. 2 RA</t>
  </si>
  <si>
    <t>DHMR07958</t>
  </si>
  <si>
    <t>Odsávačka Hospivac 350 Basic</t>
  </si>
  <si>
    <t>DHMR07553</t>
  </si>
  <si>
    <t>EKG prístroj TRIM I.</t>
  </si>
  <si>
    <t>DHMR05616</t>
  </si>
  <si>
    <t>Merač koreň.kanálikov ROOT ZX</t>
  </si>
  <si>
    <t>tečie voda z ventila</t>
  </si>
  <si>
    <t>71-76</t>
  </si>
  <si>
    <t>Zubná súprava Smile</t>
  </si>
  <si>
    <t>hadica do USG -tečie voda prúdom, odsávačka odsáva aj vkľudnom režime</t>
  </si>
  <si>
    <t>OER00117357</t>
  </si>
  <si>
    <t>Kolien.Chirana 120D+hlav.168D</t>
  </si>
  <si>
    <t>vrtáčik v hlavičke vibruje</t>
  </si>
  <si>
    <t>OERN/28299</t>
  </si>
  <si>
    <t>Turbínka</t>
  </si>
  <si>
    <t>preteká voda v spojoch turbínky</t>
  </si>
  <si>
    <t>Germic žiariče 11ks</t>
  </si>
  <si>
    <t>demontáž 2ks, montáž 9</t>
  </si>
  <si>
    <t>OES00207460</t>
  </si>
  <si>
    <t>PMR01451</t>
  </si>
  <si>
    <t>DHMS11508</t>
  </si>
  <si>
    <t>Monitor vitálnych fukncií</t>
  </si>
  <si>
    <t>DHMR07696</t>
  </si>
  <si>
    <t>Monitor vitál.fukcií PC 9000</t>
  </si>
  <si>
    <t>Motodlaha na dolné končatiny</t>
  </si>
  <si>
    <t>poškodený prívodný kábel</t>
  </si>
  <si>
    <t>nedrží polohu</t>
  </si>
  <si>
    <t>OESHDM3/77639</t>
  </si>
  <si>
    <t>OESHDM1/110092</t>
  </si>
  <si>
    <t>Odsávačka MEVACS</t>
  </si>
  <si>
    <t>OES00214467</t>
  </si>
  <si>
    <t>Zdvihák elektrický Sunlift</t>
  </si>
  <si>
    <t>nezdvihne sa a zasekne sa</t>
  </si>
  <si>
    <t>DHMSH11147</t>
  </si>
  <si>
    <t>germic. žiariče 5ks</t>
  </si>
  <si>
    <t>OES00212544</t>
  </si>
  <si>
    <t>Smile sirona C8</t>
  </si>
  <si>
    <t>rameno so svetlom padá</t>
  </si>
  <si>
    <t>turbínka nefunguje</t>
  </si>
  <si>
    <t>OERN/054997</t>
  </si>
  <si>
    <t>Oximeter pulzný</t>
  </si>
  <si>
    <t>oprava Toco sondy</t>
  </si>
  <si>
    <t>PMS00415</t>
  </si>
  <si>
    <t>DHMSH11178</t>
  </si>
  <si>
    <t>OER00117678</t>
  </si>
  <si>
    <t>OES00207603</t>
  </si>
  <si>
    <t>nevypína sa</t>
  </si>
  <si>
    <t>výmena batérií do defibrilátora</t>
  </si>
  <si>
    <t>DHMSH11103</t>
  </si>
  <si>
    <t>OERN/45847</t>
  </si>
  <si>
    <t>Odsávačka MEVACS-M20</t>
  </si>
  <si>
    <t>DHMSH11230</t>
  </si>
  <si>
    <t>oprava ventilátora v kompresore</t>
  </si>
  <si>
    <t>OES00211961</t>
  </si>
  <si>
    <t>Turbína do zubnej súpravy</t>
  </si>
  <si>
    <t>DHMS11667</t>
  </si>
  <si>
    <t>Prístroj EKG Cardiovit AT</t>
  </si>
  <si>
    <t>výmena káblov a balónikov</t>
  </si>
  <si>
    <t>DHMSH11329</t>
  </si>
  <si>
    <t>dodanie elektród</t>
  </si>
  <si>
    <t>výmena 36 W trubice</t>
  </si>
  <si>
    <t>OER00100435</t>
  </si>
  <si>
    <t>Turbínka TG 656 B</t>
  </si>
  <si>
    <t>nejde vytiahnúť vrták</t>
  </si>
  <si>
    <t>OER00100436</t>
  </si>
  <si>
    <t>OER00107085</t>
  </si>
  <si>
    <t>Kolienko-spodný diel+Hlavička</t>
  </si>
  <si>
    <t>vyskakuje hlavička</t>
  </si>
  <si>
    <t>PMR01319</t>
  </si>
  <si>
    <t>alarmuje a nedofukuje niektoré časti</t>
  </si>
  <si>
    <t>Stomat. súpravy 2 ks</t>
  </si>
  <si>
    <t>nezaznamenáva krivku</t>
  </si>
  <si>
    <t>oprava kompresora -zlomený spínač</t>
  </si>
  <si>
    <t>EKG papier sa zasekáva, výmena EKG kábla</t>
  </si>
  <si>
    <t>tečie pľuvátko</t>
  </si>
  <si>
    <t>nie je možné vypnúť chladenie</t>
  </si>
  <si>
    <t>OESHDM1/59313</t>
  </si>
  <si>
    <t>Miešačka elmag.</t>
  </si>
  <si>
    <t>DHMR08552</t>
  </si>
  <si>
    <t>servis</t>
  </si>
  <si>
    <t>Germ. žiariče Gara - 21ks</t>
  </si>
  <si>
    <t>OES00212080</t>
  </si>
  <si>
    <t>Operačná sála Nerochirurgická klinika</t>
  </si>
  <si>
    <t>zapína sa sám, ide nepretržite</t>
  </si>
  <si>
    <t>OER00119211</t>
  </si>
  <si>
    <t>prepadnutá klávesnica</t>
  </si>
  <si>
    <t>OERN/056535</t>
  </si>
  <si>
    <t>Stimuplex HNS12</t>
  </si>
  <si>
    <t>DHMS11932</t>
  </si>
  <si>
    <t>výmena kábla</t>
  </si>
  <si>
    <t>Stomat. súprava Diplomat D70</t>
  </si>
  <si>
    <t>pokazený ultrazvuk</t>
  </si>
  <si>
    <t>DHMSH10168</t>
  </si>
  <si>
    <t>Oprava EEG čiapky modrej,ušná elektróda</t>
  </si>
  <si>
    <t>DHMSH11193</t>
  </si>
  <si>
    <t>Prístroj EMG</t>
  </si>
  <si>
    <t>oprava zemiacej elektródy,povrchové el.</t>
  </si>
  <si>
    <t>DHMR05505</t>
  </si>
  <si>
    <t>Operačné svietidlo 621 07 01</t>
  </si>
  <si>
    <t>roočná kontrola</t>
  </si>
  <si>
    <t>ročná kontrola</t>
  </si>
  <si>
    <t>DHMR06812</t>
  </si>
  <si>
    <t>Odsávačka MEVACS 38</t>
  </si>
  <si>
    <t>DHMR07729</t>
  </si>
  <si>
    <t>Odsávačka ATMOS C 361</t>
  </si>
  <si>
    <t>DHMR07525</t>
  </si>
  <si>
    <t>Stôl oper.transport.OPX Mobili</t>
  </si>
  <si>
    <t>DHMR04464</t>
  </si>
  <si>
    <t>Defibrilátor BD-12</t>
  </si>
  <si>
    <t>Zdroj</t>
  </si>
  <si>
    <t>DHMSH9640</t>
  </si>
  <si>
    <t>Prístroj EKG AT 6</t>
  </si>
  <si>
    <t>OESHDM3/20222</t>
  </si>
  <si>
    <t>nefunkčný ventilátor</t>
  </si>
  <si>
    <t>germic. žiariče 2 ks</t>
  </si>
  <si>
    <t>montáž a nastavenie</t>
  </si>
  <si>
    <t>KOaTPÚ - ortop. amb. č. 7 RA</t>
  </si>
  <si>
    <t>OE5S00303871</t>
  </si>
  <si>
    <t>Nabíjačka batérie</t>
  </si>
  <si>
    <t>prečistenie kontaktov</t>
  </si>
  <si>
    <t>netlačí, vynecháva záznam</t>
  </si>
  <si>
    <t>78-96</t>
  </si>
  <si>
    <t>DHMR08219</t>
  </si>
  <si>
    <t>Stropný statív chirurgický</t>
  </si>
  <si>
    <t>PMR00067</t>
  </si>
  <si>
    <t>Monitor ICARD</t>
  </si>
  <si>
    <t>oprava vstupu na EKG zvod</t>
  </si>
  <si>
    <t>výmena batérie</t>
  </si>
  <si>
    <t>ide prerušovane, hučí</t>
  </si>
  <si>
    <t>KIaCM - Inf. amb. č.4 cudz.chor a cest. med.  RA</t>
  </si>
  <si>
    <t>endoskopický systém</t>
  </si>
  <si>
    <t>montáž monitora na stenu</t>
  </si>
  <si>
    <t>OES00205948</t>
  </si>
  <si>
    <t>Antidekubitný matrac s kompres</t>
  </si>
  <si>
    <t>OES00205328</t>
  </si>
  <si>
    <t>Madrac antidekub.</t>
  </si>
  <si>
    <t>OES00200475</t>
  </si>
  <si>
    <t>Matrac antidekubitárný</t>
  </si>
  <si>
    <t>obvodový plášť elektroniky sa zasekáva</t>
  </si>
  <si>
    <t>OER00117263</t>
  </si>
  <si>
    <t>Posteľ + stolík elektr.</t>
  </si>
  <si>
    <t>nefunkčné ovládanie postele a stolíka</t>
  </si>
  <si>
    <t>RTG pracovisko</t>
  </si>
  <si>
    <t>zabezp.ochrany pred radiáciou</t>
  </si>
  <si>
    <t>ORaZM - rádiológia 4 RA</t>
  </si>
  <si>
    <t>sadrokartónový strop</t>
  </si>
  <si>
    <t>montáž stropu s LED osvetlením</t>
  </si>
  <si>
    <t>prívod vody</t>
  </si>
  <si>
    <t>elektroinštalačný žlab</t>
  </si>
  <si>
    <t>výroba a osadenie</t>
  </si>
  <si>
    <t>elektroinštalácia pre montáž RTG</t>
  </si>
  <si>
    <t>montáž prístroja</t>
  </si>
  <si>
    <t>DHMR07137</t>
  </si>
  <si>
    <t>RDG prístroj Multix PRO-P RTG</t>
  </si>
  <si>
    <t>demontáž elektroinštalácie RTG prístroja</t>
  </si>
  <si>
    <t>turbinka Kavo 636P</t>
  </si>
  <si>
    <t>turbinka Kavo 646B</t>
  </si>
  <si>
    <t>turbinka Kavo 680L</t>
  </si>
  <si>
    <t>OES00207637</t>
  </si>
  <si>
    <t>Operačná sála Urologická klinika SNP</t>
  </si>
  <si>
    <t>EEG prístroj</t>
  </si>
  <si>
    <t>oprava ušných elektród</t>
  </si>
  <si>
    <t>inštalácia žiaričov</t>
  </si>
  <si>
    <t>Amb. ortop. protetiky ortop.amb. č. 2 RA</t>
  </si>
  <si>
    <t>OER00103144</t>
  </si>
  <si>
    <t>Mikroskop operačný+Kamera Sony</t>
  </si>
  <si>
    <t>OES00205719</t>
  </si>
  <si>
    <t>Žiarič germicídny mobilný</t>
  </si>
  <si>
    <t>I. STOM. KL -  RTG stomatológia  SNP</t>
  </si>
  <si>
    <t>DHMS11469</t>
  </si>
  <si>
    <t>Box triedy II.Bioultra</t>
  </si>
  <si>
    <t>výmena žiarivky F15W</t>
  </si>
  <si>
    <t>DHMR08041</t>
  </si>
  <si>
    <t>Ventilátor trans.Supportair</t>
  </si>
  <si>
    <t>výmen O2 senzoru</t>
  </si>
  <si>
    <t>hlbokomraziaci box ProfiLine</t>
  </si>
  <si>
    <t>výmena el.kábla -preseknutý</t>
  </si>
  <si>
    <t>Germic. žiarič Gara</t>
  </si>
  <si>
    <t>OUP - amb. vnútor. lekárstva č. 2 SNP</t>
  </si>
  <si>
    <t>OESHDM2/110110</t>
  </si>
  <si>
    <t>oprava tlačidla zapnutia</t>
  </si>
  <si>
    <t>PMR01445</t>
  </si>
  <si>
    <t>PMR01449</t>
  </si>
  <si>
    <t>OES00202421</t>
  </si>
  <si>
    <t>EKG  prístroj    Cardiovit - 2</t>
  </si>
  <si>
    <t>kabeláž k mon.akamerovému systé</t>
  </si>
  <si>
    <t>Klinika pneumológie a ftizeológie  RA  2</t>
  </si>
  <si>
    <t>seká papier, nepíše horné zvody</t>
  </si>
  <si>
    <t>prívod a odtok vody</t>
  </si>
  <si>
    <t>elektroinštal.žľab pre RTG prístroj</t>
  </si>
  <si>
    <t>elektroinštalácia pre montáž RTG prístroja</t>
  </si>
  <si>
    <t>príprava inštalácie</t>
  </si>
  <si>
    <t>OE5SHDM11/56888</t>
  </si>
  <si>
    <t>solux</t>
  </si>
  <si>
    <t>oprava -kontakt, nesvieti</t>
  </si>
  <si>
    <t>OESHDM1/78444</t>
  </si>
  <si>
    <t>Odsávačka Suctior</t>
  </si>
  <si>
    <t>zle saje</t>
  </si>
  <si>
    <t>OES00215041</t>
  </si>
  <si>
    <t>OERN/5242</t>
  </si>
  <si>
    <t>Negatoskop L-120</t>
  </si>
  <si>
    <t>Urol. odd. - urol. amb. č. 1 RA</t>
  </si>
  <si>
    <t>Kabeláž k mon. a kamerovému systému</t>
  </si>
  <si>
    <t>DHMR08999</t>
  </si>
  <si>
    <t>Prístroj USG</t>
  </si>
  <si>
    <t>ťažko sa reguluje ovládacia guľa</t>
  </si>
  <si>
    <t>OESHDM3/91126</t>
  </si>
  <si>
    <t>Násadec 110D</t>
  </si>
  <si>
    <t>PMR01443</t>
  </si>
  <si>
    <t>KÚCH</t>
  </si>
  <si>
    <t>OES00205565</t>
  </si>
  <si>
    <t>KRaZM</t>
  </si>
  <si>
    <t xml:space="preserve">Stomatologická súprava           </t>
  </si>
  <si>
    <t>technické posúdenie-vyradenie</t>
  </si>
  <si>
    <t>OES00201442</t>
  </si>
  <si>
    <t>Násadec rovný 1:1</t>
  </si>
  <si>
    <t>Násadec</t>
  </si>
  <si>
    <t xml:space="preserve"> Amb.  maxilofaciálnej chirurgie I. IK    SNP</t>
  </si>
  <si>
    <t>oprava-uniká vzduch</t>
  </si>
  <si>
    <t>OESHDM3/60838</t>
  </si>
  <si>
    <t>Sterilizátor teplovzdušný</t>
  </si>
  <si>
    <t>OER00101709</t>
  </si>
  <si>
    <t>OER00116906</t>
  </si>
  <si>
    <t>Turbínka Chirana</t>
  </si>
  <si>
    <t>2.178.01</t>
  </si>
  <si>
    <t xml:space="preserve">LSPP stomatologická KSaMFCH RA   </t>
  </si>
  <si>
    <t xml:space="preserve">Lampa baktericídna stojanová     </t>
  </si>
  <si>
    <t>OESHDM1/55340</t>
  </si>
  <si>
    <t xml:space="preserve">5.185.05 </t>
  </si>
  <si>
    <t xml:space="preserve">Centr.oper. sály          SNP    </t>
  </si>
  <si>
    <t>OER00108296</t>
  </si>
  <si>
    <t>OES00214745</t>
  </si>
  <si>
    <t>revízia</t>
  </si>
  <si>
    <t xml:space="preserve">I.KAIM anestézia </t>
  </si>
  <si>
    <t>oprava - zle saje</t>
  </si>
  <si>
    <t>Gynekologická -pôr. Klinika</t>
  </si>
  <si>
    <t>OES00212057</t>
  </si>
  <si>
    <t>oprava-časovač</t>
  </si>
  <si>
    <t>OFBLR</t>
  </si>
  <si>
    <t>Germicídne žiariče -2ks</t>
  </si>
  <si>
    <t xml:space="preserve">montáž </t>
  </si>
  <si>
    <t xml:space="preserve">I.STOM.KL.- amb.zub. lek. č. 4 </t>
  </si>
  <si>
    <t>OERN/056402</t>
  </si>
  <si>
    <t>oprava -kompresor</t>
  </si>
  <si>
    <t xml:space="preserve">Klinika FBaLR </t>
  </si>
  <si>
    <t xml:space="preserve">Operačná sála GPO RA             </t>
  </si>
  <si>
    <t>DHMR06386</t>
  </si>
  <si>
    <t>Odsávačka MEVACS M</t>
  </si>
  <si>
    <t>oprava-podtlak</t>
  </si>
  <si>
    <t>OES00212061</t>
  </si>
  <si>
    <t xml:space="preserve">Pôrodná časť GP kliniky  SNP </t>
  </si>
  <si>
    <t>OESHDM3/15208</t>
  </si>
  <si>
    <t>oprava-nesvieti</t>
  </si>
  <si>
    <t xml:space="preserve">Kl.ortop.a traumat.pohyb.ústroj. </t>
  </si>
  <si>
    <t>OES00205351</t>
  </si>
  <si>
    <t>DHMR07579</t>
  </si>
  <si>
    <t>Kardiotocogram Corometrics 172</t>
  </si>
  <si>
    <t>oprava -zasekáva sa papier</t>
  </si>
  <si>
    <t xml:space="preserve">Gynekol.-pôrod. oddelenie   RA   </t>
  </si>
  <si>
    <t>Germ.žiariče 4 KS</t>
  </si>
  <si>
    <t>montáž-nové</t>
  </si>
  <si>
    <t>2.019.51</t>
  </si>
  <si>
    <t>DHMR07578</t>
  </si>
  <si>
    <t>Kardiotocogram Corometrics 171</t>
  </si>
  <si>
    <t>oprava+ posudenie TS</t>
  </si>
  <si>
    <t>oprava-tečie voda pod pľuvátkom</t>
  </si>
  <si>
    <t>oprava vzduchovej pištole</t>
  </si>
  <si>
    <t>oprava-kompresor-ultrazvuk</t>
  </si>
  <si>
    <t>2.005.51</t>
  </si>
  <si>
    <t>Psychiatrická ambulancia č. 1  RA</t>
  </si>
  <si>
    <t>DHMR08034</t>
  </si>
  <si>
    <t>Prístroj lymfodrenážny</t>
  </si>
  <si>
    <t>oprava-rukávnik</t>
  </si>
  <si>
    <t>oprava-batéria</t>
  </si>
  <si>
    <t xml:space="preserve">I. KAIM  - anestézie  SNP        </t>
  </si>
  <si>
    <t>BTK-servisná prehliadka</t>
  </si>
  <si>
    <t>DHMR05382</t>
  </si>
  <si>
    <t>EKG Schiller AT 6-S</t>
  </si>
  <si>
    <t>oprava-nepíše záznam</t>
  </si>
  <si>
    <t xml:space="preserve">II. Chirurgická klinika   RA </t>
  </si>
  <si>
    <t>OES00213464</t>
  </si>
  <si>
    <t>KOaPU</t>
  </si>
  <si>
    <t>OES00213465</t>
  </si>
  <si>
    <t>OES00213466</t>
  </si>
  <si>
    <t>DHMR08547</t>
  </si>
  <si>
    <t>oprava displeja</t>
  </si>
  <si>
    <t xml:space="preserve">Klinika úrazovej chirurgie RA </t>
  </si>
  <si>
    <t>oprava-nejde vzduch do pištole</t>
  </si>
  <si>
    <t>I.STOM.KL.- paradontológia</t>
  </si>
  <si>
    <t>DHMS11870</t>
  </si>
  <si>
    <t>kalibrácia-nastavenie</t>
  </si>
  <si>
    <t>2.020.51</t>
  </si>
  <si>
    <t>Ambulancia všeob. lekára SNP</t>
  </si>
  <si>
    <t>OES00213467</t>
  </si>
  <si>
    <t>oprava-výmena trubíc a ventilátora</t>
  </si>
  <si>
    <t>OES00213468</t>
  </si>
  <si>
    <t>Kl.ortop.a traumat.pohyb.ústroj.-onko  SNP</t>
  </si>
  <si>
    <t>OES00209628</t>
  </si>
  <si>
    <t>oprava-nefunkčný</t>
  </si>
  <si>
    <t>DHMSH10623</t>
  </si>
  <si>
    <t>Dezinfektor</t>
  </si>
  <si>
    <t>oprava -tečie voda</t>
  </si>
  <si>
    <t>DHMS11739</t>
  </si>
  <si>
    <t>Prístroj parafínový E-2000PL55</t>
  </si>
  <si>
    <t>oprava-nehreje</t>
  </si>
  <si>
    <t>OESHDM3/3245</t>
  </si>
  <si>
    <t>OESHDM3/4915</t>
  </si>
  <si>
    <t>oprava-bežná údržba</t>
  </si>
  <si>
    <t>DHMR08540</t>
  </si>
  <si>
    <t>DHMR08482</t>
  </si>
  <si>
    <t>oprava-bočníc</t>
  </si>
  <si>
    <t>DHMR08451</t>
  </si>
  <si>
    <t>DHMR08454</t>
  </si>
  <si>
    <t>DHMR08487</t>
  </si>
  <si>
    <t>oprava-polohovanie dolných končatín</t>
  </si>
  <si>
    <t>DHMR08495</t>
  </si>
  <si>
    <t>DHMR08514</t>
  </si>
  <si>
    <t>Germic. žiariče 3ks</t>
  </si>
  <si>
    <t>upevnenie a spustenie v konz.amb -urgencia</t>
  </si>
  <si>
    <t>Germic. žiariče 7ks</t>
  </si>
  <si>
    <t>OER00117773</t>
  </si>
  <si>
    <t>Centrifúga typ Minispin-5452</t>
  </si>
  <si>
    <t>urgentná oprava</t>
  </si>
  <si>
    <t>OLM -pododdelenie klinickej biochémie RA</t>
  </si>
  <si>
    <t>DHMR07183</t>
  </si>
  <si>
    <t>MR-Magnetom Symphony Maestro C</t>
  </si>
  <si>
    <t>servis na 4.2.2019</t>
  </si>
  <si>
    <t>5.228.06</t>
  </si>
  <si>
    <t>Magnetická rezonancia  RA</t>
  </si>
  <si>
    <t>DHMR08120</t>
  </si>
  <si>
    <t>Prístroj CT</t>
  </si>
  <si>
    <t>servis na 5.2.2018</t>
  </si>
  <si>
    <t>DHMSH11283</t>
  </si>
  <si>
    <t>CT SOMATOM SENSATION 64 CARDIA</t>
  </si>
  <si>
    <t>servis na 28.1.2018</t>
  </si>
  <si>
    <t>siemens</t>
  </si>
  <si>
    <t>5.576.09</t>
  </si>
  <si>
    <t>CT                       SNP</t>
  </si>
  <si>
    <t>DHMS11549</t>
  </si>
  <si>
    <t>Prístroj RTG s C ramenom+vozík</t>
  </si>
  <si>
    <t>prístroj nefunkčný</t>
  </si>
  <si>
    <t>5.023.12</t>
  </si>
  <si>
    <t>RTG                    SNP</t>
  </si>
  <si>
    <t>DHMR08580</t>
  </si>
  <si>
    <t>Prístroj RTG sklopná stena</t>
  </si>
  <si>
    <t>porucha</t>
  </si>
  <si>
    <t>servis na 5.3.2019</t>
  </si>
  <si>
    <t>ND k servisu 5.3.2019</t>
  </si>
  <si>
    <t>servis MR prístroja na 4.3.2019</t>
  </si>
  <si>
    <t>servis na 25.2.2019</t>
  </si>
  <si>
    <t>CT nefunkčné</t>
  </si>
  <si>
    <t>servis na 2.4.2019</t>
  </si>
  <si>
    <t>ND DVD - Rec</t>
  </si>
  <si>
    <t>servis MR prístroja na 1.4.2019</t>
  </si>
  <si>
    <t>plnenie hélia</t>
  </si>
  <si>
    <t>oprava  - nenaštartovalo</t>
  </si>
  <si>
    <t>porucha prenosu na Pacs, chladenie</t>
  </si>
  <si>
    <t>DHMR08365</t>
  </si>
  <si>
    <t>Prístroj RTG pojazdný</t>
  </si>
  <si>
    <t>nesnímkuje</t>
  </si>
  <si>
    <t>servis CT na 15.4.2019</t>
  </si>
  <si>
    <t>DHMR07255</t>
  </si>
  <si>
    <t>RTG prístroj Arcadis Varic poj</t>
  </si>
  <si>
    <t>porucha -prístroj nezapne</t>
  </si>
  <si>
    <t>servis MR na 6.5.2019</t>
  </si>
  <si>
    <t>servis CT na 7.5.2019</t>
  </si>
  <si>
    <t>DHMR06444</t>
  </si>
  <si>
    <t>RTG Angiostar PLUS</t>
  </si>
  <si>
    <t>porucha - oprava</t>
  </si>
  <si>
    <t>5.574.03</t>
  </si>
  <si>
    <t>Angiografia + USG        RA</t>
  </si>
  <si>
    <t>DHMSH11046</t>
  </si>
  <si>
    <t>RTG prístroj Multix Pro</t>
  </si>
  <si>
    <t>porucha clonenia</t>
  </si>
  <si>
    <t>servis CT na 20.5.2019</t>
  </si>
  <si>
    <t>servis CT na 4.6.2019</t>
  </si>
  <si>
    <t>servis MR na 3.6.2019</t>
  </si>
  <si>
    <t>ND Tales D6</t>
  </si>
  <si>
    <t>servis CT na 2.7.2019</t>
  </si>
  <si>
    <t>servis MR na 1.7.2019</t>
  </si>
  <si>
    <t>servis CT na 17.6.2019</t>
  </si>
  <si>
    <t>spontánne vypína počas prevádzky</t>
  </si>
  <si>
    <t>ND na CT</t>
  </si>
  <si>
    <t>DHMS11548</t>
  </si>
  <si>
    <t>oprava monitora</t>
  </si>
  <si>
    <t>plnenie hélia na 22.7.2019</t>
  </si>
  <si>
    <t>servis MR na 5.8.2019</t>
  </si>
  <si>
    <t>OR a ZM - magnetická rezonancia  RA</t>
  </si>
  <si>
    <t>servis CT na 6.8.2019</t>
  </si>
  <si>
    <t>chyba automat.vycloňovania snímkovacieho poľa</t>
  </si>
  <si>
    <t>servis CT na 19.8.2019</t>
  </si>
  <si>
    <t>servis CT na 3.9.2019</t>
  </si>
  <si>
    <t>servis MR na 2.9.2019</t>
  </si>
  <si>
    <t>servis CT na 8.10.2019</t>
  </si>
  <si>
    <t>KRaZM - počítačová tomografia RA</t>
  </si>
  <si>
    <t>servis MR na 7.10.2019</t>
  </si>
  <si>
    <t>servis CT na 16.9.2019</t>
  </si>
  <si>
    <t>nefunguje expozičná automatika prístroja</t>
  </si>
  <si>
    <t>servis MR na 4.11.2019</t>
  </si>
  <si>
    <t>servis CT na 5.11.2019</t>
  </si>
  <si>
    <t>porucha softweru</t>
  </si>
  <si>
    <t>ORaZM - rádiológia 2 RA</t>
  </si>
  <si>
    <t>nedochádza k prenosu rtg obrazu</t>
  </si>
  <si>
    <t>servis CT na 3.12.2019</t>
  </si>
  <si>
    <t>servis MR na 2.12.2019</t>
  </si>
  <si>
    <t>zatečená voda do prístroja, vytopenie</t>
  </si>
  <si>
    <t>ORaZM - rádiológia 6 RA USG</t>
  </si>
  <si>
    <t>servis CT na 7.1.2020</t>
  </si>
  <si>
    <t>servis MR na 13.1.2020</t>
  </si>
  <si>
    <t>plnenie hélia 28.1.2020</t>
  </si>
  <si>
    <t>servis CT na 4.2.2020</t>
  </si>
  <si>
    <t>servis MR na 3.2.2020</t>
  </si>
  <si>
    <t>oprava potenciometrov</t>
  </si>
  <si>
    <t>ORaZM - rádiológia 5 RA</t>
  </si>
  <si>
    <t>servis MR na 2.3.2020</t>
  </si>
  <si>
    <t>servis CT na 3.3.2020</t>
  </si>
  <si>
    <t>chyba automatického vycloňovania snímkovacieho poľa</t>
  </si>
  <si>
    <t>servis MR na 6.4.2020</t>
  </si>
  <si>
    <t>servis CT na 7.4.2020</t>
  </si>
  <si>
    <t>servis CT na 5.5.2020</t>
  </si>
  <si>
    <t>servis MR na 4.5.2020</t>
  </si>
  <si>
    <t>servis MR na 1.6.2020</t>
  </si>
  <si>
    <t>servis  CT na 7.7.2020</t>
  </si>
  <si>
    <t xml:space="preserve">KRaZM - počítačová tomografia RA </t>
  </si>
  <si>
    <t>servis MR na 6.7.2020</t>
  </si>
  <si>
    <t>servis  CT na 25.8.2020</t>
  </si>
  <si>
    <t>servis MR na 24.8.2020</t>
  </si>
  <si>
    <t xml:space="preserve">výmena-náhr diel /APD Compressor Adsorber </t>
  </si>
  <si>
    <t>oprava -nefunkčný</t>
  </si>
  <si>
    <t>servis CT na 29.9.2020</t>
  </si>
  <si>
    <t>servis MR na 28.9.2020</t>
  </si>
  <si>
    <t>DHMS11593</t>
  </si>
  <si>
    <t>Videokolonoskop CF-Q180AL</t>
  </si>
  <si>
    <t>oprava - prasknutie lanka</t>
  </si>
  <si>
    <t>5.558.07</t>
  </si>
  <si>
    <t>Endoskopia I. IK  SNP</t>
  </si>
  <si>
    <t>DHMS11478</t>
  </si>
  <si>
    <t>Autokláv-parný sterilizátor</t>
  </si>
  <si>
    <t>indikačné prúžky nepotvrdia 100% steril</t>
  </si>
  <si>
    <t>ultramed</t>
  </si>
  <si>
    <t>PMS00169</t>
  </si>
  <si>
    <t>Kliešte so zúbkami 2 ks</t>
  </si>
  <si>
    <t>nedajú sa otvoriť</t>
  </si>
  <si>
    <t>PMSH10706-4</t>
  </si>
  <si>
    <t>CCD-Endokamera,S-VHS-kábel,v</t>
  </si>
  <si>
    <t>oprava svetlovodného kábla</t>
  </si>
  <si>
    <t>OER00103283</t>
  </si>
  <si>
    <t>Bronchofibroskop OLYMPUS BFTE2</t>
  </si>
  <si>
    <t>porucha ohybnosti</t>
  </si>
  <si>
    <t>2.003.01</t>
  </si>
  <si>
    <t>Pneumologická ambulancia RA</t>
  </si>
  <si>
    <t>DHMSH10977</t>
  </si>
  <si>
    <t>Pristroj na kob.el.a el.litotr</t>
  </si>
  <si>
    <t>nefunkčný elektrohydraulický prevod</t>
  </si>
  <si>
    <t>DHMSH10938</t>
  </si>
  <si>
    <t>Litotriptor</t>
  </si>
  <si>
    <t>oprava optiky Olympus 12st</t>
  </si>
  <si>
    <t>DHMR08055</t>
  </si>
  <si>
    <t>Inkubátor Isolette C 8000</t>
  </si>
  <si>
    <t>preventívna prehliadka</t>
  </si>
  <si>
    <t>DHMR08056</t>
  </si>
  <si>
    <t>Lôžko vyhriev.Babytherm 8010</t>
  </si>
  <si>
    <t>DHMR08229</t>
  </si>
  <si>
    <t>Lôžko transportné</t>
  </si>
  <si>
    <t>DHMR08230</t>
  </si>
  <si>
    <t>DHMR07709</t>
  </si>
  <si>
    <t>Svetelný zdroj Olympus</t>
  </si>
  <si>
    <t>DHMR08884</t>
  </si>
  <si>
    <t>Cystoskop rigidný olympus</t>
  </si>
  <si>
    <t>oprava optiky 70st/4mm PMR02048</t>
  </si>
  <si>
    <t>oprava optiky 12st/4mm PMR02047</t>
  </si>
  <si>
    <t>PMR7600-1</t>
  </si>
  <si>
    <t>Teleskop 4mm 12st., autoklav</t>
  </si>
  <si>
    <t>optika 12st/4mm zlá viditeľnosť</t>
  </si>
  <si>
    <t>DHMR07965</t>
  </si>
  <si>
    <t>Videoureterornoskop flexibilný</t>
  </si>
  <si>
    <t>PMR00318</t>
  </si>
  <si>
    <t>Mostík, pre 4mm teleskop cyst.</t>
  </si>
  <si>
    <t>mostík pokazený</t>
  </si>
  <si>
    <t>PMR00042</t>
  </si>
  <si>
    <t>Optika 70, 4mm</t>
  </si>
  <si>
    <t>zlá viditeľnosť</t>
  </si>
  <si>
    <t>PMR00223</t>
  </si>
  <si>
    <t>Optika k endoskopicému zariad.</t>
  </si>
  <si>
    <t>Optika 12st/4mm zlá viditeľnosť</t>
  </si>
  <si>
    <t>PMR6884-72</t>
  </si>
  <si>
    <t>nefunkčné</t>
  </si>
  <si>
    <t>PMS00607</t>
  </si>
  <si>
    <t>Optika WOLF 175 mm</t>
  </si>
  <si>
    <t>oprava optiky</t>
  </si>
  <si>
    <t>DHMR07227</t>
  </si>
  <si>
    <t>Cystoskop - zostava</t>
  </si>
  <si>
    <t>oprava albaranového mostíka</t>
  </si>
  <si>
    <t>OES00202262</t>
  </si>
  <si>
    <t>Odsávačka SSU -Olympus</t>
  </si>
  <si>
    <t>nasáva vodu do filtra</t>
  </si>
  <si>
    <t>OES00202499</t>
  </si>
  <si>
    <t>Odsávacia pumpa SSU-II</t>
  </si>
  <si>
    <t>PMR7227-1</t>
  </si>
  <si>
    <t>Optika Panoview Plus</t>
  </si>
  <si>
    <t>optika 70st/4mm -zlá viditeľnosť</t>
  </si>
  <si>
    <t>PMR6884-68</t>
  </si>
  <si>
    <t>Cystoskop flexibilny 15</t>
  </si>
  <si>
    <t>DHMS11937</t>
  </si>
  <si>
    <t>patrí k 11937 Videoduodenoskop</t>
  </si>
  <si>
    <t>kontrola funkcie Albaranovho mostíka</t>
  </si>
  <si>
    <t>DHMR08082</t>
  </si>
  <si>
    <t>Prístroj otoakustický ERO</t>
  </si>
  <si>
    <t>PMR01004</t>
  </si>
  <si>
    <t>optika 12, 4mm</t>
  </si>
  <si>
    <t>Optika 12st -zlá viditeľnosť</t>
  </si>
  <si>
    <t>DHMR07713</t>
  </si>
  <si>
    <t>Autokláv - parný sterilizátor</t>
  </si>
  <si>
    <t>Optika Olympus 70st</t>
  </si>
  <si>
    <t>optika je šedá -neprehľadná</t>
  </si>
  <si>
    <t>poškodený vonkajší obal</t>
  </si>
  <si>
    <t>Videgastroskop GIF-Q165</t>
  </si>
  <si>
    <t>optika zahmlená</t>
  </si>
  <si>
    <t>II.CHIR. KL. gastroenterol. amb.č. 1 endoskopia RA</t>
  </si>
  <si>
    <t>PMR00314</t>
  </si>
  <si>
    <t>Súčasť zariadenia, aktívna</t>
  </si>
  <si>
    <t>DHMR07850</t>
  </si>
  <si>
    <t>Videocystoskop flexibilný</t>
  </si>
  <si>
    <t>PMR01935</t>
  </si>
  <si>
    <t>Cystoskop flexibilný CYF-5</t>
  </si>
  <si>
    <t>pretrhnuté lanko</t>
  </si>
  <si>
    <t>DHMSH11386</t>
  </si>
  <si>
    <t>Videogastroskop</t>
  </si>
  <si>
    <t>PMR5482-5</t>
  </si>
  <si>
    <t>Excizne klieste</t>
  </si>
  <si>
    <t>DHMS11594</t>
  </si>
  <si>
    <t>Videogastroskop GIF-Q180</t>
  </si>
  <si>
    <t>perforácia pracovného kanála</t>
  </si>
  <si>
    <t>PMR02047</t>
  </si>
  <si>
    <t>Optika 12 4mm</t>
  </si>
  <si>
    <t>chýbajúci kolík na uchytenie opt.</t>
  </si>
  <si>
    <t>poškodený pracovný kanál</t>
  </si>
  <si>
    <t>PMSH10779-6</t>
  </si>
  <si>
    <t>Videoprocesor CV 140</t>
  </si>
  <si>
    <t>výpadky signálu</t>
  </si>
  <si>
    <t>prístroj nedokončí sterilizačný program</t>
  </si>
  <si>
    <t>perforovaný pracovný kanál</t>
  </si>
  <si>
    <t>DHMS11504</t>
  </si>
  <si>
    <t>Prístroj na meranie kmeň.od.</t>
  </si>
  <si>
    <t>oprava čelového reflektoru 346</t>
  </si>
  <si>
    <t>oprava optiky 12st/4mm -zlá viditeľnosť</t>
  </si>
  <si>
    <t>Optika 70 Olympus</t>
  </si>
  <si>
    <t>optika po sterilizácii čierna</t>
  </si>
  <si>
    <t>zahmlenie optiky, skúška tesnosti pozitívna</t>
  </si>
  <si>
    <t>PMR00304</t>
  </si>
  <si>
    <t>CV-180 Exera II kamera</t>
  </si>
  <si>
    <t>Olympus -GIF 165</t>
  </si>
  <si>
    <t>zrnenie obrazu</t>
  </si>
  <si>
    <t>PMR7227-5</t>
  </si>
  <si>
    <t>Kliešte</t>
  </si>
  <si>
    <t>cystoskop -neposúva sa v ňom ureterálny katéter</t>
  </si>
  <si>
    <t>DHMS11664</t>
  </si>
  <si>
    <t>Stolička elektrická UFSK</t>
  </si>
  <si>
    <t>nefunguje smer dole</t>
  </si>
  <si>
    <t>DHMR07600</t>
  </si>
  <si>
    <t>Elektrokoagulačná jednotka UES</t>
  </si>
  <si>
    <t>oprava príslušenstva- PMR7600-11,2,3</t>
  </si>
  <si>
    <t>serv. kontrola</t>
  </si>
  <si>
    <t>DHMS11862</t>
  </si>
  <si>
    <t>Inštrumentárium ureteroskopick</t>
  </si>
  <si>
    <t>odpadnutá keramická časť</t>
  </si>
  <si>
    <t>uvoľnené ovládacie kolieska endoskopu, prístroj nedotáča</t>
  </si>
  <si>
    <t>PMR6997-4</t>
  </si>
  <si>
    <t>Kabel svetlovodny</t>
  </si>
  <si>
    <t>prasknutý Albaranov mostík</t>
  </si>
  <si>
    <t>oprava-prasknuté lanko</t>
  </si>
  <si>
    <t>Súčet z Čiastka</t>
  </si>
  <si>
    <t>Advanced Ster. Celkom</t>
  </si>
  <si>
    <t>Artspect Celkom</t>
  </si>
  <si>
    <t>Askin Celkom</t>
  </si>
  <si>
    <t>B.Braun Medical Celkom</t>
  </si>
  <si>
    <t>Baria Celkom</t>
  </si>
  <si>
    <t>Beckman Celkom</t>
  </si>
  <si>
    <t>BIO G Celkom</t>
  </si>
  <si>
    <t>BIOFLEX Celkom</t>
  </si>
  <si>
    <t>BIS MasterMed Celkom</t>
  </si>
  <si>
    <t>BMT Celkom</t>
  </si>
  <si>
    <t>Brainomix Celkom</t>
  </si>
  <si>
    <t>Carl  Zeiss Celkom</t>
  </si>
  <si>
    <t>CMI Celkom</t>
  </si>
  <si>
    <t>Cryosoft Celkom</t>
  </si>
  <si>
    <t>Dartin Celkom</t>
  </si>
  <si>
    <t>Dispomed Celkom</t>
  </si>
  <si>
    <t>DMS Celkom</t>
  </si>
  <si>
    <t>Dobranský Celkom</t>
  </si>
  <si>
    <t>Dräger Celkom</t>
  </si>
  <si>
    <t>DTS Celkom</t>
  </si>
  <si>
    <t>Dynex Celkom</t>
  </si>
  <si>
    <t>E-BA Celkom</t>
  </si>
  <si>
    <t>EGAMED Celkom</t>
  </si>
  <si>
    <t>Ego Zlín Celkom</t>
  </si>
  <si>
    <t>Ekokrok Celkom</t>
  </si>
  <si>
    <t>Elmed Celkom</t>
  </si>
  <si>
    <t>Eurex Medica Celkom</t>
  </si>
  <si>
    <t>Fénix Celkom</t>
  </si>
  <si>
    <t>Frigoria Celkom</t>
  </si>
  <si>
    <t>HNS mechanix Celkom</t>
  </si>
  <si>
    <t>Homola Celkom</t>
  </si>
  <si>
    <t>Chirana Celkom</t>
  </si>
  <si>
    <t>Inamed Celkom</t>
  </si>
  <si>
    <t>Infolab Celkom</t>
  </si>
  <si>
    <t>Ing. Kočiš Celkom</t>
  </si>
  <si>
    <t>InteliData Celkom</t>
  </si>
  <si>
    <t>Intertec Celkom</t>
  </si>
  <si>
    <t>Intes Bohemia Celkom</t>
  </si>
  <si>
    <t>Intes Poprad Celkom</t>
  </si>
  <si>
    <t>Intravena Celkom</t>
  </si>
  <si>
    <t>Ján Kyseľ Celkom</t>
  </si>
  <si>
    <t>John.&amp; John. Celkom</t>
  </si>
  <si>
    <t>Labo SK Celkom</t>
  </si>
  <si>
    <t>Lambda Life Celkom</t>
  </si>
  <si>
    <t>Madicalernst Celkom</t>
  </si>
  <si>
    <t>Maquet Celkom</t>
  </si>
  <si>
    <t>Medesa Celkom</t>
  </si>
  <si>
    <t>Media Celkom</t>
  </si>
  <si>
    <t>Medicalernst Celkom</t>
  </si>
  <si>
    <t>Medilas Celkom</t>
  </si>
  <si>
    <t>Medis Celkom</t>
  </si>
  <si>
    <t>Medis Nitra Celkom</t>
  </si>
  <si>
    <t>Medservis Celkom</t>
  </si>
  <si>
    <t>Medsol Celkom</t>
  </si>
  <si>
    <t>MEDtechnic Celkom</t>
  </si>
  <si>
    <t>Medtronic Celkom</t>
  </si>
  <si>
    <t>Messer Medical Celkom</t>
  </si>
  <si>
    <t>MG Slovakia Celkom</t>
  </si>
  <si>
    <t>MGP Celkom</t>
  </si>
  <si>
    <t>O.K.Sevis Celkom</t>
  </si>
  <si>
    <t>OCULUS &amp; CO Celkom</t>
  </si>
  <si>
    <t>OInteliData Celkom</t>
  </si>
  <si>
    <t>PC MOB Celkom</t>
  </si>
  <si>
    <t>Podracký Celkom</t>
  </si>
  <si>
    <t>POLYMED Celkom</t>
  </si>
  <si>
    <t>Radix Celkom</t>
  </si>
  <si>
    <t>RALL Elektronic Celkom</t>
  </si>
  <si>
    <t>Reg.úrad. Celkom</t>
  </si>
  <si>
    <t>Roche Celkom</t>
  </si>
  <si>
    <t>RÚVZ Celkom</t>
  </si>
  <si>
    <t>Rydix Celkom</t>
  </si>
  <si>
    <t>S&amp;T Celkom</t>
  </si>
  <si>
    <t>Sarstedt Celkom</t>
  </si>
  <si>
    <t>Shimadzu Celkom</t>
  </si>
  <si>
    <t>Siemens Healthcare Celkom</t>
  </si>
  <si>
    <t>Sl.leg.metrol. Celkom</t>
  </si>
  <si>
    <t>Steripak Celkom</t>
  </si>
  <si>
    <t>Surgitech Celkom</t>
  </si>
  <si>
    <t>Tangra Celkom</t>
  </si>
  <si>
    <t>Technicare Celkom</t>
  </si>
  <si>
    <t>Timed Celkom</t>
  </si>
  <si>
    <t>Trigon Plus Celkom</t>
  </si>
  <si>
    <t>Ultramed Celkom</t>
  </si>
  <si>
    <t>Unique Medical Celkom</t>
  </si>
  <si>
    <t>Unotech Celkom</t>
  </si>
  <si>
    <t>UPMaRT Celkom</t>
  </si>
  <si>
    <t>Ústav rad.ochr. Celkom</t>
  </si>
  <si>
    <t>VF Celkom</t>
  </si>
  <si>
    <t>Vitamed Celkom</t>
  </si>
  <si>
    <t>Wega-MS Celkom</t>
  </si>
  <si>
    <t>WTW Celkom</t>
  </si>
  <si>
    <t>2019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</si>
  <si>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</si>
  <si>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</si>
  <si>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</si>
  <si>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</si>
  <si>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</si>
  <si>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</si>
  <si>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</si>
  <si>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</si>
  <si>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</si>
  <si>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</si>
  <si>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</si>
  <si>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</si>
  <si>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2020</t>
  </si>
  <si>
    <t>roky</t>
  </si>
  <si>
    <t>DHMR04969</t>
  </si>
  <si>
    <t xml:space="preserve">RTG prístroj skiagrafický        </t>
  </si>
  <si>
    <t>oprava-porucha generátora</t>
  </si>
  <si>
    <t xml:space="preserve">ORaZM - rádiológia 3 RA  </t>
  </si>
  <si>
    <t>DHMSH10777</t>
  </si>
  <si>
    <t>I.Int.klinika</t>
  </si>
  <si>
    <t>DHMR07889</t>
  </si>
  <si>
    <t>Píla oscilačná acculan 3Ti</t>
  </si>
  <si>
    <t>validácia</t>
  </si>
  <si>
    <t>PMR00784</t>
  </si>
  <si>
    <t>Brúska</t>
  </si>
  <si>
    <t>OERN/40171</t>
  </si>
  <si>
    <t>Stimulátor TENS prístroj</t>
  </si>
  <si>
    <t>DHMSH11145</t>
  </si>
  <si>
    <t>Cystokop operačný</t>
  </si>
  <si>
    <t xml:space="preserve">Urologická klinika  SNP   </t>
  </si>
  <si>
    <t>DHMSH11278</t>
  </si>
  <si>
    <t>Endoskopia R.Wolf</t>
  </si>
  <si>
    <t>DHMR02680</t>
  </si>
  <si>
    <t>Synoptofor</t>
  </si>
  <si>
    <t>2.015.60</t>
  </si>
  <si>
    <t xml:space="preserve">Očné oddelenie    RA </t>
  </si>
  <si>
    <t>PMR01304</t>
  </si>
  <si>
    <t>RTG vvozík</t>
  </si>
  <si>
    <t>S3030676</t>
  </si>
  <si>
    <t>ORDGaZM</t>
  </si>
  <si>
    <t>DHMR07285</t>
  </si>
  <si>
    <t>FMS volum pumpa CZ 230V</t>
  </si>
  <si>
    <t>DHMR07286</t>
  </si>
  <si>
    <t>DHMR07287</t>
  </si>
  <si>
    <t>DHMR07288</t>
  </si>
  <si>
    <t>Resektoskor</t>
  </si>
  <si>
    <t>Urologická klinika</t>
  </si>
  <si>
    <t>RTG prístroj skiagrafický</t>
  </si>
  <si>
    <t>oprava centračného svetla</t>
  </si>
  <si>
    <t xml:space="preserve">ORaZM - rádiológia 3 RA </t>
  </si>
  <si>
    <t>oprava-kazet.vozík  v statíve nedrží kazetu</t>
  </si>
  <si>
    <t xml:space="preserve">Systém vŕtací -Nadstavec zimmer GB630R   </t>
  </si>
  <si>
    <t>oprava-netočí sa</t>
  </si>
  <si>
    <t>DHMSH11413</t>
  </si>
  <si>
    <t>RTG prístroj mobilný VISITOR T</t>
  </si>
  <si>
    <t>oprava klesá lampa,nefukčné ovládanie pohybu</t>
  </si>
  <si>
    <t>DHMR07895</t>
  </si>
  <si>
    <t>Pumpa vakuová MZ2C+AK+EK</t>
  </si>
  <si>
    <t>oprava-nedrží vákuum</t>
  </si>
  <si>
    <t>DHMR07326</t>
  </si>
  <si>
    <t>Servoventilátor NPB 840</t>
  </si>
  <si>
    <t xml:space="preserve">Oddelenie AIM   RA  </t>
  </si>
  <si>
    <t>OER00117261</t>
  </si>
  <si>
    <t xml:space="preserve">IV. interná klinika RA </t>
  </si>
  <si>
    <t>OER00117262</t>
  </si>
  <si>
    <t>DHMR06994</t>
  </si>
  <si>
    <t>Monitor DASH 3000</t>
  </si>
  <si>
    <t>OER00107082</t>
  </si>
  <si>
    <t>OER00107083</t>
  </si>
  <si>
    <t>DHMS11477</t>
  </si>
  <si>
    <t>OER00104853</t>
  </si>
  <si>
    <t>Žiarič germicidný 36 W otv.</t>
  </si>
  <si>
    <t>2.018.51</t>
  </si>
  <si>
    <t>Klinika dermatovenerológie</t>
  </si>
  <si>
    <t>DHMR07061</t>
  </si>
  <si>
    <t>Fundus Camera RC-XV3</t>
  </si>
  <si>
    <t>OESHDM2/22097</t>
  </si>
  <si>
    <t>Mikroskop binokulárny</t>
  </si>
  <si>
    <t>OERN/1122</t>
  </si>
  <si>
    <t xml:space="preserve">Krvná banka    RA + SNP  </t>
  </si>
  <si>
    <t>DHMSH11310</t>
  </si>
  <si>
    <t>Mikrotom sánkový</t>
  </si>
  <si>
    <t>oprava-nefunkčné</t>
  </si>
  <si>
    <t>DHMS11565</t>
  </si>
  <si>
    <t>Magnetická rezonancia</t>
  </si>
  <si>
    <t>výmena pravého ovládacieho panelu</t>
  </si>
  <si>
    <t>5.023.08</t>
  </si>
  <si>
    <t>I. KRaZM -  SNP</t>
  </si>
  <si>
    <t>výmena ľavého ovládacieho panelu</t>
  </si>
  <si>
    <t>DHMR06788</t>
  </si>
  <si>
    <t>Defibrilátor HEARTSTREAM XL</t>
  </si>
  <si>
    <t>oprava a revízia</t>
  </si>
  <si>
    <t>DHMR07849</t>
  </si>
  <si>
    <t>RTG mobilné s C-ramenom</t>
  </si>
  <si>
    <t xml:space="preserve">S&amp;T </t>
  </si>
  <si>
    <t>oprava veže a úprava káblov</t>
  </si>
  <si>
    <t>DHMSH11241</t>
  </si>
  <si>
    <t>Artroskopické inštrumentárium</t>
  </si>
  <si>
    <t>oprava optiky 30st/4mm/18cm</t>
  </si>
  <si>
    <t>DHMSH11282</t>
  </si>
  <si>
    <t>Inštrumentárium na funkč.end.c</t>
  </si>
  <si>
    <t>oprava optiky Storz 70st</t>
  </si>
  <si>
    <t>PMR00438</t>
  </si>
  <si>
    <t>Optika 70 - 2 ks</t>
  </si>
  <si>
    <t>optika 70st/4mm zlá viditeľnosť</t>
  </si>
  <si>
    <t>DHMS11989</t>
  </si>
  <si>
    <t>Monitor CMOS</t>
  </si>
  <si>
    <t>prepúšťa plášť</t>
  </si>
  <si>
    <t>OES00207747</t>
  </si>
  <si>
    <t>Optika 30 stup./Hopkins II</t>
  </si>
  <si>
    <t>oprava  - je zahmlená</t>
  </si>
  <si>
    <t>DHMS11908</t>
  </si>
  <si>
    <t>Fibrobronchoskop intubačný</t>
  </si>
  <si>
    <t>má nejasnú optiku a špička sa ťažko ohýba</t>
  </si>
  <si>
    <t>DHMSH10706</t>
  </si>
  <si>
    <t>Otoend.inštr.+ endo.prístroj s</t>
  </si>
  <si>
    <t>oprava optiky 70st PMS00998</t>
  </si>
  <si>
    <t>PMR00437</t>
  </si>
  <si>
    <t>Albaranový mostík 2 ks</t>
  </si>
  <si>
    <t>DHMS11564</t>
  </si>
  <si>
    <t>Pílka</t>
  </si>
  <si>
    <t>OES00206076</t>
  </si>
  <si>
    <t>Odsávačka    Shaver</t>
  </si>
  <si>
    <t>PMS00853</t>
  </si>
  <si>
    <t>optika artroskopická 30 4 mm17</t>
  </si>
  <si>
    <t>oprava optiky, je zahmlená</t>
  </si>
  <si>
    <t>PMS00544</t>
  </si>
  <si>
    <t>Storz 30,4mm,18cm</t>
  </si>
  <si>
    <t>PMSH9788-1</t>
  </si>
  <si>
    <t>Optika rhiniendoskopická</t>
  </si>
  <si>
    <t>PMR5482-6</t>
  </si>
  <si>
    <t>oprava -zlomené kliešte</t>
  </si>
  <si>
    <t>PMR00316</t>
  </si>
  <si>
    <t>Teleskop, 4mm 12</t>
  </si>
  <si>
    <t>DHMR07817</t>
  </si>
  <si>
    <t>Inštrumentárium nefroskopické</t>
  </si>
  <si>
    <t>nefunkčný uzáver</t>
  </si>
  <si>
    <t>oprava optiky PMS00991 30st/10</t>
  </si>
  <si>
    <t>oprava optiky PMS01009 30st/31</t>
  </si>
  <si>
    <t>Optika Storz Hopkins 30,10mm</t>
  </si>
  <si>
    <t>oprava, je zahmlená</t>
  </si>
  <si>
    <t>PMSH11411-8</t>
  </si>
  <si>
    <t>optika 10mm</t>
  </si>
  <si>
    <t>oprava optiky - zahmlená</t>
  </si>
  <si>
    <t>Videocystourethroskop netesní</t>
  </si>
  <si>
    <t>PMS00885</t>
  </si>
  <si>
    <t>Optika artroskopická</t>
  </si>
  <si>
    <t>je zahmlená</t>
  </si>
  <si>
    <t>PMR00348</t>
  </si>
  <si>
    <t>servis a kalibrácia</t>
  </si>
  <si>
    <t>B.Braun</t>
  </si>
  <si>
    <t>PMS00379</t>
  </si>
  <si>
    <t>PMR00858</t>
  </si>
  <si>
    <t>DHMR07990</t>
  </si>
  <si>
    <t>Jednotka pohonná GA672</t>
  </si>
  <si>
    <t>PMR01852</t>
  </si>
  <si>
    <t>Nadstavec GB 643R</t>
  </si>
  <si>
    <t>oprava Kirschnerovej hlavice</t>
  </si>
  <si>
    <t>DHMS11576</t>
  </si>
  <si>
    <t>Pumpa infúzna Perfusor Space</t>
  </si>
  <si>
    <t>nedá sa nastaviť, zatvoriť, píska</t>
  </si>
  <si>
    <t>PMS00518</t>
  </si>
  <si>
    <t>nedá sa zatvoriť, alarmuje</t>
  </si>
  <si>
    <t>PMR00485</t>
  </si>
  <si>
    <t>HI-SPEED motor GD676</t>
  </si>
  <si>
    <t>poškodené ložisko</t>
  </si>
  <si>
    <t>PMR01264</t>
  </si>
  <si>
    <t>PMR01262</t>
  </si>
  <si>
    <t>Dokovacia stanica 14 ks</t>
  </si>
  <si>
    <t>PMR01898</t>
  </si>
  <si>
    <t>BTK a kalibrácia</t>
  </si>
  <si>
    <t>PMR01899</t>
  </si>
  <si>
    <t>PMR01728</t>
  </si>
  <si>
    <t>Perufosor Space</t>
  </si>
  <si>
    <t>PMR01729</t>
  </si>
  <si>
    <t>PMR01598</t>
  </si>
  <si>
    <t>PMR01599</t>
  </si>
  <si>
    <t>DHMR08652</t>
  </si>
  <si>
    <t>Dokovacia stanica</t>
  </si>
  <si>
    <t>DHMR08653</t>
  </si>
  <si>
    <t>DHMR07991</t>
  </si>
  <si>
    <t>DHMR07992</t>
  </si>
  <si>
    <t>dokovacie stanice,infusomaty,perfusory</t>
  </si>
  <si>
    <t>DHMS11768</t>
  </si>
  <si>
    <t>Systém vŕtací</t>
  </si>
  <si>
    <t>oprava univerzálneho tela</t>
  </si>
  <si>
    <t>PMS00552</t>
  </si>
  <si>
    <t>alarmuje servis</t>
  </si>
  <si>
    <t>PMS00404</t>
  </si>
  <si>
    <t>zlý kontakt pre displej, alarmuje</t>
  </si>
  <si>
    <t>PMS00380</t>
  </si>
  <si>
    <t>PMR01808</t>
  </si>
  <si>
    <t>Píla oscilačná GA673</t>
  </si>
  <si>
    <t>DHMS11674</t>
  </si>
  <si>
    <t>Jednotka riad.kraniotomická</t>
  </si>
  <si>
    <t>oprava lomeného násadca</t>
  </si>
  <si>
    <t>PMR01191</t>
  </si>
  <si>
    <t>dokovacie stanice, injektomaty, inf.pumpy 79ks</t>
  </si>
  <si>
    <t>PMS00413</t>
  </si>
  <si>
    <t>nedá sa zatvoriť piest,obrazovka nesvieti</t>
  </si>
  <si>
    <t>PMS00393</t>
  </si>
  <si>
    <t>alarmuje servis, nedá sa zapnúť</t>
  </si>
  <si>
    <t>oprava motorového kábla GD 675</t>
  </si>
  <si>
    <t>OES00208880</t>
  </si>
  <si>
    <t>Perfusor Braun kontakt</t>
  </si>
  <si>
    <t>OES00208881</t>
  </si>
  <si>
    <t>OES00208882</t>
  </si>
  <si>
    <t>OES00208883</t>
  </si>
  <si>
    <t>OES00208988</t>
  </si>
  <si>
    <t>Dávkovač lineárny Perfusor</t>
  </si>
  <si>
    <t>OES00208989</t>
  </si>
  <si>
    <t>OES00209685</t>
  </si>
  <si>
    <t>Perfusor</t>
  </si>
  <si>
    <t>OES00209686</t>
  </si>
  <si>
    <t>OES00214248</t>
  </si>
  <si>
    <t>Dávkovač injekčný B.Braun</t>
  </si>
  <si>
    <t>OES00214318</t>
  </si>
  <si>
    <t>OES00210040</t>
  </si>
  <si>
    <t>DHMR08019</t>
  </si>
  <si>
    <t>Systém vŕtací GA672</t>
  </si>
  <si>
    <t>PMR00479</t>
  </si>
  <si>
    <t>Kraniotóm GB740R</t>
  </si>
  <si>
    <t>zaseknutá pílka</t>
  </si>
  <si>
    <t>DHMR07977</t>
  </si>
  <si>
    <t>Jednotka pohonná GA 672</t>
  </si>
  <si>
    <t>PMR01855</t>
  </si>
  <si>
    <t>Vrtačka GA672</t>
  </si>
  <si>
    <t>slabo vrtá</t>
  </si>
  <si>
    <t>PMR00856</t>
  </si>
  <si>
    <t>Device alarm 1013</t>
  </si>
  <si>
    <t>PMR00367</t>
  </si>
  <si>
    <t>nezasúva sa rameno</t>
  </si>
  <si>
    <t>PMS00528</t>
  </si>
  <si>
    <t>nedá sa zatvoriť piest, pýta servis</t>
  </si>
  <si>
    <t>OERN/053123</t>
  </si>
  <si>
    <t>Perfusor compact</t>
  </si>
  <si>
    <t>revízna prehliadka</t>
  </si>
  <si>
    <t>OERN/053124</t>
  </si>
  <si>
    <t>OERN/053125</t>
  </si>
  <si>
    <t>neuchopí striekačku</t>
  </si>
  <si>
    <t>PMS00369</t>
  </si>
  <si>
    <t>oprava - nenabíja</t>
  </si>
  <si>
    <t>PMS00367</t>
  </si>
  <si>
    <t>alarmuje, má pokazený piest</t>
  </si>
  <si>
    <t>DHMR08128</t>
  </si>
  <si>
    <t>oprava inf. pumpy</t>
  </si>
  <si>
    <t>PMS00361</t>
  </si>
  <si>
    <t>oprava násadca</t>
  </si>
  <si>
    <t>dávkovače inf. roztokov 18 ks</t>
  </si>
  <si>
    <t>DHMSH10728</t>
  </si>
  <si>
    <t>Pumpa lineárna dávkovacia</t>
  </si>
  <si>
    <t>DHMSH11108</t>
  </si>
  <si>
    <t>DHMSH11112</t>
  </si>
  <si>
    <t>Pumpa Perfusor Compact</t>
  </si>
  <si>
    <t>OESHZ90472</t>
  </si>
  <si>
    <t>Pumpa dávkovacia</t>
  </si>
  <si>
    <t>DHMS11766</t>
  </si>
  <si>
    <t>Pila oscilačná GA 673</t>
  </si>
  <si>
    <t>oprava - nejde plynule</t>
  </si>
  <si>
    <t>oprava-zaseknutá fréza</t>
  </si>
  <si>
    <t>DHMR07976</t>
  </si>
  <si>
    <t>Pílka oscilačná GA 673</t>
  </si>
  <si>
    <t>oprava-zaseknutá</t>
  </si>
  <si>
    <t xml:space="preserve">Centr.oper. sály   RA </t>
  </si>
  <si>
    <t>DHMR08018</t>
  </si>
  <si>
    <t>Pila oscilačná GA673</t>
  </si>
  <si>
    <t>Dokovacia stanica, inf.pumpa</t>
  </si>
  <si>
    <t>Braun</t>
  </si>
  <si>
    <t>DHMR08413</t>
  </si>
  <si>
    <t>Stanica pracovna - PACS</t>
  </si>
  <si>
    <t>Drager</t>
  </si>
  <si>
    <t>DHMS11823</t>
  </si>
  <si>
    <t>Alkotester</t>
  </si>
  <si>
    <t>Psychiatrické oddelenie  SNP</t>
  </si>
  <si>
    <t>DHMS11813</t>
  </si>
  <si>
    <t>Prístroj anestéziologický</t>
  </si>
  <si>
    <t>revízia anest.prístroja a mon.vit.funkcií</t>
  </si>
  <si>
    <t>OER00118393</t>
  </si>
  <si>
    <t>Ventilátor Babylog 8000 plus</t>
  </si>
  <si>
    <t>DHMR08197</t>
  </si>
  <si>
    <t>Statív otočný kyvný 2x rameno</t>
  </si>
  <si>
    <t>DHMR08198</t>
  </si>
  <si>
    <t>DHMR08199</t>
  </si>
  <si>
    <t>DHMR08200</t>
  </si>
  <si>
    <t>DHMR08201</t>
  </si>
  <si>
    <t>DHMR08202</t>
  </si>
  <si>
    <t>DHMR08203</t>
  </si>
  <si>
    <t>DHMR08204</t>
  </si>
  <si>
    <t>DHMR08205</t>
  </si>
  <si>
    <t>DHMR08206</t>
  </si>
  <si>
    <t>DHMR08207</t>
  </si>
  <si>
    <t>Statív otočný kyvný 2xrameno</t>
  </si>
  <si>
    <t>DHMR08208</t>
  </si>
  <si>
    <t>DHMR08209</t>
  </si>
  <si>
    <t>DHMR08210</t>
  </si>
  <si>
    <t>Statív otočný kyvný 1xrameno</t>
  </si>
  <si>
    <t>DHMR08211</t>
  </si>
  <si>
    <t>Stropný statív 1-ramenný ot.</t>
  </si>
  <si>
    <t>DHMS11907</t>
  </si>
  <si>
    <t>Alkotester 7510 Classsic</t>
  </si>
  <si>
    <t>overenie</t>
  </si>
  <si>
    <t>DHMS11783</t>
  </si>
  <si>
    <t>Inkubátor Isolette C8000</t>
  </si>
  <si>
    <t>ročná prevent. prehliadka,výmenoa O2 s.</t>
  </si>
  <si>
    <t>DHMS12062</t>
  </si>
  <si>
    <t>Bilirubinometer</t>
  </si>
  <si>
    <t>odparovač Vapor 2000 Sevoflura</t>
  </si>
  <si>
    <t>OES00214254</t>
  </si>
  <si>
    <t>Monitor vitál.funkcií Vista120</t>
  </si>
  <si>
    <t>nefunguje inv.meranie tlaku krvi</t>
  </si>
  <si>
    <t>DHMR08800</t>
  </si>
  <si>
    <t>Inkubátor</t>
  </si>
  <si>
    <t>kalibrácia O2 senzorov</t>
  </si>
  <si>
    <t>DHMS11883</t>
  </si>
  <si>
    <t>DHMS11884</t>
  </si>
  <si>
    <t>DHMR08841</t>
  </si>
  <si>
    <t>Lampa operačná</t>
  </si>
  <si>
    <t>oprava a servisná prehliadka</t>
  </si>
  <si>
    <t>DHMR07328</t>
  </si>
  <si>
    <t>Anestez.prístroj Fabius GS 860</t>
  </si>
  <si>
    <t>OES00213274</t>
  </si>
  <si>
    <t>Monitor HP</t>
  </si>
  <si>
    <t>revízia a oprava centr.monit.jednotky</t>
  </si>
  <si>
    <t>OES00213275</t>
  </si>
  <si>
    <t>Tlačiareň HP1102</t>
  </si>
  <si>
    <t>nefunkčný zdroj a tlačiareň</t>
  </si>
  <si>
    <t>OES00213270</t>
  </si>
  <si>
    <t>nesprávne zaznamenáva srdcovú frekvenciu</t>
  </si>
  <si>
    <t>Lôžko výhrevné Babytherm 8010</t>
  </si>
  <si>
    <t>preventívna kontrola</t>
  </si>
  <si>
    <t>Monitory M300-MS 16814 - 6 ks</t>
  </si>
  <si>
    <t>baterky do telemetr. systému</t>
  </si>
  <si>
    <t>OER00117018</t>
  </si>
  <si>
    <t>Bilirubinometer DCS SE 1200A99</t>
  </si>
  <si>
    <t>oprava a kalibrácia</t>
  </si>
  <si>
    <t>DHMR08039</t>
  </si>
  <si>
    <t>Lampa stojanová sola 300</t>
  </si>
  <si>
    <t xml:space="preserve">odparovač Vapor 2000 Sevoflura </t>
  </si>
  <si>
    <t>Inkubátor Isolete C8000</t>
  </si>
  <si>
    <t>oprava ventilátora -""hučí""""</t>
  </si>
  <si>
    <t>Dräger Slovensko</t>
  </si>
  <si>
    <t>DHMR07940</t>
  </si>
  <si>
    <t>Mikroskop lab.Eclipse E 200</t>
  </si>
  <si>
    <t>údržba a nastavenie</t>
  </si>
  <si>
    <t>kočiš</t>
  </si>
  <si>
    <t>5.188.06</t>
  </si>
  <si>
    <t>DHMR06060</t>
  </si>
  <si>
    <t>RTG prístroj Polymobil 10 poja</t>
  </si>
  <si>
    <t>Kočiš</t>
  </si>
  <si>
    <t>DHMR06626</t>
  </si>
  <si>
    <t>RTG Polymobil 10 s uhlomerom</t>
  </si>
  <si>
    <t>DHMR07670</t>
  </si>
  <si>
    <t>RTG prístroj poj. C rameno</t>
  </si>
  <si>
    <t>DHMR06375</t>
  </si>
  <si>
    <t>RTG Siremobil Compact</t>
  </si>
  <si>
    <t>DHMR08370</t>
  </si>
  <si>
    <t>Prístroj RTG C rameno 3D</t>
  </si>
  <si>
    <t>el. prehliadka</t>
  </si>
  <si>
    <t>DHMR08371</t>
  </si>
  <si>
    <t>Prístroj RTG C-rameno</t>
  </si>
  <si>
    <t>DHMR04402</t>
  </si>
  <si>
    <t>RTG Chirodur C</t>
  </si>
  <si>
    <t>PMR3586-1</t>
  </si>
  <si>
    <t>Stropný záves posuvný Lem Plus</t>
  </si>
  <si>
    <t>DHMR08121</t>
  </si>
  <si>
    <t>Prístroj RTG</t>
  </si>
  <si>
    <t>DHMR08335</t>
  </si>
  <si>
    <t>Prístroj RTG pre skiagrafiu</t>
  </si>
  <si>
    <t>oprava - ťažko sa vkladajú násadce</t>
  </si>
  <si>
    <t>Centr.oper. sály          SNP</t>
  </si>
  <si>
    <t>PMR4402-1</t>
  </si>
  <si>
    <t>Prístroj RTG INNOMED TOP-X</t>
  </si>
  <si>
    <t>porucha vertigrafu</t>
  </si>
  <si>
    <t>DHMR07567</t>
  </si>
  <si>
    <t>Mikroskop BX41</t>
  </si>
  <si>
    <t>revízia a kalibrácia</t>
  </si>
  <si>
    <t>5.029.01</t>
  </si>
  <si>
    <t>Ústav patológie         RA</t>
  </si>
  <si>
    <t>OERN/7149</t>
  </si>
  <si>
    <t>Stereomikroskop</t>
  </si>
  <si>
    <t>mikroskopy 20 ks</t>
  </si>
  <si>
    <t>Sánkové mikrotómy 7ks</t>
  </si>
  <si>
    <t>prehliadka a validácia</t>
  </si>
  <si>
    <t>DHMR06841</t>
  </si>
  <si>
    <t>Leica-Mikrotom SM2000RA sánkov</t>
  </si>
  <si>
    <t>inštrumenty</t>
  </si>
  <si>
    <t>brúsenie</t>
  </si>
  <si>
    <t>central.sterilizácia SNP</t>
  </si>
  <si>
    <t>Germic. žiariče GARA 3 ks</t>
  </si>
  <si>
    <t>oprava - hlučnosť</t>
  </si>
  <si>
    <t>5.034.02</t>
  </si>
  <si>
    <t>DHMR07694</t>
  </si>
  <si>
    <t>RTG Siremobil 2000 pojazd.</t>
  </si>
  <si>
    <t>DHMSH10891</t>
  </si>
  <si>
    <t>Prístroj RTG - Skiagrafický st</t>
  </si>
  <si>
    <t>Pipeta mechanická 3 ks</t>
  </si>
  <si>
    <t>prečistenie a nastavenie</t>
  </si>
  <si>
    <t>5.188.07</t>
  </si>
  <si>
    <t>DHMSH11047</t>
  </si>
  <si>
    <t>Automat vyvolávací</t>
  </si>
  <si>
    <t>DHMSH10285</t>
  </si>
  <si>
    <t>Mamograf MAM-CH 22</t>
  </si>
  <si>
    <t>DHMSH8086</t>
  </si>
  <si>
    <t>RTG prístroj pojazdný</t>
  </si>
  <si>
    <t>zaseknutá brzda pohybu prístroja</t>
  </si>
  <si>
    <t>OESHDM1/65189</t>
  </si>
  <si>
    <t>Obruba skúšobná</t>
  </si>
  <si>
    <t>2.015.05</t>
  </si>
  <si>
    <t>Oftalmologická ambulancia SNP</t>
  </si>
  <si>
    <t>OESHDM1/65193</t>
  </si>
  <si>
    <t>OESHDM1/65194</t>
  </si>
  <si>
    <t>DHMSH11202</t>
  </si>
  <si>
    <t>Lampa štrbinová</t>
  </si>
  <si>
    <t>2.014.01</t>
  </si>
  <si>
    <t>Otorinolaringologická  ambulancia  SNP</t>
  </si>
  <si>
    <t>oprava čelového reflektoru 345</t>
  </si>
  <si>
    <t>porucha ovládacieho systému</t>
  </si>
  <si>
    <t>DHMR08099</t>
  </si>
  <si>
    <t>Perimeter poč. Optopol PTS 910</t>
  </si>
  <si>
    <t>nefunguje opierka brady</t>
  </si>
  <si>
    <t>DHMSH10986</t>
  </si>
  <si>
    <t>Mamograf akredot. fantom model</t>
  </si>
  <si>
    <t>DHMSH10988</t>
  </si>
  <si>
    <t>Denzitometer SD0 PC2</t>
  </si>
  <si>
    <t>Negatoskopy 9 ks</t>
  </si>
  <si>
    <t>PMS00876</t>
  </si>
  <si>
    <t>Nadstavec frézovací AO GB655R</t>
  </si>
  <si>
    <t>oprava násadca, netočí sa</t>
  </si>
  <si>
    <t>DHMSH10769</t>
  </si>
  <si>
    <t>Mikroskop Olympus</t>
  </si>
  <si>
    <t>OESHDM1/70702</t>
  </si>
  <si>
    <t>Mikroskop</t>
  </si>
  <si>
    <t>OESHDM1/70703</t>
  </si>
  <si>
    <t>OESHDM1/70713</t>
  </si>
  <si>
    <t>digit.signálu z kamery mikroskopu</t>
  </si>
  <si>
    <t>nefunkčné automat.krájanie par.bločkov</t>
  </si>
  <si>
    <t>DHMSH11331</t>
  </si>
  <si>
    <t>Kryostat - zmrazovací mikrotóm</t>
  </si>
  <si>
    <t>oprava mikrotómovej platničky</t>
  </si>
  <si>
    <t>DHMR03422</t>
  </si>
  <si>
    <t>Mikroskop Amplival</t>
  </si>
  <si>
    <t>DHMSH9749</t>
  </si>
  <si>
    <t>Mikroskop biologický</t>
  </si>
  <si>
    <t>OESHDM3/438</t>
  </si>
  <si>
    <t>OESHDM3/439</t>
  </si>
  <si>
    <t>DHMS11704</t>
  </si>
  <si>
    <t>Monitor vit. fun.EDAN IM8</t>
  </si>
  <si>
    <t>OERN/48203</t>
  </si>
  <si>
    <t>Negatoskop KPR 40</t>
  </si>
  <si>
    <t>prepálená šnúra</t>
  </si>
  <si>
    <t>2.108.05</t>
  </si>
  <si>
    <t>Ambulancia pediatrickej ortopédie   SNP</t>
  </si>
  <si>
    <t>DHMR08910</t>
  </si>
  <si>
    <t>nesvieti jedno rameno</t>
  </si>
  <si>
    <t>DHMSH10987</t>
  </si>
  <si>
    <t>Senzitometer X RITE model 334</t>
  </si>
  <si>
    <t>Štrbinová lampa</t>
  </si>
  <si>
    <t>oprava adaptéra -zalomený káblik</t>
  </si>
  <si>
    <t>OER00109494</t>
  </si>
  <si>
    <t>Prietokomer kyslíkový</t>
  </si>
  <si>
    <t>DHMR07261</t>
  </si>
  <si>
    <t>Vyvoláv.automat Classic E.O.S.</t>
  </si>
  <si>
    <t>DHMR07136</t>
  </si>
  <si>
    <t>Vyvolávací automat FPM800A</t>
  </si>
  <si>
    <t>porucha valcov</t>
  </si>
  <si>
    <t>signalizácia nevstupovať""</t>
  </si>
  <si>
    <t>ORaZM - rádiológia 3 RA</t>
  </si>
  <si>
    <t>porucha laserového zameriavača</t>
  </si>
  <si>
    <t>napájacia skriňa pre RTG</t>
  </si>
  <si>
    <t>chýba ochranné pospojovanie</t>
  </si>
  <si>
    <t>porucha primárnej clony</t>
  </si>
  <si>
    <t>DHMS11533</t>
  </si>
  <si>
    <t>RTG prístroje a vyvoláv.automaty</t>
  </si>
  <si>
    <t>DHMR07796</t>
  </si>
  <si>
    <t>Automat vyvolávací X-Ray 2000</t>
  </si>
  <si>
    <t>OES00212135</t>
  </si>
  <si>
    <t>Pištol funkčná</t>
  </si>
  <si>
    <t>uvoľnená pružina</t>
  </si>
  <si>
    <t>DHMR07483</t>
  </si>
  <si>
    <t xml:space="preserve">Automat vyvoláv.KODAK Medical </t>
  </si>
  <si>
    <t>el.prehliadka</t>
  </si>
  <si>
    <t>DHMR06061</t>
  </si>
  <si>
    <t>Vyvolávací automat XP 2000</t>
  </si>
  <si>
    <t>DHMSH9824</t>
  </si>
  <si>
    <t>Mikroskop laboratórny</t>
  </si>
  <si>
    <t>neprečerpáva chémiu</t>
  </si>
  <si>
    <t>porucha horizontálneho pohybu</t>
  </si>
  <si>
    <t>DHMS11554</t>
  </si>
  <si>
    <t>servis + premiestnenie</t>
  </si>
  <si>
    <t>DHMS11482</t>
  </si>
  <si>
    <t>CCD Endokamerový systém</t>
  </si>
  <si>
    <t>kĺb ramena mikroskopu sa nedá fixovať</t>
  </si>
  <si>
    <t>Lehátka 3 ks</t>
  </si>
  <si>
    <t>úprava</t>
  </si>
  <si>
    <t>techn.kontrola vysokootáčkových strojov</t>
  </si>
  <si>
    <t>OE5R00102853</t>
  </si>
  <si>
    <t>Oxymeter pulzný</t>
  </si>
  <si>
    <t>DHMR07946</t>
  </si>
  <si>
    <t>Monitor vit. funkcií EDAN M8</t>
  </si>
  <si>
    <t>oprava krytu RTG lampy</t>
  </si>
  <si>
    <t>oprava regeneračných čerpadiel</t>
  </si>
  <si>
    <t>výmena akumulátora a SPo2 snímača</t>
  </si>
  <si>
    <t>návody na obsluhu RTG prístrojov</t>
  </si>
  <si>
    <t>DHMS11584</t>
  </si>
  <si>
    <t>Mikroskop rutinný priamy</t>
  </si>
  <si>
    <t>2.062.05</t>
  </si>
  <si>
    <t>Ambulancia lekárskej genetiky OLM  SNP</t>
  </si>
  <si>
    <t>DHMSH10958</t>
  </si>
  <si>
    <t>Mikroskop lab. svetelný</t>
  </si>
  <si>
    <t>DHMSH5818</t>
  </si>
  <si>
    <t>DHMSH9280</t>
  </si>
  <si>
    <t>OESHDM1/69961</t>
  </si>
  <si>
    <t>OESHDM1/69980</t>
  </si>
  <si>
    <t>Mikroskop NFPK</t>
  </si>
  <si>
    <t>OES00203938</t>
  </si>
  <si>
    <t>Personal vortex V-1 PLUS</t>
  </si>
  <si>
    <t>oprava lomeného držiaka</t>
  </si>
  <si>
    <t>DHMR07919</t>
  </si>
  <si>
    <t>Termostat Alpha RA 8</t>
  </si>
  <si>
    <t>čistenie a prefúkanie termostatu</t>
  </si>
  <si>
    <t>DHMR07718</t>
  </si>
  <si>
    <t>Sankový mikrotom Slide 2003</t>
  </si>
  <si>
    <t>nefunkčné krájanie paraf.bločkov</t>
  </si>
  <si>
    <t>OESHDM1/101248</t>
  </si>
  <si>
    <t>Trepačka-VORTEX-V-1</t>
  </si>
  <si>
    <t>DHMR07942</t>
  </si>
  <si>
    <t>Mikroskop invert. Eclipse 80i</t>
  </si>
  <si>
    <t>nastavenie obrazu, kontrola a servis</t>
  </si>
  <si>
    <t>kontrola a servis</t>
  </si>
  <si>
    <t>DHMR07941</t>
  </si>
  <si>
    <t>Mikroskop inv.Eclipse TS 100F</t>
  </si>
  <si>
    <t>OER00116561</t>
  </si>
  <si>
    <t>Pipeta mikro F1 8-kanálová</t>
  </si>
  <si>
    <t>nenesáva tekutinu</t>
  </si>
  <si>
    <t>DHMR08113</t>
  </si>
  <si>
    <t>Píla na sádru</t>
  </si>
  <si>
    <t>OERN/058237</t>
  </si>
  <si>
    <t>Pílka oscilačná</t>
  </si>
  <si>
    <t>DHMS11535</t>
  </si>
  <si>
    <t>zaseknutá brzda</t>
  </si>
  <si>
    <t>DHMS11474</t>
  </si>
  <si>
    <t>nefunkčné automat.krájanie bločkov</t>
  </si>
  <si>
    <t>DHMR05939</t>
  </si>
  <si>
    <t>RTG prístr.Chiragraf MP 50 Chi</t>
  </si>
  <si>
    <t>porucha kazetového vozíka</t>
  </si>
  <si>
    <t>porucha kolesa</t>
  </si>
  <si>
    <t>porucha expozičného spínača</t>
  </si>
  <si>
    <t>DHMSH4269</t>
  </si>
  <si>
    <t>Zostava RTG</t>
  </si>
  <si>
    <t>zlý prúdový chránič</t>
  </si>
  <si>
    <t>vŕtačky 18 ks</t>
  </si>
  <si>
    <t>DHMR06181</t>
  </si>
  <si>
    <t>Jenamed 2</t>
  </si>
  <si>
    <t>servis a validácia</t>
  </si>
  <si>
    <t>2.009.04</t>
  </si>
  <si>
    <t>Centrum asistovanej reprodukcie RA</t>
  </si>
  <si>
    <t>DHMR06186</t>
  </si>
  <si>
    <t>Jenamed 2-fluoresc.</t>
  </si>
  <si>
    <t>DHMR05682</t>
  </si>
  <si>
    <t>RTG prístroj STOMAX 101</t>
  </si>
  <si>
    <t>Stomatológia -RTG prac. RA</t>
  </si>
  <si>
    <t>zasekávanie horizont.pohybu RTG lampy</t>
  </si>
  <si>
    <t>oprava sieťového kábla</t>
  </si>
  <si>
    <t>DHMR07394</t>
  </si>
  <si>
    <t>Dermatóm elektr.ZIMMER 8821-06</t>
  </si>
  <si>
    <t>PMS00877</t>
  </si>
  <si>
    <t>Nadstavec GB660R</t>
  </si>
  <si>
    <t>OESHDM1/81571</t>
  </si>
  <si>
    <t>Kúpeľ vodná</t>
  </si>
  <si>
    <t>OESHDM1/81572</t>
  </si>
  <si>
    <t>DHMS11522</t>
  </si>
  <si>
    <t>Autotechnikón</t>
  </si>
  <si>
    <t>porucha napájacieho a záložného zdroja</t>
  </si>
  <si>
    <t>DHMR07733</t>
  </si>
  <si>
    <t>Audiometer digitálny MAICO</t>
  </si>
  <si>
    <t>oprava slúchadiel</t>
  </si>
  <si>
    <t>Klinika prac. lek. a klin. toxikológie  RA</t>
  </si>
  <si>
    <t>DHMR07459</t>
  </si>
  <si>
    <t>Lampa štrbinová SL 980</t>
  </si>
  <si>
    <t>uzatváranie sek.clon pred expozíciou</t>
  </si>
  <si>
    <t>DHMR05483</t>
  </si>
  <si>
    <t>Nicolet Spirit</t>
  </si>
  <si>
    <t>DHMSH11181</t>
  </si>
  <si>
    <t>Mikroskop fluorescenčný</t>
  </si>
  <si>
    <t>DHMSH3757</t>
  </si>
  <si>
    <t>Mikroskop amplival+zdroj</t>
  </si>
  <si>
    <t>RTG okuliare</t>
  </si>
  <si>
    <t>DHMR08052</t>
  </si>
  <si>
    <t>Stôl exidačný PP-AV2</t>
  </si>
  <si>
    <t>oprava ventilátora</t>
  </si>
  <si>
    <t>Ústav patológie  RA</t>
  </si>
  <si>
    <t>OERN/46091</t>
  </si>
  <si>
    <t>Oftalmoskop halogénový</t>
  </si>
  <si>
    <t>porucha obehového čerpadla</t>
  </si>
  <si>
    <t>oprava násadca -zaseknutý vrták</t>
  </si>
  <si>
    <t>DHMR07332</t>
  </si>
  <si>
    <t>Odvodňov.autom-autotexcelsior</t>
  </si>
  <si>
    <t>DHMR07970</t>
  </si>
  <si>
    <t>lampa štrbinová CSO SL</t>
  </si>
  <si>
    <t>zadrháva ovládacie rameno</t>
  </si>
  <si>
    <t>porucha úchytu rtg.kazety vo vertixe</t>
  </si>
  <si>
    <t>nefixuje rontgenka</t>
  </si>
  <si>
    <t>OESHDM1/151575</t>
  </si>
  <si>
    <t>výmena a nastavenie mechanických hodín</t>
  </si>
  <si>
    <t>Združená tkanivová banka RA - I.pavilon</t>
  </si>
  <si>
    <t>82,8,2019</t>
  </si>
  <si>
    <t>DHMR06358</t>
  </si>
  <si>
    <t>Negatoskop KPR-160</t>
  </si>
  <si>
    <t>DHMR08758</t>
  </si>
  <si>
    <t>Fakoemulzifikačný prístroj</t>
  </si>
  <si>
    <t>oprava kábla</t>
  </si>
  <si>
    <t>DHMR06357</t>
  </si>
  <si>
    <t>DHMSH11077</t>
  </si>
  <si>
    <t>Mikroskop hemat.Opton Carl.Zei</t>
  </si>
  <si>
    <t>DHMSH261</t>
  </si>
  <si>
    <t>DHMSH5811</t>
  </si>
  <si>
    <t>DHMSH5825</t>
  </si>
  <si>
    <t>OES00213556</t>
  </si>
  <si>
    <t>Mikroskop PRIMO STAR</t>
  </si>
  <si>
    <t>Očná kl. - oftal. amb. č. 5 pediatrická SNP</t>
  </si>
  <si>
    <t>DHMR08968</t>
  </si>
  <si>
    <t>Veža laparoskopická</t>
  </si>
  <si>
    <t>DHMR07755</t>
  </si>
  <si>
    <t>Zariad. na úpravu vzoriek</t>
  </si>
  <si>
    <t>tečie prívodná voda z prístroja</t>
  </si>
  <si>
    <t>DHMR07943</t>
  </si>
  <si>
    <t>Centrifuga Rotixa 50RS</t>
  </si>
  <si>
    <t>servis - čistenie a prefúkanie</t>
  </si>
  <si>
    <t>DHMR07768</t>
  </si>
  <si>
    <t>Mikrotóm sánkový SLIDE 2003</t>
  </si>
  <si>
    <t>OES00205944</t>
  </si>
  <si>
    <t>Záznamník teploty</t>
  </si>
  <si>
    <t>výmena batérie do snímača teplôt</t>
  </si>
  <si>
    <t>OESHDM3/434</t>
  </si>
  <si>
    <t>Váha jemná s vrchn.miskou</t>
  </si>
  <si>
    <t>DHMS11701</t>
  </si>
  <si>
    <t>Lampa štrbinová CSO SL 980-5x</t>
  </si>
  <si>
    <t>OERN/054216</t>
  </si>
  <si>
    <t>Mikroskop Bipolár</t>
  </si>
  <si>
    <t>OERN/3700</t>
  </si>
  <si>
    <t>oprava -nefunkčný prístroj</t>
  </si>
  <si>
    <t>nedá sa nastaviť opierka brady</t>
  </si>
  <si>
    <t>DHMSH11062</t>
  </si>
  <si>
    <t>OESHDM1/82754</t>
  </si>
  <si>
    <t>oprava držiaka frézy -nezamyká</t>
  </si>
  <si>
    <t>OERN/40839</t>
  </si>
  <si>
    <t>Prietokomer</t>
  </si>
  <si>
    <t>DHMR06888</t>
  </si>
  <si>
    <t>Kolposkop 1H3 G na statíve</t>
  </si>
  <si>
    <t>DHMR07814</t>
  </si>
  <si>
    <t>DHMSH10970</t>
  </si>
  <si>
    <t>Tomograf ocného pozadia</t>
  </si>
  <si>
    <t>oprava opierky</t>
  </si>
  <si>
    <t>OES00206843</t>
  </si>
  <si>
    <t>Pipeta mechanická mLINE</t>
  </si>
  <si>
    <t>nedá sa nastaviť požadovaný objem</t>
  </si>
  <si>
    <t>Združená tkanivová banka RA - interfility</t>
  </si>
  <si>
    <t>DHMR06663</t>
  </si>
  <si>
    <t>Mikroskop-stereo NIKON SMZ-645</t>
  </si>
  <si>
    <t>oprava, prečistenie a validácia</t>
  </si>
  <si>
    <t>Mikroskopy 20ks</t>
  </si>
  <si>
    <t>Sánkové mikrotómy Slide 7ks</t>
  </si>
  <si>
    <t>serv.prehliadka a validácia</t>
  </si>
  <si>
    <t>PMR01845</t>
  </si>
  <si>
    <t>Nadstavec GB 660R</t>
  </si>
  <si>
    <t>oprava nadstavca k oscilačnej pílke</t>
  </si>
  <si>
    <t>DHMR05949</t>
  </si>
  <si>
    <t>DHMR07873</t>
  </si>
  <si>
    <t>Refraktokeratometer</t>
  </si>
  <si>
    <t>OER00115901</t>
  </si>
  <si>
    <t>Lampa štrbinová TSL 6000 Z</t>
  </si>
  <si>
    <t>OERN/17316</t>
  </si>
  <si>
    <t>Svetelné optotypy</t>
  </si>
  <si>
    <t>OERN/17471</t>
  </si>
  <si>
    <t>Fokometer</t>
  </si>
  <si>
    <t>DHMR07415</t>
  </si>
  <si>
    <t>Kolorimeter SPEKOL 11</t>
  </si>
  <si>
    <t>oprava svetelného zdroja</t>
  </si>
  <si>
    <t>OES00204862</t>
  </si>
  <si>
    <t>Kliešte úchopové</t>
  </si>
  <si>
    <t>neotvárajú sa</t>
  </si>
  <si>
    <t>porucha bŕzd</t>
  </si>
  <si>
    <t>porucha koliesok</t>
  </si>
  <si>
    <t>nastaviteľná automat. pipeta</t>
  </si>
  <si>
    <t>DHMS11686</t>
  </si>
  <si>
    <t>USG DWL EZ - Dop</t>
  </si>
  <si>
    <t>poškodený kábel k USG prístroju</t>
  </si>
  <si>
    <t>DHMR07122</t>
  </si>
  <si>
    <t>Mikroskop DMLB 2</t>
  </si>
  <si>
    <t>výmena žiarovky v mikroskope</t>
  </si>
  <si>
    <t>PMSH11282-78</t>
  </si>
  <si>
    <t xml:space="preserve">kliešte opt.pre cudzie telesá </t>
  </si>
  <si>
    <t>oprava ovládača k litotriptoru -vypadáva kontakt</t>
  </si>
  <si>
    <t>Mikroskop PZO SK14</t>
  </si>
  <si>
    <t>porucha statívu</t>
  </si>
  <si>
    <t>demontáž RTG pracoviska</t>
  </si>
  <si>
    <t>DHMS11767</t>
  </si>
  <si>
    <t>Systém frézovací</t>
  </si>
  <si>
    <t>PMS00345</t>
  </si>
  <si>
    <t>Reflektor čelový LED</t>
  </si>
  <si>
    <t>pošk.el. kábel</t>
  </si>
  <si>
    <t>PMR7459-1</t>
  </si>
  <si>
    <t>Aplikačný tonometer</t>
  </si>
  <si>
    <t>padá opierka brady</t>
  </si>
  <si>
    <t>posúdenie TS - zlomené</t>
  </si>
  <si>
    <t>CT prístroj Somatom Sensation</t>
  </si>
  <si>
    <t>Demontáž</t>
  </si>
  <si>
    <t>porucha stropného statívu a ovl.panelu</t>
  </si>
  <si>
    <t>DHMR06954</t>
  </si>
  <si>
    <t>Monitor S/5 Compact critical c</t>
  </si>
  <si>
    <t>DHMR06952</t>
  </si>
  <si>
    <t>DHMR07077</t>
  </si>
  <si>
    <t>pokazený stolček</t>
  </si>
  <si>
    <t>OER00114171</t>
  </si>
  <si>
    <t>nastavenie časovača</t>
  </si>
  <si>
    <t>DHMR07301</t>
  </si>
  <si>
    <t>RTG prístroj poj.Basic 100-15</t>
  </si>
  <si>
    <t>OERN/46261</t>
  </si>
  <si>
    <t>Micropipeta</t>
  </si>
  <si>
    <t>servis a prečistenie</t>
  </si>
  <si>
    <t>OERN/46262</t>
  </si>
  <si>
    <t>porucha kábla</t>
  </si>
  <si>
    <t>DHMS11838</t>
  </si>
  <si>
    <t>Perimeter automat.počítačový</t>
  </si>
  <si>
    <t>výmena ovládača, perimeter nesvieti</t>
  </si>
  <si>
    <t>PMR5934-14</t>
  </si>
  <si>
    <t>RTG pristroj MP 15</t>
  </si>
  <si>
    <t>el.revízia RTG prístroja</t>
  </si>
  <si>
    <t>Urol. odd. - urol. amb. č. 4 litotrypsia  RA</t>
  </si>
  <si>
    <t>DHMR07767</t>
  </si>
  <si>
    <t>RTG VMX pojazdný</t>
  </si>
  <si>
    <t>DHMR07938</t>
  </si>
  <si>
    <t>Box laminárny MB 120</t>
  </si>
  <si>
    <t>výmena trubice germ. žiariča</t>
  </si>
  <si>
    <t>DHMSH4533</t>
  </si>
  <si>
    <t>Utrazvuk</t>
  </si>
  <si>
    <t>DHMSH3751</t>
  </si>
  <si>
    <t>Prístroj dráždiaci</t>
  </si>
  <si>
    <t>výmena prúdového chrániča</t>
  </si>
  <si>
    <t>porucha stropného statívu</t>
  </si>
  <si>
    <t>DHMS11550</t>
  </si>
  <si>
    <t>Pulzný oximeter BCI 6004</t>
  </si>
  <si>
    <t>DHMSH6909</t>
  </si>
  <si>
    <t>Inkubátor pojazdný</t>
  </si>
  <si>
    <t>DHMR04760</t>
  </si>
  <si>
    <t>Inkubátor klinický IK 31</t>
  </si>
  <si>
    <t>DHMR04861</t>
  </si>
  <si>
    <t>pokazené brzdové páčky</t>
  </si>
  <si>
    <t>výmena vidlice napájacieho kábla</t>
  </si>
  <si>
    <t>oprava - nefunkčný</t>
  </si>
  <si>
    <t>DHMSH11430</t>
  </si>
  <si>
    <t>Inkubátor stacionárny INKA  SI</t>
  </si>
  <si>
    <t>DHMR07103</t>
  </si>
  <si>
    <t>Elektrokoag.ICC 200 ERBE</t>
  </si>
  <si>
    <t>E-ba</t>
  </si>
  <si>
    <t>DHMR07878</t>
  </si>
  <si>
    <t>Prístroj koagulačný Erbotom</t>
  </si>
  <si>
    <t>PMSH11141-2</t>
  </si>
  <si>
    <t>APC Generátor so šlapátkom</t>
  </si>
  <si>
    <t>E-Ba</t>
  </si>
  <si>
    <t>PMSH11141-1</t>
  </si>
  <si>
    <t>VF Generátor so šlapátkom</t>
  </si>
  <si>
    <t>DHMS11460</t>
  </si>
  <si>
    <t>Erbotom ICC 300D VIO</t>
  </si>
  <si>
    <t>DHMS11582</t>
  </si>
  <si>
    <t>Zar. na rezanie a koagul.tkan.</t>
  </si>
  <si>
    <t>DHMSH11272</t>
  </si>
  <si>
    <t>Prístroj chirurg.vysokofr.Erbo</t>
  </si>
  <si>
    <t>DHMSH11366</t>
  </si>
  <si>
    <t>ERBOTOM ICC 300 D VIO- koagulá</t>
  </si>
  <si>
    <t>DHMSH11379</t>
  </si>
  <si>
    <t>Erbotom IC 300 D VIO</t>
  </si>
  <si>
    <t>DHMSH11440</t>
  </si>
  <si>
    <t>Var.intel.systém na sep.tkanív</t>
  </si>
  <si>
    <t>PMR7258-9</t>
  </si>
  <si>
    <t>2/Elektrokoagulácia ERBE ICC 3</t>
  </si>
  <si>
    <t>DHMR06829</t>
  </si>
  <si>
    <t>Elektrokoag.prístroj ERBE</t>
  </si>
  <si>
    <t>DHMR06651</t>
  </si>
  <si>
    <t>Erbotom-VF ICC 50</t>
  </si>
  <si>
    <t>oprava a BTK</t>
  </si>
  <si>
    <t>DHMSH11273</t>
  </si>
  <si>
    <t>Prístroj chir.vysokofr.Erbotom</t>
  </si>
  <si>
    <t>ročná revízna kontrola</t>
  </si>
  <si>
    <t>DHMR08314</t>
  </si>
  <si>
    <t>Prístroj elektrochirurgický</t>
  </si>
  <si>
    <t>DHMR08372</t>
  </si>
  <si>
    <t>DHMR08373</t>
  </si>
  <si>
    <t>DHMR08750</t>
  </si>
  <si>
    <t>DHMR08751</t>
  </si>
  <si>
    <t>DHMR08752</t>
  </si>
  <si>
    <t>DHMR07262</t>
  </si>
  <si>
    <t>Erbotom ICC 300 D VIO</t>
  </si>
  <si>
    <t>DHMR07760</t>
  </si>
  <si>
    <t>Elektrokoagulátor RB ICC 350</t>
  </si>
  <si>
    <t>servisná prehliadka, kalibrácia</t>
  </si>
  <si>
    <t>sparovanie ovládania oper.stola s ovládačom</t>
  </si>
  <si>
    <t>DHMR07543</t>
  </si>
  <si>
    <t>Erbotom ICC 300 D VIO-koagulát</t>
  </si>
  <si>
    <t>ročná revízna prehliadka</t>
  </si>
  <si>
    <t xml:space="preserve"> b</t>
  </si>
  <si>
    <t>RTG</t>
  </si>
  <si>
    <t>MR</t>
  </si>
  <si>
    <t>Oprava MRI zariadenia Achieva 3.0T Philips</t>
  </si>
  <si>
    <t>Celková cena predmetu Zmluvy vrátane DPH: 69 795,60 EUR</t>
  </si>
  <si>
    <t>Národný ústav detských chorôb</t>
  </si>
  <si>
    <t>Servisné úkony RTG systém typ MultiDiagnost Eleva značka PHILIPS</t>
  </si>
  <si>
    <t>Nemocnica Poprad, a.s.</t>
  </si>
  <si>
    <t>Servisné úkony CT Ingenuity Core 64 značka PHILIPS</t>
  </si>
  <si>
    <t>Servis v celkovej výške 68 230,20 EUR bez DPH, 12 mesiacov</t>
  </si>
  <si>
    <t>Univerzitná nemocnica Martin</t>
  </si>
  <si>
    <t>Servisné úkony, CT a XCT systém typ Brilliance Ingenuity CT 128, typ Brightview XCT, značka PHILIPS</t>
  </si>
  <si>
    <t>Servis v celkovej výške 19.326,- EUR bez DPH, 12 mesiacov</t>
  </si>
  <si>
    <t>CT</t>
  </si>
  <si>
    <t>Pravidelný servis</t>
  </si>
  <si>
    <t>Opravy</t>
  </si>
  <si>
    <t>SPOLU</t>
  </si>
  <si>
    <t>Servis v celkovej výške 14.988,- EUR bez DPH, 12 mesiacov</t>
  </si>
  <si>
    <t>Servis v celkovej výške 418 725,- EUR bez DPH, 12 mesiacov</t>
  </si>
  <si>
    <t>Stupeň zložitosti*</t>
  </si>
  <si>
    <t>Cena v EUR bez DPH</t>
  </si>
  <si>
    <t>Cena v EUR s DPH</t>
  </si>
  <si>
    <t>*Stupeň zložitosti v prílohe</t>
  </si>
  <si>
    <t>Cenník, Hodinové sadzby servisných služieb</t>
  </si>
  <si>
    <t>Cystoskop</t>
  </si>
  <si>
    <t>Autokláv</t>
  </si>
  <si>
    <t>Videocystoskop</t>
  </si>
  <si>
    <t>Videoureterornoskop</t>
  </si>
  <si>
    <t>Bronchofibroskop</t>
  </si>
  <si>
    <t>CCD-Endokamera</t>
  </si>
  <si>
    <t>Klieste uchopove 7 Ch</t>
  </si>
  <si>
    <t>Kabel</t>
  </si>
  <si>
    <t>Lôžko</t>
  </si>
  <si>
    <t>Mostík</t>
  </si>
  <si>
    <t>Odsávacia pumpa</t>
  </si>
  <si>
    <t>Optika</t>
  </si>
  <si>
    <t>Videoduodenoskop</t>
  </si>
  <si>
    <t>Stolička elektrická</t>
  </si>
  <si>
    <t>Súčasť zariadenia</t>
  </si>
  <si>
    <t>Teleskop</t>
  </si>
  <si>
    <t>Videgastroskop</t>
  </si>
  <si>
    <t>Videokolonoskop</t>
  </si>
  <si>
    <t xml:space="preserve">Videoprocesor </t>
  </si>
  <si>
    <t>Audiometer</t>
  </si>
  <si>
    <t>Box laminárny</t>
  </si>
  <si>
    <t>CT prístroj</t>
  </si>
  <si>
    <t>CT SOMATOM</t>
  </si>
  <si>
    <t>Cystokop</t>
  </si>
  <si>
    <t>Dávkovač</t>
  </si>
  <si>
    <t>Denzitometer</t>
  </si>
  <si>
    <t xml:space="preserve">Dermatóm </t>
  </si>
  <si>
    <t>Endoskopia</t>
  </si>
  <si>
    <t>FMS volum pumpa</t>
  </si>
  <si>
    <t>Fundus Camera</t>
  </si>
  <si>
    <t>Kolorimeter</t>
  </si>
  <si>
    <t>Kolposkop</t>
  </si>
  <si>
    <t>Lampa</t>
  </si>
  <si>
    <t>Lehátka</t>
  </si>
  <si>
    <t>Leica-Mikrotom</t>
  </si>
  <si>
    <t>Mamograf</t>
  </si>
  <si>
    <t>Mikrotom</t>
  </si>
  <si>
    <t>Monitor</t>
  </si>
  <si>
    <t>Nabíjačka</t>
  </si>
  <si>
    <t>Nadstavec</t>
  </si>
  <si>
    <t>automat. pipeta</t>
  </si>
  <si>
    <t>Perimeter</t>
  </si>
  <si>
    <t>Personal vortex</t>
  </si>
  <si>
    <t>Pipeta</t>
  </si>
  <si>
    <t>Pištol</t>
  </si>
  <si>
    <t>Posteľ</t>
  </si>
  <si>
    <t>Oximeter</t>
  </si>
  <si>
    <t>oximeter</t>
  </si>
  <si>
    <t>Pumpa</t>
  </si>
  <si>
    <t>RDG</t>
  </si>
  <si>
    <t>Sankový mikrotom</t>
  </si>
  <si>
    <t>Senzitometer</t>
  </si>
  <si>
    <t>Servoventilátor</t>
  </si>
  <si>
    <t>signalizácia</t>
  </si>
  <si>
    <t>Stimulátor</t>
  </si>
  <si>
    <t>Stôl</t>
  </si>
  <si>
    <t>Stropný záves</t>
  </si>
  <si>
    <t>Váha</t>
  </si>
  <si>
    <t>Veža</t>
  </si>
  <si>
    <t>vŕtačky</t>
  </si>
  <si>
    <t>Vyvolávací automat</t>
  </si>
  <si>
    <t>RTG mobilné</t>
  </si>
  <si>
    <t>134 eur/hod</t>
  </si>
  <si>
    <t>124 eur/hod</t>
  </si>
  <si>
    <t>97 eur/hod</t>
  </si>
  <si>
    <t>Cenník za servisné práce</t>
  </si>
  <si>
    <t>* cenník neposlal, ceny sú z faktúr</t>
  </si>
  <si>
    <t>Kategória zariadenia</t>
  </si>
  <si>
    <t>Operačný stôl</t>
  </si>
  <si>
    <t>žiarič</t>
  </si>
  <si>
    <t>Ostatné</t>
  </si>
  <si>
    <t>Elektrokoagulácia</t>
  </si>
  <si>
    <t>Turbína</t>
  </si>
  <si>
    <t>Svietidlo</t>
  </si>
  <si>
    <t>Kardiotokograf</t>
  </si>
  <si>
    <t>cystoskop</t>
  </si>
  <si>
    <t>Antidekubitný systém</t>
  </si>
  <si>
    <t>galvanostimulátor</t>
  </si>
  <si>
    <t>záložný zdroj</t>
  </si>
  <si>
    <t>Kreslo</t>
  </si>
  <si>
    <t>EEG</t>
  </si>
  <si>
    <t>laryngoskop</t>
  </si>
  <si>
    <t>lôžko</t>
  </si>
  <si>
    <t>koagulačný kábel</t>
  </si>
  <si>
    <t>Oxymeter</t>
  </si>
  <si>
    <t>Solux</t>
  </si>
  <si>
    <t>nábytok</t>
  </si>
  <si>
    <t>Dermatoskop</t>
  </si>
  <si>
    <t>Motodláha</t>
  </si>
  <si>
    <t>Chiradent</t>
  </si>
  <si>
    <t>myčka</t>
  </si>
  <si>
    <t>USG</t>
  </si>
  <si>
    <t>varič</t>
  </si>
  <si>
    <t>Aseptor</t>
  </si>
  <si>
    <t>Endoskopický systém</t>
  </si>
  <si>
    <t>Pľúcny ventilátor</t>
  </si>
  <si>
    <t>káble</t>
  </si>
  <si>
    <t>magnetoterapia</t>
  </si>
  <si>
    <t>Capnosat</t>
  </si>
  <si>
    <t>Digestor</t>
  </si>
  <si>
    <t>monitor</t>
  </si>
  <si>
    <t>EMG</t>
  </si>
  <si>
    <t>Ventilátor</t>
  </si>
  <si>
    <t>zdvihák</t>
  </si>
  <si>
    <t>operačné svietidlo</t>
  </si>
  <si>
    <t>dezinfektor</t>
  </si>
  <si>
    <t>ZMLUVY S INÝMI ZDRAVOTNÍCKYMI ZARIADENIAMI</t>
  </si>
  <si>
    <t>žiadne zmluvy so zdravotníckymi zariadeniami nie sú zverejnené</t>
  </si>
  <si>
    <t>Cenník</t>
  </si>
  <si>
    <t>žiadne servisné zmluvy (alebo zmluvy za služby) so zdravotníckymi zariadeniami nie sú zverejnené</t>
  </si>
  <si>
    <t>preventívna údržba CT systém - typ 882482 - BrightView XCT SW verzia. 2.5 - PHILLIPS</t>
  </si>
  <si>
    <t>Servis v celkovej sume 29.760,- EUR bez DPH:, 12 mesiacov (podľa zmluvy sa spláca mesačne 2 roky)</t>
  </si>
  <si>
    <t>Inštitút nukleárnej a molekulárnej medicíny</t>
  </si>
  <si>
    <t>údržba a servis AXIOM ARISTOS FX PLUS</t>
  </si>
  <si>
    <t>2818,04 € každé 3 mesiace, zmluva na 1 rok</t>
  </si>
  <si>
    <t>Národný onkologický ústav</t>
  </si>
  <si>
    <t>celková suma 92.224,65 € s DPH, 36 mesiacov (2 561,80 € s DPH mesačne)</t>
  </si>
  <si>
    <t>Ústredná Vojenská Nemocnica SNP Ružomberok</t>
  </si>
  <si>
    <t xml:space="preserve">údržba a servis RTG Ysio S </t>
  </si>
  <si>
    <t>údržba a servis CT SOMATOM Definition AS Plus</t>
  </si>
  <si>
    <t xml:space="preserve">celková suma 268.920 € s DPH, 36 mesiacov </t>
  </si>
  <si>
    <t>Údržba a pozáručný servis  CT SOMATOM Definition AS</t>
  </si>
  <si>
    <t>Fakultná nemocnica Trenčín</t>
  </si>
  <si>
    <t>Servisná prehliadka a údržba MULTIX Select DR</t>
  </si>
  <si>
    <t>Celková cena predmetu Zmluvy bez DPH: 55 213,60 EUR, 4 roky</t>
  </si>
  <si>
    <t>Poliklinika Senica n.o</t>
  </si>
  <si>
    <t>Fakultná nemocnica Nitra</t>
  </si>
  <si>
    <t xml:space="preserve">Údržba a servis 3xArcadis Varic Gen2, 1xSiremobil Compact </t>
  </si>
  <si>
    <t>Mesačný paušál 339 EUR bez DPH  (Axiom Sensis, Combo 32 IECG), 18 prístrojov, celková suma 710 756,64 €</t>
  </si>
  <si>
    <t>Pozáručný servis</t>
  </si>
  <si>
    <t>VÚSCH</t>
  </si>
  <si>
    <t>Servisná zmluva</t>
  </si>
  <si>
    <t>od 1.8.2018</t>
  </si>
  <si>
    <t>celková suma 215301,92 S DPH - 13456,37 S DPH/kvartál, trvanie 4 roky</t>
  </si>
  <si>
    <t>Elektrické revízie - rok 2019: firma Auto - moto Dobranský + Ing. Pavol Kočiš</t>
  </si>
  <si>
    <t xml:space="preserve">celková suma za r. 2019: </t>
  </si>
  <si>
    <t>(Oprava chladiacej hlavy MRI Philips Achieva 3.0T)</t>
  </si>
  <si>
    <t>6*13456,37</t>
  </si>
  <si>
    <t>RTG žiarič</t>
  </si>
  <si>
    <t>celková suma 189 849,60 EUR s DPH, 24 mesiacov</t>
  </si>
  <si>
    <t>Ľubovnianska nemocnica, n.o.</t>
  </si>
  <si>
    <t>Celková cena 172 799,88 EUR s DPH, 4 roky</t>
  </si>
  <si>
    <t>Pozáručná údržba a servis USG prístrojov: 2x ACUSON Antares Premium Edition, 1x ACUSON P500, 1x ACUSON S1000</t>
  </si>
  <si>
    <t>Pozáručná údržba a servis RDG prístrojov: Mammomat Inspiration, Multix Fusion Digital Integrated</t>
  </si>
  <si>
    <t>Východoslovenský onkologický ústav, a.s.</t>
  </si>
  <si>
    <t>Pozáručný servis lineárneho urýchľovača Oncor Expression /rok výroby 2009/</t>
  </si>
  <si>
    <t>Celková cena 90 859,39 EUR s DPH, 4 roky</t>
  </si>
  <si>
    <t>Celková cena 106 963,20 EUR s DPH, 17 mesiacov</t>
  </si>
  <si>
    <t>Mesačný paušál 1 401,60 EUR s DPH (Arcadis Varic Gen2: 329 EUR/ks, Siremobil Compact: 181 EUR/ks), 1 rok</t>
  </si>
  <si>
    <t>Stredoslovenský ústav srdcových a cievnych chorôb, a.s.</t>
  </si>
  <si>
    <t>údržba a servis 14 zariadení</t>
  </si>
  <si>
    <t>kvartálne 48 968,35 eur s DPH, 391746,8 EUR s DPH, 2 roky</t>
  </si>
  <si>
    <t>kvartálna zľava</t>
  </si>
  <si>
    <t xml:space="preserve">Navision </t>
  </si>
  <si>
    <t>Čierny program</t>
  </si>
  <si>
    <t>ROZDIEL</t>
  </si>
  <si>
    <t>DorucDna</t>
  </si>
  <si>
    <t>OdstrDna</t>
  </si>
  <si>
    <t>Cislo</t>
  </si>
  <si>
    <t>TypZariadenia</t>
  </si>
  <si>
    <t>PopisPoruchy</t>
  </si>
  <si>
    <t>fsuma</t>
  </si>
  <si>
    <t>stadium</t>
  </si>
  <si>
    <t>poznámka</t>
  </si>
  <si>
    <t>Lampy v rampách 6 ks</t>
  </si>
  <si>
    <t>OESHDM1/61132</t>
  </si>
  <si>
    <t>Stolík NS</t>
  </si>
  <si>
    <t>mech. oprava</t>
  </si>
  <si>
    <t>OESHDM1/61133</t>
  </si>
  <si>
    <t>OESHDM1/61150</t>
  </si>
  <si>
    <t>OESHDM1/75394</t>
  </si>
  <si>
    <t>Stolík nočný</t>
  </si>
  <si>
    <t>OESHDM1/75395</t>
  </si>
  <si>
    <t>DHMR06721</t>
  </si>
  <si>
    <t>Odsávačka MEVACS chirurgická</t>
  </si>
  <si>
    <t>DHMR07240</t>
  </si>
  <si>
    <t>Svetelný zdroj xenónový CLV-S4</t>
  </si>
  <si>
    <t>PMR01153</t>
  </si>
  <si>
    <t>nedajú sa otvoriť dvierka</t>
  </si>
  <si>
    <t>OES00202448</t>
  </si>
  <si>
    <t>Chirurgic.motor Intrasurg 300</t>
  </si>
  <si>
    <t>stravnán pumpa</t>
  </si>
  <si>
    <t>oprava - vypisuje servis</t>
  </si>
  <si>
    <t>DHMR08553</t>
  </si>
  <si>
    <t>oprava - svieti servis</t>
  </si>
  <si>
    <t>kardiotokogram</t>
  </si>
  <si>
    <t>oprava batérie a sondy</t>
  </si>
  <si>
    <t>DHMR06643</t>
  </si>
  <si>
    <t>JIS II.  chirurgickej kliniky  RA</t>
  </si>
  <si>
    <t>DHMR07515</t>
  </si>
  <si>
    <t>servis - svieti kontrolka</t>
  </si>
  <si>
    <t>DHMS11702</t>
  </si>
  <si>
    <t>oprava - nedá sa zapnúť</t>
  </si>
  <si>
    <t>DHMS11567</t>
  </si>
  <si>
    <t>Vrtačka ORL</t>
  </si>
  <si>
    <t>oprava motorového kábla</t>
  </si>
  <si>
    <t>DHMSH11443</t>
  </si>
  <si>
    <t>Prístroj anesteziologický VENA</t>
  </si>
  <si>
    <t>oprava - vypisuje Error</t>
  </si>
  <si>
    <t>oprava matraca - svieti servis</t>
  </si>
  <si>
    <t>ZTS190185, 1002,4€</t>
  </si>
  <si>
    <t>OES00214728</t>
  </si>
  <si>
    <t>OES00214729</t>
  </si>
  <si>
    <t>vozíky na prádlo  5 ks</t>
  </si>
  <si>
    <t>oprava a povrchová úprava</t>
  </si>
  <si>
    <t>dvere ambulancie</t>
  </si>
  <si>
    <t>prepojenie s laserovým prístrojom</t>
  </si>
  <si>
    <t>2.027.05</t>
  </si>
  <si>
    <t>Ambulancia FBLR SNP</t>
  </si>
  <si>
    <t>OES00212062</t>
  </si>
  <si>
    <t>OES00212063</t>
  </si>
  <si>
    <t>OES00212064</t>
  </si>
  <si>
    <t>OES00212065</t>
  </si>
  <si>
    <t>OES00212066</t>
  </si>
  <si>
    <t>DHMS11546</t>
  </si>
  <si>
    <t>Analyzátor Cobas  60001</t>
  </si>
  <si>
    <t>oprava UPS zdroja</t>
  </si>
  <si>
    <t>DHMSH10803</t>
  </si>
  <si>
    <t>oprava - hlása alarm</t>
  </si>
  <si>
    <t>OES00202296</t>
  </si>
  <si>
    <t>Pumpa  infúzna volumetrická</t>
  </si>
  <si>
    <t>oprava - hlási alarm</t>
  </si>
  <si>
    <t>OERN/054422</t>
  </si>
  <si>
    <t>Matrac antidekubitný s kompres</t>
  </si>
  <si>
    <t>antidek. systém - kompresor</t>
  </si>
  <si>
    <t>OES00207594</t>
  </si>
  <si>
    <t>nezapína a nevypína sa</t>
  </si>
  <si>
    <t>oprava - zápzch po spálenine</t>
  </si>
  <si>
    <t>8 ks nočných stolíkov</t>
  </si>
  <si>
    <t>germ. žiariče</t>
  </si>
  <si>
    <t>montáž a výmena trubice</t>
  </si>
  <si>
    <t>OERN/12990</t>
  </si>
  <si>
    <t>Posteľ pacientska</t>
  </si>
  <si>
    <t>OERN/12992</t>
  </si>
  <si>
    <t>OERN/12993</t>
  </si>
  <si>
    <t>OERN/13184</t>
  </si>
  <si>
    <t>OERN/25031</t>
  </si>
  <si>
    <t>Posteľ polohovacia</t>
  </si>
  <si>
    <t>2.016.04</t>
  </si>
  <si>
    <t>Závodná stomatologická ambulancia RA</t>
  </si>
  <si>
    <t>eel. zariadenia</t>
  </si>
  <si>
    <t>5.574.10</t>
  </si>
  <si>
    <t>Angiografia          SNP</t>
  </si>
  <si>
    <t>výmena germ. žiaričov</t>
  </si>
  <si>
    <t>PMS00501</t>
  </si>
  <si>
    <t>oprava dvierok</t>
  </si>
  <si>
    <t>oprava kábla sondy</t>
  </si>
  <si>
    <t>PMR00334</t>
  </si>
  <si>
    <t>PMR00336</t>
  </si>
  <si>
    <t>PMR00340</t>
  </si>
  <si>
    <t>PMR00841</t>
  </si>
  <si>
    <t>perfusor Space</t>
  </si>
  <si>
    <t>serv. prehliadka</t>
  </si>
  <si>
    <t>premontovanie</t>
  </si>
  <si>
    <t>OER00103140</t>
  </si>
  <si>
    <t>Odsávačka Mevacs 38</t>
  </si>
  <si>
    <t>výmena lampy v zdroji</t>
  </si>
  <si>
    <t>netočí sa vrtáčik</t>
  </si>
  <si>
    <t>stomat. súprava Dental</t>
  </si>
  <si>
    <t>oprava turbínky, pištole, krytu</t>
  </si>
  <si>
    <t>montáž 7 kusov</t>
  </si>
  <si>
    <t>OERN/48207</t>
  </si>
  <si>
    <t>DHMR04745</t>
  </si>
  <si>
    <t>Stôl operačný MAC-11</t>
  </si>
  <si>
    <t>stôl skratuje</t>
  </si>
  <si>
    <t>Zdarvotn.technika</t>
  </si>
  <si>
    <t>DHMR08559</t>
  </si>
  <si>
    <t>OESHDM1/70450</t>
  </si>
  <si>
    <t>vyhadzuje poistky</t>
  </si>
  <si>
    <t>oprava el. kábla</t>
  </si>
  <si>
    <t>DHMSH11287</t>
  </si>
  <si>
    <t>Generátor ozónový ambl.-OZONYT</t>
  </si>
  <si>
    <t>oprava kábla a výmena slizn. sondy</t>
  </si>
  <si>
    <t>OESHDM1/52162</t>
  </si>
  <si>
    <t>2.003.05</t>
  </si>
  <si>
    <t>Pneumologická ambulancia   SNP</t>
  </si>
  <si>
    <t>bipolárne pinzeta</t>
  </si>
  <si>
    <t>OES00208708</t>
  </si>
  <si>
    <t>vyradenie</t>
  </si>
  <si>
    <t>OERN/058236</t>
  </si>
  <si>
    <t>DHMSH11252</t>
  </si>
  <si>
    <t>vykazuje chybu 93,95</t>
  </si>
  <si>
    <t>storno</t>
  </si>
  <si>
    <t>OER00103886</t>
  </si>
  <si>
    <t>Storno</t>
  </si>
  <si>
    <t>OER00103889</t>
  </si>
  <si>
    <t>zadrháva vrtáčik</t>
  </si>
  <si>
    <t>DHMS11682</t>
  </si>
  <si>
    <t>Odsávačka el.Mevacs M 90</t>
  </si>
  <si>
    <t>oprava - prehrieva sa</t>
  </si>
  <si>
    <t>OES00213265</t>
  </si>
  <si>
    <t>OES00213266</t>
  </si>
  <si>
    <t>OES00213267</t>
  </si>
  <si>
    <t>OES00213268</t>
  </si>
  <si>
    <t>OES00213271</t>
  </si>
  <si>
    <t>OES00213272</t>
  </si>
  <si>
    <t>DHMS11927</t>
  </si>
  <si>
    <t>DHMSH3010</t>
  </si>
  <si>
    <t>vozík 2 ks</t>
  </si>
  <si>
    <t>ochrana pred radiáciou</t>
  </si>
  <si>
    <t>zabezpečenie</t>
  </si>
  <si>
    <t>DHMR07519</t>
  </si>
  <si>
    <t>Automat dezinfekč.umývací Deko</t>
  </si>
  <si>
    <t>tečie - prasknutá hadica</t>
  </si>
  <si>
    <t>oprava krájania bločkov</t>
  </si>
  <si>
    <t>DHMR08109</t>
  </si>
  <si>
    <t>Monitor vit. funkcií Edan iM8</t>
  </si>
  <si>
    <t>oprava expozičného tlačidla</t>
  </si>
  <si>
    <t>porucha sušenia filmov</t>
  </si>
  <si>
    <t>čistenie automatu</t>
  </si>
  <si>
    <t>poškodený obal káblov</t>
  </si>
  <si>
    <t>ochranný štít na skiaskopiu</t>
  </si>
  <si>
    <t>PMS00347</t>
  </si>
  <si>
    <t>DHMS11761</t>
  </si>
  <si>
    <t>uvoľnený konektor</t>
  </si>
  <si>
    <t>oprava - nefunkčný ovládač</t>
  </si>
  <si>
    <t>27,6,</t>
  </si>
  <si>
    <t>znížená účinnosť chladiacej hlavy</t>
  </si>
  <si>
    <t>ZTS190075</t>
  </si>
  <si>
    <t>servis na 14.12.2018</t>
  </si>
  <si>
    <t>ND - uhlíky</t>
  </si>
  <si>
    <t>oprava záložného zdroja</t>
  </si>
  <si>
    <t>+83,52€,+490,90€</t>
  </si>
  <si>
    <t>+6277,92 ND</t>
  </si>
  <si>
    <t>+ 432,70€+374.50</t>
  </si>
  <si>
    <t>+4036.8</t>
  </si>
  <si>
    <t>+ ND 307,63€</t>
  </si>
  <si>
    <t>ND 11943,36€</t>
  </si>
  <si>
    <t>DHMSH10167</t>
  </si>
  <si>
    <t>Súprava inštrumentaria</t>
  </si>
  <si>
    <t>oprava optiky 70 st.</t>
  </si>
  <si>
    <t>PMSH10706-1</t>
  </si>
  <si>
    <t>Panoview Plus optika 1,9 mm</t>
  </si>
  <si>
    <t>PMSH11282-2</t>
  </si>
  <si>
    <t>panoview-optik,45-4mm</t>
  </si>
  <si>
    <t>PMSH10706-3</t>
  </si>
  <si>
    <t>Panoview Plus optika 2.7 mm</t>
  </si>
  <si>
    <t>oprava - slabo svieti</t>
  </si>
  <si>
    <t>DHMS11481</t>
  </si>
  <si>
    <t>Audiometria-Tympanometria</t>
  </si>
  <si>
    <t>oprava - nemeria, šumí</t>
  </si>
  <si>
    <t>mostík nedolieha</t>
  </si>
  <si>
    <t>DHMS11486</t>
  </si>
  <si>
    <t>Jednotka vyšetrovacia ORL</t>
  </si>
  <si>
    <t>oprava odsávania, hadice</t>
  </si>
  <si>
    <t>oprava optiky 12°</t>
  </si>
  <si>
    <t>PMR00308</t>
  </si>
  <si>
    <t>OTV-S7ProH-HD-12E</t>
  </si>
  <si>
    <t>oprava kamery</t>
  </si>
  <si>
    <t>DHMS11509</t>
  </si>
  <si>
    <t>OES00212529</t>
  </si>
  <si>
    <t>Vista 120</t>
  </si>
  <si>
    <t>OES00212530</t>
  </si>
  <si>
    <t>OES00212531</t>
  </si>
  <si>
    <t>OES00212532</t>
  </si>
  <si>
    <t>OES00212533</t>
  </si>
  <si>
    <t>OES00213261</t>
  </si>
  <si>
    <t>OES00213262</t>
  </si>
  <si>
    <t>-Klieste uchopove 7 Ch</t>
  </si>
  <si>
    <t>SIEMENS Stadium stlpec</t>
  </si>
  <si>
    <t>Čierny program stĺpec Stadium</t>
  </si>
  <si>
    <t>Elektrické revízie r.2019</t>
  </si>
  <si>
    <t>Zmluva o dielo - brúsenie</t>
  </si>
  <si>
    <t>Elektrické revízie r.2020</t>
  </si>
  <si>
    <t>Číslo dodávateľa</t>
  </si>
  <si>
    <t>Druh dokladu Kód</t>
  </si>
  <si>
    <t>Účt. skupina dodávateľa</t>
  </si>
  <si>
    <t>Kód meny</t>
  </si>
  <si>
    <t>Pôvodná čiastka</t>
  </si>
  <si>
    <t>Zostatok</t>
  </si>
  <si>
    <t>Otvorené</t>
  </si>
  <si>
    <t>PENÁLE %</t>
  </si>
  <si>
    <t>Postúpenie</t>
  </si>
  <si>
    <t>Dátum splatnosti</t>
  </si>
  <si>
    <t>DOD02541</t>
  </si>
  <si>
    <t>Faktúra 1190500016</t>
  </si>
  <si>
    <t>OSTATNÉ</t>
  </si>
  <si>
    <t>Nie</t>
  </si>
  <si>
    <t>Faktúra 1190500017</t>
  </si>
  <si>
    <t>Faktúra 1190500018</t>
  </si>
  <si>
    <t>Faktúra 1190500019</t>
  </si>
  <si>
    <t>Faktúra 1190500020</t>
  </si>
  <si>
    <t>Faktúra 1190500021</t>
  </si>
  <si>
    <t>Faktúra 1190500022</t>
  </si>
  <si>
    <t>Faktúra 1190500073</t>
  </si>
  <si>
    <t>Faktúra 1190500023</t>
  </si>
  <si>
    <t>Faktúra 1190500024</t>
  </si>
  <si>
    <t>Faktúra 1190500025</t>
  </si>
  <si>
    <t>Faktúra 1190500026</t>
  </si>
  <si>
    <t>Faktúra 1190500027</t>
  </si>
  <si>
    <t>Faktúra 1190500028</t>
  </si>
  <si>
    <t>Faktúra 1190500029</t>
  </si>
  <si>
    <t>Faktúra 1190500030</t>
  </si>
  <si>
    <t>Faktúra 1190500031</t>
  </si>
  <si>
    <t>Faktúra 1190500032</t>
  </si>
  <si>
    <t>Faktúra 1190500033</t>
  </si>
  <si>
    <t>Faktúra 1190500139</t>
  </si>
  <si>
    <t>Faktúra 1190500140</t>
  </si>
  <si>
    <t>Faktúra 1190500141</t>
  </si>
  <si>
    <t>Faktúra 1190500142</t>
  </si>
  <si>
    <t>Faktúra 1190500143</t>
  </si>
  <si>
    <t>Faktúra 1190500144</t>
  </si>
  <si>
    <t>Faktúra 1190500145</t>
  </si>
  <si>
    <t>Faktúra 1190500146</t>
  </si>
  <si>
    <t>Faktúra 1190500147</t>
  </si>
  <si>
    <t>Faktúra 1190500148</t>
  </si>
  <si>
    <t>Faktúra 1190500149</t>
  </si>
  <si>
    <t>Faktúra 1190500150</t>
  </si>
  <si>
    <t>Faktúra 1190500034</t>
  </si>
  <si>
    <t>Faktúra 1190500035</t>
  </si>
  <si>
    <t>Faktúra 1190500036</t>
  </si>
  <si>
    <t>Faktúra 1190500037</t>
  </si>
  <si>
    <t>Faktúra 1190500038</t>
  </si>
  <si>
    <t>Faktúra 1190500039</t>
  </si>
  <si>
    <t>Faktúra 1190500040</t>
  </si>
  <si>
    <t>Faktúra 1190500041</t>
  </si>
  <si>
    <t>Faktúra 1190500042</t>
  </si>
  <si>
    <t>Faktúra 1190500043</t>
  </si>
  <si>
    <t>Faktúra 1190500044</t>
  </si>
  <si>
    <t>Faktúra 1190500045</t>
  </si>
  <si>
    <t>Faktúra 1190500046</t>
  </si>
  <si>
    <t>Faktúra 1190500165</t>
  </si>
  <si>
    <t>Faktúra 1190500166</t>
  </si>
  <si>
    <t>Faktúra 1190500167</t>
  </si>
  <si>
    <t>Faktúra 1190500168</t>
  </si>
  <si>
    <t>Faktúra 1190500169</t>
  </si>
  <si>
    <t>Faktúra 1190500170</t>
  </si>
  <si>
    <t>Faktúra 1190500171</t>
  </si>
  <si>
    <t>Faktúra 1190500172</t>
  </si>
  <si>
    <t>Faktúra 1190500333</t>
  </si>
  <si>
    <t>Faktúra 1190500334</t>
  </si>
  <si>
    <t>Faktúra 1190500335</t>
  </si>
  <si>
    <t>Faktúra 1190500336</t>
  </si>
  <si>
    <t>Faktúra 1190500337</t>
  </si>
  <si>
    <t>Faktúra 1190500338</t>
  </si>
  <si>
    <t>Faktúra 1190500339</t>
  </si>
  <si>
    <t>Faktúra 1190500340</t>
  </si>
  <si>
    <t>Faktúra 1190500341</t>
  </si>
  <si>
    <t>Faktúra 1190500342</t>
  </si>
  <si>
    <t>Faktúra 1190500343</t>
  </si>
  <si>
    <t>Faktúra 1190500344</t>
  </si>
  <si>
    <t>Faktúra 1190500345</t>
  </si>
  <si>
    <t>Faktúra 1190500346</t>
  </si>
  <si>
    <t>Faktúra 1190500347</t>
  </si>
  <si>
    <t>Faktúra 1190500348</t>
  </si>
  <si>
    <t>Faktúra 1190500349</t>
  </si>
  <si>
    <t>Faktúra 1190500350</t>
  </si>
  <si>
    <t>Faktúra 1190500351</t>
  </si>
  <si>
    <t>Faktúra 1190500352</t>
  </si>
  <si>
    <t>Faktúra 1190500353</t>
  </si>
  <si>
    <t>Faktúra 1190500354</t>
  </si>
  <si>
    <t>Faktúra 1190500355</t>
  </si>
  <si>
    <t>Faktúra 1190500356</t>
  </si>
  <si>
    <t>Faktúra 1190500357</t>
  </si>
  <si>
    <t>Faktúra 1190500358</t>
  </si>
  <si>
    <t>Faktúra 1190500359</t>
  </si>
  <si>
    <t>ING.DOBRANSKÝ Opravy a údržba zdrav.techniky</t>
  </si>
  <si>
    <t>Ing.Dobranský Opravy a údržba zdrav.techniky</t>
  </si>
  <si>
    <t>ing.Dobranský Opravy a údržba zdrav.techniky</t>
  </si>
  <si>
    <t>Dobranský-Opravy a údržba zdrav.techniky</t>
  </si>
  <si>
    <t>Ing Dobranský Opravy a údržba zdrav.techniky</t>
  </si>
  <si>
    <t>Dobaranský-Opravy a údržba zdrav.techniky</t>
  </si>
  <si>
    <t>Ing.Dobranský pravy a údržba zdrav.techniky</t>
  </si>
  <si>
    <t>Ing.DobranskýOpravy a údržba zdrav.techniky</t>
  </si>
  <si>
    <t>Ing. Dobranský Opravy a údržba zdrav.techniky</t>
  </si>
  <si>
    <t>Dobransky-Opravy a údržba zdrav.techniky</t>
  </si>
  <si>
    <t>DobranskyOpravy a údržba zdrav.techniky</t>
  </si>
  <si>
    <t>Dobranskyy-Opravy a údržba zdrav.techniky</t>
  </si>
  <si>
    <t>Zdroj: Účet 511.11 - Opravy a údržba zdrav.techniky</t>
  </si>
  <si>
    <r>
      <rPr>
        <u/>
        <sz val="11"/>
        <color theme="1"/>
        <rFont val="Calibri"/>
        <family val="2"/>
        <charset val="238"/>
        <scheme val="minor"/>
      </rPr>
      <t>Základná hodinová sadzba práce</t>
    </r>
    <r>
      <rPr>
        <sz val="11"/>
        <color theme="1"/>
        <rFont val="Calibri"/>
        <family val="2"/>
        <charset val="238"/>
        <scheme val="minor"/>
      </rPr>
      <t>:</t>
    </r>
    <r>
      <rPr>
        <b/>
        <sz val="11"/>
        <color theme="1"/>
        <rFont val="Calibri"/>
        <family val="2"/>
        <charset val="238"/>
        <scheme val="minor"/>
      </rPr>
      <t xml:space="preserve"> 22,90 € bez DPH/hod </t>
    </r>
    <r>
      <rPr>
        <sz val="11"/>
        <color theme="1"/>
        <rFont val="Calibri"/>
        <family val="2"/>
        <charset val="238"/>
        <scheme val="minor"/>
      </rPr>
      <t>(detailnejší cenník viď pravo).</t>
    </r>
  </si>
  <si>
    <r>
      <rPr>
        <u/>
        <sz val="11"/>
        <color theme="1"/>
        <rFont val="Calibri"/>
        <family val="2"/>
        <charset val="238"/>
        <scheme val="minor"/>
      </rPr>
      <t>Zmluvy s inými</t>
    </r>
    <r>
      <rPr>
        <sz val="11"/>
        <color theme="1"/>
        <rFont val="Calibri"/>
        <family val="2"/>
        <charset val="238"/>
        <scheme val="minor"/>
      </rPr>
      <t xml:space="preserve"> zdravotníckymi zariadeniami </t>
    </r>
    <r>
      <rPr>
        <b/>
        <sz val="11"/>
        <color theme="1"/>
        <rFont val="Calibri"/>
        <family val="2"/>
        <charset val="238"/>
        <scheme val="minor"/>
      </rPr>
      <t>nie sú zverejnené</t>
    </r>
    <r>
      <rPr>
        <sz val="11"/>
        <color theme="1"/>
        <rFont val="Calibri"/>
        <family val="2"/>
        <charset val="238"/>
        <scheme val="minor"/>
      </rPr>
      <t>.</t>
    </r>
  </si>
  <si>
    <r>
      <rPr>
        <u/>
        <sz val="11"/>
        <color theme="1"/>
        <rFont val="Calibri"/>
        <family val="2"/>
        <charset val="238"/>
        <scheme val="minor"/>
      </rPr>
      <t>Celkový obrat</t>
    </r>
    <r>
      <rPr>
        <sz val="11"/>
        <color theme="1"/>
        <rFont val="Calibri"/>
        <family val="2"/>
        <charset val="238"/>
        <scheme val="minor"/>
      </rPr>
      <t xml:space="preserve"> daného dodávateľa na účte Opravy a údržba zdrav. techniky (511.11) od jan. 2019 do júla 2020 je </t>
    </r>
    <r>
      <rPr>
        <b/>
        <sz val="11"/>
        <color theme="1"/>
        <rFont val="Calibri"/>
        <family val="2"/>
        <charset val="238"/>
        <scheme val="minor"/>
      </rPr>
      <t>552 702,40 €</t>
    </r>
    <r>
      <rPr>
        <sz val="11"/>
        <color theme="1"/>
        <rFont val="Calibri"/>
        <family val="2"/>
        <charset val="238"/>
        <scheme val="minor"/>
      </rPr>
      <t xml:space="preserve"> (Navision).</t>
    </r>
  </si>
  <si>
    <t>Suma v Navision za sledované obdobie je 552 702,40 €.</t>
  </si>
  <si>
    <t xml:space="preserve">V čiernom programe je za rovnaké obdobie suma 417 697 €. Dáta do programu sa zadávajú na základe žiadaniek. Väčšina elektrických revízií ide bez žiadaniek, </t>
  </si>
  <si>
    <t xml:space="preserve">tým pádom nie sú v čiernom programe. Za sledované obdobie to tvorí sumu 97 575 €. Stĺpec Stadium v čiernom programe obsahuje doplňujúce info, </t>
  </si>
  <si>
    <r>
      <t xml:space="preserve">S dodávateľom máme aktuálne 1 </t>
    </r>
    <r>
      <rPr>
        <u/>
        <sz val="11"/>
        <color theme="1"/>
        <rFont val="Calibri"/>
        <family val="2"/>
        <charset val="238"/>
        <scheme val="minor"/>
      </rPr>
      <t>servisnú zmluvu</t>
    </r>
    <r>
      <rPr>
        <sz val="11"/>
        <color theme="1"/>
        <rFont val="Calibri"/>
        <family val="2"/>
        <charset val="238"/>
        <scheme val="minor"/>
      </rPr>
      <t xml:space="preserve"> na 2 RTG Ysio prístroje s paušálnym kvartálnym poplatkom 13 456,37 € s DPH (nie je v čiernom programe, kedže to nejde cez žiadanky).</t>
    </r>
  </si>
  <si>
    <r>
      <t>Základná hodinová sadzba práce</t>
    </r>
    <r>
      <rPr>
        <sz val="11"/>
        <color theme="1"/>
        <rFont val="Calibri"/>
        <family val="2"/>
        <charset val="238"/>
        <scheme val="minor"/>
      </rPr>
      <t xml:space="preserve"> sa líši podľa typu prístroja. Nemáme zmluvne dohodnutý cenník. Z faktúr 2020 vyplýva hodinová sadzba podľa tabuľky nižšie "Cenník za servisné práce".</t>
    </r>
  </si>
  <si>
    <t>V čiernom programe nie je zahrnutá suma 184 017 € - oprava RTG žiariča. Žiadanku Oddelenie zdravotníckej techniky nedostalo a nemá.</t>
  </si>
  <si>
    <t>Na CRZ od r. 2019 po súčastnosť je zverejnených 13 zmlúv iných zdravotníckych zariadení so Siemens.</t>
  </si>
  <si>
    <t>RTG žiarič 184 017€</t>
  </si>
  <si>
    <r>
      <rPr>
        <u/>
        <sz val="11"/>
        <color theme="1"/>
        <rFont val="Calibri"/>
        <family val="2"/>
        <charset val="238"/>
        <scheme val="minor"/>
      </rPr>
      <t>Hodinová sadzba za servisné práce</t>
    </r>
    <r>
      <rPr>
        <sz val="11"/>
        <color theme="1"/>
        <rFont val="Calibri"/>
        <family val="2"/>
        <charset val="238"/>
        <scheme val="minor"/>
      </rPr>
      <t>:</t>
    </r>
    <r>
      <rPr>
        <b/>
        <sz val="11"/>
        <color theme="1"/>
        <rFont val="Calibri"/>
        <family val="2"/>
        <charset val="238"/>
        <scheme val="minor"/>
      </rPr>
      <t xml:space="preserve"> 60 € bez DPH/hod </t>
    </r>
    <r>
      <rPr>
        <sz val="11"/>
        <color theme="1"/>
        <rFont val="Calibri"/>
        <family val="2"/>
        <charset val="238"/>
        <scheme val="minor"/>
      </rPr>
      <t>(detailnejší cenník viď pravo).</t>
    </r>
  </si>
  <si>
    <t>Zhrnutie</t>
  </si>
  <si>
    <r>
      <rPr>
        <u/>
        <sz val="11"/>
        <color theme="1"/>
        <rFont val="Calibri"/>
        <family val="2"/>
        <charset val="238"/>
        <scheme val="minor"/>
      </rPr>
      <t>Hodinová sadzba servisných prác</t>
    </r>
    <r>
      <rPr>
        <sz val="11"/>
        <color theme="1"/>
        <rFont val="Calibri"/>
        <family val="2"/>
        <charset val="238"/>
        <scheme val="minor"/>
      </rPr>
      <t>:</t>
    </r>
    <r>
      <rPr>
        <b/>
        <sz val="11"/>
        <color theme="1"/>
        <rFont val="Calibri"/>
        <family val="2"/>
        <charset val="238"/>
        <scheme val="minor"/>
      </rPr>
      <t xml:space="preserve"> 23 € bez DPH/hod.</t>
    </r>
  </si>
  <si>
    <t>kde sme dodatočne našli celkovo sumu 10 622 € (viď nižšie).</t>
  </si>
  <si>
    <r>
      <t xml:space="preserve">Dodávateľ nám poskytoval najmä </t>
    </r>
    <r>
      <rPr>
        <u/>
        <sz val="11"/>
        <color theme="1"/>
        <rFont val="Calibri"/>
        <family val="2"/>
        <charset val="238"/>
        <scheme val="minor"/>
      </rPr>
      <t>opravy a servis starších prístrojov</t>
    </r>
    <r>
      <rPr>
        <sz val="11"/>
        <color theme="1"/>
        <rFont val="Calibri"/>
        <family val="2"/>
        <charset val="238"/>
        <scheme val="minor"/>
      </rPr>
      <t xml:space="preserve"> (66%), následne všeobecný materiál (24%) a investície - zdravot. prístroj technika (10%) za sledované obdobie jan 2019 - júl 2020.</t>
    </r>
  </si>
  <si>
    <r>
      <t xml:space="preserve">Dodávateľ nám poskytoval </t>
    </r>
    <r>
      <rPr>
        <u/>
        <sz val="11"/>
        <color theme="1"/>
        <rFont val="Calibri"/>
        <family val="2"/>
        <charset val="238"/>
        <scheme val="minor"/>
      </rPr>
      <t>opravy a servis Siemens prístrojov</t>
    </r>
    <r>
      <rPr>
        <sz val="11"/>
        <color theme="1"/>
        <rFont val="Calibri"/>
        <family val="2"/>
        <charset val="238"/>
        <scheme val="minor"/>
      </rPr>
      <t xml:space="preserve"> (26%) a investície - zdravot. prístroj technika (74%)  za sledované obdobie jan 2019 - júl 2020.</t>
    </r>
  </si>
  <si>
    <t>Číslo DM</t>
  </si>
  <si>
    <t>Názov</t>
  </si>
  <si>
    <t>Obstarávacia hodnota</t>
  </si>
  <si>
    <t>Odpisy</t>
  </si>
  <si>
    <t>Zostatková hodnota</t>
  </si>
  <si>
    <t>Mesačný odpis</t>
  </si>
  <si>
    <t>Dátum nadobudnutia</t>
  </si>
  <si>
    <t>Doba životnosti</t>
  </si>
  <si>
    <t>Umiestnenie a využitie</t>
  </si>
  <si>
    <t>Kód cudzieho zdroja</t>
  </si>
  <si>
    <t>Kód umiestnenia DM</t>
  </si>
  <si>
    <t>Názov dodávateľa</t>
  </si>
  <si>
    <t>Kód globálnej dimenzie 1</t>
  </si>
  <si>
    <t>Výrobca</t>
  </si>
  <si>
    <t>Rok výroby</t>
  </si>
  <si>
    <t>Číslo dokladu obstarania</t>
  </si>
  <si>
    <t>Názov krajiny pôvodu</t>
  </si>
  <si>
    <t>DHMR07184</t>
  </si>
  <si>
    <t>MR-Monitor.systém poj.Omni Trac 3150</t>
  </si>
  <si>
    <t>KRaZM - magnetická rezonancia  SNP</t>
  </si>
  <si>
    <t>VLASTNÝ</t>
  </si>
  <si>
    <t>200SNPSTA1</t>
  </si>
  <si>
    <t>GE International ,s.r.o.</t>
  </si>
  <si>
    <t>Siemens,s.r.o. Bratislava</t>
  </si>
  <si>
    <t>USA</t>
  </si>
  <si>
    <t>DHMR07185</t>
  </si>
  <si>
    <t>MR-Magic View 300-prehliad.stanica</t>
  </si>
  <si>
    <t>25RASŠÍMOV</t>
  </si>
  <si>
    <t>Nemecko</t>
  </si>
  <si>
    <t>DHMR07208</t>
  </si>
  <si>
    <t>MR-Anestez.prístroj Frontline Genius</t>
  </si>
  <si>
    <t>Veľká Británia</t>
  </si>
  <si>
    <t>DHMR07228</t>
  </si>
  <si>
    <t>Ultrazvuk.prístroj Sonoline Adara SLC</t>
  </si>
  <si>
    <t>30RASGREG1</t>
  </si>
  <si>
    <t>DHMR07762</t>
  </si>
  <si>
    <t>Servoventilátor SV 300SV 300</t>
  </si>
  <si>
    <t>SV 300</t>
  </si>
  <si>
    <t>216RASRICH</t>
  </si>
  <si>
    <t>Letecká vojenská nemocnica a.s</t>
  </si>
  <si>
    <t>SIEMENS</t>
  </si>
  <si>
    <t>FA Č.20920298</t>
  </si>
  <si>
    <t>Švédsko</t>
  </si>
  <si>
    <t>Prístroj CTSomatom Defintion</t>
  </si>
  <si>
    <t>Somatom Definition</t>
  </si>
  <si>
    <t>ORaZM - počítačová tomografia RA</t>
  </si>
  <si>
    <t>URGENT_EU, URGENT_ŠR</t>
  </si>
  <si>
    <t>613RASAMBR</t>
  </si>
  <si>
    <t>PKB INVEST  s.r.o.</t>
  </si>
  <si>
    <t>Siemens AG</t>
  </si>
  <si>
    <t>Axiom Ysio Polydoros R80</t>
  </si>
  <si>
    <t>612RASFORG</t>
  </si>
  <si>
    <t>Siemens Ysio</t>
  </si>
  <si>
    <t>Siemens AG, Witelsbacherplatz</t>
  </si>
  <si>
    <t>Siemesn Mobilett Mira</t>
  </si>
  <si>
    <t>Siemens AG Wittelsbacherplatz</t>
  </si>
  <si>
    <t>Siemens Arcadis Orbic 3D</t>
  </si>
  <si>
    <t>Siemens ARCADIS Varic</t>
  </si>
  <si>
    <t>Axion Luminos dRF</t>
  </si>
  <si>
    <t>B.Braun Medical  s.r.o.</t>
  </si>
  <si>
    <t>MR-Magnetom Symphony Maestro Clas</t>
  </si>
  <si>
    <t>MACs SLOVAKIA  s.r.o.</t>
  </si>
  <si>
    <t>DHMS12666</t>
  </si>
  <si>
    <t>Prístroj angiografický digitál</t>
  </si>
  <si>
    <t>Artis Q biplane</t>
  </si>
  <si>
    <t>KRaZM - rádiológia 3 SNP angiografia</t>
  </si>
  <si>
    <t>MZSR-LIMIT</t>
  </si>
  <si>
    <t>Siemens Healthcare s.r.o.</t>
  </si>
  <si>
    <t>Siemens Medical Solutions</t>
  </si>
  <si>
    <t>CT SOMATOM SENSATION 64 CARDIAC</t>
  </si>
  <si>
    <t>Ing. Kamil Dobranský-AMD</t>
  </si>
  <si>
    <t>RTG prístroj pojazdnýSiremobil</t>
  </si>
  <si>
    <t>SIREMOBIL</t>
  </si>
  <si>
    <t>Maquet Slovakia s.r.o.</t>
  </si>
  <si>
    <t>FA20920433/09</t>
  </si>
  <si>
    <t>Prístroj RTG s C ramenom+vozíkArcadis Varic</t>
  </si>
  <si>
    <t>Arcadis Varic</t>
  </si>
  <si>
    <t>BPY spol. s.r.o.</t>
  </si>
  <si>
    <t>FA209001068/09</t>
  </si>
  <si>
    <t xml:space="preserve">Ultramed je poverená servisom, distribúciou a inštaláciou OLYMPUS endoskopických produktov, príslušenstva a produktov dodávaných a distribuovaných OEH na území Slovenskej republiky. </t>
  </si>
  <si>
    <r>
      <rPr>
        <u/>
        <sz val="11"/>
        <color theme="1"/>
        <rFont val="Calibri"/>
        <family val="2"/>
        <charset val="238"/>
        <scheme val="minor"/>
      </rPr>
      <t>Celkový obrat</t>
    </r>
    <r>
      <rPr>
        <sz val="11"/>
        <color theme="1"/>
        <rFont val="Calibri"/>
        <family val="2"/>
        <charset val="238"/>
        <scheme val="minor"/>
      </rPr>
      <t xml:space="preserve"> daného dodávateľa na účte Opravy a údržba zdrav. techniky (511.11) od jan. 2019 do júla 2020 je </t>
    </r>
    <r>
      <rPr>
        <b/>
        <sz val="11"/>
        <color theme="1"/>
        <rFont val="Calibri"/>
        <family val="2"/>
        <charset val="238"/>
        <scheme val="minor"/>
      </rPr>
      <t>173 910,82 €</t>
    </r>
    <r>
      <rPr>
        <sz val="11"/>
        <color theme="1"/>
        <rFont val="Calibri"/>
        <family val="2"/>
        <charset val="238"/>
        <scheme val="minor"/>
      </rPr>
      <t xml:space="preserve"> (Navision).</t>
    </r>
  </si>
  <si>
    <r>
      <rPr>
        <u/>
        <sz val="11"/>
        <color theme="1"/>
        <rFont val="Calibri"/>
        <family val="2"/>
        <charset val="238"/>
        <scheme val="minor"/>
      </rPr>
      <t>Celkový obrat</t>
    </r>
    <r>
      <rPr>
        <sz val="11"/>
        <color theme="1"/>
        <rFont val="Calibri"/>
        <family val="2"/>
        <charset val="238"/>
        <scheme val="minor"/>
      </rPr>
      <t xml:space="preserve"> daného dodávateľa na účte Opravy a údržba zdrav. techniky (511.11) od jan. 2019 do júla 2020 je </t>
    </r>
    <r>
      <rPr>
        <b/>
        <sz val="11"/>
        <color theme="1"/>
        <rFont val="Calibri"/>
        <family val="2"/>
        <charset val="238"/>
        <scheme val="minor"/>
      </rPr>
      <t>400 713,12 €</t>
    </r>
    <r>
      <rPr>
        <sz val="11"/>
        <color theme="1"/>
        <rFont val="Calibri"/>
        <family val="2"/>
        <charset val="238"/>
        <scheme val="minor"/>
      </rPr>
      <t xml:space="preserve"> (Navision).</t>
    </r>
  </si>
  <si>
    <r>
      <rPr>
        <u/>
        <sz val="11"/>
        <color theme="1"/>
        <rFont val="Calibri"/>
        <family val="2"/>
        <charset val="238"/>
        <scheme val="minor"/>
      </rPr>
      <t>Celkový obrat</t>
    </r>
    <r>
      <rPr>
        <sz val="11"/>
        <color theme="1"/>
        <rFont val="Calibri"/>
        <family val="2"/>
        <charset val="238"/>
        <scheme val="minor"/>
      </rPr>
      <t xml:space="preserve"> daného dodávateľa na účte Opravy a údržba zdrav. techniky (511.11) od jan. 2019 do júla 2020 je </t>
    </r>
    <r>
      <rPr>
        <b/>
        <sz val="11"/>
        <color theme="1"/>
        <rFont val="Calibri"/>
        <family val="2"/>
        <charset val="238"/>
        <scheme val="minor"/>
      </rPr>
      <t>110 464,08 €</t>
    </r>
    <r>
      <rPr>
        <sz val="11"/>
        <color theme="1"/>
        <rFont val="Calibri"/>
        <family val="2"/>
        <charset val="238"/>
        <scheme val="minor"/>
      </rPr>
      <t xml:space="preserve"> (Navision).</t>
    </r>
  </si>
  <si>
    <t>Tento servis tvorí za sledované obdobie jan 2019 - júl 2020 98% objemu, 2% tvorí všeobecný materiál.</t>
  </si>
  <si>
    <r>
      <t xml:space="preserve">Dodávateľ nám poskytoval </t>
    </r>
    <r>
      <rPr>
        <u/>
        <sz val="11"/>
        <color theme="1"/>
        <rFont val="Calibri"/>
        <family val="2"/>
        <charset val="238"/>
        <scheme val="minor"/>
      </rPr>
      <t>opravy a servis prístrojov</t>
    </r>
    <r>
      <rPr>
        <sz val="11"/>
        <color theme="1"/>
        <rFont val="Calibri"/>
        <family val="2"/>
        <charset val="238"/>
        <scheme val="minor"/>
      </rPr>
      <t xml:space="preserve"> (9%) a investície - zdravot. prístroj technika (91%) za sledované obdobie jan 2019 - júl 2020.</t>
    </r>
  </si>
  <si>
    <r>
      <t xml:space="preserve">Dodávateľ nám poskytoval opravy a servis prístrojov, najmä </t>
    </r>
    <r>
      <rPr>
        <u/>
        <sz val="11"/>
        <color theme="1"/>
        <rFont val="Calibri"/>
        <family val="2"/>
        <charset val="238"/>
        <scheme val="minor"/>
      </rPr>
      <t>servis röntgenových prístrojov, prístrojov pre patológiu a optických prístrojov</t>
    </r>
    <r>
      <rPr>
        <sz val="11"/>
        <color theme="1"/>
        <rFont val="Calibri"/>
        <family val="2"/>
        <charset val="238"/>
        <scheme val="minor"/>
      </rPr>
      <t>, najmä mikroskopov. Ďalej brúsenie a oprava chirurgických inštrumentov.</t>
    </r>
  </si>
  <si>
    <r>
      <t xml:space="preserve">Dodávateľ nám poskytoval </t>
    </r>
    <r>
      <rPr>
        <u/>
        <sz val="11"/>
        <color theme="1"/>
        <rFont val="Calibri"/>
        <family val="2"/>
        <charset val="238"/>
        <scheme val="minor"/>
      </rPr>
      <t>opravy a servis prístrojov</t>
    </r>
    <r>
      <rPr>
        <sz val="11"/>
        <color theme="1"/>
        <rFont val="Calibri"/>
        <family val="2"/>
        <charset val="238"/>
        <scheme val="minor"/>
      </rPr>
      <t xml:space="preserve"> (13%), investície - zdravot. prístroj technika (60%), všeobecný materiál (18%) a ŠZM (9%).</t>
    </r>
  </si>
  <si>
    <r>
      <rPr>
        <u/>
        <sz val="11"/>
        <color theme="1"/>
        <rFont val="Calibri"/>
        <family val="2"/>
        <charset val="238"/>
        <scheme val="minor"/>
      </rPr>
      <t>Celkový obrat</t>
    </r>
    <r>
      <rPr>
        <sz val="11"/>
        <color theme="1"/>
        <rFont val="Calibri"/>
        <family val="2"/>
        <charset val="238"/>
        <scheme val="minor"/>
      </rPr>
      <t xml:space="preserve"> daného dodávateľa na účte Opravy a údržba zdrav. techniky (511.11) od jan. 2019 do júla 2020 je 94 389,60</t>
    </r>
    <r>
      <rPr>
        <b/>
        <sz val="11"/>
        <color theme="1"/>
        <rFont val="Calibri"/>
        <family val="2"/>
        <charset val="238"/>
        <scheme val="minor"/>
      </rPr>
      <t xml:space="preserve"> €</t>
    </r>
    <r>
      <rPr>
        <sz val="11"/>
        <color theme="1"/>
        <rFont val="Calibri"/>
        <family val="2"/>
        <charset val="238"/>
        <scheme val="minor"/>
      </rPr>
      <t xml:space="preserve"> (Navision).</t>
    </r>
  </si>
  <si>
    <r>
      <t>Hodinová sadzba servisných prác</t>
    </r>
    <r>
      <rPr>
        <sz val="11"/>
        <color theme="1"/>
        <rFont val="Calibri"/>
        <family val="2"/>
        <charset val="238"/>
        <scheme val="minor"/>
      </rPr>
      <t xml:space="preserve"> sa líši od stupňa zložitosti, zároveň si dodávateľ účtuje cestovné náklady (viď tabuľky nižšie).</t>
    </r>
  </si>
  <si>
    <t>Defibrilátor Heartstream XL M4735A</t>
  </si>
  <si>
    <t>108RASVARG</t>
  </si>
  <si>
    <t>S§T Slovakia s.r.o.</t>
  </si>
  <si>
    <t>110RASSTRA</t>
  </si>
  <si>
    <t>109RASŠOLT</t>
  </si>
  <si>
    <t>DHMR07571</t>
  </si>
  <si>
    <t>184RASPOL1</t>
  </si>
  <si>
    <t>DHMR07572</t>
  </si>
  <si>
    <t>68RASKOCSI</t>
  </si>
  <si>
    <t>210SNPKOLI</t>
  </si>
  <si>
    <t>Slovensko</t>
  </si>
  <si>
    <t>DHMSH11254</t>
  </si>
  <si>
    <t>Defibrilátor HEARTSTREAM XL M4735A</t>
  </si>
  <si>
    <t>233SNPPETR</t>
  </si>
  <si>
    <t>DHMSH11255</t>
  </si>
  <si>
    <t>Defibrilator HEARTSTREAM XL M4735A</t>
  </si>
  <si>
    <t>196SNPLENG</t>
  </si>
  <si>
    <t>DHMSH11256</t>
  </si>
  <si>
    <t>I.INT. KL. - CŠaPM - amb. telových. lekárstva SNP</t>
  </si>
  <si>
    <t>54SNPŽIDOV</t>
  </si>
  <si>
    <t>35SNPMARK</t>
  </si>
  <si>
    <t>DHMSH11258</t>
  </si>
  <si>
    <t>Defibrilátor Heartstream XL M 4735A</t>
  </si>
  <si>
    <t>244SNPMARC</t>
  </si>
  <si>
    <t>DHMSH11259</t>
  </si>
  <si>
    <t>208SNPDUB1</t>
  </si>
  <si>
    <t>DHMSH11398</t>
  </si>
  <si>
    <t>203SNPLOR1</t>
  </si>
  <si>
    <t>DHMSH11399</t>
  </si>
  <si>
    <t>84SNPGAZD1</t>
  </si>
  <si>
    <t>DHMSH11400</t>
  </si>
  <si>
    <t>Z CRZ sme prezreli 6 zmlúv s inými zdravotníckymi zariadeniami (viď tabuľka nižšie).</t>
  </si>
  <si>
    <t>DHMR08957</t>
  </si>
  <si>
    <t>patrí ku karte DHMR06911Systém videoskopický</t>
  </si>
  <si>
    <t>Olympus</t>
  </si>
  <si>
    <t>67RASHOCZM</t>
  </si>
  <si>
    <t>Olympus SK, s.r.o.</t>
  </si>
  <si>
    <t>Ultramed s.r.o.</t>
  </si>
  <si>
    <t>VF161288</t>
  </si>
  <si>
    <t>Japonsko</t>
  </si>
  <si>
    <t>DHMR07561</t>
  </si>
  <si>
    <t>Lineár.dávkovač Alaris Asena GS/CH</t>
  </si>
  <si>
    <t>102RASHARV</t>
  </si>
  <si>
    <t>DHMR07562</t>
  </si>
  <si>
    <t>248RASSEDL</t>
  </si>
  <si>
    <t>DHMR07593</t>
  </si>
  <si>
    <t>DHMR07605</t>
  </si>
  <si>
    <t>DHMSH11387</t>
  </si>
  <si>
    <t>Infúzna pumpa Alaris Asena GW</t>
  </si>
  <si>
    <t>DHMSH11428</t>
  </si>
  <si>
    <t>Lineárny dávkovač ALARIS asena GS/GH</t>
  </si>
  <si>
    <t>253SNPJÁNO</t>
  </si>
  <si>
    <t>4r. pozáručný servis RTG Ysio Siemens 2 ks (zakúpené 2014)</t>
  </si>
  <si>
    <t>R022.1</t>
  </si>
  <si>
    <t>DHMR00423</t>
  </si>
  <si>
    <t>Dezinfektor veľký</t>
  </si>
  <si>
    <t>Dezinf. a dezins. stanica RA</t>
  </si>
  <si>
    <t>170RASPACH</t>
  </si>
  <si>
    <t>DHMR00760</t>
  </si>
  <si>
    <t>Mikroskop bin.NfpK 2</t>
  </si>
  <si>
    <t>DHMR01294</t>
  </si>
  <si>
    <t>Dezinfektor stabilný</t>
  </si>
  <si>
    <t>DHMR01463</t>
  </si>
  <si>
    <t>Perimeter guľový</t>
  </si>
  <si>
    <t>Očné odd. oftalmologická amb. č. 3  RA</t>
  </si>
  <si>
    <t>62RASLACOV</t>
  </si>
  <si>
    <t>2.015.51</t>
  </si>
  <si>
    <t>DHMR02430</t>
  </si>
  <si>
    <t>EKG 6 zv.Chiracard 600 T</t>
  </si>
  <si>
    <t>301SNPMAD</t>
  </si>
  <si>
    <t>Očné odd. oftal.amb. č. 2 pediatrická  RA</t>
  </si>
  <si>
    <t>69RASKOĽAB</t>
  </si>
  <si>
    <t>DHMR02983</t>
  </si>
  <si>
    <t>Lampa štrbinová Zeiss</t>
  </si>
  <si>
    <t>DHMR03114</t>
  </si>
  <si>
    <t>Stolička otolaryngologická KSO.1</t>
  </si>
  <si>
    <t>KPaF - peumo-ftizeogická amb. č.3 bronchológia RA</t>
  </si>
  <si>
    <t>183RASKMEC</t>
  </si>
  <si>
    <t>2.003.53</t>
  </si>
  <si>
    <t>91RASVAŠUT</t>
  </si>
  <si>
    <t>DHMR03280</t>
  </si>
  <si>
    <t>Lampa štrbinová NR</t>
  </si>
  <si>
    <t>65RASMAZÁK</t>
  </si>
  <si>
    <t>DHMR03297</t>
  </si>
  <si>
    <t>336RASHOPK</t>
  </si>
  <si>
    <t>95RASGÁLIK</t>
  </si>
  <si>
    <t>DHMR03400</t>
  </si>
  <si>
    <t>KL.DERM. -dermatovenerol. amb. č. 2  RA</t>
  </si>
  <si>
    <t>140RASFED1</t>
  </si>
  <si>
    <t>2.018.52</t>
  </si>
  <si>
    <t>481RASMAT1</t>
  </si>
  <si>
    <t>304RASJENČ</t>
  </si>
  <si>
    <t>DHMR03577</t>
  </si>
  <si>
    <t>DHMR03859</t>
  </si>
  <si>
    <t>Zubná súprava BH-654 Chiradent</t>
  </si>
  <si>
    <t>327RASVNEN</t>
  </si>
  <si>
    <t>MUDr. Viera Jenčová</t>
  </si>
  <si>
    <t>Československo</t>
  </si>
  <si>
    <t>DHMR03873</t>
  </si>
  <si>
    <t>Zariadenie pre spolupozorov.010</t>
  </si>
  <si>
    <t>DHMR03919</t>
  </si>
  <si>
    <t>Prístroj Ivomat</t>
  </si>
  <si>
    <t>94RASKOBEZ</t>
  </si>
  <si>
    <t>DHMR03923</t>
  </si>
  <si>
    <t>DHMR03954</t>
  </si>
  <si>
    <t>Zariadenie pre spolupozorov.312</t>
  </si>
  <si>
    <t>DHMR03982</t>
  </si>
  <si>
    <t>Fotonastavec netypizovaný</t>
  </si>
  <si>
    <t>DHMR03997</t>
  </si>
  <si>
    <t>55RASBEDÉC</t>
  </si>
  <si>
    <t>DHMR04034</t>
  </si>
  <si>
    <t>Polymatic D-7900 ULN</t>
  </si>
  <si>
    <t>DHMR04035</t>
  </si>
  <si>
    <t>Savita externý kardiostimulátor 6-3</t>
  </si>
  <si>
    <t>DHMR04057</t>
  </si>
  <si>
    <t>Zubné kreslo ZOK-19</t>
  </si>
  <si>
    <t>DHMR04240</t>
  </si>
  <si>
    <t>Destilačný prístroj DE-60-1</t>
  </si>
  <si>
    <t>DHMR04257</t>
  </si>
  <si>
    <t>Paralometer Galoni</t>
  </si>
  <si>
    <t>DHMR04263</t>
  </si>
  <si>
    <t>Rýchlonásadec /súprava/</t>
  </si>
  <si>
    <t>DHMR04265</t>
  </si>
  <si>
    <t>Rýchlobrúska</t>
  </si>
  <si>
    <t>DHMR04329</t>
  </si>
  <si>
    <t>Defibrilátor BPD 12</t>
  </si>
  <si>
    <t>DHMR04348</t>
  </si>
  <si>
    <t>Zubná súprava 654 C Chiradent</t>
  </si>
  <si>
    <t>DHMR04364</t>
  </si>
  <si>
    <t>Termostat biologický BT-120</t>
  </si>
  <si>
    <t>218RASČERV</t>
  </si>
  <si>
    <t>DHMR04366</t>
  </si>
  <si>
    <t>DHMR04369</t>
  </si>
  <si>
    <t>DHMR04370</t>
  </si>
  <si>
    <t>DHMR04373</t>
  </si>
  <si>
    <t>Digestor chemický LN-17</t>
  </si>
  <si>
    <t>152RASKOSO</t>
  </si>
  <si>
    <t>58RASPAVLO</t>
  </si>
  <si>
    <t>DHMR04403</t>
  </si>
  <si>
    <t>Elektrochir.prístr.Chirotom 400</t>
  </si>
  <si>
    <t>DHMR04438</t>
  </si>
  <si>
    <t>Digestor chemický LN-18</t>
  </si>
  <si>
    <t>DHMR04439</t>
  </si>
  <si>
    <t>487RASANDR</t>
  </si>
  <si>
    <t>7RASBOLDOC</t>
  </si>
  <si>
    <t>DHMR04499</t>
  </si>
  <si>
    <t>Zvárací bodovací stroj/Odontoveld/</t>
  </si>
  <si>
    <t>90RASKORDO</t>
  </si>
  <si>
    <t>DHMR04655</t>
  </si>
  <si>
    <t>101RASPARI</t>
  </si>
  <si>
    <t>98RASJANČI</t>
  </si>
  <si>
    <t>49RASGREGO</t>
  </si>
  <si>
    <t>DHMR04795</t>
  </si>
  <si>
    <t>Operačné lampa BH 500</t>
  </si>
  <si>
    <t>DHMR04843</t>
  </si>
  <si>
    <t>Spekol 11</t>
  </si>
  <si>
    <t>147SNPFORI</t>
  </si>
  <si>
    <t>DHMR04894</t>
  </si>
  <si>
    <t>Anestez.prístroj ANEMAT N-8 Mini</t>
  </si>
  <si>
    <t>DHMR04928</t>
  </si>
  <si>
    <t>Stôl operačný Medium 1006-X</t>
  </si>
  <si>
    <t>28RASHAUSO</t>
  </si>
  <si>
    <t>DHMR04944</t>
  </si>
  <si>
    <t>Stôl pre manuálnu medicínu SMM</t>
  </si>
  <si>
    <t>194RASMIKL</t>
  </si>
  <si>
    <t>60RASSEDRO</t>
  </si>
  <si>
    <t>MEDEXIM Pezinok</t>
  </si>
  <si>
    <t>DHMR04993</t>
  </si>
  <si>
    <t>Odsávačka Mevacs M46</t>
  </si>
  <si>
    <t>603RASPECZ</t>
  </si>
  <si>
    <t>DHMR05002</t>
  </si>
  <si>
    <t>Narkotizačný prístroj N 8</t>
  </si>
  <si>
    <t>DHMR05023</t>
  </si>
  <si>
    <t>Mikroskop Jenaval GF-PA</t>
  </si>
  <si>
    <t>255SNPBOCK</t>
  </si>
  <si>
    <t>DHMR05031</t>
  </si>
  <si>
    <t>25SNPMAJO1</t>
  </si>
  <si>
    <t>DHMR05073</t>
  </si>
  <si>
    <t>Odsávačka chir.CHO 4</t>
  </si>
  <si>
    <t>61RASKIJOV</t>
  </si>
  <si>
    <t>KSaMCH - amb. čeľustnej ortop. RA</t>
  </si>
  <si>
    <t>328RASHAAS</t>
  </si>
  <si>
    <t>DHMR05243</t>
  </si>
  <si>
    <t>Skrinka ZOR 43</t>
  </si>
  <si>
    <t>DHMR05245</t>
  </si>
  <si>
    <t>Mikroskop očný OPTHON</t>
  </si>
  <si>
    <t>DHMR05304</t>
  </si>
  <si>
    <t>Vyš.prístroj Biotronik EPM</t>
  </si>
  <si>
    <t>DHMR05329</t>
  </si>
  <si>
    <t>601RASHREH</t>
  </si>
  <si>
    <t>34RASKURTO</t>
  </si>
  <si>
    <t>DHMR05387</t>
  </si>
  <si>
    <t>Nožný spínač k motoru č.117102</t>
  </si>
  <si>
    <t>DHMR05395</t>
  </si>
  <si>
    <t>Inkubátor Air-Shields Vickers C 200</t>
  </si>
  <si>
    <t>DHMR05404</t>
  </si>
  <si>
    <t>Lampa Bioptron B 1</t>
  </si>
  <si>
    <t>DHMR05460</t>
  </si>
  <si>
    <t>Rozvierač brušný</t>
  </si>
  <si>
    <t>DHMR05464</t>
  </si>
  <si>
    <t>Kliešte Collin</t>
  </si>
  <si>
    <t>DHMR05489</t>
  </si>
  <si>
    <t>DHMR05499</t>
  </si>
  <si>
    <t>Artromot K/polohovacia dlaha/</t>
  </si>
  <si>
    <t>605RASSKA</t>
  </si>
  <si>
    <t>DHMR05549</t>
  </si>
  <si>
    <t>Ožarovací hrebeň firmy SALMAN</t>
  </si>
  <si>
    <t>DHMR05552</t>
  </si>
  <si>
    <t>Domiphako-irigač.-aspirač.prístroj</t>
  </si>
  <si>
    <t>DHMR05557</t>
  </si>
  <si>
    <t>Motorová dlaha Artromot K</t>
  </si>
  <si>
    <t>DHMR05569</t>
  </si>
  <si>
    <t>Paravent PAT-vysokof.vent.prístroj</t>
  </si>
  <si>
    <t>610RASOLE</t>
  </si>
  <si>
    <t>DHMR05573</t>
  </si>
  <si>
    <t>Multi Doplex II</t>
  </si>
  <si>
    <t>54RASKEND1</t>
  </si>
  <si>
    <t>DHMR05574</t>
  </si>
  <si>
    <t>Svietidlo zdrav.oper.6210802</t>
  </si>
  <si>
    <t>DHMR05575</t>
  </si>
  <si>
    <t>Extenčné a repozičné zariadenie</t>
  </si>
  <si>
    <t>607RASKOL</t>
  </si>
  <si>
    <t>Prístroj Magnekon magnetoterapeut.</t>
  </si>
  <si>
    <t>DHMR05601</t>
  </si>
  <si>
    <t>Odsávačka Aquapurátor typ 1610</t>
  </si>
  <si>
    <t>45RASFRANK</t>
  </si>
  <si>
    <t>DHMR05610</t>
  </si>
  <si>
    <t>29RASJUHAS</t>
  </si>
  <si>
    <t>DHMR05617</t>
  </si>
  <si>
    <t>Štrbinová lampa SHIN-NIPPON</t>
  </si>
  <si>
    <t>DHMR05630</t>
  </si>
  <si>
    <t>Váhy jemné</t>
  </si>
  <si>
    <t>118SNPCHRO</t>
  </si>
  <si>
    <t>DHMR05639</t>
  </si>
  <si>
    <t>Kazeta Cronex 30x40</t>
  </si>
  <si>
    <t>DHMR05641</t>
  </si>
  <si>
    <t>Kazeta Cronex 35x35</t>
  </si>
  <si>
    <t>DHMR05642</t>
  </si>
  <si>
    <t>322/1RASSE</t>
  </si>
  <si>
    <t>DHMR05643</t>
  </si>
  <si>
    <t>Kazeta Cronex 35x43</t>
  </si>
  <si>
    <t>DHMR05645</t>
  </si>
  <si>
    <t>KSaMCH - RTG stomatológia RA</t>
  </si>
  <si>
    <t>93RASKAPEL</t>
  </si>
  <si>
    <t>DHMR05687</t>
  </si>
  <si>
    <t>Chir.odsávačka CH 4</t>
  </si>
  <si>
    <t>235RASKUMM</t>
  </si>
  <si>
    <t>DHMR05695</t>
  </si>
  <si>
    <t>Stôl univerz.amb.SUNAM</t>
  </si>
  <si>
    <t>DHMR05696</t>
  </si>
  <si>
    <t>9RASTOMÁŠ</t>
  </si>
  <si>
    <t>DHMR05697</t>
  </si>
  <si>
    <t>Defibrilátor prenos.BPD 13</t>
  </si>
  <si>
    <t>23RASVRAŠŤ</t>
  </si>
  <si>
    <t>DHMR05708</t>
  </si>
  <si>
    <t>Hydraul.zar.pre im.pac.sprch.posteľ</t>
  </si>
  <si>
    <t>DHMR05709</t>
  </si>
  <si>
    <t>Hydraul.zar.pre imob.pac.lôžko</t>
  </si>
  <si>
    <t>DHMR05710</t>
  </si>
  <si>
    <t>Hydraul.zar.pre im.pac.sedačka</t>
  </si>
  <si>
    <t>DHMR05711</t>
  </si>
  <si>
    <t>Hydraul.zar.pre imob.pac.sedačka</t>
  </si>
  <si>
    <t>DHMR05714</t>
  </si>
  <si>
    <t>DHMR05715</t>
  </si>
  <si>
    <t>Rehab.bež.pás so záves.zariadením</t>
  </si>
  <si>
    <t>DHMR05716</t>
  </si>
  <si>
    <t>Stôl trakčný elektronický</t>
  </si>
  <si>
    <t>DHMR05785</t>
  </si>
  <si>
    <t>EKG Schiller AT 6</t>
  </si>
  <si>
    <t>DHMR05786</t>
  </si>
  <si>
    <t>Videomodul OTV F2 Olympus</t>
  </si>
  <si>
    <t>DHMR05788</t>
  </si>
  <si>
    <t>Mikroskop Nikon Alphaphot 2YSZ-T</t>
  </si>
  <si>
    <t>DHMR05790</t>
  </si>
  <si>
    <t>Phototerápia Wallaby II MD 2000-I</t>
  </si>
  <si>
    <t>DHMR05934</t>
  </si>
  <si>
    <t>Litotryptor Medilit LT 0201RTG</t>
  </si>
  <si>
    <t>51RASSUCHA</t>
  </si>
  <si>
    <t>DHMR06012</t>
  </si>
  <si>
    <t>Pomôcka pre výcvik chôdze</t>
  </si>
  <si>
    <t>195RASVYSO</t>
  </si>
  <si>
    <t>RTG prístroj Polymobil 10 pojazdný</t>
  </si>
  <si>
    <t>DHMR06062</t>
  </si>
  <si>
    <t>DHMR06064</t>
  </si>
  <si>
    <t>Synoptophore 2003</t>
  </si>
  <si>
    <t>DHMR06094</t>
  </si>
  <si>
    <t>602RASPUS</t>
  </si>
  <si>
    <t>DHMR06095</t>
  </si>
  <si>
    <t>DHMR06097</t>
  </si>
  <si>
    <t>DHMR06098</t>
  </si>
  <si>
    <t>DHMR06099</t>
  </si>
  <si>
    <t>DHMR06100</t>
  </si>
  <si>
    <t>DHMR06101</t>
  </si>
  <si>
    <t>DHMR06102</t>
  </si>
  <si>
    <t>Uretrocystoskop univ.oper.pre deti</t>
  </si>
  <si>
    <t>DHMR06105</t>
  </si>
  <si>
    <t>DHMR06106</t>
  </si>
  <si>
    <t>DHMR06107</t>
  </si>
  <si>
    <t>DHMR06108</t>
  </si>
  <si>
    <t>DHMR06148</t>
  </si>
  <si>
    <t>Narkot.prístroj Anemat N 8 MIN</t>
  </si>
  <si>
    <t>II. Psychiatrická klinika RA</t>
  </si>
  <si>
    <t>241RASNORE</t>
  </si>
  <si>
    <t>DHMR06149</t>
  </si>
  <si>
    <t>Narkot.prístroj Anemat N 8 MINI</t>
  </si>
  <si>
    <t>DHMR06151</t>
  </si>
  <si>
    <t>EH 40 Proximate Taabaksbeutelnat</t>
  </si>
  <si>
    <t>DHMR06153</t>
  </si>
  <si>
    <t>Fokometer DM-2</t>
  </si>
  <si>
    <t>DHMR06156</t>
  </si>
  <si>
    <t>Artromot-motorická dlaha K2</t>
  </si>
  <si>
    <t>DHMR06160</t>
  </si>
  <si>
    <t>Transezogafiálny stimulátor TSV 20</t>
  </si>
  <si>
    <t>IV. INT. KL. - kardiologická amb. RA</t>
  </si>
  <si>
    <t>168RASMALÍ</t>
  </si>
  <si>
    <t>DHMR06161</t>
  </si>
  <si>
    <t>DHMR06180</t>
  </si>
  <si>
    <t>Jenalumar a/d contrast s fotograf.</t>
  </si>
  <si>
    <t>13RASVACZY</t>
  </si>
  <si>
    <t>DHMR06182</t>
  </si>
  <si>
    <t>Váhy analyt.Metler</t>
  </si>
  <si>
    <t>DHMR06183</t>
  </si>
  <si>
    <t>Inkubátor 02/CO2 Forme Scientific</t>
  </si>
  <si>
    <t>DHMR06210</t>
  </si>
  <si>
    <t>Analyzátor kvality spermií</t>
  </si>
  <si>
    <t>Urol. odd. - urol. amb. č. 5  RA</t>
  </si>
  <si>
    <t>52RASSUCHA</t>
  </si>
  <si>
    <t>2.012.55</t>
  </si>
  <si>
    <t>DHMR06214</t>
  </si>
  <si>
    <t>Váha osob.digit.SECA 707 s výškom.</t>
  </si>
  <si>
    <t>KOaTPÚ - ortoped. amb. č. 9 denzitometria RA</t>
  </si>
  <si>
    <t>192RASVOLO</t>
  </si>
  <si>
    <t>DHMR06215</t>
  </si>
  <si>
    <t>DHMR06218</t>
  </si>
  <si>
    <t>Endo DISP LU ENDLC</t>
  </si>
  <si>
    <t>129/1RASFO</t>
  </si>
  <si>
    <t>DHMR06220</t>
  </si>
  <si>
    <t>DHMR06236</t>
  </si>
  <si>
    <t>Gumový rám FRAME 3</t>
  </si>
  <si>
    <t>DHMR06237</t>
  </si>
  <si>
    <t>Gumový rám FRAME 2</t>
  </si>
  <si>
    <t>DHMR06238</t>
  </si>
  <si>
    <t>DHMR06244</t>
  </si>
  <si>
    <t>Stericell 55-Sterilizátor</t>
  </si>
  <si>
    <t>DHMR06250</t>
  </si>
  <si>
    <t>Pacient.monitor Virídia M3046A</t>
  </si>
  <si>
    <t>DHMR06312</t>
  </si>
  <si>
    <t>Sanoscope</t>
  </si>
  <si>
    <t>DHMR06313</t>
  </si>
  <si>
    <t>Provojet S</t>
  </si>
  <si>
    <t>DHMR06314</t>
  </si>
  <si>
    <t>LF 1 Oszillatorische Rezistance</t>
  </si>
  <si>
    <t>DHMR06318</t>
  </si>
  <si>
    <t>Lampa Bionic 1 Zepter</t>
  </si>
  <si>
    <t>IV. INT. KL. - reumatologická amb. č. 1 RA</t>
  </si>
  <si>
    <t>157RASBAČO</t>
  </si>
  <si>
    <t>2.045.51</t>
  </si>
  <si>
    <t>DHMR06325</t>
  </si>
  <si>
    <t>EKG P 80</t>
  </si>
  <si>
    <t>DHMR06326</t>
  </si>
  <si>
    <t>Citadel 2000 odvodňovací automat</t>
  </si>
  <si>
    <t>DHMR06353</t>
  </si>
  <si>
    <t>Pr.na precv.prstov ruky</t>
  </si>
  <si>
    <t>DHMR06354</t>
  </si>
  <si>
    <t>Pr.na precv.ruky+zápästia</t>
  </si>
  <si>
    <t>DHMR06359</t>
  </si>
  <si>
    <t>Odsávačka Adela</t>
  </si>
  <si>
    <t>DHMR06393</t>
  </si>
  <si>
    <t>Narkot.prístroj OHMEDA Excel 210 SE</t>
  </si>
  <si>
    <t>DHMR06400</t>
  </si>
  <si>
    <t>312RASGREG</t>
  </si>
  <si>
    <t>DHMR06407</t>
  </si>
  <si>
    <t>DHMR06408</t>
  </si>
  <si>
    <t>DHMR06410</t>
  </si>
  <si>
    <t>104RASKUL1</t>
  </si>
  <si>
    <t>DHMR06414</t>
  </si>
  <si>
    <t>Rukoväť pištoľová-inštrument</t>
  </si>
  <si>
    <t>DHMR06421</t>
  </si>
  <si>
    <t>Bioptická pištoľ automatická</t>
  </si>
  <si>
    <t>105RASMILI</t>
  </si>
  <si>
    <t>DHMR06441</t>
  </si>
  <si>
    <t>Zalievací modulový systém</t>
  </si>
  <si>
    <t>8/1RASDORČ</t>
  </si>
  <si>
    <t>DHMR06449</t>
  </si>
  <si>
    <t>Laparoskop</t>
  </si>
  <si>
    <t>DHMR06460</t>
  </si>
  <si>
    <t>Posteľ lôžko sieťové</t>
  </si>
  <si>
    <t>242RASLUČK</t>
  </si>
  <si>
    <t>DHMR06462</t>
  </si>
  <si>
    <t>Váhy analytické KERN 770</t>
  </si>
  <si>
    <t>DHMR06464</t>
  </si>
  <si>
    <t>DHMR06533</t>
  </si>
  <si>
    <t>Odstredivka MPW 341</t>
  </si>
  <si>
    <t>285RASLUTE</t>
  </si>
  <si>
    <t>DHMR06534</t>
  </si>
  <si>
    <t>Biolaser L1</t>
  </si>
  <si>
    <t>KFBLR - amb. FBLR č. 1 RA</t>
  </si>
  <si>
    <t>197RASVOLE</t>
  </si>
  <si>
    <t>DHMR06538</t>
  </si>
  <si>
    <t>Kreslo pre kardiakov</t>
  </si>
  <si>
    <t>606RASŽIGO</t>
  </si>
  <si>
    <t>DHMR06539</t>
  </si>
  <si>
    <t>DHMR06544</t>
  </si>
  <si>
    <t>Anestez.prístroj ANEMAT N-8 950</t>
  </si>
  <si>
    <t>DHMR06578</t>
  </si>
  <si>
    <t>Stôl sádrovací+drez mycí</t>
  </si>
  <si>
    <t>DHMR06579</t>
  </si>
  <si>
    <t>Miešačka vákuová FOX 88</t>
  </si>
  <si>
    <t>DHMR06580</t>
  </si>
  <si>
    <t>DUCATRON-Odlievací prístroj séria 3</t>
  </si>
  <si>
    <t>DHMR06581</t>
  </si>
  <si>
    <t>Odsávací box s polírovacím strojom</t>
  </si>
  <si>
    <t>DHMR06596</t>
  </si>
  <si>
    <t>EKG Cardiovit AT-1</t>
  </si>
  <si>
    <t>122RASGRIG</t>
  </si>
  <si>
    <t>DHMR06601</t>
  </si>
  <si>
    <t>Spektrofotometer UV-VIS HeliosDelta</t>
  </si>
  <si>
    <t>102/1RASC1</t>
  </si>
  <si>
    <t>DHMR06605</t>
  </si>
  <si>
    <t>Mech.CO 2 endoflátor s prísluš.</t>
  </si>
  <si>
    <t>DHMR06638</t>
  </si>
  <si>
    <t>215SNPSTAŇ</t>
  </si>
  <si>
    <t>Odsávačka MEVACS M20 drenážná el.</t>
  </si>
  <si>
    <t>DHMR06645</t>
  </si>
  <si>
    <t>Cytocentrifuga CytoFuge 2 M801-22</t>
  </si>
  <si>
    <t>OPRaECH - amb. plast. chir. č. 1 RA</t>
  </si>
  <si>
    <t>53RASPČOLO</t>
  </si>
  <si>
    <t>DHMR06661</t>
  </si>
  <si>
    <t>Mikroskop STEDDY-T</t>
  </si>
  <si>
    <t>DHMR06662</t>
  </si>
  <si>
    <t>USG Sonoline ADARA SLC 230 V</t>
  </si>
  <si>
    <t>155RASBER</t>
  </si>
  <si>
    <t>Mikroskop-stereo NIKON SMZ-645 bin.</t>
  </si>
  <si>
    <t>DHMR06669</t>
  </si>
  <si>
    <t>Lampa štrbinová SL 115 CLASSIC</t>
  </si>
  <si>
    <t>DHMR06676</t>
  </si>
  <si>
    <t>DHMR06688</t>
  </si>
  <si>
    <t>Endoihelec</t>
  </si>
  <si>
    <t>DHMR06693</t>
  </si>
  <si>
    <t>Mikroskop ECLIPSE TS 100-F</t>
  </si>
  <si>
    <t>DHMR06703</t>
  </si>
  <si>
    <t>Mini Cycler PTC 150</t>
  </si>
  <si>
    <t>DHMR06704</t>
  </si>
  <si>
    <t>Laminárny box AURA Mini</t>
  </si>
  <si>
    <t>DHMR06705</t>
  </si>
  <si>
    <t>UV Transiluminator MUVB</t>
  </si>
  <si>
    <t>DHMR06706</t>
  </si>
  <si>
    <t>Elektrof.zdroj EC 250-90</t>
  </si>
  <si>
    <t>DHMR06707</t>
  </si>
  <si>
    <t>Inkubátor Major Science</t>
  </si>
  <si>
    <t>DHMR06708</t>
  </si>
  <si>
    <t>Centrifúga MICRO 240 A</t>
  </si>
  <si>
    <t>DHMR06709</t>
  </si>
  <si>
    <t>DHMR06715</t>
  </si>
  <si>
    <t>Odsávačka LC-36</t>
  </si>
  <si>
    <t>DHMR06718</t>
  </si>
  <si>
    <t>FLOCARE 800-Pumpa peristatická</t>
  </si>
  <si>
    <t>DHMR06719</t>
  </si>
  <si>
    <t>Váha presná PG503-S/A</t>
  </si>
  <si>
    <t>DHMR06737</t>
  </si>
  <si>
    <t>ERBE-Elektrokoag.prístroj</t>
  </si>
  <si>
    <t>DHMR06739</t>
  </si>
  <si>
    <t>Paravent PAFT B</t>
  </si>
  <si>
    <t>DHMR06741</t>
  </si>
  <si>
    <t>Pumpa PERFUSOR COMPACT</t>
  </si>
  <si>
    <t>496SNPBEKE</t>
  </si>
  <si>
    <t>DHMR06745</t>
  </si>
  <si>
    <t>DHMR06746</t>
  </si>
  <si>
    <t>DHMR06747</t>
  </si>
  <si>
    <t>DHMR06756</t>
  </si>
  <si>
    <t>Volum.inf.pumpa Infusomat fmS</t>
  </si>
  <si>
    <t>DHMR06760</t>
  </si>
  <si>
    <t>DHMR06762</t>
  </si>
  <si>
    <t>Odsávačka Victória Thorax</t>
  </si>
  <si>
    <t>DHMR06793</t>
  </si>
  <si>
    <t>Servoventilátor SAVINA</t>
  </si>
  <si>
    <t>DHMR06797</t>
  </si>
  <si>
    <t>DHMR06799</t>
  </si>
  <si>
    <t>Vŕtačka el.Servotronic</t>
  </si>
  <si>
    <t>DHMR06803</t>
  </si>
  <si>
    <t>USG ALOKA SSD 5000</t>
  </si>
  <si>
    <t>DHMR06820</t>
  </si>
  <si>
    <t>Vyhrievané lôžko LIFETHERM 2000</t>
  </si>
  <si>
    <t>DHMR06822</t>
  </si>
  <si>
    <t>Pumpa enterál.FLOCARE 800</t>
  </si>
  <si>
    <t>DHMR06827</t>
  </si>
  <si>
    <t>Monitor.systém PRUCKA verzia 5.1</t>
  </si>
  <si>
    <t>DHMR06831</t>
  </si>
  <si>
    <t>Leica-Mikrotom SM2000RA sánkový</t>
  </si>
  <si>
    <t>DHMR06842</t>
  </si>
  <si>
    <t>Leica-Vyrovnávacia platňa</t>
  </si>
  <si>
    <t>DHMR06844</t>
  </si>
  <si>
    <t>DHMR06845</t>
  </si>
  <si>
    <t>DHMR06846</t>
  </si>
  <si>
    <t>DHMR06874</t>
  </si>
  <si>
    <t>Keratoref L 60 -Keratorefraktometer</t>
  </si>
  <si>
    <t>DHMR06876</t>
  </si>
  <si>
    <t>USG-sonograf ALOKA</t>
  </si>
  <si>
    <t>DHMR06877</t>
  </si>
  <si>
    <t>IV.INT. KL. - endokrinologická amb. RA</t>
  </si>
  <si>
    <t>112RASMAKO</t>
  </si>
  <si>
    <t>DHMR06883</t>
  </si>
  <si>
    <t>DHMR06893</t>
  </si>
  <si>
    <t>Monitor Siemens SC 6002 XL</t>
  </si>
  <si>
    <t>DHMR06904</t>
  </si>
  <si>
    <t>ARTROSKOP</t>
  </si>
  <si>
    <t>DHMR06908</t>
  </si>
  <si>
    <t>Ergometer GX 1 Kettler</t>
  </si>
  <si>
    <t>102/2RASBO</t>
  </si>
  <si>
    <t>DHMR06920</t>
  </si>
  <si>
    <t>Odsávačka M 30 Mevacs</t>
  </si>
  <si>
    <t>DHMR06951</t>
  </si>
  <si>
    <t>COMPUSCAN A/B-ultrazvuk.prístroj</t>
  </si>
  <si>
    <t>DHMR06956</t>
  </si>
  <si>
    <t>Adaptér rovný/stomat./</t>
  </si>
  <si>
    <t>DHMR06957</t>
  </si>
  <si>
    <t>Držiak žiletiek</t>
  </si>
  <si>
    <t>DHMR06961</t>
  </si>
  <si>
    <t>Opticko-akust.zar.Codaco</t>
  </si>
  <si>
    <t>DHMR06968</t>
  </si>
  <si>
    <t>Termostat BINDER B 28 02-41419</t>
  </si>
  <si>
    <t>DHMR06970</t>
  </si>
  <si>
    <t>Odsávačka M 30 Mevacs elektrická</t>
  </si>
  <si>
    <t>10RASSMERE</t>
  </si>
  <si>
    <t>DHMR06971</t>
  </si>
  <si>
    <t>Spirobank Multifunction MIR</t>
  </si>
  <si>
    <t>113RASHAVR</t>
  </si>
  <si>
    <t>DHMR06987</t>
  </si>
  <si>
    <t>Infúzna pumpa TE 171</t>
  </si>
  <si>
    <t>DHMR07001</t>
  </si>
  <si>
    <t>Infusion pumpa Volumetric ARGUS-414</t>
  </si>
  <si>
    <t>DHMR07020</t>
  </si>
  <si>
    <t>Pílka Aesculap-ACCULAN</t>
  </si>
  <si>
    <t>DHMR07021</t>
  </si>
  <si>
    <t>Spinál.chrbtic.a lebkový</t>
  </si>
  <si>
    <t>DHMR07024</t>
  </si>
  <si>
    <t>Opticko-akust.systém</t>
  </si>
  <si>
    <t>33RASTOPLA</t>
  </si>
  <si>
    <t>DHMR07026</t>
  </si>
  <si>
    <t>Koagulačný prístroj</t>
  </si>
  <si>
    <t>DHMR07027</t>
  </si>
  <si>
    <t>Lampa čelová WA 150</t>
  </si>
  <si>
    <t>DHMR07035</t>
  </si>
  <si>
    <t>Ventilátor NPB 840/Puritan-Bennet/</t>
  </si>
  <si>
    <t>DHMR07041</t>
  </si>
  <si>
    <t>Denzitometer SD 02 PC scanovací</t>
  </si>
  <si>
    <t>DHMR07042</t>
  </si>
  <si>
    <t>Senzitometer X Rite 334-model</t>
  </si>
  <si>
    <t>DHMR07049</t>
  </si>
  <si>
    <t>Erbotom ERBE ICC 50</t>
  </si>
  <si>
    <t>DHMR07050</t>
  </si>
  <si>
    <t>Erbotom ERBE ICC 80</t>
  </si>
  <si>
    <t>DHMR07051</t>
  </si>
  <si>
    <t>DHMR07052</t>
  </si>
  <si>
    <t>Stôl oper.OPX Mobils 300C</t>
  </si>
  <si>
    <t>DHMR07053</t>
  </si>
  <si>
    <t>Paravent PAT</t>
  </si>
  <si>
    <t>DHMR07054</t>
  </si>
  <si>
    <t>Odstredivka MPW 350</t>
  </si>
  <si>
    <t>DHMR07062</t>
  </si>
  <si>
    <t>Fototerap.ožarov.prístroj UVA,UVB</t>
  </si>
  <si>
    <t>DHMR07063</t>
  </si>
  <si>
    <t>Fototerap.ož.prístr.PUVA s vozíkom</t>
  </si>
  <si>
    <t>DHMR07067</t>
  </si>
  <si>
    <t>Odsávačka MEVACS M 38</t>
  </si>
  <si>
    <t>DHMR07068</t>
  </si>
  <si>
    <t>181RASFRAN</t>
  </si>
  <si>
    <t>DHMR07069</t>
  </si>
  <si>
    <t>180RASFRAN</t>
  </si>
  <si>
    <t>DHMR07070</t>
  </si>
  <si>
    <t>DHMR07071</t>
  </si>
  <si>
    <t>DHMR07073</t>
  </si>
  <si>
    <t>Stôl operačný BL 2002</t>
  </si>
  <si>
    <t>DHMR07074</t>
  </si>
  <si>
    <t>Autotechnikon TP 1020-1</t>
  </si>
  <si>
    <t>DHMR07075</t>
  </si>
  <si>
    <t>Kryomikrotom CM 1850</t>
  </si>
  <si>
    <t>DHMR07080</t>
  </si>
  <si>
    <t>Cardiocap II CG CS 04 EN</t>
  </si>
  <si>
    <t>DHMR07082</t>
  </si>
  <si>
    <t>Vŕtacie púzdro samodržiace</t>
  </si>
  <si>
    <t>DHMR07084</t>
  </si>
  <si>
    <t>DHMR07085</t>
  </si>
  <si>
    <t>Mikromotor - brúska</t>
  </si>
  <si>
    <t>DHMR07090</t>
  </si>
  <si>
    <t>Autorefraktometer</t>
  </si>
  <si>
    <t>DHMR07091</t>
  </si>
  <si>
    <t>Tonometer bezkontaktný</t>
  </si>
  <si>
    <t>DHMR07092</t>
  </si>
  <si>
    <t>Perimeter Centerfield</t>
  </si>
  <si>
    <t>ERBE Bratislava</t>
  </si>
  <si>
    <t>DHMR07120</t>
  </si>
  <si>
    <t>Spirometer-Spirojet prenosný</t>
  </si>
  <si>
    <t>DHMR07124</t>
  </si>
  <si>
    <t>Ergometrická jednotka</t>
  </si>
  <si>
    <t>DHMR07125</t>
  </si>
  <si>
    <t>Shaver systém-fréz.stroj 2302,001</t>
  </si>
  <si>
    <t>Hospimed-Slovakia Bratislava</t>
  </si>
  <si>
    <t>DHMR07131</t>
  </si>
  <si>
    <t>EKG prístroj MAC 500</t>
  </si>
  <si>
    <t>DHMR07135</t>
  </si>
  <si>
    <t>Dorozum.zariad.sestra-pacient CODACO</t>
  </si>
  <si>
    <t>8RASŠIMKOV</t>
  </si>
  <si>
    <t>DCS s.r.o. Trenčín</t>
  </si>
  <si>
    <t>PROFIMED s.r.o. Košice/Sady na</t>
  </si>
  <si>
    <t>DHMR07178</t>
  </si>
  <si>
    <t>Prístroj na AMT Ergoscan 24</t>
  </si>
  <si>
    <t>Ergoline s.r.o. Bratislava</t>
  </si>
  <si>
    <t>DHMR07180</t>
  </si>
  <si>
    <t>Konduktometer multifunkčný WTW</t>
  </si>
  <si>
    <t>CHÉMIA-Ing.Jozef Sokol, Košice</t>
  </si>
  <si>
    <t>DHMR07186</t>
  </si>
  <si>
    <t>Anes.prístroj Venar-Libera</t>
  </si>
  <si>
    <t>Chirana Medicare Stará Turá</t>
  </si>
  <si>
    <t>DHMR07187</t>
  </si>
  <si>
    <t>Anest.prístroj Anemat N8-91</t>
  </si>
  <si>
    <t>DHMR07200</t>
  </si>
  <si>
    <t>Lôžko vyhrievacie LN-91</t>
  </si>
  <si>
    <t>Česká republika</t>
  </si>
  <si>
    <t>DHMR07203</t>
  </si>
  <si>
    <t>Monitor pac. Delta XL</t>
  </si>
  <si>
    <t>Dräger Medical Slovensko Piešť</t>
  </si>
  <si>
    <t>Odsávačka Vario AC typ 026.2110</t>
  </si>
  <si>
    <t>Švajčiarsko</t>
  </si>
  <si>
    <t>DHMR07206</t>
  </si>
  <si>
    <t>Odsávačka Vario C 026.2110</t>
  </si>
  <si>
    <t>DHMR07207</t>
  </si>
  <si>
    <t>Monitor Argus Schiller</t>
  </si>
  <si>
    <t>DHMR07210</t>
  </si>
  <si>
    <t>DHMR07211</t>
  </si>
  <si>
    <t>Lineár.dávkovač Pilota A2</t>
  </si>
  <si>
    <t>Fresenius Medical Care Slovens</t>
  </si>
  <si>
    <t>Francúzsko</t>
  </si>
  <si>
    <t>DHMR07212</t>
  </si>
  <si>
    <t>DHMR07213</t>
  </si>
  <si>
    <t>Volumetr. pumpa Optima PT</t>
  </si>
  <si>
    <t>DHMR07214</t>
  </si>
  <si>
    <t>Volumetr.pumpa Optima PT</t>
  </si>
  <si>
    <t>DHMR07220</t>
  </si>
  <si>
    <t>RTG Heliodent Wall H684606 D 3302</t>
  </si>
  <si>
    <t>Eudent Trenčín,pobočka Košice</t>
  </si>
  <si>
    <t>DHMR07233</t>
  </si>
  <si>
    <t>Bronchoskop s autofl.systémom DAFE</t>
  </si>
  <si>
    <t>DHMR07234</t>
  </si>
  <si>
    <t>Inštrument operačný</t>
  </si>
  <si>
    <t>INTES Poprad</t>
  </si>
  <si>
    <t>DHMR07237</t>
  </si>
  <si>
    <t>Operačný stôl s anest.oblúkom</t>
  </si>
  <si>
    <t>Svetelný zdroj xenónový CLV-S40</t>
  </si>
  <si>
    <t>Olympus Piešťany</t>
  </si>
  <si>
    <t>EGAMED Piešťany</t>
  </si>
  <si>
    <t>DHMR07245</t>
  </si>
  <si>
    <t>Erbogalvan E2 e2 vak</t>
  </si>
  <si>
    <t>DHMR07246</t>
  </si>
  <si>
    <t>DHMR07247</t>
  </si>
  <si>
    <t>158RASDEBN</t>
  </si>
  <si>
    <t>DHMR07248</t>
  </si>
  <si>
    <t>Erbogalvan E2/e+Ultraschall</t>
  </si>
  <si>
    <t>Nadácia Medical Bratislava</t>
  </si>
  <si>
    <t>DHMR07249</t>
  </si>
  <si>
    <t>DHMR07250</t>
  </si>
  <si>
    <t>Erbogalvan E2-elektroterap.prístroj</t>
  </si>
  <si>
    <t>DHMR07251</t>
  </si>
  <si>
    <t>DHMR07252</t>
  </si>
  <si>
    <t>DHMR07253</t>
  </si>
  <si>
    <t>DHMR07254</t>
  </si>
  <si>
    <t>Rebox Physio-elektroterap.prístroj</t>
  </si>
  <si>
    <t>Trade HaS Bratislava</t>
  </si>
  <si>
    <t>DHMR07258/1</t>
  </si>
  <si>
    <t>Laparoskop gyn.- R.Wolf</t>
  </si>
  <si>
    <t>DHMR07259</t>
  </si>
  <si>
    <t>Mikroskop bin.Motic B1 PB12.213.201</t>
  </si>
  <si>
    <t>Optoteam, s.r.o. Bratislava</t>
  </si>
  <si>
    <t>Hongkong</t>
  </si>
  <si>
    <t>DHMR07260</t>
  </si>
  <si>
    <t>Mikroskop bin.Motic B1 PB12.201.201</t>
  </si>
  <si>
    <t>DHMR07264</t>
  </si>
  <si>
    <t>Erbotom ICC 300 E</t>
  </si>
  <si>
    <t>DHMR07265</t>
  </si>
  <si>
    <t>B. Braun Medical s.r.o.</t>
  </si>
  <si>
    <t>DHMR07267</t>
  </si>
  <si>
    <t>DHMR07269</t>
  </si>
  <si>
    <t>DHMR07271</t>
  </si>
  <si>
    <t>DHMR07272</t>
  </si>
  <si>
    <t>DHMR07273</t>
  </si>
  <si>
    <t>DHMR07277</t>
  </si>
  <si>
    <t>DHMR07279</t>
  </si>
  <si>
    <t>DHMR07280</t>
  </si>
  <si>
    <t>DHMR07281</t>
  </si>
  <si>
    <t>DHMR07282</t>
  </si>
  <si>
    <t>DHMR07283</t>
  </si>
  <si>
    <t>DHMR07289</t>
  </si>
  <si>
    <t>DHMR07298</t>
  </si>
  <si>
    <t>Kryochirurgický prístroj  Erbokryo CA</t>
  </si>
  <si>
    <t>DHMR07302</t>
  </si>
  <si>
    <t>Polysomnograf a pulzoximeter-PC zostava</t>
  </si>
  <si>
    <t>ARIES 94 s.r.o. Bratislava</t>
  </si>
  <si>
    <t>DHMR07303</t>
  </si>
  <si>
    <t>Wega</t>
  </si>
  <si>
    <t>DHMR07308</t>
  </si>
  <si>
    <t>DHMR07311</t>
  </si>
  <si>
    <t>DHMR07312</t>
  </si>
  <si>
    <t>DHMR07314</t>
  </si>
  <si>
    <t>Koagulátor APC-300 argón plazma</t>
  </si>
  <si>
    <t>DHMR07318</t>
  </si>
  <si>
    <t>Schick C2 Master komplet</t>
  </si>
  <si>
    <t>DHMR07319</t>
  </si>
  <si>
    <t>DHMR07320</t>
  </si>
  <si>
    <t>DHMR07321</t>
  </si>
  <si>
    <t>DHMR07322</t>
  </si>
  <si>
    <t>Monitor  Infinity Gamma MS 13557E551D</t>
  </si>
  <si>
    <t>DHMR07323</t>
  </si>
  <si>
    <t>DHMR07324</t>
  </si>
  <si>
    <t>Holter EKG Cardioscan CS DMS 300-7-12</t>
  </si>
  <si>
    <t>DMS Podracký Juraj</t>
  </si>
  <si>
    <t>Inforama Bratislava</t>
  </si>
  <si>
    <t>Írsko</t>
  </si>
  <si>
    <t>DHMR07327</t>
  </si>
  <si>
    <t>Anestez.prístroj Fabius GS 8604700</t>
  </si>
  <si>
    <t>DHMR07329</t>
  </si>
  <si>
    <t>Odvodňov.autom-autotexcelsior Excelsior</t>
  </si>
  <si>
    <t>DHMR07333</t>
  </si>
  <si>
    <t>Zalievacia parafín.linka Histocentre 3</t>
  </si>
  <si>
    <t>DHMR07334</t>
  </si>
  <si>
    <t>Kryostat typ:Cryotome 620E</t>
  </si>
  <si>
    <t>DHMR07335</t>
  </si>
  <si>
    <t>Topná doska 22A</t>
  </si>
  <si>
    <t>Merk</t>
  </si>
  <si>
    <t>DHMR07336</t>
  </si>
  <si>
    <t>Rotátor SB 3 s držiakom skúmaviek</t>
  </si>
  <si>
    <t>DHMR07337</t>
  </si>
  <si>
    <t>Ergometer MAC 5000 ECG typ:MAC5K-BBB-XCB</t>
  </si>
  <si>
    <t>DHMR07338</t>
  </si>
  <si>
    <t>Ergometer CASE-KBB-AHB-XXX</t>
  </si>
  <si>
    <t>DHMR07342</t>
  </si>
  <si>
    <t>Prístroj na udrž.teploty-ohrev pacienta</t>
  </si>
  <si>
    <t>DHMR07343</t>
  </si>
  <si>
    <t>600RASPOHO</t>
  </si>
  <si>
    <t>DHMR07344</t>
  </si>
  <si>
    <t>Videoendoskop Richard Wolf</t>
  </si>
  <si>
    <t>DHMR07345</t>
  </si>
  <si>
    <t>Oftal. operač.prístroj Millennium-zad.s</t>
  </si>
  <si>
    <t>ISTRAS s.r.o. Pezinok</t>
  </si>
  <si>
    <t>DHMR07346</t>
  </si>
  <si>
    <t>Diódový laser+príslušenstvo</t>
  </si>
  <si>
    <t>DHMR07348</t>
  </si>
  <si>
    <t>EasyMix - vákuová miešačka</t>
  </si>
  <si>
    <t>DHMR07367</t>
  </si>
  <si>
    <t>214RASČERV</t>
  </si>
  <si>
    <t>INFORAMA a.s. , Zvolen</t>
  </si>
  <si>
    <t>DHMR07368</t>
  </si>
  <si>
    <t>Odsávačka MEVACS M 30</t>
  </si>
  <si>
    <t>DHMR07377</t>
  </si>
  <si>
    <t>Alcotest 7410 Plus com SK</t>
  </si>
  <si>
    <t>Prevádzkové oddelenie</t>
  </si>
  <si>
    <t>342RASHERT</t>
  </si>
  <si>
    <t>0.902.12</t>
  </si>
  <si>
    <t>DHMR07378</t>
  </si>
  <si>
    <t>Kreslo ORL KSO - 1 DYMAT E1, 36102</t>
  </si>
  <si>
    <t>METEC plus spol. s r.o.</t>
  </si>
  <si>
    <t>Stôl oper.špec.na rez vod.lúčom Mobilis</t>
  </si>
  <si>
    <t>DHMR07384</t>
  </si>
  <si>
    <t>Extenčné zariadenie EXT 300</t>
  </si>
  <si>
    <t>DHMR07385</t>
  </si>
  <si>
    <t>Inštrumentárium k operačnému stolu</t>
  </si>
  <si>
    <t>DHMR07386</t>
  </si>
  <si>
    <t>Lôžko  polohovateľné špeciálne 4415A</t>
  </si>
  <si>
    <t>DHMR07388</t>
  </si>
  <si>
    <t>DHMR07392</t>
  </si>
  <si>
    <t>Lôžko  polohov.vertikalizačné PLX N 85</t>
  </si>
  <si>
    <t>604RASMIC</t>
  </si>
  <si>
    <t>DHMR07393</t>
  </si>
  <si>
    <t>Stôl operačný pre oftalmológiu Golem</t>
  </si>
  <si>
    <t>VERUM Košice</t>
  </si>
  <si>
    <t>DHMR07395</t>
  </si>
  <si>
    <t>Erbogalvan E2 VAK plus</t>
  </si>
  <si>
    <t>DHMR07396</t>
  </si>
  <si>
    <t>DHMR07397</t>
  </si>
  <si>
    <t>Erbogalvan E2 vak</t>
  </si>
  <si>
    <t>DHMR07398</t>
  </si>
  <si>
    <t>Erbogalvan E2</t>
  </si>
  <si>
    <t>DHMR07399</t>
  </si>
  <si>
    <t>Stôl trakčný Golem</t>
  </si>
  <si>
    <t>DHMR07406</t>
  </si>
  <si>
    <t>Kreslo gynekologické MM 115715</t>
  </si>
  <si>
    <t>Nadácia Medical</t>
  </si>
  <si>
    <t>DHMR07407</t>
  </si>
  <si>
    <t>Lôžko Mobilné STX typ 280180</t>
  </si>
  <si>
    <t>II. Chir. KL. chir. amb. č. 5 RA</t>
  </si>
  <si>
    <t>40RASBORZ1</t>
  </si>
  <si>
    <t>2.010.55</t>
  </si>
  <si>
    <t>DHMR07409</t>
  </si>
  <si>
    <t>SPEKOL 11</t>
  </si>
  <si>
    <t>Reg.úrad verej. zdrav. Humenné</t>
  </si>
  <si>
    <t>DHMR07411</t>
  </si>
  <si>
    <t>Prístroj analytický EP 100+SPEKOL 11</t>
  </si>
  <si>
    <t xml:space="preserve">Reg.úrad verej.zdrav. Sp.Nová </t>
  </si>
  <si>
    <t>DHMR07420</t>
  </si>
  <si>
    <t>Váha HM 200 EC</t>
  </si>
  <si>
    <t>Lampa operačná 2-ramenná 620802</t>
  </si>
  <si>
    <t>DHMR07425</t>
  </si>
  <si>
    <t>Artroskopické inštrumentárium R.Wolf</t>
  </si>
  <si>
    <t>DHMR07426</t>
  </si>
  <si>
    <t>Videogastroskop GIF-Q160</t>
  </si>
  <si>
    <t>DHMR07431</t>
  </si>
  <si>
    <t>EKG MAC 1200 12-kanálový</t>
  </si>
  <si>
    <t>DHMR07433</t>
  </si>
  <si>
    <t>Bodovací agregát ASSISTENT 3000</t>
  </si>
  <si>
    <t>DHMR07436</t>
  </si>
  <si>
    <t>Millennium-oper.prístroj-pred.seg.oka</t>
  </si>
  <si>
    <t>DHMR07438</t>
  </si>
  <si>
    <t>Laparoskop. inštrumentárium R.Wolf</t>
  </si>
  <si>
    <t>DHMR07440</t>
  </si>
  <si>
    <t>Odsávačka el. MEVACS M 30</t>
  </si>
  <si>
    <t>DHMR07441</t>
  </si>
  <si>
    <t>DHMR07442</t>
  </si>
  <si>
    <t>DHMR07450</t>
  </si>
  <si>
    <t>Stôl operačný Practico 20032</t>
  </si>
  <si>
    <t>Fínsko</t>
  </si>
  <si>
    <t>DHMR07452</t>
  </si>
  <si>
    <t>Odsávačka-systém na drenáž hrudníka</t>
  </si>
  <si>
    <t>CMI Bratislava</t>
  </si>
  <si>
    <t>DHMR07462</t>
  </si>
  <si>
    <t>Dermatóm elektr. typ 882101</t>
  </si>
  <si>
    <t>DHMR07464</t>
  </si>
  <si>
    <t>Inštrumentárium Aeskulap EM 194R</t>
  </si>
  <si>
    <t>DHMR07465</t>
  </si>
  <si>
    <t>Dýchací prístroj EME VIASYS</t>
  </si>
  <si>
    <t>DHMR07467</t>
  </si>
  <si>
    <t>Odsávačka MEVACS M 20</t>
  </si>
  <si>
    <t>DHMR07468</t>
  </si>
  <si>
    <t>DHMR07469</t>
  </si>
  <si>
    <t>DHMR07471</t>
  </si>
  <si>
    <t>Zdrav. sig. zar. CODACO typHCC-01.3</t>
  </si>
  <si>
    <t>DHMR07473</t>
  </si>
  <si>
    <t>Vŕtačka ACCULAN GA 620 D akumulátor.</t>
  </si>
  <si>
    <t>DHMR07480</t>
  </si>
  <si>
    <t>Ožarovacia kabína GP-42</t>
  </si>
  <si>
    <t>DHMR07481</t>
  </si>
  <si>
    <t>Kryoprístroj Erbokryo derm</t>
  </si>
  <si>
    <t>DHMR07482</t>
  </si>
  <si>
    <t>UV prístroj HD TP 4</t>
  </si>
  <si>
    <t>Automat vyvoláv.KODAK Medical X-Ray</t>
  </si>
  <si>
    <t>DHMR07484</t>
  </si>
  <si>
    <t>DHMR07485</t>
  </si>
  <si>
    <t>Mikroskop MIC Main Power</t>
  </si>
  <si>
    <t>Taiwan</t>
  </si>
  <si>
    <t>DHMR07486</t>
  </si>
  <si>
    <t>Lymfodrenáž Lympha-mat 300</t>
  </si>
  <si>
    <t>DHMR07487</t>
  </si>
  <si>
    <t>UV prístroj GH 8 ST</t>
  </si>
  <si>
    <t>DHMR07505</t>
  </si>
  <si>
    <t>BIOHEM Trenčín</t>
  </si>
  <si>
    <t>DHMR07508</t>
  </si>
  <si>
    <t>Lôžko manipulačné ML 3</t>
  </si>
  <si>
    <t>ERSA s.r.o. Košice</t>
  </si>
  <si>
    <t>DHMR07509</t>
  </si>
  <si>
    <t>Lupa binoculárna Set A, HEINE</t>
  </si>
  <si>
    <t>ASKIN</t>
  </si>
  <si>
    <t>DHMR07510</t>
  </si>
  <si>
    <t>Lôžko urgentné SM280.180</t>
  </si>
  <si>
    <t>DHMR07511</t>
  </si>
  <si>
    <t>DHMR07518</t>
  </si>
  <si>
    <t>Automat dezinfekč.umývací Deko 2000</t>
  </si>
  <si>
    <t>Kvatromed</t>
  </si>
  <si>
    <t>DHMR07524</t>
  </si>
  <si>
    <t>Gamma sonda na detek.sentin.uzlín</t>
  </si>
  <si>
    <t>MEDILAS Bratislava</t>
  </si>
  <si>
    <t>DHMR07534</t>
  </si>
  <si>
    <t>Paravent PA</t>
  </si>
  <si>
    <t>Záchranná služba Košice</t>
  </si>
  <si>
    <t>DHMR07535</t>
  </si>
  <si>
    <t>DHMR07536</t>
  </si>
  <si>
    <t>Signal.zariad.sestra-pacient HCC-01.3</t>
  </si>
  <si>
    <t>DHMR07540</t>
  </si>
  <si>
    <t>Inkubátor CO2 MCO-18A/C</t>
  </si>
  <si>
    <t>Schoeller Slovakia Bratislava</t>
  </si>
  <si>
    <t>DHMR07541</t>
  </si>
  <si>
    <t>Inkubátor SANYO Multigas CO2/O2 MCO-5M</t>
  </si>
  <si>
    <t>DHMR07546</t>
  </si>
  <si>
    <t>Čína</t>
  </si>
  <si>
    <t>DHMR07548</t>
  </si>
  <si>
    <t>DHMR07549</t>
  </si>
  <si>
    <t>Spiroergometer ZAN 600</t>
  </si>
  <si>
    <t>MR Diagnostic</t>
  </si>
  <si>
    <t>DHMR07550</t>
  </si>
  <si>
    <t>Holter tlakový BR-102 Plus</t>
  </si>
  <si>
    <t>DHMR07558</t>
  </si>
  <si>
    <t>Holter EKG DMS-300-3,4</t>
  </si>
  <si>
    <t>DHMR07568</t>
  </si>
  <si>
    <t>Odsávačka batér. MEVACS M 30</t>
  </si>
  <si>
    <t>DHMR07573</t>
  </si>
  <si>
    <t>Rostock filter (ezofagiálne vyšetrenie)</t>
  </si>
  <si>
    <t>MEDLAB Košice</t>
  </si>
  <si>
    <t>DHMR07585</t>
  </si>
  <si>
    <t>EKG Cardiovit AT-2plus RS</t>
  </si>
  <si>
    <t>DHMR07598</t>
  </si>
  <si>
    <t>Mikroskop Motic B1 220ASC</t>
  </si>
  <si>
    <t>DHMR07599</t>
  </si>
  <si>
    <t>BASCO SK Pezinok</t>
  </si>
  <si>
    <t>DHMR07607</t>
  </si>
  <si>
    <t>Denzitometer celotelový Prodigy PRIMO</t>
  </si>
  <si>
    <t>DHMR07608</t>
  </si>
  <si>
    <t>Dlaha motorová KINETEC CENTURA</t>
  </si>
  <si>
    <t>Glynn Brothers Chemicals Slova</t>
  </si>
  <si>
    <t>DHMR07614</t>
  </si>
  <si>
    <t>Inkubátor novorod.SI302/3122L</t>
  </si>
  <si>
    <t>Šanca pre nechcených o.z. Brat</t>
  </si>
  <si>
    <t>SM 20 HF</t>
  </si>
  <si>
    <t>Chirana Group s.s.</t>
  </si>
  <si>
    <t>FA 27005006</t>
  </si>
  <si>
    <t>DHMR07671</t>
  </si>
  <si>
    <t>Monitor pacientsky UP-6000</t>
  </si>
  <si>
    <t>UP-6000</t>
  </si>
  <si>
    <t>Askin &amp; CO  s.r.o.</t>
  </si>
  <si>
    <t>FA 107111274</t>
  </si>
  <si>
    <t>DHMR07672</t>
  </si>
  <si>
    <t>DHMR07673</t>
  </si>
  <si>
    <t>DHMR07674</t>
  </si>
  <si>
    <t>DHMR07675</t>
  </si>
  <si>
    <t>Monitorovacia centrála PC-4U-1</t>
  </si>
  <si>
    <t>PC-4U-1</t>
  </si>
  <si>
    <t>Shenzhen Creative Industry Co.</t>
  </si>
  <si>
    <t>DHMR07687</t>
  </si>
  <si>
    <t>Videorektoskop 8830.401-WOLF</t>
  </si>
  <si>
    <t>8830.401-WOLF</t>
  </si>
  <si>
    <t>Richard Wolf</t>
  </si>
  <si>
    <t>FA 2007227</t>
  </si>
  <si>
    <t>DHMR07702</t>
  </si>
  <si>
    <t>Pec predhrievacia MedithermMIDITHERM 100 MP</t>
  </si>
  <si>
    <t>EuDent s.r.o.- pobočka Košice</t>
  </si>
  <si>
    <t>BEGO</t>
  </si>
  <si>
    <t>FA Č.580002</t>
  </si>
  <si>
    <t>DHMR07703</t>
  </si>
  <si>
    <t>OzonyTron - X</t>
  </si>
  <si>
    <t>92RASHOPKO</t>
  </si>
  <si>
    <t>MYMED GmbH</t>
  </si>
  <si>
    <t>FA Č.580001</t>
  </si>
  <si>
    <t>Autokláv - parný sterilizátorVacuklav 24 B + PROClass</t>
  </si>
  <si>
    <t>Vacuklav 24 B + PROClass</t>
  </si>
  <si>
    <t>HOSPIMED-Slovakia spol. s.r.o.</t>
  </si>
  <si>
    <t>MELAG o HG Medizintechnik</t>
  </si>
  <si>
    <t>FA Č.08011230</t>
  </si>
  <si>
    <t>DHMR07714</t>
  </si>
  <si>
    <t>Autokláv - parný sterilizátorVacuklav 24 B+PROClass</t>
  </si>
  <si>
    <t>Vacuclav 24 B + /ROClass</t>
  </si>
  <si>
    <t>Melag o HG Medizintechnik</t>
  </si>
  <si>
    <t>DHMR07717</t>
  </si>
  <si>
    <t>Kryostat CRYOTOM Emikrotóm chladiaci</t>
  </si>
  <si>
    <t>CRYOTOM E</t>
  </si>
  <si>
    <t>OPTOTEAM  s.r.o.</t>
  </si>
  <si>
    <t>Thermo SHANDON</t>
  </si>
  <si>
    <t>FA Č.2008/0681</t>
  </si>
  <si>
    <t>Slide 2003</t>
  </si>
  <si>
    <t>pfm Produkte für Medezine</t>
  </si>
  <si>
    <t>FA Č.2008/0680</t>
  </si>
  <si>
    <t>DHMR07719</t>
  </si>
  <si>
    <t>Sánkový mikrotóm Slide 2003</t>
  </si>
  <si>
    <t>DHMR07722</t>
  </si>
  <si>
    <t>Infúzna pumpa TERUMO TE 171TE 171 NW3</t>
  </si>
  <si>
    <t>TE 171 NW3</t>
  </si>
  <si>
    <t>ELMED, servis a údržba</t>
  </si>
  <si>
    <t>TERUMO</t>
  </si>
  <si>
    <t>FA Č.080590</t>
  </si>
  <si>
    <t>DHMR07725</t>
  </si>
  <si>
    <t>Vrtačka Acculan 3Ti</t>
  </si>
  <si>
    <t>ACCULAN 3Ti</t>
  </si>
  <si>
    <t>Aeskulap AG&amp;CO, KG</t>
  </si>
  <si>
    <t>FA Č.5300015182</t>
  </si>
  <si>
    <t>DHMR07726</t>
  </si>
  <si>
    <t>Odsávačka el.MEVACS M90elektrická</t>
  </si>
  <si>
    <t>MEVACS M90</t>
  </si>
  <si>
    <t>INFORAMA  a.s.</t>
  </si>
  <si>
    <t>Medist</t>
  </si>
  <si>
    <t>FA Č.16970/8/0290</t>
  </si>
  <si>
    <t>DHMR07728</t>
  </si>
  <si>
    <t>Prístroj FreseniusNultifiltrate M20071</t>
  </si>
  <si>
    <t>M200701</t>
  </si>
  <si>
    <t>Fresenius Medical Care</t>
  </si>
  <si>
    <t>Fresenius Medical care AG&amp;KGaA</t>
  </si>
  <si>
    <t>FA Č.80021790</t>
  </si>
  <si>
    <t>ATMOS C 361</t>
  </si>
  <si>
    <t>ATMOS Medizin Technik</t>
  </si>
  <si>
    <t>FA Č. 08011559</t>
  </si>
  <si>
    <t>DHMR07732</t>
  </si>
  <si>
    <t>Signalizačné zariadenie HCC-01HCC - 01.2</t>
  </si>
  <si>
    <t>HCC-01.2</t>
  </si>
  <si>
    <t>Datacomp s.r.o.</t>
  </si>
  <si>
    <t>Datacom Valašské Meziříčí</t>
  </si>
  <si>
    <t>FA Č.090092</t>
  </si>
  <si>
    <t>Audiometer digitálny MAICOMAICO MA 52</t>
  </si>
  <si>
    <t>MAICO MA 52</t>
  </si>
  <si>
    <t>nep SLOVTÓN - Peter Kovaľ</t>
  </si>
  <si>
    <t>MAICO Diagnostic GmBH Berlin</t>
  </si>
  <si>
    <t>FA Č.20090052</t>
  </si>
  <si>
    <t>DHMR07735</t>
  </si>
  <si>
    <t>Monitor vitál.funkcií MEC-1200MEC-1200</t>
  </si>
  <si>
    <t>MEC-1200</t>
  </si>
  <si>
    <t>Shenzen Mindray Bio Medical el</t>
  </si>
  <si>
    <t>Defibrilátor Cardioserv.Minidef 3 EP</t>
  </si>
  <si>
    <t>Minidef 3 EP</t>
  </si>
  <si>
    <t>DHMR07751</t>
  </si>
  <si>
    <t>Psycholog.diag.systémPDS - 5P</t>
  </si>
  <si>
    <t>PDS -5P</t>
  </si>
  <si>
    <t>I.INT.KL. - amb. kl. psychológie č. 3 SNP</t>
  </si>
  <si>
    <t>279SNPHRIC</t>
  </si>
  <si>
    <t>EMTE-Company, s.r.o.</t>
  </si>
  <si>
    <t>2.144.57</t>
  </si>
  <si>
    <t>GETA v.o.s. Praha ČR</t>
  </si>
  <si>
    <t>FA Č.2009/176</t>
  </si>
  <si>
    <t>FRED easy</t>
  </si>
  <si>
    <t>ULTRAMED  s.r.o.</t>
  </si>
  <si>
    <t>Schiller medical</t>
  </si>
  <si>
    <t>VF141302</t>
  </si>
  <si>
    <t>DHMR07757</t>
  </si>
  <si>
    <t>Servoventilátor SAVINA84 14 335</t>
  </si>
  <si>
    <t>84 14 335</t>
  </si>
  <si>
    <t>Dräger Medical Systems, Inc.,</t>
  </si>
  <si>
    <t>Elektrokoagulátor RB ICC 350RB ICC 350</t>
  </si>
  <si>
    <t>RB ICC 350</t>
  </si>
  <si>
    <t>ERBE</t>
  </si>
  <si>
    <t>DHMR07761</t>
  </si>
  <si>
    <t>Anestez.prístroj PRIMUSanesteziologický prístroj</t>
  </si>
  <si>
    <t>Primus</t>
  </si>
  <si>
    <t>Dräger Medical Systems</t>
  </si>
  <si>
    <t>DHMR07764</t>
  </si>
  <si>
    <t>Stôl operačný SCHMITZ OPX 200Schmitz OPX 200</t>
  </si>
  <si>
    <t>Schmitz OPX 200</t>
  </si>
  <si>
    <t>Schmitz</t>
  </si>
  <si>
    <t>DHMR07765</t>
  </si>
  <si>
    <t>Stôl operačný Schmitz OPX 300Schmitz OPX 300</t>
  </si>
  <si>
    <t>Schmitz OPX 300</t>
  </si>
  <si>
    <t>DHMR07766</t>
  </si>
  <si>
    <t>Stôl operačný OPX 300 RCBSchmitz OPX 300 RCB</t>
  </si>
  <si>
    <t>Schmitz OPX 300 RCB</t>
  </si>
  <si>
    <t>DHMR07769</t>
  </si>
  <si>
    <t>Ku karte: 7689/Nitrogen gener.vlastne finančné prostriedky</t>
  </si>
  <si>
    <t>SHIMADZU  SLOVAKIA</t>
  </si>
  <si>
    <t>DOÚČTOVANIE</t>
  </si>
  <si>
    <t>Prístroj EKG Cardiovit AT 2AT-2</t>
  </si>
  <si>
    <t>AT-2 Plus RS Mem1</t>
  </si>
  <si>
    <t>EGAMED spol. s r.o.</t>
  </si>
  <si>
    <t>Schiler AG</t>
  </si>
  <si>
    <t>FA11902014/09</t>
  </si>
  <si>
    <t>DHMR07793</t>
  </si>
  <si>
    <t>EKG prístrojMAC 1600</t>
  </si>
  <si>
    <t>MAC 1600</t>
  </si>
  <si>
    <t>TANGRA  spol.  s.r.o.</t>
  </si>
  <si>
    <t>GE MSIT</t>
  </si>
  <si>
    <t>F090199,D0903354</t>
  </si>
  <si>
    <t>Automat vyvolávací X-Ray 2000X-Ray 2000 processor</t>
  </si>
  <si>
    <t>X-Raz 2000 processor</t>
  </si>
  <si>
    <t>VERUM spol. s r.o. Košice</t>
  </si>
  <si>
    <t>Kodak</t>
  </si>
  <si>
    <t>FA Č.1030005</t>
  </si>
  <si>
    <t>DHMR07798</t>
  </si>
  <si>
    <t>Defibrilátor FRED EASYFRED EASY</t>
  </si>
  <si>
    <t>FRED EASY</t>
  </si>
  <si>
    <t>Schiller Medical</t>
  </si>
  <si>
    <t>FA Č.119 02200</t>
  </si>
  <si>
    <t>Lampa stropná operačnáMerilux X5CM</t>
  </si>
  <si>
    <t>Merilux X5CM</t>
  </si>
  <si>
    <t>RADIX  spol. s r.o.</t>
  </si>
  <si>
    <t>Merivaaara Corp.</t>
  </si>
  <si>
    <t>20112125 FA</t>
  </si>
  <si>
    <t>DHMR07801</t>
  </si>
  <si>
    <t>Vozík prachotesný</t>
  </si>
  <si>
    <t>aesculap PrimeLine</t>
  </si>
  <si>
    <t>Aeschulap</t>
  </si>
  <si>
    <t>FA 300162458</t>
  </si>
  <si>
    <t>DHMR07802</t>
  </si>
  <si>
    <t>Aesculap primelline</t>
  </si>
  <si>
    <t>Aesculap</t>
  </si>
  <si>
    <t>DHMR07803</t>
  </si>
  <si>
    <t>Vozík regálový</t>
  </si>
  <si>
    <t>aesculap primelline</t>
  </si>
  <si>
    <t>aesculap ag</t>
  </si>
  <si>
    <t>FA300162458</t>
  </si>
  <si>
    <t>DHMR07804</t>
  </si>
  <si>
    <t>aesculap primeline</t>
  </si>
  <si>
    <t>FA3001622458</t>
  </si>
  <si>
    <t>DHMR07805</t>
  </si>
  <si>
    <t>DHMR07806</t>
  </si>
  <si>
    <t>Mikroskop Olympus CX 41RF</t>
  </si>
  <si>
    <t>Olympus CX41RF</t>
  </si>
  <si>
    <t>Olympus corporation</t>
  </si>
  <si>
    <t>51674,151802,151801</t>
  </si>
  <si>
    <t>DHMR07807</t>
  </si>
  <si>
    <t>Stôl exidačný</t>
  </si>
  <si>
    <t>typ A</t>
  </si>
  <si>
    <t>VITAMED.SK  s.r.o.</t>
  </si>
  <si>
    <t>Vitamed,sk s.r.o.</t>
  </si>
  <si>
    <t>DHMR07808</t>
  </si>
  <si>
    <t>aeschulap primet line</t>
  </si>
  <si>
    <t>DHMR07809</t>
  </si>
  <si>
    <t>aesculap</t>
  </si>
  <si>
    <t>DHMR07810</t>
  </si>
  <si>
    <t>Prísl. k 7600 - jednotka elekt</t>
  </si>
  <si>
    <t>Olympus medical</t>
  </si>
  <si>
    <t>FA 140468</t>
  </si>
  <si>
    <t>DHMR07812</t>
  </si>
  <si>
    <t>Prevodník na sním. tlaku</t>
  </si>
  <si>
    <t>Codmaan ICP Express</t>
  </si>
  <si>
    <t>Johnson and Johnson  s.r.o.</t>
  </si>
  <si>
    <t>Codman</t>
  </si>
  <si>
    <t>DHMR07813</t>
  </si>
  <si>
    <t>Codman ICP Express</t>
  </si>
  <si>
    <t>CSO SL 980</t>
  </si>
  <si>
    <t>CMI spol.  s.r.o.</t>
  </si>
  <si>
    <t>C.S.O.S.r.I.</t>
  </si>
  <si>
    <t>Taliansko</t>
  </si>
  <si>
    <t>DHMR07815</t>
  </si>
  <si>
    <t>Sterilizátor horúcovzdušnýprenosný</t>
  </si>
  <si>
    <t>Stericell SC 111</t>
  </si>
  <si>
    <t>BMT  s.r.o.</t>
  </si>
  <si>
    <t>BMT Medical Technology Brno</t>
  </si>
  <si>
    <t>DHMR07816</t>
  </si>
  <si>
    <t>Inštrumentárium ureterorenosko</t>
  </si>
  <si>
    <t>Karl Storz</t>
  </si>
  <si>
    <t>Karl Storz GmbH Co.KG,Mittelst</t>
  </si>
  <si>
    <t>DHMR07818</t>
  </si>
  <si>
    <t>Pumpaprenosná</t>
  </si>
  <si>
    <t>Endomat LC</t>
  </si>
  <si>
    <t>DHMR07819</t>
  </si>
  <si>
    <t>Merač tlaku manžiet</t>
  </si>
  <si>
    <t>Shiley</t>
  </si>
  <si>
    <t>MEPIS HEALTHCARE, s.r.o.</t>
  </si>
  <si>
    <t>VBM Medizintechnik</t>
  </si>
  <si>
    <t>DHMR07820</t>
  </si>
  <si>
    <t>Holter tlakový Schiller BR-102</t>
  </si>
  <si>
    <t>Schiller BR-102 plus</t>
  </si>
  <si>
    <t>Schiller AG</t>
  </si>
  <si>
    <t>DHMR07826</t>
  </si>
  <si>
    <t>Sterilizačné vybavenie</t>
  </si>
  <si>
    <t>DHMR07830</t>
  </si>
  <si>
    <t>Signal.zariad.Codaco HCC-01.3Digit.sig. zar.sestra-pacient</t>
  </si>
  <si>
    <t>Codaco HCC - 01.3</t>
  </si>
  <si>
    <t>Codaco Electronic, s.r.o.</t>
  </si>
  <si>
    <t>FA Č. 20101024</t>
  </si>
  <si>
    <t>DHMR07834</t>
  </si>
  <si>
    <t>Svetlo vyšetrovacie/operačnéWelch Allyn LS200</t>
  </si>
  <si>
    <t>Welch Allyn LS200</t>
  </si>
  <si>
    <t>COMPIMed, s.r.o.</t>
  </si>
  <si>
    <t>Welch Allyn, Inc.</t>
  </si>
  <si>
    <t>FA Č.2011020009</t>
  </si>
  <si>
    <t>DHMR07835</t>
  </si>
  <si>
    <t>Fotopletyzmograf Pulsatrix 40</t>
  </si>
  <si>
    <t>Pulsatrix 40</t>
  </si>
  <si>
    <t>Technicare CZ, spol. s.r.o.</t>
  </si>
  <si>
    <t>Technicare CZ,s.r.o.</t>
  </si>
  <si>
    <t>FA 2011Z003,</t>
  </si>
  <si>
    <t>DHMR07837</t>
  </si>
  <si>
    <t>Endoskopický systém urologický</t>
  </si>
  <si>
    <t>bez</t>
  </si>
  <si>
    <t>Olympus Medical Systems Tokyo</t>
  </si>
  <si>
    <t>K.Z0001/2011</t>
  </si>
  <si>
    <t>DHMR07839</t>
  </si>
  <si>
    <t>Vodná lázeň  s trepačkouGLF 1083</t>
  </si>
  <si>
    <t>GFL 1083</t>
  </si>
  <si>
    <t>MERCI SLOVAKIA,s.r.o.</t>
  </si>
  <si>
    <t>GLF</t>
  </si>
  <si>
    <t>DL0123/2010</t>
  </si>
  <si>
    <t>Ventilátor pľúcny puritanPuritan Bennett NPB 840</t>
  </si>
  <si>
    <t>PURITAN Bennett NPB</t>
  </si>
  <si>
    <t>Covidien</t>
  </si>
  <si>
    <t>D.L110009B,KZ1701/11</t>
  </si>
  <si>
    <t>DHMR07845</t>
  </si>
  <si>
    <t>DHMR07846</t>
  </si>
  <si>
    <t>DHMR07847</t>
  </si>
  <si>
    <t>DefibrilátorResponder 2000</t>
  </si>
  <si>
    <t>Responder 2000</t>
  </si>
  <si>
    <t>GE medical Systems Information</t>
  </si>
  <si>
    <t>FA20110094/2011</t>
  </si>
  <si>
    <t>DHMR07848</t>
  </si>
  <si>
    <t>ElektrokoagulátorSMT BM M 200</t>
  </si>
  <si>
    <t>SMT BM M 200</t>
  </si>
  <si>
    <t>Speciální Medicinská Technolog</t>
  </si>
  <si>
    <t>RTG mobilné s C-ramenomPhilips BV Endura</t>
  </si>
  <si>
    <t>PhilipsnBV Endura</t>
  </si>
  <si>
    <t>Philips Medical Systems</t>
  </si>
  <si>
    <t>FA9031002386</t>
  </si>
  <si>
    <t>Holandsko</t>
  </si>
  <si>
    <t>Videocystoskop flexibilnýOlympus CZF-V2</t>
  </si>
  <si>
    <t>Olympus CZF-V2</t>
  </si>
  <si>
    <t>Olympus Medical Systems Corp.</t>
  </si>
  <si>
    <t>VF152538</t>
  </si>
  <si>
    <t>DHMR07852</t>
  </si>
  <si>
    <t>BLT E70</t>
  </si>
  <si>
    <t>NEP MHS,s.r.o.-BERINGER</t>
  </si>
  <si>
    <t>Guangdong Biolight Meditech Co</t>
  </si>
  <si>
    <t>DHMR07853</t>
  </si>
  <si>
    <t>Lampa štrbinová  SL-45DX</t>
  </si>
  <si>
    <t>SL-45DX</t>
  </si>
  <si>
    <t>Towa a medical instruments CO.</t>
  </si>
  <si>
    <t>FA1120114</t>
  </si>
  <si>
    <t>DHMR07854</t>
  </si>
  <si>
    <t>VMB Medizintechnik</t>
  </si>
  <si>
    <t>DHMR07856</t>
  </si>
  <si>
    <t>Rukoväť vzduch.vŕtačky MPX 610</t>
  </si>
  <si>
    <t>MPX 610</t>
  </si>
  <si>
    <t>DE Soutter Medical</t>
  </si>
  <si>
    <t>FA20121569</t>
  </si>
  <si>
    <t>DHMR07857</t>
  </si>
  <si>
    <t>Lampa fotoerapeutická</t>
  </si>
  <si>
    <t>EL2010-MS</t>
  </si>
  <si>
    <t>ALFAMEDIC v.o.s.</t>
  </si>
  <si>
    <t>FA120381</t>
  </si>
  <si>
    <t>Prístroj kardiotokograf BTDBTD-2030</t>
  </si>
  <si>
    <t>BTD-2030</t>
  </si>
  <si>
    <t>FIN_DAR</t>
  </si>
  <si>
    <t>Guangdong Biolight Meditech Cs</t>
  </si>
  <si>
    <t>FA120926</t>
  </si>
  <si>
    <t>DHMR07859</t>
  </si>
  <si>
    <t>Prístroj elektroterapeutickýphyaction C</t>
  </si>
  <si>
    <t>phyaction c</t>
  </si>
  <si>
    <t>Matúš JOCHMAN</t>
  </si>
  <si>
    <t>gymmna uniphy N.v. Belgicko</t>
  </si>
  <si>
    <t>KÚPNA ZMLUVA</t>
  </si>
  <si>
    <t>Belgicko</t>
  </si>
  <si>
    <t>DHMR07871</t>
  </si>
  <si>
    <t>Lampa operačná Merilux</t>
  </si>
  <si>
    <t>Merilux</t>
  </si>
  <si>
    <t>Salvena s.r.o.</t>
  </si>
  <si>
    <t>Merivaara Cort.Puustellintie</t>
  </si>
  <si>
    <t>FA20111234</t>
  </si>
  <si>
    <t>DHMR07872</t>
  </si>
  <si>
    <t>Digitál.kamera k oč.mikroskopu3CCD color video k 5245</t>
  </si>
  <si>
    <t>3CCD COLOR VIDEO CAMERA dxc-cP</t>
  </si>
  <si>
    <t>Sony International GmbH Stutga</t>
  </si>
  <si>
    <t>ZT 1100401</t>
  </si>
  <si>
    <t>Accuref - K 9001</t>
  </si>
  <si>
    <t>BERINGER, s.r.o.</t>
  </si>
  <si>
    <t>RyuSyo Industrial CO</t>
  </si>
  <si>
    <t>FA1120115</t>
  </si>
  <si>
    <t>DHMR07874</t>
  </si>
  <si>
    <t>Elektrochirurgický generátor</t>
  </si>
  <si>
    <t>fOPRCE fx-8CAS</t>
  </si>
  <si>
    <t>COVIDIEN ECE s.r.o.</t>
  </si>
  <si>
    <t>cOVIDIEN</t>
  </si>
  <si>
    <t>590756 FA</t>
  </si>
  <si>
    <t>DHMR07875</t>
  </si>
  <si>
    <t>Prístsroj elektroterapeutický</t>
  </si>
  <si>
    <t>Phyaction E</t>
  </si>
  <si>
    <t>Gymna Uniphy</t>
  </si>
  <si>
    <t>DHMR07876</t>
  </si>
  <si>
    <t>Vrtačka-mot.systé bat. mini</t>
  </si>
  <si>
    <t>Acculan 3Ti</t>
  </si>
  <si>
    <t>Aesculap 3Ti</t>
  </si>
  <si>
    <t>K.Z.000608/2012</t>
  </si>
  <si>
    <t>DHMR07877</t>
  </si>
  <si>
    <t>Dermatom bateriový systém mini</t>
  </si>
  <si>
    <t>Aesculap AG</t>
  </si>
  <si>
    <t>Erbotom ICC 200 SVIO</t>
  </si>
  <si>
    <t>E-BA tpz  spol. s r.o.</t>
  </si>
  <si>
    <t>ERBE Elektromedizin</t>
  </si>
  <si>
    <t>FA221157</t>
  </si>
  <si>
    <t>DHMR07880</t>
  </si>
  <si>
    <t>Dewarová nádoba Espace 151</t>
  </si>
  <si>
    <t>Espace 151</t>
  </si>
  <si>
    <t>AMBUL_EU, AMBUL_ŠR</t>
  </si>
  <si>
    <t>123RASTÓT</t>
  </si>
  <si>
    <t>DAG SLOVAKIA, a.s.</t>
  </si>
  <si>
    <t>Air Liquide Marne La Vallee</t>
  </si>
  <si>
    <t>DHMR07881</t>
  </si>
  <si>
    <t>DHMR07882</t>
  </si>
  <si>
    <t>Zmrazovač Nicool Frezal</t>
  </si>
  <si>
    <t>Nicool Frezal</t>
  </si>
  <si>
    <t>DHMR07883</t>
  </si>
  <si>
    <t>Box hlbokomraziaci MDF U74V</t>
  </si>
  <si>
    <t>MDF U74V</t>
  </si>
  <si>
    <t>LABO - SK  s.r.o.</t>
  </si>
  <si>
    <t>Gram Commercial A/S</t>
  </si>
  <si>
    <t>Z-546/2011 ITMS</t>
  </si>
  <si>
    <t>DHMR07884</t>
  </si>
  <si>
    <t>Sušička PT7135C Plus</t>
  </si>
  <si>
    <t>PT7135C PLUS</t>
  </si>
  <si>
    <t>Miele cie, Bielefeld</t>
  </si>
  <si>
    <t>DHMR07885</t>
  </si>
  <si>
    <t>Práčka PW6065 Plus</t>
  </si>
  <si>
    <t>PW6065 Plus</t>
  </si>
  <si>
    <t>Miele Cie. Bielefeld</t>
  </si>
  <si>
    <t>DHMR07886</t>
  </si>
  <si>
    <t>Svetlo čelove Ultraview</t>
  </si>
  <si>
    <t>Ultraview</t>
  </si>
  <si>
    <t>NEP Vitamed kom.spol.</t>
  </si>
  <si>
    <t>Nordiska, Gummerssbach</t>
  </si>
  <si>
    <t>FA1270040</t>
  </si>
  <si>
    <t>DHMR07887</t>
  </si>
  <si>
    <t>Píla pásová C/E 243P</t>
  </si>
  <si>
    <t>C/E 243P</t>
  </si>
  <si>
    <t>LaMinerva di Chiodini Mario</t>
  </si>
  <si>
    <t>DHMR07888</t>
  </si>
  <si>
    <t>Výrobník ľadu AF 100</t>
  </si>
  <si>
    <t>AF 100</t>
  </si>
  <si>
    <t>Frimont S.P.a. Via Puccini 22</t>
  </si>
  <si>
    <t>Aesculap AG,Tuttlingen</t>
  </si>
  <si>
    <t>DHMR07890</t>
  </si>
  <si>
    <t>Mlyn ultraodstredivý ZM 200</t>
  </si>
  <si>
    <t>ZM 200</t>
  </si>
  <si>
    <t>Retsch GmbH,Rheinische Strasse</t>
  </si>
  <si>
    <t>DHMR07891</t>
  </si>
  <si>
    <t>Mlyn MF 10 basic</t>
  </si>
  <si>
    <t>MF 10 BASIC</t>
  </si>
  <si>
    <t>IKA Werke gmbh</t>
  </si>
  <si>
    <t>DHMR07892</t>
  </si>
  <si>
    <t>Digestor M 1200</t>
  </si>
  <si>
    <t>M 1200</t>
  </si>
  <si>
    <t>Merci s.r.o. Brno</t>
  </si>
  <si>
    <t>Guangdong Biolight Mediteh Co.</t>
  </si>
  <si>
    <t>DHMR07894</t>
  </si>
  <si>
    <t>Kúpeľ ultrazvuková RK 1028H</t>
  </si>
  <si>
    <t>RK 1028H</t>
  </si>
  <si>
    <t>Bandelin elektronic</t>
  </si>
  <si>
    <t>MZ2C+AK+EK</t>
  </si>
  <si>
    <t>Vacuubrand Wertheim</t>
  </si>
  <si>
    <t>DHMR07896</t>
  </si>
  <si>
    <t>Systém termodezinfekčný sd-2</t>
  </si>
  <si>
    <t>Lobator sd-2</t>
  </si>
  <si>
    <t>Telos gmbh, Marburg</t>
  </si>
  <si>
    <t>DHMR07897</t>
  </si>
  <si>
    <t>MB 120</t>
  </si>
  <si>
    <t>Labox spol.s.r.o.</t>
  </si>
  <si>
    <t>DHMR07898</t>
  </si>
  <si>
    <t>Chladnička Biocompact II RR410</t>
  </si>
  <si>
    <t>II RR 410</t>
  </si>
  <si>
    <t>Z-456/2011 ITMS</t>
  </si>
  <si>
    <t>Dánsko</t>
  </si>
  <si>
    <t>DHMR07899</t>
  </si>
  <si>
    <t>Sušiareň vakuová VD 23</t>
  </si>
  <si>
    <t>VD 23</t>
  </si>
  <si>
    <t>Binder Tuttlingen</t>
  </si>
  <si>
    <t>DHMR07900</t>
  </si>
  <si>
    <t>Lyofilizátor Gamma 1-16 LSC</t>
  </si>
  <si>
    <t>Gamma 1-16 LSC</t>
  </si>
  <si>
    <t>Martina Christ GmbH</t>
  </si>
  <si>
    <t>DHMR07901</t>
  </si>
  <si>
    <t>Box laminárny MB 180</t>
  </si>
  <si>
    <t>MB 180</t>
  </si>
  <si>
    <t>Labox spol.s.r.o. Jirny</t>
  </si>
  <si>
    <t>DHMR07902</t>
  </si>
  <si>
    <t>Centrifuga Rotofix 32A</t>
  </si>
  <si>
    <t>Rotofix 32A</t>
  </si>
  <si>
    <t>Andreas Hettich  Tuttlingen</t>
  </si>
  <si>
    <t>DHMR07903</t>
  </si>
  <si>
    <t>Mraznička MDF 394</t>
  </si>
  <si>
    <t>MDF394</t>
  </si>
  <si>
    <t>Gram Commercial A/S AAAGE</t>
  </si>
  <si>
    <t>DHMR07904</t>
  </si>
  <si>
    <t>Váhy presné EW 600 2M</t>
  </si>
  <si>
    <t>EW 600 2M</t>
  </si>
  <si>
    <t>Kern sohn , Frommern</t>
  </si>
  <si>
    <t>DHMR07905</t>
  </si>
  <si>
    <t>Váhy analytické ABT2204M</t>
  </si>
  <si>
    <t>ABT 220 4M</t>
  </si>
  <si>
    <t>Kern Sohn Frommern</t>
  </si>
  <si>
    <t>DHMR07906</t>
  </si>
  <si>
    <t>PH meter Lab 870</t>
  </si>
  <si>
    <t>Lab 870</t>
  </si>
  <si>
    <t>Schott Instruments, Mainz</t>
  </si>
  <si>
    <t>DHMR07907</t>
  </si>
  <si>
    <t>DHMR07908</t>
  </si>
  <si>
    <t>Box hlbokomraziaci MDF U33 V</t>
  </si>
  <si>
    <t>MDF U 33 V</t>
  </si>
  <si>
    <t>DHMR07909</t>
  </si>
  <si>
    <t>Mraznička Biocompact II RF 410</t>
  </si>
  <si>
    <t>II RF 410</t>
  </si>
  <si>
    <t>Gram Commercial A/S Dánsko</t>
  </si>
  <si>
    <t>DHMR07910</t>
  </si>
  <si>
    <t>Gram Commercial A/S AAAGE Dáns</t>
  </si>
  <si>
    <t>DHMR07911</t>
  </si>
  <si>
    <t>CHladnička Biocompact IIRR 410</t>
  </si>
  <si>
    <t>II RR410C</t>
  </si>
  <si>
    <t>DHMR07912</t>
  </si>
  <si>
    <t>II RR 410C</t>
  </si>
  <si>
    <t>DHMR07913</t>
  </si>
  <si>
    <t>Autokláv Laboklav 25</t>
  </si>
  <si>
    <t>Laboklav 25</t>
  </si>
  <si>
    <t>SHP Steriltechnik AG</t>
  </si>
  <si>
    <t>DHMR07914</t>
  </si>
  <si>
    <t>Sterilizátor FED 115</t>
  </si>
  <si>
    <t>FED 115</t>
  </si>
  <si>
    <t>DHMR07915</t>
  </si>
  <si>
    <t>Umývačka lab. skla G7893</t>
  </si>
  <si>
    <t>G 7893</t>
  </si>
  <si>
    <t>Miele cie</t>
  </si>
  <si>
    <t>mac 1200 st</t>
  </si>
  <si>
    <t>MESSER TATRAGAS spol. s.r.o.</t>
  </si>
  <si>
    <t>ge MEDICAL SYSTéMS INFORMATION</t>
  </si>
  <si>
    <t>FA2012091151</t>
  </si>
  <si>
    <t>DHMR07917</t>
  </si>
  <si>
    <t>Balička vakuová VB 6</t>
  </si>
  <si>
    <t>VB 6</t>
  </si>
  <si>
    <t>RM Gastro -JAZ</t>
  </si>
  <si>
    <t>DHMR07918</t>
  </si>
  <si>
    <t>Box hlbokomraziaci MDF U74 V</t>
  </si>
  <si>
    <t>Alphja RA 8</t>
  </si>
  <si>
    <t>Lauda Dr. Wobser</t>
  </si>
  <si>
    <t>DHMR07920</t>
  </si>
  <si>
    <t>Box hlbokomraziaci MDF U33V</t>
  </si>
  <si>
    <t>MDF U33V</t>
  </si>
  <si>
    <t>Sanyo electric Co Japan</t>
  </si>
  <si>
    <t>DHMR07921</t>
  </si>
  <si>
    <t>Mraznička BioMidi EF 425</t>
  </si>
  <si>
    <t>Bio Midi EF 425</t>
  </si>
  <si>
    <t>DHMR07922</t>
  </si>
  <si>
    <t>Výrobník ultrač.vody PURE</t>
  </si>
  <si>
    <t>nanoPURE Diamond</t>
  </si>
  <si>
    <t>Wilhem Werner</t>
  </si>
  <si>
    <t>DHMR07923</t>
  </si>
  <si>
    <t>Box PCR BS-040104-AAA</t>
  </si>
  <si>
    <t>BS-040104-AAA</t>
  </si>
  <si>
    <t>BioSan Ltd.Riga</t>
  </si>
  <si>
    <t>Lithuania</t>
  </si>
  <si>
    <t>DHMR07924</t>
  </si>
  <si>
    <t>Reader multid. TriStar LB941</t>
  </si>
  <si>
    <t>TriStarr LB 941</t>
  </si>
  <si>
    <t>Berthold Technologies Wildbad</t>
  </si>
  <si>
    <t>DHMR07925</t>
  </si>
  <si>
    <t>Systém fotodok. Quantum ST 4</t>
  </si>
  <si>
    <t>Quantum ST 4</t>
  </si>
  <si>
    <t>Vilber Lourmat, Ceder</t>
  </si>
  <si>
    <t>DHMR07926</t>
  </si>
  <si>
    <t>Váhy analytické ABT 220 4M</t>
  </si>
  <si>
    <t>Kern sohn Frommern</t>
  </si>
  <si>
    <t>mikro 220 R</t>
  </si>
  <si>
    <t>Andreas Hettich</t>
  </si>
  <si>
    <t>DHMR07928</t>
  </si>
  <si>
    <t>Termomixer comfort</t>
  </si>
  <si>
    <t>Thermomixer comfort</t>
  </si>
  <si>
    <t>Eppendorf AG, Hamburg</t>
  </si>
  <si>
    <t>DHMR07929</t>
  </si>
  <si>
    <t>Termocyklér C 1000</t>
  </si>
  <si>
    <t>C 1000</t>
  </si>
  <si>
    <t>Bio-RAD Laboratories Californi</t>
  </si>
  <si>
    <t>DHMR07930</t>
  </si>
  <si>
    <t>Zdroj elektroforetický EV 265</t>
  </si>
  <si>
    <t>EV 265</t>
  </si>
  <si>
    <t>Consort nv,Turnhout</t>
  </si>
  <si>
    <t>DHMR07931</t>
  </si>
  <si>
    <t>Termostat -thermostat plus</t>
  </si>
  <si>
    <t>Thermostat plus</t>
  </si>
  <si>
    <t>Eppendorf</t>
  </si>
  <si>
    <t>DHMR07932</t>
  </si>
  <si>
    <t>DHMR07933</t>
  </si>
  <si>
    <t>Kern Sohn</t>
  </si>
  <si>
    <t>DHMR07936</t>
  </si>
  <si>
    <t>Inkubátor CO2 CB 210</t>
  </si>
  <si>
    <t>CB 210</t>
  </si>
  <si>
    <t>DHMR07937</t>
  </si>
  <si>
    <t>BINDER Tuttlingen</t>
  </si>
  <si>
    <t>Eclipse E200</t>
  </si>
  <si>
    <t>Nikon Instruments Europe</t>
  </si>
  <si>
    <t>Eclipse TS 100F</t>
  </si>
  <si>
    <t>Eclipse 80 i</t>
  </si>
  <si>
    <t>ROTIXA 50 RS</t>
  </si>
  <si>
    <t>DHMR07944</t>
  </si>
  <si>
    <t>Inkubátor Girrafe</t>
  </si>
  <si>
    <t>GIRRAFE</t>
  </si>
  <si>
    <t>Ohmeda Medical</t>
  </si>
  <si>
    <t>FA12169</t>
  </si>
  <si>
    <t>DHMR07945</t>
  </si>
  <si>
    <t>Systém monitorovací</t>
  </si>
  <si>
    <t>neurčený</t>
  </si>
  <si>
    <t>Comet, Radhoštem, Acer Hewlett</t>
  </si>
  <si>
    <t>EDAN M8</t>
  </si>
  <si>
    <t>Edan instruments.Inc.</t>
  </si>
  <si>
    <t>FA12136</t>
  </si>
  <si>
    <t>DHMR07947</t>
  </si>
  <si>
    <t>edan m8</t>
  </si>
  <si>
    <t>EDAN M8Edan instrummenstsEda</t>
  </si>
  <si>
    <t>DHMR07955</t>
  </si>
  <si>
    <t>Prístroj  elektrochirurgický</t>
  </si>
  <si>
    <t>Force FX-8CAS</t>
  </si>
  <si>
    <t>TIMED  s.r.o.</t>
  </si>
  <si>
    <t>FA591536</t>
  </si>
  <si>
    <t>DHMR07956</t>
  </si>
  <si>
    <t>Prístroj elektrochirurg.-gener</t>
  </si>
  <si>
    <t>Oddelenie zdravotníckej techniky</t>
  </si>
  <si>
    <t>149RASKOVÁ</t>
  </si>
  <si>
    <t>0.902.26</t>
  </si>
  <si>
    <t>FA591537</t>
  </si>
  <si>
    <t>DHMR07957</t>
  </si>
  <si>
    <t>126/1RASDR</t>
  </si>
  <si>
    <t>Hospivac 350 Basic</t>
  </si>
  <si>
    <t>CA-mi,VIA</t>
  </si>
  <si>
    <t>DHMR07959</t>
  </si>
  <si>
    <t>Kapnograf s pul.oximetrom</t>
  </si>
  <si>
    <t>Nellcor Oximax N-85</t>
  </si>
  <si>
    <t>covidien</t>
  </si>
  <si>
    <t>FA611523</t>
  </si>
  <si>
    <t>DHMR07964</t>
  </si>
  <si>
    <t>nellcor oximax n-85</t>
  </si>
  <si>
    <t>Videoureterornoskop flexibilnýOlympus URF-V</t>
  </si>
  <si>
    <t>Olympus URF-V</t>
  </si>
  <si>
    <t>Olzmpus Medical Systems</t>
  </si>
  <si>
    <t>VF152428</t>
  </si>
  <si>
    <t>DHMR07966</t>
  </si>
  <si>
    <t>Prístroj sekvenčný</t>
  </si>
  <si>
    <t>Kendall SCD 700</t>
  </si>
  <si>
    <t>FA112107011,11210211</t>
  </si>
  <si>
    <t>DHMR07967</t>
  </si>
  <si>
    <t>FA611962</t>
  </si>
  <si>
    <t>DHMR07968</t>
  </si>
  <si>
    <t>Covidien  Mansflield</t>
  </si>
  <si>
    <t>FA611911</t>
  </si>
  <si>
    <t>DHMR07969</t>
  </si>
  <si>
    <t>Keratometer Canon RK-F2</t>
  </si>
  <si>
    <t>Canon RK -F2</t>
  </si>
  <si>
    <t>Canon Europa N.V.</t>
  </si>
  <si>
    <t>FA20121298</t>
  </si>
  <si>
    <t>CSO SL 980-5XD</t>
  </si>
  <si>
    <t>C.s.o. Construzione Strumenti</t>
  </si>
  <si>
    <t>DHMR07971</t>
  </si>
  <si>
    <t>Tonometer Canon TX 20 P</t>
  </si>
  <si>
    <t>cann tx 20 p</t>
  </si>
  <si>
    <t>canon medical equipment group</t>
  </si>
  <si>
    <t>FA20121299</t>
  </si>
  <si>
    <t>DHMR07972</t>
  </si>
  <si>
    <t>LCD Optotyp CSO Vision CHart</t>
  </si>
  <si>
    <t>CSO Vision Chart CVC 03</t>
  </si>
  <si>
    <t>C.S.O. S.Construzione Strument</t>
  </si>
  <si>
    <t>20121296FA</t>
  </si>
  <si>
    <t>DHMR07973</t>
  </si>
  <si>
    <t>Sada skúšobmých skiel</t>
  </si>
  <si>
    <t>TS 75,TRIAL SET</t>
  </si>
  <si>
    <t>Reihert</t>
  </si>
  <si>
    <t>DHMR07974</t>
  </si>
  <si>
    <t>EDAN M 50</t>
  </si>
  <si>
    <t>Edan instrumensts.</t>
  </si>
  <si>
    <t>FA12150</t>
  </si>
  <si>
    <t>EDAN M50</t>
  </si>
  <si>
    <t>Edan M50</t>
  </si>
  <si>
    <t>FA121150</t>
  </si>
  <si>
    <t>GA 673</t>
  </si>
  <si>
    <t>FA300133981</t>
  </si>
  <si>
    <t>GA672</t>
  </si>
  <si>
    <t>aesculap AG</t>
  </si>
  <si>
    <t>FA300133801</t>
  </si>
  <si>
    <t>DHMR07978</t>
  </si>
  <si>
    <t>Dávkovač lineárny</t>
  </si>
  <si>
    <t>Perfusor space</t>
  </si>
  <si>
    <t>253SNPSENČ</t>
  </si>
  <si>
    <t>FA300133908</t>
  </si>
  <si>
    <t>DHMR07979</t>
  </si>
  <si>
    <t>B.BRAUN</t>
  </si>
  <si>
    <t>FA300133848</t>
  </si>
  <si>
    <t>DHMR07980</t>
  </si>
  <si>
    <t>Monitor vitátálnych funkciídatex ohmeda s/5</t>
  </si>
  <si>
    <t>MESSER MEDICAL HOME CARE</t>
  </si>
  <si>
    <t>DHMR07981</t>
  </si>
  <si>
    <t>Odsávačka ATMOS E 201</t>
  </si>
  <si>
    <t>Atmos E 201 Thorax</t>
  </si>
  <si>
    <t>Atmos medizin technik</t>
  </si>
  <si>
    <t>FAVF121546</t>
  </si>
  <si>
    <t>Cardiovit AT - 2plus</t>
  </si>
  <si>
    <t>FA111202659</t>
  </si>
  <si>
    <t>DHMR07983</t>
  </si>
  <si>
    <t>Oxymeter pulzný masimo</t>
  </si>
  <si>
    <t>masimo radical 7</t>
  </si>
  <si>
    <t>masimo corporation</t>
  </si>
  <si>
    <t>FA12158</t>
  </si>
  <si>
    <t>DHMR07984</t>
  </si>
  <si>
    <t>Trend Icu</t>
  </si>
  <si>
    <t>PROMA REHA s.r.p.Pezinok</t>
  </si>
  <si>
    <t>FA1270058</t>
  </si>
  <si>
    <t>DHMR07986</t>
  </si>
  <si>
    <t>Prístroj anesteziologickýGEHealtheare Aespire VIEW 1000</t>
  </si>
  <si>
    <t>GEHealtheare Aespire VIEW 1000</t>
  </si>
  <si>
    <t>datex-ohmeda</t>
  </si>
  <si>
    <t>2012091518,1504,1505</t>
  </si>
  <si>
    <t>DHMR07988</t>
  </si>
  <si>
    <t>Monitor vitálnych funkciíBLT M8000A</t>
  </si>
  <si>
    <t>BLT M 8000A</t>
  </si>
  <si>
    <t>Guangdong Biolight</t>
  </si>
  <si>
    <t>FA1120367</t>
  </si>
  <si>
    <t>DHMR07989</t>
  </si>
  <si>
    <t>Prístroj diagnostický</t>
  </si>
  <si>
    <t>Cirrus HD-OCT 4000</t>
  </si>
  <si>
    <t>DARY</t>
  </si>
  <si>
    <t>Novartis Slovakia s.r.o.</t>
  </si>
  <si>
    <t>Carl Zeiss Meditec</t>
  </si>
  <si>
    <t>D.Z.10.12.2014</t>
  </si>
  <si>
    <t>AESculap</t>
  </si>
  <si>
    <t>Infusomat space</t>
  </si>
  <si>
    <t>B.bRAUN</t>
  </si>
  <si>
    <t>FA30013311</t>
  </si>
  <si>
    <t>FA300133911</t>
  </si>
  <si>
    <t>DHMR07993</t>
  </si>
  <si>
    <t>Lôžko nemocničné PLE-N85-0</t>
  </si>
  <si>
    <t>PLE-N85-0</t>
  </si>
  <si>
    <t>Vitamed s.r.o. Pezinok</t>
  </si>
  <si>
    <t>DHMR07995</t>
  </si>
  <si>
    <t>FA1270066</t>
  </si>
  <si>
    <t>DHMR07996</t>
  </si>
  <si>
    <t>DHMR07997</t>
  </si>
  <si>
    <t>BLT E 70</t>
  </si>
  <si>
    <t>228SNPBÓKO</t>
  </si>
  <si>
    <t>Guanfdong Biolight Meditech co</t>
  </si>
  <si>
    <t>FA 1120119</t>
  </si>
  <si>
    <t>DHMR07998</t>
  </si>
  <si>
    <t>BLT M8000A</t>
  </si>
  <si>
    <t>Guangdong Biolight Meditech</t>
  </si>
  <si>
    <t>DHMR07999</t>
  </si>
  <si>
    <t>Guangdong Biolight Meditech cO</t>
  </si>
  <si>
    <t>DHMR08002</t>
  </si>
  <si>
    <t>Monitor vit. funkcii Delta</t>
  </si>
  <si>
    <t>Infinity Delta</t>
  </si>
  <si>
    <t>Dräger Slovensko  s.r.o.</t>
  </si>
  <si>
    <t>Drager Medical Systéms</t>
  </si>
  <si>
    <t>FA 125341</t>
  </si>
  <si>
    <t>DHMR08004</t>
  </si>
  <si>
    <t>Monitor vit. funkcií</t>
  </si>
  <si>
    <t>IM8</t>
  </si>
  <si>
    <t>Edan Instruments</t>
  </si>
  <si>
    <t>FA13027</t>
  </si>
  <si>
    <t>DHMR08005</t>
  </si>
  <si>
    <t>iM8</t>
  </si>
  <si>
    <t>edan Instruments</t>
  </si>
  <si>
    <t>FA13028</t>
  </si>
  <si>
    <t>DHMR08006</t>
  </si>
  <si>
    <t>XR 24 PRO</t>
  </si>
  <si>
    <t>METEC plus spol.s r.o.</t>
  </si>
  <si>
    <t>dURR dENTAL ag</t>
  </si>
  <si>
    <t>FA21205859</t>
  </si>
  <si>
    <t>DHMR08007</t>
  </si>
  <si>
    <t>Odsávač dymu</t>
  </si>
  <si>
    <t>RapidVac</t>
  </si>
  <si>
    <t>FA591862</t>
  </si>
  <si>
    <t>DHMR08008</t>
  </si>
  <si>
    <t>DHMR08009</t>
  </si>
  <si>
    <t>Jednotka akumulačnáGA677</t>
  </si>
  <si>
    <t>GA677</t>
  </si>
  <si>
    <t>AESKULAP</t>
  </si>
  <si>
    <t>FA300129503</t>
  </si>
  <si>
    <t>DHMR08010</t>
  </si>
  <si>
    <t>Odsavačka dymu RapidVac</t>
  </si>
  <si>
    <t>Covidien, USA</t>
  </si>
  <si>
    <t>591981,592029,592238</t>
  </si>
  <si>
    <t>DHMR08011</t>
  </si>
  <si>
    <t>Odsavačka dymu</t>
  </si>
  <si>
    <t>FA592237</t>
  </si>
  <si>
    <t>DHMR08012</t>
  </si>
  <si>
    <t>Zdroj svetelný ENDOLIGHT LED</t>
  </si>
  <si>
    <t>endolight led 1</t>
  </si>
  <si>
    <t>richard Wolf</t>
  </si>
  <si>
    <t>FA 13010029</t>
  </si>
  <si>
    <t>DHMR08013</t>
  </si>
  <si>
    <t>Jednotka akumulačná GA677</t>
  </si>
  <si>
    <t>.2</t>
  </si>
  <si>
    <t>aESKULAP</t>
  </si>
  <si>
    <t>FA300133798</t>
  </si>
  <si>
    <t>DHMR08014</t>
  </si>
  <si>
    <t>Monitor vitálnych funkciiEdan IM8</t>
  </si>
  <si>
    <t>MEDIS Košice   s.r.o.</t>
  </si>
  <si>
    <t>DHMR08015</t>
  </si>
  <si>
    <t>Videofrekvenčný syst.s kamerov</t>
  </si>
  <si>
    <t>Odbor TPČ</t>
  </si>
  <si>
    <t>339RASROPE</t>
  </si>
  <si>
    <t>Delta BP s.r.o.</t>
  </si>
  <si>
    <t>0.902.10</t>
  </si>
  <si>
    <t>FA 143000801</t>
  </si>
  <si>
    <t>DHMR08016</t>
  </si>
  <si>
    <t>Lampa fototerapeutická L-2010</t>
  </si>
  <si>
    <t>FL-2010</t>
  </si>
  <si>
    <t>Alfamedic s.r.o.</t>
  </si>
  <si>
    <t>FA130044</t>
  </si>
  <si>
    <t>DHMR08017</t>
  </si>
  <si>
    <t>AESCULAP</t>
  </si>
  <si>
    <t>FA300135773</t>
  </si>
  <si>
    <t>GA673</t>
  </si>
  <si>
    <t>Aesculap AG,</t>
  </si>
  <si>
    <t>FA300136568</t>
  </si>
  <si>
    <t>GA 672</t>
  </si>
  <si>
    <t>aESCULAP</t>
  </si>
  <si>
    <t>300135772,136569,136</t>
  </si>
  <si>
    <t>DHMR08020</t>
  </si>
  <si>
    <t>Odsávačka dymu RapidVac</t>
  </si>
  <si>
    <t>RAPIDVAC</t>
  </si>
  <si>
    <t>COVIDIEN</t>
  </si>
  <si>
    <t>592028,592239,591972</t>
  </si>
  <si>
    <t>DHMR08021</t>
  </si>
  <si>
    <t>Morselátor Unidrive GynRotocut</t>
  </si>
  <si>
    <t>unidrive Gyn Rotocut G1</t>
  </si>
  <si>
    <t>1894,1893,1951,1895</t>
  </si>
  <si>
    <t>DHMR08022</t>
  </si>
  <si>
    <t>Rapid Vac</t>
  </si>
  <si>
    <t>F592064,592104,59223</t>
  </si>
  <si>
    <t>edan se 601c</t>
  </si>
  <si>
    <t>edan</t>
  </si>
  <si>
    <t>FA 13034</t>
  </si>
  <si>
    <t>DHMR08024</t>
  </si>
  <si>
    <t>MAC 600</t>
  </si>
  <si>
    <t>GE Medical systoms</t>
  </si>
  <si>
    <t>FA13035</t>
  </si>
  <si>
    <t>DHMR08025</t>
  </si>
  <si>
    <t>Lôžko nemocničné PLX-N85-0</t>
  </si>
  <si>
    <t>DHMR08026</t>
  </si>
  <si>
    <t>PL-N85-0</t>
  </si>
  <si>
    <t>PROMA REHA S.R.O.</t>
  </si>
  <si>
    <t>FA 1360010</t>
  </si>
  <si>
    <t>DHMR08027</t>
  </si>
  <si>
    <t>Lôžko nemocničné TREND 2 C</t>
  </si>
  <si>
    <t>Trend 2 c</t>
  </si>
  <si>
    <t>proma reha</t>
  </si>
  <si>
    <t>FA1360011</t>
  </si>
  <si>
    <t>DHMR08028</t>
  </si>
  <si>
    <t>TREND 2 C</t>
  </si>
  <si>
    <t>PROMA REHA</t>
  </si>
  <si>
    <t>FA 1360012</t>
  </si>
  <si>
    <t>DHMR08029</t>
  </si>
  <si>
    <t>trend 2c</t>
  </si>
  <si>
    <t>Proma reha s.r.o.</t>
  </si>
  <si>
    <t>FA1260028</t>
  </si>
  <si>
    <t>DHMR08030</t>
  </si>
  <si>
    <t>Proma reha s.r.o. Riegrova</t>
  </si>
  <si>
    <t>FA 1260028</t>
  </si>
  <si>
    <t>DHMR08031</t>
  </si>
  <si>
    <t>Lôžko resuscitačné</t>
  </si>
  <si>
    <t>Multicare IMC17350-6</t>
  </si>
  <si>
    <t>BASCO SK   s.r.o. Pezinok</t>
  </si>
  <si>
    <t>Linet spol.s.r..</t>
  </si>
  <si>
    <t>3040000023,22,21</t>
  </si>
  <si>
    <t>DHMR08032</t>
  </si>
  <si>
    <t>FA 1270066</t>
  </si>
  <si>
    <t>DHMR08033</t>
  </si>
  <si>
    <t>Proma Reha s.r.o.</t>
  </si>
  <si>
    <t>Lymfoven 14</t>
  </si>
  <si>
    <t>Kopsa s.r.o.</t>
  </si>
  <si>
    <t>FA 21301655</t>
  </si>
  <si>
    <t>DHMR08035</t>
  </si>
  <si>
    <t>Zdroj svet. xenónový AXEL 300</t>
  </si>
  <si>
    <t>axel 300</t>
  </si>
  <si>
    <t>FA300140079</t>
  </si>
  <si>
    <t>DHMR08036</t>
  </si>
  <si>
    <t>Kreslo gynekologické</t>
  </si>
  <si>
    <t>ml2g</t>
  </si>
  <si>
    <t>4RASBLAŠK1</t>
  </si>
  <si>
    <t>Vamel Meditec</t>
  </si>
  <si>
    <t>DHMR08037</t>
  </si>
  <si>
    <t>ML2G</t>
  </si>
  <si>
    <t>vAMEL mEDITEC</t>
  </si>
  <si>
    <t>FAVF130178</t>
  </si>
  <si>
    <t>DHMR08038</t>
  </si>
  <si>
    <t>14RASONDI1</t>
  </si>
  <si>
    <t>drager sola 300 mobili</t>
  </si>
  <si>
    <t>Drager Medical</t>
  </si>
  <si>
    <t>VF130344</t>
  </si>
  <si>
    <t>Himax Hi 220</t>
  </si>
  <si>
    <t>Steris surgical techn.</t>
  </si>
  <si>
    <t>FA300144712</t>
  </si>
  <si>
    <t>Supportiar</t>
  </si>
  <si>
    <t>AIROX S.A.</t>
  </si>
  <si>
    <t>DHMR08042</t>
  </si>
  <si>
    <t>Monitor vitálnych funkcíícaarescape B650</t>
  </si>
  <si>
    <t>Carescape B650</t>
  </si>
  <si>
    <t>GE Healtheare</t>
  </si>
  <si>
    <t>FA13033,13032</t>
  </si>
  <si>
    <t>DHMR08043</t>
  </si>
  <si>
    <t>Dermatom bat.  GA670</t>
  </si>
  <si>
    <t>GA670</t>
  </si>
  <si>
    <t>FA300145909</t>
  </si>
  <si>
    <t>DHMR08044</t>
  </si>
  <si>
    <t>FA300145908</t>
  </si>
  <si>
    <t>DHMR08045</t>
  </si>
  <si>
    <t>Ohrievač tekutín WF-588</t>
  </si>
  <si>
    <t>WF-588</t>
  </si>
  <si>
    <t>Tyco Healthcare Group LP</t>
  </si>
  <si>
    <t>DHMR08046</t>
  </si>
  <si>
    <t>DHMR08047</t>
  </si>
  <si>
    <t>DHMR08048</t>
  </si>
  <si>
    <t>DHMR08049</t>
  </si>
  <si>
    <t>DHMR08050</t>
  </si>
  <si>
    <t>Dávkovač  infuzor AD-1500</t>
  </si>
  <si>
    <t>AD-1500</t>
  </si>
  <si>
    <t>TYCO HEALTHCARE GROUP</t>
  </si>
  <si>
    <t>FA610001</t>
  </si>
  <si>
    <t>DHMR08051</t>
  </si>
  <si>
    <t>Prístroj anesteziologickýGE Healtharae AESPIRE</t>
  </si>
  <si>
    <t>GE Healthcare AESPIRE 100</t>
  </si>
  <si>
    <t>DATEX-OHMEDA</t>
  </si>
  <si>
    <t>FA2012091545</t>
  </si>
  <si>
    <t>DHMR08053</t>
  </si>
  <si>
    <t>Stôl excidačný PP-AV2</t>
  </si>
  <si>
    <t>PP-AV2</t>
  </si>
  <si>
    <t>Anton Varga</t>
  </si>
  <si>
    <t>FA1370011</t>
  </si>
  <si>
    <t>MAC 800</t>
  </si>
  <si>
    <t>GE Medical Systém</t>
  </si>
  <si>
    <t>Isolette C 8000</t>
  </si>
  <si>
    <t>FA30630,30631,30632,</t>
  </si>
  <si>
    <t>Babytherm 8010</t>
  </si>
  <si>
    <t>Dräger Medical AG&amp;Co.KG</t>
  </si>
  <si>
    <t>VF130629</t>
  </si>
  <si>
    <t>DHMR08057</t>
  </si>
  <si>
    <t>Dokovacia stanica Infusom.SpacPerfusor Space</t>
  </si>
  <si>
    <t>Infusomat Space,Perfusor Space</t>
  </si>
  <si>
    <t>B.Braun Melsungen A.G.</t>
  </si>
  <si>
    <t>DHMR08058</t>
  </si>
  <si>
    <t>DHMR08059</t>
  </si>
  <si>
    <t>DHMR08060</t>
  </si>
  <si>
    <t>Dokovacia stanica Infusom.Spac</t>
  </si>
  <si>
    <t>DHMR08061</t>
  </si>
  <si>
    <t>DHMR08062</t>
  </si>
  <si>
    <t>DHMR08063</t>
  </si>
  <si>
    <t>DHMR08064</t>
  </si>
  <si>
    <t>DHMR08065</t>
  </si>
  <si>
    <t>DHMR08066</t>
  </si>
  <si>
    <t>Atmos 201 Thorax</t>
  </si>
  <si>
    <t>Atmos Medizin Technik</t>
  </si>
  <si>
    <t>VF130264</t>
  </si>
  <si>
    <t>DHMR08067</t>
  </si>
  <si>
    <t>Kreslo gynekologické ML2g</t>
  </si>
  <si>
    <t>vAMEL meditec s.r.o.</t>
  </si>
  <si>
    <t>FAVF130177</t>
  </si>
  <si>
    <t>DHMR08068</t>
  </si>
  <si>
    <t>Kreslo gynekologické ML2G</t>
  </si>
  <si>
    <t>ML 2G</t>
  </si>
  <si>
    <t>vAMEL mEDITEX</t>
  </si>
  <si>
    <t>FAVF130179</t>
  </si>
  <si>
    <t>DHMR08069</t>
  </si>
  <si>
    <t>Supportair</t>
  </si>
  <si>
    <t>Airox s.a.</t>
  </si>
  <si>
    <t>FA213001005</t>
  </si>
  <si>
    <t>DHMR08070</t>
  </si>
  <si>
    <t>Bronchofibroskopická vežaCV190</t>
  </si>
  <si>
    <t>CV-190</t>
  </si>
  <si>
    <t>Olympus Medical Systéms</t>
  </si>
  <si>
    <t>VF130580</t>
  </si>
  <si>
    <t>DHMR08071</t>
  </si>
  <si>
    <t>Generátor ablačný</t>
  </si>
  <si>
    <t>Ciik-tip RF Abkatuib System E</t>
  </si>
  <si>
    <t>Covidien Hampshire</t>
  </si>
  <si>
    <t>FA590250,590247,253</t>
  </si>
  <si>
    <t>DHMR08072</t>
  </si>
  <si>
    <t>Ventilátor pľúcny NPB 840</t>
  </si>
  <si>
    <t>Puritan Bennet NPB 840</t>
  </si>
  <si>
    <t>Covidien Limited</t>
  </si>
  <si>
    <t>610217.8,9,20,22.25,</t>
  </si>
  <si>
    <t>DHMR08073</t>
  </si>
  <si>
    <t>Chladiaci modul CP-4</t>
  </si>
  <si>
    <t>CP-4</t>
  </si>
  <si>
    <t>Kunz INSTRUMENTS</t>
  </si>
  <si>
    <t>FA 2012/0644</t>
  </si>
  <si>
    <t>anton Varga Kov</t>
  </si>
  <si>
    <t>FA1370010</t>
  </si>
  <si>
    <t>DHMR08075</t>
  </si>
  <si>
    <t>Monitor vit.funkcií EDAN iM9</t>
  </si>
  <si>
    <t>Edan iM9</t>
  </si>
  <si>
    <t>FA13125</t>
  </si>
  <si>
    <t>DHMR08076</t>
  </si>
  <si>
    <t>Atmos Medizin</t>
  </si>
  <si>
    <t>VF 130352</t>
  </si>
  <si>
    <t>DHMR08077</t>
  </si>
  <si>
    <t>Kapnograf s pulz.oxymetromNELLCOR OxiMax N-85</t>
  </si>
  <si>
    <t>Nellcor OxiMax N-85</t>
  </si>
  <si>
    <t>FA611299</t>
  </si>
  <si>
    <t>DHMR08078</t>
  </si>
  <si>
    <t>EKG prístroj MAC 600</t>
  </si>
  <si>
    <t>GE Medical Systems inf.</t>
  </si>
  <si>
    <t>FA13174</t>
  </si>
  <si>
    <t>DHMR08079</t>
  </si>
  <si>
    <t>Vitamed sk s.r.o.</t>
  </si>
  <si>
    <t>Responder 1000</t>
  </si>
  <si>
    <t>GE Medical Systéms Information</t>
  </si>
  <si>
    <t>FA 13175</t>
  </si>
  <si>
    <t>DHMR08081</t>
  </si>
  <si>
    <t>FA300153869</t>
  </si>
  <si>
    <t>ERO-SCAN</t>
  </si>
  <si>
    <t>Maico Diagnostic</t>
  </si>
  <si>
    <t>DHMR08083</t>
  </si>
  <si>
    <t>DHMR08084</t>
  </si>
  <si>
    <t>Stanica centrálna ICS</t>
  </si>
  <si>
    <t>ICS</t>
  </si>
  <si>
    <t>DAR49/12</t>
  </si>
  <si>
    <t>DHMR08085</t>
  </si>
  <si>
    <t>Merač ABI indexu Boso</t>
  </si>
  <si>
    <t>Boso ABI system 100</t>
  </si>
  <si>
    <t>COMPEK MEDICAL SERVICES s.r.o.</t>
  </si>
  <si>
    <t>Bosch</t>
  </si>
  <si>
    <t>FA13320078</t>
  </si>
  <si>
    <t>DHMR08086</t>
  </si>
  <si>
    <t>Riadiaca jedn. kraniotomickáAesculap mecrospeed uni GD670</t>
  </si>
  <si>
    <t>Aesculap microspeed uni GD670</t>
  </si>
  <si>
    <t>3001156300,899,897</t>
  </si>
  <si>
    <t>DHMR08087</t>
  </si>
  <si>
    <t>DHMR08088</t>
  </si>
  <si>
    <t>Vozík regálový transportný</t>
  </si>
  <si>
    <t>Aesculap PrimeLine</t>
  </si>
  <si>
    <t>Med Partners-ONLY 2U a.s.</t>
  </si>
  <si>
    <t>Aeskulap AG</t>
  </si>
  <si>
    <t>DHMR08089</t>
  </si>
  <si>
    <t>Aesculap primeline</t>
  </si>
  <si>
    <t>DHMR08090</t>
  </si>
  <si>
    <t>DHMR08091</t>
  </si>
  <si>
    <t>Aesulap primeLIne</t>
  </si>
  <si>
    <t>DHMR08092</t>
  </si>
  <si>
    <t>Aesculap primetLine</t>
  </si>
  <si>
    <t>DHMR08093</t>
  </si>
  <si>
    <t>Prístroj anesteziologický</t>
  </si>
  <si>
    <t>Leon Plus</t>
  </si>
  <si>
    <t>Heinen</t>
  </si>
  <si>
    <t>DHMR08094</t>
  </si>
  <si>
    <t>DHMR08095</t>
  </si>
  <si>
    <t>DHMR08096</t>
  </si>
  <si>
    <t>Vozík regálovýpojazdný</t>
  </si>
  <si>
    <t>AESCULAP AG,Am Aesculap-Platz</t>
  </si>
  <si>
    <t>DHMR08097</t>
  </si>
  <si>
    <t>DHMR08098</t>
  </si>
  <si>
    <t>Skriňa nerezová na odvetr.</t>
  </si>
  <si>
    <t>oPTOPOL pts 910</t>
  </si>
  <si>
    <t>oPTOPOL tECHNOLOGY</t>
  </si>
  <si>
    <t>FA20131483</t>
  </si>
  <si>
    <t>Poľsko</t>
  </si>
  <si>
    <t>DHMR08100</t>
  </si>
  <si>
    <t>VBM Medyiztechnik</t>
  </si>
  <si>
    <t>DHMR08101</t>
  </si>
  <si>
    <t>DHMR08102</t>
  </si>
  <si>
    <t>Generátor elekrichirurgický</t>
  </si>
  <si>
    <t>Force  EZ -8CS</t>
  </si>
  <si>
    <t>Covidien Hc.</t>
  </si>
  <si>
    <t>DHMR08103</t>
  </si>
  <si>
    <t>Monitor vitálnyh funkciíCarespace B650</t>
  </si>
  <si>
    <t>Carespace B650</t>
  </si>
  <si>
    <t>GE Healthcare</t>
  </si>
  <si>
    <t>DHMR08104</t>
  </si>
  <si>
    <t>Prístroj anesteziologickýAespire View</t>
  </si>
  <si>
    <t>Aespire View</t>
  </si>
  <si>
    <t>13343,13387,13388,</t>
  </si>
  <si>
    <t>DHMR08105</t>
  </si>
  <si>
    <t>MyLaTwice</t>
  </si>
  <si>
    <t>WEGA - MS spol.s r.o.</t>
  </si>
  <si>
    <t>Esaote</t>
  </si>
  <si>
    <t>FV130750</t>
  </si>
  <si>
    <t>MyLabTwice</t>
  </si>
  <si>
    <t>Esaote sp.a</t>
  </si>
  <si>
    <t>FV1310750</t>
  </si>
  <si>
    <t>DHMR08107</t>
  </si>
  <si>
    <t>Prístroj USG MyLabOne</t>
  </si>
  <si>
    <t>MyLabOne</t>
  </si>
  <si>
    <t>Esaote Europe</t>
  </si>
  <si>
    <t>DHMR08108</t>
  </si>
  <si>
    <t>Aktívne komponenty Ethernet</t>
  </si>
  <si>
    <t>hardware</t>
  </si>
  <si>
    <t>Oddelenie  informatiky</t>
  </si>
  <si>
    <t>253RASANDR</t>
  </si>
  <si>
    <t>LCS ELECTRONICS  spol. s r.o.</t>
  </si>
  <si>
    <t>0.908.01</t>
  </si>
  <si>
    <t>edan iM8</t>
  </si>
  <si>
    <t>DHMR08110</t>
  </si>
  <si>
    <t>trend2C</t>
  </si>
  <si>
    <t>Proma reha</t>
  </si>
  <si>
    <t>FA1470017</t>
  </si>
  <si>
    <t>DHMR08111</t>
  </si>
  <si>
    <t>Odsávačka s vozíkom ATMOSS 351</t>
  </si>
  <si>
    <t>ATMOS S 351</t>
  </si>
  <si>
    <t>DHMR08112</t>
  </si>
  <si>
    <t>Odsávačka KV-5</t>
  </si>
  <si>
    <t>KV-5</t>
  </si>
  <si>
    <t>Olympus Medcal system</t>
  </si>
  <si>
    <t>FAVF140042</t>
  </si>
  <si>
    <t>Martina</t>
  </si>
  <si>
    <t>FÉNIX BRATISLAVA   s.r.o.</t>
  </si>
  <si>
    <t>Gebruder Maartin</t>
  </si>
  <si>
    <t>DHMR08114</t>
  </si>
  <si>
    <t>Defibrilátor FRED easy</t>
  </si>
  <si>
    <t>Schillr Medical</t>
  </si>
  <si>
    <t>FA111302971</t>
  </si>
  <si>
    <t>DHMR08115</t>
  </si>
  <si>
    <t>Analyzátor acidobázický</t>
  </si>
  <si>
    <t>pHox plus L</t>
  </si>
  <si>
    <t>Nova Biomedical</t>
  </si>
  <si>
    <t>DAR</t>
  </si>
  <si>
    <t>DHMR08117</t>
  </si>
  <si>
    <t>B-.Braun Melsungen</t>
  </si>
  <si>
    <t>DHMR08122</t>
  </si>
  <si>
    <t>Infusomat Space, Perfusor Spac</t>
  </si>
  <si>
    <t>DHMR08123</t>
  </si>
  <si>
    <t>Infusomat Space,PerfusorSpace</t>
  </si>
  <si>
    <t>DHMR08124</t>
  </si>
  <si>
    <t>DHMR08125</t>
  </si>
  <si>
    <t>Infusomat Spúace,Perfusor Spac</t>
  </si>
  <si>
    <t>DHMR08126</t>
  </si>
  <si>
    <t>611RASMIL</t>
  </si>
  <si>
    <t>DHMR08127</t>
  </si>
  <si>
    <t>DHMR08129</t>
  </si>
  <si>
    <t>DHMR08130</t>
  </si>
  <si>
    <t>DHMR08131</t>
  </si>
  <si>
    <t>DHMR08132</t>
  </si>
  <si>
    <t>DHMR08133</t>
  </si>
  <si>
    <t>DHMR08134</t>
  </si>
  <si>
    <t>DHMR08135</t>
  </si>
  <si>
    <t>DHMR08136</t>
  </si>
  <si>
    <t>InfusomatSpace,Perfusor Space</t>
  </si>
  <si>
    <t>DHMR08137</t>
  </si>
  <si>
    <t>DHMR08138</t>
  </si>
  <si>
    <t>DHMR08139</t>
  </si>
  <si>
    <t>261RASVANÁ</t>
  </si>
  <si>
    <t>DHMR08140</t>
  </si>
  <si>
    <t>DHMR08141</t>
  </si>
  <si>
    <t>Infusomat Space Perfusor Space</t>
  </si>
  <si>
    <t>FA3236014005</t>
  </si>
  <si>
    <t>DHMR08142</t>
  </si>
  <si>
    <t>DHMR08143</t>
  </si>
  <si>
    <t>DHMR08144</t>
  </si>
  <si>
    <t>DHMR08145</t>
  </si>
  <si>
    <t>DHMR08146</t>
  </si>
  <si>
    <t>DHMR08147</t>
  </si>
  <si>
    <t>DHMR08148</t>
  </si>
  <si>
    <t>DHMR08149</t>
  </si>
  <si>
    <t>DHMR08150</t>
  </si>
  <si>
    <t>DHMR08151</t>
  </si>
  <si>
    <t>DHMR08152</t>
  </si>
  <si>
    <t>DHMR08153</t>
  </si>
  <si>
    <t>DHMR08154</t>
  </si>
  <si>
    <t>DHMR08155</t>
  </si>
  <si>
    <t>DHMR08156</t>
  </si>
  <si>
    <t>DHMR08157</t>
  </si>
  <si>
    <t>DHMR08158</t>
  </si>
  <si>
    <t>DHMR08159</t>
  </si>
  <si>
    <t>DHMR08160</t>
  </si>
  <si>
    <t>DHMR08161</t>
  </si>
  <si>
    <t>DHMR08162</t>
  </si>
  <si>
    <t>DHMR08163</t>
  </si>
  <si>
    <t>DHMR08164</t>
  </si>
  <si>
    <t>DHMR08165</t>
  </si>
  <si>
    <t>DHMR08166</t>
  </si>
  <si>
    <t>DHMR08167</t>
  </si>
  <si>
    <t>DHMR08168</t>
  </si>
  <si>
    <t>DHMR08169</t>
  </si>
  <si>
    <t>Stropný statív jednor.otočný</t>
  </si>
  <si>
    <t>SOR 70.11.1</t>
  </si>
  <si>
    <t>Daniševský s.r.o.</t>
  </si>
  <si>
    <t>DHMR08170</t>
  </si>
  <si>
    <t>DHMR08171</t>
  </si>
  <si>
    <t>DHMR08172</t>
  </si>
  <si>
    <t>Stropný zdrojový most pevný</t>
  </si>
  <si>
    <t>UR 2-UV</t>
  </si>
  <si>
    <t>DHMR08173</t>
  </si>
  <si>
    <t>DHMR08174</t>
  </si>
  <si>
    <t>DHMR08175</t>
  </si>
  <si>
    <t>UR 2 - UV</t>
  </si>
  <si>
    <t>Danišovský s.r.o.</t>
  </si>
  <si>
    <t>DHMR08176</t>
  </si>
  <si>
    <t>DHMR08177</t>
  </si>
  <si>
    <t>DHMR08178</t>
  </si>
  <si>
    <t>UR 2 -UV</t>
  </si>
  <si>
    <t>URG_EU_14, URG_ŠR_14</t>
  </si>
  <si>
    <t>DHMR08179</t>
  </si>
  <si>
    <t>DHMR08180</t>
  </si>
  <si>
    <t>DHMR08181</t>
  </si>
  <si>
    <t>DHMR08182</t>
  </si>
  <si>
    <t>DHMR08183</t>
  </si>
  <si>
    <t>DHMR08184</t>
  </si>
  <si>
    <t>DHMR08185</t>
  </si>
  <si>
    <t>DHMR08186</t>
  </si>
  <si>
    <t>DHMR08187</t>
  </si>
  <si>
    <t>DHMR08188</t>
  </si>
  <si>
    <t>Most zdrojový výškovo nast.</t>
  </si>
  <si>
    <t>OR - 8</t>
  </si>
  <si>
    <t>DHMR08189</t>
  </si>
  <si>
    <t>Lôžková nást.rampa pre 3 lôžka</t>
  </si>
  <si>
    <t>LR-H II</t>
  </si>
  <si>
    <t>DHMR08190</t>
  </si>
  <si>
    <t>DHMR08191</t>
  </si>
  <si>
    <t>LR-H- II</t>
  </si>
  <si>
    <t>DHMR08192</t>
  </si>
  <si>
    <t>DHMR08193</t>
  </si>
  <si>
    <t>DHMR08194</t>
  </si>
  <si>
    <t>DHMR08195</t>
  </si>
  <si>
    <t>DHMR08196</t>
  </si>
  <si>
    <t>Statív otočný kyvný 2x rameno800+800 mm</t>
  </si>
  <si>
    <t>DUO SOR 70.21+SKOS 71.11</t>
  </si>
  <si>
    <t>DUO SOR 70.21+SKOS 71.12</t>
  </si>
  <si>
    <t>DUO SOR 70.21+SKOS 71.13</t>
  </si>
  <si>
    <t>DUO SOR 70.21+SKOS 71.14</t>
  </si>
  <si>
    <t>DUO SOR 70.21+SKOS 71.15</t>
  </si>
  <si>
    <t>DUO SOR 70.21+SKOS 71.16</t>
  </si>
  <si>
    <t>DUO SOR 70.21+SKOS 71.17</t>
  </si>
  <si>
    <t>DUO SOR 70.21+SKOS 71.18</t>
  </si>
  <si>
    <t>DUO SOR 70.21+SKOS 71.19</t>
  </si>
  <si>
    <t>DUO SOR 70.21+SKOS 71.20</t>
  </si>
  <si>
    <t>Statív otočný kyvný 2xrameno800+800 mm</t>
  </si>
  <si>
    <t>DUO SOR 70.21+SKOS 71.21</t>
  </si>
  <si>
    <t>DUO SOR 70.211SKOS 71.22</t>
  </si>
  <si>
    <t>Statív otočný kyvný 2xrameno800+800mm</t>
  </si>
  <si>
    <t>DUO SOR 70.211SKOS 71.23</t>
  </si>
  <si>
    <t>Statív otočný kyvný 1xrameno800+800 mm</t>
  </si>
  <si>
    <t>DUO SOR 70.21+SKOS 71.24</t>
  </si>
  <si>
    <t>Stropný statív 1-ramenný ot.dlžka ramena  800 mm</t>
  </si>
  <si>
    <t>SKOS 71.11</t>
  </si>
  <si>
    <t>DHMR08212</t>
  </si>
  <si>
    <t>Stropný statív1-ram.otočnýdlžka ramena 800 mm</t>
  </si>
  <si>
    <t>SKOS 71.12</t>
  </si>
  <si>
    <t>DHMR08213</t>
  </si>
  <si>
    <t>Lôžková nástenná rampa</t>
  </si>
  <si>
    <t>LR-1</t>
  </si>
  <si>
    <t>DHMR08214</t>
  </si>
  <si>
    <t>DHMR08215</t>
  </si>
  <si>
    <t>DHMR08216</t>
  </si>
  <si>
    <t>LR - 1</t>
  </si>
  <si>
    <t>DHMR08217</t>
  </si>
  <si>
    <t>DHMR08218</t>
  </si>
  <si>
    <t>DHMR08220</t>
  </si>
  <si>
    <t>skos 71.11</t>
  </si>
  <si>
    <t>DHMR08221</t>
  </si>
  <si>
    <t>DHMR08222</t>
  </si>
  <si>
    <t>DHMR08223</t>
  </si>
  <si>
    <t>Stropný statív anes.dvojr.sel.zdvihom pre anest.prístroj</t>
  </si>
  <si>
    <t>MAX 81.21.4+SOR</t>
  </si>
  <si>
    <t>DHMR08224</t>
  </si>
  <si>
    <t>DHMR08225</t>
  </si>
  <si>
    <t>DHMR08226</t>
  </si>
  <si>
    <t>DHMR08227</t>
  </si>
  <si>
    <t>Prístroj dialyzačný</t>
  </si>
  <si>
    <t>Aguarius</t>
  </si>
  <si>
    <t>Nikkiso Europe</t>
  </si>
  <si>
    <t>DHMR08228</t>
  </si>
  <si>
    <t>Prístroj na chladenie pacienta</t>
  </si>
  <si>
    <t>Blangetrol III</t>
  </si>
  <si>
    <t>Cincinnati Sub-zero Products</t>
  </si>
  <si>
    <t>Babytherm</t>
  </si>
  <si>
    <t>Drager MedicalAG</t>
  </si>
  <si>
    <t>Drager Medical AG</t>
  </si>
  <si>
    <t>DHMR08231</t>
  </si>
  <si>
    <t>BleaseSirius</t>
  </si>
  <si>
    <t>Spacelabs Healthcare</t>
  </si>
  <si>
    <t>DHMR08232</t>
  </si>
  <si>
    <t>DHMR08233</t>
  </si>
  <si>
    <t>DHMR08234</t>
  </si>
  <si>
    <t>DHMR08235</t>
  </si>
  <si>
    <t>Steris Harmony vLed</t>
  </si>
  <si>
    <t>Steris Corporation</t>
  </si>
  <si>
    <t>DHMR08238</t>
  </si>
  <si>
    <t>Lampa stropná oper.s kamerou</t>
  </si>
  <si>
    <t>DHMR08239</t>
  </si>
  <si>
    <t>DHMR08240</t>
  </si>
  <si>
    <t>Mirelux</t>
  </si>
  <si>
    <t>Merivaara Corp.Puustellintie</t>
  </si>
  <si>
    <t>DHMR08241</t>
  </si>
  <si>
    <t>DHMR08242</t>
  </si>
  <si>
    <t>DHMR08244</t>
  </si>
  <si>
    <t>DHMR08245</t>
  </si>
  <si>
    <t>DHMR08246</t>
  </si>
  <si>
    <t>DHMR08247</t>
  </si>
  <si>
    <t>DHMR08248</t>
  </si>
  <si>
    <t>Getinge</t>
  </si>
  <si>
    <t>Getinge Disinfection AB</t>
  </si>
  <si>
    <t>DHMR08250</t>
  </si>
  <si>
    <t>DHMR08251</t>
  </si>
  <si>
    <t>DHMR08252</t>
  </si>
  <si>
    <t>DHMR08253</t>
  </si>
  <si>
    <t>DHMR08254</t>
  </si>
  <si>
    <t>Myčka nástrojov</t>
  </si>
  <si>
    <t>DHMR08256</t>
  </si>
  <si>
    <t>Sterilizátor parný</t>
  </si>
  <si>
    <t>Sterivap</t>
  </si>
  <si>
    <t>BMT Medical Technology s.r.o.</t>
  </si>
  <si>
    <t>DHMR08257</t>
  </si>
  <si>
    <t>Lôžko transp.intenzívnej star.</t>
  </si>
  <si>
    <t>Eleganza Smart</t>
  </si>
  <si>
    <t>Linet spol.s.r.o.</t>
  </si>
  <si>
    <t>DHMR08258</t>
  </si>
  <si>
    <t>DHMR08259</t>
  </si>
  <si>
    <t>Lôžko transportné inv.star.</t>
  </si>
  <si>
    <t>Eleganya Smart</t>
  </si>
  <si>
    <t>Linet spol. s.r.o.</t>
  </si>
  <si>
    <t>DHMR08260</t>
  </si>
  <si>
    <t>Linet Spol.</t>
  </si>
  <si>
    <t>DHMR08261</t>
  </si>
  <si>
    <t>Spacelabs CardioExpress SL 12</t>
  </si>
  <si>
    <t>URG_EU_14, URG_ŠR_14, URGENT_EU, URGENT_ŠR</t>
  </si>
  <si>
    <t>DHMR08263</t>
  </si>
  <si>
    <t>DHMR08264</t>
  </si>
  <si>
    <t>DHMR08266</t>
  </si>
  <si>
    <t>Lifepak 20e</t>
  </si>
  <si>
    <t>Medtronic. Redmond</t>
  </si>
  <si>
    <t>DHMR08267</t>
  </si>
  <si>
    <t>DHMR08268</t>
  </si>
  <si>
    <t>DHMR08269</t>
  </si>
  <si>
    <t>Medtronic, Willows Road</t>
  </si>
  <si>
    <t>DHMR08275</t>
  </si>
  <si>
    <t>Ultraviex SL 2400</t>
  </si>
  <si>
    <t>Spacelabs Medical</t>
  </si>
  <si>
    <t>DHMR08276</t>
  </si>
  <si>
    <t>Ultraview SL 2700</t>
  </si>
  <si>
    <t>Spacelaabs Medical</t>
  </si>
  <si>
    <t>DHMR08277</t>
  </si>
  <si>
    <t>DHMR08278</t>
  </si>
  <si>
    <t>DHMR08279</t>
  </si>
  <si>
    <t>DHMR08280</t>
  </si>
  <si>
    <t>DHMR08281</t>
  </si>
  <si>
    <t>DHMR08282</t>
  </si>
  <si>
    <t>DHMR08283</t>
  </si>
  <si>
    <t>DHMR08284</t>
  </si>
  <si>
    <t>DHMR08285</t>
  </si>
  <si>
    <t>DHMR08286</t>
  </si>
  <si>
    <t>DHMR08287</t>
  </si>
  <si>
    <t>Sprint RTG</t>
  </si>
  <si>
    <t>Linet spol. s...o.</t>
  </si>
  <si>
    <t>DHMR08288</t>
  </si>
  <si>
    <t>DHMR08289</t>
  </si>
  <si>
    <t>DHMR08290</t>
  </si>
  <si>
    <t>DHMR08291</t>
  </si>
  <si>
    <t>Spacelabs Healthcare Ltd.Canno</t>
  </si>
  <si>
    <t>Ultraview SL 2400</t>
  </si>
  <si>
    <t>DHMR08293</t>
  </si>
  <si>
    <t>Vozík na zaist.obt.dých. ciest</t>
  </si>
  <si>
    <t>Compact Aurion</t>
  </si>
  <si>
    <t>DHMR08294</t>
  </si>
  <si>
    <t>Lôžko na intenz.starostlivosť</t>
  </si>
  <si>
    <t>Eleganza 3XC</t>
  </si>
  <si>
    <t>Linet spol,s.r.o</t>
  </si>
  <si>
    <t>DHMR08295</t>
  </si>
  <si>
    <t>DHMR08296</t>
  </si>
  <si>
    <t>DHMR08297</t>
  </si>
  <si>
    <t>DHMR08298</t>
  </si>
  <si>
    <t>DHMR08299</t>
  </si>
  <si>
    <t>DHMR08300</t>
  </si>
  <si>
    <t>DHMR08301</t>
  </si>
  <si>
    <t>DHMR08302</t>
  </si>
  <si>
    <t>DHMR08303</t>
  </si>
  <si>
    <t>DHMR08304</t>
  </si>
  <si>
    <t>DHMR08305</t>
  </si>
  <si>
    <t>DHMR08306</t>
  </si>
  <si>
    <t>135RASSAVČ</t>
  </si>
  <si>
    <t>DHMR08307</t>
  </si>
  <si>
    <t>DHMR08308</t>
  </si>
  <si>
    <t>Lôžko na intenzívnu starostl.</t>
  </si>
  <si>
    <t>DHMR08309</t>
  </si>
  <si>
    <t>DHMR08310</t>
  </si>
  <si>
    <t>DHMR08311</t>
  </si>
  <si>
    <t>Spacelabs</t>
  </si>
  <si>
    <t>DHMR08312</t>
  </si>
  <si>
    <t>Fibrobronchoskop</t>
  </si>
  <si>
    <t>BF-1T60</t>
  </si>
  <si>
    <t>Olympus Medical system</t>
  </si>
  <si>
    <t>DHMR08313</t>
  </si>
  <si>
    <t>Zostava germicidných žiaričov</t>
  </si>
  <si>
    <t>Prolux GK 30 W</t>
  </si>
  <si>
    <t>Nexa</t>
  </si>
  <si>
    <t>Erbotom VIO 300D</t>
  </si>
  <si>
    <t>Erbe Elektomedizin</t>
  </si>
  <si>
    <t>DHMR08315</t>
  </si>
  <si>
    <t>DHMR08316</t>
  </si>
  <si>
    <t>Ultraview  2700</t>
  </si>
  <si>
    <t>DHMR08317</t>
  </si>
  <si>
    <t>DHMR08318</t>
  </si>
  <si>
    <t>DHMR08319</t>
  </si>
  <si>
    <t>DHMR08320</t>
  </si>
  <si>
    <t>DHMR08321</t>
  </si>
  <si>
    <t>DHMR08322</t>
  </si>
  <si>
    <t>DHMR08323</t>
  </si>
  <si>
    <t>DHMR08324</t>
  </si>
  <si>
    <t>DHMR08325</t>
  </si>
  <si>
    <t>DHMR08326</t>
  </si>
  <si>
    <t>Zostava germicidných žiaričov24 ks</t>
  </si>
  <si>
    <t>Prolux G 30 W</t>
  </si>
  <si>
    <t>Nexa s.r.o.</t>
  </si>
  <si>
    <t>DHMR08327</t>
  </si>
  <si>
    <t>Diamond 50BG</t>
  </si>
  <si>
    <t>Schmitz und Sohne</t>
  </si>
  <si>
    <t>Diamond 60 BLK</t>
  </si>
  <si>
    <t>Schmitz u Sohne</t>
  </si>
  <si>
    <t>Diamond 60BLK</t>
  </si>
  <si>
    <t>Diamond 50 BG</t>
  </si>
  <si>
    <t>DHMR08332</t>
  </si>
  <si>
    <t>Getinge Disinfection</t>
  </si>
  <si>
    <t>DHMR08333</t>
  </si>
  <si>
    <t>DHMR08336</t>
  </si>
  <si>
    <t>DHMR08337</t>
  </si>
  <si>
    <t>Linet spol.</t>
  </si>
  <si>
    <t>Medronic, Redmond</t>
  </si>
  <si>
    <t xml:space="preserve"> Lifepak 20e</t>
  </si>
  <si>
    <t>DHMR08344</t>
  </si>
  <si>
    <t>Masimo Radical 7</t>
  </si>
  <si>
    <t>Masimo Corporation</t>
  </si>
  <si>
    <t>DHMR08346</t>
  </si>
  <si>
    <t>Prístroj na ohrev pacienta</t>
  </si>
  <si>
    <t>WarmTouch</t>
  </si>
  <si>
    <t>DHMR08347</t>
  </si>
  <si>
    <t>Prístroj na ohrev pacientaWarm Touch</t>
  </si>
  <si>
    <t>WarmRouch</t>
  </si>
  <si>
    <t>Covidien Ile</t>
  </si>
  <si>
    <t>DHMR08348</t>
  </si>
  <si>
    <t>DHMR08349</t>
  </si>
  <si>
    <t>DHMR08350</t>
  </si>
  <si>
    <t>DHMR08351</t>
  </si>
  <si>
    <t>DHMR08352</t>
  </si>
  <si>
    <t>DHMR08353</t>
  </si>
  <si>
    <t>DHMR08354</t>
  </si>
  <si>
    <t>DHMR08355</t>
  </si>
  <si>
    <t>DHMR08356</t>
  </si>
  <si>
    <t>Linet spol.s.r.o</t>
  </si>
  <si>
    <t>DHMR08357</t>
  </si>
  <si>
    <t>Ventilátor transportný</t>
  </si>
  <si>
    <t>AIROX s.a.</t>
  </si>
  <si>
    <t>DHMR08358</t>
  </si>
  <si>
    <t>DHMR08359</t>
  </si>
  <si>
    <t>Airox Supportair</t>
  </si>
  <si>
    <t>DHMR08360</t>
  </si>
  <si>
    <t>Ventilátor transportnýAirox Supportair</t>
  </si>
  <si>
    <t>Airox S.A.Parac</t>
  </si>
  <si>
    <t>DHMR08361</t>
  </si>
  <si>
    <t>Airox Paare</t>
  </si>
  <si>
    <t>DHMR08362</t>
  </si>
  <si>
    <t>Ventilátor pľucný</t>
  </si>
  <si>
    <t>DHMR08363</t>
  </si>
  <si>
    <t>DHMR08364</t>
  </si>
  <si>
    <t>DHMR08366</t>
  </si>
  <si>
    <t>DHMR08367</t>
  </si>
  <si>
    <t>Coviedien</t>
  </si>
  <si>
    <t>DHMR08368</t>
  </si>
  <si>
    <t>Prístroj USG SonoSite</t>
  </si>
  <si>
    <t>SonoSite</t>
  </si>
  <si>
    <t>DHMR08369</t>
  </si>
  <si>
    <t>Videolaryngoskop GlideScope</t>
  </si>
  <si>
    <t>GlideScope</t>
  </si>
  <si>
    <t>Verathon Medical ULC</t>
  </si>
  <si>
    <t>Kanada</t>
  </si>
  <si>
    <t>ErboptomVio 300 D</t>
  </si>
  <si>
    <t>Erbotom Vio 300 D</t>
  </si>
  <si>
    <t>ERBE Elektomedizin</t>
  </si>
  <si>
    <t>DHMR08374</t>
  </si>
  <si>
    <t>DHMR08375</t>
  </si>
  <si>
    <t>B.Braun Melsungen</t>
  </si>
  <si>
    <t>DHMR08376</t>
  </si>
  <si>
    <t>DHMR08377</t>
  </si>
  <si>
    <t>DHMR08378</t>
  </si>
  <si>
    <t>B.Brtaun Melsungen</t>
  </si>
  <si>
    <t>DHMR08379</t>
  </si>
  <si>
    <t>DHMR08380</t>
  </si>
  <si>
    <t>DHMR08381</t>
  </si>
  <si>
    <t>Space Station</t>
  </si>
  <si>
    <t>DHMR08382</t>
  </si>
  <si>
    <t>DHMR08383</t>
  </si>
  <si>
    <t>DHMR08384</t>
  </si>
  <si>
    <t>DHMR08385</t>
  </si>
  <si>
    <t>DHMR08386</t>
  </si>
  <si>
    <t>DHMR08387</t>
  </si>
  <si>
    <t>DHMR08388</t>
  </si>
  <si>
    <t>DHMR08389</t>
  </si>
  <si>
    <t>DHMR08390</t>
  </si>
  <si>
    <t>DHMR08391</t>
  </si>
  <si>
    <t>DHMR08392</t>
  </si>
  <si>
    <t>DHMR08393</t>
  </si>
  <si>
    <t>DHMR08395</t>
  </si>
  <si>
    <t>DHMR08396</t>
  </si>
  <si>
    <t>DHMR08397</t>
  </si>
  <si>
    <t>B.Braun Mlsungen</t>
  </si>
  <si>
    <t>DHMR08398</t>
  </si>
  <si>
    <t>DHMR08399</t>
  </si>
  <si>
    <t>DHMR08400</t>
  </si>
  <si>
    <t>DHMR08401</t>
  </si>
  <si>
    <t>Archív digitálny - PACS</t>
  </si>
  <si>
    <t>server</t>
  </si>
  <si>
    <t>252RASANDR</t>
  </si>
  <si>
    <t>Hewlett-Packard Company</t>
  </si>
  <si>
    <t>DHMR08402</t>
  </si>
  <si>
    <t>Hewlett-Packard Z420 WS</t>
  </si>
  <si>
    <t>Hewlet-Packaard Company</t>
  </si>
  <si>
    <t>DHMR08403</t>
  </si>
  <si>
    <t>DHMR08404</t>
  </si>
  <si>
    <t>608RASKEL</t>
  </si>
  <si>
    <t>DHMR08405</t>
  </si>
  <si>
    <t>DHMR08406</t>
  </si>
  <si>
    <t>DHMR08407</t>
  </si>
  <si>
    <t>Hewlett-Packard Z 420 WS</t>
  </si>
  <si>
    <t>DHMR08408</t>
  </si>
  <si>
    <t>DHMR08409</t>
  </si>
  <si>
    <t>DHMR08410</t>
  </si>
  <si>
    <t>DHMR08411</t>
  </si>
  <si>
    <t>DHMR08412</t>
  </si>
  <si>
    <t>DHMR08414</t>
  </si>
  <si>
    <t>DHMR08415</t>
  </si>
  <si>
    <t>DHMR08416</t>
  </si>
  <si>
    <t>DHMR08417</t>
  </si>
  <si>
    <t>DHMR08418</t>
  </si>
  <si>
    <t>DHMR08419</t>
  </si>
  <si>
    <t>DHMR08420</t>
  </si>
  <si>
    <t>DHMR08421</t>
  </si>
  <si>
    <t>DHMR08422</t>
  </si>
  <si>
    <t>DHMR08423</t>
  </si>
  <si>
    <t>DHMR08424</t>
  </si>
  <si>
    <t>Linet spol. s.rol.o</t>
  </si>
  <si>
    <t>DHMR08425</t>
  </si>
  <si>
    <t>DHMR08426</t>
  </si>
  <si>
    <t>DHMR08427</t>
  </si>
  <si>
    <t>DHMR08428</t>
  </si>
  <si>
    <t>DHMR08429</t>
  </si>
  <si>
    <t>DHMR08430</t>
  </si>
  <si>
    <t>DHMR08431</t>
  </si>
  <si>
    <t>DHMR08432</t>
  </si>
  <si>
    <t>DHMR08433</t>
  </si>
  <si>
    <t>DHMR08434</t>
  </si>
  <si>
    <t>DHMR08435</t>
  </si>
  <si>
    <t>DHMR08436</t>
  </si>
  <si>
    <t>DHMR08437</t>
  </si>
  <si>
    <t>DHMR08438</t>
  </si>
  <si>
    <t>DHMR08439</t>
  </si>
  <si>
    <t>DHMR08440</t>
  </si>
  <si>
    <t>DHMR08441</t>
  </si>
  <si>
    <t>DHMR08442</t>
  </si>
  <si>
    <t>DHMR08443</t>
  </si>
  <si>
    <t>DHMR08444</t>
  </si>
  <si>
    <t>DHMR08445</t>
  </si>
  <si>
    <t>DHMR08446</t>
  </si>
  <si>
    <t>DHMR08447</t>
  </si>
  <si>
    <t>DHMR08448</t>
  </si>
  <si>
    <t>PLL-N85-0</t>
  </si>
  <si>
    <t>PROMA REHA s.r.o.</t>
  </si>
  <si>
    <t>DHMR08449</t>
  </si>
  <si>
    <t>DHMR08450</t>
  </si>
  <si>
    <t>290SNPHALU</t>
  </si>
  <si>
    <t>DHMR08452</t>
  </si>
  <si>
    <t>DHMR08453</t>
  </si>
  <si>
    <t>DHMR08455</t>
  </si>
  <si>
    <t>DHMR08456</t>
  </si>
  <si>
    <t>DHMR08457</t>
  </si>
  <si>
    <t>DHMR08458</t>
  </si>
  <si>
    <t>DHMR08459</t>
  </si>
  <si>
    <t>DHMR08460</t>
  </si>
  <si>
    <t>DHMR08461</t>
  </si>
  <si>
    <t>DHMR08462</t>
  </si>
  <si>
    <t>DHMR08463</t>
  </si>
  <si>
    <t>DHMR08464</t>
  </si>
  <si>
    <t>DHMR08465</t>
  </si>
  <si>
    <t>DHMR08466</t>
  </si>
  <si>
    <t>DHMR08467</t>
  </si>
  <si>
    <t>DHMR08468</t>
  </si>
  <si>
    <t>DHMR08469</t>
  </si>
  <si>
    <t>DHMR08470</t>
  </si>
  <si>
    <t>DHMR08471</t>
  </si>
  <si>
    <t>DHMR08472</t>
  </si>
  <si>
    <t>DHMR08473</t>
  </si>
  <si>
    <t>DHMR08474</t>
  </si>
  <si>
    <t>DHMR08475</t>
  </si>
  <si>
    <t>DHMR08476</t>
  </si>
  <si>
    <t>DHMR08477</t>
  </si>
  <si>
    <t>DHMR08478</t>
  </si>
  <si>
    <t>DHMR08479</t>
  </si>
  <si>
    <t>DHMR08480</t>
  </si>
  <si>
    <t>DHMR08481</t>
  </si>
  <si>
    <t>DHMR08483</t>
  </si>
  <si>
    <t>DHMR08484</t>
  </si>
  <si>
    <t>DHMR08485</t>
  </si>
  <si>
    <t>DHMR08486</t>
  </si>
  <si>
    <t>DHMR08488</t>
  </si>
  <si>
    <t>I. KAIM - amb. AIM SNP</t>
  </si>
  <si>
    <t>21SNPHUPPE</t>
  </si>
  <si>
    <t>2.025.52</t>
  </si>
  <si>
    <t>DHMR08489</t>
  </si>
  <si>
    <t>DHMR08490</t>
  </si>
  <si>
    <t>DHMR08491</t>
  </si>
  <si>
    <t>DHMR08492</t>
  </si>
  <si>
    <t>DHMR08493</t>
  </si>
  <si>
    <t>DHMR08494</t>
  </si>
  <si>
    <t>DHMR08497</t>
  </si>
  <si>
    <t>DHMR08498</t>
  </si>
  <si>
    <t>DHMR08499</t>
  </si>
  <si>
    <t>DHMR08500</t>
  </si>
  <si>
    <t>DHMR08501</t>
  </si>
  <si>
    <t>DHMR08502</t>
  </si>
  <si>
    <t>DHMR08503</t>
  </si>
  <si>
    <t>DHMR08504</t>
  </si>
  <si>
    <t>DHMR08505</t>
  </si>
  <si>
    <t>DHMR08506</t>
  </si>
  <si>
    <t>DHMR08507</t>
  </si>
  <si>
    <t>DHMR08508</t>
  </si>
  <si>
    <t>DHMR08509</t>
  </si>
  <si>
    <t>DHMR08510</t>
  </si>
  <si>
    <t>DHMR08511</t>
  </si>
  <si>
    <t>DHMR08512</t>
  </si>
  <si>
    <t>DHMR08513</t>
  </si>
  <si>
    <t>DHMR08515</t>
  </si>
  <si>
    <t>DHMR08516</t>
  </si>
  <si>
    <t>DHMR08517</t>
  </si>
  <si>
    <t>DHMR08518</t>
  </si>
  <si>
    <t>DHMR08519</t>
  </si>
  <si>
    <t>DHMR08520</t>
  </si>
  <si>
    <t>DHMR08521</t>
  </si>
  <si>
    <t>DHMR08522</t>
  </si>
  <si>
    <t>DHMR08523</t>
  </si>
  <si>
    <t>DHMR08524</t>
  </si>
  <si>
    <t>DHMR08525</t>
  </si>
  <si>
    <t>DHMR08526</t>
  </si>
  <si>
    <t>DHMR08527</t>
  </si>
  <si>
    <t>DHMR08528</t>
  </si>
  <si>
    <t>DHMR08529</t>
  </si>
  <si>
    <t>DHMR08530</t>
  </si>
  <si>
    <t>DHMR08531</t>
  </si>
  <si>
    <t>DHMR08532</t>
  </si>
  <si>
    <t>DHMR08533</t>
  </si>
  <si>
    <t>DHMR08534</t>
  </si>
  <si>
    <t>DHMR08535</t>
  </si>
  <si>
    <t>DHMR08536</t>
  </si>
  <si>
    <t>DHMR08537</t>
  </si>
  <si>
    <t>DHMR08538</t>
  </si>
  <si>
    <t>DHMR08539</t>
  </si>
  <si>
    <t>DHMR08541</t>
  </si>
  <si>
    <t>Virtuoso</t>
  </si>
  <si>
    <t>DHMR08543</t>
  </si>
  <si>
    <t>DHMR08544</t>
  </si>
  <si>
    <t>DHMR08548</t>
  </si>
  <si>
    <t>DHMR08550</t>
  </si>
  <si>
    <t>Systém anitdekubitný aktívny</t>
  </si>
  <si>
    <t>DHMR08554</t>
  </si>
  <si>
    <t>DHMR08557</t>
  </si>
  <si>
    <t>DHMR08558</t>
  </si>
  <si>
    <t>DHMR08560</t>
  </si>
  <si>
    <t>Lôžko nemocničné pre deti</t>
  </si>
  <si>
    <t>DHMR08561</t>
  </si>
  <si>
    <t>DHMR08562</t>
  </si>
  <si>
    <t>DHMR08563</t>
  </si>
  <si>
    <t>DHMR08564</t>
  </si>
  <si>
    <t>DHMR08565</t>
  </si>
  <si>
    <t>DHMR08567</t>
  </si>
  <si>
    <t>Lôžko t transportné intenz.st.</t>
  </si>
  <si>
    <t>DHMR08568</t>
  </si>
  <si>
    <t>DHMR08569</t>
  </si>
  <si>
    <t>DHMR08570</t>
  </si>
  <si>
    <t>DHMR08571</t>
  </si>
  <si>
    <t>DHMR08572</t>
  </si>
  <si>
    <t>DHMR08573</t>
  </si>
  <si>
    <t>DHMR08574</t>
  </si>
  <si>
    <t>DHMR08575</t>
  </si>
  <si>
    <t>DHMR08576</t>
  </si>
  <si>
    <t>Lôžko sprchovacie</t>
  </si>
  <si>
    <t>TR 2000</t>
  </si>
  <si>
    <t>TR Equipment AB</t>
  </si>
  <si>
    <t>DHMR08577</t>
  </si>
  <si>
    <t>DHMR08578</t>
  </si>
  <si>
    <t>Lôžko sprchovcie</t>
  </si>
  <si>
    <t>DHMR08579</t>
  </si>
  <si>
    <t>DHMR08581</t>
  </si>
  <si>
    <t>Vozík resuscitačný s vybavením</t>
  </si>
  <si>
    <t>DHMR08582</t>
  </si>
  <si>
    <t>Pulzoxymeter transpsortný</t>
  </si>
  <si>
    <t>Covidien Ile.</t>
  </si>
  <si>
    <t>DHMR08583</t>
  </si>
  <si>
    <t>Kardiostimulátor externý</t>
  </si>
  <si>
    <t>Medtronic 5392</t>
  </si>
  <si>
    <t>DHMR08584</t>
  </si>
  <si>
    <t>Covidien Ile, Mansfield</t>
  </si>
  <si>
    <t>DHMR08585</t>
  </si>
  <si>
    <t>DHMR08586</t>
  </si>
  <si>
    <t>Blanketrol III</t>
  </si>
  <si>
    <t>Cincinnati Sub-Zero Products</t>
  </si>
  <si>
    <t>DHMR08587</t>
  </si>
  <si>
    <t>Lampa operačná jednoramenná</t>
  </si>
  <si>
    <t>Polaris 500</t>
  </si>
  <si>
    <t>Derungs Licht AG</t>
  </si>
  <si>
    <t>DHMR08588</t>
  </si>
  <si>
    <t>CHladnička laboratórna</t>
  </si>
  <si>
    <t>LKP 6520</t>
  </si>
  <si>
    <t>Liebherr AG Bd Schussenried</t>
  </si>
  <si>
    <t>DHMR08589</t>
  </si>
  <si>
    <t>Polaris 50</t>
  </si>
  <si>
    <t>DHMR08590</t>
  </si>
  <si>
    <t>DHMR08591</t>
  </si>
  <si>
    <t>DHMR08592</t>
  </si>
  <si>
    <t>DHMR08593</t>
  </si>
  <si>
    <t>DHMR08594</t>
  </si>
  <si>
    <t>DHMR08595</t>
  </si>
  <si>
    <t>DHMR08596</t>
  </si>
  <si>
    <t>DHMR08598</t>
  </si>
  <si>
    <t>DHMR08599</t>
  </si>
  <si>
    <t>DHMR08600</t>
  </si>
  <si>
    <t>DHMR08601</t>
  </si>
  <si>
    <t>Derungs Licht</t>
  </si>
  <si>
    <t>DHMR08602</t>
  </si>
  <si>
    <t>DHMR08603</t>
  </si>
  <si>
    <t>DHMR08604</t>
  </si>
  <si>
    <t>DHMR08605</t>
  </si>
  <si>
    <t>DHMR08607</t>
  </si>
  <si>
    <t>DHMR08608</t>
  </si>
  <si>
    <t>DHMR08609</t>
  </si>
  <si>
    <t>Svetlo vyšetrovacie pojazdné</t>
  </si>
  <si>
    <t>Polaaris 50 mobil</t>
  </si>
  <si>
    <t>DHMR08610</t>
  </si>
  <si>
    <t>Aloka ProSound F75</t>
  </si>
  <si>
    <t>Hitachi Aloka Medical</t>
  </si>
  <si>
    <t>DHMR08611</t>
  </si>
  <si>
    <t>Rampa lôžk.osvetľ.s výv.elektr</t>
  </si>
  <si>
    <t>Daniševský spol.s.r.o.</t>
  </si>
  <si>
    <t>DHMR08612</t>
  </si>
  <si>
    <t>DHMR08613</t>
  </si>
  <si>
    <t>DHMR08614</t>
  </si>
  <si>
    <t>DHMR08615</t>
  </si>
  <si>
    <t>DHMR08616</t>
  </si>
  <si>
    <t>DHMR08617</t>
  </si>
  <si>
    <t>Systém vrtací a rezací</t>
  </si>
  <si>
    <t>AESCULAP AG</t>
  </si>
  <si>
    <t>DHMR08618</t>
  </si>
  <si>
    <t>DHMR08619</t>
  </si>
  <si>
    <t>DHMR08620</t>
  </si>
  <si>
    <t>DHMR08621</t>
  </si>
  <si>
    <t>DHMR08622</t>
  </si>
  <si>
    <t>DHMR08623</t>
  </si>
  <si>
    <t>DHMR08624</t>
  </si>
  <si>
    <t>DHMR08625</t>
  </si>
  <si>
    <t>DHMR08626</t>
  </si>
  <si>
    <t>DHMR08627</t>
  </si>
  <si>
    <t>DHMR08628</t>
  </si>
  <si>
    <t>DHMR08629</t>
  </si>
  <si>
    <t>DHMR08630</t>
  </si>
  <si>
    <t>DHMR08631</t>
  </si>
  <si>
    <t>DHMR08632</t>
  </si>
  <si>
    <t>DHMR08633</t>
  </si>
  <si>
    <t>DHMR08634</t>
  </si>
  <si>
    <t>DHMR08635</t>
  </si>
  <si>
    <t>DHMR08636</t>
  </si>
  <si>
    <t>DHMR08637</t>
  </si>
  <si>
    <t>DHMR08638</t>
  </si>
  <si>
    <t>DHMR08639</t>
  </si>
  <si>
    <t>DHMR08640</t>
  </si>
  <si>
    <t>DHMR08641</t>
  </si>
  <si>
    <t>DHMR08642</t>
  </si>
  <si>
    <t>DHMR08643</t>
  </si>
  <si>
    <t>DHMR08644</t>
  </si>
  <si>
    <t>Vozík anesterziologický</t>
  </si>
  <si>
    <t>ADULI 12507</t>
  </si>
  <si>
    <t>Vimana s.r.o.</t>
  </si>
  <si>
    <t>DHMR08645</t>
  </si>
  <si>
    <t>Vitamed sk. s.r.o.</t>
  </si>
  <si>
    <t>DHMR08646</t>
  </si>
  <si>
    <t>Posteľ so špec. extenčn.zar.</t>
  </si>
  <si>
    <t>DHMR08647</t>
  </si>
  <si>
    <t>SCHILLER MEDICAL</t>
  </si>
  <si>
    <t>VF150854</t>
  </si>
  <si>
    <t>DHMR08648</t>
  </si>
  <si>
    <t>DHMR08650</t>
  </si>
  <si>
    <t>Proma REHA s.r.o.</t>
  </si>
  <si>
    <t>DHMR08651</t>
  </si>
  <si>
    <t>Biohazard Safemate Cyto 1.2</t>
  </si>
  <si>
    <t>BIOTECH  s.r.o.</t>
  </si>
  <si>
    <t>EuroClone S.p.A.,Pero Italy</t>
  </si>
  <si>
    <t>Space Station, infusomat space</t>
  </si>
  <si>
    <t>DHMR08654</t>
  </si>
  <si>
    <t>Osmóza reverzná</t>
  </si>
  <si>
    <t>REV-OS MIN 5/SK</t>
  </si>
  <si>
    <t>Ján Kyseľ st. - UPMaRT</t>
  </si>
  <si>
    <t>UPMaRT spol.</t>
  </si>
  <si>
    <t>DHMR08655</t>
  </si>
  <si>
    <t>Stericell SC 222</t>
  </si>
  <si>
    <t>DHMR08656</t>
  </si>
  <si>
    <t>DHMR08657</t>
  </si>
  <si>
    <t>Lôžko nemocničnépojazdné</t>
  </si>
  <si>
    <t>PLE-K85-T</t>
  </si>
  <si>
    <t>PROMA REHA s.r.o,Česká Skalice</t>
  </si>
  <si>
    <t>DHMR08659</t>
  </si>
  <si>
    <t>Dokovacia stanicaprenosná</t>
  </si>
  <si>
    <t>B.Braun Melsungen A.G.,Carl</t>
  </si>
  <si>
    <t>140100772,914,913</t>
  </si>
  <si>
    <t>DHMR08660</t>
  </si>
  <si>
    <t>DHMR08661</t>
  </si>
  <si>
    <t>Mikroskop Olympus BX3F</t>
  </si>
  <si>
    <t>Olympus BX43F</t>
  </si>
  <si>
    <t>OLYMPUS CORPORATION</t>
  </si>
  <si>
    <t>VF150578</t>
  </si>
  <si>
    <t>DHMR08662</t>
  </si>
  <si>
    <t>SterilizátorStericell 55</t>
  </si>
  <si>
    <t>Stericell 55</t>
  </si>
  <si>
    <t>97RASŠOLTÉ</t>
  </si>
  <si>
    <t>FA-115018</t>
  </si>
  <si>
    <t>DHMR08663</t>
  </si>
  <si>
    <t>Sterilizátor sterimat Plus</t>
  </si>
  <si>
    <t>Sterimat Plus</t>
  </si>
  <si>
    <t>BMT Medical Technology</t>
  </si>
  <si>
    <t>DHMR08664</t>
  </si>
  <si>
    <t>Stôl exidačnýpojazdný</t>
  </si>
  <si>
    <t>PP-AVX2</t>
  </si>
  <si>
    <t>Anton Varga Kov-univers,Brezov</t>
  </si>
  <si>
    <t>DHMR08665</t>
  </si>
  <si>
    <t>DHMR08666</t>
  </si>
  <si>
    <t>VF131461</t>
  </si>
  <si>
    <t>DHMR08667</t>
  </si>
  <si>
    <t>Sonda bezdrôtováGamma Finder</t>
  </si>
  <si>
    <t>Gamma Finder</t>
  </si>
  <si>
    <t>MEDILAS  s.r.o.</t>
  </si>
  <si>
    <t>W.O.M. Word of Medicine</t>
  </si>
  <si>
    <t>FA-150207</t>
  </si>
  <si>
    <t>DHMR08668</t>
  </si>
  <si>
    <t>Spirometer Schiller SP-260</t>
  </si>
  <si>
    <t>Schiller SP-260</t>
  </si>
  <si>
    <t>OLM - amb. kl. imunol. a alegol. č. 1 RA</t>
  </si>
  <si>
    <t>63RASKMEC</t>
  </si>
  <si>
    <t>Schiller AG Altgasse</t>
  </si>
  <si>
    <t>DHMR08669</t>
  </si>
  <si>
    <t>SterilizátorSterimat Plus</t>
  </si>
  <si>
    <t>BMT Medical Technology s.r.o.,</t>
  </si>
  <si>
    <t>FA-115036</t>
  </si>
  <si>
    <t>DHMR08670</t>
  </si>
  <si>
    <t>Stanica prac.cent.Infinity ICS</t>
  </si>
  <si>
    <t>Infinity ICS</t>
  </si>
  <si>
    <t>Draeger Medical Systems</t>
  </si>
  <si>
    <t>1130268,69,70,...</t>
  </si>
  <si>
    <t>DHMR08671</t>
  </si>
  <si>
    <t>Lôžko polohovacie ALTURA THEMA</t>
  </si>
  <si>
    <t>ALTURA THEMA</t>
  </si>
  <si>
    <t>VF131388,389,386</t>
  </si>
  <si>
    <t>DHMR08672</t>
  </si>
  <si>
    <t>DHMR08673</t>
  </si>
  <si>
    <t>DHMR08674</t>
  </si>
  <si>
    <t>DHMR08675</t>
  </si>
  <si>
    <t>DHMR08676</t>
  </si>
  <si>
    <t>ALTURA TEMA</t>
  </si>
  <si>
    <t>Medtronic Willows</t>
  </si>
  <si>
    <t>Lefepak 20e</t>
  </si>
  <si>
    <t>DHMR08685</t>
  </si>
  <si>
    <t>Stôl na cvičenie</t>
  </si>
  <si>
    <t>Trioplus Advanced</t>
  </si>
  <si>
    <t>GymnaUniphy N.V.Pasweg 6A</t>
  </si>
  <si>
    <t>DHMR08686</t>
  </si>
  <si>
    <t>DHMR08687</t>
  </si>
  <si>
    <t>DHMR08688</t>
  </si>
  <si>
    <t>DHMR08689</t>
  </si>
  <si>
    <t>Modlaha na dolnú končatinu</t>
  </si>
  <si>
    <t>Artrinit J1 Komfort</t>
  </si>
  <si>
    <t>ORMED GmbH</t>
  </si>
  <si>
    <t>DHMR08690</t>
  </si>
  <si>
    <t>Modlaha na hornú končatinu</t>
  </si>
  <si>
    <t>Artromot S3 Komfort</t>
  </si>
  <si>
    <t>ORMED Merzhauser</t>
  </si>
  <si>
    <t>DHMR08691</t>
  </si>
  <si>
    <t>USG Pulson 400</t>
  </si>
  <si>
    <t>Pulson 400</t>
  </si>
  <si>
    <t>GymnaUniphy</t>
  </si>
  <si>
    <t>DHMR08692</t>
  </si>
  <si>
    <t>Prístroj pre liečbu jed.prúdom</t>
  </si>
  <si>
    <t>Duo 400</t>
  </si>
  <si>
    <t>DHMR08693</t>
  </si>
  <si>
    <t>Prístroj pre interferen. prúdy</t>
  </si>
  <si>
    <t>DHMR08694</t>
  </si>
  <si>
    <t>Ohrievač s prietokomerom</t>
  </si>
  <si>
    <t>Aerodyne Aerosol</t>
  </si>
  <si>
    <t>Covidien He,</t>
  </si>
  <si>
    <t>DHMR08695</t>
  </si>
  <si>
    <t>DHMR08696</t>
  </si>
  <si>
    <t>DHMR08697</t>
  </si>
  <si>
    <t>DHMR08698</t>
  </si>
  <si>
    <t>DHMR08699</t>
  </si>
  <si>
    <t>DHMR08700</t>
  </si>
  <si>
    <t>5900A00413</t>
  </si>
  <si>
    <t>DHMR08701</t>
  </si>
  <si>
    <t>DHMR08702</t>
  </si>
  <si>
    <t>DHMR08703</t>
  </si>
  <si>
    <t>DHMR08704</t>
  </si>
  <si>
    <t>DHMR08705</t>
  </si>
  <si>
    <t>DHMR08706</t>
  </si>
  <si>
    <t>DHMR08707</t>
  </si>
  <si>
    <t>DHMR08708</t>
  </si>
  <si>
    <t>DHMR08709</t>
  </si>
  <si>
    <t>DHMR08710</t>
  </si>
  <si>
    <t>DHMR08711</t>
  </si>
  <si>
    <t>DHMR08712</t>
  </si>
  <si>
    <t>DHMR08713</t>
  </si>
  <si>
    <t>DHMR08714</t>
  </si>
  <si>
    <t>DHMR08715</t>
  </si>
  <si>
    <t>Mevacs M38</t>
  </si>
  <si>
    <t>Medist s.r.o.</t>
  </si>
  <si>
    <t>DHMR08716</t>
  </si>
  <si>
    <t>DHMR08717</t>
  </si>
  <si>
    <t>DHMR08718</t>
  </si>
  <si>
    <t>DHMR08719</t>
  </si>
  <si>
    <t>DHMR08720</t>
  </si>
  <si>
    <t>DHMR08721</t>
  </si>
  <si>
    <t>DHMR08722</t>
  </si>
  <si>
    <t>DHMR08724</t>
  </si>
  <si>
    <t>DHMR08725</t>
  </si>
  <si>
    <t>DHMR08726</t>
  </si>
  <si>
    <t>DHMR08727</t>
  </si>
  <si>
    <t>DHMR08728</t>
  </si>
  <si>
    <t>DHMR08729</t>
  </si>
  <si>
    <t>DHMR08730</t>
  </si>
  <si>
    <t>Holter tlakovýSchiller BR-102 plus</t>
  </si>
  <si>
    <t>SCHILLER AG,Baar Switzerland</t>
  </si>
  <si>
    <t>FA-111500903</t>
  </si>
  <si>
    <t>DHMR08731</t>
  </si>
  <si>
    <t>DHMR08732</t>
  </si>
  <si>
    <t>DHMR08733</t>
  </si>
  <si>
    <t>DHMR08734</t>
  </si>
  <si>
    <t>DHMR08735</t>
  </si>
  <si>
    <t>DHMR08736</t>
  </si>
  <si>
    <t>DHMR08737</t>
  </si>
  <si>
    <t>DHMR08738</t>
  </si>
  <si>
    <t>DHMR08739</t>
  </si>
  <si>
    <t>DHMR08740</t>
  </si>
  <si>
    <t>DHMR08741</t>
  </si>
  <si>
    <t>DHMR08742</t>
  </si>
  <si>
    <t>DHMR08743</t>
  </si>
  <si>
    <t>Fortuna 1200</t>
  </si>
  <si>
    <t>LaboGene Aps.</t>
  </si>
  <si>
    <t>L04140018</t>
  </si>
  <si>
    <t>DHMR08744</t>
  </si>
  <si>
    <t>LaboGene Aps</t>
  </si>
  <si>
    <t>DHMR08745</t>
  </si>
  <si>
    <t>Kúpeľ ultrazvukový</t>
  </si>
  <si>
    <t>DT 1028 CH</t>
  </si>
  <si>
    <t>Bandelin electronic</t>
  </si>
  <si>
    <t>DHMR08746</t>
  </si>
  <si>
    <t>100RASZLOC</t>
  </si>
  <si>
    <t>BANDELIN ELECTRONIC</t>
  </si>
  <si>
    <t>Steris EasyMaxEasy 220</t>
  </si>
  <si>
    <t>Steris surgical</t>
  </si>
  <si>
    <t>DHMR08748</t>
  </si>
  <si>
    <t>Stgeris EasyMax Easy 220</t>
  </si>
  <si>
    <t>DHMR08749</t>
  </si>
  <si>
    <t>Erbotom Vio 300</t>
  </si>
  <si>
    <t>DHMR08753</t>
  </si>
  <si>
    <t>Airox S.A.Parc dactivites</t>
  </si>
  <si>
    <t>DHMR08754</t>
  </si>
  <si>
    <t>Generátor ultrazvukovýCalcuson</t>
  </si>
  <si>
    <t>Calcuson</t>
  </si>
  <si>
    <t>Karl Storz GmbHMittelstr.</t>
  </si>
  <si>
    <t>FA-20150878</t>
  </si>
  <si>
    <t>DHMR08755</t>
  </si>
  <si>
    <t>DHMR08756</t>
  </si>
  <si>
    <t>DHMR08757</t>
  </si>
  <si>
    <t>Fakoemulzifikačný prístrojEVA</t>
  </si>
  <si>
    <t>EVA</t>
  </si>
  <si>
    <t>D.O.R C.Dutch Ophtalmix Resear</t>
  </si>
  <si>
    <t>FA-150403</t>
  </si>
  <si>
    <t>OPMI Lumera 700</t>
  </si>
  <si>
    <t>Carl Zeiss Meditex AG</t>
  </si>
  <si>
    <t>DHMR08760</t>
  </si>
  <si>
    <t>Konzola vŕtacia SYNTHES</t>
  </si>
  <si>
    <t>Synthes</t>
  </si>
  <si>
    <t>808022152,686,381,47</t>
  </si>
  <si>
    <t>Španielsko</t>
  </si>
  <si>
    <t>DHMR08761</t>
  </si>
  <si>
    <t>Kontajner sterilizačný s vekom</t>
  </si>
  <si>
    <t>OFT150851</t>
  </si>
  <si>
    <t>DHMR08762</t>
  </si>
  <si>
    <t>DHMR08763</t>
  </si>
  <si>
    <t>Podložka prekladacia</t>
  </si>
  <si>
    <t>Rollboard</t>
  </si>
  <si>
    <t>Trensatlantic Handel.</t>
  </si>
  <si>
    <t>OFT151005</t>
  </si>
  <si>
    <t>DHMR08771</t>
  </si>
  <si>
    <t>B.Braun Melslungen</t>
  </si>
  <si>
    <t>DHMR08772</t>
  </si>
  <si>
    <t>DHMR08773</t>
  </si>
  <si>
    <t>DHMR08774</t>
  </si>
  <si>
    <t>DHMR08775</t>
  </si>
  <si>
    <t>DHMR08776</t>
  </si>
  <si>
    <t>DHMR08777</t>
  </si>
  <si>
    <t>DHMR08778</t>
  </si>
  <si>
    <t>DHMR08779</t>
  </si>
  <si>
    <t>DHMR08780</t>
  </si>
  <si>
    <t>DHMR08781</t>
  </si>
  <si>
    <t>DHMR08782</t>
  </si>
  <si>
    <t>DHMR08783</t>
  </si>
  <si>
    <t>DHMR08784</t>
  </si>
  <si>
    <t>Space Station, Infusomat Space</t>
  </si>
  <si>
    <t>DHMR08785</t>
  </si>
  <si>
    <t>DHMR08786</t>
  </si>
  <si>
    <t>DHMR08787</t>
  </si>
  <si>
    <t>DHMR08788</t>
  </si>
  <si>
    <t>DHMR08789</t>
  </si>
  <si>
    <t>DHMR08791</t>
  </si>
  <si>
    <t>Trensatlantic Handelsgesellsch</t>
  </si>
  <si>
    <t>DHMR08792</t>
  </si>
  <si>
    <t>DHMR08793</t>
  </si>
  <si>
    <t>DHMR08794</t>
  </si>
  <si>
    <t>Vozík zdravotnícky</t>
  </si>
  <si>
    <t>Metal Line Basie ZV 1257N</t>
  </si>
  <si>
    <t>ČECHOVO  s.r.o.</t>
  </si>
  <si>
    <t>Klaro s.r.o. Praha</t>
  </si>
  <si>
    <t>FV150440</t>
  </si>
  <si>
    <t>DHMR08795</t>
  </si>
  <si>
    <t>Sterilizátor parný dvojdverový</t>
  </si>
  <si>
    <t>Sterivap 6612-2</t>
  </si>
  <si>
    <t>DHMR08796</t>
  </si>
  <si>
    <t>Sterivap 6612-1</t>
  </si>
  <si>
    <t>DHMR08797</t>
  </si>
  <si>
    <t>Rozmrazovač plazmy</t>
  </si>
  <si>
    <t>Sahara III</t>
  </si>
  <si>
    <t>BIOHEM   s.r.o.</t>
  </si>
  <si>
    <t>Transmed Mediyintechnik</t>
  </si>
  <si>
    <t>DHMR08798</t>
  </si>
  <si>
    <t>Ureterorenoskopické ištrument.Olympus</t>
  </si>
  <si>
    <t>Olympus Medical Systems</t>
  </si>
  <si>
    <t>DHMR08799</t>
  </si>
  <si>
    <t>Vozík anesteziologický</t>
  </si>
  <si>
    <t>ADULI 120507</t>
  </si>
  <si>
    <t>InkubátorCaleo</t>
  </si>
  <si>
    <t>Caleo</t>
  </si>
  <si>
    <t>LIDL Slovenská republika v.s.o</t>
  </si>
  <si>
    <t>Dräger Medical AG Co KG</t>
  </si>
  <si>
    <t>DZ LIDL SLOVESKO</t>
  </si>
  <si>
    <t>DHMR08801</t>
  </si>
  <si>
    <t>DHMR08814</t>
  </si>
  <si>
    <t>Schiley</t>
  </si>
  <si>
    <t>DHMR08815</t>
  </si>
  <si>
    <t>defibrilátor</t>
  </si>
  <si>
    <t>VF40839</t>
  </si>
  <si>
    <t>Fred easy</t>
  </si>
  <si>
    <t>VF140839</t>
  </si>
  <si>
    <t>DHMR08818</t>
  </si>
  <si>
    <t>Pumpa univerzálna s vys.hadico</t>
  </si>
  <si>
    <t>MultiFlow Plus PG145</t>
  </si>
  <si>
    <t>Vitalite, s.r.o.</t>
  </si>
  <si>
    <t>DHMR08837</t>
  </si>
  <si>
    <t>DHMR08838</t>
  </si>
  <si>
    <t>DHMR08839</t>
  </si>
  <si>
    <t>Sterilizátor Sterimat plus</t>
  </si>
  <si>
    <t>Polaris 700/500 DC</t>
  </si>
  <si>
    <t>Dräger Medical AG Co.KG,Moisli</t>
  </si>
  <si>
    <t>VF142036,035,037</t>
  </si>
  <si>
    <t>DHMR08850</t>
  </si>
  <si>
    <t>Prístroj čistiaci</t>
  </si>
  <si>
    <t>iCare+C2</t>
  </si>
  <si>
    <t>PRODENT s.r.o.</t>
  </si>
  <si>
    <t>Prodent s.r.o.</t>
  </si>
  <si>
    <t>DHMR08867</t>
  </si>
  <si>
    <t>prísl.k 7721 Plyn.chomatograf</t>
  </si>
  <si>
    <t>HS-20</t>
  </si>
  <si>
    <t>SHIMADZU Corporation Nishinoky</t>
  </si>
  <si>
    <t>DHMR08868</t>
  </si>
  <si>
    <t>Transatlantic Handelsgeselschf</t>
  </si>
  <si>
    <t>olympus</t>
  </si>
  <si>
    <t>Olympus Medical systems</t>
  </si>
  <si>
    <t>VF160948</t>
  </si>
  <si>
    <t>DHMR08885</t>
  </si>
  <si>
    <t>Inštrument na zadný segmet oka</t>
  </si>
  <si>
    <t>DORC</t>
  </si>
  <si>
    <t>D.O.R.C. International</t>
  </si>
  <si>
    <t>160218,251,269</t>
  </si>
  <si>
    <t>MEDIST  s.r.o.</t>
  </si>
  <si>
    <t>Cardiovit AT-2 plus</t>
  </si>
  <si>
    <t>DHMR08888</t>
  </si>
  <si>
    <t>Stolík inštrum. hydraulický</t>
  </si>
  <si>
    <t>Mazo Instruman Top Nerez 1112</t>
  </si>
  <si>
    <t>FV160216</t>
  </si>
  <si>
    <t>DHMR08889</t>
  </si>
  <si>
    <t>DHMR08890</t>
  </si>
  <si>
    <t>DHMR08891</t>
  </si>
  <si>
    <t>DHMR08892</t>
  </si>
  <si>
    <t>Kolposkop so stojanom</t>
  </si>
  <si>
    <t>Alltion AC1320</t>
  </si>
  <si>
    <t>Alltion Wuzhou Co.</t>
  </si>
  <si>
    <t>VF161707</t>
  </si>
  <si>
    <t>DHMR08893</t>
  </si>
  <si>
    <t>Zváračka lukasterikových sáčko</t>
  </si>
  <si>
    <t>HAWO HM 850</t>
  </si>
  <si>
    <t>HAWO Geratebau Gmbtf</t>
  </si>
  <si>
    <t>DHMR08894</t>
  </si>
  <si>
    <t>Lehátko terapeutické</t>
  </si>
  <si>
    <t>BTL 1300</t>
  </si>
  <si>
    <t>BTL SLOVAKIA  s.r.o.</t>
  </si>
  <si>
    <t>BTL zdravotnícka technika</t>
  </si>
  <si>
    <t>DHMR08895</t>
  </si>
  <si>
    <t>Motodlaha na dolné končatinys členkovým modulom</t>
  </si>
  <si>
    <t>BTL-CPMotion</t>
  </si>
  <si>
    <t>HAPPY END spol.s.r.o.</t>
  </si>
  <si>
    <t>BTL Industries Limited</t>
  </si>
  <si>
    <t>DHMR08896</t>
  </si>
  <si>
    <t>DHMR08897</t>
  </si>
  <si>
    <t>Videolaryngoskop McGRATH MAC</t>
  </si>
  <si>
    <t>McGRATH MAC</t>
  </si>
  <si>
    <t>Aireraft Medical Limited</t>
  </si>
  <si>
    <t>DHMR08898</t>
  </si>
  <si>
    <t>DHMR08899</t>
  </si>
  <si>
    <t>Pumpa odsávacia a vyplachová</t>
  </si>
  <si>
    <t>Uromat E.A.S.I UP 410</t>
  </si>
  <si>
    <t>Karl Storz GmbH</t>
  </si>
  <si>
    <t>20161494.1496,1495</t>
  </si>
  <si>
    <t>DHMR08900</t>
  </si>
  <si>
    <t>Vozík transportný s odn.lehát.</t>
  </si>
  <si>
    <t>H66</t>
  </si>
  <si>
    <t>DHMR08906</t>
  </si>
  <si>
    <t>Servoventilátor Maquet Servo</t>
  </si>
  <si>
    <t>Maguet Servo-air</t>
  </si>
  <si>
    <t>Maguet Critical</t>
  </si>
  <si>
    <t>OFT161147</t>
  </si>
  <si>
    <t>Thorax Viktoria II</t>
  </si>
  <si>
    <t>Cheiron a.s.Ulrychova</t>
  </si>
  <si>
    <t>Maguet Volista</t>
  </si>
  <si>
    <t>SKILLmed  s.r.o.</t>
  </si>
  <si>
    <t>Maguet</t>
  </si>
  <si>
    <t>DHMR08911</t>
  </si>
  <si>
    <t>Lôžko pacientske s antid.matr.</t>
  </si>
  <si>
    <t>Eleganza 3</t>
  </si>
  <si>
    <t>DHMR08912</t>
  </si>
  <si>
    <t>DHMR08913</t>
  </si>
  <si>
    <t>DHMR08914</t>
  </si>
  <si>
    <t>DHMR08915</t>
  </si>
  <si>
    <t>DHMR08916</t>
  </si>
  <si>
    <t>DHMR08918</t>
  </si>
  <si>
    <t>DHMR08919</t>
  </si>
  <si>
    <t>DHMR08920</t>
  </si>
  <si>
    <t>Systém monitorovací centrálny</t>
  </si>
  <si>
    <t>Lenovo 8500,M6000C</t>
  </si>
  <si>
    <t>DHMR08921</t>
  </si>
  <si>
    <t>Thorax Victoria II</t>
  </si>
  <si>
    <t>Cheiron a.s. Ulrychova</t>
  </si>
  <si>
    <t>DHMR08923</t>
  </si>
  <si>
    <t>DHMR08926</t>
  </si>
  <si>
    <t>patrí ku karte DHMR07797operačný stôl</t>
  </si>
  <si>
    <t>DHMR08927</t>
  </si>
  <si>
    <t>Sušiareň laboratórna</t>
  </si>
  <si>
    <t>Venticell VC111</t>
  </si>
  <si>
    <t>396RASMATT</t>
  </si>
  <si>
    <t>BMT Meddical Technology s.r.o.</t>
  </si>
  <si>
    <t>DHMR08928</t>
  </si>
  <si>
    <t>USG Apogee 5300</t>
  </si>
  <si>
    <t>Apogee 5300</t>
  </si>
  <si>
    <t>Shantou Institute of Ultrasoni</t>
  </si>
  <si>
    <t>DHMR08933</t>
  </si>
  <si>
    <t>Píla priamočiara Acculan</t>
  </si>
  <si>
    <t>Acczkab 3 Ti GA674</t>
  </si>
  <si>
    <t>OFT151171</t>
  </si>
  <si>
    <t>DHMR08956</t>
  </si>
  <si>
    <t>Prístroj anesteziol. Aisys CS2</t>
  </si>
  <si>
    <t>Aisys CS2</t>
  </si>
  <si>
    <t>DATEX-Ohmeda</t>
  </si>
  <si>
    <t>DHMR08958</t>
  </si>
  <si>
    <t>patrí ku karte DHMR07600jednotka elektrokoagulačná UES</t>
  </si>
  <si>
    <t>DHMR08961</t>
  </si>
  <si>
    <t>Aisys CS8</t>
  </si>
  <si>
    <t>DHMR08963</t>
  </si>
  <si>
    <t>DHMR08964</t>
  </si>
  <si>
    <t>EDAN F3</t>
  </si>
  <si>
    <t>POLYMED medical SK s.r.o.</t>
  </si>
  <si>
    <t>Edan Instrumensts</t>
  </si>
  <si>
    <t>DHMR08965</t>
  </si>
  <si>
    <t>DHMR08966</t>
  </si>
  <si>
    <t>VF162881</t>
  </si>
  <si>
    <t>DHMR08969</t>
  </si>
  <si>
    <t>Veža endoskopická Olympus</t>
  </si>
  <si>
    <t>VF162882</t>
  </si>
  <si>
    <t>DHMR08970</t>
  </si>
  <si>
    <t>Venticeli VC222</t>
  </si>
  <si>
    <t>DHMR08971</t>
  </si>
  <si>
    <t>Vozík anestezilogický</t>
  </si>
  <si>
    <t>Maquet Betastar</t>
  </si>
  <si>
    <t>OFT161162</t>
  </si>
  <si>
    <t>DHMR08974</t>
  </si>
  <si>
    <t>MedLED Sapphire</t>
  </si>
  <si>
    <t>Gebruder martin</t>
  </si>
  <si>
    <t>OFT1700124</t>
  </si>
  <si>
    <t>DHMR08975</t>
  </si>
  <si>
    <t>Odsávačka elektr.s vozíkom</t>
  </si>
  <si>
    <t>MEVAscs</t>
  </si>
  <si>
    <t>DHMR08976</t>
  </si>
  <si>
    <t>MEVACS M38</t>
  </si>
  <si>
    <t>DHMR08977</t>
  </si>
  <si>
    <t>Vozík transportný</t>
  </si>
  <si>
    <t>Vico Stretcher</t>
  </si>
  <si>
    <t>Haelvoet NV.Leon</t>
  </si>
  <si>
    <t>FV170063</t>
  </si>
  <si>
    <t>DHMR08978</t>
  </si>
  <si>
    <t>Vozík resuscitačný</t>
  </si>
  <si>
    <t>RSX 1</t>
  </si>
  <si>
    <t>KLARO s.r.o.</t>
  </si>
  <si>
    <t>FV170088</t>
  </si>
  <si>
    <t>DHMR08979</t>
  </si>
  <si>
    <t>FV170089</t>
  </si>
  <si>
    <t>Cardioviť AT-2 plus R.S./MEL</t>
  </si>
  <si>
    <t>Schiller AG.</t>
  </si>
  <si>
    <t>DHMR08987</t>
  </si>
  <si>
    <t>Prístroj elektrokryoch.s voz.</t>
  </si>
  <si>
    <t>ERBECRYO 2</t>
  </si>
  <si>
    <t>ERBE Elektromedizia</t>
  </si>
  <si>
    <t>DHMR08988</t>
  </si>
  <si>
    <t>Prístroj elektrokryochirugický</t>
  </si>
  <si>
    <t>ERBOKRYO AE</t>
  </si>
  <si>
    <t>DHMR08989</t>
  </si>
  <si>
    <t>Prístroj elektroliečebný</t>
  </si>
  <si>
    <t>BTL 4000 Premium</t>
  </si>
  <si>
    <t>BTL Industries</t>
  </si>
  <si>
    <t>DHMR08990</t>
  </si>
  <si>
    <t>Prístroj diatermický BTL 6000</t>
  </si>
  <si>
    <t>BTL 6000 Shortwave</t>
  </si>
  <si>
    <t>DHMR08991</t>
  </si>
  <si>
    <t>BTL 6000 Lymphastim</t>
  </si>
  <si>
    <t>DHMR08992</t>
  </si>
  <si>
    <t>BTL Industrien</t>
  </si>
  <si>
    <t>DHMR08994</t>
  </si>
  <si>
    <t>H65</t>
  </si>
  <si>
    <t>DHMR08995</t>
  </si>
  <si>
    <t>Súprava stomatologcká s prísl.</t>
  </si>
  <si>
    <t>Chirasna Cheesse easy</t>
  </si>
  <si>
    <t>DHMR08996</t>
  </si>
  <si>
    <t>Mikroskop Olympus CX43RF</t>
  </si>
  <si>
    <t>OlympusVX43RF</t>
  </si>
  <si>
    <t>Olympus Corporation</t>
  </si>
  <si>
    <t>FV201717286</t>
  </si>
  <si>
    <t>DHMR08997</t>
  </si>
  <si>
    <t>DHMR08998</t>
  </si>
  <si>
    <t>Funduskamera retinálna</t>
  </si>
  <si>
    <t>Canon CX-1</t>
  </si>
  <si>
    <t>Canon in. Medical Equipment</t>
  </si>
  <si>
    <t>Aloka Prosound F75</t>
  </si>
  <si>
    <t>UNIQUE MEDICAL  s.r.o.</t>
  </si>
  <si>
    <t>Hitachi aloka medical</t>
  </si>
  <si>
    <t>DHMR09000</t>
  </si>
  <si>
    <t>Simulátor pacienta</t>
  </si>
  <si>
    <t>UNI-SiM</t>
  </si>
  <si>
    <t>TR instruments spol. s.r.o.</t>
  </si>
  <si>
    <t>Regit Medical, Bracken</t>
  </si>
  <si>
    <t>DHMR09004</t>
  </si>
  <si>
    <t>Lôžko výhrevné</t>
  </si>
  <si>
    <t>ATOM Sunflower</t>
  </si>
  <si>
    <t>ATOM Medical Corporiation</t>
  </si>
  <si>
    <t>DAR-NADÁCIA PORTIS</t>
  </si>
  <si>
    <t>DHMR09006</t>
  </si>
  <si>
    <t>DAR-NADÁCIA PONTIS</t>
  </si>
  <si>
    <t>DHMR09007</t>
  </si>
  <si>
    <t>Mikroskop Olympus CX41RF</t>
  </si>
  <si>
    <t>VF172661</t>
  </si>
  <si>
    <t>DHMR09008</t>
  </si>
  <si>
    <t>DHMR09009</t>
  </si>
  <si>
    <t>Sada resiscitačná mobilná</t>
  </si>
  <si>
    <t>T-resuscitáror</t>
  </si>
  <si>
    <t>Fisher</t>
  </si>
  <si>
    <t>DAR-NAD.PONTIS</t>
  </si>
  <si>
    <t>DHMR09010</t>
  </si>
  <si>
    <t>Monitor Capnostream</t>
  </si>
  <si>
    <t>Capnostream</t>
  </si>
  <si>
    <t>Oridion Medical</t>
  </si>
  <si>
    <t>Izrael</t>
  </si>
  <si>
    <t>DHMR09011</t>
  </si>
  <si>
    <t>Lôžko vyhrevnéNadácia Pontis</t>
  </si>
  <si>
    <t>ATOM Sunflower Warmer</t>
  </si>
  <si>
    <t>ATOM</t>
  </si>
  <si>
    <t>DHMR09012</t>
  </si>
  <si>
    <t>Prístroj dýchacíNadácia Pontis</t>
  </si>
  <si>
    <t>Vapotherm Precision Flow Plus</t>
  </si>
  <si>
    <t>Vapotherm</t>
  </si>
  <si>
    <t>DHMR09013</t>
  </si>
  <si>
    <t>Lampa fototerapeutickáNadácia Pontis</t>
  </si>
  <si>
    <t>Maviled</t>
  </si>
  <si>
    <t>Astek</t>
  </si>
  <si>
    <t>Turecko</t>
  </si>
  <si>
    <t>DHMR09014</t>
  </si>
  <si>
    <t>RTG panoramatický</t>
  </si>
  <si>
    <t>MZRAZ Hyperion X9 3D</t>
  </si>
  <si>
    <t>MEDIMA-SK s.r.o.</t>
  </si>
  <si>
    <t>CEFLA sc. Selice prov.</t>
  </si>
  <si>
    <t>DHMR09015</t>
  </si>
  <si>
    <t>Prístroj EKG s vozíkom</t>
  </si>
  <si>
    <t>Cardiovit AT-10 plus</t>
  </si>
  <si>
    <t>Schiller AG. Altgasse 68</t>
  </si>
  <si>
    <t>DHMR09016</t>
  </si>
  <si>
    <t>Oximeter cerebrálno somatický</t>
  </si>
  <si>
    <t>INVOS 5100C</t>
  </si>
  <si>
    <t>DHMR09023</t>
  </si>
  <si>
    <t>Videokolonoskop ku/DHMR07574/príslušenstvo</t>
  </si>
  <si>
    <t>VF180054</t>
  </si>
  <si>
    <t>DHMR09024</t>
  </si>
  <si>
    <t>Stôl pôrodný</t>
  </si>
  <si>
    <t>Golem</t>
  </si>
  <si>
    <t>RQL  s.r.o.</t>
  </si>
  <si>
    <t>RQL s.r.o.</t>
  </si>
  <si>
    <t>DHMR09025</t>
  </si>
  <si>
    <t>Platforma pre podomet0.analyzy</t>
  </si>
  <si>
    <t>Sigma</t>
  </si>
  <si>
    <t>210RASSEMA</t>
  </si>
  <si>
    <t>H.T.C.   s.r.o</t>
  </si>
  <si>
    <t>Medicapteurs France</t>
  </si>
  <si>
    <t>DHMR09026</t>
  </si>
  <si>
    <t>Zar. na výrobu suchej hmlyIGEBA UNIPRO 2</t>
  </si>
  <si>
    <t>IGEBA UNIPRO 2</t>
  </si>
  <si>
    <t>INFOLAB SLOVAKIA  s.r.o.</t>
  </si>
  <si>
    <t>IGEBA Geraetebau</t>
  </si>
  <si>
    <t>DHMR09027</t>
  </si>
  <si>
    <t>Sterilizátor Stericell 55</t>
  </si>
  <si>
    <t>DHMR09029</t>
  </si>
  <si>
    <t>Vyplachovač podložných mísAT-OS AF2-45SG</t>
  </si>
  <si>
    <t>AT-OS AF2-45SG</t>
  </si>
  <si>
    <t>STERIPAK  s.r.o. Bratislava</t>
  </si>
  <si>
    <t>AT-OS s.r.I.</t>
  </si>
  <si>
    <t>DHMR09030</t>
  </si>
  <si>
    <t>Biovak</t>
  </si>
  <si>
    <t>EBV-3040</t>
  </si>
  <si>
    <t>137RASJACK</t>
  </si>
  <si>
    <t>EGO Zlín Slovakia, s.r.o.</t>
  </si>
  <si>
    <t>EGO Zlín,spol. s.r.o.</t>
  </si>
  <si>
    <t>DHMR09032</t>
  </si>
  <si>
    <t>Esaote MyLabSix</t>
  </si>
  <si>
    <t>DHMR09033</t>
  </si>
  <si>
    <t>Nosidlá - Posteľ</t>
  </si>
  <si>
    <t>VIVERA EXTERO P113</t>
  </si>
  <si>
    <t>Oddelenie dopravy</t>
  </si>
  <si>
    <t>268RASVÚP</t>
  </si>
  <si>
    <t>Chirosan s.r.o.</t>
  </si>
  <si>
    <t>0.915.01</t>
  </si>
  <si>
    <t>Medirol s.r.o.</t>
  </si>
  <si>
    <t>DHMR09034</t>
  </si>
  <si>
    <t>Ohrievač roztokov</t>
  </si>
  <si>
    <t>CT2203/TC</t>
  </si>
  <si>
    <t>MEDIA COMP  s.r.o.</t>
  </si>
  <si>
    <t>Málek a spol. s.r.o.</t>
  </si>
  <si>
    <t>DHMR09035</t>
  </si>
  <si>
    <t>Sterilizátor parný ELV</t>
  </si>
  <si>
    <t>3870ELY</t>
  </si>
  <si>
    <t>TRIGON PLUS s.r.o.</t>
  </si>
  <si>
    <t>Tuttnauer Co. LtD.</t>
  </si>
  <si>
    <t>DHMR09036</t>
  </si>
  <si>
    <t>Systém drenážny Thopaz Plus</t>
  </si>
  <si>
    <t>Thopaz Plus</t>
  </si>
  <si>
    <t>MEDIS Nitra spol. s r.o.</t>
  </si>
  <si>
    <t>Medela AG</t>
  </si>
  <si>
    <t>DHMR09037</t>
  </si>
  <si>
    <t>DHMR09042</t>
  </si>
  <si>
    <t>Málek spol.s.r.o.</t>
  </si>
  <si>
    <t>DHMR09043</t>
  </si>
  <si>
    <t>Prístroj laserový</t>
  </si>
  <si>
    <t>BTL Industirs Limited</t>
  </si>
  <si>
    <t>DHMR09045</t>
  </si>
  <si>
    <t>BTL 6000 Lymphastim Topline</t>
  </si>
  <si>
    <t>DHMR09046</t>
  </si>
  <si>
    <t>Odsávačka elektrická s vozíkom</t>
  </si>
  <si>
    <t>Mevacs M46 MOD-1</t>
  </si>
  <si>
    <t>MEDIST s.r.o.</t>
  </si>
  <si>
    <t>DHMR09047</t>
  </si>
  <si>
    <t>Medelaw  AG,Lättichstrasse</t>
  </si>
  <si>
    <t>DHMR09048</t>
  </si>
  <si>
    <t>Sterilizátor horúcovzdušný</t>
  </si>
  <si>
    <t>Stericell SC111</t>
  </si>
  <si>
    <t>DHMR09049</t>
  </si>
  <si>
    <t>DHMR09050</t>
  </si>
  <si>
    <t>Alcotest 75610 Classic</t>
  </si>
  <si>
    <t>Drager Safety AG</t>
  </si>
  <si>
    <t>DHMR09051</t>
  </si>
  <si>
    <t>Lenovo PC 1000</t>
  </si>
  <si>
    <t>SURGITECH  s.r.o.</t>
  </si>
  <si>
    <t>Shenzhen Creative Industry</t>
  </si>
  <si>
    <t>1901012,0777,07969,</t>
  </si>
  <si>
    <t>DHMR09052</t>
  </si>
  <si>
    <t>Shenzhen</t>
  </si>
  <si>
    <t>0103,316,452,569,978</t>
  </si>
  <si>
    <t>DHMR09053</t>
  </si>
  <si>
    <t>lenovo PC 1000</t>
  </si>
  <si>
    <t>DHMR09054</t>
  </si>
  <si>
    <t>Model 2001</t>
  </si>
  <si>
    <t>Haag Streit UK Limited</t>
  </si>
  <si>
    <t>DHMR09055</t>
  </si>
  <si>
    <t>Málek a spol.s.r.o.</t>
  </si>
  <si>
    <t>DHMR09056</t>
  </si>
  <si>
    <t>Kompresor DK50  DS Advamced</t>
  </si>
  <si>
    <t>DK 50 DS Advanced</t>
  </si>
  <si>
    <t>Sutech trade  s.r.o.</t>
  </si>
  <si>
    <t>EKOM spol. s.r.o.</t>
  </si>
  <si>
    <t>52018,ST2018026</t>
  </si>
  <si>
    <t>DHMR09057</t>
  </si>
  <si>
    <t>Parná varná komora Unipar</t>
  </si>
  <si>
    <t>U3-E</t>
  </si>
  <si>
    <t>Stravovanie pacientov RA</t>
  </si>
  <si>
    <t>172RASGERE</t>
  </si>
  <si>
    <t>EUROGASTROP s.r.o.</t>
  </si>
  <si>
    <t>0.913.02</t>
  </si>
  <si>
    <t>DHMR09058</t>
  </si>
  <si>
    <t>Sterilizátor Stericell 222</t>
  </si>
  <si>
    <t>Stericell 222</t>
  </si>
  <si>
    <t>DHMR09059</t>
  </si>
  <si>
    <t>DHMR09061</t>
  </si>
  <si>
    <t>Prístroj elektroterapeutický</t>
  </si>
  <si>
    <t>BTL 4825S Premium</t>
  </si>
  <si>
    <t>BTL</t>
  </si>
  <si>
    <t>DHMR09062</t>
  </si>
  <si>
    <t>Laser Holmiová</t>
  </si>
  <si>
    <t>MultiPulse HoPlus</t>
  </si>
  <si>
    <t>KenaSurgical</t>
  </si>
  <si>
    <t>DHMR09063</t>
  </si>
  <si>
    <t>Sterilizátor Sterill 55</t>
  </si>
  <si>
    <t>DHMR09064</t>
  </si>
  <si>
    <t>DHMR09065</t>
  </si>
  <si>
    <t>Stôl  operačný oftalmologický</t>
  </si>
  <si>
    <t>Famed SU 14</t>
  </si>
  <si>
    <t>FAMED Žiwies</t>
  </si>
  <si>
    <t>DHMR09066</t>
  </si>
  <si>
    <t>DHMR09067</t>
  </si>
  <si>
    <t>Aesculap PrimeLine JF902</t>
  </si>
  <si>
    <t>Aesculap AG.</t>
  </si>
  <si>
    <t>VF18T1283</t>
  </si>
  <si>
    <t>DHMR09068</t>
  </si>
  <si>
    <t>Vozík na Maquet príslušenstvo</t>
  </si>
  <si>
    <t>Maquet GmbH</t>
  </si>
  <si>
    <t>VF18T1296</t>
  </si>
  <si>
    <t>DHMR09069</t>
  </si>
  <si>
    <t>DHMR09071</t>
  </si>
  <si>
    <t>DHMR09073</t>
  </si>
  <si>
    <t>Monitor Capnosstream 35</t>
  </si>
  <si>
    <t>Capnostream 35</t>
  </si>
  <si>
    <t>Oridion Medical 1987</t>
  </si>
  <si>
    <t>DHMR09074</t>
  </si>
  <si>
    <t>Zariadenie na výr.hmly s vozík</t>
  </si>
  <si>
    <t>IGEBA UNIPRO2</t>
  </si>
  <si>
    <t>DHMR09075</t>
  </si>
  <si>
    <t>Sušička Venticell 111</t>
  </si>
  <si>
    <t>Venticell 111</t>
  </si>
  <si>
    <t>DHMR09076</t>
  </si>
  <si>
    <t>DHMR09079</t>
  </si>
  <si>
    <t>Alkotester 7510 classic</t>
  </si>
  <si>
    <t>Alcotest 7510 Classic</t>
  </si>
  <si>
    <t>DHMR09080</t>
  </si>
  <si>
    <t>Prístroj elektrokonvulzívny</t>
  </si>
  <si>
    <t>Spectrum 5000Q</t>
  </si>
  <si>
    <t>240RASKOŽE</t>
  </si>
  <si>
    <t>TECHSAN spol.s r.o.</t>
  </si>
  <si>
    <t>Mectaq corporation</t>
  </si>
  <si>
    <t>DHMR09081</t>
  </si>
  <si>
    <t>ECG1200G</t>
  </si>
  <si>
    <t>ContecMedical Dystems</t>
  </si>
  <si>
    <t>DHMR09082</t>
  </si>
  <si>
    <t>Contec Medical Symtems co.</t>
  </si>
  <si>
    <t>DHMR09083</t>
  </si>
  <si>
    <t>Stolička pre operátora</t>
  </si>
  <si>
    <t>Balance Advance</t>
  </si>
  <si>
    <t>Brumaba GmbH</t>
  </si>
  <si>
    <t>DHMR09084</t>
  </si>
  <si>
    <t>DHMR09090</t>
  </si>
  <si>
    <t>Zariadenie na výr. suchej hmly</t>
  </si>
  <si>
    <t>Igeba Unipro2</t>
  </si>
  <si>
    <t>Ogeba Geraetebau</t>
  </si>
  <si>
    <t>DHMR09091</t>
  </si>
  <si>
    <t>Prístroj dýchací pren. vozíkom</t>
  </si>
  <si>
    <t>HT70 Plus</t>
  </si>
  <si>
    <t>Newport Medical Instruments.</t>
  </si>
  <si>
    <t>DHMR09092</t>
  </si>
  <si>
    <t>Monitor Capnostream 33</t>
  </si>
  <si>
    <t>DHMR09093</t>
  </si>
  <si>
    <t>Zar.na výr. suchej hmly</t>
  </si>
  <si>
    <t>Sanosil Q-Jet Compact</t>
  </si>
  <si>
    <t>CleanServise Group AG</t>
  </si>
  <si>
    <t>DHMR09094</t>
  </si>
  <si>
    <t>Sieťovač kožného štepu</t>
  </si>
  <si>
    <t>BA720R</t>
  </si>
  <si>
    <t>VF19T0283</t>
  </si>
  <si>
    <t>DHMR09095</t>
  </si>
  <si>
    <t>Skriner sluchu novorodencov</t>
  </si>
  <si>
    <t>Sentiero Advabced</t>
  </si>
  <si>
    <t>Dartin-Slovensko s.r.o.</t>
  </si>
  <si>
    <t>Path Medical GmbH</t>
  </si>
  <si>
    <t>DHMR09096</t>
  </si>
  <si>
    <t>Abalyzátor zrakových fukcií</t>
  </si>
  <si>
    <t>Visiolite Master</t>
  </si>
  <si>
    <t>FIM Medical</t>
  </si>
  <si>
    <t>DHMR09097</t>
  </si>
  <si>
    <t>Mevacs M38MOD-1</t>
  </si>
  <si>
    <t>Medist sr.o</t>
  </si>
  <si>
    <t>DHMR09099</t>
  </si>
  <si>
    <t>Veza laparoskopická</t>
  </si>
  <si>
    <t>Olympus Medical Systems corp</t>
  </si>
  <si>
    <t>DHMR09100</t>
  </si>
  <si>
    <t>Lôžko nemocničné polohovateľné</t>
  </si>
  <si>
    <t>Praktika 2</t>
  </si>
  <si>
    <t>LÔŽKA_2022, LÔŽKA_2024, MZSR-LÔŽKA</t>
  </si>
  <si>
    <t>ARTSPECT  spol. s r.o.</t>
  </si>
  <si>
    <t>LINET, s.r.o.Želevčice</t>
  </si>
  <si>
    <t>DHMR09101</t>
  </si>
  <si>
    <t>DHMR09102</t>
  </si>
  <si>
    <t>DHMR09103</t>
  </si>
  <si>
    <t>DHMR09104</t>
  </si>
  <si>
    <t>DHMR09105</t>
  </si>
  <si>
    <t>DHMR09106</t>
  </si>
  <si>
    <t>DHMR09107</t>
  </si>
  <si>
    <t>DHMR09108</t>
  </si>
  <si>
    <t>DHMR09109</t>
  </si>
  <si>
    <t>DHMR09110</t>
  </si>
  <si>
    <t>DHMR09111</t>
  </si>
  <si>
    <t>DHMR09112</t>
  </si>
  <si>
    <t>DHMR09113</t>
  </si>
  <si>
    <t>DHMR09114</t>
  </si>
  <si>
    <t>DHMR09115</t>
  </si>
  <si>
    <t>DHMR09116</t>
  </si>
  <si>
    <t>DHMR09117</t>
  </si>
  <si>
    <t>DHMR09118</t>
  </si>
  <si>
    <t>DHMR09119</t>
  </si>
  <si>
    <t>DHMR09120</t>
  </si>
  <si>
    <t>DHMR09121</t>
  </si>
  <si>
    <t>DHMR09122</t>
  </si>
  <si>
    <t>DHMR09123</t>
  </si>
  <si>
    <t>DHMR09124</t>
  </si>
  <si>
    <t>DHMR09125</t>
  </si>
  <si>
    <t>DHMR09126</t>
  </si>
  <si>
    <t>DHMR09127</t>
  </si>
  <si>
    <t>DHMR09128</t>
  </si>
  <si>
    <t>DHMR09129</t>
  </si>
  <si>
    <t>DHMR09130</t>
  </si>
  <si>
    <t>DHMR09131</t>
  </si>
  <si>
    <t>DHMR09132</t>
  </si>
  <si>
    <t>DHMR09133</t>
  </si>
  <si>
    <t>DHMR09134</t>
  </si>
  <si>
    <t>DHMR09135</t>
  </si>
  <si>
    <t>DHMR09136</t>
  </si>
  <si>
    <t>DHMR09137</t>
  </si>
  <si>
    <t>DHMR09138</t>
  </si>
  <si>
    <t>DHMR09139</t>
  </si>
  <si>
    <t>DHMR09140</t>
  </si>
  <si>
    <t>DHMR09141</t>
  </si>
  <si>
    <t>DHMR09142</t>
  </si>
  <si>
    <t>DHMR09143</t>
  </si>
  <si>
    <t>DHMR09144</t>
  </si>
  <si>
    <t>DHMR09145</t>
  </si>
  <si>
    <t>DHMR09146</t>
  </si>
  <si>
    <t>DHMR09147</t>
  </si>
  <si>
    <t>DHMR09148</t>
  </si>
  <si>
    <t>DHMR09149</t>
  </si>
  <si>
    <t>DHMR09150</t>
  </si>
  <si>
    <t>DHMR09151</t>
  </si>
  <si>
    <t>DHMR09152</t>
  </si>
  <si>
    <t>DHMR09153</t>
  </si>
  <si>
    <t>DHMR09154</t>
  </si>
  <si>
    <t>DHMR09155</t>
  </si>
  <si>
    <t>DHMR09156</t>
  </si>
  <si>
    <t>DHMR09157</t>
  </si>
  <si>
    <t>DHMR09158</t>
  </si>
  <si>
    <t>DHMR09159</t>
  </si>
  <si>
    <t>DHMR09160</t>
  </si>
  <si>
    <t>DHMR09161</t>
  </si>
  <si>
    <t>DHMR09162</t>
  </si>
  <si>
    <t>DHMR09163</t>
  </si>
  <si>
    <t>DHMR09164</t>
  </si>
  <si>
    <t>DHMR09165</t>
  </si>
  <si>
    <t>DHMR09166</t>
  </si>
  <si>
    <t>DHMR09167</t>
  </si>
  <si>
    <t>DHMR09168</t>
  </si>
  <si>
    <t>DHMR09169</t>
  </si>
  <si>
    <t>DHMR09170</t>
  </si>
  <si>
    <t>DHMR09171</t>
  </si>
  <si>
    <t>DHMR09172</t>
  </si>
  <si>
    <t>DHMR09173</t>
  </si>
  <si>
    <t>DHMR09174</t>
  </si>
  <si>
    <t>DHMR09175</t>
  </si>
  <si>
    <t>DHMR09176</t>
  </si>
  <si>
    <t>DHMR09177</t>
  </si>
  <si>
    <t>DHMR09178</t>
  </si>
  <si>
    <t>DHMR09179</t>
  </si>
  <si>
    <t>DHMR09180</t>
  </si>
  <si>
    <t>DHMR09181</t>
  </si>
  <si>
    <t>DHMR09182</t>
  </si>
  <si>
    <t>DHMR09183</t>
  </si>
  <si>
    <t>DHMR09184</t>
  </si>
  <si>
    <t>DHMR09185</t>
  </si>
  <si>
    <t>DHMR09186</t>
  </si>
  <si>
    <t>DHMR09187</t>
  </si>
  <si>
    <t>DHMR09188</t>
  </si>
  <si>
    <t>DHMR09189</t>
  </si>
  <si>
    <t>DHMR09190</t>
  </si>
  <si>
    <t>DHMR09191</t>
  </si>
  <si>
    <t>DHMR09192</t>
  </si>
  <si>
    <t>DHMR09193</t>
  </si>
  <si>
    <t>DHMR09194</t>
  </si>
  <si>
    <t>DHMR09195</t>
  </si>
  <si>
    <t>DHMR09196</t>
  </si>
  <si>
    <t>DHMR09197</t>
  </si>
  <si>
    <t>DHMR09198</t>
  </si>
  <si>
    <t>DHMR09199</t>
  </si>
  <si>
    <t>DHMR09200</t>
  </si>
  <si>
    <t>DHMR09201</t>
  </si>
  <si>
    <t>DHMR09202</t>
  </si>
  <si>
    <t>DHMR09203</t>
  </si>
  <si>
    <t>DHMR09204</t>
  </si>
  <si>
    <t>DHMR09205</t>
  </si>
  <si>
    <t>DHMR09206</t>
  </si>
  <si>
    <t>DHMR09207</t>
  </si>
  <si>
    <t>DHMR09208</t>
  </si>
  <si>
    <t>DHMR09209</t>
  </si>
  <si>
    <t>DHMR09210</t>
  </si>
  <si>
    <t>DHMR09211</t>
  </si>
  <si>
    <t>DHMR09212</t>
  </si>
  <si>
    <t>DHMR09213</t>
  </si>
  <si>
    <t>DHMR09214</t>
  </si>
  <si>
    <t>DHMR09215</t>
  </si>
  <si>
    <t>DHMR09216</t>
  </si>
  <si>
    <t>DHMR09217</t>
  </si>
  <si>
    <t>DHMR09218</t>
  </si>
  <si>
    <t>DHMR09219</t>
  </si>
  <si>
    <t>DHMR09220</t>
  </si>
  <si>
    <t>DHMR09221</t>
  </si>
  <si>
    <t>DHMR09222</t>
  </si>
  <si>
    <t>DHMR09223</t>
  </si>
  <si>
    <t>DHMR09224</t>
  </si>
  <si>
    <t>DHMR09225</t>
  </si>
  <si>
    <t>DHMR09226</t>
  </si>
  <si>
    <t>DHMR09227</t>
  </si>
  <si>
    <t>DHMR09228</t>
  </si>
  <si>
    <t>DHMR09229</t>
  </si>
  <si>
    <t>DHMR09230</t>
  </si>
  <si>
    <t>DHMR09231</t>
  </si>
  <si>
    <t>DHMR09232</t>
  </si>
  <si>
    <t>DHMR09233</t>
  </si>
  <si>
    <t>DHMR09234</t>
  </si>
  <si>
    <t>DHMR09235</t>
  </si>
  <si>
    <t>DHMR09236</t>
  </si>
  <si>
    <t>DHMR09237</t>
  </si>
  <si>
    <t>DHMR09238</t>
  </si>
  <si>
    <t>DHMR09239</t>
  </si>
  <si>
    <t>DHMR09240</t>
  </si>
  <si>
    <t>DHMR09241</t>
  </si>
  <si>
    <t>DHMR09242</t>
  </si>
  <si>
    <t>DHMR09243</t>
  </si>
  <si>
    <t>DHMR09244</t>
  </si>
  <si>
    <t>DHMR09245</t>
  </si>
  <si>
    <t>DHMR09246</t>
  </si>
  <si>
    <t>DHMR09247</t>
  </si>
  <si>
    <t>DHMR09248</t>
  </si>
  <si>
    <t>DHMR09249</t>
  </si>
  <si>
    <t>DHMR09250</t>
  </si>
  <si>
    <t>DHMR09251</t>
  </si>
  <si>
    <t>DHMR09252</t>
  </si>
  <si>
    <t>DHMR09253</t>
  </si>
  <si>
    <t>DHMR09254</t>
  </si>
  <si>
    <t>DHMR09255</t>
  </si>
  <si>
    <t>DHMR09256</t>
  </si>
  <si>
    <t>DHMR09257</t>
  </si>
  <si>
    <t>DHMR09258</t>
  </si>
  <si>
    <t>DHMR09259</t>
  </si>
  <si>
    <t>DHMR09260</t>
  </si>
  <si>
    <t>DHMR09261</t>
  </si>
  <si>
    <t>DHMR09262</t>
  </si>
  <si>
    <t>DHMR09263</t>
  </si>
  <si>
    <t>DHMR09264</t>
  </si>
  <si>
    <t>DHMR09265</t>
  </si>
  <si>
    <t>DHMR09266</t>
  </si>
  <si>
    <t>DHMR09267</t>
  </si>
  <si>
    <t>DHMR09268</t>
  </si>
  <si>
    <t>DHMR09269</t>
  </si>
  <si>
    <t>DHMR09270</t>
  </si>
  <si>
    <t>DHMR09271</t>
  </si>
  <si>
    <t>DHMR09272</t>
  </si>
  <si>
    <t>DHMR09273</t>
  </si>
  <si>
    <t>DHMR09274</t>
  </si>
  <si>
    <t>DHMR09275</t>
  </si>
  <si>
    <t>DHMR09276</t>
  </si>
  <si>
    <t>DHMR09277</t>
  </si>
  <si>
    <t>DHMR09278</t>
  </si>
  <si>
    <t>DHMR09279</t>
  </si>
  <si>
    <t>DHMR09280</t>
  </si>
  <si>
    <t>DHMR09281</t>
  </si>
  <si>
    <t>DHMR09282</t>
  </si>
  <si>
    <t>DHMR09283</t>
  </si>
  <si>
    <t>DHMR09284</t>
  </si>
  <si>
    <t>DHMR09285</t>
  </si>
  <si>
    <t>DHMR09286</t>
  </si>
  <si>
    <t>DHMR09287</t>
  </si>
  <si>
    <t>DHMR09288</t>
  </si>
  <si>
    <t>DHMR09289</t>
  </si>
  <si>
    <t>DHMR09290</t>
  </si>
  <si>
    <t>DHMR09291</t>
  </si>
  <si>
    <t>DHMR09292</t>
  </si>
  <si>
    <t>DHMR09293</t>
  </si>
  <si>
    <t>DHMR09294</t>
  </si>
  <si>
    <t>DHMR09295</t>
  </si>
  <si>
    <t>DHMR09296</t>
  </si>
  <si>
    <t>DHMR09297</t>
  </si>
  <si>
    <t>DHMR09298</t>
  </si>
  <si>
    <t>DHMR09299</t>
  </si>
  <si>
    <t>DHMR09300</t>
  </si>
  <si>
    <t>DHMR09301</t>
  </si>
  <si>
    <t>DHMR09302</t>
  </si>
  <si>
    <t>DHMR09303</t>
  </si>
  <si>
    <t>DHMR09304</t>
  </si>
  <si>
    <t>DHMR09305</t>
  </si>
  <si>
    <t>DHMR09306</t>
  </si>
  <si>
    <t>DHMR09307</t>
  </si>
  <si>
    <t>DHMR09308</t>
  </si>
  <si>
    <t>DHMR09309</t>
  </si>
  <si>
    <t>Neurologická ambulancia č. 1  RA</t>
  </si>
  <si>
    <t>134RASLUKÁ</t>
  </si>
  <si>
    <t>2.004.51</t>
  </si>
  <si>
    <t>DHMR09310</t>
  </si>
  <si>
    <t>DHMR09311</t>
  </si>
  <si>
    <t>DHMR09312</t>
  </si>
  <si>
    <t>DHMR09313</t>
  </si>
  <si>
    <t>DHMR09314</t>
  </si>
  <si>
    <t>DHMR09315</t>
  </si>
  <si>
    <t>DHMR09316</t>
  </si>
  <si>
    <t>DHMR09317</t>
  </si>
  <si>
    <t>DHMR09318</t>
  </si>
  <si>
    <t>DHMR09319</t>
  </si>
  <si>
    <t>DHMR09320</t>
  </si>
  <si>
    <t>DHMR09321</t>
  </si>
  <si>
    <t>DHMR09322</t>
  </si>
  <si>
    <t>DHMR09323</t>
  </si>
  <si>
    <t>DHMR09324</t>
  </si>
  <si>
    <t>DHMR09325</t>
  </si>
  <si>
    <t>DHMR09326</t>
  </si>
  <si>
    <t>DHMR09327</t>
  </si>
  <si>
    <t>DHMR09328</t>
  </si>
  <si>
    <t>DHMR09329</t>
  </si>
  <si>
    <t>DHMR09330</t>
  </si>
  <si>
    <t>DHMR09331</t>
  </si>
  <si>
    <t>DHMR09332</t>
  </si>
  <si>
    <t>DHMR09333</t>
  </si>
  <si>
    <t>DHMR09334</t>
  </si>
  <si>
    <t>DHMR09335</t>
  </si>
  <si>
    <t>DHMR09336</t>
  </si>
  <si>
    <t>DHMR09337</t>
  </si>
  <si>
    <t>DHMR09338</t>
  </si>
  <si>
    <t>DHMR09339</t>
  </si>
  <si>
    <t>DHMR09340</t>
  </si>
  <si>
    <t>DHMR09341</t>
  </si>
  <si>
    <t>DHMR09342</t>
  </si>
  <si>
    <t>DHMR09343</t>
  </si>
  <si>
    <t>DHMR09344</t>
  </si>
  <si>
    <t>DHMR09345</t>
  </si>
  <si>
    <t>DHMR09346</t>
  </si>
  <si>
    <t>DHMR09347</t>
  </si>
  <si>
    <t>DHMR09348</t>
  </si>
  <si>
    <t>DHMR09349</t>
  </si>
  <si>
    <t>DHMR09350</t>
  </si>
  <si>
    <t>DHMR09351</t>
  </si>
  <si>
    <t>DHMR09352</t>
  </si>
  <si>
    <t>DHMR09353</t>
  </si>
  <si>
    <t>DHMR09354</t>
  </si>
  <si>
    <t>DHMR09355</t>
  </si>
  <si>
    <t>DHMR09356</t>
  </si>
  <si>
    <t>DHMR09357</t>
  </si>
  <si>
    <t>DHMR09358</t>
  </si>
  <si>
    <t>DHMR09359</t>
  </si>
  <si>
    <t>DHMR09360</t>
  </si>
  <si>
    <t>DHMR09361</t>
  </si>
  <si>
    <t>DHMR09362</t>
  </si>
  <si>
    <t>DHMR09363</t>
  </si>
  <si>
    <t>DHMR09364</t>
  </si>
  <si>
    <t>DHMR09365</t>
  </si>
  <si>
    <t>DHMR09366</t>
  </si>
  <si>
    <t>DHMR09367</t>
  </si>
  <si>
    <t>DHMR09368</t>
  </si>
  <si>
    <t>DHMR09369</t>
  </si>
  <si>
    <t>DHMR09370</t>
  </si>
  <si>
    <t>DHMR09371</t>
  </si>
  <si>
    <t>DHMR09372</t>
  </si>
  <si>
    <t>DHMR09373</t>
  </si>
  <si>
    <t>DHMR09374</t>
  </si>
  <si>
    <t>DHMR09375</t>
  </si>
  <si>
    <t>DHMR09376</t>
  </si>
  <si>
    <t>DHMR09377</t>
  </si>
  <si>
    <t>DHMR09378</t>
  </si>
  <si>
    <t>DHMR09379</t>
  </si>
  <si>
    <t>DHMR09380</t>
  </si>
  <si>
    <t>DHMR09381</t>
  </si>
  <si>
    <t>DHMR09382</t>
  </si>
  <si>
    <t>DHMR09383</t>
  </si>
  <si>
    <t>DHMR09384</t>
  </si>
  <si>
    <t>DHMR09385</t>
  </si>
  <si>
    <t>DHMR09386</t>
  </si>
  <si>
    <t>DHMR09387</t>
  </si>
  <si>
    <t>DHMR09388</t>
  </si>
  <si>
    <t>DHMR09389</t>
  </si>
  <si>
    <t>DHMR09390</t>
  </si>
  <si>
    <t>DHMR09391</t>
  </si>
  <si>
    <t>DHMR09392</t>
  </si>
  <si>
    <t>DHMR09393</t>
  </si>
  <si>
    <t>DHMR09394</t>
  </si>
  <si>
    <t>DHMR09395</t>
  </si>
  <si>
    <t>DHMR09396</t>
  </si>
  <si>
    <t>DHMR09397</t>
  </si>
  <si>
    <t>DHMR09398</t>
  </si>
  <si>
    <t>DHMR09399</t>
  </si>
  <si>
    <t>DHMR09400</t>
  </si>
  <si>
    <t>DHMR09401</t>
  </si>
  <si>
    <t>DHMR09402</t>
  </si>
  <si>
    <t>DHMR09403</t>
  </si>
  <si>
    <t>DHMR09404</t>
  </si>
  <si>
    <t>DHMR09405</t>
  </si>
  <si>
    <t>DHMR09406</t>
  </si>
  <si>
    <t>DHMR09407</t>
  </si>
  <si>
    <t>DHMR09408</t>
  </si>
  <si>
    <t>DHMR09409</t>
  </si>
  <si>
    <t>DHMR09410</t>
  </si>
  <si>
    <t>DHMR09411</t>
  </si>
  <si>
    <t>DHMR09412</t>
  </si>
  <si>
    <t>DHMR09413</t>
  </si>
  <si>
    <t>DHMR09414</t>
  </si>
  <si>
    <t>DHMR09415</t>
  </si>
  <si>
    <t>DHMR09416</t>
  </si>
  <si>
    <t>DHMR09417</t>
  </si>
  <si>
    <t>DHMR09418</t>
  </si>
  <si>
    <t>DHMR09419</t>
  </si>
  <si>
    <t>DHMR09420</t>
  </si>
  <si>
    <t>DHMR09421</t>
  </si>
  <si>
    <t>DHMR09422</t>
  </si>
  <si>
    <t>DHMR09423</t>
  </si>
  <si>
    <t>DHMR09424</t>
  </si>
  <si>
    <t>DHMR09425</t>
  </si>
  <si>
    <t>DHMR09426</t>
  </si>
  <si>
    <t>DHMR09427</t>
  </si>
  <si>
    <t>DHMR09428</t>
  </si>
  <si>
    <t>DHMR09429</t>
  </si>
  <si>
    <t>DHMR09430</t>
  </si>
  <si>
    <t>DHMR09431</t>
  </si>
  <si>
    <t>DHMR09432</t>
  </si>
  <si>
    <t>DHMR09433</t>
  </si>
  <si>
    <t>DHMR09434</t>
  </si>
  <si>
    <t>DHMR09435</t>
  </si>
  <si>
    <t>DHMR09436</t>
  </si>
  <si>
    <t>DHMR09437</t>
  </si>
  <si>
    <t>DHMR09438</t>
  </si>
  <si>
    <t>DHMR09439</t>
  </si>
  <si>
    <t>DHMR09440</t>
  </si>
  <si>
    <t>DHMR09441</t>
  </si>
  <si>
    <t>DHMR09442</t>
  </si>
  <si>
    <t>DHMR09443</t>
  </si>
  <si>
    <t>DHMR09444</t>
  </si>
  <si>
    <t>DHMR09445</t>
  </si>
  <si>
    <t>DHMR09446</t>
  </si>
  <si>
    <t>DHMR09447</t>
  </si>
  <si>
    <t>211RASHERT</t>
  </si>
  <si>
    <t>DHMR09448</t>
  </si>
  <si>
    <t>DHMR09449</t>
  </si>
  <si>
    <t>DHMR09450</t>
  </si>
  <si>
    <t>DHMR09451</t>
  </si>
  <si>
    <t>DHMR09452</t>
  </si>
  <si>
    <t>DHMR09453</t>
  </si>
  <si>
    <t>DHMR09454</t>
  </si>
  <si>
    <t>DHMR09455</t>
  </si>
  <si>
    <t>DHMR09456</t>
  </si>
  <si>
    <t>DHMR09457</t>
  </si>
  <si>
    <t>DHMR09458</t>
  </si>
  <si>
    <t>DHMR09459</t>
  </si>
  <si>
    <t>DHMR09460</t>
  </si>
  <si>
    <t>DHMR09461</t>
  </si>
  <si>
    <t>DHMR09462</t>
  </si>
  <si>
    <t>DHMR09463</t>
  </si>
  <si>
    <t>DHMR09464</t>
  </si>
  <si>
    <t>DHMR09465</t>
  </si>
  <si>
    <t>DHMR09466</t>
  </si>
  <si>
    <t>DHMR09467</t>
  </si>
  <si>
    <t>DHMR09468</t>
  </si>
  <si>
    <t>DHMR09469</t>
  </si>
  <si>
    <t>DHMR09470</t>
  </si>
  <si>
    <t>DHMR09471</t>
  </si>
  <si>
    <t>DHMR09472</t>
  </si>
  <si>
    <t>DHMR09473</t>
  </si>
  <si>
    <t>DHMR09474</t>
  </si>
  <si>
    <t>DHMR09475</t>
  </si>
  <si>
    <t>DHMR09476</t>
  </si>
  <si>
    <t>DHMR09477</t>
  </si>
  <si>
    <t>DHMR09478</t>
  </si>
  <si>
    <t>DHMR09479</t>
  </si>
  <si>
    <t>DHMR09480</t>
  </si>
  <si>
    <t>DHMR09481</t>
  </si>
  <si>
    <t>Systém videogastoenterologický</t>
  </si>
  <si>
    <t>VF190357</t>
  </si>
  <si>
    <t>DHMR09483</t>
  </si>
  <si>
    <t>Generátor vysokofrekv.s vozík.</t>
  </si>
  <si>
    <t>Aesculap Lekrafuse caiman GN</t>
  </si>
  <si>
    <t>Aesculap ag</t>
  </si>
  <si>
    <t>VF19T0460</t>
  </si>
  <si>
    <t>DHMR09484</t>
  </si>
  <si>
    <t>Zostava vidogastroenterologick</t>
  </si>
  <si>
    <t>Olympus s.r.o.</t>
  </si>
  <si>
    <t>DHMR09485</t>
  </si>
  <si>
    <t>btl fLEXI 12ecg</t>
  </si>
  <si>
    <t>DHMR09486</t>
  </si>
  <si>
    <t>Vozík prevazový</t>
  </si>
  <si>
    <t>PEX 3 Basic</t>
  </si>
  <si>
    <t>Klaro s.r.o.</t>
  </si>
  <si>
    <t>DHMR09487</t>
  </si>
  <si>
    <t>Analyzátor molekulárny</t>
  </si>
  <si>
    <t>Biocartis Idylla</t>
  </si>
  <si>
    <t>BD BAMED  s.r.o.</t>
  </si>
  <si>
    <t>Boocartis NV, General</t>
  </si>
  <si>
    <t>DHMR09488</t>
  </si>
  <si>
    <t>Maquet Meera</t>
  </si>
  <si>
    <t>Maguet GmbH</t>
  </si>
  <si>
    <t>VF19T1213</t>
  </si>
  <si>
    <t>DHMR09490</t>
  </si>
  <si>
    <t>Dezinfektor automatický</t>
  </si>
  <si>
    <t>Olympus mini ETD</t>
  </si>
  <si>
    <t>DHMR09491</t>
  </si>
  <si>
    <t>Sušička Venticell 55</t>
  </si>
  <si>
    <t>Venticell 55</t>
  </si>
  <si>
    <t>DHMR09492</t>
  </si>
  <si>
    <t>Pílka na sádru s odsávaním</t>
  </si>
  <si>
    <t>ZEPF</t>
  </si>
  <si>
    <t>INAMED  s.r.o.</t>
  </si>
  <si>
    <t>ZEPF Medical Instruments</t>
  </si>
  <si>
    <t>DHMR09494</t>
  </si>
  <si>
    <t>Servoventilátor puritan bennet</t>
  </si>
  <si>
    <t>Puritan Bennet 560</t>
  </si>
  <si>
    <t>Covidien lc.</t>
  </si>
  <si>
    <t>DHMR09495</t>
  </si>
  <si>
    <t>DHMR09496</t>
  </si>
  <si>
    <t>Systém bat. na ošetr.kostí</t>
  </si>
  <si>
    <t>EASCULAP AG, Am</t>
  </si>
  <si>
    <t>VF19TO726</t>
  </si>
  <si>
    <t>DHMR09497</t>
  </si>
  <si>
    <t>DHMR09498</t>
  </si>
  <si>
    <t>DHMR09499</t>
  </si>
  <si>
    <t>DHMR09500</t>
  </si>
  <si>
    <t>Systém motorový vysokorýchl.</t>
  </si>
  <si>
    <t>Aesculap ELAN 4 GA800</t>
  </si>
  <si>
    <t>VF19T0897</t>
  </si>
  <si>
    <t>DHMR09501</t>
  </si>
  <si>
    <t>Videolarynmgoskop</t>
  </si>
  <si>
    <t>DHMR09502</t>
  </si>
  <si>
    <t>Videolaryngoskop</t>
  </si>
  <si>
    <t>Aircraft Medical Limited</t>
  </si>
  <si>
    <t>DHMR09503</t>
  </si>
  <si>
    <t>Zar. na výrobu suchej hmly</t>
  </si>
  <si>
    <t>Igeba Unipro 2</t>
  </si>
  <si>
    <t>Igebna Geraetebau</t>
  </si>
  <si>
    <t>DHMR09504</t>
  </si>
  <si>
    <t>Dewarová nádoba s rez. dusíka</t>
  </si>
  <si>
    <t>BR2100</t>
  </si>
  <si>
    <t>CRYOSOFT spol. s r.o.</t>
  </si>
  <si>
    <t>Cryo Diffusion 49</t>
  </si>
  <si>
    <t>DHMR09505</t>
  </si>
  <si>
    <t>BTL 4825S premium</t>
  </si>
  <si>
    <t>DHMR09506</t>
  </si>
  <si>
    <t>Tlačiareň kazetových štítkov</t>
  </si>
  <si>
    <t>Tissue-Tek Auto Write</t>
  </si>
  <si>
    <t>MEDESA SK  s.r.o.</t>
  </si>
  <si>
    <t>Sakura Finetek Europe</t>
  </si>
  <si>
    <t>DHMR09507</t>
  </si>
  <si>
    <t>Maquet Volista Eccess 64DF</t>
  </si>
  <si>
    <t>Maqzet SAS</t>
  </si>
  <si>
    <t>VF19T1265</t>
  </si>
  <si>
    <t>DHMR09510</t>
  </si>
  <si>
    <t>Zvlhčovač EA130 A.04</t>
  </si>
  <si>
    <t>TP-ZV1101</t>
  </si>
  <si>
    <t>ELAPP, s.r.o.</t>
  </si>
  <si>
    <t>Elap Ing. Pavol Knazovický</t>
  </si>
  <si>
    <t>DHMR09518</t>
  </si>
  <si>
    <t>Monitor bispektrálneho indexu</t>
  </si>
  <si>
    <t>Monitor BIS Vista 186-1046</t>
  </si>
  <si>
    <t>Aspect Merdical systems</t>
  </si>
  <si>
    <t>DHMR09519</t>
  </si>
  <si>
    <t>Prístroj na autom.bezk.dezinf.</t>
  </si>
  <si>
    <t>EGEBA UNIPRO2</t>
  </si>
  <si>
    <t>DHMR09520</t>
  </si>
  <si>
    <t>Prístroj na aut. dezinfekciu</t>
  </si>
  <si>
    <t>IGEBA Geraetebau GmbH</t>
  </si>
  <si>
    <t>DHMR09521</t>
  </si>
  <si>
    <t>DHMR09522</t>
  </si>
  <si>
    <t>Kreslo transportné</t>
  </si>
  <si>
    <t>SELLS SLA-DX</t>
  </si>
  <si>
    <t>LINET spo.s.r.o.</t>
  </si>
  <si>
    <t>DHMR09524</t>
  </si>
  <si>
    <t>Defibrilátor bifázický 33447</t>
  </si>
  <si>
    <t>Rescue 230</t>
  </si>
  <si>
    <t>Elpro s.r.l.trada del Rondello</t>
  </si>
  <si>
    <t>DHMR09525</t>
  </si>
  <si>
    <t>Elpro s.r.l.Strada del Rondelo</t>
  </si>
  <si>
    <t>DHMR09526</t>
  </si>
  <si>
    <t>Úpravovňa vody</t>
  </si>
  <si>
    <t>REV-os MIN 10 K ns pv mb</t>
  </si>
  <si>
    <t>Ján Kyseľ st.UPMaRT</t>
  </si>
  <si>
    <t>DHMR09527</t>
  </si>
  <si>
    <t>Lôžko intenz.s važiacim syst.</t>
  </si>
  <si>
    <t>LÔŽKA_2023, LÔŽKA_2025, MZSR-LIMIT</t>
  </si>
  <si>
    <t>DHMR09528</t>
  </si>
  <si>
    <t>DHMR09529</t>
  </si>
  <si>
    <t>DHMR09530</t>
  </si>
  <si>
    <t>DHMR09531</t>
  </si>
  <si>
    <t>DHMR09532</t>
  </si>
  <si>
    <t>DHMR09533</t>
  </si>
  <si>
    <t>DHMR09534</t>
  </si>
  <si>
    <t>DHMR09535</t>
  </si>
  <si>
    <t>DHMR09536</t>
  </si>
  <si>
    <t>DHMR09537</t>
  </si>
  <si>
    <t>Medist s.r.o.Petrušovského 455</t>
  </si>
  <si>
    <t>DHMR09540</t>
  </si>
  <si>
    <t>Inkubátor o odsávacou jedn.DAR</t>
  </si>
  <si>
    <t>ATOM Air incu-1</t>
  </si>
  <si>
    <t>Atom medical corporation</t>
  </si>
  <si>
    <t>DHMR09541</t>
  </si>
  <si>
    <t>Monitor vitálnych funkcií neondar</t>
  </si>
  <si>
    <t>COMEN C 60</t>
  </si>
  <si>
    <t>Shenzhen comen Medical Industr</t>
  </si>
  <si>
    <t>DHMR09542</t>
  </si>
  <si>
    <t>Lôžko int.star.s važiacim syst</t>
  </si>
  <si>
    <t>VISION 3C TOP</t>
  </si>
  <si>
    <t>DHMR09543</t>
  </si>
  <si>
    <t>DHMR09544</t>
  </si>
  <si>
    <t>DHMR09545</t>
  </si>
  <si>
    <t>DHMR09546</t>
  </si>
  <si>
    <t>DHMR09547</t>
  </si>
  <si>
    <t>DHMR09548</t>
  </si>
  <si>
    <t>DHMR09549</t>
  </si>
  <si>
    <t>DHMR09550</t>
  </si>
  <si>
    <t>DHMR09551</t>
  </si>
  <si>
    <t>DHMR09552</t>
  </si>
  <si>
    <t>DHMR09553</t>
  </si>
  <si>
    <t>DHMR09558</t>
  </si>
  <si>
    <t>McGrath MAC</t>
  </si>
  <si>
    <t>DHMR09560</t>
  </si>
  <si>
    <t>Ventilátor pľúcny</t>
  </si>
  <si>
    <t>Puritan Bennett 980</t>
  </si>
  <si>
    <t>Covidien IIc,15Hampshire Stree</t>
  </si>
  <si>
    <t>DHMR09561</t>
  </si>
  <si>
    <t>DHMR09562</t>
  </si>
  <si>
    <t>DHMR09564</t>
  </si>
  <si>
    <t>patrí ku karte DHMR07438</t>
  </si>
  <si>
    <t>DHMR09585</t>
  </si>
  <si>
    <t>Elektrokoagulátor</t>
  </si>
  <si>
    <t>BOWA ARC 400</t>
  </si>
  <si>
    <t>BOWA-elektronic GmbH</t>
  </si>
  <si>
    <t>VF20T0344</t>
  </si>
  <si>
    <t>DHMR09601</t>
  </si>
  <si>
    <t>patrí ku 4679 suprava stom.</t>
  </si>
  <si>
    <t>ekom spol.s.r.o.</t>
  </si>
  <si>
    <t>2019/553</t>
  </si>
  <si>
    <t>DHMR09602</t>
  </si>
  <si>
    <t>patrí k 4113 súprava stom.</t>
  </si>
  <si>
    <t>Ekom spol.s.r.o.</t>
  </si>
  <si>
    <t>2019/560</t>
  </si>
  <si>
    <t>DHMRTZ-1-4402</t>
  </si>
  <si>
    <t xml:space="preserve"> patrí ku karte DHMR0 4402</t>
  </si>
  <si>
    <t>DHMRTZ-1-5002</t>
  </si>
  <si>
    <t>Anemat N8-rozšírenie nark.prístroja</t>
  </si>
  <si>
    <t>DHMRTZ-1-5552</t>
  </si>
  <si>
    <t>Vitrektom elektrický - moduly</t>
  </si>
  <si>
    <t>DISPOMED</t>
  </si>
  <si>
    <t>DHMRTZ-1-6063</t>
  </si>
  <si>
    <t>Moder. USG: Esaote Falco 410477</t>
  </si>
  <si>
    <t>KOaTPÚ - ortop. amb. č. 4 RA</t>
  </si>
  <si>
    <t>DHMRTZ-1-7249</t>
  </si>
  <si>
    <t>Hlavica ultrazvuk. veľká</t>
  </si>
  <si>
    <t>E-BA tpz,spol.s.r.o. Bratislav</t>
  </si>
  <si>
    <t>DHMRTZ-1-7252</t>
  </si>
  <si>
    <t>DHMRTZ-2-6063</t>
  </si>
  <si>
    <t>Sonda lineárna 6-8 MHz elektronická</t>
  </si>
  <si>
    <t>DHMS11685</t>
  </si>
  <si>
    <t>Monitor vit.fun.MAC 1000</t>
  </si>
  <si>
    <t>MAC 1000</t>
  </si>
  <si>
    <t>498SNPDUD1</t>
  </si>
  <si>
    <t>Shenzhen mindray</t>
  </si>
  <si>
    <t>DAR42/12</t>
  </si>
  <si>
    <t>DHMS11956</t>
  </si>
  <si>
    <t>Okuliare lupové</t>
  </si>
  <si>
    <t>ORASCOPTIC</t>
  </si>
  <si>
    <t>Metres Research</t>
  </si>
  <si>
    <t>RE16-0005</t>
  </si>
  <si>
    <t>Skupina celkom  R022.1</t>
  </si>
  <si>
    <t>R022.1GR</t>
  </si>
  <si>
    <t>DHMR07615</t>
  </si>
  <si>
    <t>NIOX MINO STARTER Kit</t>
  </si>
  <si>
    <t>Skupina celkom  R022.1GR</t>
  </si>
  <si>
    <t>R022.1MZSR</t>
  </si>
  <si>
    <t>DHMR06911</t>
  </si>
  <si>
    <t>Videokolon.systém-zostava</t>
  </si>
  <si>
    <t>DHMR06937</t>
  </si>
  <si>
    <t>Lôžko polohov.s diaľ.ovlád./elektr.</t>
  </si>
  <si>
    <t>DHMR06938</t>
  </si>
  <si>
    <t>DHMR06939</t>
  </si>
  <si>
    <t>Infúzna pumpa</t>
  </si>
  <si>
    <t>252SNPSAKÁ</t>
  </si>
  <si>
    <t>DHMR06947</t>
  </si>
  <si>
    <t>Lôžko vertikalizačné</t>
  </si>
  <si>
    <t>DHMR06949</t>
  </si>
  <si>
    <t>Lôžko transportné STX</t>
  </si>
  <si>
    <t>DHMR06950</t>
  </si>
  <si>
    <t>Monitor S/5 Compact critical care</t>
  </si>
  <si>
    <t>DHMR06953</t>
  </si>
  <si>
    <t>DHMR06997</t>
  </si>
  <si>
    <t>Cystoskop detský</t>
  </si>
  <si>
    <t>DHMR07088</t>
  </si>
  <si>
    <t>Centrifúga Labofuge 400</t>
  </si>
  <si>
    <t>322SNPKRČÍ</t>
  </si>
  <si>
    <t>DHMR07089</t>
  </si>
  <si>
    <t>DHMR07096</t>
  </si>
  <si>
    <t>Defibrilátor MiniDef 3 EP</t>
  </si>
  <si>
    <t>DHMR07114</t>
  </si>
  <si>
    <t>EKG prístroj BTL 08 MT diagnostic</t>
  </si>
  <si>
    <t>DHMR07115</t>
  </si>
  <si>
    <t>Diag.prístroj na mer.kapacity pľúc</t>
  </si>
  <si>
    <t>DHMR07117</t>
  </si>
  <si>
    <t>DHMR07123</t>
  </si>
  <si>
    <t>Prístroj na vyš.spánku</t>
  </si>
  <si>
    <t>DHMR07502</t>
  </si>
  <si>
    <t>Wega-MS Moravany nad Váhom</t>
  </si>
  <si>
    <t>DHMR07512</t>
  </si>
  <si>
    <t>Stôl operačný Schmitz OPX 125</t>
  </si>
  <si>
    <t>Stôl oper.transport.OPX Mobilis R 30</t>
  </si>
  <si>
    <t>DHMR07542</t>
  </si>
  <si>
    <t>Erbotom ICC 300 D VIO-koagulátor</t>
  </si>
  <si>
    <t>DHMR07551</t>
  </si>
  <si>
    <t>Videlaryngoskop Glide Skope</t>
  </si>
  <si>
    <t>Kórea</t>
  </si>
  <si>
    <t>NEOMAD Košice</t>
  </si>
  <si>
    <t>DHMR07555</t>
  </si>
  <si>
    <t>Očný green laser VISULAS 532s</t>
  </si>
  <si>
    <t>DHMR07556</t>
  </si>
  <si>
    <t>Očný laser VISULAS YAG III</t>
  </si>
  <si>
    <t>DHMR07574</t>
  </si>
  <si>
    <t>Endoskopický systém CV-180</t>
  </si>
  <si>
    <t>DHMR07580</t>
  </si>
  <si>
    <t>Odsávačka  Atmolit 26</t>
  </si>
  <si>
    <t>DHMR07581</t>
  </si>
  <si>
    <t>DHMR07595</t>
  </si>
  <si>
    <t>Koagulácia-LigaSure-8 Generátor</t>
  </si>
  <si>
    <t>FAKON Košice</t>
  </si>
  <si>
    <t>Elektrokoagulačná jednotka UES 40</t>
  </si>
  <si>
    <t>DHMR07619</t>
  </si>
  <si>
    <t>Erbotom ICC 300 D VIO-var.intel.systém</t>
  </si>
  <si>
    <t>DHMR07620</t>
  </si>
  <si>
    <t>Erbotom ICC 50 CF-vf.chir.prístroj</t>
  </si>
  <si>
    <t>DHMR07631</t>
  </si>
  <si>
    <t>446SNPSTAU</t>
  </si>
  <si>
    <t>BPY s.r.o.</t>
  </si>
  <si>
    <t>DHMR07633</t>
  </si>
  <si>
    <t>DHMR07635</t>
  </si>
  <si>
    <t>Lineár.dávkovač Perfusor Compact B.Braun</t>
  </si>
  <si>
    <t>DHMR07637</t>
  </si>
  <si>
    <t>262SNPJARU</t>
  </si>
  <si>
    <t>DHMR07639</t>
  </si>
  <si>
    <t>Infúzna pumpa Infusomat fmS B.Braun</t>
  </si>
  <si>
    <t>DHMR07640</t>
  </si>
  <si>
    <t>DHMR07641</t>
  </si>
  <si>
    <t>DHMR07643</t>
  </si>
  <si>
    <t>DHMR07644</t>
  </si>
  <si>
    <t>48SNPMIŽE1</t>
  </si>
  <si>
    <t>DHMR07645</t>
  </si>
  <si>
    <t>263SNPVAJT</t>
  </si>
  <si>
    <t>DHMR07646</t>
  </si>
  <si>
    <t>DHMR07648</t>
  </si>
  <si>
    <t>DHMR07649</t>
  </si>
  <si>
    <t>DHMR07650</t>
  </si>
  <si>
    <t>DHMR07653</t>
  </si>
  <si>
    <t>DHMR07654</t>
  </si>
  <si>
    <t>DHMR07655</t>
  </si>
  <si>
    <t>Ventilátor pľúc.NPB 840/Puritan-Bennett</t>
  </si>
  <si>
    <t>DHMR07662</t>
  </si>
  <si>
    <t>Defibrilátor Schiller FRED EASY</t>
  </si>
  <si>
    <t>DHMR07668</t>
  </si>
  <si>
    <t>Odsávačka AKU F31</t>
  </si>
  <si>
    <t>DHMR07689</t>
  </si>
  <si>
    <t>Chromatograf kvapalinovýShimadzu LC-20A</t>
  </si>
  <si>
    <t>Shimadzu LC-20A</t>
  </si>
  <si>
    <t>FA Č.2007-407346</t>
  </si>
  <si>
    <t>DHMR07698</t>
  </si>
  <si>
    <t>Ventilátor transpor.SUPPORTAIRtransportný</t>
  </si>
  <si>
    <t>SUPPORTAIR</t>
  </si>
  <si>
    <t>AIROX</t>
  </si>
  <si>
    <t>DHMR07699</t>
  </si>
  <si>
    <t>Elektrochirurgická platformaFORCETRIAD</t>
  </si>
  <si>
    <t>FORCETRIAD</t>
  </si>
  <si>
    <t>ISTRAS spol.s.r.o.</t>
  </si>
  <si>
    <t>Tyco Healthcare ECE</t>
  </si>
  <si>
    <t>FA Č.280100269</t>
  </si>
  <si>
    <t>DHMR07700</t>
  </si>
  <si>
    <t>Zariadenie pre extenziutyp:1419.01BO</t>
  </si>
  <si>
    <t>1419.01BO</t>
  </si>
  <si>
    <t>Maquet Medizintechnik</t>
  </si>
  <si>
    <t>FA Č.1890000740</t>
  </si>
  <si>
    <t>DHMR07701</t>
  </si>
  <si>
    <t>Inštrumentárium pre cystoskop.pre cystoskópiu Olympus LUS-2</t>
  </si>
  <si>
    <t>Olympus LUS-2</t>
  </si>
  <si>
    <t>Olympus Medical System</t>
  </si>
  <si>
    <t>FA Č.VF280129</t>
  </si>
  <si>
    <t>DHMR07704</t>
  </si>
  <si>
    <t>USG prístroj stacionárnySonoscape SSI-2000BW</t>
  </si>
  <si>
    <t>Sonoscape Company Limited</t>
  </si>
  <si>
    <t>FA Č.VF280112</t>
  </si>
  <si>
    <t>DHMR07705</t>
  </si>
  <si>
    <t>Ureteroskop9,8Fr x 430 mm, 6,4F</t>
  </si>
  <si>
    <t>Olympus Medical Systém</t>
  </si>
  <si>
    <t>DHMR07706</t>
  </si>
  <si>
    <t>Ventilátor pľúcny PuritanPuritan Bennet NPB 840</t>
  </si>
  <si>
    <t>Covidien Puritan Bennet</t>
  </si>
  <si>
    <t>FA Č.208001097</t>
  </si>
  <si>
    <t>DHMR07708</t>
  </si>
  <si>
    <t>Inkubátor ATOM V 2100G Model Bnovorodenecký</t>
  </si>
  <si>
    <t>ATOM Medical Co.</t>
  </si>
  <si>
    <t>FA Č.181178</t>
  </si>
  <si>
    <t>FA Č.VF280143</t>
  </si>
  <si>
    <t>DHMR07715</t>
  </si>
  <si>
    <t>Prístroj narkotiz.VENARVENAR Libera screen</t>
  </si>
  <si>
    <t>VENAR Libera screen</t>
  </si>
  <si>
    <t>FA Č.9710860062</t>
  </si>
  <si>
    <t>DHMR07716</t>
  </si>
  <si>
    <t>Prístroj  anestez. VENARVENAR Libera screen</t>
  </si>
  <si>
    <t>Chirana a.s.</t>
  </si>
  <si>
    <t>DHMR07721</t>
  </si>
  <si>
    <t>Chromatograf plynový GC-2010</t>
  </si>
  <si>
    <t>GC-2010</t>
  </si>
  <si>
    <t>Shimadzu Corporation Analytica</t>
  </si>
  <si>
    <t>EEG diagnostický prístrojBrainQuick</t>
  </si>
  <si>
    <t>BrainQuick</t>
  </si>
  <si>
    <t>Micromed Mogliano Veneot</t>
  </si>
  <si>
    <t>FA Č.29501269</t>
  </si>
  <si>
    <t>Aplhastar 1132</t>
  </si>
  <si>
    <t>MAQUET SA</t>
  </si>
  <si>
    <t>FA Č.1890001146</t>
  </si>
  <si>
    <t>Transportné lôžko MET-66001MET - 66001</t>
  </si>
  <si>
    <t>MET - 66001</t>
  </si>
  <si>
    <t>Medical-Master CO., LTD</t>
  </si>
  <si>
    <t>FA Č.3970031</t>
  </si>
  <si>
    <t>DHMR07753</t>
  </si>
  <si>
    <t>Mikroskop lab.Nikon EclipseNikon Eclipse 200</t>
  </si>
  <si>
    <t>Nikon Eclipse 200</t>
  </si>
  <si>
    <t>Nikon Instech CO., LTD</t>
  </si>
  <si>
    <t>FA Č.3970033</t>
  </si>
  <si>
    <t>Zariad. na úpravu vzoriekFarbiaci prístroj s ov.panelom</t>
  </si>
  <si>
    <t>Gemini Shandon</t>
  </si>
  <si>
    <t>Thermo</t>
  </si>
  <si>
    <t>FA Č. 3970034</t>
  </si>
  <si>
    <t>Mikrotóm sánkový SLIDE 2003Slide 2003</t>
  </si>
  <si>
    <t>SLIDE 2003</t>
  </si>
  <si>
    <t>pmf.Produkte fur Medezine</t>
  </si>
  <si>
    <t>FA Č.3970032</t>
  </si>
  <si>
    <t>DHMR07776</t>
  </si>
  <si>
    <t>Vŕtačka Aesculap 3TIakumulátorová</t>
  </si>
  <si>
    <t>Aesculap 3TI</t>
  </si>
  <si>
    <t>B. Braun Melsungen AG</t>
  </si>
  <si>
    <t>FA Č.300086043</t>
  </si>
  <si>
    <t>DHMR07777</t>
  </si>
  <si>
    <t>Kreslo kardiackéKBL-12</t>
  </si>
  <si>
    <t>KBL-12</t>
  </si>
  <si>
    <t>FA3970065/09,DL0056</t>
  </si>
  <si>
    <t>DHMR07778</t>
  </si>
  <si>
    <t>FA3970065/09DL0056</t>
  </si>
  <si>
    <t>DHMR07779</t>
  </si>
  <si>
    <t>FA3970065/09DL56</t>
  </si>
  <si>
    <t>DHMR07780</t>
  </si>
  <si>
    <t>DHMR07781</t>
  </si>
  <si>
    <t>Kreslo kradiackéKBL-12</t>
  </si>
  <si>
    <t>FA3970065/09,DL56</t>
  </si>
  <si>
    <t>DHMR07782</t>
  </si>
  <si>
    <t>239SNPADAM</t>
  </si>
  <si>
    <t>DHMR07783</t>
  </si>
  <si>
    <t>DHMR07784</t>
  </si>
  <si>
    <t>PROMA REHA S.R.O,</t>
  </si>
  <si>
    <t>DHMR07785</t>
  </si>
  <si>
    <t>Kreslo kardiackéKBL-02</t>
  </si>
  <si>
    <t>KBL-02</t>
  </si>
  <si>
    <t>FA3970064/09,DL39044</t>
  </si>
  <si>
    <t>DHMR07786</t>
  </si>
  <si>
    <t>DHMR07787</t>
  </si>
  <si>
    <t>FAA3970064,DL39044</t>
  </si>
  <si>
    <t>DHMR07788</t>
  </si>
  <si>
    <t>DHMR07789</t>
  </si>
  <si>
    <t>DHMR07790</t>
  </si>
  <si>
    <t>DHMR07791</t>
  </si>
  <si>
    <t>FA3970064/09,DL39004</t>
  </si>
  <si>
    <t>DHMR07792</t>
  </si>
  <si>
    <t>FA3970064,DL39044</t>
  </si>
  <si>
    <t>USG prístrojHD 15</t>
  </si>
  <si>
    <t>HD 15</t>
  </si>
  <si>
    <t>Philips</t>
  </si>
  <si>
    <t>FA209001068</t>
  </si>
  <si>
    <t>DHMR07827</t>
  </si>
  <si>
    <t>RTG prístroj C rameno MCA PLUSRTG prístroj typ MCA PLUS R</t>
  </si>
  <si>
    <t>MCA PLUS R</t>
  </si>
  <si>
    <t>GMM S p.A.</t>
  </si>
  <si>
    <t>FA Č.209001068</t>
  </si>
  <si>
    <t>DHMR07860</t>
  </si>
  <si>
    <t>Dokovacia stanicaInfusomat Space,Perfusor Space</t>
  </si>
  <si>
    <t>B.Braun Melsungen AG</t>
  </si>
  <si>
    <t>FA300500258</t>
  </si>
  <si>
    <t>DHMR07861</t>
  </si>
  <si>
    <t>DHMR07862</t>
  </si>
  <si>
    <t>DHMR07863</t>
  </si>
  <si>
    <t>DHMR07864</t>
  </si>
  <si>
    <t>DHMR07865</t>
  </si>
  <si>
    <t>DHMR07866</t>
  </si>
  <si>
    <t>DHMR07867</t>
  </si>
  <si>
    <t>DHMR07868</t>
  </si>
  <si>
    <t>DHMR07869</t>
  </si>
  <si>
    <t>DHMR07870</t>
  </si>
  <si>
    <t>Skupina celkom  R022.1MZSR</t>
  </si>
  <si>
    <t>R022.1PREN</t>
  </si>
  <si>
    <t>DHMR07086</t>
  </si>
  <si>
    <t>Termostat BINDER B 28 9010 002</t>
  </si>
  <si>
    <t>Medicalernst Košice</t>
  </si>
  <si>
    <t>DHMR07307</t>
  </si>
  <si>
    <t>Skupina celkom  R022.1PREN</t>
  </si>
  <si>
    <t>R022.1RF</t>
  </si>
  <si>
    <t>DHMR07218</t>
  </si>
  <si>
    <t>EKG 3-k.Cardiovit AT-1</t>
  </si>
  <si>
    <t>DHMR07692</t>
  </si>
  <si>
    <t>Bilirubínometer Minolta JM-103Air-Shields Minolta Jm-103</t>
  </si>
  <si>
    <t>Air-Shields Minolta JM-103</t>
  </si>
  <si>
    <t>Konica Minolta</t>
  </si>
  <si>
    <t>FA Č.28124</t>
  </si>
  <si>
    <t>DHMR07695</t>
  </si>
  <si>
    <t>Odsávačka Mevacs M 38</t>
  </si>
  <si>
    <t>Mevacs M 38</t>
  </si>
  <si>
    <t>SAAR  s.r.o.</t>
  </si>
  <si>
    <t>Medist Humenné</t>
  </si>
  <si>
    <t>FA Č.08003</t>
  </si>
  <si>
    <t>PC 9000</t>
  </si>
  <si>
    <t>Shenzen Creative Industry</t>
  </si>
  <si>
    <t>DHMR07697</t>
  </si>
  <si>
    <t>Monitor vitál.funkcií PC 9000</t>
  </si>
  <si>
    <t>Alphastar 1132</t>
  </si>
  <si>
    <t>FA Č. 1890001544</t>
  </si>
  <si>
    <t>DHMR07825</t>
  </si>
  <si>
    <t>K: DHMR07742 Stôl operačnýALPHASTAR 1132</t>
  </si>
  <si>
    <t>Chrbtový segment CFK</t>
  </si>
  <si>
    <t>MAQUET</t>
  </si>
  <si>
    <t>FA Č. 1890001562</t>
  </si>
  <si>
    <t>DHMR07832</t>
  </si>
  <si>
    <t>Monitor vitálnych funkciíIcard M</t>
  </si>
  <si>
    <t>Icard M</t>
  </si>
  <si>
    <t>Medicalernst  s.r.o.</t>
  </si>
  <si>
    <t>Chirana s.r.o. Stará Turá</t>
  </si>
  <si>
    <t>D.Z.Z 31.12.2010</t>
  </si>
  <si>
    <t>DHMR07836</t>
  </si>
  <si>
    <t>Fundus kamera mydiatrickáTRC-NW7SF</t>
  </si>
  <si>
    <t>TRC-NW7SF</t>
  </si>
  <si>
    <t>DANIEL</t>
  </si>
  <si>
    <t>Topcon Corporation</t>
  </si>
  <si>
    <t>FA Č.11610384</t>
  </si>
  <si>
    <t>Skupina celkom  R022.1RF</t>
  </si>
  <si>
    <t>S022.4</t>
  </si>
  <si>
    <t>DHMR07987</t>
  </si>
  <si>
    <t>2012091520,503,519</t>
  </si>
  <si>
    <t>DHMR09044</t>
  </si>
  <si>
    <t>Monitor Capnostream 35</t>
  </si>
  <si>
    <t>Capnpstream  35</t>
  </si>
  <si>
    <t>DHMS11449</t>
  </si>
  <si>
    <t>Lampa bieliaca BY - 0398</t>
  </si>
  <si>
    <t>BY - 0398</t>
  </si>
  <si>
    <t>66SNPČIKAR</t>
  </si>
  <si>
    <t>Beyond</t>
  </si>
  <si>
    <t>DHMS11455</t>
  </si>
  <si>
    <t>UPRAVOVŇA VODY REV OS</t>
  </si>
  <si>
    <t>REV-0S MID</t>
  </si>
  <si>
    <t>340SNPROSE</t>
  </si>
  <si>
    <t>goro SPOL.S.R.O.</t>
  </si>
  <si>
    <t>FA088084084</t>
  </si>
  <si>
    <t>Box triedy II.BioultraDigestor</t>
  </si>
  <si>
    <t>BIOULTRA</t>
  </si>
  <si>
    <t>KRD molecular technologies s.r</t>
  </si>
  <si>
    <t>BEZ</t>
  </si>
  <si>
    <t>FA08/01/0192</t>
  </si>
  <si>
    <t>DHMS11470</t>
  </si>
  <si>
    <t>EKG Holter Medilog FDS</t>
  </si>
  <si>
    <t>Medilog FD5</t>
  </si>
  <si>
    <t>I.INT. KL. - endokrinologická amb. č. 1 SNP</t>
  </si>
  <si>
    <t>26SNPVITAN</t>
  </si>
  <si>
    <t>2.064.51</t>
  </si>
  <si>
    <t>Huntleigh Healtheare Ltd</t>
  </si>
  <si>
    <t>11801891/2008</t>
  </si>
  <si>
    <t>DHMS11473</t>
  </si>
  <si>
    <t>Produkte fur Medizine</t>
  </si>
  <si>
    <t>200//0680</t>
  </si>
  <si>
    <t>Prtodukte fur Medizine</t>
  </si>
  <si>
    <t>FA200/0680</t>
  </si>
  <si>
    <t>DHMS11476</t>
  </si>
  <si>
    <t>Autokláv -parný sterilizátor</t>
  </si>
  <si>
    <t>Vaczjkav 24B+Proclass</t>
  </si>
  <si>
    <t>MELAG o hg MEDIZINTECHNIK</t>
  </si>
  <si>
    <t>KZ08880724,8011230FA</t>
  </si>
  <si>
    <t>Vaczjkav 24B+proclass</t>
  </si>
  <si>
    <t>201SNPHILD</t>
  </si>
  <si>
    <t>Melag oHG MEDIZINTECHNIK</t>
  </si>
  <si>
    <t>FA08011230,08880724K</t>
  </si>
  <si>
    <t>Vacuklav24B+Proclass</t>
  </si>
  <si>
    <t>227SNPJAMN</t>
  </si>
  <si>
    <t>Melag  o HG Medizintechnik</t>
  </si>
  <si>
    <t>FA08011230</t>
  </si>
  <si>
    <t>DHMS11480</t>
  </si>
  <si>
    <t>CENTRIFUGA</t>
  </si>
  <si>
    <t>Microfuge 16</t>
  </si>
  <si>
    <t>OLM - lekárska genetika SNP</t>
  </si>
  <si>
    <t>357SNPZVAD</t>
  </si>
  <si>
    <t>Beckman Coulter SR  s.r.o.</t>
  </si>
  <si>
    <t>Beckman Coulter Internat S.A.</t>
  </si>
  <si>
    <t>OTV-SPIC</t>
  </si>
  <si>
    <t>207SNPZEŤ</t>
  </si>
  <si>
    <t>Shimadzu Corporation Anakytica</t>
  </si>
  <si>
    <t>280264,8134/08</t>
  </si>
  <si>
    <t>DHMS11483</t>
  </si>
  <si>
    <t>Toitu MT-516</t>
  </si>
  <si>
    <t>toitu CO.LTD 1-5-10,Ebisu-Nish</t>
  </si>
  <si>
    <t>DHMS11487</t>
  </si>
  <si>
    <t>Fibrobronchoskop intubačnýLF-TP</t>
  </si>
  <si>
    <t>FA280277,0803825</t>
  </si>
  <si>
    <t>DHMS11500</t>
  </si>
  <si>
    <t>Skalpel ultrazvukový SONOSonosurg</t>
  </si>
  <si>
    <t>Sonosurg</t>
  </si>
  <si>
    <t>OLYMPUS</t>
  </si>
  <si>
    <t>LVN</t>
  </si>
  <si>
    <t>DHMS11503</t>
  </si>
  <si>
    <t>Psychologický diagn. systémPDS-5P</t>
  </si>
  <si>
    <t>PDS-5P</t>
  </si>
  <si>
    <t>GETA v.o.s. Praha</t>
  </si>
  <si>
    <t>FA2009/176</t>
  </si>
  <si>
    <t>Monitor vitálnych funkciíHuntleigh ESC 750</t>
  </si>
  <si>
    <t>ESC750</t>
  </si>
  <si>
    <t>Shenzen Mindray bio medical</t>
  </si>
  <si>
    <t>LETECKÁ VOJ. NEMOCNI</t>
  </si>
  <si>
    <t>DHMS11512</t>
  </si>
  <si>
    <t>Endoskopická súpr.-endonazálnazdroj CLV -S40</t>
  </si>
  <si>
    <t>clv-s40</t>
  </si>
  <si>
    <t>42SNPHRAB</t>
  </si>
  <si>
    <t>Olympua</t>
  </si>
  <si>
    <t>LET.VOJ.NEMOCNICA</t>
  </si>
  <si>
    <t>DHMS11513</t>
  </si>
  <si>
    <t>HILL-ROM TranStar</t>
  </si>
  <si>
    <t>HILL-Rom BATESVILLE</t>
  </si>
  <si>
    <t>FA29241/09</t>
  </si>
  <si>
    <t>DHMS11524</t>
  </si>
  <si>
    <t>Osmometer ADVANCED 3320</t>
  </si>
  <si>
    <t>Advamcet 3320</t>
  </si>
  <si>
    <t>MEDSERVIS, Ing.A. Džadoň</t>
  </si>
  <si>
    <t>ADVANCED CORP.USA</t>
  </si>
  <si>
    <t>FA20091882</t>
  </si>
  <si>
    <t>DHMS11525</t>
  </si>
  <si>
    <t>Transanat.mikrochir.Wolf2232/041/2232/244</t>
  </si>
  <si>
    <t>2232/041/2232/244</t>
  </si>
  <si>
    <t>Stôl operačný univerzálnyoperal 36.02</t>
  </si>
  <si>
    <t>OPERAL 36.02</t>
  </si>
  <si>
    <t>Steel Fiving s.r.o.</t>
  </si>
  <si>
    <t>Steel Form s.r.o.</t>
  </si>
  <si>
    <t>FA900642/09</t>
  </si>
  <si>
    <t>CentrifugaEppendorf 5702</t>
  </si>
  <si>
    <t>Eppendorf 5702</t>
  </si>
  <si>
    <t>FA20100067</t>
  </si>
  <si>
    <t>Centrifuga EPPENDORFEppendorf 5702</t>
  </si>
  <si>
    <t>Eppen dorf5702</t>
  </si>
  <si>
    <t>FA201000668/10</t>
  </si>
  <si>
    <t>DHMS11545</t>
  </si>
  <si>
    <t>Sonda BK 8823 USG k 11499</t>
  </si>
  <si>
    <t>Cobas Integra 800</t>
  </si>
  <si>
    <t>264SNPMIŽE</t>
  </si>
  <si>
    <t>ROCHE SLOVENSKO  s.r.o.</t>
  </si>
  <si>
    <t>Roche Ltd.</t>
  </si>
  <si>
    <t>FAKZ12010</t>
  </si>
  <si>
    <t>cobas 6000</t>
  </si>
  <si>
    <t>FA51000631</t>
  </si>
  <si>
    <t>DHMS11552</t>
  </si>
  <si>
    <t>Ureteroskop7st.,8.6/9.8 Fr.x430mm</t>
  </si>
  <si>
    <t>7st.,8.6/9.8 Fr.x 430mm</t>
  </si>
  <si>
    <t>FA1000146,DLL9516</t>
  </si>
  <si>
    <t>DHMS11553</t>
  </si>
  <si>
    <t>Sterilizátor parnýstatim 2000S</t>
  </si>
  <si>
    <t>STATIM 20000S</t>
  </si>
  <si>
    <t>STATIM</t>
  </si>
  <si>
    <t>FA110030325,01-10-01</t>
  </si>
  <si>
    <t>Automat vyvolávacíKODAK X-ray 2000 procesor</t>
  </si>
  <si>
    <t>kodak X-ray 2000 processor</t>
  </si>
  <si>
    <t>FA1030209/10</t>
  </si>
  <si>
    <t>DHMS11555</t>
  </si>
  <si>
    <t>Odsávačka elektrickáMevacs M46</t>
  </si>
  <si>
    <t>Mevacs M46</t>
  </si>
  <si>
    <t>FA410002/09</t>
  </si>
  <si>
    <t>DHMS11556</t>
  </si>
  <si>
    <t>Odsávačka elektrickáMevacs Mevacs M46</t>
  </si>
  <si>
    <t>DHMS11557</t>
  </si>
  <si>
    <t>DHMS11558</t>
  </si>
  <si>
    <t>Analytický systém RSA Pro</t>
  </si>
  <si>
    <t>RSA Pro</t>
  </si>
  <si>
    <t>FA510000648</t>
  </si>
  <si>
    <t>DHMS11561</t>
  </si>
  <si>
    <t>EKG  prístrojedan se-12 EXPRES</t>
  </si>
  <si>
    <t>edan se-12 expres</t>
  </si>
  <si>
    <t>GPK - gynekol. amb. č. 3 SNP</t>
  </si>
  <si>
    <t>63SNPKUBO</t>
  </si>
  <si>
    <t>Nimag Medical Systems,spol.s.r</t>
  </si>
  <si>
    <t>FAR2101419/2010</t>
  </si>
  <si>
    <t>Centrifuga Eppendorf 5702Eppendorf 5702</t>
  </si>
  <si>
    <t>Eppendorf AG</t>
  </si>
  <si>
    <t>PílkaKDX 600</t>
  </si>
  <si>
    <t>KDX 600</t>
  </si>
  <si>
    <t>De Souttter Medical</t>
  </si>
  <si>
    <t>FA20100827</t>
  </si>
  <si>
    <t>Philips MR Achieva Tesla</t>
  </si>
  <si>
    <t>DHMS11566</t>
  </si>
  <si>
    <t>VrtačkaMDX 610 Modular Handpiece</t>
  </si>
  <si>
    <t>MDX 610 Modular Handpiece</t>
  </si>
  <si>
    <t>De Souzzrt Medical Ltd</t>
  </si>
  <si>
    <t>20101098/10</t>
  </si>
  <si>
    <t>DHMS11568</t>
  </si>
  <si>
    <t>Zar. na úpravu vody RODEMRodem 6/24 DX-ATW-KZP16</t>
  </si>
  <si>
    <t>Rodem 6/24 DX-ATW-KZP16</t>
  </si>
  <si>
    <t>RODEM</t>
  </si>
  <si>
    <t>FA09122,OB.5129</t>
  </si>
  <si>
    <t>DHMS11569</t>
  </si>
  <si>
    <t>Analyzátor bioch.URISYS 2400Urisys 2400</t>
  </si>
  <si>
    <t>urisys 2400</t>
  </si>
  <si>
    <t>Roche s.r.o.</t>
  </si>
  <si>
    <t>FA51002207/10</t>
  </si>
  <si>
    <t>DHMS11570</t>
  </si>
  <si>
    <t>Centrifuga Eppendorf 5702EPENDORF 5702</t>
  </si>
  <si>
    <t>Eppebdirf AG</t>
  </si>
  <si>
    <t>FA20101621/10</t>
  </si>
  <si>
    <t>DHMS11572</t>
  </si>
  <si>
    <t>Neurofibroskop LA25-5</t>
  </si>
  <si>
    <t>LA25-5</t>
  </si>
  <si>
    <t>Salvena s.ro.</t>
  </si>
  <si>
    <t>FA20100521</t>
  </si>
  <si>
    <t>DHMS11578</t>
  </si>
  <si>
    <t>Navigačný systém na implan.OrthoPilot</t>
  </si>
  <si>
    <t>OrthoPilot</t>
  </si>
  <si>
    <t>VIS</t>
  </si>
  <si>
    <t>DHMS11581</t>
  </si>
  <si>
    <t>EEG s príslušenstvom videoBrain Quick Systém</t>
  </si>
  <si>
    <t>Brain Quisk Systém Plus</t>
  </si>
  <si>
    <t>I. Psychiatrická klinika  SNP</t>
  </si>
  <si>
    <t>134SNPSAM1</t>
  </si>
  <si>
    <t>Micromed s.r.l.</t>
  </si>
  <si>
    <t>KÚPNA ZMLUVA 019/201</t>
  </si>
  <si>
    <t>Zar. na rezanie a koagul.tkan.Erboton ICC 300 D VIO</t>
  </si>
  <si>
    <t>ERBE Elektromedicia</t>
  </si>
  <si>
    <t>DHMS11583</t>
  </si>
  <si>
    <t>Turniket elektrický 2500 ELC</t>
  </si>
  <si>
    <t>2500ELC</t>
  </si>
  <si>
    <t>VBM Medizintechnik GmbH</t>
  </si>
  <si>
    <t>FA20100365</t>
  </si>
  <si>
    <t>Mikroskop rutinný priamyAxioskop 40</t>
  </si>
  <si>
    <t>Axioskop 40</t>
  </si>
  <si>
    <t>Carl Zeiss s.r.o.,org.zložk.</t>
  </si>
  <si>
    <t>Carl Zeis</t>
  </si>
  <si>
    <t>FA61460582,1001748</t>
  </si>
  <si>
    <t>DHMS11585</t>
  </si>
  <si>
    <t>Svetlo čelové s príslušenstvom</t>
  </si>
  <si>
    <t>ultraview</t>
  </si>
  <si>
    <t>Nordiska,Victoria</t>
  </si>
  <si>
    <t>FA 1470016</t>
  </si>
  <si>
    <t>DHMS11586</t>
  </si>
  <si>
    <t>Nordiska</t>
  </si>
  <si>
    <t>FA1470016</t>
  </si>
  <si>
    <t>CF-Q180AL</t>
  </si>
  <si>
    <t>185SNPSIMÁ</t>
  </si>
  <si>
    <t>KZ0001/2011</t>
  </si>
  <si>
    <t xml:space="preserve"> GIF-Q180</t>
  </si>
  <si>
    <t>DHMS11595</t>
  </si>
  <si>
    <t>Ventilátor pľucny NPB 840</t>
  </si>
  <si>
    <t>NPB 840</t>
  </si>
  <si>
    <t>Tyco  Healthcare Deutschland</t>
  </si>
  <si>
    <t>DHMS11596</t>
  </si>
  <si>
    <t>DHMS11597</t>
  </si>
  <si>
    <t>K.Z.1701/2011</t>
  </si>
  <si>
    <t>DHMS11611</t>
  </si>
  <si>
    <t>Prístroj anesteziologickýaisys Carestation</t>
  </si>
  <si>
    <t>Aisys Carestation</t>
  </si>
  <si>
    <t>messer Tatragas, spol. s.r.o.</t>
  </si>
  <si>
    <t>D.L.6830365445</t>
  </si>
  <si>
    <t>DHMS11612</t>
  </si>
  <si>
    <t>DHMS11614</t>
  </si>
  <si>
    <t>Odsávačka ATMOSC 361</t>
  </si>
  <si>
    <t>C 361</t>
  </si>
  <si>
    <t>atmos Mdizin Technik</t>
  </si>
  <si>
    <t>FA111222DL11SV1610</t>
  </si>
  <si>
    <t>DHMS11615</t>
  </si>
  <si>
    <t>Prístroj EKGMAC 1600</t>
  </si>
  <si>
    <t>GE MEDICAL SYSTEM</t>
  </si>
  <si>
    <t>DHMS11617</t>
  </si>
  <si>
    <t>DHMS11618</t>
  </si>
  <si>
    <t>Centrifuga Eppendorf5702 s výkyvným rotorom</t>
  </si>
  <si>
    <t>5702 s výkyvným rotorom</t>
  </si>
  <si>
    <t>FA0122011,DL012011</t>
  </si>
  <si>
    <t>DHMS11619</t>
  </si>
  <si>
    <t>DHMS11627</t>
  </si>
  <si>
    <t>Prístroj elektroterapeutickýPhyaction E</t>
  </si>
  <si>
    <t>387SNPHRUB</t>
  </si>
  <si>
    <t>Gymna Uniphy N.V.Belgicko</t>
  </si>
  <si>
    <t>DHMS11628</t>
  </si>
  <si>
    <t>K.ZMLUVA</t>
  </si>
  <si>
    <t>DHMS11629</t>
  </si>
  <si>
    <t>238SNPSALA</t>
  </si>
  <si>
    <t>KUP.ZMLUVA</t>
  </si>
  <si>
    <t>DHMS11630</t>
  </si>
  <si>
    <t>Tonometer bezkontaktný aut.Canon TX-F</t>
  </si>
  <si>
    <t>Canon TX-F</t>
  </si>
  <si>
    <t>Canon Inc.Medical Eguipment Gr</t>
  </si>
  <si>
    <t>FA20111571</t>
  </si>
  <si>
    <t>DHMS11646</t>
  </si>
  <si>
    <t>Tomografia koherntná optickáOCT zn RTV ue 100</t>
  </si>
  <si>
    <t>OCT ZB rtv UE 100</t>
  </si>
  <si>
    <t>Optovne,Ing. Fremont</t>
  </si>
  <si>
    <t>DHMS11647</t>
  </si>
  <si>
    <t>Sondy USG   3 ks k 116314C-RS</t>
  </si>
  <si>
    <t>4c-rs,12L-RS,3S-RS</t>
  </si>
  <si>
    <t>INTES Poprad  s.r.o.</t>
  </si>
  <si>
    <t>ge mEDICAL al sYSTéM</t>
  </si>
  <si>
    <t>71-1-0000066</t>
  </si>
  <si>
    <t>DHMS11648</t>
  </si>
  <si>
    <t>Eppendorf AG,Hamburg</t>
  </si>
  <si>
    <t>DHMS11649</t>
  </si>
  <si>
    <t>Prístroj EKG AT 101C</t>
  </si>
  <si>
    <t>AT 101 C</t>
  </si>
  <si>
    <t>Schiller AG Altgasse 68</t>
  </si>
  <si>
    <t>DZ 79/09</t>
  </si>
  <si>
    <t>DHMS11650</t>
  </si>
  <si>
    <t>FA1120117</t>
  </si>
  <si>
    <t>DHMS11651</t>
  </si>
  <si>
    <t>DHMS11652</t>
  </si>
  <si>
    <t>DHMS11653</t>
  </si>
  <si>
    <t>FA1120117/12</t>
  </si>
  <si>
    <t>DHMS11654</t>
  </si>
  <si>
    <t>261SNPDIHE</t>
  </si>
  <si>
    <t>FA1120118/12</t>
  </si>
  <si>
    <t>Guangdong Biolight Meditech co</t>
  </si>
  <si>
    <t>FA1120118</t>
  </si>
  <si>
    <t>DHMS11656</t>
  </si>
  <si>
    <t>Guandong Biolight Meditech</t>
  </si>
  <si>
    <t>DHMS11657</t>
  </si>
  <si>
    <t>DHMS11658</t>
  </si>
  <si>
    <t>Monitor vitálnych funkcií pren</t>
  </si>
  <si>
    <t>MRC-1000</t>
  </si>
  <si>
    <t>Shenhzen Midray Bio-Medical</t>
  </si>
  <si>
    <t>FA9120048</t>
  </si>
  <si>
    <t>DAR-SPOL.KRIT.CHORÝC</t>
  </si>
  <si>
    <t>DHMS11663</t>
  </si>
  <si>
    <t>Laser terapeutický Mphi</t>
  </si>
  <si>
    <t>Mphi</t>
  </si>
  <si>
    <t>OFBLR - amb. FBLR č. 1 SNP</t>
  </si>
  <si>
    <t>122SNPMOLN</t>
  </si>
  <si>
    <t>ASA srl.Via a.Volta</t>
  </si>
  <si>
    <t>FA111201630</t>
  </si>
  <si>
    <t>UFSK surgiLine</t>
  </si>
  <si>
    <t>UFSK-International OSYS</t>
  </si>
  <si>
    <t>DHMS11665</t>
  </si>
  <si>
    <t>Sterilizátor 404 B2V</t>
  </si>
  <si>
    <t>Stericell 404 B2V</t>
  </si>
  <si>
    <t>MMM Medcenter Einrichtungen</t>
  </si>
  <si>
    <t>OBJ.1200492</t>
  </si>
  <si>
    <t>DHMS11666</t>
  </si>
  <si>
    <t>Server pre infor.systém KNIS</t>
  </si>
  <si>
    <t>FA11178</t>
  </si>
  <si>
    <t>Schiller</t>
  </si>
  <si>
    <t>DHMS11668</t>
  </si>
  <si>
    <t>Monitor vitálnych funkciíEdan M8</t>
  </si>
  <si>
    <t>Edan M8</t>
  </si>
  <si>
    <t>Edan Insruments.</t>
  </si>
  <si>
    <t>DHMS11669</t>
  </si>
  <si>
    <t>Prístroj elektrol. COMBI 400</t>
  </si>
  <si>
    <t>Combi 400</t>
  </si>
  <si>
    <t>GymnaUniphy N.v.Pasweg</t>
  </si>
  <si>
    <t>FA111201968</t>
  </si>
  <si>
    <t>DHMS11671</t>
  </si>
  <si>
    <t>Prístroj  diagn.hlav.nervov</t>
  </si>
  <si>
    <t>NIM Response 2.0</t>
  </si>
  <si>
    <t>Medtzronic Womed,</t>
  </si>
  <si>
    <t>FA20120907</t>
  </si>
  <si>
    <t>Edan Inssruments.</t>
  </si>
  <si>
    <t>FA12106</t>
  </si>
  <si>
    <t>DHMS11673</t>
  </si>
  <si>
    <t>Osmóza reverzná REV-OS</t>
  </si>
  <si>
    <t>REV -OS MIN</t>
  </si>
  <si>
    <t>FA</t>
  </si>
  <si>
    <t>aesculap mierospeed ni GD670</t>
  </si>
  <si>
    <t>Aesculap ag,</t>
  </si>
  <si>
    <t>DHMS11675</t>
  </si>
  <si>
    <t>Edan Instruments.</t>
  </si>
  <si>
    <t>DHMS11676</t>
  </si>
  <si>
    <t>Svetlo čelové Ultraview</t>
  </si>
  <si>
    <t>DHMS11677</t>
  </si>
  <si>
    <t>Prístroj sekvenčný Kendall SDC700</t>
  </si>
  <si>
    <t>FA611816</t>
  </si>
  <si>
    <t>DHMS11678</t>
  </si>
  <si>
    <t>doc eLASSIC</t>
  </si>
  <si>
    <t>Q-TEC hOLANSKO</t>
  </si>
  <si>
    <t>D.Z.Z 18.6.2012</t>
  </si>
  <si>
    <t>DHMS11680</t>
  </si>
  <si>
    <t>Prístroj elektroterapeutickýphyaction E</t>
  </si>
  <si>
    <t>GzmnaUniphz NV.</t>
  </si>
  <si>
    <t>DL1202373</t>
  </si>
  <si>
    <t>DHMS11681</t>
  </si>
  <si>
    <t>USG LOGIQ e</t>
  </si>
  <si>
    <t>Logio e</t>
  </si>
  <si>
    <t>I. INT. KL. - reumatologická amb. č. 3 SNP</t>
  </si>
  <si>
    <t>57SNPONDIČ</t>
  </si>
  <si>
    <t>2.045.54</t>
  </si>
  <si>
    <t>DAR.ZMLUVA</t>
  </si>
  <si>
    <t>Mevacs M90</t>
  </si>
  <si>
    <t>Medist s.r.o.Humenné</t>
  </si>
  <si>
    <t>FA412255</t>
  </si>
  <si>
    <t>DHMS11683</t>
  </si>
  <si>
    <t>Mevacs M 90</t>
  </si>
  <si>
    <t>Medist s.r.o. Humenné</t>
  </si>
  <si>
    <t>DHMS11684</t>
  </si>
  <si>
    <t>Monitor vit.fun.Edan M8</t>
  </si>
  <si>
    <t>Edan Instruments Inc.</t>
  </si>
  <si>
    <t>FA12137</t>
  </si>
  <si>
    <t>DWK EZ-DOP</t>
  </si>
  <si>
    <t>234SNPNAM1</t>
  </si>
  <si>
    <t>DWL Elektronische systém</t>
  </si>
  <si>
    <t>DZ 22.6.2011</t>
  </si>
  <si>
    <t>DHMS11687</t>
  </si>
  <si>
    <t>Monitor vit.funkcií EDAN M8</t>
  </si>
  <si>
    <t>Edan M 8</t>
  </si>
  <si>
    <t>FA12171</t>
  </si>
  <si>
    <t>DHMS11689</t>
  </si>
  <si>
    <t>Lampa fototerapeutická</t>
  </si>
  <si>
    <t>FL 2010-M</t>
  </si>
  <si>
    <t>ALFAMEDIC V.O.S.</t>
  </si>
  <si>
    <t>FA120564</t>
  </si>
  <si>
    <t>DHMS11690</t>
  </si>
  <si>
    <t>FL 2010-MS</t>
  </si>
  <si>
    <t>ALFAMEDIC V.S.O.</t>
  </si>
  <si>
    <t>DHMS11691</t>
  </si>
  <si>
    <t>DHMS11692</t>
  </si>
  <si>
    <t>Monitor vit. fun.EDAN IM8EDAN IM8</t>
  </si>
  <si>
    <t>EDAN IM8</t>
  </si>
  <si>
    <t>Edan instruments</t>
  </si>
  <si>
    <t>FA13002</t>
  </si>
  <si>
    <t>DHMS11693</t>
  </si>
  <si>
    <t>Edan IM</t>
  </si>
  <si>
    <t>Ján Bagoňa</t>
  </si>
  <si>
    <t>Edan instruments,</t>
  </si>
  <si>
    <t>DHMS11694</t>
  </si>
  <si>
    <t>Monitor vitál. funkcií EDAN 8</t>
  </si>
  <si>
    <t>Edan iM  8</t>
  </si>
  <si>
    <t>D.Z.142/2012/GRANT</t>
  </si>
  <si>
    <t>DHMS11695</t>
  </si>
  <si>
    <t>Monitor  vitálnych funkcií</t>
  </si>
  <si>
    <t>EDAN iM8</t>
  </si>
  <si>
    <t>248SNPTIMK</t>
  </si>
  <si>
    <t>edan instruments</t>
  </si>
  <si>
    <t>FA12174</t>
  </si>
  <si>
    <t>DHMS11696</t>
  </si>
  <si>
    <t>PLE-N85-T</t>
  </si>
  <si>
    <t>proma Reha</t>
  </si>
  <si>
    <t>FA1270064</t>
  </si>
  <si>
    <t>DHMS11697</t>
  </si>
  <si>
    <t>DHMS11698</t>
  </si>
  <si>
    <t>DHMS11699</t>
  </si>
  <si>
    <t>DHMS11700</t>
  </si>
  <si>
    <t>Fokometer AL 200</t>
  </si>
  <si>
    <t>AL 200</t>
  </si>
  <si>
    <t>REICHERT</t>
  </si>
  <si>
    <t>FA20130020</t>
  </si>
  <si>
    <t>CSO SL 980-5X</t>
  </si>
  <si>
    <t>C.S.O. S.R.L. Construzione Str</t>
  </si>
  <si>
    <t>FA20130019</t>
  </si>
  <si>
    <t>EDAN INSTRUMENTS</t>
  </si>
  <si>
    <t>FA13013</t>
  </si>
  <si>
    <t>DHMS11703</t>
  </si>
  <si>
    <t>264/1SNPSU</t>
  </si>
  <si>
    <t>Edan instru.</t>
  </si>
  <si>
    <t>FA13015</t>
  </si>
  <si>
    <t>DHMS11705</t>
  </si>
  <si>
    <t>Generátor ozónový Humazon</t>
  </si>
  <si>
    <t>humaon ProMedie</t>
  </si>
  <si>
    <t>Humares</t>
  </si>
  <si>
    <t>VF21747,VF121746</t>
  </si>
  <si>
    <t>DHMS11706</t>
  </si>
  <si>
    <t>Posteľ pôrodnícka PPA-AP30</t>
  </si>
  <si>
    <t>PPA-AP30</t>
  </si>
  <si>
    <t>bORCAD</t>
  </si>
  <si>
    <t>20121995,20122002,20</t>
  </si>
  <si>
    <t>DHMS11707</t>
  </si>
  <si>
    <t>FA591866</t>
  </si>
  <si>
    <t>DHMS11708</t>
  </si>
  <si>
    <t>FA591860</t>
  </si>
  <si>
    <t>DHMS11709</t>
  </si>
  <si>
    <t>FA591863</t>
  </si>
  <si>
    <t>DHMS11710</t>
  </si>
  <si>
    <t>FA591864</t>
  </si>
  <si>
    <t>DHMS11711</t>
  </si>
  <si>
    <t>FA591867</t>
  </si>
  <si>
    <t>DHMS11712</t>
  </si>
  <si>
    <t>FA591861</t>
  </si>
  <si>
    <t>DHMS11713</t>
  </si>
  <si>
    <t>EC 300</t>
  </si>
  <si>
    <t>Medtronic Xomed</t>
  </si>
  <si>
    <t>151062,248,005,196,</t>
  </si>
  <si>
    <t>DHMS11715</t>
  </si>
  <si>
    <t>Generátor elektrochirurgický</t>
  </si>
  <si>
    <t>Force FX -8CAS</t>
  </si>
  <si>
    <t>FA590348</t>
  </si>
  <si>
    <t>DHMS11716</t>
  </si>
  <si>
    <t>FA 1360014</t>
  </si>
  <si>
    <t>DHMS11717</t>
  </si>
  <si>
    <t>FA1360013</t>
  </si>
  <si>
    <t>DHMS11718</t>
  </si>
  <si>
    <t>Regulátor výhrevný RD-95</t>
  </si>
  <si>
    <t>DHMS11720</t>
  </si>
  <si>
    <t>Lôžko manip.-GEI</t>
  </si>
  <si>
    <t>GE1</t>
  </si>
  <si>
    <t>rOUSEK</t>
  </si>
  <si>
    <t>FA120314</t>
  </si>
  <si>
    <t>DHMS11721</t>
  </si>
  <si>
    <t>ePPENDORF 5702</t>
  </si>
  <si>
    <t>ePPENDORF</t>
  </si>
  <si>
    <t>FA 20130365</t>
  </si>
  <si>
    <t>DHMS11722</t>
  </si>
  <si>
    <t>FA20130506</t>
  </si>
  <si>
    <t>DHMS11723</t>
  </si>
  <si>
    <t>Prístroj anesteziologickýGE Healthcare AisysCarestation</t>
  </si>
  <si>
    <t>GE Healthcare Aisys Carestatio</t>
  </si>
  <si>
    <t>FA2013090404</t>
  </si>
  <si>
    <t>DHMS11724</t>
  </si>
  <si>
    <t>DHMS11725</t>
  </si>
  <si>
    <t>edan im8</t>
  </si>
  <si>
    <t>edan iNSTRUMENS</t>
  </si>
  <si>
    <t>FA13084</t>
  </si>
  <si>
    <t>DHMS11728</t>
  </si>
  <si>
    <t>Dokovacia stanica Infus.Space</t>
  </si>
  <si>
    <t>DHMS11729</t>
  </si>
  <si>
    <t>DHMS11730</t>
  </si>
  <si>
    <t>DHMS11731</t>
  </si>
  <si>
    <t>Dokovacia stanica Perf.Space</t>
  </si>
  <si>
    <t>DHMS11732</t>
  </si>
  <si>
    <t>DHMS11733</t>
  </si>
  <si>
    <t>DHMS11734</t>
  </si>
  <si>
    <t>Dokovacia stanica Infosom.SpacPerfusor Space</t>
  </si>
  <si>
    <t>DHMS11735</t>
  </si>
  <si>
    <t>DHMS11736</t>
  </si>
  <si>
    <t>Stanica infúzna Base Primea</t>
  </si>
  <si>
    <t>Base Primea</t>
  </si>
  <si>
    <t>INTRAVENA  s.r.o.</t>
  </si>
  <si>
    <t>Fresenius Viat.Le Grand Chemin</t>
  </si>
  <si>
    <t>FA201311196</t>
  </si>
  <si>
    <t>DHMS11738</t>
  </si>
  <si>
    <t>Monitoring intraoperatívnyNim Eclipse</t>
  </si>
  <si>
    <t>Nim Eclipse</t>
  </si>
  <si>
    <t>AXON Systems</t>
  </si>
  <si>
    <t>FA 150353</t>
  </si>
  <si>
    <t>E-2000PL 55</t>
  </si>
  <si>
    <t>386SNPKOŽU</t>
  </si>
  <si>
    <t>EUreko s.r.o.</t>
  </si>
  <si>
    <t>FA 111302068</t>
  </si>
  <si>
    <t>DHMS11740</t>
  </si>
  <si>
    <t>Prístroj lymfodrenážnyPneuven medi 6.14</t>
  </si>
  <si>
    <t>Pneuen medi 6.14</t>
  </si>
  <si>
    <t>27SNPBÉREŠ</t>
  </si>
  <si>
    <t>AVIVA  s.r.o.</t>
  </si>
  <si>
    <t>Eko-VUK</t>
  </si>
  <si>
    <t>FA212013</t>
  </si>
  <si>
    <t>DHMS11741</t>
  </si>
  <si>
    <t>edan IM8</t>
  </si>
  <si>
    <t>eDAN instruments</t>
  </si>
  <si>
    <t>FA13170</t>
  </si>
  <si>
    <t>FA 13170</t>
  </si>
  <si>
    <t>DHMS11743</t>
  </si>
  <si>
    <t>Kraniotomická zostava</t>
  </si>
  <si>
    <t>300141431,1430,1428,</t>
  </si>
  <si>
    <t>DHMS11744</t>
  </si>
  <si>
    <t>OLM - amb. kl. imunol. a alegol. č. 1 SNP</t>
  </si>
  <si>
    <t>141SNPGASH</t>
  </si>
  <si>
    <t>2.040.55</t>
  </si>
  <si>
    <t>Schillr AG.Altgasse SP-260</t>
  </si>
  <si>
    <t>FA111302121</t>
  </si>
  <si>
    <t>221SNPMOLN</t>
  </si>
  <si>
    <t>GE Medical Systems</t>
  </si>
  <si>
    <t>DHMS11746</t>
  </si>
  <si>
    <t>aesculap primeLine</t>
  </si>
  <si>
    <t>DHMS11747</t>
  </si>
  <si>
    <t>DHMS11748</t>
  </si>
  <si>
    <t>USG Phyaction U</t>
  </si>
  <si>
    <t>Phyaction</t>
  </si>
  <si>
    <t>HymnaUniphy</t>
  </si>
  <si>
    <t>FA111302388</t>
  </si>
  <si>
    <t>DHMS11749</t>
  </si>
  <si>
    <t>GE Medical Systems Information</t>
  </si>
  <si>
    <t>F 13231</t>
  </si>
  <si>
    <t>DHMS11750</t>
  </si>
  <si>
    <t>Defibrilátor Responder 2000</t>
  </si>
  <si>
    <t>Cardiac Science Corporation</t>
  </si>
  <si>
    <t>FA13232</t>
  </si>
  <si>
    <t>Hospivac 350</t>
  </si>
  <si>
    <t>CA-MI,</t>
  </si>
  <si>
    <t>CA-MI, VIA</t>
  </si>
  <si>
    <t>CA-MI, Via</t>
  </si>
  <si>
    <t>DHMS11754</t>
  </si>
  <si>
    <t>Sterilizátor parný Sterivap</t>
  </si>
  <si>
    <t>Oddelenie centrál. sterilizácie a dezinfekcie SNP</t>
  </si>
  <si>
    <t>206SNPSCER</t>
  </si>
  <si>
    <t>FA5130267</t>
  </si>
  <si>
    <t>DHMS11755</t>
  </si>
  <si>
    <t>FA113049</t>
  </si>
  <si>
    <t>DHMS11756</t>
  </si>
  <si>
    <t>FA13253</t>
  </si>
  <si>
    <t>DHMS11758</t>
  </si>
  <si>
    <t>FA1470002</t>
  </si>
  <si>
    <t>MyLab Twice</t>
  </si>
  <si>
    <t>Esaote s.p.a.</t>
  </si>
  <si>
    <t>DHMS11762</t>
  </si>
  <si>
    <t>Injektomat OptiVantage DH</t>
  </si>
  <si>
    <t>OptiVantage DH</t>
  </si>
  <si>
    <t>TATRA ALPINE   a.s.</t>
  </si>
  <si>
    <t>Liebe-Flarsheim Company LLC</t>
  </si>
  <si>
    <t>130090088,89,90</t>
  </si>
  <si>
    <t>DHMS11763</t>
  </si>
  <si>
    <t>Prístroj dýchací tran.HT70Plus</t>
  </si>
  <si>
    <t>Newport Medical Instruments</t>
  </si>
  <si>
    <t>DHMS11764</t>
  </si>
  <si>
    <t>Prístroj dýchací pren.HT70Plus</t>
  </si>
  <si>
    <t>HT70plus</t>
  </si>
  <si>
    <t>DHMS11765</t>
  </si>
  <si>
    <t>Nástroj kryogenický Cryopen</t>
  </si>
  <si>
    <t>CryoPen X Plus</t>
  </si>
  <si>
    <t>205SNPDUD1</t>
  </si>
  <si>
    <t>Datura s.r.o.</t>
  </si>
  <si>
    <t xml:space="preserve"> Eguipments</t>
  </si>
  <si>
    <t>B2B PARTNER  s.r.o.</t>
  </si>
  <si>
    <t>Aesculap GA 672</t>
  </si>
  <si>
    <t>10130003,0007,100307</t>
  </si>
  <si>
    <t>Aesculap GA672</t>
  </si>
  <si>
    <t>1014014,10130002,5,6</t>
  </si>
  <si>
    <t>DHMS11769</t>
  </si>
  <si>
    <t>Detektor etylénoxidu Regard</t>
  </si>
  <si>
    <t>Regard 2400</t>
  </si>
  <si>
    <t>Drager Safety</t>
  </si>
  <si>
    <t>DHMS11770</t>
  </si>
  <si>
    <t>Centrifuga Universal 320</t>
  </si>
  <si>
    <t>Universal 320</t>
  </si>
  <si>
    <t>Eurolab Lambda  a.s.</t>
  </si>
  <si>
    <t>DHMS11771</t>
  </si>
  <si>
    <t>Prístroj USG Prosound Alpha 6</t>
  </si>
  <si>
    <t>Prosound Alpha 6</t>
  </si>
  <si>
    <t>KOaTPÚ- ortopedická amb.č. 6 pediatrická SNP</t>
  </si>
  <si>
    <t>383SNPŠTEF</t>
  </si>
  <si>
    <t>DHMS11772</t>
  </si>
  <si>
    <t>1317,65011,1316</t>
  </si>
  <si>
    <t>DHMS11773</t>
  </si>
  <si>
    <t>DHMS11774</t>
  </si>
  <si>
    <t>161315,165011,1316</t>
  </si>
  <si>
    <t>DHMS11775</t>
  </si>
  <si>
    <t>Perfusosr Space</t>
  </si>
  <si>
    <t>61315,65011,161316</t>
  </si>
  <si>
    <t>DHMS11776</t>
  </si>
  <si>
    <t>Pergusor Space</t>
  </si>
  <si>
    <t>300161315,65011,1316</t>
  </si>
  <si>
    <t>DHMS11777</t>
  </si>
  <si>
    <t>Spektrofotometer Namo DropLite</t>
  </si>
  <si>
    <t>Nano Drop Lite</t>
  </si>
  <si>
    <t>MGP  s.r.o.</t>
  </si>
  <si>
    <t>Thermo Fisher Scientific</t>
  </si>
  <si>
    <t>DHMS11778</t>
  </si>
  <si>
    <t>DHMS11779</t>
  </si>
  <si>
    <t>DHMS11780</t>
  </si>
  <si>
    <t>Isolette C8000</t>
  </si>
  <si>
    <t>Drager Medical AG§Co KG</t>
  </si>
  <si>
    <t>VF141293,141651</t>
  </si>
  <si>
    <t>DHMS11784</t>
  </si>
  <si>
    <t>Stanica pracovná - PACS</t>
  </si>
  <si>
    <t>Hewlett-Packard Z 420WS</t>
  </si>
  <si>
    <t>211SNPKOSZ</t>
  </si>
  <si>
    <t>DHMS11785</t>
  </si>
  <si>
    <t>DHMS11786</t>
  </si>
  <si>
    <t>DHMS11787</t>
  </si>
  <si>
    <t>DHMS11788</t>
  </si>
  <si>
    <t>DHMS11789</t>
  </si>
  <si>
    <t>DHMS11790</t>
  </si>
  <si>
    <t>DHMS11791</t>
  </si>
  <si>
    <t>219SNPSTAŇ</t>
  </si>
  <si>
    <t>DHMS11792</t>
  </si>
  <si>
    <t>Katedra strekov</t>
  </si>
  <si>
    <t>DSK-WD</t>
  </si>
  <si>
    <t>Trautwein GmbH</t>
  </si>
  <si>
    <t>DHMS11793</t>
  </si>
  <si>
    <t>Martin</t>
  </si>
  <si>
    <t>Gebruder Martin</t>
  </si>
  <si>
    <t>DHMS11794</t>
  </si>
  <si>
    <t>Lôžko ohrievané s fototerapiou</t>
  </si>
  <si>
    <t>LN-91G</t>
  </si>
  <si>
    <t>20140012,0025,0048</t>
  </si>
  <si>
    <t>DHMS11795</t>
  </si>
  <si>
    <t>DHMS11796</t>
  </si>
  <si>
    <t>DHMS11797</t>
  </si>
  <si>
    <t>Vozík transportný H-65</t>
  </si>
  <si>
    <t>H-65</t>
  </si>
  <si>
    <t>236SNPEGED</t>
  </si>
  <si>
    <t>PROMA REHA s.r.o</t>
  </si>
  <si>
    <t>FV150047</t>
  </si>
  <si>
    <t>MEDICAL GROUP  s.r.o.</t>
  </si>
  <si>
    <t>DHMS11799</t>
  </si>
  <si>
    <t>Svetlo čelové s príslušenstvomprenosné</t>
  </si>
  <si>
    <t>Nordiska,Victoria Höhe 1</t>
  </si>
  <si>
    <t>DHMS11800</t>
  </si>
  <si>
    <t>Physiolaser 1000</t>
  </si>
  <si>
    <t>Domino S.r.I</t>
  </si>
  <si>
    <t>DHMS11801</t>
  </si>
  <si>
    <t>Rozvierač mozgu s príslušenst.prenosný</t>
  </si>
  <si>
    <t>Yasargil Leyla</t>
  </si>
  <si>
    <t>DHMS11802</t>
  </si>
  <si>
    <t>Eppendorf AGm</t>
  </si>
  <si>
    <t>DHMS11803</t>
  </si>
  <si>
    <t>Monitor lôžkovýprenosný</t>
  </si>
  <si>
    <t>BLT Q3</t>
  </si>
  <si>
    <t>ELMED, s.r.o.</t>
  </si>
  <si>
    <t>DHMS11805</t>
  </si>
  <si>
    <t>Chladnička laboratórna</t>
  </si>
  <si>
    <t>LKP v 6520</t>
  </si>
  <si>
    <t>Liebherr AG</t>
  </si>
  <si>
    <t>Diamond 60 BG</t>
  </si>
  <si>
    <t>Schmitz u.Sohne</t>
  </si>
  <si>
    <t>14000590,582,579,578</t>
  </si>
  <si>
    <t>Perseus A 500</t>
  </si>
  <si>
    <t>DHMS11814</t>
  </si>
  <si>
    <t>Defibrilátorprenosný</t>
  </si>
  <si>
    <t>SHILLER MEDICAL,4,rue Louis</t>
  </si>
  <si>
    <t>VF142115</t>
  </si>
  <si>
    <t>DHMS11815</t>
  </si>
  <si>
    <t>Prístroj urodynamický UROMIC</t>
  </si>
  <si>
    <t>Uromic Samba</t>
  </si>
  <si>
    <t>MEDKONSULT s.r.o</t>
  </si>
  <si>
    <t>VF150426,427</t>
  </si>
  <si>
    <t>DHMS11816</t>
  </si>
  <si>
    <t>DHMS11817</t>
  </si>
  <si>
    <t>DHMS11818</t>
  </si>
  <si>
    <t>129SNPVASI</t>
  </si>
  <si>
    <t>SAchiller medical</t>
  </si>
  <si>
    <t>DHMS11819</t>
  </si>
  <si>
    <t>DHMS11820</t>
  </si>
  <si>
    <t>FL-2</t>
  </si>
  <si>
    <t>MULTILAB s.r.o.</t>
  </si>
  <si>
    <t>CRUMA Materiál de Laboratorio</t>
  </si>
  <si>
    <t>OF20140047</t>
  </si>
  <si>
    <t>DHMS11821</t>
  </si>
  <si>
    <t>Rám stereotaktickýprenosný</t>
  </si>
  <si>
    <t>Micromar</t>
  </si>
  <si>
    <t>GLOBALMED  a.s.</t>
  </si>
  <si>
    <t>Alpha Omega GmbH,28 Ubstadter</t>
  </si>
  <si>
    <t>Eppendort 5702</t>
  </si>
  <si>
    <t>Dräger Safety AG Co.,Lübeck</t>
  </si>
  <si>
    <t>DHMS11833</t>
  </si>
  <si>
    <t>DHMS11834</t>
  </si>
  <si>
    <t>Sterilizátor STERIVAP</t>
  </si>
  <si>
    <t>STERIVAP 6612-ED</t>
  </si>
  <si>
    <t>BMT Medical Technology,s.r.o</t>
  </si>
  <si>
    <t>DHMS11835</t>
  </si>
  <si>
    <t>DHMS11836</t>
  </si>
  <si>
    <t>USGSONOScape S 8</t>
  </si>
  <si>
    <t>SonoScape S 8</t>
  </si>
  <si>
    <t>SonoScape Company China</t>
  </si>
  <si>
    <t>DZ-SLOV.NADÁCIA SRDC</t>
  </si>
  <si>
    <t>M 700</t>
  </si>
  <si>
    <t>41SNPSÝKOR</t>
  </si>
  <si>
    <t>Medmont International Pty.ltd</t>
  </si>
  <si>
    <t>austrália</t>
  </si>
  <si>
    <t>DHMS11839</t>
  </si>
  <si>
    <t>prísl.k 11532 Stôl operačný</t>
  </si>
  <si>
    <t>140100238,364,360</t>
  </si>
  <si>
    <t>DHMS11840</t>
  </si>
  <si>
    <t>Motodlaha na dol.končat.</t>
  </si>
  <si>
    <t>Artromot K1 Komfort</t>
  </si>
  <si>
    <t>SCHILLER AG</t>
  </si>
  <si>
    <t>DHMS11842</t>
  </si>
  <si>
    <t>Centrifúga Eppendorf</t>
  </si>
  <si>
    <t>Eppendorf 5804</t>
  </si>
  <si>
    <t>DHMS11843</t>
  </si>
  <si>
    <t>Sterilizátor STERIVAP 446-2ED</t>
  </si>
  <si>
    <t>STERIVAP 446-2ED</t>
  </si>
  <si>
    <t>BMT Medical Technology s.r.o</t>
  </si>
  <si>
    <t>DHMS11844</t>
  </si>
  <si>
    <t>Centrifúga Eppendorf 5804</t>
  </si>
  <si>
    <t>DHMS11845</t>
  </si>
  <si>
    <t>EKG holter Medilog FD 5</t>
  </si>
  <si>
    <t>Medilog FD 5</t>
  </si>
  <si>
    <t>DHMS11846</t>
  </si>
  <si>
    <t>Holter tlak. Schiller BR-102</t>
  </si>
  <si>
    <t>DHMS11847</t>
  </si>
  <si>
    <t>DHMS11848</t>
  </si>
  <si>
    <t>Dávkovač lineárny Space</t>
  </si>
  <si>
    <t>312SNPLUDV</t>
  </si>
  <si>
    <t>B.Braun Melsungen A.G</t>
  </si>
  <si>
    <t>DHMS11859</t>
  </si>
  <si>
    <t>234SNPDANY</t>
  </si>
  <si>
    <t>DHMS11860</t>
  </si>
  <si>
    <t>Diamant. nôž,čepeľ 45 stup.</t>
  </si>
  <si>
    <t>Aesculap Diamond</t>
  </si>
  <si>
    <t>OFT150356</t>
  </si>
  <si>
    <t>DHMS11861</t>
  </si>
  <si>
    <t>Diamantový nôž Aesculap Diam.</t>
  </si>
  <si>
    <t>9,8 Fr.x 430mm, 7,6,4 Fr.kanál</t>
  </si>
  <si>
    <t>Olympus Medical Systems Corp</t>
  </si>
  <si>
    <t>VF150451</t>
  </si>
  <si>
    <t>DHMS11863</t>
  </si>
  <si>
    <t>USG sonda patrí k 11631k USG prístroju</t>
  </si>
  <si>
    <t>12L-RS</t>
  </si>
  <si>
    <t>DHMS11865</t>
  </si>
  <si>
    <t>Signal.zariad.pacient-sestraMDC C3</t>
  </si>
  <si>
    <t>MDC C3</t>
  </si>
  <si>
    <t>ZPT Vigantice s.r.o Rožnov pod</t>
  </si>
  <si>
    <t>FA-15104</t>
  </si>
  <si>
    <t>DHMS11866</t>
  </si>
  <si>
    <t>Systém artroskopický STORZSTORZ</t>
  </si>
  <si>
    <t>STORZ</t>
  </si>
  <si>
    <t>KarlStorz GmbH Nemecko</t>
  </si>
  <si>
    <t>FA-20150348,52,90,91</t>
  </si>
  <si>
    <t>DHMS11868</t>
  </si>
  <si>
    <t>Dávkovač lineárnyPerfusor Space</t>
  </si>
  <si>
    <t>B.Braun Melsungen A.G Carl Bra</t>
  </si>
  <si>
    <t>FA-OFT150532</t>
  </si>
  <si>
    <t>DHMS11869</t>
  </si>
  <si>
    <t>EKGCardiovit AT-102 plus</t>
  </si>
  <si>
    <t>Cardiovit AT-102 plus</t>
  </si>
  <si>
    <t>Všeobecná  ambulancia predospelých SNP</t>
  </si>
  <si>
    <t>105SNPTÓTH</t>
  </si>
  <si>
    <t>SCHILLER AG Baar</t>
  </si>
  <si>
    <t>FA-111501429</t>
  </si>
  <si>
    <t>DHMS11871</t>
  </si>
  <si>
    <t>CentrifúgaEppendorf 5804 R</t>
  </si>
  <si>
    <t>Eppendorf 5804 R</t>
  </si>
  <si>
    <t>Eppendorf AG Nemecko</t>
  </si>
  <si>
    <t>FA-20151238</t>
  </si>
  <si>
    <t>DHMS11872</t>
  </si>
  <si>
    <t>Cholangioskopický prístrojSpyGlas</t>
  </si>
  <si>
    <t>SpyGlas</t>
  </si>
  <si>
    <t>Boston Scientific Corporation</t>
  </si>
  <si>
    <t>FA-</t>
  </si>
  <si>
    <t>DHMS11873</t>
  </si>
  <si>
    <t>W.O.M World of Medicine</t>
  </si>
  <si>
    <t>FA-15101692</t>
  </si>
  <si>
    <t>DHMS11874</t>
  </si>
  <si>
    <t>Kliešte úchopové na femurINNOMED</t>
  </si>
  <si>
    <t>INNOMED</t>
  </si>
  <si>
    <t>Innomed-Europe Švajčiarsko</t>
  </si>
  <si>
    <t>DHMS11875</t>
  </si>
  <si>
    <t>RefraktokeratometerCanon RK-F-2</t>
  </si>
  <si>
    <t>Canon RK-F-2</t>
  </si>
  <si>
    <t>Canon Europa N.V</t>
  </si>
  <si>
    <t>FA-20151114,20151577</t>
  </si>
  <si>
    <t>DHMS11876</t>
  </si>
  <si>
    <t>TonometerCanon TX-20 P</t>
  </si>
  <si>
    <t>Canon TX-20 P</t>
  </si>
  <si>
    <t>Canon Inc.Medical Equipement</t>
  </si>
  <si>
    <t>DHMS11878</t>
  </si>
  <si>
    <t>Arthrex Opes AR9600</t>
  </si>
  <si>
    <t>Arthrex Medizinische instrumen</t>
  </si>
  <si>
    <t>DHMS11879</t>
  </si>
  <si>
    <t>Pumpa artroskopická Arthrex</t>
  </si>
  <si>
    <t>Arthrex AR6480</t>
  </si>
  <si>
    <t>Arthrex Medizinische Instrumen</t>
  </si>
  <si>
    <t>Dräger Medical AG CO KG</t>
  </si>
  <si>
    <t>DHMS11892</t>
  </si>
  <si>
    <t>Arthrex APS II AR8300</t>
  </si>
  <si>
    <t>DHMS11893</t>
  </si>
  <si>
    <t>DATEX Ohmeda S/5 Network iCent</t>
  </si>
  <si>
    <t>GE Healtheare Finland</t>
  </si>
  <si>
    <t>DHMS11894</t>
  </si>
  <si>
    <t>Vozík zdravnícky</t>
  </si>
  <si>
    <t>Metal Line Basic ZV1251N</t>
  </si>
  <si>
    <t>Klaro s.,r.o. Praha</t>
  </si>
  <si>
    <t>FV150284</t>
  </si>
  <si>
    <t>DHMS11895</t>
  </si>
  <si>
    <t>DHMS11896</t>
  </si>
  <si>
    <t>Capnostream 20p</t>
  </si>
  <si>
    <t>DHMS11897</t>
  </si>
  <si>
    <t>DHMS11899</t>
  </si>
  <si>
    <t>DHMS11900</t>
  </si>
  <si>
    <t>Sahara III.</t>
  </si>
  <si>
    <t>Transmed Medizintechnik</t>
  </si>
  <si>
    <t>DHMS11901</t>
  </si>
  <si>
    <t>DHMS11902</t>
  </si>
  <si>
    <t>Metal Line Basic ZV1203N</t>
  </si>
  <si>
    <t>Čechovo, s.r.o.</t>
  </si>
  <si>
    <t>FV150493</t>
  </si>
  <si>
    <t>DHMS11903</t>
  </si>
  <si>
    <t>DHMS11904</t>
  </si>
  <si>
    <t>patrí ku 10938 - Litotriptor</t>
  </si>
  <si>
    <t>DHMS11905</t>
  </si>
  <si>
    <t>Inkubátor s tromboagitátorom</t>
  </si>
  <si>
    <t>PC900H</t>
  </si>
  <si>
    <t>Helmer</t>
  </si>
  <si>
    <t>DHMS11906</t>
  </si>
  <si>
    <t>Jednotka zobraz.Viewmedic</t>
  </si>
  <si>
    <t>Viewmedic,Karl Storz</t>
  </si>
  <si>
    <t>Rein Medical GmbH</t>
  </si>
  <si>
    <t>20151791,93,89,92</t>
  </si>
  <si>
    <t>Alcotester 7510 Classic</t>
  </si>
  <si>
    <t>132SNPHORŇ</t>
  </si>
  <si>
    <t>Drager Safety, AG</t>
  </si>
  <si>
    <t>Larl Storz Gmbft</t>
  </si>
  <si>
    <t>DHMS11909</t>
  </si>
  <si>
    <t>Pumpa Karl Storz</t>
  </si>
  <si>
    <t>Kaarl Storz</t>
  </si>
  <si>
    <t>DHMS11910</t>
  </si>
  <si>
    <t>Morselátor Unidrive S III</t>
  </si>
  <si>
    <t>umodrove S III</t>
  </si>
  <si>
    <t>DHMS11911</t>
  </si>
  <si>
    <t>Mikroskop operač. ofaltmol.SCI</t>
  </si>
  <si>
    <t>OPMI lUMERA 700</t>
  </si>
  <si>
    <t>Carl Zeiss Meditec AG</t>
  </si>
  <si>
    <t>DHMS11912</t>
  </si>
  <si>
    <t>Merivaara Promerix</t>
  </si>
  <si>
    <t>Merivaara Corp. Puustellintie</t>
  </si>
  <si>
    <t>DHMS11913</t>
  </si>
  <si>
    <t>Klipovač laparoskopický</t>
  </si>
  <si>
    <t>Ackermann Europclips</t>
  </si>
  <si>
    <t>Ackermann Instrumente</t>
  </si>
  <si>
    <t>Eppendorf AG,</t>
  </si>
  <si>
    <t>Trumpf Saturn Select 3.01</t>
  </si>
  <si>
    <t>Trumpf Medizin</t>
  </si>
  <si>
    <t>R216295</t>
  </si>
  <si>
    <t>DHMS11928</t>
  </si>
  <si>
    <t>Spektrofotometer</t>
  </si>
  <si>
    <t>T60 UV-VIS</t>
  </si>
  <si>
    <t>Lambda Life  a.s.</t>
  </si>
  <si>
    <t>PG Instrumenst</t>
  </si>
  <si>
    <t>DHMS11930</t>
  </si>
  <si>
    <t>patrí ku karte DHMSH11567Vrtačka ORL</t>
  </si>
  <si>
    <t>Osseo DUO drill</t>
  </si>
  <si>
    <t>Gyrus Medical</t>
  </si>
  <si>
    <t>DHMS11931</t>
  </si>
  <si>
    <t>BTL--08 LC ECG</t>
  </si>
  <si>
    <t>DHMS11936</t>
  </si>
  <si>
    <t>patrí k 11414 EEG hlavica SDLDM 32  Express</t>
  </si>
  <si>
    <t>WEGA</t>
  </si>
  <si>
    <t>patrí k 11937 VideoduodenoskopTJF-145</t>
  </si>
  <si>
    <t>DHMS11938</t>
  </si>
  <si>
    <t>USG MuLab 40</t>
  </si>
  <si>
    <t>Mulab40</t>
  </si>
  <si>
    <t>LAYLA  s.r.o.</t>
  </si>
  <si>
    <t>DHMS11942</t>
  </si>
  <si>
    <t>patrí ku karte 11461</t>
  </si>
  <si>
    <t>DHMS11957</t>
  </si>
  <si>
    <t>patrí k 11465 prac.plocha mod.</t>
  </si>
  <si>
    <t>Alphamaquet</t>
  </si>
  <si>
    <t>DHMS11959</t>
  </si>
  <si>
    <t>395RASROSE</t>
  </si>
  <si>
    <t>DHMS11960</t>
  </si>
  <si>
    <t>patrí k 11415 zost.laparoskop.</t>
  </si>
  <si>
    <t>DHMS11962</t>
  </si>
  <si>
    <t>DHMS11963</t>
  </si>
  <si>
    <t>Systém videoendoskopický</t>
  </si>
  <si>
    <t>VF162883</t>
  </si>
  <si>
    <t>DHMS11964</t>
  </si>
  <si>
    <t>Aesculap PrimelineJF902</t>
  </si>
  <si>
    <t>OFT161084</t>
  </si>
  <si>
    <t>DHMS11965</t>
  </si>
  <si>
    <t>SAFEMATE cyto 1.8</t>
  </si>
  <si>
    <t>EuroClone S.p.A.Lab Equipment,</t>
  </si>
  <si>
    <t>DHMS11966</t>
  </si>
  <si>
    <t>Odsávačka Atmos C 361</t>
  </si>
  <si>
    <t>ATMOS C 361 Silent</t>
  </si>
  <si>
    <t>218SNPPIPO</t>
  </si>
  <si>
    <t>ATMOS Medizia Technik</t>
  </si>
  <si>
    <t>VF162805</t>
  </si>
  <si>
    <t>DHMS11967</t>
  </si>
  <si>
    <t>193SNPBAGO</t>
  </si>
  <si>
    <t>DHMS11968</t>
  </si>
  <si>
    <t>USG Arietta V 70</t>
  </si>
  <si>
    <t>Arientta V70</t>
  </si>
  <si>
    <t>DHMS11969</t>
  </si>
  <si>
    <t>Kardiotokograf EDAN F2</t>
  </si>
  <si>
    <t>EDAN F2</t>
  </si>
  <si>
    <t>DHMS11970</t>
  </si>
  <si>
    <t>251SNPLACH</t>
  </si>
  <si>
    <t>DHMS11971</t>
  </si>
  <si>
    <t>DHMS11972</t>
  </si>
  <si>
    <t>Covidien ILc.</t>
  </si>
  <si>
    <t>DHMS11973</t>
  </si>
  <si>
    <t>DHMS11974</t>
  </si>
  <si>
    <t>DHMS11975</t>
  </si>
  <si>
    <t>DHMS11976</t>
  </si>
  <si>
    <t>DHMS11977</t>
  </si>
  <si>
    <t>Videolaryngoskop McGrath MAC</t>
  </si>
  <si>
    <t>DHMS11978</t>
  </si>
  <si>
    <t>Maquet SAS</t>
  </si>
  <si>
    <t>DHMS11979</t>
  </si>
  <si>
    <t>Maquet Volista</t>
  </si>
  <si>
    <t>DHMS11980</t>
  </si>
  <si>
    <t>DHMS11981</t>
  </si>
  <si>
    <t>DHMS11982</t>
  </si>
  <si>
    <t>DHMS11983</t>
  </si>
  <si>
    <t>Proma Reha s.r.o.,Česká Skalic</t>
  </si>
  <si>
    <t>DHMS11984</t>
  </si>
  <si>
    <t>Atmos HL 21 LED</t>
  </si>
  <si>
    <t>ATMOS, Medizia Technik</t>
  </si>
  <si>
    <t>VFS170164</t>
  </si>
  <si>
    <t>Gebruder Matin Gmbtf</t>
  </si>
  <si>
    <t>OFT1700123</t>
  </si>
  <si>
    <t>DHMS11986</t>
  </si>
  <si>
    <t>Aesculap Prťimerl JF 902</t>
  </si>
  <si>
    <t>OFT1700023</t>
  </si>
  <si>
    <t>DHMS11987</t>
  </si>
  <si>
    <t>Okuliare lupové s ochr.puzdrom</t>
  </si>
  <si>
    <t>RE17-001</t>
  </si>
  <si>
    <t>DHMS11988</t>
  </si>
  <si>
    <t>k  11541/optika 2 ks/zdroj svetelný</t>
  </si>
  <si>
    <t>C-MAC</t>
  </si>
  <si>
    <t>Karl Storz Gmbtf</t>
  </si>
  <si>
    <t>DHMS11990</t>
  </si>
  <si>
    <t>Monitor vitál.funkcií so stoj.</t>
  </si>
  <si>
    <t>Drager Medical GmbH</t>
  </si>
  <si>
    <t>DHMS11991</t>
  </si>
  <si>
    <t>DHMS11992</t>
  </si>
  <si>
    <t>Monitor Capnostream 20p</t>
  </si>
  <si>
    <t>DHMS11993</t>
  </si>
  <si>
    <t>Carl Starz</t>
  </si>
  <si>
    <t>DHMS11994</t>
  </si>
  <si>
    <t>patrí ku karte dhmsh10938Litotriptor</t>
  </si>
  <si>
    <t>VF162909,910,911,912</t>
  </si>
  <si>
    <t>DHMS12004</t>
  </si>
  <si>
    <t>patrí ku kart.11464 rameno3-kl/3-klbové rameno/</t>
  </si>
  <si>
    <t>115030DO</t>
  </si>
  <si>
    <t>OFT161198</t>
  </si>
  <si>
    <t>DHMS12005</t>
  </si>
  <si>
    <t>Gymna Combi 200</t>
  </si>
  <si>
    <t>DHMS12006</t>
  </si>
  <si>
    <t>Servoventilátor s prísl.</t>
  </si>
  <si>
    <t>Puritan Bennett 560</t>
  </si>
  <si>
    <t>Covidien IIc.</t>
  </si>
  <si>
    <t>DHMS12007</t>
  </si>
  <si>
    <t>Monitor C-MAC</t>
  </si>
  <si>
    <t>DHMS12008</t>
  </si>
  <si>
    <t>Proma reha s.r.o</t>
  </si>
  <si>
    <t>DHMS12009</t>
  </si>
  <si>
    <t>DHMS12010</t>
  </si>
  <si>
    <t>DHMS12011</t>
  </si>
  <si>
    <t>Videoendoskopické zariadenie</t>
  </si>
  <si>
    <t>Tele pack X-LED TP100</t>
  </si>
  <si>
    <t>212SNPSLOT</t>
  </si>
  <si>
    <t>Cardiovit AT-2 plus RS/Men</t>
  </si>
  <si>
    <t>Schiller A.G.</t>
  </si>
  <si>
    <t>DHMS12013</t>
  </si>
  <si>
    <t>patrí ku karte/11526/</t>
  </si>
  <si>
    <t>DISPOMED  s.r.o.</t>
  </si>
  <si>
    <t>1994/2016</t>
  </si>
  <si>
    <t>DHMS12014</t>
  </si>
  <si>
    <t>Systém neuronavigačnýMicromar</t>
  </si>
  <si>
    <t>Micromar AimNav</t>
  </si>
  <si>
    <t>Miromar Industria</t>
  </si>
  <si>
    <t>DHMS12015</t>
  </si>
  <si>
    <t>Mraznička laboratórna</t>
  </si>
  <si>
    <t>Model LGEX 3410 inde 22D/001</t>
  </si>
  <si>
    <t>Libherr Hausgeratte</t>
  </si>
  <si>
    <t>DHMS12017</t>
  </si>
  <si>
    <t>Prístroj ultrazvukový</t>
  </si>
  <si>
    <t>BTL 4710 Premium</t>
  </si>
  <si>
    <t>DHMS12018</t>
  </si>
  <si>
    <t>Carestation C650</t>
  </si>
  <si>
    <t>DATEX Ohmeda</t>
  </si>
  <si>
    <t>DHMS12019</t>
  </si>
  <si>
    <t>DHMS12020</t>
  </si>
  <si>
    <t>DHMS12021</t>
  </si>
  <si>
    <t>DHMS12022</t>
  </si>
  <si>
    <t>DHMS12023</t>
  </si>
  <si>
    <t>DHMS12024</t>
  </si>
  <si>
    <t>Atom Medical Corporation</t>
  </si>
  <si>
    <t>DHMS12025</t>
  </si>
  <si>
    <t>Masimo corporation 40parker</t>
  </si>
  <si>
    <t>DAR NADÁCIA PONTIS</t>
  </si>
  <si>
    <t>DHMS12026</t>
  </si>
  <si>
    <t>DHMS12028</t>
  </si>
  <si>
    <t>DATEX OHMEDA Network  iCentral</t>
  </si>
  <si>
    <t>GE Healthcare Finland</t>
  </si>
  <si>
    <t>DHMS12029</t>
  </si>
  <si>
    <t>DHMS12031</t>
  </si>
  <si>
    <t>Sada resuscitačná mobilná</t>
  </si>
  <si>
    <t>T-resuscitor</t>
  </si>
  <si>
    <t>DHMS12032</t>
  </si>
  <si>
    <t>Lôžko výhrevnéNadácia Pontis</t>
  </si>
  <si>
    <t>DAR. ZMLUVA</t>
  </si>
  <si>
    <t>DHMS12033</t>
  </si>
  <si>
    <t>Prístroj dýchacíNadávia Pontis Bratislava</t>
  </si>
  <si>
    <t>DAROVACIA ZMLUVA</t>
  </si>
  <si>
    <t>DHMS12034</t>
  </si>
  <si>
    <t>Astek Medical</t>
  </si>
  <si>
    <t>DHMS12035</t>
  </si>
  <si>
    <t>GE Procare B20</t>
  </si>
  <si>
    <t>DHMS12036</t>
  </si>
  <si>
    <t>DHMS12037</t>
  </si>
  <si>
    <t>Prístroj magnetoterapeutickýDimap</t>
  </si>
  <si>
    <t>Dimap</t>
  </si>
  <si>
    <t>Magnetoterapie Dimap s.r.o.</t>
  </si>
  <si>
    <t>DHMS12038</t>
  </si>
  <si>
    <t>Prístroj pre liečbu jed.prúdomDup 400</t>
  </si>
  <si>
    <t>DHMS12039</t>
  </si>
  <si>
    <t>Prístroj pre liečbu jed.prúdomDuo 400</t>
  </si>
  <si>
    <t>DHMS12040</t>
  </si>
  <si>
    <t>Prístroj mol. rez.-generátor</t>
  </si>
  <si>
    <t>Vesalius MCNplus</t>
  </si>
  <si>
    <t>TELEA ELECTRONIC ENGINEERING</t>
  </si>
  <si>
    <t>DAR-MARVEL P.I.§.T.</t>
  </si>
  <si>
    <t>DHMS12041</t>
  </si>
  <si>
    <t>Vozík transportný H65</t>
  </si>
  <si>
    <t>196SNPVARG</t>
  </si>
  <si>
    <t>DHMS12042</t>
  </si>
  <si>
    <t>Vozík transportný H 65</t>
  </si>
  <si>
    <t>DHMS12043</t>
  </si>
  <si>
    <t>B20</t>
  </si>
  <si>
    <t>DHMS12044</t>
  </si>
  <si>
    <t>DHMS12054</t>
  </si>
  <si>
    <t>Zariadenie videoendoskopické</t>
  </si>
  <si>
    <t>Tele pack LED TP100</t>
  </si>
  <si>
    <t>Karl Storz GbH</t>
  </si>
  <si>
    <t>DHMS12055</t>
  </si>
  <si>
    <t>Monitor hemodynamických par.</t>
  </si>
  <si>
    <t>EV1000</t>
  </si>
  <si>
    <t>UNOTECH  s.r.o.</t>
  </si>
  <si>
    <t>Edwards Lifesciences</t>
  </si>
  <si>
    <t>DHMS12056</t>
  </si>
  <si>
    <t>Systém vŕtací a rezací</t>
  </si>
  <si>
    <t>Acculan 3Ti.GA672</t>
  </si>
  <si>
    <t>VF18TO148</t>
  </si>
  <si>
    <t>DHMS12057</t>
  </si>
  <si>
    <t>Spectrum 5000 Q</t>
  </si>
  <si>
    <t>MECTA Corporation</t>
  </si>
  <si>
    <t>DHMS12058</t>
  </si>
  <si>
    <t>60SNPBARTK</t>
  </si>
  <si>
    <t>DHMS12059</t>
  </si>
  <si>
    <t>DHMS12060</t>
  </si>
  <si>
    <t>DHMS12061</t>
  </si>
  <si>
    <t>Lampa operačná Maquet</t>
  </si>
  <si>
    <t>VF18T0262</t>
  </si>
  <si>
    <t>IM-105</t>
  </si>
  <si>
    <t>DHMS12063</t>
  </si>
  <si>
    <t>Ležadlo vertikálne</t>
  </si>
  <si>
    <t>ML-1</t>
  </si>
  <si>
    <t>VAMEL Meditec, spol.  s.r.o.</t>
  </si>
  <si>
    <t>VAMEL, Meditec spol.s.r.o.</t>
  </si>
  <si>
    <t>DHMS12064</t>
  </si>
  <si>
    <t>Rezačka na šľachu</t>
  </si>
  <si>
    <t>Karl Stor GmbH</t>
  </si>
  <si>
    <t>DHMS12065</t>
  </si>
  <si>
    <t>Delo bioptické EvoCore</t>
  </si>
  <si>
    <t>EvoCore</t>
  </si>
  <si>
    <t>APTUM  a.s.</t>
  </si>
  <si>
    <t>BIP GmbH</t>
  </si>
  <si>
    <t>DHMS12066</t>
  </si>
  <si>
    <t>Prístroj EKG ECG1200G</t>
  </si>
  <si>
    <t>Contec medical Dzstens CO</t>
  </si>
  <si>
    <t>DHMS12067</t>
  </si>
  <si>
    <t>Contec medical Dzstens CO.</t>
  </si>
  <si>
    <t>DHMS12068</t>
  </si>
  <si>
    <t>Pneuven Medi</t>
  </si>
  <si>
    <t>Ekovuk MEDI</t>
  </si>
  <si>
    <t>DHMS12069</t>
  </si>
  <si>
    <t>Ret. kryosonda s teplomerompatrí ku karte DHMS11442</t>
  </si>
  <si>
    <t>DHMS12070</t>
  </si>
  <si>
    <t>Ocular Response Analyzer G3</t>
  </si>
  <si>
    <t>Reichert Inc.3362</t>
  </si>
  <si>
    <t>DHMS12072</t>
  </si>
  <si>
    <t>Šošovka s držiakom/11911/</t>
  </si>
  <si>
    <t>DHMS12073</t>
  </si>
  <si>
    <t>Uretero-reno-fibroskop /10938/patrí ku karte 10938</t>
  </si>
  <si>
    <t>Karl Storz Gmbt</t>
  </si>
  <si>
    <t>DHMS12077</t>
  </si>
  <si>
    <t>Aspirátor ultrasonický</t>
  </si>
  <si>
    <t>CUSA Excel</t>
  </si>
  <si>
    <t>Integra LifeScience</t>
  </si>
  <si>
    <t>DHMS12078</t>
  </si>
  <si>
    <t>Sterilizátor formaldehydový</t>
  </si>
  <si>
    <t>Formomat PL</t>
  </si>
  <si>
    <t>MMM Minchener Medizin Mechanik</t>
  </si>
  <si>
    <t>DHMS12079</t>
  </si>
  <si>
    <t>DHMS12080</t>
  </si>
  <si>
    <t>362SNPSPIŠ</t>
  </si>
  <si>
    <t>DHMS12081</t>
  </si>
  <si>
    <t>REV-OS MID30K SK MB</t>
  </si>
  <si>
    <t>Dezinf.,dezins.a derat. SNP</t>
  </si>
  <si>
    <t>319SNPMRÁZ</t>
  </si>
  <si>
    <t>UPMaRT -Ján Kysel</t>
  </si>
  <si>
    <t>DHMS12082</t>
  </si>
  <si>
    <t>Klaro s.r..</t>
  </si>
  <si>
    <t>FV180253</t>
  </si>
  <si>
    <t>DHMS12083</t>
  </si>
  <si>
    <t>Esaote MyLabEight eXP</t>
  </si>
  <si>
    <t>ESAOTE S.p.A</t>
  </si>
  <si>
    <t>DHMS12084</t>
  </si>
  <si>
    <t>Stôl operačný Maquet Meera</t>
  </si>
  <si>
    <t>Maquet GbH</t>
  </si>
  <si>
    <t>VF18T0805</t>
  </si>
  <si>
    <t>DHMS12085</t>
  </si>
  <si>
    <t>DHMS12086</t>
  </si>
  <si>
    <t>Monitor EDAN iM60</t>
  </si>
  <si>
    <t>EDAN iM60</t>
  </si>
  <si>
    <t>EDAN Instruments Inc.</t>
  </si>
  <si>
    <t>DHMS12095</t>
  </si>
  <si>
    <t>Zariadenie záznamové</t>
  </si>
  <si>
    <t>Medirecord</t>
  </si>
  <si>
    <t>Medirecord CZ s.r.o</t>
  </si>
  <si>
    <t>DHMS12096</t>
  </si>
  <si>
    <t>Prístroj laserový BTL</t>
  </si>
  <si>
    <t>BTL 4000 premium</t>
  </si>
  <si>
    <t>DHMS12097</t>
  </si>
  <si>
    <t>MAICO MA 42</t>
  </si>
  <si>
    <t>224SNPREPI</t>
  </si>
  <si>
    <t>WIDEX- SLOVTON Slovakia s.r.o.</t>
  </si>
  <si>
    <t>MAICO Diagnostic GmbH</t>
  </si>
  <si>
    <t>DHMS12098</t>
  </si>
  <si>
    <t>Tympanometer</t>
  </si>
  <si>
    <t>DHMS12099</t>
  </si>
  <si>
    <t>DHMS12100</t>
  </si>
  <si>
    <t>MAICO I 34</t>
  </si>
  <si>
    <t>DHMS12101</t>
  </si>
  <si>
    <t>Sterilizátzor Stericell 55</t>
  </si>
  <si>
    <t>BMT Medical technology</t>
  </si>
  <si>
    <t>DHMS12102</t>
  </si>
  <si>
    <t>Sterilizátzor Stericell 111</t>
  </si>
  <si>
    <t>Stericell 111</t>
  </si>
  <si>
    <t>BMT Medical Technologty</t>
  </si>
  <si>
    <t>DHMS12103</t>
  </si>
  <si>
    <t>Contec Medical Systems</t>
  </si>
  <si>
    <t>DHMS12104</t>
  </si>
  <si>
    <t>DHMS12105</t>
  </si>
  <si>
    <t>MEVACS M20D</t>
  </si>
  <si>
    <t>Medist s.r.o. Petrušovského 45</t>
  </si>
  <si>
    <t>DHMS12106</t>
  </si>
  <si>
    <t>DHMS12108</t>
  </si>
  <si>
    <t>Maqyet Volista</t>
  </si>
  <si>
    <t>Maqyet SAS, Pare de Limere</t>
  </si>
  <si>
    <t>VF18T1218</t>
  </si>
  <si>
    <t>DHMS12110</t>
  </si>
  <si>
    <t>Kamera fundus retinálna</t>
  </si>
  <si>
    <t>Canon Inc. Medical Equipment</t>
  </si>
  <si>
    <t>DHMS12111</t>
  </si>
  <si>
    <t>EDAN ASRock</t>
  </si>
  <si>
    <t>EDAN Instruments</t>
  </si>
  <si>
    <t>DHMS12112</t>
  </si>
  <si>
    <t>Helmer Inc. 15425 Herriman</t>
  </si>
  <si>
    <t>DHMS12114</t>
  </si>
  <si>
    <t>Diplomat DE 20</t>
  </si>
  <si>
    <t>Diplomat Dental s.r.o.</t>
  </si>
  <si>
    <t>DHMS12115</t>
  </si>
  <si>
    <t>Videodermatoskop</t>
  </si>
  <si>
    <t>DermoGenius</t>
  </si>
  <si>
    <t>Dermoscan GmbH</t>
  </si>
  <si>
    <t>DHMS12120</t>
  </si>
  <si>
    <t>213SNPKAV1</t>
  </si>
  <si>
    <t>LINET s.r.o.Želevčice 5</t>
  </si>
  <si>
    <t>190100096,107,108...</t>
  </si>
  <si>
    <t>DHMS12121</t>
  </si>
  <si>
    <t>DHMS12122</t>
  </si>
  <si>
    <t>DHMS12123</t>
  </si>
  <si>
    <t>DHMS12124</t>
  </si>
  <si>
    <t>DHMS12125</t>
  </si>
  <si>
    <t>DHMS12126</t>
  </si>
  <si>
    <t>DHMS12127</t>
  </si>
  <si>
    <t>DHMS12128</t>
  </si>
  <si>
    <t>DHMS12129</t>
  </si>
  <si>
    <t>DHMS12130</t>
  </si>
  <si>
    <t>DHMS12131</t>
  </si>
  <si>
    <t>DHMS12132</t>
  </si>
  <si>
    <t>DHMS12133</t>
  </si>
  <si>
    <t>DHMS12134</t>
  </si>
  <si>
    <t>DHMS12135</t>
  </si>
  <si>
    <t>DHMS12136</t>
  </si>
  <si>
    <t>DHMS12137</t>
  </si>
  <si>
    <t>DHMS12138</t>
  </si>
  <si>
    <t>DHMS12139</t>
  </si>
  <si>
    <t>DHMS12140</t>
  </si>
  <si>
    <t>DHMS12141</t>
  </si>
  <si>
    <t>DHMS12142</t>
  </si>
  <si>
    <t>DHMS12143</t>
  </si>
  <si>
    <t>DHMS12144</t>
  </si>
  <si>
    <t>DHMS12145</t>
  </si>
  <si>
    <t>DHMS12146</t>
  </si>
  <si>
    <t>DHMS12147</t>
  </si>
  <si>
    <t>DHMS12148</t>
  </si>
  <si>
    <t>DHMS12149</t>
  </si>
  <si>
    <t>DHMS12150</t>
  </si>
  <si>
    <t>DHMS12151</t>
  </si>
  <si>
    <t>DHMS12152</t>
  </si>
  <si>
    <t>DHMS12153</t>
  </si>
  <si>
    <t>DHMS12154</t>
  </si>
  <si>
    <t>DHMS12155</t>
  </si>
  <si>
    <t>DHMS12156</t>
  </si>
  <si>
    <t>DHMS12157</t>
  </si>
  <si>
    <t>DHMS12158</t>
  </si>
  <si>
    <t>DHMS12159</t>
  </si>
  <si>
    <t>DHMS12160</t>
  </si>
  <si>
    <t>DHMS12161</t>
  </si>
  <si>
    <t>DHMS12162</t>
  </si>
  <si>
    <t>DHMS12163</t>
  </si>
  <si>
    <t>247SNPSAD</t>
  </si>
  <si>
    <t>DHMS12164</t>
  </si>
  <si>
    <t>DHMS12165</t>
  </si>
  <si>
    <t>DHMS12166</t>
  </si>
  <si>
    <t>DHMS12167</t>
  </si>
  <si>
    <t>DHMS12168</t>
  </si>
  <si>
    <t>DHMS12169</t>
  </si>
  <si>
    <t>DHMS12170</t>
  </si>
  <si>
    <t>DHMS12171</t>
  </si>
  <si>
    <t>DHMS12172</t>
  </si>
  <si>
    <t>DHMS12173</t>
  </si>
  <si>
    <t>DHMS12174</t>
  </si>
  <si>
    <t>DHMS12175</t>
  </si>
  <si>
    <t>DHMS12176</t>
  </si>
  <si>
    <t>DHMS12177</t>
  </si>
  <si>
    <t>DHMS12178</t>
  </si>
  <si>
    <t>DHMS12179</t>
  </si>
  <si>
    <t>DHMS12180</t>
  </si>
  <si>
    <t>DHMS12181</t>
  </si>
  <si>
    <t>DHMS12182</t>
  </si>
  <si>
    <t>DHMS12183</t>
  </si>
  <si>
    <t>DHMS12184</t>
  </si>
  <si>
    <t>DHMS12185</t>
  </si>
  <si>
    <t>DHMS12186</t>
  </si>
  <si>
    <t>DHMS12187</t>
  </si>
  <si>
    <t>DHMS12188</t>
  </si>
  <si>
    <t>DHMS12189</t>
  </si>
  <si>
    <t>DHMS12190</t>
  </si>
  <si>
    <t>DHMS12191</t>
  </si>
  <si>
    <t>DHMS12192</t>
  </si>
  <si>
    <t>214SNPŠTAR</t>
  </si>
  <si>
    <t>DHMS12193</t>
  </si>
  <si>
    <t>DHMS12194</t>
  </si>
  <si>
    <t>DHMS12195</t>
  </si>
  <si>
    <t>DHMS12196</t>
  </si>
  <si>
    <t>DHMS12197</t>
  </si>
  <si>
    <t>DHMS12198</t>
  </si>
  <si>
    <t>DHMS12199</t>
  </si>
  <si>
    <t>DHMS12200</t>
  </si>
  <si>
    <t>DHMS12201</t>
  </si>
  <si>
    <t>DHMS12202</t>
  </si>
  <si>
    <t>DHMS12203</t>
  </si>
  <si>
    <t>DHMS12204</t>
  </si>
  <si>
    <t>DHMS12205</t>
  </si>
  <si>
    <t>DHMS12206</t>
  </si>
  <si>
    <t>DHMS12207</t>
  </si>
  <si>
    <t>DHMS12208</t>
  </si>
  <si>
    <t>DHMS12209</t>
  </si>
  <si>
    <t>DHMS12210</t>
  </si>
  <si>
    <t>DHMS12211</t>
  </si>
  <si>
    <t>DHMS12212</t>
  </si>
  <si>
    <t>DHMS12213</t>
  </si>
  <si>
    <t>DHMS12214</t>
  </si>
  <si>
    <t>DHMS12215</t>
  </si>
  <si>
    <t>DHMS12216</t>
  </si>
  <si>
    <t>DHMS12217</t>
  </si>
  <si>
    <t>DHMS12218</t>
  </si>
  <si>
    <t>237SNPBODN</t>
  </si>
  <si>
    <t>DHMS12219</t>
  </si>
  <si>
    <t>DHMS12220</t>
  </si>
  <si>
    <t>DHMS12221</t>
  </si>
  <si>
    <t>DHMS12222</t>
  </si>
  <si>
    <t>DHMS12223</t>
  </si>
  <si>
    <t>DHMS12224</t>
  </si>
  <si>
    <t>DHMS12225</t>
  </si>
  <si>
    <t>DHMS12226</t>
  </si>
  <si>
    <t>DHMS12227</t>
  </si>
  <si>
    <t>DHMS12228</t>
  </si>
  <si>
    <t>DHMS12229</t>
  </si>
  <si>
    <t>DHMS12230</t>
  </si>
  <si>
    <t>DHMS12231</t>
  </si>
  <si>
    <t>DHMS12232</t>
  </si>
  <si>
    <t>DHMS12233</t>
  </si>
  <si>
    <t>DHMS12234</t>
  </si>
  <si>
    <t>DHMS12235</t>
  </si>
  <si>
    <t>DHMS12236</t>
  </si>
  <si>
    <t>DHMS12237</t>
  </si>
  <si>
    <t>DHMS12238</t>
  </si>
  <si>
    <t>DHMS12239</t>
  </si>
  <si>
    <t>DHMS12240</t>
  </si>
  <si>
    <t>DHMS12241</t>
  </si>
  <si>
    <t>DHMS12242</t>
  </si>
  <si>
    <t>DHMS12243</t>
  </si>
  <si>
    <t>DHMS12244</t>
  </si>
  <si>
    <t>235SNPEGED</t>
  </si>
  <si>
    <t>DHMS12245</t>
  </si>
  <si>
    <t>DHMS12246</t>
  </si>
  <si>
    <t>DHMS12247</t>
  </si>
  <si>
    <t>DHMS12248</t>
  </si>
  <si>
    <t>DHMS12249</t>
  </si>
  <si>
    <t>DHMS12250</t>
  </si>
  <si>
    <t>DHMS12251</t>
  </si>
  <si>
    <t>DHMS12252</t>
  </si>
  <si>
    <t>DHMS12253</t>
  </si>
  <si>
    <t>DHMS12254</t>
  </si>
  <si>
    <t>DHMS12255</t>
  </si>
  <si>
    <t>DHMS12256</t>
  </si>
  <si>
    <t>DHMS12257</t>
  </si>
  <si>
    <t>DHMS12258</t>
  </si>
  <si>
    <t>DHMS12259</t>
  </si>
  <si>
    <t>DHMS12260</t>
  </si>
  <si>
    <t>DHMS12261</t>
  </si>
  <si>
    <t>DHMS12262</t>
  </si>
  <si>
    <t>DHMS12263</t>
  </si>
  <si>
    <t>DHMS12264</t>
  </si>
  <si>
    <t>DHMS12265</t>
  </si>
  <si>
    <t>DHMS12266</t>
  </si>
  <si>
    <t>DHMS12267</t>
  </si>
  <si>
    <t>DHMS12268</t>
  </si>
  <si>
    <t>DHMS12269</t>
  </si>
  <si>
    <t>DHMS12270</t>
  </si>
  <si>
    <t>DHMS12271</t>
  </si>
  <si>
    <t>DHMS12272</t>
  </si>
  <si>
    <t>DHMS12273</t>
  </si>
  <si>
    <t>DHMS12274</t>
  </si>
  <si>
    <t>DHMS12275</t>
  </si>
  <si>
    <t>DHMS12276</t>
  </si>
  <si>
    <t>DHMS12277</t>
  </si>
  <si>
    <t>DHMS12278</t>
  </si>
  <si>
    <t>DHMS12279</t>
  </si>
  <si>
    <t>DHMS12280</t>
  </si>
  <si>
    <t>DHMS12281</t>
  </si>
  <si>
    <t>DHMS12282</t>
  </si>
  <si>
    <t>DHMS12283</t>
  </si>
  <si>
    <t>DHMS12284</t>
  </si>
  <si>
    <t>DHMS12285</t>
  </si>
  <si>
    <t>DHMS12286</t>
  </si>
  <si>
    <t>DHMS12287</t>
  </si>
  <si>
    <t>DHMS12288</t>
  </si>
  <si>
    <t>DHMS12289</t>
  </si>
  <si>
    <t>DHMS12290</t>
  </si>
  <si>
    <t>DHMS12291</t>
  </si>
  <si>
    <t>DHMS12292</t>
  </si>
  <si>
    <t>DHMS12293</t>
  </si>
  <si>
    <t>DHMS12294</t>
  </si>
  <si>
    <t>DHMS12295</t>
  </si>
  <si>
    <t>DHMS12296</t>
  </si>
  <si>
    <t>DHMS12297</t>
  </si>
  <si>
    <t>DHMS12298</t>
  </si>
  <si>
    <t>DHMS12299</t>
  </si>
  <si>
    <t>DHMS12300</t>
  </si>
  <si>
    <t>DHMS12301</t>
  </si>
  <si>
    <t>DHMS12302</t>
  </si>
  <si>
    <t>DHMS12303</t>
  </si>
  <si>
    <t>DHMS12304</t>
  </si>
  <si>
    <t>DHMS12305</t>
  </si>
  <si>
    <t>DHMS12306</t>
  </si>
  <si>
    <t>DHMS12307</t>
  </si>
  <si>
    <t>DHMS12308</t>
  </si>
  <si>
    <t>DHMS12309</t>
  </si>
  <si>
    <t>DHMS12310</t>
  </si>
  <si>
    <t>DHMS12311</t>
  </si>
  <si>
    <t>DHMS12312</t>
  </si>
  <si>
    <t>DHMS12313</t>
  </si>
  <si>
    <t>DHMS12314</t>
  </si>
  <si>
    <t>DHMS12315</t>
  </si>
  <si>
    <t>DHMS12316</t>
  </si>
  <si>
    <t>DHMS12317</t>
  </si>
  <si>
    <t>DHMS12318</t>
  </si>
  <si>
    <t>DHMS12319</t>
  </si>
  <si>
    <t>DHMS12320</t>
  </si>
  <si>
    <t>DHMS12321</t>
  </si>
  <si>
    <t>DHMS12322</t>
  </si>
  <si>
    <t>DHMS12323</t>
  </si>
  <si>
    <t>DHMS12324</t>
  </si>
  <si>
    <t>DHMS12325</t>
  </si>
  <si>
    <t>DHMS12326</t>
  </si>
  <si>
    <t>DHMS12327</t>
  </si>
  <si>
    <t>DHMS12328</t>
  </si>
  <si>
    <t>DHMS12329</t>
  </si>
  <si>
    <t>DHMS12330</t>
  </si>
  <si>
    <t>DHMS12331</t>
  </si>
  <si>
    <t>Lôžko nemocničné polohovateľn</t>
  </si>
  <si>
    <t>DHMS12332</t>
  </si>
  <si>
    <t>DHMS12333</t>
  </si>
  <si>
    <t>DHMS12334</t>
  </si>
  <si>
    <t>DHMS12335</t>
  </si>
  <si>
    <t>DHMS12336</t>
  </si>
  <si>
    <t>DHMS12337</t>
  </si>
  <si>
    <t>DHMS12338</t>
  </si>
  <si>
    <t>265SNPREVŤ</t>
  </si>
  <si>
    <t>DHMS12339</t>
  </si>
  <si>
    <t>DHMS12340</t>
  </si>
  <si>
    <t>DHMS12341</t>
  </si>
  <si>
    <t>DHMS12342</t>
  </si>
  <si>
    <t>DHMS12343</t>
  </si>
  <si>
    <t>DHMS12344</t>
  </si>
  <si>
    <t>DHMS12345</t>
  </si>
  <si>
    <t>DHMS12346</t>
  </si>
  <si>
    <t>DHMS12347</t>
  </si>
  <si>
    <t>DHMS12348</t>
  </si>
  <si>
    <t>DHMS12349</t>
  </si>
  <si>
    <t>DHMS12350</t>
  </si>
  <si>
    <t>DHMS12351</t>
  </si>
  <si>
    <t>DHMS12352</t>
  </si>
  <si>
    <t>DHMS12353</t>
  </si>
  <si>
    <t>DHMS12354</t>
  </si>
  <si>
    <t>DHMS12355</t>
  </si>
  <si>
    <t>DHMS12356</t>
  </si>
  <si>
    <t>DHMS12357</t>
  </si>
  <si>
    <t>DHMS12358</t>
  </si>
  <si>
    <t>DHMS12359</t>
  </si>
  <si>
    <t>DHMS12360</t>
  </si>
  <si>
    <t>DHMS12361</t>
  </si>
  <si>
    <t>DHMS12362</t>
  </si>
  <si>
    <t>DHMS12363</t>
  </si>
  <si>
    <t>DHMS12364</t>
  </si>
  <si>
    <t>DHMS12365</t>
  </si>
  <si>
    <t>DHMS12366</t>
  </si>
  <si>
    <t>DHMS12367</t>
  </si>
  <si>
    <t>DHMS12368</t>
  </si>
  <si>
    <t>DHMS12369</t>
  </si>
  <si>
    <t>DHMS12370</t>
  </si>
  <si>
    <t>DHMS12371</t>
  </si>
  <si>
    <t>DHMS12372</t>
  </si>
  <si>
    <t>DHMS12373</t>
  </si>
  <si>
    <t>DHMS12374</t>
  </si>
  <si>
    <t>DHMS12375</t>
  </si>
  <si>
    <t>DHMS12376</t>
  </si>
  <si>
    <t>DHMS12377</t>
  </si>
  <si>
    <t>DHMS12378</t>
  </si>
  <si>
    <t>DHMS12379</t>
  </si>
  <si>
    <t>DHMS12380</t>
  </si>
  <si>
    <t>DHMS12381</t>
  </si>
  <si>
    <t>DHMS12382</t>
  </si>
  <si>
    <t>DHMS12383</t>
  </si>
  <si>
    <t>DHMS12384</t>
  </si>
  <si>
    <t>DHMS12385</t>
  </si>
  <si>
    <t>DHMS12386</t>
  </si>
  <si>
    <t>DHMS12387</t>
  </si>
  <si>
    <t>DHMS12388</t>
  </si>
  <si>
    <t>DHMS12389</t>
  </si>
  <si>
    <t>DHMS12390</t>
  </si>
  <si>
    <t>DHMS12391</t>
  </si>
  <si>
    <t>DHMS12392</t>
  </si>
  <si>
    <t>DHMS12393</t>
  </si>
  <si>
    <t>DHMS12394</t>
  </si>
  <si>
    <t>DHMS12395</t>
  </si>
  <si>
    <t>DHMS12396</t>
  </si>
  <si>
    <t>DHMS12397</t>
  </si>
  <si>
    <t>DHMS12398</t>
  </si>
  <si>
    <t>DHMS12399</t>
  </si>
  <si>
    <t>DHMS12400</t>
  </si>
  <si>
    <t>DHMS12401</t>
  </si>
  <si>
    <t>DHMS12402</t>
  </si>
  <si>
    <t>246SNPFIAL</t>
  </si>
  <si>
    <t>DHMS12403</t>
  </si>
  <si>
    <t>DHMS12404</t>
  </si>
  <si>
    <t>DHMS12405</t>
  </si>
  <si>
    <t>241SNPMARČ</t>
  </si>
  <si>
    <t>DHMS12406</t>
  </si>
  <si>
    <t>DHMS12407</t>
  </si>
  <si>
    <t>DHMS12408</t>
  </si>
  <si>
    <t>DHMS12409</t>
  </si>
  <si>
    <t>DHMS12410</t>
  </si>
  <si>
    <t>DHMS12411</t>
  </si>
  <si>
    <t>DHMS12412</t>
  </si>
  <si>
    <t>DHMS12413</t>
  </si>
  <si>
    <t>DHMS12414</t>
  </si>
  <si>
    <t>DHMS12415</t>
  </si>
  <si>
    <t>DHMS12416</t>
  </si>
  <si>
    <t>DHMS12417</t>
  </si>
  <si>
    <t>DHMS12418</t>
  </si>
  <si>
    <t>DHMS12419</t>
  </si>
  <si>
    <t>DHMS12420</t>
  </si>
  <si>
    <t>DHMS12421</t>
  </si>
  <si>
    <t>DHMS12422</t>
  </si>
  <si>
    <t>DHMS12423</t>
  </si>
  <si>
    <t>DHMS12424</t>
  </si>
  <si>
    <t>DHMS12425</t>
  </si>
  <si>
    <t>DHMS12426</t>
  </si>
  <si>
    <t>DHMS12427</t>
  </si>
  <si>
    <t>DHMS12428</t>
  </si>
  <si>
    <t>DHMS12429</t>
  </si>
  <si>
    <t>DHMS12430</t>
  </si>
  <si>
    <t>DHMS12431</t>
  </si>
  <si>
    <t>DHMS12432</t>
  </si>
  <si>
    <t>DHMS12433</t>
  </si>
  <si>
    <t>DHMS12434</t>
  </si>
  <si>
    <t>DHMS12435</t>
  </si>
  <si>
    <t>DHMS12436</t>
  </si>
  <si>
    <t>DHMS12437</t>
  </si>
  <si>
    <t>DHMS12438</t>
  </si>
  <si>
    <t>DHMS12439</t>
  </si>
  <si>
    <t>DHMS12440</t>
  </si>
  <si>
    <t>DHMS12441</t>
  </si>
  <si>
    <t>DHMS12442</t>
  </si>
  <si>
    <t>DHMS12443</t>
  </si>
  <si>
    <t>DHMS12444</t>
  </si>
  <si>
    <t>DHMS12445</t>
  </si>
  <si>
    <t>DHMS12446</t>
  </si>
  <si>
    <t>DHMS12447</t>
  </si>
  <si>
    <t>DHMS12448</t>
  </si>
  <si>
    <t>DHMS12449</t>
  </si>
  <si>
    <t>DHMS12450</t>
  </si>
  <si>
    <t>DHMS12451</t>
  </si>
  <si>
    <t>DHMS12452</t>
  </si>
  <si>
    <t>DHMS12453</t>
  </si>
  <si>
    <t>DHMS12454</t>
  </si>
  <si>
    <t>DHMS12455</t>
  </si>
  <si>
    <t>DHMS12456</t>
  </si>
  <si>
    <t>DHMS12457</t>
  </si>
  <si>
    <t>DHMS12458</t>
  </si>
  <si>
    <t>DHMS12459</t>
  </si>
  <si>
    <t>DHMS12460</t>
  </si>
  <si>
    <t>DHMS12461</t>
  </si>
  <si>
    <t>DHMS12462</t>
  </si>
  <si>
    <t>DHMS12463</t>
  </si>
  <si>
    <t>DHMS12464</t>
  </si>
  <si>
    <t>DHMS12465</t>
  </si>
  <si>
    <t>DHMS12466</t>
  </si>
  <si>
    <t>DHMS12467</t>
  </si>
  <si>
    <t>DHMS12468</t>
  </si>
  <si>
    <t>DHMS12469</t>
  </si>
  <si>
    <t>DHMS12470</t>
  </si>
  <si>
    <t>DHMS12471</t>
  </si>
  <si>
    <t>DHMS12472</t>
  </si>
  <si>
    <t>DHMS12473</t>
  </si>
  <si>
    <t>DHMS12474</t>
  </si>
  <si>
    <t>DHMS12475</t>
  </si>
  <si>
    <t>DHMS12476</t>
  </si>
  <si>
    <t>DHMS12477</t>
  </si>
  <si>
    <t>DHMS12478</t>
  </si>
  <si>
    <t>DHMS12479</t>
  </si>
  <si>
    <t>DHMS12480</t>
  </si>
  <si>
    <t>DHMS12481</t>
  </si>
  <si>
    <t>DHMS12482</t>
  </si>
  <si>
    <t>DHMS12483</t>
  </si>
  <si>
    <t>DHMS12484</t>
  </si>
  <si>
    <t>DHMS12485</t>
  </si>
  <si>
    <t>DHMS12486</t>
  </si>
  <si>
    <t>DHMS12487</t>
  </si>
  <si>
    <t>DHMS12488</t>
  </si>
  <si>
    <t>DHMS12489</t>
  </si>
  <si>
    <t>DHMS12490</t>
  </si>
  <si>
    <t>DHMS12491</t>
  </si>
  <si>
    <t>DHMS12492</t>
  </si>
  <si>
    <t>DHMS12493</t>
  </si>
  <si>
    <t>DHMS12494</t>
  </si>
  <si>
    <t>DHMS12495</t>
  </si>
  <si>
    <t>DHMS12496</t>
  </si>
  <si>
    <t>DHMS12497</t>
  </si>
  <si>
    <t>DHMS12498</t>
  </si>
  <si>
    <t>DHMS12499</t>
  </si>
  <si>
    <t>DHMS12500</t>
  </si>
  <si>
    <t>DHMS12501</t>
  </si>
  <si>
    <t>DHMS12502</t>
  </si>
  <si>
    <t>DHMS12503</t>
  </si>
  <si>
    <t>DHMS12504</t>
  </si>
  <si>
    <t>DHMS12505</t>
  </si>
  <si>
    <t>DHMS12506</t>
  </si>
  <si>
    <t>DHMS12507</t>
  </si>
  <si>
    <t>DHMS12508</t>
  </si>
  <si>
    <t>DHMS12509</t>
  </si>
  <si>
    <t>DHMS12510</t>
  </si>
  <si>
    <t>DHMS12511</t>
  </si>
  <si>
    <t>DHMS12512</t>
  </si>
  <si>
    <t>DHMS12513</t>
  </si>
  <si>
    <t>DHMS12514</t>
  </si>
  <si>
    <t>DHMS12515</t>
  </si>
  <si>
    <t>DHMS12516</t>
  </si>
  <si>
    <t>DHMS12517</t>
  </si>
  <si>
    <t>DHMS12518</t>
  </si>
  <si>
    <t>DHMS12519</t>
  </si>
  <si>
    <t>DHMS12520</t>
  </si>
  <si>
    <t>DHMS12521</t>
  </si>
  <si>
    <t>DHMS12522</t>
  </si>
  <si>
    <t>DHMS12523</t>
  </si>
  <si>
    <t>DHMS12524</t>
  </si>
  <si>
    <t>DHMS12525</t>
  </si>
  <si>
    <t>130SNPVAS1</t>
  </si>
  <si>
    <t>DHMS12526</t>
  </si>
  <si>
    <t>DHMS12527</t>
  </si>
  <si>
    <t>DHMS12528</t>
  </si>
  <si>
    <t>DHMS12529</t>
  </si>
  <si>
    <t>DHMS12530</t>
  </si>
  <si>
    <t>DHMS12531</t>
  </si>
  <si>
    <t>DHMS12532</t>
  </si>
  <si>
    <t>DHMS12533</t>
  </si>
  <si>
    <t>DHMS12534</t>
  </si>
  <si>
    <t>DHMS12535</t>
  </si>
  <si>
    <t>DHMS12536</t>
  </si>
  <si>
    <t>DHMS12537</t>
  </si>
  <si>
    <t>DHMS12538</t>
  </si>
  <si>
    <t>DHMS12539</t>
  </si>
  <si>
    <t>DHMS12540</t>
  </si>
  <si>
    <t>DHMS12541</t>
  </si>
  <si>
    <t>DHMS12542</t>
  </si>
  <si>
    <t>DHMS12543</t>
  </si>
  <si>
    <t>DHMS12544</t>
  </si>
  <si>
    <t>DHMS12545</t>
  </si>
  <si>
    <t>DHMS12546</t>
  </si>
  <si>
    <t>103SNPVASI</t>
  </si>
  <si>
    <t>DHMS12547</t>
  </si>
  <si>
    <t>DHMS12548</t>
  </si>
  <si>
    <t>DHMS12549</t>
  </si>
  <si>
    <t>DHMS12550</t>
  </si>
  <si>
    <t>DHMS12551</t>
  </si>
  <si>
    <t>DHMS12552</t>
  </si>
  <si>
    <t>DHMS12553</t>
  </si>
  <si>
    <t>DHMS12554</t>
  </si>
  <si>
    <t>DHMS12555</t>
  </si>
  <si>
    <t>DHMS12556</t>
  </si>
  <si>
    <t>DHMS12557</t>
  </si>
  <si>
    <t>DHMS12558</t>
  </si>
  <si>
    <t>DHMS12559</t>
  </si>
  <si>
    <t>DHMS12560</t>
  </si>
  <si>
    <t>DHMS12561</t>
  </si>
  <si>
    <t>DHMS12562</t>
  </si>
  <si>
    <t>DHMS12563</t>
  </si>
  <si>
    <t>DHMS12564</t>
  </si>
  <si>
    <t>DHMS12565</t>
  </si>
  <si>
    <t>DHMS12566</t>
  </si>
  <si>
    <t>DHMS12567</t>
  </si>
  <si>
    <t>DHMS12568</t>
  </si>
  <si>
    <t>DHMS12569</t>
  </si>
  <si>
    <t>DHMS12570</t>
  </si>
  <si>
    <t>DHMS12571</t>
  </si>
  <si>
    <t>DHMS12572</t>
  </si>
  <si>
    <t>243SNPBODN</t>
  </si>
  <si>
    <t>DHMS12573</t>
  </si>
  <si>
    <t>DHMS12574</t>
  </si>
  <si>
    <t>DHMS12575</t>
  </si>
  <si>
    <t>DHMS12576</t>
  </si>
  <si>
    <t>DHMS12577</t>
  </si>
  <si>
    <t>DHMS12578</t>
  </si>
  <si>
    <t>DHMS12579</t>
  </si>
  <si>
    <t>DHMS12580</t>
  </si>
  <si>
    <t>DHMS12581</t>
  </si>
  <si>
    <t>Odsávačka el.s vozíkom</t>
  </si>
  <si>
    <t>MEVACS 50</t>
  </si>
  <si>
    <t>Medist s.r.o</t>
  </si>
  <si>
    <t>DHMS12582</t>
  </si>
  <si>
    <t>Stimulátor magnetický</t>
  </si>
  <si>
    <t>DuoMag XT-100</t>
  </si>
  <si>
    <t>Alien technology  s.r.o.</t>
  </si>
  <si>
    <t>DEymed Diagnostic s.r.o.</t>
  </si>
  <si>
    <t>DHMS12583</t>
  </si>
  <si>
    <t>Sterilizátor Stgericell 55</t>
  </si>
  <si>
    <t>DHMS12584</t>
  </si>
  <si>
    <t>DHMS12585</t>
  </si>
  <si>
    <t>DHMS12586</t>
  </si>
  <si>
    <t>Sterilizátor Stericell 111</t>
  </si>
  <si>
    <t>Sterucekk 111</t>
  </si>
  <si>
    <t>59SNPVINCE</t>
  </si>
  <si>
    <t>DHMS12587</t>
  </si>
  <si>
    <t>Stericel 111</t>
  </si>
  <si>
    <t>DHMS12588</t>
  </si>
  <si>
    <t>DHMS12589</t>
  </si>
  <si>
    <t>NBT Medical Technology</t>
  </si>
  <si>
    <t>DHMS12590</t>
  </si>
  <si>
    <t>aesculap Primet.ine JF902</t>
  </si>
  <si>
    <t>VF19T002</t>
  </si>
  <si>
    <t>DHMS12591</t>
  </si>
  <si>
    <t>Nicolet EDX</t>
  </si>
  <si>
    <t>ZOLS  s.r.o.</t>
  </si>
  <si>
    <t>Natus Neurology Incorporated</t>
  </si>
  <si>
    <t>DHMS12593</t>
  </si>
  <si>
    <t>DHMS12594</t>
  </si>
  <si>
    <t>DHMS12595</t>
  </si>
  <si>
    <t>B?T Medical Tehnology</t>
  </si>
  <si>
    <t>DHMS12596</t>
  </si>
  <si>
    <t>Sterilizátor stericell 222</t>
  </si>
  <si>
    <t>BMT Medicval Technology</t>
  </si>
  <si>
    <t>DHMS12597</t>
  </si>
  <si>
    <t>Stericell 558</t>
  </si>
  <si>
    <t>BMT Medical</t>
  </si>
  <si>
    <t>DHMS12598</t>
  </si>
  <si>
    <t>BMT Medical Technology .s.r.o.</t>
  </si>
  <si>
    <t>DHMS12599</t>
  </si>
  <si>
    <t>DHMS12600</t>
  </si>
  <si>
    <t>Prístroj CT Briliance iCT</t>
  </si>
  <si>
    <t>Brilliance iCT</t>
  </si>
  <si>
    <t>S&amp;T Slovakia s.r.o.</t>
  </si>
  <si>
    <t>DHMS12601</t>
  </si>
  <si>
    <t>DHMS12602</t>
  </si>
  <si>
    <t>DHMS12603</t>
  </si>
  <si>
    <t>BMT Medical technologz</t>
  </si>
  <si>
    <t>DHMS12604</t>
  </si>
  <si>
    <t>stericell 55</t>
  </si>
  <si>
    <t>DHMS12605</t>
  </si>
  <si>
    <t>BMT Medical Technologz</t>
  </si>
  <si>
    <t>DHMS12606</t>
  </si>
  <si>
    <t>DHMS12607</t>
  </si>
  <si>
    <t>Odsávačka elektr. s vozíkom</t>
  </si>
  <si>
    <t>Mevacs 50</t>
  </si>
  <si>
    <t>DHMS12608</t>
  </si>
  <si>
    <t>Meacs M456 MOD-1</t>
  </si>
  <si>
    <t>AMEDIS spol.  s.r.o. Piešťany</t>
  </si>
  <si>
    <t>DHMS12609</t>
  </si>
  <si>
    <t>Elektrokoagulátor Diarom 200</t>
  </si>
  <si>
    <t>Diatgrom 200</t>
  </si>
  <si>
    <t>MEDIHUM  s.r.o.</t>
  </si>
  <si>
    <t>Fazini srl.</t>
  </si>
  <si>
    <t>DHMS12610</t>
  </si>
  <si>
    <t>DHMS12611</t>
  </si>
  <si>
    <t>DHMS12612</t>
  </si>
  <si>
    <t>Carl Heel R7</t>
  </si>
  <si>
    <t>Rini ergotechnik AB</t>
  </si>
  <si>
    <t>DHMS12613</t>
  </si>
  <si>
    <t>Diatermia Winform</t>
  </si>
  <si>
    <t>Winfolrm SholckWaveDual Power</t>
  </si>
  <si>
    <t>204SNPŠEST</t>
  </si>
  <si>
    <t>Winform Medical Engineering</t>
  </si>
  <si>
    <t>2019/596,629</t>
  </si>
  <si>
    <t>DHMS12614</t>
  </si>
  <si>
    <t>Lasérový systém Cyclo G6</t>
  </si>
  <si>
    <t>Cyclo 6</t>
  </si>
  <si>
    <t>ORIDEX Corporation</t>
  </si>
  <si>
    <t>DHMS12615</t>
  </si>
  <si>
    <t>Integra Lifescience</t>
  </si>
  <si>
    <t>DHMS12616</t>
  </si>
  <si>
    <t>Zostava videogastroenterologic</t>
  </si>
  <si>
    <t>DHMS12617</t>
  </si>
  <si>
    <t>C-MAC 8403ZX</t>
  </si>
  <si>
    <t>DHMS12618</t>
  </si>
  <si>
    <t>Vŕtací systém</t>
  </si>
  <si>
    <t>Acculan 3TiGA672</t>
  </si>
  <si>
    <t>VF19T0727</t>
  </si>
  <si>
    <t>DHMS12619</t>
  </si>
  <si>
    <t>DHMS12620</t>
  </si>
  <si>
    <t>Mamograf digitálny Amulet</t>
  </si>
  <si>
    <t>AMUlet Innovality</t>
  </si>
  <si>
    <t>Fujifilm orporation</t>
  </si>
  <si>
    <t>DHMS12621</t>
  </si>
  <si>
    <t>MAGUET vOLISTA aCCESS 64df</t>
  </si>
  <si>
    <t>maquet SAS</t>
  </si>
  <si>
    <t>DHMS12622</t>
  </si>
  <si>
    <t>DHMS12623</t>
  </si>
  <si>
    <t>DHMS12624</t>
  </si>
  <si>
    <t>Prístroj pre ohrev pacienta</t>
  </si>
  <si>
    <t>Covidien Ilc.</t>
  </si>
  <si>
    <t>DHMS12625</t>
  </si>
  <si>
    <t>DHMS12626</t>
  </si>
  <si>
    <t>Olymus mini ETD 2</t>
  </si>
  <si>
    <t>DHMS12628</t>
  </si>
  <si>
    <t>Monitor bispektr.indexu</t>
  </si>
  <si>
    <t>Bis Vista</t>
  </si>
  <si>
    <t>Covidien llc</t>
  </si>
  <si>
    <t>DHMS12629</t>
  </si>
  <si>
    <t>Procare B 20</t>
  </si>
  <si>
    <t>GE Medical systéms</t>
  </si>
  <si>
    <t>DHMS12630</t>
  </si>
  <si>
    <t>Odsávačka elekt.s vozíkom</t>
  </si>
  <si>
    <t>MEDCIST s.r.o.</t>
  </si>
  <si>
    <t>DHMS12631</t>
  </si>
  <si>
    <t>DHMS12633</t>
  </si>
  <si>
    <t>Med.rekorder MediCappatrí ku DHMSH11116</t>
  </si>
  <si>
    <t>VF90314</t>
  </si>
  <si>
    <t>DHMS12636</t>
  </si>
  <si>
    <t>Vozík manipulačný</t>
  </si>
  <si>
    <t>RSX.1</t>
  </si>
  <si>
    <t>klaro s.r.o.</t>
  </si>
  <si>
    <t>DHMS12640</t>
  </si>
  <si>
    <t>Prístroj fakoemulzifikačný</t>
  </si>
  <si>
    <t>D.O.R.C. Dutch Ophthalmic Rese</t>
  </si>
  <si>
    <t>DHMS12650</t>
  </si>
  <si>
    <t>Aesculap Primel.ineJF902</t>
  </si>
  <si>
    <t>VF20T0122</t>
  </si>
  <si>
    <t>DHMS12659</t>
  </si>
  <si>
    <t>Stôl nerezový</t>
  </si>
  <si>
    <t>nerez</t>
  </si>
  <si>
    <t>DHMS12660</t>
  </si>
  <si>
    <t>Monitorovací systém centrálny</t>
  </si>
  <si>
    <t>VISTA 120 CMS</t>
  </si>
  <si>
    <t>Dragerwerk AG</t>
  </si>
  <si>
    <t>DHMS12661</t>
  </si>
  <si>
    <t>Venticell 222 ECO</t>
  </si>
  <si>
    <t>DHMS12662</t>
  </si>
  <si>
    <t>URGENT</t>
  </si>
  <si>
    <t>201SNPLECH</t>
  </si>
  <si>
    <t>KONEX ELEKTRO spol  s.r.o.</t>
  </si>
  <si>
    <t>2722/2019</t>
  </si>
  <si>
    <t>DHMS12663</t>
  </si>
  <si>
    <t>DHMS12664</t>
  </si>
  <si>
    <t>Mevacs M 46</t>
  </si>
  <si>
    <t>DHMS12665</t>
  </si>
  <si>
    <t>Skriner sluchu pre novorodenco</t>
  </si>
  <si>
    <t>Sentiero Advanced</t>
  </si>
  <si>
    <t>PATH medical GmbH</t>
  </si>
  <si>
    <t>DHMS12667</t>
  </si>
  <si>
    <t>Rampa lôžková osvetľovacia</t>
  </si>
  <si>
    <t>RN07-DN2</t>
  </si>
  <si>
    <t>447SNPLIZÁ</t>
  </si>
  <si>
    <t>KVATROMED s.r.o.</t>
  </si>
  <si>
    <t>MZ Liberec a.s</t>
  </si>
  <si>
    <t>DHMS12668</t>
  </si>
  <si>
    <t>DHMS12669</t>
  </si>
  <si>
    <t>Rini ergotechnik</t>
  </si>
  <si>
    <t>DHMS12670</t>
  </si>
  <si>
    <t>Oridion MEdical</t>
  </si>
  <si>
    <t>DHMS12671</t>
  </si>
  <si>
    <t>DHMS12672</t>
  </si>
  <si>
    <t>Lampa štrbinová so stolílkom</t>
  </si>
  <si>
    <t>CSO SL 9800</t>
  </si>
  <si>
    <t>228SNPBÓK1</t>
  </si>
  <si>
    <t>C.S.O.S.r.l</t>
  </si>
  <si>
    <t>DHMS12673</t>
  </si>
  <si>
    <t>CSO SL 98005x</t>
  </si>
  <si>
    <t>C.S.O.S-r.</t>
  </si>
  <si>
    <t>DHMS12674</t>
  </si>
  <si>
    <t>Stern Weber S200 Continental</t>
  </si>
  <si>
    <t>Cefla s.cl.40026</t>
  </si>
  <si>
    <t>DHMS12675</t>
  </si>
  <si>
    <t>DHMS12676</t>
  </si>
  <si>
    <t>DHMS12677</t>
  </si>
  <si>
    <t>DHMS12678</t>
  </si>
  <si>
    <t>DHMS12679</t>
  </si>
  <si>
    <t>DHMS12680</t>
  </si>
  <si>
    <t>DHMS12681</t>
  </si>
  <si>
    <t>DHMS12682</t>
  </si>
  <si>
    <t>DHMS12683</t>
  </si>
  <si>
    <t>DHMS12684</t>
  </si>
  <si>
    <t>Inkubátor o odsávacou jedn.</t>
  </si>
  <si>
    <t>ATOM Air Incu-i</t>
  </si>
  <si>
    <t>ATOM Medical Corporation</t>
  </si>
  <si>
    <t>DHMS12685</t>
  </si>
  <si>
    <t>Monitor vitálnych funkcií neon</t>
  </si>
  <si>
    <t>Shenzhen Comen Medical Indus.</t>
  </si>
  <si>
    <t>DHMS12686</t>
  </si>
  <si>
    <t>Vision 3C TOP</t>
  </si>
  <si>
    <t>DHMS12687</t>
  </si>
  <si>
    <t>DHMS12688</t>
  </si>
  <si>
    <t>DHMS12689</t>
  </si>
  <si>
    <t>DHMS12690</t>
  </si>
  <si>
    <t>DHMS12691</t>
  </si>
  <si>
    <t>DHMS12692</t>
  </si>
  <si>
    <t>DHMS12693</t>
  </si>
  <si>
    <t>DHMS12694</t>
  </si>
  <si>
    <t>DHMS12695</t>
  </si>
  <si>
    <t>DHMS12696</t>
  </si>
  <si>
    <t>DHMS12697</t>
  </si>
  <si>
    <t>DHMS12698</t>
  </si>
  <si>
    <t>DHMS12699</t>
  </si>
  <si>
    <t>DHMS12700</t>
  </si>
  <si>
    <t>DHMS12701</t>
  </si>
  <si>
    <t>DHMS12702</t>
  </si>
  <si>
    <t>DHMS12703</t>
  </si>
  <si>
    <t>DHMS12704</t>
  </si>
  <si>
    <t>DHMS12705</t>
  </si>
  <si>
    <t>DHMS12706</t>
  </si>
  <si>
    <t>DHMS12707</t>
  </si>
  <si>
    <t>DHMS12708</t>
  </si>
  <si>
    <t>DHMS12709</t>
  </si>
  <si>
    <t>DHMS12710</t>
  </si>
  <si>
    <t>DHMS12711</t>
  </si>
  <si>
    <t>DHMS12712</t>
  </si>
  <si>
    <t>DHMS12713</t>
  </si>
  <si>
    <t>DHMS12714</t>
  </si>
  <si>
    <t>DHMS12715</t>
  </si>
  <si>
    <t>DHMS12716</t>
  </si>
  <si>
    <t>DHMS12717</t>
  </si>
  <si>
    <t>DHMS12718</t>
  </si>
  <si>
    <t>DHMS12719</t>
  </si>
  <si>
    <t>DHMS12720</t>
  </si>
  <si>
    <t>DHMS12721</t>
  </si>
  <si>
    <t>DHMS12722</t>
  </si>
  <si>
    <t>DHMS12723</t>
  </si>
  <si>
    <t>DHMS12724</t>
  </si>
  <si>
    <t>DHMS12725</t>
  </si>
  <si>
    <t>DHMS12726</t>
  </si>
  <si>
    <t>DHMS12727</t>
  </si>
  <si>
    <t>DHMS12728</t>
  </si>
  <si>
    <t>DHMS12729</t>
  </si>
  <si>
    <t>DHMS12730</t>
  </si>
  <si>
    <t>DHMS12731</t>
  </si>
  <si>
    <t>DHMS12732</t>
  </si>
  <si>
    <t>DHMS12733</t>
  </si>
  <si>
    <t>DHMS12734</t>
  </si>
  <si>
    <t>Optotyp</t>
  </si>
  <si>
    <t>ClearChart 4X</t>
  </si>
  <si>
    <t>Reichert Inc.3362 Walden Avenu</t>
  </si>
  <si>
    <t>DHMS12735</t>
  </si>
  <si>
    <t>DHMS12736</t>
  </si>
  <si>
    <t>DHMS12737</t>
  </si>
  <si>
    <t>DHMS12738</t>
  </si>
  <si>
    <t>DHMS12739</t>
  </si>
  <si>
    <t>Píla oscilačná</t>
  </si>
  <si>
    <t>19T0727</t>
  </si>
  <si>
    <t>DHMS12740</t>
  </si>
  <si>
    <t>Píla oscilaačná</t>
  </si>
  <si>
    <t>DHMS12741</t>
  </si>
  <si>
    <t>DHMS12742</t>
  </si>
  <si>
    <t>DHMS12743</t>
  </si>
  <si>
    <t>Dermatóm batériový</t>
  </si>
  <si>
    <t>VF19T1040</t>
  </si>
  <si>
    <t>DHMS12744</t>
  </si>
  <si>
    <t>VF19T1313</t>
  </si>
  <si>
    <t>DHMS12745</t>
  </si>
  <si>
    <t>CARL HEEl R7</t>
  </si>
  <si>
    <t>Rini Ergoteknik AB</t>
  </si>
  <si>
    <t>DHMS12746</t>
  </si>
  <si>
    <t>DHMS12747</t>
  </si>
  <si>
    <t>DHMS12748</t>
  </si>
  <si>
    <t>storz</t>
  </si>
  <si>
    <t>KarlStorz SE</t>
  </si>
  <si>
    <t>DHMS12749</t>
  </si>
  <si>
    <t>Storz</t>
  </si>
  <si>
    <t>Karl Storz SE</t>
  </si>
  <si>
    <t>DHMS12750</t>
  </si>
  <si>
    <t>Karl storz SE</t>
  </si>
  <si>
    <t>DHMS12751</t>
  </si>
  <si>
    <t>USG prenostné s prísl</t>
  </si>
  <si>
    <t>Logip V2</t>
  </si>
  <si>
    <t>GE Medical</t>
  </si>
  <si>
    <t>DHMS12752</t>
  </si>
  <si>
    <t>Systém monitorovania pacientov</t>
  </si>
  <si>
    <t>Tesla M3</t>
  </si>
  <si>
    <t>MIPM M?ammendorfer institut</t>
  </si>
  <si>
    <t>1019086,101,105,1179</t>
  </si>
  <si>
    <t>DHMS12753</t>
  </si>
  <si>
    <t>Mikroskop priamy rutinný</t>
  </si>
  <si>
    <t>axioskop 40</t>
  </si>
  <si>
    <t>ZENA-R  Slovakia s.r.o.</t>
  </si>
  <si>
    <t>Laboratory</t>
  </si>
  <si>
    <t>DHMS12777</t>
  </si>
  <si>
    <t>Systém lupový</t>
  </si>
  <si>
    <t>EyeMag Pro S Lght II.</t>
  </si>
  <si>
    <t>Carl Zeiss Slovakia s.r.o.</t>
  </si>
  <si>
    <t>DHMS12778</t>
  </si>
  <si>
    <t>DHMS12780</t>
  </si>
  <si>
    <t>Centrálny monitorovací systém</t>
  </si>
  <si>
    <t>Vista 120 CMS</t>
  </si>
  <si>
    <t>Draqgerwerk AG</t>
  </si>
  <si>
    <t>12812019,12822019,3.</t>
  </si>
  <si>
    <t>DHMS12782</t>
  </si>
  <si>
    <t>Statív stropný Movita LS</t>
  </si>
  <si>
    <t>Movita LS</t>
  </si>
  <si>
    <t>PEIP1910045</t>
  </si>
  <si>
    <t>DHMS12783</t>
  </si>
  <si>
    <t>Prístroj elektroteraapeutický</t>
  </si>
  <si>
    <t>DHMS12789</t>
  </si>
  <si>
    <t>Teraputické lehátko</t>
  </si>
  <si>
    <t>DHMS12790</t>
  </si>
  <si>
    <t>DHMS12791</t>
  </si>
  <si>
    <t>Puritan Bennet 980</t>
  </si>
  <si>
    <t>DHMS12792</t>
  </si>
  <si>
    <t>DHMS12793</t>
  </si>
  <si>
    <t>DHMS12795</t>
  </si>
  <si>
    <t>Lasér Holmiový</t>
  </si>
  <si>
    <t>MultiPulsse HoPlus</t>
  </si>
  <si>
    <t>JenaSujrgical GmbH</t>
  </si>
  <si>
    <t>DHMS12796</t>
  </si>
  <si>
    <t>Hydrogalvan</t>
  </si>
  <si>
    <t>TASMANE</t>
  </si>
  <si>
    <t>PHU Technomex Sp.</t>
  </si>
  <si>
    <t>DHMS12811</t>
  </si>
  <si>
    <t>patrí ku karte 11232 supr.stom</t>
  </si>
  <si>
    <t>Ekom spol. s.r.o.</t>
  </si>
  <si>
    <t>2019/120</t>
  </si>
  <si>
    <t>DHMSH10010</t>
  </si>
  <si>
    <t>Pinzeta autraumatická</t>
  </si>
  <si>
    <t>S03</t>
  </si>
  <si>
    <t>289SNPGULY</t>
  </si>
  <si>
    <t>tHERMO,93-96Hadwick Road,Astmo</t>
  </si>
  <si>
    <t>FA3970038/09</t>
  </si>
  <si>
    <t>DHMSH10011</t>
  </si>
  <si>
    <t>DHMSH10012</t>
  </si>
  <si>
    <t>DHMSH10013</t>
  </si>
  <si>
    <t>DHMSH10014</t>
  </si>
  <si>
    <t>DHMSH10015</t>
  </si>
  <si>
    <t>DHMSH10017</t>
  </si>
  <si>
    <t>Pinzeta atraum.</t>
  </si>
  <si>
    <t>DHMSH10018</t>
  </si>
  <si>
    <t>DHMSH10019</t>
  </si>
  <si>
    <t>DHMSH10020</t>
  </si>
  <si>
    <t>DHMSH10021</t>
  </si>
  <si>
    <t>DHMSH10022</t>
  </si>
  <si>
    <t>DHMSH10023</t>
  </si>
  <si>
    <t>Pinzeta Titan</t>
  </si>
  <si>
    <t>DHMSH10024</t>
  </si>
  <si>
    <t>DHMSH10025</t>
  </si>
  <si>
    <t>DHMSH10026</t>
  </si>
  <si>
    <t>DHMSH10027</t>
  </si>
  <si>
    <t>DHMSH10028</t>
  </si>
  <si>
    <t>DHMSH10029</t>
  </si>
  <si>
    <t>DHMSH10030</t>
  </si>
  <si>
    <t>DHMSH10039</t>
  </si>
  <si>
    <t>Rozvierač rán</t>
  </si>
  <si>
    <t>DHMSH10041</t>
  </si>
  <si>
    <t>Pinzeta na aplist.</t>
  </si>
  <si>
    <t>DHMSH10047</t>
  </si>
  <si>
    <t>Pinzeta na aplik.</t>
  </si>
  <si>
    <t>DHMSH10048</t>
  </si>
  <si>
    <t>Pinzeta na aplik. olej.</t>
  </si>
  <si>
    <t>DHMSH10064</t>
  </si>
  <si>
    <t>Pinzeta</t>
  </si>
  <si>
    <t>DHMSH10069</t>
  </si>
  <si>
    <t>DHMSH10070</t>
  </si>
  <si>
    <t>DHMSH10071</t>
  </si>
  <si>
    <t>DHMSH10072</t>
  </si>
  <si>
    <t>Pipeta l2 kanálová</t>
  </si>
  <si>
    <t>DHMSH10074</t>
  </si>
  <si>
    <t>DHMSH10075</t>
  </si>
  <si>
    <t>DHMSH10076</t>
  </si>
  <si>
    <t>DHMSH10078</t>
  </si>
  <si>
    <t>Pipeta 8 kanálová</t>
  </si>
  <si>
    <t>DHMSH10079</t>
  </si>
  <si>
    <t>DHMSH10081</t>
  </si>
  <si>
    <t>DHMSH10087</t>
  </si>
  <si>
    <t>Vrtací elektr. systém</t>
  </si>
  <si>
    <t>DHMSH10124</t>
  </si>
  <si>
    <t>DHMSH10125</t>
  </si>
  <si>
    <t>DHMSH10128</t>
  </si>
  <si>
    <t>DHMSH10129</t>
  </si>
  <si>
    <t>Ventilátor PARAVENT.</t>
  </si>
  <si>
    <t>DHMSH10135</t>
  </si>
  <si>
    <t>Poldi súprava</t>
  </si>
  <si>
    <t>DHMSH10136</t>
  </si>
  <si>
    <t>DHMSH10137</t>
  </si>
  <si>
    <t>DHMSH10138</t>
  </si>
  <si>
    <t>DHMSH10139</t>
  </si>
  <si>
    <t>DHMSH10140</t>
  </si>
  <si>
    <t>DHMSH10141</t>
  </si>
  <si>
    <t>DHMSH10142</t>
  </si>
  <si>
    <t>DHMSH10143</t>
  </si>
  <si>
    <t>DHMSH10144</t>
  </si>
  <si>
    <t>DHMSH10145</t>
  </si>
  <si>
    <t>DHMSH10146</t>
  </si>
  <si>
    <t>DHMSH10147</t>
  </si>
  <si>
    <t>DHMSH10148</t>
  </si>
  <si>
    <t>DHMSH10149</t>
  </si>
  <si>
    <t>DHMSH10150</t>
  </si>
  <si>
    <t>DHMSH10151</t>
  </si>
  <si>
    <t>DHMSH10152</t>
  </si>
  <si>
    <t>DHMSH10153</t>
  </si>
  <si>
    <t>DHMSH10154</t>
  </si>
  <si>
    <t>DHMSH10155</t>
  </si>
  <si>
    <t>DHMSH10156</t>
  </si>
  <si>
    <t>DHMSH10157</t>
  </si>
  <si>
    <t>DHMSH10158</t>
  </si>
  <si>
    <t>DHMSH10171</t>
  </si>
  <si>
    <t>Recyklator Recycler</t>
  </si>
  <si>
    <t>DHMSH10187</t>
  </si>
  <si>
    <t>Fixačný prístr. hlavy</t>
  </si>
  <si>
    <t>DHMSH10194</t>
  </si>
  <si>
    <t>Turbína stomatologická</t>
  </si>
  <si>
    <t>DHMSH10198</t>
  </si>
  <si>
    <t>DHMSH10266</t>
  </si>
  <si>
    <t>Prístroj dých. AMBU-MATIC</t>
  </si>
  <si>
    <t>DHMSH10275</t>
  </si>
  <si>
    <t>Kúpeľ galvanická</t>
  </si>
  <si>
    <t>DHMSH10276</t>
  </si>
  <si>
    <t>Kúpeľ na DK vírivá</t>
  </si>
  <si>
    <t>DHMSH10277</t>
  </si>
  <si>
    <t>Kúpeľ na horné končatiny</t>
  </si>
  <si>
    <t>DHMSH10295</t>
  </si>
  <si>
    <t>DHMSH10302</t>
  </si>
  <si>
    <t>Systém modul na zal.do par.</t>
  </si>
  <si>
    <t>DHMSH10348</t>
  </si>
  <si>
    <t>Termostat</t>
  </si>
  <si>
    <t>DHMSH10349</t>
  </si>
  <si>
    <t>Termostat biologický</t>
  </si>
  <si>
    <t>DHMSH10350</t>
  </si>
  <si>
    <t>DHMSH10356</t>
  </si>
  <si>
    <t>Kolonoskop</t>
  </si>
  <si>
    <t>DHMSH10358</t>
  </si>
  <si>
    <t>DHMSH10359</t>
  </si>
  <si>
    <t>Lampa fotoštrbinová</t>
  </si>
  <si>
    <t>DHMSH10367</t>
  </si>
  <si>
    <t>Prístroj anest.s monitorom DATEX</t>
  </si>
  <si>
    <t>DHMSH10371</t>
  </si>
  <si>
    <t>DHMSH10376</t>
  </si>
  <si>
    <t>DHMSH10377</t>
  </si>
  <si>
    <t>DHMSH10388</t>
  </si>
  <si>
    <t>DHMSH10397</t>
  </si>
  <si>
    <t>Diadynamic</t>
  </si>
  <si>
    <t>DHMSH10398</t>
  </si>
  <si>
    <t>DHMSH10436</t>
  </si>
  <si>
    <t>DHMSH10437</t>
  </si>
  <si>
    <t>DHMSH10441</t>
  </si>
  <si>
    <t>DHMSH10444</t>
  </si>
  <si>
    <t>61SNPSPIŚS</t>
  </si>
  <si>
    <t>DHMSH10446</t>
  </si>
  <si>
    <t>DHMSH10449</t>
  </si>
  <si>
    <t>58SNPBARTK</t>
  </si>
  <si>
    <t>DHMSH10451</t>
  </si>
  <si>
    <t>99RASDOLHY</t>
  </si>
  <si>
    <t>DHMSH10453</t>
  </si>
  <si>
    <t>DHMSH10471</t>
  </si>
  <si>
    <t>DHMSH10472</t>
  </si>
  <si>
    <t>Pumpa volumetricka</t>
  </si>
  <si>
    <t>DHMSH10473</t>
  </si>
  <si>
    <t>DHMSH10501</t>
  </si>
  <si>
    <t>Skiagrafické pracovisko</t>
  </si>
  <si>
    <t>MP 50 CHIRAKTIS</t>
  </si>
  <si>
    <t>DHMSH10502</t>
  </si>
  <si>
    <t>INFUSOMAT</t>
  </si>
  <si>
    <t>DHMSH10503</t>
  </si>
  <si>
    <t>Pumpa volumetrická infúzna</t>
  </si>
  <si>
    <t>DHMSH10507</t>
  </si>
  <si>
    <t>DHMSH10508</t>
  </si>
  <si>
    <t>Automat homokultivačný</t>
  </si>
  <si>
    <t>DHMSH10511</t>
  </si>
  <si>
    <t>Pipeta  Stepper</t>
  </si>
  <si>
    <t>DHMSH10512</t>
  </si>
  <si>
    <t>Pipeta calibra</t>
  </si>
  <si>
    <t>DHMSH10516</t>
  </si>
  <si>
    <t>DHMSH10517</t>
  </si>
  <si>
    <t>DHMSH10520</t>
  </si>
  <si>
    <t>DHMSH10523</t>
  </si>
  <si>
    <t>DHMSH10524</t>
  </si>
  <si>
    <t>DHMSH10531</t>
  </si>
  <si>
    <t>DHMSH10532</t>
  </si>
  <si>
    <t>DHMSH10533</t>
  </si>
  <si>
    <t>DHMSH10534</t>
  </si>
  <si>
    <t>DHMSH10537</t>
  </si>
  <si>
    <t>DHMSH10541</t>
  </si>
  <si>
    <t>Laser - dioda</t>
  </si>
  <si>
    <t>DHMSH10542</t>
  </si>
  <si>
    <t>Denzitometer DS 90</t>
  </si>
  <si>
    <t>DHMSH10544</t>
  </si>
  <si>
    <t>Oxymeter pulzný BCI</t>
  </si>
  <si>
    <t>DHMSH10574</t>
  </si>
  <si>
    <t>Diadynamik</t>
  </si>
  <si>
    <t>DHMSH10582</t>
  </si>
  <si>
    <t>Pumpa enterálna FLOCARE 800</t>
  </si>
  <si>
    <t>DHMSH10641</t>
  </si>
  <si>
    <t>READER MRX 1.2</t>
  </si>
  <si>
    <t>DHMSH10699</t>
  </si>
  <si>
    <t>Mlynček na kosti</t>
  </si>
  <si>
    <t>Otoend.inštr.+ endo.prístroj s vyb.</t>
  </si>
  <si>
    <t>DHMSH10709</t>
  </si>
  <si>
    <t>DHMSH10710</t>
  </si>
  <si>
    <t>DHMSH10717</t>
  </si>
  <si>
    <t>Bipolárna koagulácia</t>
  </si>
  <si>
    <t>DHMSH10719</t>
  </si>
  <si>
    <t>Oddelenie liečebnej výživy</t>
  </si>
  <si>
    <t>194SNPBREN</t>
  </si>
  <si>
    <t>DHMSH10720</t>
  </si>
  <si>
    <t>DHMSH10729</t>
  </si>
  <si>
    <t>Monitor anestetický</t>
  </si>
  <si>
    <t>DHMSH10732</t>
  </si>
  <si>
    <t>Vozík na endoskopiu dezinf.mechan.</t>
  </si>
  <si>
    <t>DHMSH10735</t>
  </si>
  <si>
    <t>DHMSH10738</t>
  </si>
  <si>
    <t>Stroj posilovací</t>
  </si>
  <si>
    <t>DHMSH10739</t>
  </si>
  <si>
    <t>Prístroj pre liečbu prenosoterapiou</t>
  </si>
  <si>
    <t>DHMSH10740</t>
  </si>
  <si>
    <t>Pulzný oximeter - Mini TorrPlus</t>
  </si>
  <si>
    <t>DHMSH10741</t>
  </si>
  <si>
    <t>Pumpa enterálna flocare 800</t>
  </si>
  <si>
    <t>DHMSH10742</t>
  </si>
  <si>
    <t>DHMSH10757</t>
  </si>
  <si>
    <t>DHMSH10776</t>
  </si>
  <si>
    <t>Centrifuga stolová laboratórna</t>
  </si>
  <si>
    <t>191SNPBODN</t>
  </si>
  <si>
    <t>Stomatologická súprava vrát.dopl.</t>
  </si>
  <si>
    <t>DHMSH10779</t>
  </si>
  <si>
    <t>Videoendoskopický systém</t>
  </si>
  <si>
    <t>DHMSH10782</t>
  </si>
  <si>
    <t>Vrtačka chirurgická</t>
  </si>
  <si>
    <t>DHMSH10806</t>
  </si>
  <si>
    <t>Vaňa víriva</t>
  </si>
  <si>
    <t>DHMSH10809</t>
  </si>
  <si>
    <t>DHMSH10811</t>
  </si>
  <si>
    <t>DHMSH10813</t>
  </si>
  <si>
    <t>Odsávačka elektr.Mevacs</t>
  </si>
  <si>
    <t>DHMSH10814</t>
  </si>
  <si>
    <t>DHMSH10815</t>
  </si>
  <si>
    <t>DHMSH10816</t>
  </si>
  <si>
    <t>DHMSH10838</t>
  </si>
  <si>
    <t>Vrtačka elektrická</t>
  </si>
  <si>
    <t>DHMSH10856</t>
  </si>
  <si>
    <t>DHMSH10871</t>
  </si>
  <si>
    <t>Prístroj stereotaktický operačný</t>
  </si>
  <si>
    <t>DHMSH10872</t>
  </si>
  <si>
    <t>Lupa binokulárna</t>
  </si>
  <si>
    <t>DHMSH10873</t>
  </si>
  <si>
    <t>Vrtačka Elan-E</t>
  </si>
  <si>
    <t>DHMSH10881</t>
  </si>
  <si>
    <t>Prístroj narkotizačný</t>
  </si>
  <si>
    <t>DHMSH10894</t>
  </si>
  <si>
    <t>DHMSH10926</t>
  </si>
  <si>
    <t>DHMSH10927</t>
  </si>
  <si>
    <t>Vozík endoskopiský</t>
  </si>
  <si>
    <t>DHMSH10929</t>
  </si>
  <si>
    <t>Lifebook C 1010</t>
  </si>
  <si>
    <t>DHMSH10930</t>
  </si>
  <si>
    <t>Resektoskop 24 CH</t>
  </si>
  <si>
    <t>DHMSH10952</t>
  </si>
  <si>
    <t>DHMSH10955</t>
  </si>
  <si>
    <t>DHMSH10976</t>
  </si>
  <si>
    <t>205RASVACZ</t>
  </si>
  <si>
    <t>DHMSH10978</t>
  </si>
  <si>
    <t>DHMSH10985</t>
  </si>
  <si>
    <t>DHMSH10989</t>
  </si>
  <si>
    <t>Injekčný davkovač</t>
  </si>
  <si>
    <t>DHMSH10990</t>
  </si>
  <si>
    <t>Fundus kamera</t>
  </si>
  <si>
    <t>DHMSH10997</t>
  </si>
  <si>
    <t>Dávkovač linearný striekačový</t>
  </si>
  <si>
    <t>DHMSH10998</t>
  </si>
  <si>
    <t>Ziarič Waldmann</t>
  </si>
  <si>
    <t>DHMSH11001</t>
  </si>
  <si>
    <t>Pumpa odsávacia</t>
  </si>
  <si>
    <t>DHMSH11029</t>
  </si>
  <si>
    <t>Dávkovač injekčný Argus</t>
  </si>
  <si>
    <t>DHMSH11041</t>
  </si>
  <si>
    <t>Prístroj urol.- Ureterorenoskop</t>
  </si>
  <si>
    <t>DHMSH11042</t>
  </si>
  <si>
    <t>Prístroj chir.Erbotom ICC</t>
  </si>
  <si>
    <t>DHMSH11052</t>
  </si>
  <si>
    <t>Paragon elektronhoresis</t>
  </si>
  <si>
    <t>DHMSH11058</t>
  </si>
  <si>
    <t>DHMSH11061</t>
  </si>
  <si>
    <t>Váha analytická</t>
  </si>
  <si>
    <t>DHMSH11065</t>
  </si>
  <si>
    <t>Automat na mamografické snímky</t>
  </si>
  <si>
    <t>DHMSH1107</t>
  </si>
  <si>
    <t>DHMSH11073</t>
  </si>
  <si>
    <t>Analyzátor aminokyselín</t>
  </si>
  <si>
    <t>Mikroskop hemat.Opton Carl.Zeiss</t>
  </si>
  <si>
    <t>DHMSH11083</t>
  </si>
  <si>
    <t>Cítač mikrodoštičiek MULTISKAN</t>
  </si>
  <si>
    <t>DHMSH11095</t>
  </si>
  <si>
    <t>Digestor lab. chemický</t>
  </si>
  <si>
    <t>DHMSH11106</t>
  </si>
  <si>
    <t>Prístroj ultazvukový neinv.hemod.</t>
  </si>
  <si>
    <t>DHMSH11107</t>
  </si>
  <si>
    <t>DHMSH11109</t>
  </si>
  <si>
    <t>Pumpa volumetrická</t>
  </si>
  <si>
    <t>DHMSH11111</t>
  </si>
  <si>
    <t>Pumpa lineárna perfusor</t>
  </si>
  <si>
    <t>DHMSH11114</t>
  </si>
  <si>
    <t>Kabína ožarovacia</t>
  </si>
  <si>
    <t>DHMSH11121</t>
  </si>
  <si>
    <t>Ventilátor Raphael+zvlhčovač</t>
  </si>
  <si>
    <t>DHMSH11133</t>
  </si>
  <si>
    <t>Prístroj elektrokoagulačný</t>
  </si>
  <si>
    <t>DHMSH11134</t>
  </si>
  <si>
    <t>DHMSH11141</t>
  </si>
  <si>
    <t>Water-Jet pre ORL,foniatriu a neuro</t>
  </si>
  <si>
    <t>DHMSH11162</t>
  </si>
  <si>
    <t>DHMSH11164</t>
  </si>
  <si>
    <t>Kontajner biologický</t>
  </si>
  <si>
    <t>Združená tkanivová banka RA - I.pavilón</t>
  </si>
  <si>
    <t>148SNPTÓTH</t>
  </si>
  <si>
    <t>DHMSH11175</t>
  </si>
  <si>
    <t>Videoendoskopiský systém</t>
  </si>
  <si>
    <t>DHMSH11176</t>
  </si>
  <si>
    <t>DHMSH11182</t>
  </si>
  <si>
    <t>Mikroskop svetelný</t>
  </si>
  <si>
    <t>DHMSH11184</t>
  </si>
  <si>
    <t>Lôžko s elektrickým ovládaním</t>
  </si>
  <si>
    <t>DHMSH11185</t>
  </si>
  <si>
    <t>DHMSH11188</t>
  </si>
  <si>
    <t>DHMSH11189</t>
  </si>
  <si>
    <t>DHMSH11194</t>
  </si>
  <si>
    <t>Prístroj na interminentnú drenáž</t>
  </si>
  <si>
    <t>DHMSH11196</t>
  </si>
  <si>
    <t>DHMSH11197</t>
  </si>
  <si>
    <t>DHMSH11200</t>
  </si>
  <si>
    <t>DHMSH11204</t>
  </si>
  <si>
    <t>Vaňa vírivá na dolné končatiny</t>
  </si>
  <si>
    <t>DHMSH11207</t>
  </si>
  <si>
    <t>Prístroj anestetický</t>
  </si>
  <si>
    <t>DHMSH11210</t>
  </si>
  <si>
    <t>DHMSH11211</t>
  </si>
  <si>
    <t>DHMSH11212</t>
  </si>
  <si>
    <t>DHMSH11213</t>
  </si>
  <si>
    <t>DHMSH11214</t>
  </si>
  <si>
    <t>DHMSH11215</t>
  </si>
  <si>
    <t>DHMSH11226</t>
  </si>
  <si>
    <t>Postel resuscitačná</t>
  </si>
  <si>
    <t>DHMSH11227</t>
  </si>
  <si>
    <t>DHMSH11236</t>
  </si>
  <si>
    <t>DHMSH11238</t>
  </si>
  <si>
    <t>Prístroj RTG stom.intraorálny</t>
  </si>
  <si>
    <t>73SNPDUBA1</t>
  </si>
  <si>
    <t>Maquet Bratislava</t>
  </si>
  <si>
    <t>DHMSH11244</t>
  </si>
  <si>
    <t>Odsávačka elektrická Mevacs M 38</t>
  </si>
  <si>
    <t>DHMSH11260</t>
  </si>
  <si>
    <t>SCD RESPONSE prev.žilovej trombózy</t>
  </si>
  <si>
    <t>DHMSH11263</t>
  </si>
  <si>
    <t>Stôl operačný pre oftalmológiu</t>
  </si>
  <si>
    <t>DHMSH11264</t>
  </si>
  <si>
    <t>Spirometer - spirojet sanoscope</t>
  </si>
  <si>
    <t>DHMSH11265</t>
  </si>
  <si>
    <t>Lôžko prepravné STS 282</t>
  </si>
  <si>
    <t>DHMSH11266</t>
  </si>
  <si>
    <t>Autorefraktometer Shin Nippon Accuref</t>
  </si>
  <si>
    <t>DHMSH11267</t>
  </si>
  <si>
    <t>Autofraktokeratometer Accuref K 9001</t>
  </si>
  <si>
    <t>DHMSH11268</t>
  </si>
  <si>
    <t>Tonometer bezkontaktný Nidek NT 2000</t>
  </si>
  <si>
    <t>Prístroj chirurg.vysokofr.Erbotom ICC300</t>
  </si>
  <si>
    <t>Prístroj chir.vysokofr.Erbotom ICC 300</t>
  </si>
  <si>
    <t>DHMSH11276</t>
  </si>
  <si>
    <t>Kreslo gynekologické SCHMITZ</t>
  </si>
  <si>
    <t>DHMSH11277</t>
  </si>
  <si>
    <t>Veža laparoskopická R.Wolf</t>
  </si>
  <si>
    <t>Stôl operačný Alphamoquet 1150,01CI</t>
  </si>
  <si>
    <t>Stôl operačný Alphamaquet 1150.01CI</t>
  </si>
  <si>
    <t>DHMSH11281</t>
  </si>
  <si>
    <t>Zariadenie extenčné s príslušenstvom</t>
  </si>
  <si>
    <t>Inštrumentárium na funkč.end.chir.nosa</t>
  </si>
  <si>
    <t>DHMSH11285</t>
  </si>
  <si>
    <t>Selektor ICC 300 VIO</t>
  </si>
  <si>
    <t>DHMSH11288</t>
  </si>
  <si>
    <t>Monitor vitálnych funkcií-Onfinity Gamma</t>
  </si>
  <si>
    <t>DHMSH11290</t>
  </si>
  <si>
    <t>Monitor vitálnych funkcií-Infinity Gamma</t>
  </si>
  <si>
    <t>DHMSH11291</t>
  </si>
  <si>
    <t>Odsávačka elektrická Mevacs M 30</t>
  </si>
  <si>
    <t>DHMSH11292</t>
  </si>
  <si>
    <t>DHMSH11307</t>
  </si>
  <si>
    <t>DHMSH11309</t>
  </si>
  <si>
    <t>Inkubátor s riadenou atmosférou CO2</t>
  </si>
  <si>
    <t>Kaitrade s.r.o. Praha</t>
  </si>
  <si>
    <t>DHMSH11311</t>
  </si>
  <si>
    <t>Tubus stropný OR 8</t>
  </si>
  <si>
    <t>DHMSH11312</t>
  </si>
  <si>
    <t>Tubus stropný otočný</t>
  </si>
  <si>
    <t>DHMSH11315</t>
  </si>
  <si>
    <t>Prístroj ultrazvukový ALOKA SSD 500</t>
  </si>
  <si>
    <t>DHMSH11318</t>
  </si>
  <si>
    <t>I. Chir. KlL. chir. amb. č. 3  SNP</t>
  </si>
  <si>
    <t>18SNPJELČO</t>
  </si>
  <si>
    <t>2.010.58</t>
  </si>
  <si>
    <t>DHMSH11319</t>
  </si>
  <si>
    <t>DHMSH11320</t>
  </si>
  <si>
    <t>DHMSH11321</t>
  </si>
  <si>
    <t>Odsávačka MEVACS M38</t>
  </si>
  <si>
    <t>DHMSH11323</t>
  </si>
  <si>
    <t>Prístroj elektrošokový</t>
  </si>
  <si>
    <t>Techsan</t>
  </si>
  <si>
    <t>Vrtačka batériová acculan GA 620D</t>
  </si>
  <si>
    <t>DHMSH11325</t>
  </si>
  <si>
    <t>Fréza batériová ACCULAN GA 613</t>
  </si>
  <si>
    <t>DHMSH11326</t>
  </si>
  <si>
    <t>Píla kolenná batériová acceulan GA663</t>
  </si>
  <si>
    <t>DHMSH11327</t>
  </si>
  <si>
    <t>Dávkovač infúznych roztokov - Perfusor</t>
  </si>
  <si>
    <t>DHMSH11328</t>
  </si>
  <si>
    <t>Infúzna pumpa - Infusomat</t>
  </si>
  <si>
    <t>DHMSH11330</t>
  </si>
  <si>
    <t>PDT Hydrosun - ožarovač</t>
  </si>
  <si>
    <t>DHMSH11333</t>
  </si>
  <si>
    <t>Odsávačka Mevacs M20</t>
  </si>
  <si>
    <t>DHMSH11334</t>
  </si>
  <si>
    <t>Posteľ polohovacia 360</t>
  </si>
  <si>
    <t>DHMSH11335</t>
  </si>
  <si>
    <t>DHMSH11336</t>
  </si>
  <si>
    <t>DHMSH11337</t>
  </si>
  <si>
    <t>DHMSH11338</t>
  </si>
  <si>
    <t>SKALPEL harmonický GEN04</t>
  </si>
  <si>
    <t>Johnson§Johnson s.r.o.</t>
  </si>
  <si>
    <t>DHMSH11339</t>
  </si>
  <si>
    <t>Lôžko resuscitačné Medilux 410</t>
  </si>
  <si>
    <t>DHMSH11340</t>
  </si>
  <si>
    <t>DHMSH11341</t>
  </si>
  <si>
    <t>Monitor vitálnych funkciií VisiCon M 011</t>
  </si>
  <si>
    <t>Monitor vitálnych funkcií VisiCon M 011</t>
  </si>
  <si>
    <t>DHMSH11354</t>
  </si>
  <si>
    <t>Mikroskop MIC Manin Power</t>
  </si>
  <si>
    <t>DHMSH11355</t>
  </si>
  <si>
    <t>DHMSH11358</t>
  </si>
  <si>
    <t>USG sonda LA13</t>
  </si>
  <si>
    <t>DHMSH11363</t>
  </si>
  <si>
    <t>Holter EKG</t>
  </si>
  <si>
    <t>DMS s.r.o.</t>
  </si>
  <si>
    <t>DHMSH11364</t>
  </si>
  <si>
    <t>DHMSH11367</t>
  </si>
  <si>
    <t>Odsávačka elektrická MEVACS M38</t>
  </si>
  <si>
    <t>Alwil-Medical</t>
  </si>
  <si>
    <t>DHMSH11373</t>
  </si>
  <si>
    <t>Monitor vitálnych funkcií MEC 1000</t>
  </si>
  <si>
    <t>DHMSH11374</t>
  </si>
  <si>
    <t>DHMSH11376</t>
  </si>
  <si>
    <t>Prístroj USG My Lab 50</t>
  </si>
  <si>
    <t>DHMSH11418</t>
  </si>
  <si>
    <t>Termocyklér Mastercycler ep Realplex</t>
  </si>
  <si>
    <t>AD REM s.r.o.</t>
  </si>
  <si>
    <t>DHMSH11419</t>
  </si>
  <si>
    <t>Lôžko manipulačné</t>
  </si>
  <si>
    <t>DHMSH11420</t>
  </si>
  <si>
    <t>Premývačka Microplate WASHER Stat</t>
  </si>
  <si>
    <t>Bio-CHROM,S.R.O</t>
  </si>
  <si>
    <t>DHMSH11422</t>
  </si>
  <si>
    <t>Pumpa infúzna Infusomat fmS</t>
  </si>
  <si>
    <t>DHMSH11423</t>
  </si>
  <si>
    <t>DHMSH11424</t>
  </si>
  <si>
    <t>Dávkovač lineárny Perfusor Compakt</t>
  </si>
  <si>
    <t>Inkubátor stacionárny INKA  SI-302</t>
  </si>
  <si>
    <t>ELMED</t>
  </si>
  <si>
    <t>DHMSH11431</t>
  </si>
  <si>
    <t>Váha analytická RADWAG WAS 220/C/2</t>
  </si>
  <si>
    <t>REL-Ing.Lukoťka</t>
  </si>
  <si>
    <t>DHMSH11437</t>
  </si>
  <si>
    <t>Implantologický a chirurgický motor</t>
  </si>
  <si>
    <t>S-DENT Slovakia</t>
  </si>
  <si>
    <t>DHMSH1783</t>
  </si>
  <si>
    <t>DHMSH1784</t>
  </si>
  <si>
    <t>DHMSH1802</t>
  </si>
  <si>
    <t>Lis ručný</t>
  </si>
  <si>
    <t>Referát údržby (vlast.bežná + drob. SNP)</t>
  </si>
  <si>
    <t>135SNPDEMI</t>
  </si>
  <si>
    <t>0.916.05</t>
  </si>
  <si>
    <t>DHMSH2208</t>
  </si>
  <si>
    <t>EKG Chirokard</t>
  </si>
  <si>
    <t>DHMSH2292</t>
  </si>
  <si>
    <t>DHMSH2294</t>
  </si>
  <si>
    <t>DHMSH2334</t>
  </si>
  <si>
    <t>Eltinor</t>
  </si>
  <si>
    <t>DHMSH2425</t>
  </si>
  <si>
    <t>Komora vyvolavacia</t>
  </si>
  <si>
    <t>DHMSH2649</t>
  </si>
  <si>
    <t>DHMSH2667</t>
  </si>
  <si>
    <t>Phonostimulátor</t>
  </si>
  <si>
    <t>494SNPJURE</t>
  </si>
  <si>
    <t>DHMSH2670</t>
  </si>
  <si>
    <t>Phonostimulátor + lampa</t>
  </si>
  <si>
    <t>DHMSH2753</t>
  </si>
  <si>
    <t>DHMSH2940</t>
  </si>
  <si>
    <t>Zariadenie sledovacie</t>
  </si>
  <si>
    <t>DHMSH2945</t>
  </si>
  <si>
    <t>DHMSH2956</t>
  </si>
  <si>
    <t>Svietidlo čelné vyš.</t>
  </si>
  <si>
    <t>DHMSH2957</t>
  </si>
  <si>
    <t>Kolposkop - zdroj</t>
  </si>
  <si>
    <t>DHMSH2975</t>
  </si>
  <si>
    <t>Kreslo otolaryngologické</t>
  </si>
  <si>
    <t>DHMSH2976</t>
  </si>
  <si>
    <t>DHMSH2978</t>
  </si>
  <si>
    <t>DHMSH2990</t>
  </si>
  <si>
    <t>Priepusť pacientská</t>
  </si>
  <si>
    <t>DHMSH3016</t>
  </si>
  <si>
    <t>Elektromagnet očný</t>
  </si>
  <si>
    <t>DHMSH3019</t>
  </si>
  <si>
    <t>DHMSH3057</t>
  </si>
  <si>
    <t>Chirolog 1</t>
  </si>
  <si>
    <t>DHMSH3064</t>
  </si>
  <si>
    <t>Diathermia</t>
  </si>
  <si>
    <t>DHMSH3069</t>
  </si>
  <si>
    <t>DHMSH3070</t>
  </si>
  <si>
    <t>DHMSH3071</t>
  </si>
  <si>
    <t>DHMSH3072</t>
  </si>
  <si>
    <t>DHMSH3073</t>
  </si>
  <si>
    <t>DHMSH3074</t>
  </si>
  <si>
    <t>DHMSH3075</t>
  </si>
  <si>
    <t>DHMSH3107</t>
  </si>
  <si>
    <t>Kúpeľ Habbardov</t>
  </si>
  <si>
    <t>DHMSH3366</t>
  </si>
  <si>
    <t>DHMSH3602</t>
  </si>
  <si>
    <t>DHMSH3608</t>
  </si>
  <si>
    <t>DHMSH3615</t>
  </si>
  <si>
    <t>DHMSH3616</t>
  </si>
  <si>
    <t>DHMSH3617</t>
  </si>
  <si>
    <t>DHMSH3618</t>
  </si>
  <si>
    <t>DHMSH3620</t>
  </si>
  <si>
    <t>DHMSH3628</t>
  </si>
  <si>
    <t>Kabína audiometrická</t>
  </si>
  <si>
    <t>DHMSH3630</t>
  </si>
  <si>
    <t>DHMSH3631</t>
  </si>
  <si>
    <t>DHMSH3632</t>
  </si>
  <si>
    <t>DHMSH3634</t>
  </si>
  <si>
    <t>DHMSH3635</t>
  </si>
  <si>
    <t>DHMSH3636</t>
  </si>
  <si>
    <t>DHMSH3637</t>
  </si>
  <si>
    <t>DHMSH3638</t>
  </si>
  <si>
    <t>DHMSH3639</t>
  </si>
  <si>
    <t>DHMSH3640</t>
  </si>
  <si>
    <t>DHMSH3641</t>
  </si>
  <si>
    <t>DHMSH3642</t>
  </si>
  <si>
    <t>DHMSH3643</t>
  </si>
  <si>
    <t>DHMSH3644</t>
  </si>
  <si>
    <t>Bronchoskop - zdroj</t>
  </si>
  <si>
    <t>DHMSH3661</t>
  </si>
  <si>
    <t>DHMSH3666</t>
  </si>
  <si>
    <t>DHMSH3667</t>
  </si>
  <si>
    <t>DHMSH3668</t>
  </si>
  <si>
    <t>DHMSH3669</t>
  </si>
  <si>
    <t>DHMSH3670</t>
  </si>
  <si>
    <t>DHMSH3671</t>
  </si>
  <si>
    <t>DHMSH3672</t>
  </si>
  <si>
    <t>DHMSH3673</t>
  </si>
  <si>
    <t>DHMSH3682</t>
  </si>
  <si>
    <t>DHMSH3683</t>
  </si>
  <si>
    <t>DHMSH3684</t>
  </si>
  <si>
    <t>DHMSH3685</t>
  </si>
  <si>
    <t>DHMSH3686</t>
  </si>
  <si>
    <t>DHMSH3689</t>
  </si>
  <si>
    <t>DHMSH3693</t>
  </si>
  <si>
    <t>Jednotka oftalmol.diagn.</t>
  </si>
  <si>
    <t>DHMSH3726</t>
  </si>
  <si>
    <t>DHMSH3729</t>
  </si>
  <si>
    <t>DHMSH3731</t>
  </si>
  <si>
    <t>Rektoskop - zdroj</t>
  </si>
  <si>
    <t>DHMSH3735</t>
  </si>
  <si>
    <t>DHMSH3765</t>
  </si>
  <si>
    <t>Dezinfektor system Dechosal</t>
  </si>
  <si>
    <t>209SNPPETR</t>
  </si>
  <si>
    <t>DHMSH3766</t>
  </si>
  <si>
    <t>DHMSH3789</t>
  </si>
  <si>
    <t>Amnioskop</t>
  </si>
  <si>
    <t>DHMSH3801</t>
  </si>
  <si>
    <t>Sterilizátor horkovzdušný</t>
  </si>
  <si>
    <t>DHMSH3987</t>
  </si>
  <si>
    <t>DHMSH3988</t>
  </si>
  <si>
    <t>DHMSH4534</t>
  </si>
  <si>
    <t>Interdyn</t>
  </si>
  <si>
    <t>DHMSH4537</t>
  </si>
  <si>
    <t>DHMSH4538</t>
  </si>
  <si>
    <t>Rektoskop-zdroj</t>
  </si>
  <si>
    <t>DHMSH456</t>
  </si>
  <si>
    <t>DHMSH4769</t>
  </si>
  <si>
    <t>DHMSH4816</t>
  </si>
  <si>
    <t>Súbor skúšobných skiel</t>
  </si>
  <si>
    <t>DHMSH4817</t>
  </si>
  <si>
    <t>DHMSH4818</t>
  </si>
  <si>
    <t>DHMSH4819</t>
  </si>
  <si>
    <t>DHMSH4820</t>
  </si>
  <si>
    <t>DHMSH4821</t>
  </si>
  <si>
    <t>DHMSH5167</t>
  </si>
  <si>
    <t>Digestor chemický</t>
  </si>
  <si>
    <t>DHMSH5388</t>
  </si>
  <si>
    <t>DHMSH5389</t>
  </si>
  <si>
    <t>Ezofagofibroskop</t>
  </si>
  <si>
    <t>DHMSH5416</t>
  </si>
  <si>
    <t>Sigmoidofibroskop+zdroj</t>
  </si>
  <si>
    <t>DHMSH5435</t>
  </si>
  <si>
    <t>Zariadenie na sušenie nark.hadíc</t>
  </si>
  <si>
    <t>DHMSH5510</t>
  </si>
  <si>
    <t>DHMSH5565</t>
  </si>
  <si>
    <t>DHMSH5567</t>
  </si>
  <si>
    <t>DHMSH5664</t>
  </si>
  <si>
    <t>DHMSH582</t>
  </si>
  <si>
    <t>Kreslo zubné</t>
  </si>
  <si>
    <t>DHMSH5826</t>
  </si>
  <si>
    <t>DHMSH5909</t>
  </si>
  <si>
    <t>Fotometer  Vitatron</t>
  </si>
  <si>
    <t>DHMSH5973</t>
  </si>
  <si>
    <t>Sada refr.okuliar.skiel</t>
  </si>
  <si>
    <t>DHMSH6993</t>
  </si>
  <si>
    <t>DHMSH7430</t>
  </si>
  <si>
    <t>Turbo sprayer defensor</t>
  </si>
  <si>
    <t>DHMSH7558</t>
  </si>
  <si>
    <t>Bronchoskop-zdroj 4 ks</t>
  </si>
  <si>
    <t>DHMSH7560</t>
  </si>
  <si>
    <t>DHMSH7561</t>
  </si>
  <si>
    <t>DHMSH7764</t>
  </si>
  <si>
    <t>Merač tlaku krvi LDP 102</t>
  </si>
  <si>
    <t>DHMSH7811</t>
  </si>
  <si>
    <t>Audiometer MA 31</t>
  </si>
  <si>
    <t>DHMSH7824</t>
  </si>
  <si>
    <t>DHMSH7963</t>
  </si>
  <si>
    <t>DHMSH7989</t>
  </si>
  <si>
    <t>DHMSH8012</t>
  </si>
  <si>
    <t>DHMSH8014</t>
  </si>
  <si>
    <t>DHMSH8015</t>
  </si>
  <si>
    <t>DHMSH8139</t>
  </si>
  <si>
    <t>DHMSH8149</t>
  </si>
  <si>
    <t>Photokoagulátor LASER</t>
  </si>
  <si>
    <t>DHMSH8240</t>
  </si>
  <si>
    <t>Sterilizátor HS 201A</t>
  </si>
  <si>
    <t>DHMSH8359</t>
  </si>
  <si>
    <t>Osciloskop</t>
  </si>
  <si>
    <t>Technické oddelenie</t>
  </si>
  <si>
    <t>360SNPHEG1</t>
  </si>
  <si>
    <t>0.902.11</t>
  </si>
  <si>
    <t>DHMSH8465</t>
  </si>
  <si>
    <t>DHMSH8513</t>
  </si>
  <si>
    <t>Box aseptický</t>
  </si>
  <si>
    <t>DHMSH8514</t>
  </si>
  <si>
    <t>DHMSH8529</t>
  </si>
  <si>
    <t>Termostat biolog.</t>
  </si>
  <si>
    <t>DHMSH8608</t>
  </si>
  <si>
    <t>DHMSH8609</t>
  </si>
  <si>
    <t>Refraktometer</t>
  </si>
  <si>
    <t>DHMSH8610</t>
  </si>
  <si>
    <t>DHMSH8718</t>
  </si>
  <si>
    <t>Specol 11+pumpa</t>
  </si>
  <si>
    <t>DHMSH8720</t>
  </si>
  <si>
    <t>Odstredivka</t>
  </si>
  <si>
    <t>DHMSH8777</t>
  </si>
  <si>
    <t>DHMSH8833</t>
  </si>
  <si>
    <t>DHMSH8835</t>
  </si>
  <si>
    <t>DHMSH8837</t>
  </si>
  <si>
    <t>DHMSH8847</t>
  </si>
  <si>
    <t>DHMSH8867</t>
  </si>
  <si>
    <t>DHMSH8878</t>
  </si>
  <si>
    <t>Prístroj dýchací</t>
  </si>
  <si>
    <t>DHMSH8884</t>
  </si>
  <si>
    <t>DHMSH8900</t>
  </si>
  <si>
    <t>Sonda ultrazvuková</t>
  </si>
  <si>
    <t>DHMSH8911</t>
  </si>
  <si>
    <t>DHMSH9020</t>
  </si>
  <si>
    <t>DHMSH9169</t>
  </si>
  <si>
    <t>Termostat biol.BT 120</t>
  </si>
  <si>
    <t>DHMSH9170</t>
  </si>
  <si>
    <t>DHMSH9213</t>
  </si>
  <si>
    <t>DHMSH9222</t>
  </si>
  <si>
    <t>Mikroskop amplival</t>
  </si>
  <si>
    <t>DHMSH9307</t>
  </si>
  <si>
    <t>DHMSH9308</t>
  </si>
  <si>
    <t>DHMSH9312</t>
  </si>
  <si>
    <t>DHMSH9314</t>
  </si>
  <si>
    <t>DHMSH9492</t>
  </si>
  <si>
    <t>Čerpadlo infúzne IVAC</t>
  </si>
  <si>
    <t>DHMSH9503</t>
  </si>
  <si>
    <t>Chiratom</t>
  </si>
  <si>
    <t>DHMSH9556</t>
  </si>
  <si>
    <t>Stôl pre man. medic.</t>
  </si>
  <si>
    <t>DHMSH9561</t>
  </si>
  <si>
    <t>DHMSH9562</t>
  </si>
  <si>
    <t>DHMSH9567</t>
  </si>
  <si>
    <t>Magnetoterapia pulz.</t>
  </si>
  <si>
    <t>DHMSH9620</t>
  </si>
  <si>
    <t>Arthroskop</t>
  </si>
  <si>
    <t>DHMSH9622</t>
  </si>
  <si>
    <t>Prístroj kryochirurg.</t>
  </si>
  <si>
    <t>DHMSH9651</t>
  </si>
  <si>
    <t>DHMSH9653</t>
  </si>
  <si>
    <t>DHMSH9688</t>
  </si>
  <si>
    <t>Clini - Jet</t>
  </si>
  <si>
    <t>DHMSH9708</t>
  </si>
  <si>
    <t>Systém ENG počítačový</t>
  </si>
  <si>
    <t>DHMSH9733</t>
  </si>
  <si>
    <t>Kardiotokograf fet.mon.</t>
  </si>
  <si>
    <t>DHMSH9738</t>
  </si>
  <si>
    <t>Erbokryo - očné</t>
  </si>
  <si>
    <t>DHMSH9745</t>
  </si>
  <si>
    <t>Prístroj lasérový</t>
  </si>
  <si>
    <t>DHMSH9747</t>
  </si>
  <si>
    <t>DHMSH9755</t>
  </si>
  <si>
    <t>Magnetoterapia pulzná</t>
  </si>
  <si>
    <t>DHMSH9760</t>
  </si>
  <si>
    <t>Gastrofiberoskop</t>
  </si>
  <si>
    <t>DHMSH9764</t>
  </si>
  <si>
    <t>Citadela</t>
  </si>
  <si>
    <t>DHMSH9765</t>
  </si>
  <si>
    <t>Zariadenie pre bezkr. op.</t>
  </si>
  <si>
    <t>DHMSH9782</t>
  </si>
  <si>
    <t>DHMSH9787</t>
  </si>
  <si>
    <t>DHMSH9812</t>
  </si>
  <si>
    <t>Transluminátor</t>
  </si>
  <si>
    <t>DHMSH9836</t>
  </si>
  <si>
    <t>Fixátor axiálny</t>
  </si>
  <si>
    <t>DHMSH9855</t>
  </si>
  <si>
    <t>Neurochirurgický súbor</t>
  </si>
  <si>
    <t>DHMSH9856</t>
  </si>
  <si>
    <t>DHMSH9866</t>
  </si>
  <si>
    <t>DHMSH9937</t>
  </si>
  <si>
    <t>DHMSH9950</t>
  </si>
  <si>
    <t>Rozvierač moč. mechúra</t>
  </si>
  <si>
    <t>DHMSH9951</t>
  </si>
  <si>
    <t>DHMSH9952</t>
  </si>
  <si>
    <t>Rozvierač brušných stien</t>
  </si>
  <si>
    <t>DHMSH9953</t>
  </si>
  <si>
    <t>DHMSH9954</t>
  </si>
  <si>
    <t>Skalpel mikrochir.</t>
  </si>
  <si>
    <t>DHMSH9961</t>
  </si>
  <si>
    <t>Kliešte na svorky</t>
  </si>
  <si>
    <t>DHMSH9962</t>
  </si>
  <si>
    <t>DHMSH9963</t>
  </si>
  <si>
    <t>DHMSH9964</t>
  </si>
  <si>
    <t>Kliešte kielani pr.</t>
  </si>
  <si>
    <t>DHMSH9965</t>
  </si>
  <si>
    <t>Kliešte pôrodnické</t>
  </si>
  <si>
    <t>DHMSH9966</t>
  </si>
  <si>
    <t>DHMSH9967</t>
  </si>
  <si>
    <t>Rektraktor neurol.</t>
  </si>
  <si>
    <t>DHMSH9969</t>
  </si>
  <si>
    <t>Súprava na očnú oper.</t>
  </si>
  <si>
    <t>DHMSH9970</t>
  </si>
  <si>
    <t>DHMSH9971</t>
  </si>
  <si>
    <t>Súprava pre neurol.</t>
  </si>
  <si>
    <t>DHMSH9974</t>
  </si>
  <si>
    <t>Nožnice mikro 160 mm</t>
  </si>
  <si>
    <t>DHMSH9975</t>
  </si>
  <si>
    <t>DHMSH9976</t>
  </si>
  <si>
    <t>DHMSH9977</t>
  </si>
  <si>
    <t>DHMSH9978</t>
  </si>
  <si>
    <t>Pinzeta T 5</t>
  </si>
  <si>
    <t>DHMSH9979</t>
  </si>
  <si>
    <t>DHMSH9982</t>
  </si>
  <si>
    <t>Pinzeta mikro T 2</t>
  </si>
  <si>
    <t>DHMSH9983</t>
  </si>
  <si>
    <t>DHMSH9984</t>
  </si>
  <si>
    <t>Ihelec mikro</t>
  </si>
  <si>
    <t>DHMSH9985</t>
  </si>
  <si>
    <t>DHMSH9989</t>
  </si>
  <si>
    <t>Filter</t>
  </si>
  <si>
    <t>DHMSH9990</t>
  </si>
  <si>
    <t>DHMSH9991</t>
  </si>
  <si>
    <t>DHMSH9992</t>
  </si>
  <si>
    <t>Nožnice mikro</t>
  </si>
  <si>
    <t>DHMSH9993</t>
  </si>
  <si>
    <t>DHMSH9994</t>
  </si>
  <si>
    <t>Lapák na cudzie tel.</t>
  </si>
  <si>
    <t>DHMSH9995</t>
  </si>
  <si>
    <t>DHMSH9996</t>
  </si>
  <si>
    <t>DHMSH9997</t>
  </si>
  <si>
    <t>Nožnice očné</t>
  </si>
  <si>
    <t>DHMSH9998</t>
  </si>
  <si>
    <t>DHMSH9999</t>
  </si>
  <si>
    <t>Skupina celkom  S022.4</t>
  </si>
  <si>
    <t>S022.4MZSR</t>
  </si>
  <si>
    <t>smile elegan z 3</t>
  </si>
  <si>
    <t>CHIRANA Medical, a.s</t>
  </si>
  <si>
    <t>Chirana Medical a.s.</t>
  </si>
  <si>
    <t>FA5080010/2008</t>
  </si>
  <si>
    <t>CHirana Medical a.s.</t>
  </si>
  <si>
    <t>FA5080010</t>
  </si>
  <si>
    <t>ICC 300D VIO</t>
  </si>
  <si>
    <t>ERBE Elektromedicin</t>
  </si>
  <si>
    <t>DHMS11461</t>
  </si>
  <si>
    <t>Elektrochirurgická platforma</t>
  </si>
  <si>
    <t>Tyco Healthacare ECE</t>
  </si>
  <si>
    <t>280100269/2008</t>
  </si>
  <si>
    <t>DHMS11463</t>
  </si>
  <si>
    <t>Modulárna univ.pracová plocha</t>
  </si>
  <si>
    <t>1150.30DO</t>
  </si>
  <si>
    <t>1890000740/2008</t>
  </si>
  <si>
    <t>DHMS11464</t>
  </si>
  <si>
    <t>Modulárna univ. prac. plocha</t>
  </si>
  <si>
    <t>FA1890000740/2008</t>
  </si>
  <si>
    <t>DHMS11465</t>
  </si>
  <si>
    <t>Modulárna univ.prac. plocha</t>
  </si>
  <si>
    <t>DHMS11466</t>
  </si>
  <si>
    <t>Ventilátor pľúcnyPuritan Benet 840</t>
  </si>
  <si>
    <t>KZ 280508/2008</t>
  </si>
  <si>
    <t>DHMS11467</t>
  </si>
  <si>
    <t>DHMS11475</t>
  </si>
  <si>
    <t>Box laminárnyAURA VF 72</t>
  </si>
  <si>
    <t>AURA VF 72</t>
  </si>
  <si>
    <t>BIO AIR Sc.r.c.</t>
  </si>
  <si>
    <t>OBJ.0N0700011,</t>
  </si>
  <si>
    <t>DHMS11479</t>
  </si>
  <si>
    <t>Narkotizačný prístroj VENAR</t>
  </si>
  <si>
    <t>CHirana</t>
  </si>
  <si>
    <t>FA9710860062/08</t>
  </si>
  <si>
    <t>Audiometria-TympanometriaMaico-MI34</t>
  </si>
  <si>
    <t>MAICO-MI34</t>
  </si>
  <si>
    <t>Maico</t>
  </si>
  <si>
    <t>FA280265,8136/08</t>
  </si>
  <si>
    <t>Atmos medizi technik</t>
  </si>
  <si>
    <t>VF290157</t>
  </si>
  <si>
    <t>Svietidlo operačnéHanalux 3000</t>
  </si>
  <si>
    <t>Hanalux 3000</t>
  </si>
  <si>
    <t>Maquet SA</t>
  </si>
  <si>
    <t>FA1890001148</t>
  </si>
  <si>
    <t>DHMS11497</t>
  </si>
  <si>
    <t>DHMS11498</t>
  </si>
  <si>
    <t>Svietidlo operačnéALM X TEN</t>
  </si>
  <si>
    <t>ALM X TEN</t>
  </si>
  <si>
    <t>FA189001148/09</t>
  </si>
  <si>
    <t>DHMS11499</t>
  </si>
  <si>
    <t>Prístroj USG vyšetr.2202ProFocusYelow</t>
  </si>
  <si>
    <t>USG 2202 proFocus Yelow</t>
  </si>
  <si>
    <t>Medkonsult Slovakia s.r.o.</t>
  </si>
  <si>
    <t>B.K.Medical Mileparken</t>
  </si>
  <si>
    <t>FA10252009</t>
  </si>
  <si>
    <t>DHMS11501</t>
  </si>
  <si>
    <t>Prístroj pre mini.gastr.vyš.kapsulový endoskopický systém</t>
  </si>
  <si>
    <t>OMOM</t>
  </si>
  <si>
    <t>OMOM  Kanada</t>
  </si>
  <si>
    <t>FA10906059</t>
  </si>
  <si>
    <t>Dermogenius ultra</t>
  </si>
  <si>
    <t>Biocam GmbH Freudebstr.30</t>
  </si>
  <si>
    <t>FV209313</t>
  </si>
  <si>
    <t>Prístroj na meranie kmeň.od.MAICO</t>
  </si>
  <si>
    <t>MAICO</t>
  </si>
  <si>
    <t>Olympus Europa Gmbh</t>
  </si>
  <si>
    <t>KZ 8138/08</t>
  </si>
  <si>
    <t>DHMS11505</t>
  </si>
  <si>
    <t>Prístroj na diag.kong.porúchsluchu novorodencov PP18L</t>
  </si>
  <si>
    <t>PP18L</t>
  </si>
  <si>
    <t>Natus Medical</t>
  </si>
  <si>
    <t>FA2901609/09,DL29016</t>
  </si>
  <si>
    <t>DHMS11506</t>
  </si>
  <si>
    <t>Prístroj na diagn.kochleár.porDS 7A</t>
  </si>
  <si>
    <t>DS 7 A</t>
  </si>
  <si>
    <t>DHMS11507</t>
  </si>
  <si>
    <t>Prístroj na diagn.evok.pot.Navigátor PRO</t>
  </si>
  <si>
    <t>Navigátor PRO</t>
  </si>
  <si>
    <t>Videoendoskopická zostavavideokolonoskop</t>
  </si>
  <si>
    <t>CF-Q165L EXTRA II Video Colons</t>
  </si>
  <si>
    <t>Olympus Europa GmbH</t>
  </si>
  <si>
    <t>Cystoskop operačný-end.vyb.bez</t>
  </si>
  <si>
    <t>Rudolf tulinber</t>
  </si>
  <si>
    <t>FAFV209312/09</t>
  </si>
  <si>
    <t>DHMS11515</t>
  </si>
  <si>
    <t>Inštrumenty laparoskopickébez</t>
  </si>
  <si>
    <t>Rudolf Gmbh tulinger</t>
  </si>
  <si>
    <t>FA290312/08</t>
  </si>
  <si>
    <t>DHMS11518</t>
  </si>
  <si>
    <t>Prístroj kryochirurgickýErbe cryo 6</t>
  </si>
  <si>
    <t>ERBE CRYO 6</t>
  </si>
  <si>
    <t>EBE ELEKTROMEDICíN</t>
  </si>
  <si>
    <t>DHMS11519</t>
  </si>
  <si>
    <t>Prístroj kryochir.k DHM 11518</t>
  </si>
  <si>
    <t>ERBE ELEKTROMEDICIN</t>
  </si>
  <si>
    <t>181192/08</t>
  </si>
  <si>
    <t>DHMS11520</t>
  </si>
  <si>
    <t>Mikrotom sánkovýZar. na úpravu paraf.vzoriek</t>
  </si>
  <si>
    <t>Thermo,93-96,Hadwick Road</t>
  </si>
  <si>
    <t>FA3970038/09DL-39038</t>
  </si>
  <si>
    <t>DHMS11521</t>
  </si>
  <si>
    <t>Farbiaci automat pre hist.a cytologické vzorky</t>
  </si>
  <si>
    <t>Varistain</t>
  </si>
  <si>
    <t>Thermo,93-96Hadwick Road</t>
  </si>
  <si>
    <t>FA3970037/09DL-39037</t>
  </si>
  <si>
    <t>AutotechnikónThermo Shandon</t>
  </si>
  <si>
    <t>ThermoShandon</t>
  </si>
  <si>
    <t>Thermo,93-96 chadwick Road</t>
  </si>
  <si>
    <t>FA3970035/09,DL39035</t>
  </si>
  <si>
    <t>DHMS11523</t>
  </si>
  <si>
    <t>Mikroskop laboratórnyzariadenie na optick.vyhodn.</t>
  </si>
  <si>
    <t>NIKON E 200</t>
  </si>
  <si>
    <t>NIKON INSTECH CO.LTD</t>
  </si>
  <si>
    <t>3970036/09DL-39036</t>
  </si>
  <si>
    <t>DHMS11528</t>
  </si>
  <si>
    <t>Prístroj fakoemulzifikačnýPentasys 2</t>
  </si>
  <si>
    <t>Pentasys 2</t>
  </si>
  <si>
    <t>Fritz Ruck Ophthalologische sy</t>
  </si>
  <si>
    <t>FA1044/2009</t>
  </si>
  <si>
    <t>DHMS11529</t>
  </si>
  <si>
    <t>Stôl oper.k DHM 11532Alphamaquet 1150</t>
  </si>
  <si>
    <t>FA1890001400/09</t>
  </si>
  <si>
    <t>DHMS11532</t>
  </si>
  <si>
    <t>Stôl operačnýAlphamaquet 1150</t>
  </si>
  <si>
    <t>aLPHAMAQUET 1150</t>
  </si>
  <si>
    <t>DHMS11540</t>
  </si>
  <si>
    <t>DH15</t>
  </si>
  <si>
    <t>FA209001068,D090068</t>
  </si>
  <si>
    <t>Zdroj svetelný XenónCLV-S40 300W</t>
  </si>
  <si>
    <t>CLV-S40 300W</t>
  </si>
  <si>
    <t>Olympus Europa</t>
  </si>
  <si>
    <t>FA290043/09KZ8135/08</t>
  </si>
  <si>
    <t>DHMS11547</t>
  </si>
  <si>
    <t>Odsávacie zar. ATMOS C451</t>
  </si>
  <si>
    <t>ATMOS C451</t>
  </si>
  <si>
    <t>ATMOS  C451</t>
  </si>
  <si>
    <t>FA290603,DL9555</t>
  </si>
  <si>
    <t>DHMS11632</t>
  </si>
  <si>
    <t>Stanica dokovaciaInfusomat space,Perfusor space</t>
  </si>
  <si>
    <t>inf.a perfusor space</t>
  </si>
  <si>
    <t>B.BRAUN Melsungen AG</t>
  </si>
  <si>
    <t>DHMS11633</t>
  </si>
  <si>
    <t>DHMS11634</t>
  </si>
  <si>
    <t>DHMS11635</t>
  </si>
  <si>
    <t>DHMS11636</t>
  </si>
  <si>
    <t>DHMS11637</t>
  </si>
  <si>
    <t>DHMS11638</t>
  </si>
  <si>
    <t>DHMS11639</t>
  </si>
  <si>
    <t>DHMS11640</t>
  </si>
  <si>
    <t>DHMS11641</t>
  </si>
  <si>
    <t>DHMS11642</t>
  </si>
  <si>
    <t>DHMS11643</t>
  </si>
  <si>
    <t>DHMS11644</t>
  </si>
  <si>
    <t>DHMS11645</t>
  </si>
  <si>
    <t>DHMSH10822</t>
  </si>
  <si>
    <t>Pumpa dávkovacia striekacia prenos.</t>
  </si>
  <si>
    <t>DHMSH10823</t>
  </si>
  <si>
    <t>DHMSH10824</t>
  </si>
  <si>
    <t>DHMSH10825</t>
  </si>
  <si>
    <t>DHMSH10826</t>
  </si>
  <si>
    <t>DHMSH10827</t>
  </si>
  <si>
    <t>DHMSH10849</t>
  </si>
  <si>
    <t>Ležadlo manip. s elektr.zdvihaním</t>
  </si>
  <si>
    <t>81SNPBÉREŠ</t>
  </si>
  <si>
    <t>DHMSH10851</t>
  </si>
  <si>
    <t>DHMSH10852</t>
  </si>
  <si>
    <t>DHMSH10853</t>
  </si>
  <si>
    <t>DHMSH10854</t>
  </si>
  <si>
    <t>DHMSH10855</t>
  </si>
  <si>
    <t>DHMSH10857</t>
  </si>
  <si>
    <t>Ventilátor - Rafael</t>
  </si>
  <si>
    <t>DHMSH10858</t>
  </si>
  <si>
    <t>Defibrilátor Lifepak lU</t>
  </si>
  <si>
    <t>DHMSH10882</t>
  </si>
  <si>
    <t>DHMSH10883</t>
  </si>
  <si>
    <t>DHMSH10884</t>
  </si>
  <si>
    <t>DHMSH10885</t>
  </si>
  <si>
    <t>DHMSH10886</t>
  </si>
  <si>
    <t>DHMSH10888</t>
  </si>
  <si>
    <t>DHMSH10931</t>
  </si>
  <si>
    <t>DHMSH10933</t>
  </si>
  <si>
    <t>DHMSH10968</t>
  </si>
  <si>
    <t>Prístroj ultrazvukovy oftalmologicky</t>
  </si>
  <si>
    <t>DHMSH10969</t>
  </si>
  <si>
    <t>Angiograficky systém seitnicovy</t>
  </si>
  <si>
    <t>DHMSH10973</t>
  </si>
  <si>
    <t>Funduskamera oftalmologická Zeiss</t>
  </si>
  <si>
    <t>DHMSH10974</t>
  </si>
  <si>
    <t>Reader+laboratórne zariadenia</t>
  </si>
  <si>
    <t>DHMSH11017</t>
  </si>
  <si>
    <t>DHMSH11019</t>
  </si>
  <si>
    <t>Prístroj USG digitálny celotelový</t>
  </si>
  <si>
    <t>DHMSH11097</t>
  </si>
  <si>
    <t>Oftalmoskop</t>
  </si>
  <si>
    <t>DHMSH11098</t>
  </si>
  <si>
    <t>Chromatograf plynový</t>
  </si>
  <si>
    <t>DHMSH11116</t>
  </si>
  <si>
    <t>DHMSH11118</t>
  </si>
  <si>
    <t>Prenosný ventilátor PAC 200 D</t>
  </si>
  <si>
    <t>DHMSH11119</t>
  </si>
  <si>
    <t>DHMSH11120</t>
  </si>
  <si>
    <t>DHMSH11180</t>
  </si>
  <si>
    <t>89SNPDAŇKO</t>
  </si>
  <si>
    <t>DHMSH11190</t>
  </si>
  <si>
    <t>Prístroj neuronavig.s op.mikroskop</t>
  </si>
  <si>
    <t>DHMSH11206</t>
  </si>
  <si>
    <t>DHMSH11237</t>
  </si>
  <si>
    <t>DHMSH11353</t>
  </si>
  <si>
    <t>EKG prístroj P 8000  Basic</t>
  </si>
  <si>
    <t>DHMSH11362</t>
  </si>
  <si>
    <t>Shaver systém</t>
  </si>
  <si>
    <t>DHMSH11365</t>
  </si>
  <si>
    <t>ERBOTOM ICC 300 D VIO-koagulátor</t>
  </si>
  <si>
    <t>ERBOTOM ICC 300 D VIO- koagulátor</t>
  </si>
  <si>
    <t>DHMSH11369</t>
  </si>
  <si>
    <t>Inkubátor novorodenecký</t>
  </si>
  <si>
    <t>Dartin Slovensko</t>
  </si>
  <si>
    <t>DHMSH11377</t>
  </si>
  <si>
    <t>Videolaringoskop Glide Skope</t>
  </si>
  <si>
    <t>DHMSH11378</t>
  </si>
  <si>
    <t>Lasér chirurgický Ceralas HDP</t>
  </si>
  <si>
    <t>DHMSH11380</t>
  </si>
  <si>
    <t>Kraniotóm elektrický Aesculap</t>
  </si>
  <si>
    <t>DHMSH11383</t>
  </si>
  <si>
    <t>Pristroj IOL Master</t>
  </si>
  <si>
    <t>Carl Zeiss Jena</t>
  </si>
  <si>
    <t>DHMSH11384</t>
  </si>
  <si>
    <t>Prístroj Stratus OCT 3000</t>
  </si>
  <si>
    <t>DHMSH11385</t>
  </si>
  <si>
    <t>Prístroj Visante OCT 1000</t>
  </si>
  <si>
    <t>DHMSH11396</t>
  </si>
  <si>
    <t>USG Aloka ALPHA 10</t>
  </si>
  <si>
    <t>KRaZM rádiológia 2 SNP USG</t>
  </si>
  <si>
    <t>5.023.52</t>
  </si>
  <si>
    <t>DHMSH11397</t>
  </si>
  <si>
    <t>Mikroskop BX 41</t>
  </si>
  <si>
    <t>DHMSH11401</t>
  </si>
  <si>
    <t>Gastroskop urgentný GIF XQ40</t>
  </si>
  <si>
    <t>DHMSH11402</t>
  </si>
  <si>
    <t>Kardiotokogram  Corometrics 171</t>
  </si>
  <si>
    <t>DHMSH11403</t>
  </si>
  <si>
    <t>Kardiotokogram Cotometrics 171</t>
  </si>
  <si>
    <t>DHMSH11404</t>
  </si>
  <si>
    <t>Kardiotokogram Corometrics 172</t>
  </si>
  <si>
    <t>DHMSH11406</t>
  </si>
  <si>
    <t>DHMSH11408</t>
  </si>
  <si>
    <t>Odsávačka ATMOS  C-361</t>
  </si>
  <si>
    <t>DHMSH11409</t>
  </si>
  <si>
    <t>DHMSH11410</t>
  </si>
  <si>
    <t>DHMSH11411</t>
  </si>
  <si>
    <t>Laproskopická zost.-chirurgická LEMKE</t>
  </si>
  <si>
    <t>DHMSH11412</t>
  </si>
  <si>
    <t>Mikroskop náhlavový - Varioscope M5</t>
  </si>
  <si>
    <t>Rakúsko</t>
  </si>
  <si>
    <t>RTG prístroj mobilný VISITOR T5</t>
  </si>
  <si>
    <t>DHMSH11414</t>
  </si>
  <si>
    <t>Prístroj 64-kanálový SD LTM32 EEG</t>
  </si>
  <si>
    <t>DHMSH11415</t>
  </si>
  <si>
    <t>Zostava laparoskopická - urolog.LEMKE</t>
  </si>
  <si>
    <t>Var.intel.systém na sep.tkanív a uz.ciev</t>
  </si>
  <si>
    <t>Prístroj anesteziologický VENAR MEDIA</t>
  </si>
  <si>
    <t>DHMSH11444</t>
  </si>
  <si>
    <t>Skalpel harmonický</t>
  </si>
  <si>
    <t>Skupina celkom  S022.4MZSR</t>
  </si>
  <si>
    <t>S022.4RF</t>
  </si>
  <si>
    <t>DHMS11471</t>
  </si>
  <si>
    <t>Prístroj RTG Intraorálny</t>
  </si>
  <si>
    <t>RX dc MYRAY</t>
  </si>
  <si>
    <t>CEFLA DENTALE</t>
  </si>
  <si>
    <t>DHMS11472</t>
  </si>
  <si>
    <t>Lineárny dávkovač Perfusor</t>
  </si>
  <si>
    <t>Perfusor Compakt</t>
  </si>
  <si>
    <t>DZ27/08</t>
  </si>
  <si>
    <t>BD4000</t>
  </si>
  <si>
    <t>Huntleigh Healtheare</t>
  </si>
  <si>
    <t>FA11802580</t>
  </si>
  <si>
    <t>DHMS11489</t>
  </si>
  <si>
    <t>Fetálny monitor</t>
  </si>
  <si>
    <t>Huntleigh Healthcare</t>
  </si>
  <si>
    <t>11802580FA</t>
  </si>
  <si>
    <t>DHMS11490</t>
  </si>
  <si>
    <t>EKG Kardiovit</t>
  </si>
  <si>
    <t>AT-102/CE</t>
  </si>
  <si>
    <t>FA11802687/08</t>
  </si>
  <si>
    <t>DHMS11491</t>
  </si>
  <si>
    <t>Lôžko pôrodnéGPK Maar MM 523</t>
  </si>
  <si>
    <t>GPK Maar NN 523</t>
  </si>
  <si>
    <t>DL008/08FA08015/09</t>
  </si>
  <si>
    <t>MEC 1200</t>
  </si>
  <si>
    <t>Mindray</t>
  </si>
  <si>
    <t>DHMS11531</t>
  </si>
  <si>
    <t>MonitorMEC 1200</t>
  </si>
  <si>
    <t>DZ Z3.8.09</t>
  </si>
  <si>
    <t>BCI 6004</t>
  </si>
  <si>
    <t>Smith Medical PM,Inc.</t>
  </si>
  <si>
    <t>DZ 9/2010</t>
  </si>
  <si>
    <t>DHMS11551</t>
  </si>
  <si>
    <t>Resuscitátor novorodenecký</t>
  </si>
  <si>
    <t>Neopuff</t>
  </si>
  <si>
    <t>Fisher§Paykel.Ltd.</t>
  </si>
  <si>
    <t>FA29485,D.Z8/2010</t>
  </si>
  <si>
    <t>Netherlands</t>
  </si>
  <si>
    <t>DHMS11563</t>
  </si>
  <si>
    <t>Synoptoformodel 2003</t>
  </si>
  <si>
    <t>model 2003</t>
  </si>
  <si>
    <t>Haag Streit UK, Ltd.</t>
  </si>
  <si>
    <t>20100896/2010</t>
  </si>
  <si>
    <t>Vrtačka ORLosseo duo drill</t>
  </si>
  <si>
    <t>osseo duo drill</t>
  </si>
  <si>
    <t>gyrus medical</t>
  </si>
  <si>
    <t>FA0N905280/10</t>
  </si>
  <si>
    <t>DHMS11573</t>
  </si>
  <si>
    <t>ThermoBrite S 500</t>
  </si>
  <si>
    <t>S 500</t>
  </si>
  <si>
    <t>Transmedic Slovakia s.r.o.</t>
  </si>
  <si>
    <t>Abbott</t>
  </si>
  <si>
    <t>1001013836/2010</t>
  </si>
  <si>
    <t>DHMS11574</t>
  </si>
  <si>
    <t>perfusor space</t>
  </si>
  <si>
    <t>DHMS11575</t>
  </si>
  <si>
    <t>DHMS11577</t>
  </si>
  <si>
    <t>FA30008832/2010</t>
  </si>
  <si>
    <t>DHMS11588</t>
  </si>
  <si>
    <t>Infusomat fmS</t>
  </si>
  <si>
    <t>D.Z.+DOD.LIST 7.1.11</t>
  </si>
  <si>
    <t>DHMS11590</t>
  </si>
  <si>
    <t>NegatoskopSEN´X 12</t>
  </si>
  <si>
    <t>SEN´X 12</t>
  </si>
  <si>
    <t>PULI  MEDICAL  s.r.o.</t>
  </si>
  <si>
    <t>Ella Legros</t>
  </si>
  <si>
    <t>D.Z.NÁR.BANKA,FA290T</t>
  </si>
  <si>
    <t>DHMS11591</t>
  </si>
  <si>
    <t>Kolposkop OP-C2L</t>
  </si>
  <si>
    <t>OP-C2L</t>
  </si>
  <si>
    <t>GPK - gynekol. amb. č. 4 SNP</t>
  </si>
  <si>
    <t>393SNPKUBO</t>
  </si>
  <si>
    <t>2.009.67</t>
  </si>
  <si>
    <t>Optomic</t>
  </si>
  <si>
    <t>OBJ0N 1100628</t>
  </si>
  <si>
    <t>DHMS11592</t>
  </si>
  <si>
    <t>Prístroj elektroterapeutickýrebox classic</t>
  </si>
  <si>
    <t>rebox classic</t>
  </si>
  <si>
    <t>rebox Therapy s.r.o. Praha</t>
  </si>
  <si>
    <t>DAR.ZMLUVA26.10.2011</t>
  </si>
  <si>
    <t>DHMS11606</t>
  </si>
  <si>
    <t>Prísluš. k mikroskopu /11181/viď prísl.</t>
  </si>
  <si>
    <t>LABORATORY IMAGING,spol.s.r.o.</t>
  </si>
  <si>
    <t>Jenoptik Laser, Optik ,Systeme</t>
  </si>
  <si>
    <t>VID POZNÁMKA</t>
  </si>
  <si>
    <t>DHMS11607</t>
  </si>
  <si>
    <t>Laserový systémOcuLight TX Visible</t>
  </si>
  <si>
    <t>Oculight TX Visible</t>
  </si>
  <si>
    <t>IRIDEX Corporation</t>
  </si>
  <si>
    <t>FA800/2011</t>
  </si>
  <si>
    <t>DHMS11609</t>
  </si>
  <si>
    <t>USG prístroj MyLab 60</t>
  </si>
  <si>
    <t>MyLab 60</t>
  </si>
  <si>
    <t>Esaote S.p.A Janov, Taliansko</t>
  </si>
  <si>
    <t>K.Z.64/11</t>
  </si>
  <si>
    <t>DHMS11613</t>
  </si>
  <si>
    <t>Monitor Compact Critical Care</t>
  </si>
  <si>
    <t>s/5 cOMPACT cRITICAL CARE</t>
  </si>
  <si>
    <t>DAR.ZMLUVA/2011</t>
  </si>
  <si>
    <t>DHMS11620</t>
  </si>
  <si>
    <t>Pumpa infúznaPerfusor Space</t>
  </si>
  <si>
    <t>DHMS11631</t>
  </si>
  <si>
    <t>USG prístrojLOGIQ e</t>
  </si>
  <si>
    <t>GE Medical System</t>
  </si>
  <si>
    <t>D.Z.18.2.2011</t>
  </si>
  <si>
    <t>Lampa čelová+zdroj svetla HK 6000</t>
  </si>
  <si>
    <t>DHMSH10864</t>
  </si>
  <si>
    <t>Resektoskop rotačný</t>
  </si>
  <si>
    <t>DHMSH10874</t>
  </si>
  <si>
    <t>DHMSH10916</t>
  </si>
  <si>
    <t>Negatoskop medicínsky</t>
  </si>
  <si>
    <t>Pristroj na kob.el.a el.litotripsiu</t>
  </si>
  <si>
    <t>DHMSH11146</t>
  </si>
  <si>
    <t>DHMSH11286</t>
  </si>
  <si>
    <t>Ventilátor transportný-AMBUMATIC</t>
  </si>
  <si>
    <t>Skupina celkom  S022.4RF</t>
  </si>
  <si>
    <t>z toho Dobransky cca 60 000</t>
  </si>
  <si>
    <t>CELKOVÝ OBJEM</t>
  </si>
  <si>
    <r>
      <t xml:space="preserve">Zdroj: Oddelenie majetku, Prehľad prístrojov od </t>
    </r>
    <r>
      <rPr>
        <b/>
        <sz val="11"/>
        <color rgb="FFFF0000"/>
        <rFont val="Calibri"/>
        <family val="2"/>
        <charset val="238"/>
        <scheme val="minor"/>
      </rPr>
      <t>výrobcu  S&amp;T</t>
    </r>
    <r>
      <rPr>
        <b/>
        <sz val="11"/>
        <color theme="1"/>
        <rFont val="Calibri"/>
        <family val="2"/>
        <charset val="238"/>
        <scheme val="minor"/>
      </rPr>
      <t xml:space="preserve"> zakúpených UNLP</t>
    </r>
  </si>
  <si>
    <r>
      <t xml:space="preserve">Zdroj: Oddelenie majetku, Prehľad prístrojov zakúpených od </t>
    </r>
    <r>
      <rPr>
        <b/>
        <sz val="11"/>
        <color rgb="FFFF0000"/>
        <rFont val="Calibri"/>
        <family val="2"/>
        <charset val="238"/>
        <scheme val="minor"/>
      </rPr>
      <t>dodávateľa S&amp;T</t>
    </r>
    <r>
      <rPr>
        <b/>
        <sz val="11"/>
        <color theme="1"/>
        <rFont val="Calibri"/>
        <family val="2"/>
        <charset val="238"/>
        <scheme val="minor"/>
      </rPr>
      <t xml:space="preserve"> pre UNLP</t>
    </r>
  </si>
  <si>
    <r>
      <t xml:space="preserve">Zdroj: Oddelenie majetku, Prehľad prístrojov od </t>
    </r>
    <r>
      <rPr>
        <b/>
        <sz val="11"/>
        <color rgb="FFFF0000"/>
        <rFont val="Calibri"/>
        <family val="2"/>
        <charset val="238"/>
        <scheme val="minor"/>
      </rPr>
      <t>výrobcu Ultramed</t>
    </r>
    <r>
      <rPr>
        <b/>
        <sz val="11"/>
        <color theme="1"/>
        <rFont val="Calibri"/>
        <family val="2"/>
        <charset val="238"/>
        <scheme val="minor"/>
      </rPr>
      <t xml:space="preserve"> zakúpených UNLP</t>
    </r>
  </si>
  <si>
    <r>
      <t xml:space="preserve">Zdroj: Oddelenie majetku, Prehľad prístrojov od </t>
    </r>
    <r>
      <rPr>
        <b/>
        <sz val="11"/>
        <color rgb="FFFF0000"/>
        <rFont val="Calibri"/>
        <family val="2"/>
        <charset val="238"/>
        <scheme val="minor"/>
      </rPr>
      <t>výrobcu Siemens</t>
    </r>
    <r>
      <rPr>
        <b/>
        <sz val="11"/>
        <color theme="1"/>
        <rFont val="Calibri"/>
        <family val="2"/>
        <charset val="238"/>
        <scheme val="minor"/>
      </rPr>
      <t xml:space="preserve"> zakúpených UNLP</t>
    </r>
  </si>
  <si>
    <r>
      <t xml:space="preserve">Zdroj: Oddelenie majetku, Prehľad prístrojov zakúpených od </t>
    </r>
    <r>
      <rPr>
        <b/>
        <sz val="11"/>
        <color rgb="FFFF0000"/>
        <rFont val="Calibri"/>
        <family val="2"/>
        <charset val="238"/>
        <scheme val="minor"/>
      </rPr>
      <t>dodávateľa Dobranský</t>
    </r>
    <r>
      <rPr>
        <b/>
        <sz val="11"/>
        <color theme="1"/>
        <rFont val="Calibri"/>
        <family val="2"/>
        <charset val="238"/>
        <scheme val="minor"/>
      </rPr>
      <t xml:space="preserve"> pre UNLP</t>
    </r>
  </si>
  <si>
    <r>
      <t xml:space="preserve">Zdroj: Oddelenie majetku, Prehľad prístrojov zakúpených od </t>
    </r>
    <r>
      <rPr>
        <b/>
        <sz val="11"/>
        <color rgb="FFFF0000"/>
        <rFont val="Calibri"/>
        <family val="2"/>
        <charset val="238"/>
        <scheme val="minor"/>
      </rPr>
      <t>dodávateľa Ultramed</t>
    </r>
    <r>
      <rPr>
        <b/>
        <sz val="11"/>
        <color theme="1"/>
        <rFont val="Calibri"/>
        <family val="2"/>
        <charset val="238"/>
        <scheme val="minor"/>
      </rPr>
      <t xml:space="preserve"> pre UNLP</t>
    </r>
  </si>
</sst>
</file>

<file path=xl/styles.xml><?xml version="1.0" encoding="utf-8"?>
<styleSheet xmlns="http://schemas.openxmlformats.org/spreadsheetml/2006/main">
  <numFmts count="6">
    <numFmt numFmtId="6" formatCode="#,##0\ &quot;€&quot;;[Red]\-#,##0\ &quot;€&quot;"/>
    <numFmt numFmtId="8" formatCode="#,##0.00\ &quot;€&quot;;[Red]\-#,##0.00\ &quot;€&quot;"/>
    <numFmt numFmtId="164" formatCode="0.0%"/>
    <numFmt numFmtId="165" formatCode="#,##0.00\ &quot;€&quot;"/>
    <numFmt numFmtId="166" formatCode="#,##0.00\ _€"/>
    <numFmt numFmtId="167" formatCode="#,##0\ &quot;€&quot;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92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NumberFormat="1"/>
    <xf numFmtId="164" fontId="0" fillId="0" borderId="0" xfId="1" applyNumberFormat="1" applyFont="1"/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0" xfId="0" pivotButton="1"/>
    <xf numFmtId="0" fontId="0" fillId="0" borderId="0" xfId="0" applyAlignment="1">
      <alignment horizontal="left"/>
    </xf>
    <xf numFmtId="0" fontId="16" fillId="0" borderId="12" xfId="0" applyFont="1" applyBorder="1"/>
    <xf numFmtId="0" fontId="16" fillId="0" borderId="11" xfId="0" applyFont="1" applyBorder="1"/>
    <xf numFmtId="0" fontId="0" fillId="0" borderId="17" xfId="0" applyBorder="1"/>
    <xf numFmtId="0" fontId="0" fillId="0" borderId="14" xfId="0" applyBorder="1"/>
    <xf numFmtId="0" fontId="0" fillId="0" borderId="16" xfId="0" applyBorder="1"/>
    <xf numFmtId="164" fontId="0" fillId="33" borderId="15" xfId="1" applyNumberFormat="1" applyFont="1" applyFill="1" applyBorder="1"/>
    <xf numFmtId="164" fontId="0" fillId="0" borderId="15" xfId="1" applyNumberFormat="1" applyFont="1" applyBorder="1"/>
    <xf numFmtId="164" fontId="0" fillId="0" borderId="18" xfId="1" applyNumberFormat="1" applyFont="1" applyBorder="1"/>
    <xf numFmtId="164" fontId="16" fillId="0" borderId="13" xfId="1" applyNumberFormat="1" applyFont="1" applyBorder="1"/>
    <xf numFmtId="0" fontId="0" fillId="33" borderId="14" xfId="0" applyFill="1" applyBorder="1"/>
    <xf numFmtId="0" fontId="0" fillId="33" borderId="10" xfId="0" applyFill="1" applyBorder="1"/>
    <xf numFmtId="0" fontId="0" fillId="0" borderId="0" xfId="0"/>
    <xf numFmtId="0" fontId="16" fillId="0" borderId="12" xfId="0" applyFont="1" applyBorder="1" applyAlignment="1">
      <alignment horizontal="left"/>
    </xf>
    <xf numFmtId="0" fontId="0" fillId="0" borderId="0" xfId="0"/>
    <xf numFmtId="0" fontId="16" fillId="0" borderId="0" xfId="0" applyFont="1"/>
    <xf numFmtId="0" fontId="0" fillId="0" borderId="0" xfId="0"/>
    <xf numFmtId="0" fontId="16" fillId="0" borderId="0" xfId="0" applyFont="1"/>
    <xf numFmtId="0" fontId="0" fillId="0" borderId="0" xfId="0"/>
    <xf numFmtId="166" fontId="16" fillId="0" borderId="12" xfId="0" applyNumberFormat="1" applyFont="1" applyBorder="1"/>
    <xf numFmtId="0" fontId="0" fillId="0" borderId="10" xfId="0" applyBorder="1"/>
    <xf numFmtId="0" fontId="16" fillId="0" borderId="0" xfId="0" applyFont="1"/>
    <xf numFmtId="0" fontId="16" fillId="0" borderId="12" xfId="0" applyFont="1" applyBorder="1"/>
    <xf numFmtId="0" fontId="16" fillId="0" borderId="13" xfId="0" applyFont="1" applyBorder="1"/>
    <xf numFmtId="0" fontId="0" fillId="0" borderId="15" xfId="0" applyBorder="1"/>
    <xf numFmtId="14" fontId="0" fillId="0" borderId="10" xfId="0" applyNumberFormat="1" applyBorder="1"/>
    <xf numFmtId="0" fontId="16" fillId="0" borderId="11" xfId="0" applyFont="1" applyBorder="1"/>
    <xf numFmtId="14" fontId="0" fillId="0" borderId="17" xfId="0" applyNumberFormat="1" applyBorder="1"/>
    <xf numFmtId="0" fontId="0" fillId="0" borderId="17" xfId="0" applyBorder="1"/>
    <xf numFmtId="0" fontId="0" fillId="0" borderId="18" xfId="0" applyBorder="1"/>
    <xf numFmtId="0" fontId="0" fillId="0" borderId="14" xfId="0" applyBorder="1"/>
    <xf numFmtId="0" fontId="0" fillId="0" borderId="16" xfId="0" applyBorder="1"/>
    <xf numFmtId="0" fontId="0" fillId="0" borderId="0" xfId="0"/>
    <xf numFmtId="166" fontId="0" fillId="0" borderId="0" xfId="0" applyNumberFormat="1"/>
    <xf numFmtId="4" fontId="0" fillId="34" borderId="0" xfId="0" applyNumberFormat="1" applyFill="1"/>
    <xf numFmtId="0" fontId="16" fillId="0" borderId="10" xfId="0" applyFont="1" applyBorder="1"/>
    <xf numFmtId="165" fontId="0" fillId="0" borderId="0" xfId="0" applyNumberFormat="1"/>
    <xf numFmtId="0" fontId="0" fillId="0" borderId="10" xfId="0" applyFill="1" applyBorder="1"/>
    <xf numFmtId="165" fontId="16" fillId="0" borderId="10" xfId="0" applyNumberFormat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5" fontId="0" fillId="0" borderId="10" xfId="0" applyNumberFormat="1" applyFont="1" applyBorder="1"/>
    <xf numFmtId="165" fontId="0" fillId="0" borderId="15" xfId="0" applyNumberFormat="1" applyFont="1" applyBorder="1"/>
    <xf numFmtId="165" fontId="0" fillId="0" borderId="17" xfId="0" applyNumberFormat="1" applyFont="1" applyBorder="1"/>
    <xf numFmtId="165" fontId="0" fillId="0" borderId="18" xfId="0" applyNumberFormat="1" applyFont="1" applyBorder="1"/>
    <xf numFmtId="0" fontId="0" fillId="0" borderId="0" xfId="0" applyFill="1" applyBorder="1"/>
    <xf numFmtId="0" fontId="0" fillId="0" borderId="11" xfId="0" applyFill="1" applyBorder="1"/>
    <xf numFmtId="0" fontId="0" fillId="0" borderId="14" xfId="0" applyFill="1" applyBorder="1"/>
    <xf numFmtId="0" fontId="0" fillId="0" borderId="16" xfId="0" applyFill="1" applyBorder="1"/>
    <xf numFmtId="165" fontId="16" fillId="0" borderId="13" xfId="0" applyNumberFormat="1" applyFont="1" applyBorder="1"/>
    <xf numFmtId="0" fontId="19" fillId="0" borderId="14" xfId="0" applyFont="1" applyBorder="1" applyAlignment="1">
      <alignment horizontal="right"/>
    </xf>
    <xf numFmtId="0" fontId="16" fillId="0" borderId="14" xfId="0" applyFont="1" applyBorder="1"/>
    <xf numFmtId="0" fontId="16" fillId="0" borderId="16" xfId="0" applyFont="1" applyBorder="1"/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/>
    </xf>
    <xf numFmtId="165" fontId="19" fillId="0" borderId="15" xfId="0" applyNumberFormat="1" applyFont="1" applyBorder="1" applyAlignment="1"/>
    <xf numFmtId="165" fontId="16" fillId="0" borderId="15" xfId="0" applyNumberFormat="1" applyFont="1" applyBorder="1" applyAlignment="1"/>
    <xf numFmtId="165" fontId="16" fillId="0" borderId="18" xfId="0" applyNumberFormat="1" applyFont="1" applyBorder="1" applyAlignment="1"/>
    <xf numFmtId="4" fontId="0" fillId="0" borderId="10" xfId="0" applyNumberFormat="1" applyBorder="1"/>
    <xf numFmtId="0" fontId="0" fillId="0" borderId="20" xfId="0" applyFill="1" applyBorder="1"/>
    <xf numFmtId="0" fontId="0" fillId="0" borderId="21" xfId="0" applyBorder="1"/>
    <xf numFmtId="0" fontId="0" fillId="0" borderId="22" xfId="0" applyBorder="1"/>
    <xf numFmtId="0" fontId="16" fillId="0" borderId="0" xfId="0" applyFont="1" applyFill="1" applyBorder="1"/>
    <xf numFmtId="0" fontId="16" fillId="0" borderId="0" xfId="0" applyFont="1" applyAlignment="1"/>
    <xf numFmtId="0" fontId="0" fillId="0" borderId="20" xfId="0" applyBorder="1"/>
    <xf numFmtId="8" fontId="0" fillId="0" borderId="10" xfId="0" applyNumberFormat="1" applyBorder="1"/>
    <xf numFmtId="0" fontId="0" fillId="34" borderId="16" xfId="0" applyFill="1" applyBorder="1"/>
    <xf numFmtId="0" fontId="0" fillId="37" borderId="11" xfId="0" applyFill="1" applyBorder="1"/>
    <xf numFmtId="0" fontId="0" fillId="36" borderId="14" xfId="0" applyFill="1" applyBorder="1"/>
    <xf numFmtId="167" fontId="0" fillId="37" borderId="12" xfId="0" applyNumberFormat="1" applyFill="1" applyBorder="1"/>
    <xf numFmtId="167" fontId="0" fillId="0" borderId="13" xfId="0" applyNumberFormat="1" applyBorder="1"/>
    <xf numFmtId="167" fontId="0" fillId="0" borderId="10" xfId="0" applyNumberFormat="1" applyBorder="1"/>
    <xf numFmtId="167" fontId="0" fillId="36" borderId="15" xfId="0" applyNumberFormat="1" applyFill="1" applyBorder="1"/>
    <xf numFmtId="167" fontId="0" fillId="34" borderId="17" xfId="0" applyNumberFormat="1" applyFill="1" applyBorder="1"/>
    <xf numFmtId="167" fontId="0" fillId="0" borderId="18" xfId="0" applyNumberFormat="1" applyBorder="1"/>
    <xf numFmtId="0" fontId="0" fillId="0" borderId="0" xfId="0" applyBorder="1"/>
    <xf numFmtId="0" fontId="0" fillId="0" borderId="10" xfId="0" applyFont="1" applyBorder="1"/>
    <xf numFmtId="8" fontId="0" fillId="0" borderId="0" xfId="0" applyNumberFormat="1"/>
    <xf numFmtId="6" fontId="0" fillId="0" borderId="0" xfId="0" applyNumberFormat="1"/>
    <xf numFmtId="4" fontId="0" fillId="0" borderId="20" xfId="0" applyNumberFormat="1" applyBorder="1"/>
    <xf numFmtId="0" fontId="0" fillId="0" borderId="19" xfId="0" applyBorder="1"/>
    <xf numFmtId="0" fontId="0" fillId="36" borderId="23" xfId="0" applyFill="1" applyBorder="1"/>
    <xf numFmtId="167" fontId="0" fillId="36" borderId="15" xfId="0" applyNumberFormat="1" applyFill="1" applyBorder="1" applyAlignment="1">
      <alignment horizontal="right"/>
    </xf>
    <xf numFmtId="14" fontId="0" fillId="34" borderId="0" xfId="0" applyNumberFormat="1" applyFill="1"/>
    <xf numFmtId="0" fontId="0" fillId="34" borderId="0" xfId="0" applyFill="1"/>
    <xf numFmtId="0" fontId="0" fillId="0" borderId="0" xfId="0" applyFill="1" applyAlignment="1">
      <alignment horizontal="left" indent="1"/>
    </xf>
    <xf numFmtId="4" fontId="0" fillId="0" borderId="0" xfId="0" applyNumberFormat="1" applyFill="1"/>
    <xf numFmtId="0" fontId="0" fillId="0" borderId="0" xfId="0" applyFill="1" applyAlignment="1">
      <alignment horizontal="left"/>
    </xf>
    <xf numFmtId="0" fontId="20" fillId="0" borderId="0" xfId="0" applyFont="1"/>
    <xf numFmtId="3" fontId="0" fillId="0" borderId="0" xfId="0" applyNumberFormat="1" applyAlignment="1">
      <alignment horizontal="left"/>
    </xf>
    <xf numFmtId="14" fontId="0" fillId="0" borderId="10" xfId="0" applyNumberFormat="1" applyFill="1" applyBorder="1"/>
    <xf numFmtId="14" fontId="16" fillId="0" borderId="10" xfId="0" applyNumberFormat="1" applyFont="1" applyFill="1" applyBorder="1"/>
    <xf numFmtId="165" fontId="0" fillId="0" borderId="10" xfId="0" applyNumberFormat="1" applyFill="1" applyBorder="1"/>
    <xf numFmtId="0" fontId="0" fillId="0" borderId="15" xfId="0" applyFill="1" applyBorder="1"/>
    <xf numFmtId="0" fontId="0" fillId="0" borderId="0" xfId="0" applyFill="1"/>
    <xf numFmtId="0" fontId="16" fillId="0" borderId="10" xfId="0" applyFont="1" applyFill="1" applyBorder="1"/>
    <xf numFmtId="0" fontId="0" fillId="0" borderId="17" xfId="0" applyFill="1" applyBorder="1"/>
    <xf numFmtId="14" fontId="0" fillId="0" borderId="17" xfId="0" applyNumberFormat="1" applyFill="1" applyBorder="1"/>
    <xf numFmtId="0" fontId="16" fillId="0" borderId="17" xfId="0" applyFont="1" applyFill="1" applyBorder="1"/>
    <xf numFmtId="165" fontId="0" fillId="0" borderId="17" xfId="0" applyNumberFormat="1" applyFill="1" applyBorder="1"/>
    <xf numFmtId="0" fontId="0" fillId="0" borderId="18" xfId="0" applyFill="1" applyBorder="1"/>
    <xf numFmtId="0" fontId="0" fillId="0" borderId="14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14" fontId="0" fillId="0" borderId="10" xfId="0" applyNumberFormat="1" applyFill="1" applyBorder="1" applyAlignment="1">
      <alignment horizontal="left"/>
    </xf>
    <xf numFmtId="165" fontId="0" fillId="0" borderId="10" xfId="0" applyNumberFormat="1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14" fontId="0" fillId="0" borderId="17" xfId="0" applyNumberFormat="1" applyFill="1" applyBorder="1" applyAlignment="1">
      <alignment horizontal="left"/>
    </xf>
    <xf numFmtId="165" fontId="0" fillId="0" borderId="17" xfId="0" applyNumberFormat="1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14" fontId="16" fillId="0" borderId="10" xfId="0" applyNumberFormat="1" applyFont="1" applyFill="1" applyBorder="1" applyAlignment="1">
      <alignment horizontal="left"/>
    </xf>
    <xf numFmtId="0" fontId="16" fillId="0" borderId="10" xfId="0" applyFont="1" applyFill="1" applyBorder="1" applyAlignment="1">
      <alignment horizontal="left"/>
    </xf>
    <xf numFmtId="0" fontId="16" fillId="0" borderId="17" xfId="0" applyFont="1" applyFill="1" applyBorder="1" applyAlignment="1">
      <alignment horizontal="left"/>
    </xf>
    <xf numFmtId="166" fontId="0" fillId="0" borderId="10" xfId="0" applyNumberFormat="1" applyFill="1" applyBorder="1"/>
    <xf numFmtId="166" fontId="0" fillId="0" borderId="17" xfId="0" applyNumberFormat="1" applyFill="1" applyBorder="1"/>
    <xf numFmtId="0" fontId="0" fillId="35" borderId="0" xfId="0" applyFill="1"/>
    <xf numFmtId="0" fontId="21" fillId="0" borderId="0" xfId="0" applyFont="1"/>
    <xf numFmtId="4" fontId="0" fillId="0" borderId="17" xfId="0" applyNumberFormat="1" applyBorder="1"/>
    <xf numFmtId="0" fontId="0" fillId="0" borderId="24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14" fontId="0" fillId="0" borderId="25" xfId="0" applyNumberFormat="1" applyFill="1" applyBorder="1" applyAlignment="1">
      <alignment horizontal="left"/>
    </xf>
    <xf numFmtId="0" fontId="0" fillId="0" borderId="26" xfId="0" applyFill="1" applyBorder="1" applyAlignment="1">
      <alignment horizontal="left"/>
    </xf>
    <xf numFmtId="0" fontId="0" fillId="0" borderId="24" xfId="0" applyBorder="1"/>
    <xf numFmtId="0" fontId="0" fillId="0" borderId="25" xfId="0" applyBorder="1"/>
    <xf numFmtId="14" fontId="0" fillId="0" borderId="25" xfId="0" applyNumberFormat="1" applyBorder="1"/>
    <xf numFmtId="0" fontId="0" fillId="0" borderId="26" xfId="0" applyBorder="1"/>
    <xf numFmtId="4" fontId="0" fillId="0" borderId="25" xfId="0" applyNumberFormat="1" applyBorder="1"/>
    <xf numFmtId="166" fontId="0" fillId="0" borderId="0" xfId="0" applyNumberFormat="1" applyFill="1"/>
    <xf numFmtId="0" fontId="16" fillId="0" borderId="0" xfId="0" applyFont="1" applyFill="1"/>
    <xf numFmtId="0" fontId="16" fillId="0" borderId="11" xfId="0" applyFont="1" applyFill="1" applyBorder="1"/>
    <xf numFmtId="0" fontId="16" fillId="0" borderId="12" xfId="0" applyFont="1" applyFill="1" applyBorder="1"/>
    <xf numFmtId="166" fontId="16" fillId="0" borderId="12" xfId="0" applyNumberFormat="1" applyFont="1" applyFill="1" applyBorder="1"/>
    <xf numFmtId="0" fontId="16" fillId="0" borderId="13" xfId="0" applyFont="1" applyFill="1" applyBorder="1"/>
    <xf numFmtId="14" fontId="16" fillId="0" borderId="17" xfId="0" applyNumberFormat="1" applyFont="1" applyFill="1" applyBorder="1"/>
    <xf numFmtId="14" fontId="0" fillId="0" borderId="0" xfId="0" applyNumberFormat="1" applyFill="1"/>
    <xf numFmtId="0" fontId="16" fillId="0" borderId="0" xfId="0" applyFont="1" applyBorder="1"/>
    <xf numFmtId="49" fontId="16" fillId="0" borderId="30" xfId="0" applyNumberFormat="1" applyFont="1" applyBorder="1"/>
    <xf numFmtId="4" fontId="0" fillId="0" borderId="0" xfId="0" applyNumberFormat="1" applyBorder="1"/>
    <xf numFmtId="14" fontId="0" fillId="0" borderId="0" xfId="0" applyNumberFormat="1" applyBorder="1"/>
    <xf numFmtId="4" fontId="16" fillId="0" borderId="0" xfId="0" applyNumberFormat="1" applyFont="1" applyBorder="1"/>
    <xf numFmtId="14" fontId="0" fillId="0" borderId="10" xfId="0" applyNumberFormat="1" applyFont="1" applyFill="1" applyBorder="1"/>
    <xf numFmtId="0" fontId="0" fillId="39" borderId="25" xfId="0" applyFill="1" applyBorder="1"/>
    <xf numFmtId="0" fontId="16" fillId="39" borderId="25" xfId="0" applyFont="1" applyFill="1" applyBorder="1"/>
    <xf numFmtId="0" fontId="0" fillId="39" borderId="10" xfId="0" applyFill="1" applyBorder="1"/>
    <xf numFmtId="0" fontId="16" fillId="39" borderId="10" xfId="0" applyFont="1" applyFill="1" applyBorder="1"/>
    <xf numFmtId="0" fontId="0" fillId="39" borderId="17" xfId="0" applyFill="1" applyBorder="1"/>
    <xf numFmtId="0" fontId="16" fillId="39" borderId="17" xfId="0" applyFont="1" applyFill="1" applyBorder="1"/>
    <xf numFmtId="49" fontId="16" fillId="40" borderId="27" xfId="0" applyNumberFormat="1" applyFont="1" applyFill="1" applyBorder="1"/>
    <xf numFmtId="49" fontId="16" fillId="40" borderId="28" xfId="0" applyNumberFormat="1" applyFont="1" applyFill="1" applyBorder="1"/>
    <xf numFmtId="49" fontId="16" fillId="40" borderId="29" xfId="0" applyNumberFormat="1" applyFont="1" applyFill="1" applyBorder="1"/>
    <xf numFmtId="0" fontId="16" fillId="40" borderId="11" xfId="0" applyFont="1" applyFill="1" applyBorder="1"/>
    <xf numFmtId="0" fontId="16" fillId="40" borderId="12" xfId="0" applyFont="1" applyFill="1" applyBorder="1"/>
    <xf numFmtId="0" fontId="16" fillId="40" borderId="12" xfId="0" applyFont="1" applyFill="1" applyBorder="1" applyAlignment="1">
      <alignment horizontal="left"/>
    </xf>
    <xf numFmtId="165" fontId="16" fillId="40" borderId="12" xfId="0" applyNumberFormat="1" applyFont="1" applyFill="1" applyBorder="1"/>
    <xf numFmtId="0" fontId="16" fillId="40" borderId="13" xfId="0" applyFont="1" applyFill="1" applyBorder="1"/>
    <xf numFmtId="0" fontId="16" fillId="40" borderId="11" xfId="0" applyFont="1" applyFill="1" applyBorder="1" applyAlignment="1">
      <alignment horizontal="left"/>
    </xf>
    <xf numFmtId="165" fontId="16" fillId="40" borderId="12" xfId="0" applyNumberFormat="1" applyFont="1" applyFill="1" applyBorder="1" applyAlignment="1">
      <alignment horizontal="left"/>
    </xf>
    <xf numFmtId="0" fontId="16" fillId="40" borderId="13" xfId="0" applyFont="1" applyFill="1" applyBorder="1" applyAlignment="1">
      <alignment horizontal="left"/>
    </xf>
    <xf numFmtId="49" fontId="16" fillId="38" borderId="20" xfId="0" applyNumberFormat="1" applyFont="1" applyFill="1" applyBorder="1"/>
    <xf numFmtId="49" fontId="16" fillId="38" borderId="21" xfId="0" applyNumberFormat="1" applyFont="1" applyFill="1" applyBorder="1"/>
    <xf numFmtId="49" fontId="16" fillId="38" borderId="22" xfId="0" applyNumberFormat="1" applyFont="1" applyFill="1" applyBorder="1"/>
    <xf numFmtId="4" fontId="21" fillId="38" borderId="21" xfId="0" applyNumberFormat="1" applyFont="1" applyFill="1" applyBorder="1"/>
    <xf numFmtId="0" fontId="16" fillId="40" borderId="27" xfId="0" applyFont="1" applyFill="1" applyBorder="1"/>
    <xf numFmtId="0" fontId="16" fillId="40" borderId="28" xfId="0" applyFont="1" applyFill="1" applyBorder="1"/>
    <xf numFmtId="0" fontId="16" fillId="40" borderId="28" xfId="0" applyFont="1" applyFill="1" applyBorder="1" applyAlignment="1">
      <alignment horizontal="left"/>
    </xf>
    <xf numFmtId="165" fontId="16" fillId="40" borderId="28" xfId="0" applyNumberFormat="1" applyFont="1" applyFill="1" applyBorder="1"/>
    <xf numFmtId="0" fontId="16" fillId="40" borderId="29" xfId="0" applyFont="1" applyFill="1" applyBorder="1"/>
    <xf numFmtId="0" fontId="0" fillId="35" borderId="0" xfId="0" applyFill="1" applyAlignment="1"/>
    <xf numFmtId="4" fontId="0" fillId="0" borderId="0" xfId="0" applyNumberFormat="1" applyFill="1" applyBorder="1"/>
    <xf numFmtId="14" fontId="0" fillId="0" borderId="0" xfId="0" applyNumberFormat="1" applyFill="1" applyBorder="1"/>
    <xf numFmtId="0" fontId="0" fillId="0" borderId="31" xfId="0" applyFill="1" applyBorder="1"/>
    <xf numFmtId="0" fontId="0" fillId="0" borderId="32" xfId="0" applyFill="1" applyBorder="1"/>
    <xf numFmtId="14" fontId="0" fillId="0" borderId="32" xfId="0" applyNumberFormat="1" applyFill="1" applyBorder="1"/>
    <xf numFmtId="4" fontId="0" fillId="0" borderId="32" xfId="0" applyNumberFormat="1" applyFill="1" applyBorder="1"/>
    <xf numFmtId="0" fontId="0" fillId="0" borderId="33" xfId="0" applyFill="1" applyBorder="1"/>
    <xf numFmtId="0" fontId="0" fillId="39" borderId="32" xfId="0" applyFill="1" applyBorder="1"/>
    <xf numFmtId="49" fontId="23" fillId="40" borderId="28" xfId="0" applyNumberFormat="1" applyFont="1" applyFill="1" applyBorder="1"/>
    <xf numFmtId="49" fontId="16" fillId="0" borderId="30" xfId="0" applyNumberFormat="1" applyFont="1" applyFill="1" applyBorder="1"/>
    <xf numFmtId="4" fontId="0" fillId="33" borderId="10" xfId="0" applyNumberFormat="1" applyFill="1" applyBorder="1"/>
  </cellXfs>
  <cellStyles count="44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e" xfId="0" builtinId="0"/>
    <cellStyle name="normálne 2" xfId="43"/>
    <cellStyle name="percentá" xfId="1" builtinId="5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162"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theme="7" tint="0.39997558519241921"/>
        </patternFill>
      </fill>
    </dxf>
    <dxf>
      <fill>
        <patternFill>
          <bgColor theme="7" tint="0.39997558519241921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2" tint="-0.249977111117893"/>
        </patternFill>
      </fill>
    </dxf>
    <dxf>
      <fill>
        <patternFill patternType="solid">
          <bgColor theme="2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rgb="FFC0000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theme="9" tint="-0.249977111117893"/>
        </patternFill>
      </fill>
    </dxf>
    <dxf>
      <fill>
        <patternFill patternType="solid">
          <bgColor theme="9" tint="-0.249977111117893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rgb="FF0070C0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2" tint="-0.249977111117893"/>
        </patternFill>
      </fill>
    </dxf>
    <dxf>
      <fill>
        <patternFill patternType="solid">
          <bgColor theme="2" tint="-0.249977111117893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none">
          <bgColor auto="1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3" tint="-0.249977111117893"/>
        </patternFill>
      </fill>
    </dxf>
    <dxf>
      <fill>
        <patternFill patternType="solid">
          <bgColor theme="6" tint="-0.499984740745262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rgb="FFFF0000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2" tint="-0.249977111117893"/>
        </patternFill>
      </fill>
    </dxf>
    <dxf>
      <fill>
        <patternFill patternType="solid">
          <bgColor theme="8" tint="0.59999389629810485"/>
        </patternFill>
      </fill>
    </dxf>
    <dxf>
      <fill>
        <patternFill patternType="solid">
          <bgColor theme="6" tint="-0.249977111117893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00B050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general" indent="0" relativeIndent="255" readingOrder="0"/>
    </dxf>
    <dxf>
      <alignment horizontal="general" indent="0" relativeIndent="255" readingOrder="0"/>
    </dxf>
    <dxf>
      <alignment horizontal="general" indent="0" relativeIndent="255" readingOrder="0"/>
    </dxf>
    <dxf>
      <numFmt numFmtId="0" formatCode="General"/>
      <fill>
        <patternFill patternType="solid">
          <fgColor indexed="64"/>
          <bgColor rgb="FFCC00CC"/>
        </patternFill>
      </fill>
      <alignment horizontal="left" indent="1" relativeIndent="0" readingOrder="0"/>
    </dxf>
    <dxf>
      <numFmt numFmtId="0" formatCode="General"/>
      <fill>
        <patternFill patternType="solid">
          <fgColor indexed="64"/>
          <bgColor rgb="FF00B050"/>
        </patternFill>
      </fill>
      <alignment horizontal="left" indent="1" relativeIndent="0" readingOrder="0"/>
    </dxf>
    <dxf>
      <numFmt numFmtId="4" formatCode="#,##0.00"/>
    </dxf>
    <dxf>
      <alignment horizontal="right" readingOrder="0"/>
    </dxf>
    <dxf>
      <numFmt numFmtId="2" formatCode="0.00"/>
    </dxf>
    <dxf>
      <fill>
        <patternFill>
          <bgColor indexed="64"/>
        </patternFill>
      </fill>
    </dxf>
    <dxf>
      <fill>
        <patternFill patternType="solid">
          <bgColor theme="3" tint="0.39997558519241921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rgb="FF92D050"/>
        </patternFill>
      </fill>
    </dxf>
    <dxf>
      <fill>
        <patternFill>
          <bgColor theme="9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7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6" tint="0.59999389629810485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8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</xdr:colOff>
      <xdr:row>5</xdr:row>
      <xdr:rowOff>189233</xdr:rowOff>
    </xdr:from>
    <xdr:to>
      <xdr:col>15</xdr:col>
      <xdr:colOff>11430</xdr:colOff>
      <xdr:row>30</xdr:row>
      <xdr:rowOff>140969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62585" y="1151258"/>
          <a:ext cx="7256145" cy="475233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35</xdr:row>
      <xdr:rowOff>104775</xdr:rowOff>
    </xdr:from>
    <xdr:to>
      <xdr:col>13</xdr:col>
      <xdr:colOff>361950</xdr:colOff>
      <xdr:row>42</xdr:row>
      <xdr:rowOff>171450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20550" y="6657975"/>
          <a:ext cx="5676900" cy="1400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247649</xdr:colOff>
      <xdr:row>5</xdr:row>
      <xdr:rowOff>130061</xdr:rowOff>
    </xdr:from>
    <xdr:to>
      <xdr:col>12</xdr:col>
      <xdr:colOff>56345</xdr:colOff>
      <xdr:row>133</xdr:row>
      <xdr:rowOff>37219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73124" y="1092086"/>
          <a:ext cx="5380821" cy="4307708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996315</xdr:colOff>
      <xdr:row>7</xdr:row>
      <xdr:rowOff>79027</xdr:rowOff>
    </xdr:from>
    <xdr:to>
      <xdr:col>11</xdr:col>
      <xdr:colOff>2099310</xdr:colOff>
      <xdr:row>23</xdr:row>
      <xdr:rowOff>169616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35465" y="1422052"/>
          <a:ext cx="6046470" cy="3148114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603885</xdr:colOff>
      <xdr:row>12</xdr:row>
      <xdr:rowOff>24765</xdr:rowOff>
    </xdr:from>
    <xdr:to>
      <xdr:col>6</xdr:col>
      <xdr:colOff>1356360</xdr:colOff>
      <xdr:row>22</xdr:row>
      <xdr:rowOff>55990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5660" y="2339340"/>
          <a:ext cx="4695825" cy="19552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1748790</xdr:colOff>
      <xdr:row>11</xdr:row>
      <xdr:rowOff>145281</xdr:rowOff>
    </xdr:from>
    <xdr:to>
      <xdr:col>11</xdr:col>
      <xdr:colOff>712470</xdr:colOff>
      <xdr:row>22</xdr:row>
      <xdr:rowOff>131444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73915" y="2269356"/>
          <a:ext cx="6088380" cy="21007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c" refreshedDate="44074.455453587965" createdVersion="3" refreshedVersion="3" minRefreshableVersion="3" recordCount="2117">
  <cacheSource type="worksheet">
    <worksheetSource ref="A1:R1048576" sheet="ucet 511.11 NAVISION"/>
  </cacheSource>
  <cacheFields count="19">
    <cacheField name="Dátum zaúčtovania" numFmtId="0">
      <sharedItems containsNonDate="0" containsDate="1" containsString="0" containsBlank="1" minDate="2019-01-09T00:00:00" maxDate="2020-08-01T00:00:00" count="228">
        <d v="2019-05-31T00:00:00"/>
        <d v="2020-07-29T00:00:00"/>
        <d v="2020-03-30T00:00:00"/>
        <d v="2019-02-27T00:00:00"/>
        <d v="2019-08-31T00:00:00"/>
        <d v="2019-09-17T00:00:00"/>
        <d v="2020-02-28T00:00:00"/>
        <d v="2020-02-29T00:00:00"/>
        <d v="2019-07-31T00:00:00"/>
        <d v="2019-02-26T00:00:00"/>
        <d v="2019-10-31T00:00:00"/>
        <d v="2019-04-15T00:00:00"/>
        <d v="2020-01-29T00:00:00"/>
        <d v="2019-01-31T00:00:00"/>
        <d v="2019-02-25T00:00:00"/>
        <d v="2019-03-15T00:00:00"/>
        <d v="2019-03-31T00:00:00"/>
        <d v="2019-06-21T00:00:00"/>
        <d v="2019-06-30T00:00:00"/>
        <d v="2019-11-30T00:00:00"/>
        <d v="2019-12-05T00:00:00"/>
        <d v="2019-12-11T00:00:00"/>
        <d v="2019-12-18T00:00:00"/>
        <d v="2020-02-10T00:00:00"/>
        <d v="2020-02-11T00:00:00"/>
        <d v="2020-02-19T00:00:00"/>
        <d v="2020-04-30T00:00:00"/>
        <d v="2020-05-26T00:00:00"/>
        <d v="2020-06-30T00:00:00"/>
        <d v="2019-04-11T00:00:00"/>
        <d v="2019-05-29T00:00:00"/>
        <d v="2019-07-24T00:00:00"/>
        <d v="2019-09-12T00:00:00"/>
        <d v="2019-10-15T00:00:00"/>
        <d v="2019-12-10T00:00:00"/>
        <d v="2020-02-18T00:00:00"/>
        <d v="2020-03-24T00:00:00"/>
        <d v="2019-09-30T00:00:00"/>
        <d v="2019-09-16T00:00:00"/>
        <d v="2020-05-28T00:00:00"/>
        <d v="2020-06-29T00:00:00"/>
        <d v="2020-04-20T00:00:00"/>
        <d v="2019-12-16T00:00:00"/>
        <d v="2019-12-31T00:00:00"/>
        <d v="2020-04-21T00:00:00"/>
        <d v="2020-04-22T00:00:00"/>
        <d v="2020-04-23T00:00:00"/>
        <d v="2020-06-05T00:00:00"/>
        <d v="2020-07-24T00:00:00"/>
        <d v="2019-05-15T00:00:00"/>
        <d v="2020-01-21T00:00:00"/>
        <d v="2019-03-08T00:00:00"/>
        <d v="2019-10-18T00:00:00"/>
        <d v="2020-02-17T00:00:00"/>
        <d v="2020-01-31T00:00:00"/>
        <d v="2019-07-17T00:00:00"/>
        <d v="2020-07-31T00:00:00"/>
        <d v="2019-07-12T00:00:00"/>
        <d v="2019-02-07T00:00:00"/>
        <d v="2019-09-11T00:00:00"/>
        <d v="2019-01-30T00:00:00"/>
        <d v="2019-05-21T00:00:00"/>
        <d v="2019-04-05T00:00:00"/>
        <d v="2019-04-16T00:00:00"/>
        <d v="2019-04-23T00:00:00"/>
        <d v="2019-04-25T00:00:00"/>
        <d v="2019-05-30T00:00:00"/>
        <d v="2019-01-22T00:00:00"/>
        <d v="2019-01-23T00:00:00"/>
        <d v="2019-02-18T00:00:00"/>
        <d v="2019-02-28T00:00:00"/>
        <d v="2019-03-12T00:00:00"/>
        <d v="2019-03-18T00:00:00"/>
        <d v="2019-03-25T00:00:00"/>
        <d v="2019-03-28T00:00:00"/>
        <d v="2019-04-04T00:00:00"/>
        <d v="2019-04-30T00:00:00"/>
        <d v="2019-06-17T00:00:00"/>
        <d v="2019-06-19T00:00:00"/>
        <d v="2019-06-27T00:00:00"/>
        <d v="2019-06-28T00:00:00"/>
        <d v="2019-07-02T00:00:00"/>
        <d v="2019-07-11T00:00:00"/>
        <d v="2019-08-15T00:00:00"/>
        <d v="2019-08-22T00:00:00"/>
        <d v="2019-09-05T00:00:00"/>
        <d v="2019-09-26T00:00:00"/>
        <d v="2019-10-07T00:00:00"/>
        <d v="2019-10-14T00:00:00"/>
        <d v="2019-10-17T00:00:00"/>
        <d v="2019-10-29T00:00:00"/>
        <d v="2019-11-08T00:00:00"/>
        <d v="2019-11-25T00:00:00"/>
        <d v="2019-11-27T00:00:00"/>
        <d v="2019-11-28T00:00:00"/>
        <d v="2019-12-09T00:00:00"/>
        <d v="2020-01-13T00:00:00"/>
        <d v="2020-01-16T00:00:00"/>
        <d v="2020-01-28T00:00:00"/>
        <d v="2020-02-12T00:00:00"/>
        <d v="2020-03-12T00:00:00"/>
        <d v="2020-03-25T00:00:00"/>
        <d v="2020-03-27T00:00:00"/>
        <d v="2020-03-31T00:00:00"/>
        <d v="2020-05-13T00:00:00"/>
        <d v="2020-05-15T00:00:00"/>
        <d v="2020-05-22T00:00:00"/>
        <d v="2020-05-31T00:00:00"/>
        <d v="2020-06-12T00:00:00"/>
        <d v="2020-06-22T00:00:00"/>
        <d v="2020-07-08T00:00:00"/>
        <d v="2020-07-16T00:00:00"/>
        <d v="2020-07-20T00:00:00"/>
        <d v="2019-04-26T00:00:00"/>
        <d v="2019-02-19T00:00:00"/>
        <d v="2019-10-11T00:00:00"/>
        <d v="2019-11-29T00:00:00"/>
        <d v="2020-07-28T00:00:00"/>
        <d v="2019-03-26T00:00:00"/>
        <d v="2019-12-19T00:00:00"/>
        <d v="2019-12-20T00:00:00"/>
        <d v="2019-03-27T00:00:00"/>
        <d v="2019-05-22T00:00:00"/>
        <d v="2019-05-24T00:00:00"/>
        <d v="2019-06-12T00:00:00"/>
        <d v="2019-09-19T00:00:00"/>
        <d v="2020-06-11T00:00:00"/>
        <d v="2019-02-21T00:00:00"/>
        <d v="2019-08-14T00:00:00"/>
        <d v="2019-06-24T00:00:00"/>
        <d v="2019-10-16T00:00:00"/>
        <d v="2020-02-27T00:00:00"/>
        <d v="2019-12-06T00:00:00"/>
        <d v="2020-02-05T00:00:00"/>
        <d v="2020-03-19T00:00:00"/>
        <d v="2019-04-18T00:00:00"/>
        <d v="2020-01-22T00:00:00"/>
        <d v="2019-03-11T00:00:00"/>
        <d v="2019-03-19T00:00:00"/>
        <d v="2019-05-28T00:00:00"/>
        <d v="2020-02-06T00:00:00"/>
        <d v="2019-03-06T00:00:00"/>
        <d v="2019-03-13T00:00:00"/>
        <d v="2019-08-19T00:00:00"/>
        <d v="2019-06-20T00:00:00"/>
        <d v="2020-01-23T00:00:00"/>
        <d v="2019-05-20T00:00:00"/>
        <d v="2019-02-20T00:00:00"/>
        <d v="2019-06-25T00:00:00"/>
        <d v="2019-07-22T00:00:00"/>
        <d v="2019-08-23T00:00:00"/>
        <d v="2019-09-24T00:00:00"/>
        <d v="2019-10-25T00:00:00"/>
        <d v="2020-05-19T00:00:00"/>
        <d v="2020-06-16T00:00:00"/>
        <d v="2020-07-21T00:00:00"/>
        <d v="2020-07-27T00:00:00"/>
        <d v="2020-07-30T00:00:00"/>
        <d v="2019-04-09T00:00:00"/>
        <d v="2019-03-20T00:00:00"/>
        <d v="2019-06-10T00:00:00"/>
        <d v="2019-12-23T00:00:00"/>
        <d v="2020-05-14T00:00:00"/>
        <d v="2019-01-16T00:00:00"/>
        <d v="2019-08-12T00:00:00"/>
        <d v="2019-12-17T00:00:00"/>
        <d v="2020-04-08T00:00:00"/>
        <d v="2020-07-10T00:00:00"/>
        <d v="2019-09-20T00:00:00"/>
        <d v="2019-06-18T00:00:00"/>
        <d v="2019-09-25T00:00:00"/>
        <d v="2019-12-12T00:00:00"/>
        <d v="2020-07-17T00:00:00"/>
        <d v="2019-03-21T00:00:00"/>
        <d v="2019-09-27T00:00:00"/>
        <d v="2019-12-30T00:00:00"/>
        <d v="2019-07-09T00:00:00"/>
        <d v="2019-01-17T00:00:00"/>
        <d v="2019-10-10T00:00:00"/>
        <d v="2019-10-30T00:00:00"/>
        <d v="2019-11-19T00:00:00"/>
        <d v="2019-10-08T00:00:00"/>
        <d v="2020-05-20T00:00:00"/>
        <d v="2019-03-29T00:00:00"/>
        <d v="2019-04-08T00:00:00"/>
        <d v="2020-01-14T00:00:00"/>
        <d v="2020-01-27T00:00:00"/>
        <d v="2019-05-07T00:00:00"/>
        <d v="2019-05-10T00:00:00"/>
        <d v="2019-01-10T00:00:00"/>
        <d v="2019-02-06T00:00:00"/>
        <d v="2019-02-08T00:00:00"/>
        <d v="2019-02-11T00:00:00"/>
        <d v="2019-07-30T00:00:00"/>
        <d v="2019-08-06T00:00:00"/>
        <d v="2019-08-13T00:00:00"/>
        <d v="2019-09-06T00:00:00"/>
        <d v="2019-09-18T00:00:00"/>
        <d v="2019-10-09T00:00:00"/>
        <d v="2019-11-07T00:00:00"/>
        <d v="2019-11-13T00:00:00"/>
        <d v="2019-11-18T00:00:00"/>
        <d v="2019-12-13T00:00:00"/>
        <d v="2020-02-20T00:00:00"/>
        <d v="2020-03-09T00:00:00"/>
        <d v="2020-03-11T00:00:00"/>
        <d v="2020-04-09T00:00:00"/>
        <d v="2020-05-07T00:00:00"/>
        <d v="2019-01-15T00:00:00"/>
        <d v="2019-04-24T00:00:00"/>
        <d v="2019-02-14T00:00:00"/>
        <d v="2019-06-11T00:00:00"/>
        <d v="2019-10-21T00:00:00"/>
        <d v="2020-02-21T00:00:00"/>
        <d v="2020-05-18T00:00:00"/>
        <d v="2019-08-20T00:00:00"/>
        <d v="2019-05-06T00:00:00"/>
        <d v="2019-07-19T00:00:00"/>
        <d v="2019-09-02T00:00:00"/>
        <d v="2019-10-03T00:00:00"/>
        <d v="2020-07-09T00:00:00"/>
        <d v="2020-07-23T00:00:00"/>
        <d v="2020-06-18T00:00:00"/>
        <d v="2019-10-24T00:00:00"/>
        <d v="2019-01-09T00:00:00"/>
        <d v="2020-04-24T00:00:00"/>
        <d v="2020-07-06T00:00:00"/>
        <m/>
      </sharedItems>
      <fieldGroup par="18" base="0">
        <rangePr groupBy="months" startDate="2019-01-09T00:00:00" endDate="2020-08-01T00:00:00"/>
        <groupItems count="14">
          <s v="(prázdne)"/>
          <s v="jan"/>
          <s v="feb"/>
          <s v="mar"/>
          <s v="apr"/>
          <s v="máj"/>
          <s v="jún"/>
          <s v="júl"/>
          <s v="aug"/>
          <s v="sep"/>
          <s v="okt"/>
          <s v="nov"/>
          <s v="dec"/>
          <s v="&gt;1.8.2020"/>
        </groupItems>
      </fieldGroup>
    </cacheField>
    <cacheField name="Kód RK" numFmtId="0">
      <sharedItems containsNonDate="0" containsString="0" containsBlank="1"/>
    </cacheField>
    <cacheField name="Stredisko Kód" numFmtId="0">
      <sharedItems containsBlank="1"/>
    </cacheField>
    <cacheField name="Typ dokladu" numFmtId="0">
      <sharedItems containsBlank="1"/>
    </cacheField>
    <cacheField name="Číslo dokladu" numFmtId="0">
      <sharedItems containsString="0" containsBlank="1" containsNumber="1" containsInteger="1" minValue="1190100093" maxValue="1200700529"/>
    </cacheField>
    <cacheField name="Číslo externého dokladu" numFmtId="0">
      <sharedItems containsString="0" containsBlank="1" containsNumber="1" containsInteger="1" minValue="98" maxValue="2000006110761"/>
    </cacheField>
    <cacheField name="Číslo účtu" numFmtId="0">
      <sharedItems containsBlank="1"/>
    </cacheField>
    <cacheField name="Popis" numFmtId="0">
      <sharedItems containsBlank="1" count="92">
        <s v="Ústav rad.ochr."/>
        <s v="Advanced Ster."/>
        <s v="Artspect"/>
        <s v="Askin"/>
        <s v="B.Braun Medical"/>
        <s v="Baria"/>
        <s v="Beckman"/>
        <s v="BIO G"/>
        <s v="BIOFLEX"/>
        <s v="BIS MasterMed"/>
        <s v="BMT"/>
        <s v="Brainomix"/>
        <s v="Carl  Zeiss"/>
        <s v="CMI"/>
        <s v="Cryosoft"/>
        <s v="Dartin"/>
        <s v="Dobranský"/>
        <s v="Dispomed"/>
        <s v="DMS"/>
        <s v="Dräger"/>
        <s v="DTS"/>
        <s v="Dynex"/>
        <s v="E-BA"/>
        <s v="EGAMED"/>
        <s v="Ego Zlín"/>
        <s v="Ekokrok"/>
        <s v="Elmed"/>
        <s v="Eurex Medica"/>
        <s v="Fénix"/>
        <s v="Frigoria"/>
        <s v="HNS mechanix"/>
        <s v="Homola"/>
        <s v="Chirana"/>
        <s v="Inamed"/>
        <s v="Infolab"/>
        <s v="Ing. Kočiš"/>
        <s v="InteliData"/>
        <s v="Intertec"/>
        <s v="Intes Bohemia"/>
        <s v="Intes Poprad"/>
        <s v="Intravena"/>
        <s v="Ján Kyseľ"/>
        <s v="John.&amp; John."/>
        <s v="Labo SK"/>
        <s v="Lambda Life"/>
        <s v="Madicalernst"/>
        <s v="Maquet"/>
        <s v="Medesa"/>
        <s v="Media"/>
        <s v="Medicalernst"/>
        <s v="Medilas"/>
        <s v="Medis Nitra"/>
        <s v="Medis"/>
        <s v="Medservis"/>
        <s v="Medsol"/>
        <s v="MEDtechnic"/>
        <s v="Medtronic"/>
        <s v="Messer Medical"/>
        <s v="MG Slovakia"/>
        <s v="MGP"/>
        <s v="O.K.Sevis"/>
        <s v="OCULUS &amp; CO"/>
        <s v="OInteliData"/>
        <s v="Radix"/>
        <s v="Reg.úrad."/>
        <s v="PC MOB"/>
        <s v="Podracký"/>
        <s v="POLYMED"/>
        <s v="RALL Elektronic"/>
        <s v="RÚVZ"/>
        <s v="Roche"/>
        <s v="Rydix"/>
        <s v="S&amp;T"/>
        <s v="Sarstedt"/>
        <s v="Shimadzu"/>
        <s v="Siemens Healthcare"/>
        <s v="Sl.leg.metrol."/>
        <s v="Steripak"/>
        <s v="Surgitech"/>
        <s v="Tangra"/>
        <s v="Technicare"/>
        <s v="Timed"/>
        <s v="Trigon Plus"/>
        <s v="Ultramed"/>
        <s v="Unique Medical"/>
        <s v="Unotech"/>
        <s v="UPMaRT"/>
        <s v="VF"/>
        <s v="Vitamed"/>
        <s v="Wega-MS"/>
        <s v="WTW"/>
        <m/>
      </sharedItems>
    </cacheField>
    <cacheField name="Dal čiastka controlling" numFmtId="0">
      <sharedItems containsNonDate="0" containsString="0" containsBlank="1"/>
    </cacheField>
    <cacheField name="MD čiastka controlling" numFmtId="0">
      <sharedItems containsString="0" containsBlank="1" containsNumber="1" minValue="-11943.36" maxValue="184537.26"/>
    </cacheField>
    <cacheField name="Čiastka controlling" numFmtId="0">
      <sharedItems containsString="0" containsBlank="1" containsNumber="1" minValue="-11943.36" maxValue="184537.26"/>
    </cacheField>
    <cacheField name="Typ všeobecného účtovania" numFmtId="0">
      <sharedItems containsBlank="1"/>
    </cacheField>
    <cacheField name="Všeobecná obch.účto skupina" numFmtId="0">
      <sharedItems containsBlank="1"/>
    </cacheField>
    <cacheField name="Všeobecná účto skupina tovaru" numFmtId="0">
      <sharedItems containsBlank="1"/>
    </cacheField>
    <cacheField name="Čiastka" numFmtId="0">
      <sharedItems containsString="0" containsBlank="1" containsNumber="1" minValue="-11943.36" maxValue="184537.26" count="1344">
        <n v="487.2"/>
        <n v="961.2"/>
        <n v="1146.97"/>
        <n v="476.57"/>
        <n v="636.36"/>
        <n v="367.38"/>
        <n v="154.02000000000001"/>
        <n v="160.83000000000001"/>
        <n v="346.62"/>
        <n v="313.51"/>
        <n v="360.56"/>
        <n v="336.08"/>
        <n v="24.58"/>
        <n v="445.5"/>
        <n v="291.11"/>
        <n v="547.39"/>
        <n v="970.34"/>
        <n v="2546.9499999999998"/>
        <n v="528.17999999999995"/>
        <n v="62.65"/>
        <n v="210.03"/>
        <n v="586.69000000000005"/>
        <n v="407.01"/>
        <n v="183.12"/>
        <n v="1057.3"/>
        <n v="248.15"/>
        <n v="526.86"/>
        <n v="100.8"/>
        <n v="50.4"/>
        <n v="2166.77"/>
        <n v="167.3"/>
        <n v="612.32000000000005"/>
        <n v="1412.51"/>
        <n v="461.35"/>
        <n v="779.73"/>
        <n v="2538.0700000000002"/>
        <n v="1807.1"/>
        <n v="4357.37"/>
        <n v="136.82"/>
        <n v="68.41"/>
        <n v="1673.99"/>
        <n v="594.94000000000005"/>
        <n v="5614.76"/>
        <n v="2557.2399999999998"/>
        <n v="508.54"/>
        <n v="2664.11"/>
        <n v="1699.38"/>
        <n v="204.77"/>
        <n v="584.76"/>
        <n v="252.38"/>
        <n v="435.05"/>
        <n v="603.4"/>
        <n v="2173.9"/>
        <n v="549.66999999999996"/>
        <n v="87.25"/>
        <n v="242.85"/>
        <n v="898.72"/>
        <n v="274.60000000000002"/>
        <n v="549.20000000000005"/>
        <n v="379.2"/>
        <n v="2150.4"/>
        <n v="649.20000000000005"/>
        <n v="102"/>
        <n v="767.58"/>
        <n v="79.2"/>
        <n v="264.48"/>
        <n v="149.87"/>
        <n v="87.6"/>
        <n v="291.60000000000002"/>
        <n v="328.8"/>
        <n v="115.8"/>
        <n v="897.6"/>
        <n v="910.8"/>
        <n v="144"/>
        <n v="1297.2"/>
        <n v="336"/>
        <n v="768"/>
        <n v="361.2"/>
        <n v="288"/>
        <n v="730.8"/>
        <n v="672"/>
        <n v="402"/>
        <n v="154.80000000000001"/>
        <n v="994.8"/>
        <n v="264"/>
        <n v="29500"/>
        <n v="742.8"/>
        <n v="138"/>
        <n v="1351.2"/>
        <n v="2601.6"/>
        <n v="272.39999999999998"/>
        <n v="382.8"/>
        <n v="97.2"/>
        <n v="454.8"/>
        <n v="334.8"/>
        <n v="-2601.6"/>
        <n v="210"/>
        <n v="234"/>
        <n v="-334.8"/>
        <n v="81.599999999999994"/>
        <n v="2838"/>
        <n v="216"/>
        <n v="1080"/>
        <n v="540"/>
        <n v="744"/>
        <n v="201.6"/>
        <n v="1980"/>
        <n v="300"/>
        <n v="292.25"/>
        <n v="162.19"/>
        <n v="158.88"/>
        <n v="473.88"/>
        <n v="588.82000000000005"/>
        <n v="597.79999999999995"/>
        <n v="931.06"/>
        <n v="400.14"/>
        <n v="900.86"/>
        <n v="849.79"/>
        <n v="240"/>
        <n v="120"/>
        <n v="230.88"/>
        <n v="1248"/>
        <n v="2745.48"/>
        <n v="53.88"/>
        <n v="480"/>
        <n v="536.4"/>
        <n v="101.76"/>
        <n v="108"/>
        <n v="85.56"/>
        <n v="1209"/>
        <n v="158.16"/>
        <n v="256.56"/>
        <n v="898.8"/>
        <n v="63.48"/>
        <n v="61.08"/>
        <n v="41.88"/>
        <n v="825"/>
        <n v="36"/>
        <n v="431.52"/>
        <n v="1100.28"/>
        <n v="72"/>
        <n v="1620"/>
        <n v="1099.92"/>
        <n v="61.8"/>
        <n v="1156.2"/>
        <n v="48.36"/>
        <n v="126.96"/>
        <n v="483.6"/>
        <n v="333.02"/>
        <n v="686.64"/>
        <n v="569.88"/>
        <n v="30"/>
        <n v="136.44"/>
        <n v="525.12"/>
        <n v="69.959999999999994"/>
        <n v="54.96"/>
        <n v="1297.92"/>
        <n v="27.48"/>
        <n v="646.55999999999995"/>
        <n v="95.52"/>
        <n v="70.8"/>
        <n v="72.36"/>
        <n v="78.599999999999994"/>
        <n v="242.28"/>
        <n v="2910"/>
        <n v="54"/>
        <n v="371.52"/>
        <n v="157.19999999999999"/>
        <n v="266.64"/>
        <n v="695.88"/>
        <n v="38.28"/>
        <n v="88.56"/>
        <n v="254.04"/>
        <n v="61.74"/>
        <n v="250.56"/>
        <n v="60"/>
        <n v="57.36"/>
        <n v="311.27999999999997"/>
        <n v="773.52"/>
        <n v="1029.24"/>
        <n v="717.6"/>
        <n v="1788"/>
        <n v="161.94"/>
        <n v="680.46"/>
        <n v="1947.6"/>
        <n v="234.48"/>
        <n v="84.96"/>
        <n v="209.4"/>
        <n v="47.04"/>
        <n v="35.520000000000003"/>
        <n v="882.36"/>
        <n v="1125"/>
        <n v="1799.88"/>
        <n v="135"/>
        <n v="139.26"/>
        <n v="219.84"/>
        <n v="329.52"/>
        <n v="109.92"/>
        <n v="398.04"/>
        <n v="241.92"/>
        <n v="286.56"/>
        <n v="357.48"/>
        <n v="105"/>
        <n v="1321.8"/>
        <n v="186.6"/>
        <n v="548.64"/>
        <n v="1130.76"/>
        <n v="291.95999999999998"/>
        <n v="189.48"/>
        <n v="251.52"/>
        <n v="140.04"/>
        <n v="137.63999999999999"/>
        <n v="75.84"/>
        <n v="108.48"/>
        <n v="659.04"/>
        <n v="1004.04"/>
        <n v="716.88"/>
        <n v="1509.96"/>
        <n v="66.84"/>
        <n v="525.6"/>
        <n v="84"/>
        <n v="695.04"/>
        <n v="855.12"/>
        <n v="98.88"/>
        <n v="345"/>
        <n v="143.88"/>
        <n v="1179"/>
        <n v="668.88"/>
        <n v="1462.08"/>
        <n v="760.32"/>
        <n v="273.72000000000003"/>
        <n v="1288.8"/>
        <n v="780.24"/>
        <n v="365.16"/>
        <n v="169.92"/>
        <n v="36.6"/>
        <n v="239.64"/>
        <n v="1087.2"/>
        <n v="246.84"/>
        <n v="110.76"/>
        <n v="414"/>
        <n v="468.72"/>
        <n v="1569.36"/>
        <n v="1325.28"/>
        <n v="575.16"/>
        <n v="398.28"/>
        <n v="630.36"/>
        <n v="208.8"/>
        <n v="85.14"/>
        <n v="1624.2"/>
        <n v="587.76"/>
        <n v="106.44"/>
        <n v="1551"/>
        <n v="205.68"/>
        <n v="564.48"/>
        <n v="585.12"/>
        <n v="668.64"/>
        <n v="2724.96"/>
        <n v="406.8"/>
        <n v="2550.6"/>
        <n v="1982.28"/>
        <n v="3007.2"/>
        <n v="930"/>
        <n v="1165.44"/>
        <n v="1155.1199999999999"/>
        <n v="542.16"/>
        <n v="185.28"/>
        <n v="312.48"/>
        <n v="159.36000000000001"/>
        <n v="359.76"/>
        <n v="153.47999999999999"/>
        <n v="800.64"/>
        <n v="504.24"/>
        <n v="629.4"/>
        <n v="164.52"/>
        <n v="245.64"/>
        <n v="188.88"/>
        <n v="139.19999999999999"/>
        <n v="1559.4"/>
        <n v="765"/>
        <n v="558.6"/>
        <n v="574.20000000000005"/>
        <n v="711.84"/>
        <n v="310.08"/>
        <n v="146.52000000000001"/>
        <n v="82.44"/>
        <n v="160.91999999999999"/>
        <n v="1486.44"/>
        <n v="198.84"/>
        <n v="91.56"/>
        <n v="155.16"/>
        <n v="928.32"/>
        <n v="216.56"/>
        <n v="321.60000000000002"/>
        <n v="91.2"/>
        <n v="625.91999999999996"/>
        <n v="1172.6400000000001"/>
        <n v="2124"/>
        <n v="617.64"/>
        <n v="603.12"/>
        <n v="170.16"/>
        <n v="399.96"/>
        <n v="376.56"/>
        <n v="880.56"/>
        <n v="128.28"/>
        <n v="228.72"/>
        <n v="545.76"/>
        <n v="43.44"/>
        <n v="673.92"/>
        <n v="118.44"/>
        <n v="423.72"/>
        <n v="290.39999999999998"/>
        <n v="316.44"/>
        <n v="114.96"/>
        <n v="32.28"/>
        <n v="430.68"/>
        <n v="93.12"/>
        <n v="72.12"/>
        <n v="231.6"/>
        <n v="203.64"/>
        <n v="512.52"/>
        <n v="750.72"/>
        <n v="126.24"/>
        <n v="554.88"/>
        <n v="236.76"/>
        <n v="392.04"/>
        <n v="1530.84"/>
        <n v="347.76"/>
        <n v="186.96"/>
        <n v="94.44"/>
        <n v="1054.8"/>
        <n v="492"/>
        <n v="331.32"/>
        <n v="1169.28"/>
        <n v="161.76"/>
        <n v="1205.1600000000001"/>
        <n v="360"/>
        <n v="360.36"/>
        <n v="61.92"/>
        <n v="107.52"/>
        <n v="130.44"/>
        <n v="375.6"/>
        <n v="406.44"/>
        <n v="164.88"/>
        <n v="382.56"/>
        <n v="96"/>
        <n v="717.36"/>
        <n v="413.04"/>
        <n v="485.28"/>
        <n v="242.64"/>
        <n v="531.28"/>
        <n v="803.28"/>
        <n v="160.19999999999999"/>
        <n v="267.60000000000002"/>
        <n v="280.32"/>
        <n v="217.2"/>
        <n v="100.86"/>
        <n v="71.58"/>
        <n v="97.32"/>
        <n v="262.56"/>
        <n v="187.08"/>
        <n v="967.44"/>
        <n v="1049.6400000000001"/>
        <n v="180"/>
        <n v="176.64"/>
        <n v="542.4"/>
        <n v="149.22"/>
        <n v="196.32"/>
        <n v="388.8"/>
        <n v="343.32"/>
        <n v="409.08"/>
        <n v="117.48"/>
        <n v="595.79999999999995"/>
        <n v="102.72"/>
        <n v="768.24"/>
        <n v="4563.3599999999997"/>
        <n v="1724.16"/>
        <n v="554.04"/>
        <n v="164.4"/>
        <n v="258.95999999999998"/>
        <n v="42"/>
        <n v="134.88"/>
        <n v="270.83999999999997"/>
        <n v="132.47999999999999"/>
        <n v="687.84"/>
        <n v="215.4"/>
        <n v="2938.98"/>
        <n v="275.27999999999997"/>
        <n v="1571.04"/>
        <n v="903.36"/>
        <n v="48"/>
        <n v="115.68"/>
        <n v="184.08"/>
        <n v="724.56"/>
        <n v="242.88"/>
        <n v="433.68"/>
        <n v="216.84"/>
        <n v="285.24"/>
        <n v="952.56"/>
        <n v="540.54"/>
        <n v="270.72000000000003"/>
        <n v="1496.64"/>
        <n v="365.88"/>
        <n v="394.56"/>
        <n v="823.44"/>
        <n v="151.91999999999999"/>
        <n v="3041.76"/>
        <n v="2491.6799999999998"/>
        <n v="183.48"/>
        <n v="57.18"/>
        <n v="244.2"/>
        <n v="200.52"/>
        <n v="690.24"/>
        <n v="117.24"/>
        <n v="135.96"/>
        <n v="361.08"/>
        <n v="760.92"/>
        <n v="1010.04"/>
        <n v="795.72"/>
        <n v="436.68"/>
        <n v="102.12"/>
        <n v="241.2"/>
        <n v="2117.2800000000002"/>
        <n v="2993.52"/>
        <n v="454.14"/>
        <n v="285.42"/>
        <n v="555.48"/>
        <n v="195.48"/>
        <n v="395.28"/>
        <n v="235.08"/>
        <n v="101.64"/>
        <n v="375"/>
        <n v="3275.84"/>
        <n v="805.44"/>
        <n v="205.26"/>
        <n v="51.84"/>
        <n v="2319.6"/>
        <n v="2070.96"/>
        <n v="57.48"/>
        <n v="861"/>
        <n v="2619.6"/>
        <n v="405.96"/>
        <n v="702.96"/>
        <n v="422.64"/>
        <n v="117.96"/>
        <n v="448.68"/>
        <n v="196.74"/>
        <n v="521.16"/>
        <n v="1926"/>
        <n v="1488"/>
        <n v="32.520000000000003"/>
        <n v="142.08000000000001"/>
        <n v="124.8"/>
        <n v="83.16"/>
        <n v="211.32"/>
        <n v="291.48"/>
        <n v="120.36"/>
        <n v="2755.2"/>
        <n v="1356.72"/>
        <n v="99.48"/>
        <n v="126.6"/>
        <n v="95.04"/>
        <n v="408.24"/>
        <n v="108.96"/>
        <n v="522"/>
        <n v="62.16"/>
        <n v="1637.46"/>
        <n v="32.4"/>
        <n v="863.52"/>
        <n v="407.28"/>
        <n v="264.83999999999997"/>
        <n v="153.84"/>
        <n v="186.84"/>
        <n v="1276.8"/>
        <n v="835.44"/>
        <n v="647.52"/>
        <n v="628.44000000000005"/>
        <n v="1348.62"/>
        <n v="794.76"/>
        <n v="611.16"/>
        <n v="515.4"/>
        <n v="400.26"/>
        <n v="69.48"/>
        <n v="209.46"/>
        <n v="68.16"/>
        <n v="215.88"/>
        <n v="50.22"/>
        <n v="753.6"/>
        <n v="67.2"/>
        <n v="326.33999999999997"/>
        <n v="940.68"/>
        <n v="1302"/>
        <n v="168.24"/>
        <n v="2642.16"/>
        <n v="304.44"/>
        <n v="114.66"/>
        <n v="165.66"/>
        <n v="434.46"/>
        <n v="328.5"/>
        <n v="340.56"/>
        <n v="232.56"/>
        <n v="59.52"/>
        <n v="80.16"/>
        <n v="443.58"/>
        <n v="62.4"/>
        <n v="436.92"/>
        <n v="390"/>
        <n v="58.74"/>
        <n v="67.44"/>
        <n v="266.16000000000003"/>
        <n v="573.84"/>
        <n v="1270.56"/>
        <n v="37.200000000000003"/>
        <n v="1719.84"/>
        <n v="670.08"/>
        <n v="3344.23"/>
        <n v="229.08"/>
        <n v="5940"/>
        <n v="247.32"/>
        <n v="2876.88"/>
        <n v="5849.76"/>
        <n v="312"/>
        <n v="700.2"/>
        <n v="137.4"/>
        <n v="78"/>
        <n v="159.24"/>
        <n v="106.56"/>
        <n v="296.39999999999998"/>
        <n v="598.26"/>
        <n v="302.04000000000002"/>
        <n v="237.48"/>
        <n v="178.38"/>
        <n v="169.68"/>
        <n v="80.58"/>
        <n v="216.36"/>
        <n v="163.08000000000001"/>
        <n v="6513"/>
        <n v="774.24"/>
        <n v="658.08"/>
        <n v="67.88"/>
        <n v="428.94"/>
        <n v="908.88"/>
        <n v="228.6"/>
        <n v="230.4"/>
        <n v="1228.2"/>
        <n v="1863.48"/>
        <n v="380.76"/>
        <n v="590.88"/>
        <n v="117.6"/>
        <n v="174.12"/>
        <n v="46.08"/>
        <n v="115.44"/>
        <n v="181.2"/>
        <n v="66"/>
        <n v="341.16"/>
        <n v="288.83999999999997"/>
        <n v="3142.56"/>
        <n v="649.44000000000005"/>
        <n v="248.7"/>
        <n v="1394.76"/>
        <n v="300.83999999999997"/>
        <n v="1293.3599999999999"/>
        <n v="1138.32"/>
        <n v="1463.52"/>
        <n v="285.36"/>
        <n v="24"/>
        <n v="1263.1199999999999"/>
        <n v="795.36"/>
        <n v="1874.88"/>
        <n v="948.72"/>
        <n v="518.52"/>
        <n v="318.12"/>
        <n v="976.68"/>
        <n v="679.08"/>
        <n v="171.48"/>
        <n v="1762.44"/>
        <n v="1270.44"/>
        <n v="1411.92"/>
        <n v="2719.32"/>
        <n v="1728"/>
        <n v="254.88"/>
        <n v="2407.92"/>
        <n v="1541.76"/>
        <n v="158.52000000000001"/>
        <n v="1842.53"/>
        <n v="656.28"/>
        <n v="419.94"/>
        <n v="1183.92"/>
        <n v="362.88"/>
        <n v="166.68"/>
        <n v="1460.88"/>
        <n v="147"/>
        <n v="158.04"/>
        <n v="757.68"/>
        <n v="682.8"/>
        <n v="636.96"/>
        <n v="1872"/>
        <n v="481.08"/>
        <n v="2746.26"/>
        <n v="520.44000000000005"/>
        <n v="892.08"/>
        <n v="801.36"/>
        <n v="1166.6400000000001"/>
        <n v="252"/>
        <n v="75.48"/>
        <n v="1227.5999999999999"/>
        <n v="348.72"/>
        <n v="320.16000000000003"/>
        <n v="619.91999999999996"/>
        <n v="335.52"/>
        <n v="90.84"/>
        <n v="156"/>
        <n v="875.88"/>
        <n v="165.96"/>
        <n v="3060"/>
        <n v="3565.32"/>
        <n v="30.24"/>
        <n v="316.32"/>
        <n v="4840.2"/>
        <n v="65.7"/>
        <n v="633"/>
        <n v="222.24"/>
        <n v="933.12"/>
        <n v="858.72"/>
        <n v="609.48"/>
        <n v="361.92"/>
        <n v="5852.16"/>
        <n v="416.52"/>
        <n v="148.19999999999999"/>
        <n v="696.84"/>
        <n v="539.76"/>
        <n v="564.84"/>
        <n v="467.52"/>
        <n v="514.79999999999995"/>
        <n v="331.92"/>
        <n v="70.08"/>
        <n v="96.6"/>
        <n v="1457.52"/>
        <n v="1856.4"/>
        <n v="93"/>
        <n v="914.52"/>
        <n v="89.88"/>
        <n v="186"/>
        <n v="80.64"/>
        <n v="202.56"/>
        <n v="652.91999999999996"/>
        <n v="2492.2800000000002"/>
        <n v="289.98"/>
        <n v="263.76"/>
        <n v="166.2"/>
        <n v="1232.82"/>
        <n v="821.88"/>
        <n v="2070.48"/>
        <n v="137.76"/>
        <n v="1622.4"/>
        <n v="271.44"/>
        <n v="141.36000000000001"/>
        <n v="866.04"/>
        <n v="1988.16"/>
        <n v="280.08"/>
        <n v="9875.2999999999993"/>
        <n v="813.84"/>
        <n v="643.44000000000005"/>
        <n v="289.68"/>
        <n v="461.52"/>
        <n v="119.28"/>
        <n v="164.16"/>
        <n v="243.48"/>
        <n v="1056.9000000000001"/>
        <n v="436.08"/>
        <n v="204.6"/>
        <n v="358.8"/>
        <n v="4847"/>
        <n v="1970"/>
        <n v="2409"/>
        <n v="184.32"/>
        <n v="362.52"/>
        <n v="118.68"/>
        <n v="215.04"/>
        <n v="124.92"/>
        <n v="99.36"/>
        <n v="279.60000000000002"/>
        <n v="467.88"/>
        <n v="457.56"/>
        <n v="456"/>
        <n v="1828.2"/>
        <n v="256.68"/>
        <n v="242.16"/>
        <n v="403.92"/>
        <n v="73.92"/>
        <n v="867.72"/>
        <n v="1686.48"/>
        <n v="146.4"/>
        <n v="1455.84"/>
        <n v="2031.24"/>
        <n v="208.2"/>
        <n v="80.94"/>
        <n v="270.95999999999998"/>
        <n v="107.76"/>
        <n v="71.760000000000005"/>
        <n v="980.94"/>
        <n v="413.76"/>
        <n v="399.36"/>
        <n v="205.92"/>
        <n v="876.72"/>
        <n v="877.92"/>
        <n v="2137.1999999999998"/>
        <n v="695.64"/>
        <n v="1829.28"/>
        <n v="4457.76"/>
        <n v="689.64"/>
        <n v="173.64"/>
        <n v="1073.52"/>
        <n v="524.28"/>
        <n v="173.88"/>
        <n v="193.2"/>
        <n v="1731.84"/>
        <n v="272.76"/>
        <n v="5554.5"/>
        <n v="7336"/>
        <n v="90"/>
        <n v="593.28"/>
        <n v="1593.84"/>
        <n v="4128"/>
        <n v="274.8"/>
        <n v="105.48"/>
        <n v="270"/>
        <n v="1418.52"/>
        <n v="2335.1999999999998"/>
        <n v="592.32000000000005"/>
        <n v="480.12"/>
        <n v="1659.48"/>
        <n v="507.72"/>
        <n v="373.56"/>
        <n v="889.2"/>
        <n v="1764.24"/>
        <n v="662.64"/>
        <n v="827.52"/>
        <n v="8790"/>
        <n v="4890"/>
        <n v="2023.08"/>
        <n v="1807.92"/>
        <n v="615.12"/>
        <n v="544.79999999999995"/>
        <n v="222.84"/>
        <n v="2017.68"/>
        <n v="99.24"/>
        <n v="294.83999999999997"/>
        <n v="78.959999999999994"/>
        <n v="1255.68"/>
        <n v="1119.1199999999999"/>
        <n v="5676"/>
        <n v="9800"/>
        <n v="253.38"/>
        <n v="325.44"/>
        <n v="1111.8"/>
        <n v="98.36"/>
        <n v="112.44"/>
        <n v="2236.7399999999998"/>
        <n v="564.6"/>
        <n v="130.56"/>
        <n v="353.8"/>
        <n v="316.8"/>
        <n v="1619.1"/>
        <n v="1295.8"/>
        <n v="967.8"/>
        <n v="620.4"/>
        <n v="159.6"/>
        <n v="101.4"/>
        <n v="231.96"/>
        <n v="177.6"/>
        <n v="1393.99"/>
        <n v="1489.8"/>
        <n v="356.34"/>
        <n v="368.4"/>
        <n v="1020.36"/>
        <n v="4416"/>
        <n v="278.36"/>
        <n v="389.64"/>
        <n v="549.36"/>
        <n v="2330.1"/>
        <n v="2592"/>
        <n v="643.20000000000005"/>
        <n v="2700.6"/>
        <n v="242.4"/>
        <n v="511.2"/>
        <n v="1285.92"/>
        <n v="492.6"/>
        <n v="496.58"/>
        <n v="695"/>
        <n v="420"/>
        <n v="200"/>
        <n v="100"/>
        <n v="2159.64"/>
        <n v="843"/>
        <n v="381"/>
        <n v="309.95999999999998"/>
        <n v="543"/>
        <n v="2520"/>
        <n v="2940"/>
        <n v="927"/>
        <n v="1310.4000000000001"/>
        <n v="483"/>
        <n v="14352.96"/>
        <n v="10390.799999999999"/>
        <n v="6375.72"/>
        <n v="827.12"/>
        <n v="136.80000000000001"/>
        <n v="114"/>
        <n v="108.24"/>
        <n v="1086.48"/>
        <n v="168"/>
        <n v="706.2"/>
        <n v="3459.12"/>
        <n v="305.52"/>
        <n v="280"/>
        <n v="2400"/>
        <n v="451.8"/>
        <n v="552.32000000000005"/>
        <n v="537.16"/>
        <n v="679.2"/>
        <n v="370.8"/>
        <n v="1320"/>
        <n v="222"/>
        <n v="192"/>
        <n v="486"/>
        <n v="2074.44"/>
        <n v="3478.68"/>
        <n v="917.16"/>
        <n v="546"/>
        <n v="1148.8800000000001"/>
        <n v="1576.56"/>
        <n v="23.11"/>
        <n v="170.55"/>
        <n v="50"/>
        <n v="90.62"/>
        <n v="484.82"/>
        <n v="139.80000000000001"/>
        <n v="186.4"/>
        <n v="23.3"/>
        <n v="46.6"/>
        <n v="23.32"/>
        <n v="116.5"/>
        <n v="69.900000000000006"/>
        <n v="586.55999999999995"/>
        <n v="2376"/>
        <n v="1214.4000000000001"/>
        <n v="984"/>
        <n v="16468.8"/>
        <n v="1676.4"/>
        <n v="336.48"/>
        <n v="675.84"/>
        <n v="4577.1000000000004"/>
        <n v="842.4"/>
        <n v="914.16"/>
        <n v="199.56"/>
        <n v="829.92"/>
        <n v="4458.12"/>
        <n v="55.2"/>
        <n v="27.6"/>
        <n v="165.6"/>
        <n v="82.8"/>
        <n v="2397.6"/>
        <n v="572.4"/>
        <n v="110.4"/>
        <n v="303.60000000000002"/>
        <n v="608.4"/>
        <n v="1900.8"/>
        <n v="2100"/>
        <n v="458.4"/>
        <n v="111.6"/>
        <n v="45.6"/>
        <n v="681.6"/>
        <n v="1196.4000000000001"/>
        <n v="100.02"/>
        <n v="78.84"/>
        <n v="76.08"/>
        <n v="28.68"/>
        <n v="103.98"/>
        <n v="149.58000000000001"/>
        <n v="252.12"/>
        <n v="130.91999999999999"/>
        <n v="56.28"/>
        <n v="201"/>
        <n v="1663.92"/>
        <n v="682.2"/>
        <n v="13.74"/>
        <n v="120.96"/>
        <n v="489.6"/>
        <n v="193.56"/>
        <n v="150.24"/>
        <n v="162.47999999999999"/>
        <n v="321.95999999999998"/>
        <n v="276"/>
        <n v="1216.8"/>
        <n v="273"/>
        <n v="694.8"/>
        <n v="2030.4"/>
        <n v="260.83"/>
        <n v="1066.1400000000001"/>
        <n v="250.8"/>
        <n v="707.69"/>
        <n v="586.44000000000005"/>
        <n v="285.12"/>
        <n v="313.2"/>
        <n v="270.3"/>
        <n v="862.1"/>
        <n v="423.36"/>
        <n v="763.2"/>
        <n v="408"/>
        <n v="2109.36"/>
        <n v="873.6"/>
        <n v="248.4"/>
        <n v="793.2"/>
        <n v="294"/>
        <n v="468"/>
        <n v="915.6"/>
        <n v="142.80000000000001"/>
        <n v="720"/>
        <n v="986.4"/>
        <n v="448.8"/>
        <n v="998.4"/>
        <n v="386.4"/>
        <n v="912"/>
        <n v="182.4"/>
        <n v="319.2"/>
        <n v="512.4"/>
        <n v="711.6"/>
        <n v="693.6"/>
        <n v="432"/>
        <n v="4240.8"/>
        <n v="246.24"/>
        <n v="492.48"/>
        <n v="282"/>
        <n v="3670.8"/>
        <n v="729.6"/>
        <n v="507.48"/>
        <n v="371.4"/>
        <n v="92.4"/>
        <n v="2550"/>
        <n v="187.2"/>
        <n v="552"/>
        <n v="2138.4"/>
        <n v="324.60000000000002"/>
        <n v="218.4"/>
        <n v="246"/>
        <n v="8.1300000000000008"/>
        <n v="15.18"/>
        <n v="97.56"/>
        <n v="138.12"/>
        <n v="105.69"/>
        <n v="739.83"/>
        <n v="357.72"/>
        <n v="560.97"/>
        <n v="207.6"/>
        <n v="567.6"/>
        <n v="4672.8"/>
        <n v="619.20000000000005"/>
        <n v="614.4"/>
        <n v="469.2"/>
        <n v="441.6"/>
        <n v="1059.5999999999999"/>
        <n v="1147.2"/>
        <n v="285.60000000000002"/>
        <n v="228"/>
        <n v="219.6"/>
        <n v="2823.6"/>
        <n v="500.4"/>
        <n v="909.6"/>
        <n v="21.6"/>
        <n v="745.8"/>
        <n v="357.6"/>
        <n v="88.8"/>
        <n v="189.6"/>
        <n v="2988"/>
        <n v="1641.6"/>
        <n v="1922.4"/>
        <n v="5793.6"/>
        <n v="484.8"/>
        <n v="687.6"/>
        <n v="3579.6"/>
        <n v="315.60000000000002"/>
        <n v="183.6"/>
        <n v="1317.6"/>
        <n v="3085.2"/>
        <n v="2154"/>
        <n v="169.2"/>
        <n v="4176"/>
        <n v="284.39999999999998"/>
        <n v="145.19999999999999"/>
        <n v="472.8"/>
        <n v="445.2"/>
        <n v="1308"/>
        <n v="2340"/>
        <n v="9804"/>
        <n v="516"/>
        <n v="2216.4"/>
        <n v="1668"/>
        <n v="2460"/>
        <n v="663.6"/>
        <n v="1932"/>
        <n v="2616"/>
        <n v="3384"/>
        <n v="417.6"/>
        <n v="837.6"/>
        <n v="1461.6"/>
        <n v="362.4"/>
        <n v="860.59"/>
        <n v="679.24"/>
        <n v="994.78"/>
        <n v="592.71"/>
        <n v="712.5"/>
        <n v="1018.42"/>
        <n v="342"/>
        <n v="579.6"/>
        <n v="314.39999999999998"/>
        <n v="465"/>
        <n v="543.6"/>
        <n v="409.2"/>
        <n v="279"/>
        <n v="153"/>
        <n v="374.4"/>
        <n v="59.4"/>
        <n v="269.27999999999997"/>
        <n v="171"/>
        <n v="2413.1999999999998"/>
        <n v="141.6"/>
        <n v="152.63999999999999"/>
        <n v="147.36000000000001"/>
        <n v="190.2"/>
        <n v="145.91999999999999"/>
        <n v="259.2"/>
        <n v="374.88"/>
        <n v="345.6"/>
        <n v="199.2"/>
        <n v="200.4"/>
        <n v="906"/>
        <n v="2563.5"/>
        <n v="4040"/>
        <n v="4980"/>
        <n v="2714.4"/>
        <n v="1332"/>
        <n v="2114.21"/>
        <n v="733.2"/>
        <n v="3507.98"/>
        <n v="235.2"/>
        <n v="1427.18"/>
        <n v="2418.38"/>
        <n v="666"/>
        <n v="1998"/>
        <n v="126.01"/>
        <n v="86.4"/>
        <n v="952.51"/>
        <n v="549.6"/>
        <n v="1530.38"/>
        <n v="1116.28"/>
        <n v="103.36"/>
        <n v="2533.44"/>
        <n v="762.04"/>
        <n v="3048.2"/>
        <n v="1557.84"/>
        <n v="849.72"/>
        <n v="4481.45"/>
        <n v="4020"/>
        <n v="2832"/>
        <n v="558.05999999999995"/>
        <n v="603.6"/>
        <n v="746.4"/>
        <n v="724.8"/>
        <n v="1140"/>
        <n v="1036.8"/>
        <n v="5678.4"/>
        <n v="850.8"/>
        <n v="526.79999999999995"/>
        <n v="2825.76"/>
        <n v="814.2"/>
        <n v="195.6"/>
        <n v="633.6"/>
        <n v="405.6"/>
        <n v="895.2"/>
        <n v="364.8"/>
        <n v="571.20000000000005"/>
        <n v="6561.6"/>
        <n v="1710"/>
        <n v="864.48"/>
        <n v="886.68"/>
        <n v="1656"/>
        <n v="238.8"/>
        <n v="348.5"/>
        <n v="254.82"/>
        <n v="190.61"/>
        <n v="1180.8"/>
        <n v="27.54"/>
        <n v="1975.06"/>
        <n v="969.4"/>
        <n v="394"/>
        <n v="481.8"/>
        <n v="1110.9000000000001"/>
        <n v="1467.2"/>
        <n v="1758"/>
        <n v="978"/>
        <n v="1135.2"/>
        <n v="1960"/>
        <n v="230"/>
        <n v="2784"/>
        <n v="633.73"/>
        <n v="1476"/>
        <n v="660"/>
        <n v="678"/>
        <n v="7197.6"/>
        <n v="4680"/>
        <n v="121.34"/>
        <n v="366"/>
        <n v="474"/>
        <n v="11944.99"/>
        <n v="2814"/>
        <n v="6783.6"/>
        <n v="235"/>
        <n v="220"/>
        <n v="35.4"/>
        <n v="34.53"/>
        <n v="34.54"/>
        <n v="32.799999999999997"/>
        <n v="34.1"/>
        <n v="165.28"/>
        <n v="82.62"/>
        <n v="23.41"/>
        <n v="46.82"/>
        <n v="515.24"/>
        <n v="70.23"/>
        <n v="205.2"/>
        <n v="2086.8000000000002"/>
        <n v="172.8"/>
        <n v="560.4"/>
        <n v="670.8"/>
        <n v="728.4"/>
        <n v="115.2"/>
        <n v="836.4"/>
        <n v="894"/>
        <n v="555.6"/>
        <n v="2959.2"/>
        <n v="940.8"/>
        <n v="83448"/>
        <n v="6945.6"/>
        <n v="915.88"/>
        <n v="878.98"/>
        <n v="374.5"/>
        <n v="1082.4000000000001"/>
        <n v="1150.8"/>
        <n v="431.42"/>
        <n v="4517.04"/>
        <n v="499.3"/>
        <n v="4315.2"/>
        <n v="925.92"/>
        <n v="1000.32"/>
        <n v="901.82"/>
        <n v="13456.37"/>
        <n v="1002"/>
        <n v="700.7"/>
        <n v="7552.44"/>
        <n v="490.9"/>
        <n v="83.52"/>
        <n v="148.80000000000001"/>
        <n v="1425.24"/>
        <n v="1197.8399999999999"/>
        <n v="1404"/>
        <n v="6277.92"/>
        <n v="849.5"/>
        <n v="432.7"/>
        <n v="2187.6"/>
        <n v="322.94"/>
        <n v="688.1"/>
        <n v="864.19"/>
        <n v="939.6"/>
        <n v="375.84"/>
        <n v="1080.72"/>
        <n v="1074.72"/>
        <n v="699.36"/>
        <n v="5974.8"/>
        <n v="1624.61"/>
        <n v="403.1"/>
        <n v="3926.88"/>
        <n v="2232.2399999999998"/>
        <n v="3034.56"/>
        <n v="5289.6"/>
        <n v="4579.68"/>
        <n v="678.72"/>
        <n v="315.62"/>
        <n v="1266.05"/>
        <n v="4036.8"/>
        <n v="1132.99"/>
        <n v="-375.84"/>
        <n v="1040.52"/>
        <n v="963.12"/>
        <n v="665.5"/>
        <n v="919.92"/>
        <n v="922.56"/>
        <n v="232.8"/>
        <n v="307.63"/>
        <n v="498.62"/>
        <n v="384.05"/>
        <n v="851.52"/>
        <n v="350.78"/>
        <n v="549.1"/>
        <n v="160.80000000000001"/>
        <n v="373.82"/>
        <n v="814.32"/>
        <n v="668.16"/>
        <n v="759.12"/>
        <n v="875.04"/>
        <n v="553.91999999999996"/>
        <n v="-11943.36"/>
        <n v="702.72"/>
        <n v="364.22"/>
        <n v="297.60000000000002"/>
        <n v="11943.36"/>
        <n v="6152.64"/>
        <n v="184537.26"/>
        <n v="626.29999999999995"/>
        <n v="839.52"/>
        <n v="628.32000000000005"/>
        <n v="5585.76"/>
        <n v="116.4"/>
        <n v="300.60000000000002"/>
        <n v="214.32"/>
        <n v="4779.6000000000004"/>
        <n v="14368.4"/>
        <n v="556.79999999999995"/>
        <n v="525.1"/>
        <n v="1204.8"/>
        <n v="175.2"/>
        <n v="463.2"/>
        <n v="428.16"/>
        <n v="3673.8"/>
        <n v="737.28"/>
        <n v="1946.88"/>
        <n v="1092.3599999999999"/>
        <n v="89.16"/>
        <n v="3387.34"/>
        <n v="3420.59"/>
        <n v="1262.8800000000001"/>
        <n v="5958.6"/>
        <n v="1815"/>
        <n v="5464.8"/>
        <n v="693.96"/>
        <n v="520.69000000000005"/>
        <n v="1431.09"/>
        <n v="405"/>
        <n v="1242.24"/>
        <n v="4758"/>
        <n v="166.8"/>
        <n v="3630"/>
        <n v="288.72000000000003"/>
        <n v="338.52"/>
        <n v="571.49"/>
        <n v="7188"/>
        <n v="4435.8"/>
        <n v="6900"/>
        <n v="3933"/>
        <n v="1920"/>
        <n v="1462.8"/>
        <n v="656.64"/>
        <n v="1029.5999999999999"/>
        <n v="1179.24"/>
        <n v="5274"/>
        <n v="6595.2"/>
        <n v="2945.46"/>
        <n v="2395.1999999999998"/>
        <n v="8890.2000000000007"/>
        <n v="9252"/>
        <n v="5310"/>
        <n v="1197.5999999999999"/>
        <n v="1840.56"/>
        <n v="1039.44"/>
        <n v="1242.3"/>
        <n v="1262.92"/>
        <n v="3646.92"/>
        <n v="158.4"/>
        <n v="779.04"/>
        <n v="4918.26"/>
        <n v="6829.2"/>
        <n v="1918.32"/>
        <n v="222.6"/>
        <n v="606.66999999999996"/>
        <n v="118.8"/>
        <n v="588"/>
        <n v="537.6"/>
        <n v="571.79999999999995"/>
        <n v="990"/>
        <n v="591.6"/>
        <n v="596.4"/>
        <n v="778.8"/>
        <n v="363.6"/>
        <n v="655.92"/>
        <n v="391.2"/>
        <n v="758.4"/>
        <n v="757.2"/>
        <n v="2312.4"/>
        <n v="1646.4"/>
        <n v="196.8"/>
        <n v="2547.6"/>
        <n v="120.6"/>
        <n v="69"/>
        <n v="223.56"/>
        <n v="83.4"/>
        <n v="278.76"/>
        <n v="29.16"/>
        <n v="6"/>
        <n v="81"/>
        <n v="104.28"/>
        <n v="33"/>
        <n v="294.36"/>
        <n v="284.27999999999997"/>
        <n v="165"/>
        <n v="63"/>
        <n v="30.37"/>
        <n v="199.8"/>
        <n v="170.4"/>
        <n v="101.52"/>
        <n v="240.12"/>
        <n v="57"/>
        <n v="273.24"/>
        <n v="162"/>
        <n v="255"/>
        <n v="93.83"/>
        <n v="224.4"/>
        <n v="276.48"/>
        <n v="107.4"/>
        <n v="198"/>
        <n v="732"/>
        <n v="1086"/>
        <n v="4536"/>
        <n v="2496"/>
        <n v="111"/>
        <n v="133.19999999999999"/>
        <n v="519.6"/>
        <n v="7380"/>
        <n v="352.92"/>
        <n v="708"/>
        <n v="384"/>
        <n v="4800"/>
        <n v="906.3"/>
        <n v="5880"/>
        <m/>
      </sharedItems>
    </cacheField>
    <cacheField name="Typ protiúčtu" numFmtId="0">
      <sharedItems containsBlank="1"/>
    </cacheField>
    <cacheField name="Číslo protiúčtu" numFmtId="0">
      <sharedItems containsNonDate="0" containsString="0" containsBlank="1"/>
    </cacheField>
    <cacheField name="Číslo položky" numFmtId="0">
      <sharedItems containsString="0" containsBlank="1" containsNumber="1" containsInteger="1" minValue="3561104" maxValue="5870399"/>
    </cacheField>
    <cacheField name="roky" numFmtId="0" databaseField="0">
      <fieldGroup base="0">
        <rangePr groupBy="years" startDate="2019-01-09T00:00:00" endDate="2020-08-01T00:00:00"/>
        <groupItems count="4">
          <s v="&lt;9.1.2019"/>
          <s v="2019"/>
          <s v="2020"/>
          <s v="&gt;1.8.2020"/>
        </groupItems>
      </fieldGroup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17">
  <r>
    <x v="0"/>
    <m/>
    <s v="5.023.51"/>
    <s v="Faktúra"/>
    <n v="1190500519"/>
    <n v="20191184"/>
    <s v="511.110000000"/>
    <x v="0"/>
    <m/>
    <n v="487.2"/>
    <n v="487.2"/>
    <s v="Nákup"/>
    <s v="TUZEMSKO"/>
    <s v="A-FIN"/>
    <x v="0"/>
    <s v="Účet"/>
    <m/>
    <n v="4134066"/>
  </r>
  <r>
    <x v="1"/>
    <m/>
    <s v="5.186.52"/>
    <s v="Faktúra"/>
    <n v="1200700240"/>
    <n v="8250000033"/>
    <s v="511.110000000"/>
    <x v="1"/>
    <m/>
    <n v="961.2"/>
    <n v="961.2"/>
    <s v="Nákup"/>
    <s v="TUZEMSKO"/>
    <s v="A-FIN"/>
    <x v="1"/>
    <s v="Účet"/>
    <m/>
    <n v="5796089"/>
  </r>
  <r>
    <x v="2"/>
    <m/>
    <s v="5.186.52"/>
    <s v="Faktúra"/>
    <n v="1200300403"/>
    <n v="2000006110761"/>
    <s v="511.110000000"/>
    <x v="1"/>
    <m/>
    <n v="1146.97"/>
    <n v="1146.97"/>
    <s v="Nákup"/>
    <s v="TUZEMSKO"/>
    <s v="A-FIN"/>
    <x v="2"/>
    <s v="Účet"/>
    <m/>
    <n v="5389065"/>
  </r>
  <r>
    <x v="3"/>
    <m/>
    <s v="1.009.01"/>
    <s v="Faktúra"/>
    <n v="1190200110"/>
    <n v="190100061"/>
    <s v="511.110000000"/>
    <x v="2"/>
    <m/>
    <n v="476.57"/>
    <n v="476.57"/>
    <s v="Nákup"/>
    <s v="TUZEMSKO"/>
    <s v="A-FIN"/>
    <x v="3"/>
    <s v="Účet"/>
    <m/>
    <n v="3732381"/>
  </r>
  <r>
    <x v="4"/>
    <m/>
    <s v="1.025.01"/>
    <s v="Faktúra"/>
    <n v="1190800447"/>
    <n v="190100222"/>
    <s v="511.110000000"/>
    <x v="2"/>
    <m/>
    <n v="636.36"/>
    <n v="636.36"/>
    <s v="Nákup"/>
    <s v="TUZEMSKO"/>
    <s v="A-FIN"/>
    <x v="4"/>
    <s v="Účet"/>
    <m/>
    <n v="4477258"/>
  </r>
  <r>
    <x v="4"/>
    <m/>
    <s v="1.025.01"/>
    <s v="Faktúra"/>
    <n v="1190800448"/>
    <n v="190100225"/>
    <s v="511.110000000"/>
    <x v="2"/>
    <m/>
    <n v="367.38"/>
    <n v="367.38"/>
    <s v="Nákup"/>
    <s v="TUZEMSKO"/>
    <s v="A-FIN"/>
    <x v="5"/>
    <s v="Účet"/>
    <m/>
    <n v="4477262"/>
  </r>
  <r>
    <x v="5"/>
    <m/>
    <s v="1.613.03"/>
    <s v="Faktúra"/>
    <n v="1190900061"/>
    <n v="190100250"/>
    <s v="511.110000000"/>
    <x v="2"/>
    <m/>
    <n v="154.02000000000001"/>
    <n v="154.02000000000001"/>
    <s v="Nákup"/>
    <s v="TUZEMSKO"/>
    <s v="A-FIN"/>
    <x v="6"/>
    <s v="Účet"/>
    <m/>
    <n v="4550366"/>
  </r>
  <r>
    <x v="6"/>
    <m/>
    <s v="1.025.01"/>
    <s v="Faktúra"/>
    <n v="1200200460"/>
    <n v="200100060"/>
    <s v="511.110000000"/>
    <x v="2"/>
    <m/>
    <n v="160.83000000000001"/>
    <n v="160.83000000000001"/>
    <s v="Nákup"/>
    <s v="TUZEMSKO"/>
    <s v="A-FIN"/>
    <x v="7"/>
    <s v="Účet"/>
    <m/>
    <n v="5256096"/>
  </r>
  <r>
    <x v="6"/>
    <m/>
    <s v="1.025.01"/>
    <s v="Faktúra"/>
    <n v="1200200461"/>
    <n v="200100061"/>
    <s v="511.110000000"/>
    <x v="2"/>
    <m/>
    <n v="346.62"/>
    <n v="346.62"/>
    <s v="Nákup"/>
    <s v="TUZEMSKO"/>
    <s v="A-FIN"/>
    <x v="8"/>
    <s v="Účet"/>
    <m/>
    <n v="5256101"/>
  </r>
  <r>
    <x v="7"/>
    <m/>
    <s v="1.025.01"/>
    <s v="Faktúra"/>
    <n v="1200200702"/>
    <n v="200100070"/>
    <s v="511.110000000"/>
    <x v="2"/>
    <m/>
    <n v="313.51"/>
    <n v="313.51"/>
    <s v="Nákup"/>
    <s v="TUZEMSKO"/>
    <s v="A-FIN"/>
    <x v="9"/>
    <s v="Účet"/>
    <m/>
    <n v="5295357"/>
  </r>
  <r>
    <x v="1"/>
    <m/>
    <s v="1.013.01"/>
    <s v="Faktúra"/>
    <n v="1200700241"/>
    <n v="200100217"/>
    <s v="511.110000000"/>
    <x v="2"/>
    <m/>
    <n v="360.56"/>
    <n v="360.56"/>
    <s v="Nákup"/>
    <s v="TUZEMSKO"/>
    <s v="A-FIN"/>
    <x v="10"/>
    <s v="Účet"/>
    <m/>
    <n v="5796091"/>
  </r>
  <r>
    <x v="1"/>
    <m/>
    <s v="1.013.01"/>
    <s v="Faktúra"/>
    <n v="1200700242"/>
    <n v="200100218"/>
    <s v="511.110000000"/>
    <x v="2"/>
    <m/>
    <n v="336.08"/>
    <n v="336.08"/>
    <s v="Nákup"/>
    <s v="TUZEMSKO"/>
    <s v="A-FIN"/>
    <x v="11"/>
    <s v="Účet"/>
    <m/>
    <n v="5796093"/>
  </r>
  <r>
    <x v="1"/>
    <m/>
    <s v="S.013.01"/>
    <s v="Faktúra"/>
    <n v="1200700243"/>
    <n v="200100219"/>
    <s v="511.110000000"/>
    <x v="2"/>
    <m/>
    <n v="24.58"/>
    <n v="24.58"/>
    <s v="Nákup"/>
    <s v="TUZEMSKO"/>
    <s v="A-FIN"/>
    <x v="12"/>
    <s v="Účet"/>
    <m/>
    <n v="5796095"/>
  </r>
  <r>
    <x v="8"/>
    <m/>
    <s v="1.015.05"/>
    <s v="Faktúra"/>
    <n v="1190700439"/>
    <n v="119071051"/>
    <s v="511.110000000"/>
    <x v="3"/>
    <m/>
    <n v="445.5"/>
    <n v="445.5"/>
    <s v="Nákup"/>
    <s v="TUZEMSKO"/>
    <s v="A-FIN"/>
    <x v="13"/>
    <s v="Účet"/>
    <m/>
    <n v="4321261"/>
  </r>
  <r>
    <x v="6"/>
    <m/>
    <s v="1.202.07"/>
    <s v="Faktúra"/>
    <n v="1200200454"/>
    <n v="345021490"/>
    <s v="511.110000000"/>
    <x v="4"/>
    <m/>
    <n v="291.11"/>
    <n v="291.11"/>
    <s v="Nákup"/>
    <s v="TUZEMSKO"/>
    <s v="A-FIN"/>
    <x v="14"/>
    <s v="Účet"/>
    <m/>
    <n v="5255949"/>
  </r>
  <r>
    <x v="9"/>
    <m/>
    <s v="1.025.01"/>
    <s v="Faktúra"/>
    <n v="1190200097"/>
    <n v="300117874"/>
    <s v="511.110000000"/>
    <x v="4"/>
    <m/>
    <n v="547.39"/>
    <n v="547.39"/>
    <s v="Nákup"/>
    <s v="TUZEMSKO"/>
    <s v="A-FIN"/>
    <x v="15"/>
    <s v="Účet"/>
    <m/>
    <n v="3732243"/>
  </r>
  <r>
    <x v="10"/>
    <m/>
    <s v="5.185.05"/>
    <s v="Faktúra"/>
    <n v="1191000637"/>
    <n v="345010091"/>
    <s v="511.110000000"/>
    <x v="4"/>
    <m/>
    <n v="970.34"/>
    <n v="970.34"/>
    <s v="Nákup"/>
    <s v="TUZEMSKO"/>
    <s v="A-FIN"/>
    <x v="16"/>
    <s v="Účet"/>
    <m/>
    <n v="4757083"/>
  </r>
  <r>
    <x v="6"/>
    <m/>
    <s v="1.202.07"/>
    <s v="Faktúra"/>
    <n v="1200200453"/>
    <n v="345021489"/>
    <s v="511.110000000"/>
    <x v="4"/>
    <m/>
    <n v="291.11"/>
    <n v="291.11"/>
    <s v="Nákup"/>
    <s v="TUZEMSKO"/>
    <s v="A-FIN"/>
    <x v="14"/>
    <s v="Účet"/>
    <m/>
    <n v="5255945"/>
  </r>
  <r>
    <x v="11"/>
    <m/>
    <s v="S.013.01"/>
    <s v="Faktúra"/>
    <n v="1190400089"/>
    <n v="300122367"/>
    <s v="511.110000000"/>
    <x v="4"/>
    <m/>
    <n v="2546.9499999999998"/>
    <n v="2546.9499999999998"/>
    <s v="Nákup"/>
    <s v="TUZEMSKO"/>
    <s v="A-FIN"/>
    <x v="17"/>
    <s v="Účet"/>
    <m/>
    <n v="3975754"/>
  </r>
  <r>
    <x v="12"/>
    <m/>
    <s v="1.025.01"/>
    <s v="Faktúra"/>
    <n v="1200100128"/>
    <n v="345018347"/>
    <s v="511.110000000"/>
    <x v="4"/>
    <m/>
    <n v="528.17999999999995"/>
    <n v="528.17999999999995"/>
    <s v="Nákup"/>
    <s v="TUZEMSKO"/>
    <s v="A-FIN"/>
    <x v="18"/>
    <s v="Účet"/>
    <m/>
    <n v="5079302"/>
  </r>
  <r>
    <x v="12"/>
    <m/>
    <s v="1.025.01"/>
    <s v="Faktúra"/>
    <n v="1200100129"/>
    <n v="345018346"/>
    <s v="511.110000000"/>
    <x v="4"/>
    <m/>
    <n v="62.65"/>
    <n v="62.65"/>
    <s v="Nákup"/>
    <s v="TUZEMSKO"/>
    <s v="A-FIN"/>
    <x v="19"/>
    <s v="Účet"/>
    <m/>
    <n v="5079310"/>
  </r>
  <r>
    <x v="12"/>
    <m/>
    <s v="1.025.01"/>
    <s v="Faktúra"/>
    <n v="1200100133"/>
    <n v="345018589"/>
    <s v="511.110000000"/>
    <x v="4"/>
    <m/>
    <n v="210.03"/>
    <n v="210.03"/>
    <s v="Nákup"/>
    <s v="TUZEMSKO"/>
    <s v="A-FIN"/>
    <x v="20"/>
    <s v="Účet"/>
    <m/>
    <n v="5079346"/>
  </r>
  <r>
    <x v="12"/>
    <m/>
    <s v="1.025.05"/>
    <s v="Faktúra"/>
    <n v="1200100130"/>
    <n v="345018345"/>
    <s v="511.110000000"/>
    <x v="4"/>
    <m/>
    <n v="586.69000000000005"/>
    <n v="586.69000000000005"/>
    <s v="Nákup"/>
    <s v="TUZEMSKO"/>
    <s v="A-FIN"/>
    <x v="21"/>
    <s v="Účet"/>
    <m/>
    <n v="5079320"/>
  </r>
  <r>
    <x v="12"/>
    <m/>
    <s v="1.025.05"/>
    <s v="Faktúra"/>
    <n v="1200100131"/>
    <n v="345018343"/>
    <s v="511.110000000"/>
    <x v="4"/>
    <m/>
    <n v="407.01"/>
    <n v="407.01"/>
    <s v="Nákup"/>
    <s v="TUZEMSKO"/>
    <s v="A-FIN"/>
    <x v="22"/>
    <s v="Účet"/>
    <m/>
    <n v="5079328"/>
  </r>
  <r>
    <x v="12"/>
    <m/>
    <s v="1.025.05"/>
    <s v="Faktúra"/>
    <n v="1200100132"/>
    <n v="345018344"/>
    <s v="511.110000000"/>
    <x v="4"/>
    <m/>
    <n v="407.01"/>
    <n v="407.01"/>
    <s v="Nákup"/>
    <s v="TUZEMSKO"/>
    <s v="A-FIN"/>
    <x v="22"/>
    <s v="Účet"/>
    <m/>
    <n v="5079340"/>
  </r>
  <r>
    <x v="13"/>
    <m/>
    <s v="1.025.01"/>
    <s v="Faktúra"/>
    <n v="1190100406"/>
    <n v="300115410"/>
    <s v="511.110000000"/>
    <x v="4"/>
    <m/>
    <n v="183.12"/>
    <n v="183.12"/>
    <s v="Nákup"/>
    <s v="TUZEMSKO"/>
    <s v="A-FIN"/>
    <x v="23"/>
    <s v="Účet"/>
    <m/>
    <n v="3584584"/>
  </r>
  <r>
    <x v="13"/>
    <m/>
    <s v="5.185.05"/>
    <s v="Faktúra"/>
    <n v="1190100407"/>
    <n v="300116437"/>
    <s v="511.110000000"/>
    <x v="4"/>
    <m/>
    <n v="1057.3"/>
    <n v="1057.3"/>
    <s v="Nákup"/>
    <s v="TUZEMSKO"/>
    <s v="A-FIN"/>
    <x v="24"/>
    <s v="Účet"/>
    <m/>
    <n v="3584586"/>
  </r>
  <r>
    <x v="14"/>
    <m/>
    <s v="1.025.01"/>
    <s v="Faktúra"/>
    <n v="1190200094"/>
    <n v="300117887"/>
    <s v="511.110000000"/>
    <x v="4"/>
    <m/>
    <n v="248.15"/>
    <n v="248.15"/>
    <s v="Nákup"/>
    <s v="TUZEMSKO"/>
    <s v="A-FIN"/>
    <x v="25"/>
    <s v="Účet"/>
    <m/>
    <n v="3732225"/>
  </r>
  <r>
    <x v="9"/>
    <m/>
    <s v="1.025.01"/>
    <s v="Faktúra"/>
    <n v="1190200098"/>
    <n v="300117882"/>
    <s v="511.110000000"/>
    <x v="4"/>
    <m/>
    <n v="248.15"/>
    <n v="248.15"/>
    <s v="Nákup"/>
    <s v="TUZEMSKO"/>
    <s v="A-FIN"/>
    <x v="25"/>
    <s v="Účet"/>
    <m/>
    <n v="3732247"/>
  </r>
  <r>
    <x v="15"/>
    <m/>
    <s v="5.185.05"/>
    <s v="Faktúra"/>
    <n v="1190300294"/>
    <n v="300119367"/>
    <s v="511.110000000"/>
    <x v="4"/>
    <m/>
    <n v="526.86"/>
    <n v="526.86"/>
    <s v="Nákup"/>
    <s v="TUZEMSKO"/>
    <s v="A-FIN"/>
    <x v="26"/>
    <s v="Účet"/>
    <m/>
    <n v="3884166"/>
  </r>
  <r>
    <x v="16"/>
    <m/>
    <s v="1.025.01"/>
    <s v="Faktúra"/>
    <n v="1190300592"/>
    <n v="300121876"/>
    <s v="511.110000000"/>
    <x v="4"/>
    <m/>
    <n v="100.8"/>
    <n v="100.8"/>
    <s v="Nákup"/>
    <s v="TUZEMSKO"/>
    <s v="A-FIN"/>
    <x v="27"/>
    <s v="Účet"/>
    <m/>
    <n v="3910945"/>
  </r>
  <r>
    <x v="16"/>
    <m/>
    <s v="1.025.05"/>
    <s v="Faktúra"/>
    <n v="1190300592"/>
    <n v="300121876"/>
    <s v="511.110000000"/>
    <x v="4"/>
    <m/>
    <n v="50.4"/>
    <n v="50.4"/>
    <s v="Nákup"/>
    <s v="TUZEMSKO"/>
    <s v="A-FIN"/>
    <x v="28"/>
    <s v="Účet"/>
    <m/>
    <n v="3910944"/>
  </r>
  <r>
    <x v="16"/>
    <m/>
    <s v="1.613.03"/>
    <s v="Faktúra"/>
    <n v="1190300592"/>
    <n v="300121876"/>
    <s v="511.110000000"/>
    <x v="4"/>
    <m/>
    <n v="2166.77"/>
    <n v="2166.77"/>
    <s v="Nákup"/>
    <s v="TUZEMSKO"/>
    <s v="A-FIN"/>
    <x v="29"/>
    <s v="Účet"/>
    <m/>
    <n v="3910943"/>
  </r>
  <r>
    <x v="0"/>
    <m/>
    <s v="1.025.05"/>
    <s v="Faktúra"/>
    <n v="1190500436"/>
    <n v="300127428"/>
    <s v="511.110000000"/>
    <x v="4"/>
    <m/>
    <n v="167.3"/>
    <n v="167.3"/>
    <s v="Nákup"/>
    <s v="TUZEMSKO"/>
    <s v="A-FIN"/>
    <x v="30"/>
    <s v="Účet"/>
    <m/>
    <n v="4095958"/>
  </r>
  <r>
    <x v="0"/>
    <m/>
    <s v="1.613.03"/>
    <s v="Faktúra"/>
    <n v="1190500437"/>
    <n v="300127427"/>
    <s v="511.110000000"/>
    <x v="4"/>
    <m/>
    <n v="612.32000000000005"/>
    <n v="612.32000000000005"/>
    <s v="Nákup"/>
    <s v="TUZEMSKO"/>
    <s v="A-FIN"/>
    <x v="31"/>
    <s v="Účet"/>
    <m/>
    <n v="4095960"/>
  </r>
  <r>
    <x v="0"/>
    <m/>
    <s v="S.013.01"/>
    <s v="Faktúra"/>
    <n v="1190500433"/>
    <n v="300124438"/>
    <s v="511.110000000"/>
    <x v="4"/>
    <m/>
    <n v="1412.51"/>
    <n v="1412.51"/>
    <s v="Nákup"/>
    <s v="TUZEMSKO"/>
    <s v="A-FIN"/>
    <x v="32"/>
    <s v="Účet"/>
    <m/>
    <n v="4095952"/>
  </r>
  <r>
    <x v="17"/>
    <m/>
    <s v="1.051.01"/>
    <s v="Faktúra"/>
    <n v="1190600526"/>
    <n v="300129031"/>
    <s v="511.110000000"/>
    <x v="4"/>
    <m/>
    <n v="461.35"/>
    <n v="461.35"/>
    <s v="Nákup"/>
    <s v="TUZEMSKO"/>
    <s v="A-FIN"/>
    <x v="33"/>
    <s v="Účet"/>
    <m/>
    <n v="4247281"/>
  </r>
  <r>
    <x v="17"/>
    <m/>
    <s v="1.613.03"/>
    <s v="Faktúra"/>
    <n v="1190600525"/>
    <n v="300128818"/>
    <s v="511.110000000"/>
    <x v="4"/>
    <m/>
    <n v="779.73"/>
    <n v="779.73"/>
    <s v="Nákup"/>
    <s v="TUZEMSKO"/>
    <s v="A-FIN"/>
    <x v="34"/>
    <s v="Účet"/>
    <m/>
    <n v="4247275"/>
  </r>
  <r>
    <x v="17"/>
    <m/>
    <s v="5.185.05"/>
    <s v="Faktúra"/>
    <n v="1190600527"/>
    <n v="300128305"/>
    <s v="511.110000000"/>
    <x v="4"/>
    <m/>
    <n v="2538.0700000000002"/>
    <n v="2538.0700000000002"/>
    <s v="Nákup"/>
    <s v="TUZEMSKO"/>
    <s v="A-FIN"/>
    <x v="35"/>
    <s v="Účet"/>
    <m/>
    <n v="4247285"/>
  </r>
  <r>
    <x v="17"/>
    <m/>
    <s v="S.013.01"/>
    <s v="Faktúra"/>
    <n v="1190600444"/>
    <n v="300127020"/>
    <s v="511.110000000"/>
    <x v="4"/>
    <m/>
    <n v="1807.1"/>
    <n v="1807.1"/>
    <s v="Nákup"/>
    <s v="TUZEMSKO"/>
    <s v="A-FIN"/>
    <x v="36"/>
    <s v="Účet"/>
    <m/>
    <n v="4215494"/>
  </r>
  <r>
    <x v="18"/>
    <m/>
    <s v="1.025.01"/>
    <s v="Faktúra"/>
    <n v="1190600454"/>
    <n v="300129714"/>
    <s v="511.110000000"/>
    <x v="4"/>
    <m/>
    <n v="4357.37"/>
    <n v="4357.37"/>
    <s v="Nákup"/>
    <s v="TUZEMSKO"/>
    <s v="A-FIN"/>
    <x v="37"/>
    <s v="Účet"/>
    <m/>
    <n v="4215525"/>
  </r>
  <r>
    <x v="18"/>
    <m/>
    <s v="1.025.05"/>
    <s v="Faktúra"/>
    <n v="1190600455"/>
    <n v="300129710"/>
    <s v="511.110000000"/>
    <x v="4"/>
    <m/>
    <n v="136.82"/>
    <n v="136.82"/>
    <s v="Nákup"/>
    <s v="TUZEMSKO"/>
    <s v="A-FIN"/>
    <x v="38"/>
    <s v="Účet"/>
    <m/>
    <n v="4215527"/>
  </r>
  <r>
    <x v="18"/>
    <m/>
    <s v="1.202.07"/>
    <s v="Faktúra"/>
    <n v="1190600455"/>
    <n v="300129710"/>
    <s v="511.110000000"/>
    <x v="4"/>
    <m/>
    <n v="68.41"/>
    <n v="68.41"/>
    <s v="Nákup"/>
    <s v="TUZEMSKO"/>
    <s v="A-FIN"/>
    <x v="39"/>
    <s v="Účet"/>
    <m/>
    <n v="4215528"/>
  </r>
  <r>
    <x v="18"/>
    <m/>
    <s v="S.013.01"/>
    <s v="Faktúra"/>
    <n v="1190600515"/>
    <n v="300130172"/>
    <s v="511.110000000"/>
    <x v="4"/>
    <m/>
    <n v="1673.99"/>
    <n v="1673.99"/>
    <s v="Nákup"/>
    <s v="TUZEMSKO"/>
    <s v="A-FIN"/>
    <x v="40"/>
    <s v="Účet"/>
    <m/>
    <n v="4238809"/>
  </r>
  <r>
    <x v="18"/>
    <m/>
    <s v="S.013.01"/>
    <s v="Faktúra"/>
    <n v="1190600516"/>
    <n v="300130269"/>
    <s v="511.110000000"/>
    <x v="4"/>
    <m/>
    <n v="2538.0700000000002"/>
    <n v="2538.0700000000002"/>
    <s v="Nákup"/>
    <s v="TUZEMSKO"/>
    <s v="A-FIN"/>
    <x v="35"/>
    <s v="Účet"/>
    <m/>
    <n v="4238811"/>
  </r>
  <r>
    <x v="4"/>
    <m/>
    <s v="5.185.05"/>
    <s v="Faktúra"/>
    <n v="1190800262"/>
    <n v="345004367"/>
    <s v="511.110000000"/>
    <x v="4"/>
    <m/>
    <n v="594.94000000000005"/>
    <n v="594.94000000000005"/>
    <s v="Nákup"/>
    <s v="TUZEMSKO"/>
    <s v="A-FIN"/>
    <x v="41"/>
    <s v="Účet"/>
    <m/>
    <n v="4469551"/>
  </r>
  <r>
    <x v="19"/>
    <m/>
    <s v="1.013.01"/>
    <s v="Faktúra"/>
    <n v="1191100347"/>
    <n v="345013531"/>
    <s v="511.110000000"/>
    <x v="4"/>
    <m/>
    <n v="5614.76"/>
    <n v="5614.76"/>
    <s v="Nákup"/>
    <s v="TUZEMSKO"/>
    <s v="A-FIN"/>
    <x v="42"/>
    <s v="Účet"/>
    <m/>
    <n v="4886250"/>
  </r>
  <r>
    <x v="20"/>
    <m/>
    <s v="S.013.01"/>
    <s v="Faktúra"/>
    <n v="1191200074"/>
    <n v="345013652"/>
    <s v="511.110000000"/>
    <x v="4"/>
    <m/>
    <n v="2557.2399999999998"/>
    <n v="2557.2399999999998"/>
    <s v="Nákup"/>
    <s v="TUZEMSKO"/>
    <s v="A-FIN"/>
    <x v="43"/>
    <s v="Účet"/>
    <m/>
    <n v="4951725"/>
  </r>
  <r>
    <x v="21"/>
    <m/>
    <s v="S.013.01"/>
    <s v="Faktúra"/>
    <n v="1191200090"/>
    <n v="345014609"/>
    <s v="511.110000000"/>
    <x v="4"/>
    <m/>
    <n v="508.54"/>
    <n v="508.54"/>
    <s v="Nákup"/>
    <s v="TUZEMSKO"/>
    <s v="A-FIN"/>
    <x v="44"/>
    <s v="Účet"/>
    <m/>
    <n v="4983635"/>
  </r>
  <r>
    <x v="22"/>
    <m/>
    <s v="S.013.01"/>
    <s v="Faktúra"/>
    <n v="1191200234"/>
    <n v="345015438"/>
    <s v="511.110000000"/>
    <x v="4"/>
    <m/>
    <n v="2664.11"/>
    <n v="2664.11"/>
    <s v="Nákup"/>
    <s v="TUZEMSKO"/>
    <s v="A-FIN"/>
    <x v="45"/>
    <s v="Účet"/>
    <m/>
    <n v="5002377"/>
  </r>
  <r>
    <x v="23"/>
    <m/>
    <s v="S.013.01"/>
    <s v="Faktúra"/>
    <n v="1200200263"/>
    <n v="345019872"/>
    <s v="511.110000000"/>
    <x v="4"/>
    <m/>
    <n v="1699.38"/>
    <n v="1699.38"/>
    <s v="Nákup"/>
    <s v="TUZEMSKO"/>
    <s v="A-FIN"/>
    <x v="46"/>
    <s v="Účet"/>
    <m/>
    <n v="5237155"/>
  </r>
  <r>
    <x v="24"/>
    <m/>
    <s v="1.051.05"/>
    <s v="Faktúra"/>
    <n v="1200200268"/>
    <n v="345019941"/>
    <s v="511.110000000"/>
    <x v="4"/>
    <m/>
    <n v="204.77"/>
    <n v="204.77"/>
    <s v="Nákup"/>
    <s v="TUZEMSKO"/>
    <s v="A-FIN"/>
    <x v="47"/>
    <s v="Účet"/>
    <m/>
    <n v="5237181"/>
  </r>
  <r>
    <x v="25"/>
    <m/>
    <s v="1.051.05"/>
    <s v="Faktúra"/>
    <n v="1200200483"/>
    <n v="345019942"/>
    <s v="511.110000000"/>
    <x v="4"/>
    <m/>
    <n v="584.76"/>
    <n v="584.76"/>
    <s v="Nákup"/>
    <s v="TUZEMSKO"/>
    <s v="A-FIN"/>
    <x v="48"/>
    <s v="Účet"/>
    <m/>
    <n v="5256248"/>
  </r>
  <r>
    <x v="6"/>
    <m/>
    <s v="1.001.05"/>
    <s v="Faktúra"/>
    <n v="1200200455"/>
    <n v="345021734"/>
    <s v="511.110000000"/>
    <x v="4"/>
    <m/>
    <n v="252.38"/>
    <n v="252.38"/>
    <s v="Nákup"/>
    <s v="TUZEMSKO"/>
    <s v="A-FIN"/>
    <x v="49"/>
    <s v="Účet"/>
    <m/>
    <n v="5255955"/>
  </r>
  <r>
    <x v="6"/>
    <m/>
    <s v="1.025.05"/>
    <s v="Faktúra"/>
    <n v="1200200452"/>
    <n v="345021485"/>
    <s v="511.110000000"/>
    <x v="4"/>
    <m/>
    <n v="435.05"/>
    <n v="435.05"/>
    <s v="Nákup"/>
    <s v="TUZEMSKO"/>
    <s v="A-FIN"/>
    <x v="50"/>
    <s v="Účet"/>
    <m/>
    <n v="5255914"/>
  </r>
  <r>
    <x v="26"/>
    <m/>
    <s v="5.185.05"/>
    <s v="Faktúra"/>
    <n v="1200400408"/>
    <n v="345027140"/>
    <s v="511.110000000"/>
    <x v="4"/>
    <m/>
    <n v="603.4"/>
    <n v="603.4"/>
    <s v="Nákup"/>
    <s v="TUZEMSKO"/>
    <s v="A-FIN"/>
    <x v="51"/>
    <s v="Účet"/>
    <m/>
    <n v="5502739"/>
  </r>
  <r>
    <x v="26"/>
    <m/>
    <s v="5.185.05"/>
    <s v="Faktúra"/>
    <n v="1200400419"/>
    <n v="345027502"/>
    <s v="511.110000000"/>
    <x v="4"/>
    <m/>
    <n v="2173.9"/>
    <n v="2173.9"/>
    <s v="Nákup"/>
    <s v="TUZEMSKO"/>
    <s v="A-FIN"/>
    <x v="52"/>
    <s v="Účet"/>
    <m/>
    <n v="5502788"/>
  </r>
  <r>
    <x v="27"/>
    <m/>
    <s v="1.025.06"/>
    <s v="Faktúra"/>
    <n v="1200500471"/>
    <n v="345023960"/>
    <s v="511.110000000"/>
    <x v="4"/>
    <m/>
    <n v="549.66999999999996"/>
    <n v="549.66999999999996"/>
    <s v="Nákup"/>
    <s v="TUZEMSKO"/>
    <s v="A-FIN"/>
    <x v="53"/>
    <s v="Účet"/>
    <m/>
    <n v="5590455"/>
  </r>
  <r>
    <x v="28"/>
    <m/>
    <s v="1.001.01"/>
    <s v="Faktúra"/>
    <n v="1200600554"/>
    <n v="345029920"/>
    <s v="511.110000000"/>
    <x v="4"/>
    <m/>
    <n v="87.25"/>
    <n v="87.25"/>
    <s v="Nákup"/>
    <s v="TUZEMSKO"/>
    <s v="A-FIN"/>
    <x v="54"/>
    <s v="Účet"/>
    <m/>
    <n v="5775136"/>
  </r>
  <r>
    <x v="28"/>
    <m/>
    <s v="1.025.06"/>
    <s v="Faktúra"/>
    <n v="1200600551"/>
    <n v="345030879"/>
    <s v="511.110000000"/>
    <x v="4"/>
    <m/>
    <n v="242.85"/>
    <n v="242.85"/>
    <s v="Nákup"/>
    <s v="TUZEMSKO"/>
    <s v="A-FIN"/>
    <x v="55"/>
    <s v="Účet"/>
    <m/>
    <n v="5775128"/>
  </r>
  <r>
    <x v="28"/>
    <m/>
    <s v="1.025.06"/>
    <s v="Faktúra"/>
    <n v="1200600552"/>
    <n v="345030876"/>
    <s v="511.110000000"/>
    <x v="4"/>
    <m/>
    <n v="898.72"/>
    <n v="898.72"/>
    <s v="Nákup"/>
    <s v="TUZEMSKO"/>
    <s v="A-FIN"/>
    <x v="56"/>
    <s v="Účet"/>
    <m/>
    <n v="5775130"/>
  </r>
  <r>
    <x v="4"/>
    <m/>
    <s v="5.029.51"/>
    <s v="Faktúra"/>
    <n v="1190800316"/>
    <n v="320190084"/>
    <s v="511.110000000"/>
    <x v="5"/>
    <m/>
    <n v="274.60000000000002"/>
    <n v="274.60000000000002"/>
    <s v="Nákup"/>
    <s v="TUZEMSKO"/>
    <s v="A-FIN"/>
    <x v="57"/>
    <s v="Účet"/>
    <m/>
    <n v="4475511"/>
  </r>
  <r>
    <x v="4"/>
    <m/>
    <s v="5.029.52"/>
    <s v="Faktúra"/>
    <n v="1190800316"/>
    <n v="320190084"/>
    <s v="511.110000000"/>
    <x v="5"/>
    <m/>
    <n v="549.20000000000005"/>
    <n v="549.20000000000005"/>
    <s v="Nákup"/>
    <s v="TUZEMSKO"/>
    <s v="A-FIN"/>
    <x v="58"/>
    <s v="Účet"/>
    <m/>
    <n v="4475510"/>
  </r>
  <r>
    <x v="13"/>
    <m/>
    <s v="5.024.06"/>
    <s v="Faktúra"/>
    <n v="1190100413"/>
    <n v="201900398"/>
    <s v="511.110000000"/>
    <x v="6"/>
    <m/>
    <n v="379.2"/>
    <n v="379.2"/>
    <s v="Nákup"/>
    <s v="TUZEMSKO"/>
    <s v="A-FIN"/>
    <x v="59"/>
    <s v="Účet"/>
    <m/>
    <n v="3584607"/>
  </r>
  <r>
    <x v="29"/>
    <m/>
    <s v="5.024.06"/>
    <s v="Faktúra"/>
    <n v="1190400029"/>
    <n v="201901205"/>
    <s v="511.110000000"/>
    <x v="6"/>
    <m/>
    <n v="2150.4"/>
    <n v="2150.4"/>
    <s v="Nákup"/>
    <s v="TUZEMSKO"/>
    <s v="A-FIN"/>
    <x v="60"/>
    <s v="Účet"/>
    <m/>
    <n v="3972351"/>
  </r>
  <r>
    <x v="13"/>
    <m/>
    <s v="5.024.06"/>
    <s v="Faktúra"/>
    <n v="1190100414"/>
    <n v="201900397"/>
    <s v="511.110000000"/>
    <x v="6"/>
    <m/>
    <n v="649.20000000000005"/>
    <n v="649.20000000000005"/>
    <s v="Nákup"/>
    <s v="TUZEMSKO"/>
    <s v="A-FIN"/>
    <x v="61"/>
    <s v="Účet"/>
    <m/>
    <n v="3584611"/>
  </r>
  <r>
    <x v="16"/>
    <m/>
    <s v="5.024.06"/>
    <s v="Faktúra"/>
    <n v="1190300595"/>
    <n v="201901062"/>
    <s v="511.110000000"/>
    <x v="6"/>
    <m/>
    <n v="379.2"/>
    <n v="379.2"/>
    <s v="Nákup"/>
    <s v="TUZEMSKO"/>
    <s v="A-FIN"/>
    <x v="59"/>
    <s v="Účet"/>
    <m/>
    <n v="3910951"/>
  </r>
  <r>
    <x v="30"/>
    <m/>
    <s v="5.024.06"/>
    <s v="Faktúra"/>
    <n v="1190500212"/>
    <n v="201901791"/>
    <s v="511.110000000"/>
    <x v="6"/>
    <m/>
    <n v="379.2"/>
    <n v="379.2"/>
    <s v="Nákup"/>
    <s v="TUZEMSKO"/>
    <s v="A-FIN"/>
    <x v="59"/>
    <s v="Účet"/>
    <m/>
    <n v="4089583"/>
  </r>
  <r>
    <x v="0"/>
    <m/>
    <s v="5.024.06"/>
    <s v="Faktúra"/>
    <n v="1190500429"/>
    <n v="201901860"/>
    <s v="511.110000000"/>
    <x v="6"/>
    <m/>
    <n v="102"/>
    <n v="102"/>
    <s v="Nákup"/>
    <s v="TUZEMSKO"/>
    <s v="A-FIN"/>
    <x v="62"/>
    <s v="Účet"/>
    <m/>
    <n v="4095944"/>
  </r>
  <r>
    <x v="31"/>
    <m/>
    <s v="5.024.06"/>
    <s v="Faktúra"/>
    <n v="1190700403"/>
    <n v="201902491"/>
    <s v="511.110000000"/>
    <x v="6"/>
    <m/>
    <n v="649.20000000000005"/>
    <n v="649.20000000000005"/>
    <s v="Nákup"/>
    <s v="TUZEMSKO"/>
    <s v="A-FIN"/>
    <x v="61"/>
    <s v="Účet"/>
    <m/>
    <n v="4321056"/>
  </r>
  <r>
    <x v="32"/>
    <m/>
    <s v="5.024.06"/>
    <s v="Faktúra"/>
    <n v="1190900040"/>
    <n v="201902960"/>
    <s v="511.110000000"/>
    <x v="6"/>
    <m/>
    <n v="379.2"/>
    <n v="379.2"/>
    <s v="Nákup"/>
    <s v="TUZEMSKO"/>
    <s v="A-FIN"/>
    <x v="59"/>
    <s v="Účet"/>
    <m/>
    <n v="4549953"/>
  </r>
  <r>
    <x v="33"/>
    <m/>
    <s v="5.024.06"/>
    <s v="Faktúra"/>
    <n v="1191000332"/>
    <n v="201903411"/>
    <s v="511.110000000"/>
    <x v="6"/>
    <m/>
    <n v="767.58"/>
    <n v="767.58"/>
    <s v="Nákup"/>
    <s v="TUZEMSKO"/>
    <s v="A-FIN"/>
    <x v="63"/>
    <s v="Účet"/>
    <m/>
    <n v="4737164"/>
  </r>
  <r>
    <x v="19"/>
    <m/>
    <s v="5.024.06"/>
    <s v="Faktúra"/>
    <n v="1191100200"/>
    <n v="201903780"/>
    <s v="511.110000000"/>
    <x v="6"/>
    <m/>
    <n v="379.2"/>
    <n v="379.2"/>
    <s v="Nákup"/>
    <s v="TUZEMSKO"/>
    <s v="A-FIN"/>
    <x v="59"/>
    <s v="Účet"/>
    <m/>
    <n v="4827679"/>
  </r>
  <r>
    <x v="34"/>
    <m/>
    <s v="5.024.06"/>
    <s v="Faktúra"/>
    <n v="1191200088"/>
    <n v="201904007"/>
    <s v="511.110000000"/>
    <x v="6"/>
    <m/>
    <n v="649.20000000000005"/>
    <n v="649.20000000000005"/>
    <s v="Nákup"/>
    <s v="TUZEMSKO"/>
    <s v="A-FIN"/>
    <x v="61"/>
    <s v="Účet"/>
    <m/>
    <n v="4983619"/>
  </r>
  <r>
    <x v="35"/>
    <m/>
    <s v="5.024.06"/>
    <s v="Faktúra"/>
    <n v="1200200477"/>
    <n v="202000515"/>
    <s v="511.110000000"/>
    <x v="6"/>
    <m/>
    <n v="649.20000000000005"/>
    <n v="649.20000000000005"/>
    <s v="Nákup"/>
    <s v="TUZEMSKO"/>
    <s v="A-FIN"/>
    <x v="61"/>
    <s v="Účet"/>
    <m/>
    <n v="5256214"/>
  </r>
  <r>
    <x v="35"/>
    <m/>
    <s v="5.024.06"/>
    <s v="Faktúra"/>
    <n v="1200200478"/>
    <n v="202000516"/>
    <s v="511.110000000"/>
    <x v="6"/>
    <m/>
    <n v="649.20000000000005"/>
    <n v="649.20000000000005"/>
    <s v="Nákup"/>
    <s v="TUZEMSKO"/>
    <s v="A-FIN"/>
    <x v="61"/>
    <s v="Účet"/>
    <m/>
    <n v="5256221"/>
  </r>
  <r>
    <x v="36"/>
    <m/>
    <s v="5.024.06"/>
    <s v="Faktúra"/>
    <n v="1200300287"/>
    <n v="202000842"/>
    <s v="511.110000000"/>
    <x v="6"/>
    <m/>
    <n v="379.2"/>
    <n v="379.2"/>
    <s v="Nákup"/>
    <s v="TUZEMSKO"/>
    <s v="A-FIN"/>
    <x v="59"/>
    <s v="Účet"/>
    <m/>
    <n v="5370781"/>
  </r>
  <r>
    <x v="37"/>
    <m/>
    <s v="5.024.52"/>
    <s v="Faktúra"/>
    <n v="1190900214"/>
    <n v="19089"/>
    <s v="511.110000000"/>
    <x v="7"/>
    <m/>
    <n v="79.2"/>
    <n v="79.2"/>
    <s v="Nákup"/>
    <s v="TUZEMSKO"/>
    <s v="A-FIN"/>
    <x v="64"/>
    <s v="Účet"/>
    <m/>
    <n v="4564857"/>
  </r>
  <r>
    <x v="10"/>
    <m/>
    <s v="5.034.51"/>
    <s v="Faktúra"/>
    <n v="1191000649"/>
    <n v="19106"/>
    <s v="511.110000000"/>
    <x v="7"/>
    <m/>
    <n v="264.48"/>
    <n v="264.48"/>
    <s v="Nákup"/>
    <s v="TUZEMSKO"/>
    <s v="A-FIN"/>
    <x v="65"/>
    <s v="Účet"/>
    <m/>
    <n v="4757112"/>
  </r>
  <r>
    <x v="10"/>
    <m/>
    <s v="5.034.51"/>
    <s v="Faktúra"/>
    <n v="1191000652"/>
    <n v="19105"/>
    <s v="511.110000000"/>
    <x v="7"/>
    <m/>
    <n v="149.87"/>
    <n v="149.87"/>
    <s v="Nákup"/>
    <s v="TUZEMSKO"/>
    <s v="A-FIN"/>
    <x v="66"/>
    <s v="Účet"/>
    <m/>
    <n v="4757133"/>
  </r>
  <r>
    <x v="28"/>
    <m/>
    <s v="5.034.51"/>
    <s v="Faktúra"/>
    <n v="1200600594"/>
    <n v="20076"/>
    <s v="511.110000000"/>
    <x v="7"/>
    <m/>
    <n v="87.6"/>
    <n v="87.6"/>
    <s v="Nákup"/>
    <s v="TUZEMSKO"/>
    <s v="A-FIN"/>
    <x v="67"/>
    <s v="Účet"/>
    <m/>
    <n v="5780227"/>
  </r>
  <r>
    <x v="18"/>
    <m/>
    <s v="1.202.02"/>
    <s v="Faktúra"/>
    <n v="1190600450"/>
    <n v="2019246"/>
    <s v="511.110000000"/>
    <x v="8"/>
    <m/>
    <n v="291.60000000000002"/>
    <n v="291.60000000000002"/>
    <s v="Nákup"/>
    <s v="TUZEMSKO"/>
    <s v="A-FIN"/>
    <x v="68"/>
    <s v="Účet"/>
    <m/>
    <n v="4215515"/>
  </r>
  <r>
    <x v="38"/>
    <m/>
    <s v="1.202.02"/>
    <s v="Faktúra"/>
    <n v="1190900042"/>
    <n v="2019334"/>
    <s v="511.110000000"/>
    <x v="8"/>
    <m/>
    <n v="328.8"/>
    <n v="328.8"/>
    <s v="Nákup"/>
    <s v="TUZEMSKO"/>
    <s v="A-FIN"/>
    <x v="69"/>
    <s v="Účet"/>
    <m/>
    <n v="4550001"/>
  </r>
  <r>
    <x v="39"/>
    <m/>
    <s v="1.202.02"/>
    <s v="Faktúra"/>
    <n v="1200500478"/>
    <n v="2020189"/>
    <s v="511.110000000"/>
    <x v="8"/>
    <m/>
    <n v="115.8"/>
    <n v="115.8"/>
    <s v="Nákup"/>
    <s v="TUZEMSKO"/>
    <s v="A-FIN"/>
    <x v="70"/>
    <s v="Účet"/>
    <m/>
    <n v="5590477"/>
  </r>
  <r>
    <x v="40"/>
    <m/>
    <s v="S.015.01"/>
    <s v="Faktúra"/>
    <n v="1200600523"/>
    <n v="120009"/>
    <s v="511.110000000"/>
    <x v="9"/>
    <m/>
    <n v="897.6"/>
    <n v="897.6"/>
    <s v="Nákup"/>
    <s v="TUZEMSKO"/>
    <s v="A-FIN"/>
    <x v="71"/>
    <s v="Účet"/>
    <m/>
    <n v="5775008"/>
  </r>
  <r>
    <x v="41"/>
    <m/>
    <s v="5.186.51"/>
    <s v="Faktúra"/>
    <n v="1200400021"/>
    <n v="120154"/>
    <s v="511.110000000"/>
    <x v="10"/>
    <m/>
    <n v="910.8"/>
    <n v="910.8"/>
    <s v="Nákup"/>
    <s v="TUZEMSKO"/>
    <s v="A-FIN"/>
    <x v="72"/>
    <s v="Účet"/>
    <m/>
    <n v="5475312"/>
  </r>
  <r>
    <x v="42"/>
    <m/>
    <s v="S.015.01"/>
    <s v="Faktúra"/>
    <n v="1191200231"/>
    <n v="119458"/>
    <s v="511.110000000"/>
    <x v="10"/>
    <m/>
    <n v="144"/>
    <n v="144"/>
    <s v="Nákup"/>
    <s v="TUZEMSKO"/>
    <s v="A-FIN"/>
    <x v="73"/>
    <s v="Účet"/>
    <m/>
    <n v="5002371"/>
  </r>
  <r>
    <x v="43"/>
    <m/>
    <s v="5.186.51"/>
    <s v="Faktúra"/>
    <n v="1191200255"/>
    <n v="119489"/>
    <s v="511.110000000"/>
    <x v="10"/>
    <m/>
    <n v="1297.2"/>
    <n v="1297.2"/>
    <s v="Nákup"/>
    <s v="TUZEMSKO"/>
    <s v="A-FIN"/>
    <x v="74"/>
    <s v="Účet"/>
    <m/>
    <n v="5002513"/>
  </r>
  <r>
    <x v="43"/>
    <m/>
    <s v="5.186.51"/>
    <s v="Faktúra"/>
    <n v="1191200256"/>
    <n v="119487"/>
    <s v="511.110000000"/>
    <x v="10"/>
    <m/>
    <n v="336"/>
    <n v="336"/>
    <s v="Nákup"/>
    <s v="TUZEMSKO"/>
    <s v="A-FIN"/>
    <x v="75"/>
    <s v="Účet"/>
    <m/>
    <n v="5002554"/>
  </r>
  <r>
    <x v="43"/>
    <m/>
    <s v="5.186.52"/>
    <s v="Faktúra"/>
    <n v="1191200381"/>
    <n v="119488"/>
    <s v="511.110000000"/>
    <x v="10"/>
    <m/>
    <n v="768"/>
    <n v="768"/>
    <s v="Nákup"/>
    <s v="TUZEMSKO"/>
    <s v="A-FIN"/>
    <x v="76"/>
    <s v="Účet"/>
    <m/>
    <n v="5008070"/>
  </r>
  <r>
    <x v="44"/>
    <m/>
    <s v="5.034.51"/>
    <s v="Faktúra"/>
    <n v="1200400117"/>
    <n v="120157"/>
    <s v="511.110000000"/>
    <x v="10"/>
    <m/>
    <n v="144"/>
    <n v="144"/>
    <s v="Nákup"/>
    <s v="TUZEMSKO"/>
    <s v="A-FIN"/>
    <x v="73"/>
    <s v="Účet"/>
    <m/>
    <n v="5476232"/>
  </r>
  <r>
    <x v="45"/>
    <m/>
    <s v="5.186.51"/>
    <s v="Faktúra"/>
    <n v="1200400121"/>
    <n v="120152"/>
    <s v="511.110000000"/>
    <x v="10"/>
    <m/>
    <n v="910.8"/>
    <n v="910.8"/>
    <s v="Nákup"/>
    <s v="TUZEMSKO"/>
    <s v="A-FIN"/>
    <x v="72"/>
    <s v="Účet"/>
    <m/>
    <n v="5476242"/>
  </r>
  <r>
    <x v="45"/>
    <m/>
    <s v="5.186.52"/>
    <s v="Faktúra"/>
    <n v="1200400122"/>
    <n v="120151"/>
    <s v="511.110000000"/>
    <x v="10"/>
    <m/>
    <n v="361.2"/>
    <n v="361.2"/>
    <s v="Nákup"/>
    <s v="TUZEMSKO"/>
    <s v="A-FIN"/>
    <x v="77"/>
    <s v="Účet"/>
    <m/>
    <n v="5476244"/>
  </r>
  <r>
    <x v="45"/>
    <m/>
    <s v="5.186.52"/>
    <s v="Faktúra"/>
    <n v="1200400123"/>
    <n v="120153"/>
    <s v="511.110000000"/>
    <x v="10"/>
    <m/>
    <n v="336"/>
    <n v="336"/>
    <s v="Nákup"/>
    <s v="TUZEMSKO"/>
    <s v="A-FIN"/>
    <x v="75"/>
    <s v="Účet"/>
    <m/>
    <n v="5476246"/>
  </r>
  <r>
    <x v="46"/>
    <m/>
    <s v="5.186.52"/>
    <s v="Faktúra"/>
    <n v="1200400120"/>
    <n v="120155"/>
    <s v="511.110000000"/>
    <x v="10"/>
    <m/>
    <n v="288"/>
    <n v="288"/>
    <s v="Nákup"/>
    <s v="TUZEMSKO"/>
    <s v="A-FIN"/>
    <x v="78"/>
    <s v="Účet"/>
    <m/>
    <n v="5476240"/>
  </r>
  <r>
    <x v="26"/>
    <m/>
    <s v="5.186.51"/>
    <s v="Faktúra"/>
    <n v="1200400416"/>
    <n v="120156"/>
    <s v="511.110000000"/>
    <x v="10"/>
    <m/>
    <n v="730.8"/>
    <n v="730.8"/>
    <s v="Nákup"/>
    <s v="TUZEMSKO"/>
    <s v="A-FIN"/>
    <x v="79"/>
    <s v="Účet"/>
    <m/>
    <n v="5502775"/>
  </r>
  <r>
    <x v="47"/>
    <m/>
    <s v="5.186.51"/>
    <s v="Faktúra"/>
    <n v="1200600110"/>
    <n v="120238"/>
    <s v="511.110000000"/>
    <x v="10"/>
    <m/>
    <n v="672"/>
    <n v="672"/>
    <s v="Nákup"/>
    <s v="TUZEMSKO"/>
    <s v="A-FIN"/>
    <x v="80"/>
    <s v="Účet"/>
    <m/>
    <n v="5671922"/>
  </r>
  <r>
    <x v="47"/>
    <m/>
    <s v="5.186.51"/>
    <s v="Faktúra"/>
    <n v="1200600111"/>
    <n v="120237"/>
    <s v="511.110000000"/>
    <x v="10"/>
    <m/>
    <n v="672"/>
    <n v="672"/>
    <s v="Nákup"/>
    <s v="TUZEMSKO"/>
    <s v="A-FIN"/>
    <x v="80"/>
    <s v="Účet"/>
    <m/>
    <n v="5671924"/>
  </r>
  <r>
    <x v="47"/>
    <m/>
    <s v="5.186.52"/>
    <s v="Faktúra"/>
    <n v="1200600108"/>
    <n v="120240"/>
    <s v="511.110000000"/>
    <x v="10"/>
    <m/>
    <n v="336"/>
    <n v="336"/>
    <s v="Nákup"/>
    <s v="TUZEMSKO"/>
    <s v="A-FIN"/>
    <x v="75"/>
    <s v="Účet"/>
    <m/>
    <n v="5671918"/>
  </r>
  <r>
    <x v="47"/>
    <m/>
    <s v="5.186.52"/>
    <s v="Faktúra"/>
    <n v="1200600109"/>
    <n v="120239"/>
    <s v="511.110000000"/>
    <x v="10"/>
    <m/>
    <n v="402"/>
    <n v="402"/>
    <s v="Nákup"/>
    <s v="TUZEMSKO"/>
    <s v="A-FIN"/>
    <x v="81"/>
    <s v="Účet"/>
    <m/>
    <n v="5671920"/>
  </r>
  <r>
    <x v="48"/>
    <m/>
    <s v="5.186.51"/>
    <s v="Faktúra"/>
    <n v="1200700148"/>
    <n v="120305"/>
    <s v="511.110000000"/>
    <x v="10"/>
    <m/>
    <n v="672"/>
    <n v="672"/>
    <s v="Nákup"/>
    <s v="TUZEMSKO"/>
    <s v="A-FIN"/>
    <x v="80"/>
    <s v="Účet"/>
    <m/>
    <n v="5795251"/>
  </r>
  <r>
    <x v="48"/>
    <m/>
    <s v="5.186.51"/>
    <s v="Faktúra"/>
    <n v="1200700149"/>
    <n v="120307"/>
    <s v="511.110000000"/>
    <x v="10"/>
    <m/>
    <n v="154.80000000000001"/>
    <n v="154.80000000000001"/>
    <s v="Nákup"/>
    <s v="TUZEMSKO"/>
    <s v="A-FIN"/>
    <x v="82"/>
    <s v="Účet"/>
    <m/>
    <n v="5795253"/>
  </r>
  <r>
    <x v="48"/>
    <m/>
    <s v="5.186.51"/>
    <s v="Faktúra"/>
    <n v="1200700227"/>
    <n v="120308"/>
    <s v="511.110000000"/>
    <x v="10"/>
    <m/>
    <n v="994.8"/>
    <n v="994.8"/>
    <s v="Nákup"/>
    <s v="TUZEMSKO"/>
    <s v="A-FIN"/>
    <x v="83"/>
    <s v="Účet"/>
    <m/>
    <n v="5796061"/>
  </r>
  <r>
    <x v="48"/>
    <m/>
    <s v="5.186.51"/>
    <s v="Faktúra"/>
    <n v="1200700228"/>
    <n v="120309"/>
    <s v="511.110000000"/>
    <x v="10"/>
    <m/>
    <n v="672"/>
    <n v="672"/>
    <s v="Nákup"/>
    <s v="TUZEMSKO"/>
    <s v="A-FIN"/>
    <x v="80"/>
    <s v="Účet"/>
    <m/>
    <n v="5796063"/>
  </r>
  <r>
    <x v="48"/>
    <m/>
    <s v="5.186.51"/>
    <s v="Faktúra"/>
    <n v="1200700229"/>
    <n v="120306"/>
    <s v="511.110000000"/>
    <x v="10"/>
    <m/>
    <n v="264"/>
    <n v="264"/>
    <s v="Nákup"/>
    <s v="TUZEMSKO"/>
    <s v="A-FIN"/>
    <x v="84"/>
    <s v="Účet"/>
    <m/>
    <n v="5796065"/>
  </r>
  <r>
    <x v="48"/>
    <m/>
    <s v="5.186.52"/>
    <s v="Faktúra"/>
    <n v="1200700147"/>
    <n v="120304"/>
    <s v="511.110000000"/>
    <x v="10"/>
    <m/>
    <n v="336"/>
    <n v="336"/>
    <s v="Nákup"/>
    <s v="TUZEMSKO"/>
    <s v="A-FIN"/>
    <x v="75"/>
    <s v="Účet"/>
    <m/>
    <n v="5795242"/>
  </r>
  <r>
    <x v="48"/>
    <m/>
    <s v="5.186.52"/>
    <s v="Faktúra"/>
    <n v="1200700231"/>
    <n v="120303"/>
    <s v="511.110000000"/>
    <x v="10"/>
    <m/>
    <n v="336"/>
    <n v="336"/>
    <s v="Nákup"/>
    <s v="TUZEMSKO"/>
    <s v="A-FIN"/>
    <x v="75"/>
    <s v="Účet"/>
    <m/>
    <n v="5796069"/>
  </r>
  <r>
    <x v="37"/>
    <m/>
    <s v="5.576.52"/>
    <s v="Faktúra"/>
    <n v="1190900215"/>
    <n v="98"/>
    <s v="511.110000000"/>
    <x v="11"/>
    <m/>
    <n v="29500"/>
    <n v="29500"/>
    <s v="Nákup"/>
    <s v="EU"/>
    <s v="A-FIN"/>
    <x v="85"/>
    <s v="Účet"/>
    <m/>
    <n v="4566599"/>
  </r>
  <r>
    <x v="49"/>
    <m/>
    <s v="1.015.01"/>
    <s v="Faktúra"/>
    <n v="1190500015"/>
    <n v="5924012049"/>
    <s v="511.110000000"/>
    <x v="12"/>
    <m/>
    <n v="742.8"/>
    <n v="742.8"/>
    <s v="Nákup"/>
    <s v="TUZEMSKO"/>
    <s v="A-FIN"/>
    <x v="86"/>
    <s v="Účet"/>
    <m/>
    <n v="4083503"/>
  </r>
  <r>
    <x v="50"/>
    <m/>
    <s v="S.015.01"/>
    <s v="Faktúra"/>
    <n v="1200100207"/>
    <n v="5924012989"/>
    <s v="511.110000000"/>
    <x v="12"/>
    <m/>
    <n v="379.2"/>
    <n v="379.2"/>
    <s v="Nákup"/>
    <s v="TUZEMSKO"/>
    <s v="A-FIN"/>
    <x v="59"/>
    <s v="Účet"/>
    <m/>
    <n v="5074328"/>
  </r>
  <r>
    <x v="51"/>
    <m/>
    <s v="1.015.01"/>
    <s v="Faktúra"/>
    <n v="1190300697"/>
    <n v="5924011767"/>
    <s v="511.110000000"/>
    <x v="12"/>
    <m/>
    <n v="138"/>
    <n v="138"/>
    <s v="Nákup"/>
    <s v="TUZEMSKO"/>
    <s v="A-FIN"/>
    <x v="87"/>
    <s v="Účet"/>
    <m/>
    <n v="3960187"/>
  </r>
  <r>
    <x v="16"/>
    <m/>
    <s v="1.015.05"/>
    <s v="Faktúra"/>
    <n v="1190300596"/>
    <n v="5924011761"/>
    <s v="511.110000000"/>
    <x v="12"/>
    <m/>
    <n v="1351.2"/>
    <n v="1351.2"/>
    <s v="Nákup"/>
    <s v="TUZEMSKO"/>
    <s v="A-FIN"/>
    <x v="88"/>
    <s v="Účet"/>
    <m/>
    <n v="3910960"/>
  </r>
  <r>
    <x v="52"/>
    <m/>
    <s v="S.015.01"/>
    <s v="Faktúra"/>
    <n v="1191000424"/>
    <n v="5924012989"/>
    <s v="511.110000000"/>
    <x v="12"/>
    <m/>
    <n v="2601.6"/>
    <n v="2601.6"/>
    <s v="Nákup"/>
    <s v="TUZEMSKO"/>
    <s v="A-FIN"/>
    <x v="89"/>
    <s v="Účet"/>
    <m/>
    <n v="4737856"/>
  </r>
  <r>
    <x v="43"/>
    <m/>
    <s v="1.015.01"/>
    <s v="Faktúra"/>
    <n v="1191200664"/>
    <n v="5926000133"/>
    <s v="511.110000000"/>
    <x v="12"/>
    <m/>
    <n v="272.39999999999998"/>
    <n v="272.39999999999998"/>
    <s v="Nákup"/>
    <s v="TUZEMSKO"/>
    <s v="A-FIN"/>
    <x v="90"/>
    <s v="Účet"/>
    <m/>
    <n v="5050875"/>
  </r>
  <r>
    <x v="43"/>
    <m/>
    <s v="1.015.05"/>
    <s v="Faktúra"/>
    <n v="1191200665"/>
    <n v="5926000135"/>
    <s v="511.110000000"/>
    <x v="12"/>
    <m/>
    <n v="382.8"/>
    <n v="382.8"/>
    <s v="Nákup"/>
    <s v="TUZEMSKO"/>
    <s v="A-FIN"/>
    <x v="91"/>
    <s v="Účet"/>
    <m/>
    <n v="5054822"/>
  </r>
  <r>
    <x v="43"/>
    <m/>
    <s v="1.015.05"/>
    <s v="Faktúra"/>
    <n v="1191200666"/>
    <n v="5926000131"/>
    <s v="511.110000000"/>
    <x v="12"/>
    <m/>
    <n v="97.2"/>
    <n v="97.2"/>
    <s v="Nákup"/>
    <s v="TUZEMSKO"/>
    <s v="A-FIN"/>
    <x v="92"/>
    <s v="Účet"/>
    <m/>
    <n v="5054824"/>
  </r>
  <r>
    <x v="43"/>
    <m/>
    <s v="S.014.05"/>
    <s v="Faktúra"/>
    <n v="1191200257"/>
    <n v="5924013513"/>
    <s v="511.110000000"/>
    <x v="12"/>
    <m/>
    <n v="454.8"/>
    <n v="454.8"/>
    <s v="Nákup"/>
    <s v="TUZEMSKO"/>
    <s v="A-FIN"/>
    <x v="93"/>
    <s v="Účet"/>
    <m/>
    <n v="5002560"/>
  </r>
  <r>
    <x v="43"/>
    <m/>
    <s v="S.014.05"/>
    <s v="Faktúra"/>
    <n v="1191200663"/>
    <n v="5926000134"/>
    <s v="511.110000000"/>
    <x v="12"/>
    <m/>
    <n v="334.8"/>
    <n v="334.8"/>
    <s v="Nákup"/>
    <s v="TUZEMSKO"/>
    <s v="A-FIN"/>
    <x v="94"/>
    <s v="Účet"/>
    <m/>
    <n v="5050873"/>
  </r>
  <r>
    <x v="50"/>
    <m/>
    <s v="0.979.01"/>
    <s v="Dobropis"/>
    <n v="1200100210"/>
    <n v="5924012989"/>
    <s v="511.110000000"/>
    <x v="12"/>
    <m/>
    <n v="-2601.6"/>
    <n v="-2601.6"/>
    <s v="Nákup"/>
    <s v="TUZEMSKO"/>
    <s v="A-FIN"/>
    <x v="95"/>
    <s v="Účet"/>
    <m/>
    <n v="5074373"/>
  </r>
  <r>
    <x v="23"/>
    <m/>
    <s v="S.014.05"/>
    <s v="Faktúra"/>
    <n v="1200200319"/>
    <n v="5924013809"/>
    <s v="511.110000000"/>
    <x v="12"/>
    <m/>
    <n v="210"/>
    <n v="210"/>
    <s v="Nákup"/>
    <s v="TUZEMSKO"/>
    <s v="A-FIN"/>
    <x v="96"/>
    <s v="Účet"/>
    <m/>
    <n v="5236335"/>
  </r>
  <r>
    <x v="6"/>
    <m/>
    <s v="5.185.05"/>
    <s v="Faktúra"/>
    <n v="1200200459"/>
    <n v="5926000137"/>
    <s v="511.110000000"/>
    <x v="12"/>
    <m/>
    <n v="234"/>
    <n v="234"/>
    <s v="Nákup"/>
    <s v="TUZEMSKO"/>
    <s v="A-FIN"/>
    <x v="97"/>
    <s v="Účet"/>
    <m/>
    <n v="5254386"/>
  </r>
  <r>
    <x v="7"/>
    <m/>
    <s v="S.014.05"/>
    <s v="Dobropis"/>
    <n v="1200200318"/>
    <n v="5926000134"/>
    <s v="511.110000000"/>
    <x v="12"/>
    <m/>
    <n v="-334.8"/>
    <n v="-334.8"/>
    <s v="Nákup"/>
    <s v="TUZEMSKO"/>
    <s v="A-FIN"/>
    <x v="98"/>
    <s v="Účet"/>
    <m/>
    <n v="5236065"/>
  </r>
  <r>
    <x v="51"/>
    <m/>
    <s v="1.015.01"/>
    <s v="Faktúra"/>
    <n v="1190300698"/>
    <n v="5924011766"/>
    <s v="511.110000000"/>
    <x v="12"/>
    <m/>
    <n v="81.599999999999994"/>
    <n v="81.599999999999994"/>
    <s v="Nákup"/>
    <s v="TUZEMSKO"/>
    <s v="A-FIN"/>
    <x v="99"/>
    <s v="Účet"/>
    <m/>
    <n v="3960183"/>
  </r>
  <r>
    <x v="33"/>
    <m/>
    <s v="2.014.51"/>
    <s v="Faktúra"/>
    <n v="1191000331"/>
    <n v="20192108"/>
    <s v="511.110000000"/>
    <x v="13"/>
    <m/>
    <n v="2838"/>
    <n v="2838"/>
    <s v="Nákup"/>
    <s v="TUZEMSKO"/>
    <s v="A-FIN"/>
    <x v="100"/>
    <s v="Účet"/>
    <m/>
    <n v="4737162"/>
  </r>
  <r>
    <x v="19"/>
    <m/>
    <s v="1.015.01"/>
    <s v="Faktúra"/>
    <n v="1191100244"/>
    <n v="20192500"/>
    <s v="511.110000000"/>
    <x v="13"/>
    <m/>
    <n v="402"/>
    <n v="402"/>
    <s v="Nákup"/>
    <s v="TUZEMSKO"/>
    <s v="A-FIN"/>
    <x v="81"/>
    <s v="Účet"/>
    <m/>
    <n v="4865651"/>
  </r>
  <r>
    <x v="53"/>
    <m/>
    <s v="1.015.01"/>
    <s v="Faktúra"/>
    <n v="1200200282"/>
    <n v="20200347"/>
    <s v="511.110000000"/>
    <x v="13"/>
    <m/>
    <n v="216"/>
    <n v="216"/>
    <s v="Nákup"/>
    <s v="TUZEMSKO"/>
    <s v="A-FIN"/>
    <x v="101"/>
    <s v="Účet"/>
    <m/>
    <n v="5237382"/>
  </r>
  <r>
    <x v="53"/>
    <m/>
    <s v="1.015.01"/>
    <s v="Faktúra"/>
    <n v="1200200283"/>
    <n v="20200345"/>
    <s v="511.110000000"/>
    <x v="13"/>
    <m/>
    <n v="1080"/>
    <n v="1080"/>
    <s v="Nákup"/>
    <s v="TUZEMSKO"/>
    <s v="A-FIN"/>
    <x v="102"/>
    <s v="Účet"/>
    <m/>
    <n v="5237512"/>
  </r>
  <r>
    <x v="41"/>
    <m/>
    <s v="1.015.01"/>
    <s v="Faktúra"/>
    <n v="1200400022"/>
    <n v="20200766"/>
    <s v="511.110000000"/>
    <x v="13"/>
    <m/>
    <n v="540"/>
    <n v="540"/>
    <s v="Nákup"/>
    <s v="TUZEMSKO"/>
    <s v="A-FIN"/>
    <x v="103"/>
    <s v="Účet"/>
    <m/>
    <n v="5475320"/>
  </r>
  <r>
    <x v="41"/>
    <m/>
    <s v="2.015.59"/>
    <s v="Faktúra"/>
    <n v="1200400023"/>
    <n v="20200765"/>
    <s v="511.110000000"/>
    <x v="13"/>
    <m/>
    <n v="744"/>
    <n v="744"/>
    <s v="Nákup"/>
    <s v="TUZEMSKO"/>
    <s v="A-FIN"/>
    <x v="104"/>
    <s v="Účet"/>
    <m/>
    <n v="5475324"/>
  </r>
  <r>
    <x v="41"/>
    <m/>
    <s v="2.015.59"/>
    <s v="Faktúra"/>
    <n v="1200400024"/>
    <n v="20200764"/>
    <s v="511.110000000"/>
    <x v="13"/>
    <m/>
    <n v="201.6"/>
    <n v="201.6"/>
    <s v="Nákup"/>
    <s v="TUZEMSKO"/>
    <s v="A-FIN"/>
    <x v="105"/>
    <s v="Účet"/>
    <m/>
    <n v="5475328"/>
  </r>
  <r>
    <x v="48"/>
    <m/>
    <s v="1.015.01"/>
    <s v="Faktúra"/>
    <n v="1200700150"/>
    <n v="20201460"/>
    <s v="511.110000000"/>
    <x v="13"/>
    <m/>
    <n v="1980"/>
    <n v="1980"/>
    <s v="Nákup"/>
    <s v="TUZEMSKO"/>
    <s v="A-FIN"/>
    <x v="106"/>
    <s v="Účet"/>
    <m/>
    <n v="5795255"/>
  </r>
  <r>
    <x v="54"/>
    <m/>
    <s v="5.188.52"/>
    <s v="Faktúra"/>
    <n v="1200100239"/>
    <n v="200036"/>
    <s v="511.110000000"/>
    <x v="14"/>
    <m/>
    <n v="300"/>
    <n v="300"/>
    <s v="Nákup"/>
    <s v="TUZEMSKO"/>
    <s v="A-FIN"/>
    <x v="107"/>
    <s v="Účet"/>
    <m/>
    <n v="5080118"/>
  </r>
  <r>
    <x v="55"/>
    <m/>
    <s v="1.051.05"/>
    <s v="Faktúra"/>
    <n v="1190700384"/>
    <n v="190474"/>
    <s v="511.110000000"/>
    <x v="15"/>
    <m/>
    <n v="292.25"/>
    <n v="292.25"/>
    <s v="Nákup"/>
    <s v="TUZEMSKO"/>
    <s v="A-FIN"/>
    <x v="108"/>
    <s v="Účet"/>
    <m/>
    <n v="4320804"/>
  </r>
  <r>
    <x v="16"/>
    <m/>
    <s v="1.051.01"/>
    <s v="Faktúra"/>
    <n v="1190300593"/>
    <n v="190250"/>
    <s v="511.110000000"/>
    <x v="15"/>
    <m/>
    <n v="162.19"/>
    <n v="162.19"/>
    <s v="Nákup"/>
    <s v="TUZEMSKO"/>
    <s v="A-FIN"/>
    <x v="109"/>
    <s v="Účet"/>
    <m/>
    <n v="3910947"/>
  </r>
  <r>
    <x v="16"/>
    <m/>
    <s v="1.051.01"/>
    <s v="Faktúra"/>
    <n v="1190300597"/>
    <n v="190249"/>
    <s v="511.110000000"/>
    <x v="15"/>
    <m/>
    <n v="158.88"/>
    <n v="158.88"/>
    <s v="Nákup"/>
    <s v="TUZEMSKO"/>
    <s v="A-FIN"/>
    <x v="110"/>
    <s v="Účet"/>
    <m/>
    <n v="3910972"/>
  </r>
  <r>
    <x v="0"/>
    <m/>
    <s v="1.051.05"/>
    <s v="Faktúra"/>
    <n v="1190500522"/>
    <n v="190396"/>
    <s v="511.110000000"/>
    <x v="15"/>
    <m/>
    <n v="473.88"/>
    <n v="473.88"/>
    <s v="Nákup"/>
    <s v="TUZEMSKO"/>
    <s v="A-FIN"/>
    <x v="111"/>
    <s v="Účet"/>
    <m/>
    <n v="4134097"/>
  </r>
  <r>
    <x v="55"/>
    <m/>
    <s v="1.051.05"/>
    <s v="Faktúra"/>
    <n v="1190700385"/>
    <n v="190475"/>
    <s v="511.110000000"/>
    <x v="15"/>
    <m/>
    <n v="588.82000000000005"/>
    <n v="588.82000000000005"/>
    <s v="Nákup"/>
    <s v="TUZEMSKO"/>
    <s v="A-FIN"/>
    <x v="112"/>
    <s v="Účet"/>
    <m/>
    <n v="4320806"/>
  </r>
  <r>
    <x v="55"/>
    <m/>
    <s v="1.051.05"/>
    <s v="Faktúra"/>
    <n v="1190700386"/>
    <n v="190476"/>
    <s v="511.110000000"/>
    <x v="15"/>
    <m/>
    <n v="597.79999999999995"/>
    <n v="597.79999999999995"/>
    <s v="Nákup"/>
    <s v="TUZEMSKO"/>
    <s v="A-FIN"/>
    <x v="113"/>
    <s v="Účet"/>
    <m/>
    <n v="4320819"/>
  </r>
  <r>
    <x v="19"/>
    <m/>
    <s v="1.051.01"/>
    <s v="Faktúra"/>
    <n v="1191100241"/>
    <n v="190776"/>
    <s v="511.110000000"/>
    <x v="15"/>
    <m/>
    <n v="931.06"/>
    <n v="931.06"/>
    <s v="Nákup"/>
    <s v="TUZEMSKO"/>
    <s v="A-FIN"/>
    <x v="114"/>
    <s v="Účet"/>
    <m/>
    <n v="4865645"/>
  </r>
  <r>
    <x v="28"/>
    <m/>
    <s v="1.051.01"/>
    <s v="Faktúra"/>
    <n v="1200600562"/>
    <n v="200432"/>
    <s v="511.110000000"/>
    <x v="15"/>
    <m/>
    <n v="400.14"/>
    <n v="400.14"/>
    <s v="Nákup"/>
    <s v="TUZEMSKO"/>
    <s v="A-FIN"/>
    <x v="115"/>
    <s v="Účet"/>
    <m/>
    <n v="5775182"/>
  </r>
  <r>
    <x v="56"/>
    <m/>
    <s v="1.051.01"/>
    <s v="Faktúra"/>
    <n v="1200700503"/>
    <n v="200484"/>
    <s v="511.110000000"/>
    <x v="15"/>
    <m/>
    <n v="900.86"/>
    <n v="900.86"/>
    <s v="Nákup"/>
    <s v="TUZEMSKO"/>
    <s v="A-FIN"/>
    <x v="116"/>
    <s v="Účet"/>
    <m/>
    <n v="5869015"/>
  </r>
  <r>
    <x v="56"/>
    <m/>
    <s v="1.051.01"/>
    <s v="Faktúra"/>
    <n v="1200700504"/>
    <n v="200483"/>
    <s v="511.110000000"/>
    <x v="15"/>
    <m/>
    <n v="849.79"/>
    <n v="849.79"/>
    <s v="Nákup"/>
    <s v="TUZEMSKO"/>
    <s v="A-FIN"/>
    <x v="117"/>
    <s v="Účet"/>
    <m/>
    <n v="5869017"/>
  </r>
  <r>
    <x v="57"/>
    <m/>
    <s v="1.013.01"/>
    <s v="Faktúra"/>
    <n v="1190700378"/>
    <n v="2019475"/>
    <s v="511.110000000"/>
    <x v="16"/>
    <m/>
    <n v="240"/>
    <n v="240"/>
    <s v="Nákup"/>
    <s v="TUZEMSKO"/>
    <s v="A-FIN"/>
    <x v="118"/>
    <s v="Účet"/>
    <m/>
    <n v="4320749"/>
  </r>
  <r>
    <x v="58"/>
    <m/>
    <s v="1.025.06"/>
    <s v="Faktúra"/>
    <n v="1190200057"/>
    <n v="1201900185"/>
    <s v="511.110000000"/>
    <x v="17"/>
    <m/>
    <n v="120"/>
    <n v="120"/>
    <s v="Nákup"/>
    <s v="TUZEMSKO"/>
    <s v="A-FIN"/>
    <x v="119"/>
    <s v="Účet"/>
    <m/>
    <n v="3731906"/>
  </r>
  <r>
    <x v="19"/>
    <m/>
    <s v="1.051.05"/>
    <s v="Faktúra"/>
    <n v="1191100245"/>
    <n v="119982019"/>
    <s v="511.110000000"/>
    <x v="17"/>
    <m/>
    <n v="230.88"/>
    <n v="230.88"/>
    <s v="Nákup"/>
    <s v="TUZEMSKO"/>
    <s v="A-FIN"/>
    <x v="120"/>
    <s v="Účet"/>
    <m/>
    <n v="4865653"/>
  </r>
  <r>
    <x v="54"/>
    <m/>
    <s v="1.025.06"/>
    <s v="Faktúra"/>
    <n v="1200100238"/>
    <n v="11512020"/>
    <s v="511.110000000"/>
    <x v="17"/>
    <m/>
    <n v="120"/>
    <n v="120"/>
    <s v="Nákup"/>
    <s v="TUZEMSKO"/>
    <s v="A-FIN"/>
    <x v="119"/>
    <s v="Účet"/>
    <m/>
    <n v="5080116"/>
  </r>
  <r>
    <x v="59"/>
    <m/>
    <s v="1.001.05"/>
    <s v="Faktúra"/>
    <n v="1190900039"/>
    <n v="2019080"/>
    <s v="511.110000000"/>
    <x v="18"/>
    <m/>
    <n v="1248"/>
    <n v="1248"/>
    <s v="Nákup"/>
    <s v="TUZEMSKO"/>
    <s v="A-FIN"/>
    <x v="121"/>
    <s v="Účet"/>
    <m/>
    <n v="4549951"/>
  </r>
  <r>
    <x v="60"/>
    <m/>
    <s v="1.004.01"/>
    <s v="Faktúra"/>
    <n v="1190100126"/>
    <n v="2019025"/>
    <s v="511.110000000"/>
    <x v="16"/>
    <m/>
    <n v="2745.48"/>
    <n v="2745.48"/>
    <s v="Nákup"/>
    <s v="TUZEMSKO"/>
    <s v="A-FIN"/>
    <x v="122"/>
    <s v="Účet"/>
    <m/>
    <n v="3563940"/>
  </r>
  <r>
    <x v="61"/>
    <m/>
    <s v="2.115.53"/>
    <s v="Faktúra"/>
    <n v="1190500146"/>
    <n v="2019300"/>
    <s v="511.110000000"/>
    <x v="16"/>
    <m/>
    <n v="53.88"/>
    <n v="53.88"/>
    <s v="Nákup"/>
    <s v="TUZEMSKO"/>
    <s v="A-FIN"/>
    <x v="123"/>
    <s v="Účet"/>
    <m/>
    <n v="4094651"/>
  </r>
  <r>
    <x v="57"/>
    <m/>
    <s v="1.013.01"/>
    <s v="Faktúra"/>
    <n v="1190700376"/>
    <n v="2019473"/>
    <s v="511.110000000"/>
    <x v="16"/>
    <m/>
    <n v="480"/>
    <n v="480"/>
    <s v="Nákup"/>
    <s v="TUZEMSKO"/>
    <s v="A-FIN"/>
    <x v="124"/>
    <s v="Účet"/>
    <m/>
    <n v="4320738"/>
  </r>
  <r>
    <x v="26"/>
    <m/>
    <s v="P.009.05"/>
    <s v="Faktúra"/>
    <n v="1200400405"/>
    <n v="2020267"/>
    <s v="511.110000000"/>
    <x v="16"/>
    <m/>
    <n v="536.4"/>
    <n v="536.4"/>
    <s v="Nákup"/>
    <s v="TUZEMSKO"/>
    <s v="A-FIN"/>
    <x v="125"/>
    <s v="Účet"/>
    <m/>
    <n v="5502731"/>
  </r>
  <r>
    <x v="62"/>
    <m/>
    <s v="1.004.05"/>
    <s v="Faktúra"/>
    <n v="1190400018"/>
    <n v="2019184"/>
    <s v="511.110000000"/>
    <x v="16"/>
    <m/>
    <n v="101.76"/>
    <n v="101.76"/>
    <s v="Nákup"/>
    <s v="TUZEMSKO"/>
    <s v="A-FIN"/>
    <x v="126"/>
    <s v="Účet"/>
    <m/>
    <n v="3972069"/>
  </r>
  <r>
    <x v="62"/>
    <m/>
    <s v="2.010.54"/>
    <s v="Faktúra"/>
    <n v="1190400017"/>
    <n v="2019183"/>
    <s v="511.110000000"/>
    <x v="16"/>
    <m/>
    <n v="108"/>
    <n v="108"/>
    <s v="Nákup"/>
    <s v="TUZEMSKO"/>
    <s v="A-FIN"/>
    <x v="127"/>
    <s v="Účet"/>
    <m/>
    <n v="3972023"/>
  </r>
  <r>
    <x v="62"/>
    <m/>
    <s v="2.070.52"/>
    <s v="Faktúra"/>
    <n v="1190400019"/>
    <n v="2019185"/>
    <s v="511.110000000"/>
    <x v="16"/>
    <m/>
    <n v="85.56"/>
    <n v="85.56"/>
    <s v="Nákup"/>
    <s v="TUZEMSKO"/>
    <s v="A-FIN"/>
    <x v="128"/>
    <s v="Účet"/>
    <m/>
    <n v="3972082"/>
  </r>
  <r>
    <x v="62"/>
    <m/>
    <s v="2.802.53"/>
    <s v="Faktúra"/>
    <n v="1190400015"/>
    <n v="2019181"/>
    <s v="511.110000000"/>
    <x v="16"/>
    <m/>
    <n v="1209"/>
    <n v="1209"/>
    <s v="Nákup"/>
    <s v="TUZEMSKO"/>
    <s v="A-FIN"/>
    <x v="129"/>
    <s v="Účet"/>
    <m/>
    <n v="3971878"/>
  </r>
  <r>
    <x v="62"/>
    <m/>
    <s v="5.027.51"/>
    <s v="Faktúra"/>
    <n v="1190400016"/>
    <n v="2019182"/>
    <s v="511.110000000"/>
    <x v="16"/>
    <m/>
    <n v="158.16"/>
    <n v="158.16"/>
    <s v="Nákup"/>
    <s v="TUZEMSKO"/>
    <s v="A-FIN"/>
    <x v="130"/>
    <s v="Účet"/>
    <m/>
    <n v="3972003"/>
  </r>
  <r>
    <x v="63"/>
    <m/>
    <s v="1.001.01"/>
    <s v="Faktúra"/>
    <n v="1190400045"/>
    <n v="2019196"/>
    <s v="511.110000000"/>
    <x v="16"/>
    <m/>
    <n v="256.56"/>
    <n v="256.56"/>
    <s v="Nákup"/>
    <s v="TUZEMSKO"/>
    <s v="A-FIN"/>
    <x v="131"/>
    <s v="Účet"/>
    <m/>
    <n v="3973057"/>
  </r>
  <r>
    <x v="63"/>
    <m/>
    <s v="1.009.05"/>
    <s v="Faktúra"/>
    <n v="1190400046"/>
    <n v="2019201"/>
    <s v="511.110000000"/>
    <x v="16"/>
    <m/>
    <n v="898.8"/>
    <n v="898.8"/>
    <s v="Nákup"/>
    <s v="TUZEMSKO"/>
    <s v="A-FIN"/>
    <x v="132"/>
    <s v="Účet"/>
    <m/>
    <n v="3973065"/>
  </r>
  <r>
    <x v="63"/>
    <m/>
    <s v="1.013.01"/>
    <s v="Faktúra"/>
    <n v="1190400041"/>
    <n v="2019198"/>
    <s v="511.110000000"/>
    <x v="16"/>
    <m/>
    <n v="240"/>
    <n v="240"/>
    <s v="Nákup"/>
    <s v="TUZEMSKO"/>
    <s v="A-FIN"/>
    <x v="118"/>
    <s v="Účet"/>
    <m/>
    <n v="3973027"/>
  </r>
  <r>
    <x v="63"/>
    <m/>
    <s v="1.013.01"/>
    <s v="Faktúra"/>
    <n v="1190400042"/>
    <n v="2019199"/>
    <s v="511.110000000"/>
    <x v="16"/>
    <m/>
    <n v="240"/>
    <n v="240"/>
    <s v="Nákup"/>
    <s v="TUZEMSKO"/>
    <s v="A-FIN"/>
    <x v="118"/>
    <s v="Účet"/>
    <m/>
    <n v="3973033"/>
  </r>
  <r>
    <x v="63"/>
    <m/>
    <s v="1.027.01"/>
    <s v="Faktúra"/>
    <n v="1190400037"/>
    <n v="2019192"/>
    <s v="511.110000000"/>
    <x v="16"/>
    <m/>
    <n v="63.48"/>
    <n v="63.48"/>
    <s v="Nákup"/>
    <s v="TUZEMSKO"/>
    <s v="A-FIN"/>
    <x v="133"/>
    <s v="Účet"/>
    <m/>
    <n v="3973006"/>
  </r>
  <r>
    <x v="63"/>
    <m/>
    <s v="1.027.01"/>
    <s v="Faktúra"/>
    <n v="1190400043"/>
    <n v="2019200"/>
    <s v="511.110000000"/>
    <x v="16"/>
    <m/>
    <n v="61.08"/>
    <n v="61.08"/>
    <s v="Nákup"/>
    <s v="TUZEMSKO"/>
    <s v="A-FIN"/>
    <x v="134"/>
    <s v="Účet"/>
    <m/>
    <n v="3973048"/>
  </r>
  <r>
    <x v="63"/>
    <m/>
    <s v="1.201.06"/>
    <s v="Faktúra"/>
    <n v="1190400039"/>
    <n v="2019194"/>
    <s v="511.110000000"/>
    <x v="16"/>
    <m/>
    <n v="41.88"/>
    <n v="41.88"/>
    <s v="Nákup"/>
    <s v="TUZEMSKO"/>
    <s v="A-FIN"/>
    <x v="135"/>
    <s v="Účet"/>
    <m/>
    <n v="3973013"/>
  </r>
  <r>
    <x v="63"/>
    <m/>
    <s v="1.202.02"/>
    <s v="Faktúra"/>
    <n v="1190400044"/>
    <n v="2019195"/>
    <s v="511.110000000"/>
    <x v="16"/>
    <m/>
    <n v="825"/>
    <n v="825"/>
    <s v="Nákup"/>
    <s v="TUZEMSKO"/>
    <s v="A-FIN"/>
    <x v="136"/>
    <s v="Účet"/>
    <m/>
    <n v="3973054"/>
  </r>
  <r>
    <x v="63"/>
    <m/>
    <s v="2.070.52"/>
    <s v="Faktúra"/>
    <n v="1190400045"/>
    <n v="2019196"/>
    <s v="511.110000000"/>
    <x v="16"/>
    <m/>
    <n v="36"/>
    <n v="36"/>
    <s v="Nákup"/>
    <s v="TUZEMSKO"/>
    <s v="A-FIN"/>
    <x v="137"/>
    <s v="Účet"/>
    <m/>
    <n v="3973056"/>
  </r>
  <r>
    <x v="63"/>
    <m/>
    <s v="5.024.52"/>
    <s v="Faktúra"/>
    <n v="1190400036"/>
    <n v="2019191"/>
    <s v="511.110000000"/>
    <x v="16"/>
    <m/>
    <n v="431.52"/>
    <n v="431.52"/>
    <s v="Nákup"/>
    <s v="TUZEMSKO"/>
    <s v="A-FIN"/>
    <x v="138"/>
    <s v="Účet"/>
    <m/>
    <n v="3972993"/>
  </r>
  <r>
    <x v="63"/>
    <m/>
    <s v="5.029.53"/>
    <s v="Faktúra"/>
    <n v="1190400038"/>
    <n v="2019193"/>
    <s v="511.110000000"/>
    <x v="16"/>
    <m/>
    <n v="36"/>
    <n v="36"/>
    <s v="Nákup"/>
    <s v="TUZEMSKO"/>
    <s v="A-FIN"/>
    <x v="137"/>
    <s v="Účet"/>
    <m/>
    <n v="3973008"/>
  </r>
  <r>
    <x v="63"/>
    <m/>
    <s v="5.065.51"/>
    <s v="Faktúra"/>
    <n v="1190400036"/>
    <n v="2019191"/>
    <s v="511.110000000"/>
    <x v="16"/>
    <m/>
    <n v="431.52"/>
    <n v="431.52"/>
    <s v="Nákup"/>
    <s v="TUZEMSKO"/>
    <s v="A-FIN"/>
    <x v="138"/>
    <s v="Účet"/>
    <m/>
    <n v="3972992"/>
  </r>
  <r>
    <x v="63"/>
    <m/>
    <s v="5.185.05"/>
    <s v="Faktúra"/>
    <n v="1190400048"/>
    <n v="2019203"/>
    <s v="511.110000000"/>
    <x v="16"/>
    <m/>
    <n v="1100.28"/>
    <n v="1100.28"/>
    <s v="Nákup"/>
    <s v="TUZEMSKO"/>
    <s v="A-FIN"/>
    <x v="139"/>
    <s v="Účet"/>
    <m/>
    <n v="3973080"/>
  </r>
  <r>
    <x v="63"/>
    <m/>
    <s v="P.009.05"/>
    <s v="Faktúra"/>
    <n v="1190400047"/>
    <n v="2019202"/>
    <s v="511.110000000"/>
    <x v="16"/>
    <m/>
    <n v="72"/>
    <n v="72"/>
    <s v="Nákup"/>
    <s v="TUZEMSKO"/>
    <s v="A-FIN"/>
    <x v="140"/>
    <s v="Účet"/>
    <m/>
    <n v="3973074"/>
  </r>
  <r>
    <x v="64"/>
    <m/>
    <s v="1.001.01"/>
    <s v="Faktúra"/>
    <n v="1190400117"/>
    <n v="2019227"/>
    <s v="511.110000000"/>
    <x v="16"/>
    <m/>
    <n v="1620"/>
    <n v="1620"/>
    <s v="Nákup"/>
    <s v="TUZEMSKO"/>
    <s v="A-FIN"/>
    <x v="141"/>
    <s v="Účet"/>
    <m/>
    <n v="3975874"/>
  </r>
  <r>
    <x v="64"/>
    <m/>
    <s v="1.009.05"/>
    <s v="Faktúra"/>
    <n v="1190400109"/>
    <n v="2019219"/>
    <s v="511.110000000"/>
    <x v="16"/>
    <m/>
    <n v="1099.92"/>
    <n v="1099.92"/>
    <s v="Nákup"/>
    <s v="TUZEMSKO"/>
    <s v="A-FIN"/>
    <x v="142"/>
    <s v="Účet"/>
    <m/>
    <n v="3975836"/>
  </r>
  <r>
    <x v="64"/>
    <m/>
    <s v="1.010.01"/>
    <s v="Faktúra"/>
    <n v="1190400104"/>
    <n v="2019212"/>
    <s v="511.110000000"/>
    <x v="16"/>
    <m/>
    <n v="61.8"/>
    <n v="61.8"/>
    <s v="Nákup"/>
    <s v="TUZEMSKO"/>
    <s v="A-FIN"/>
    <x v="143"/>
    <s v="Účet"/>
    <m/>
    <n v="3975808"/>
  </r>
  <r>
    <x v="64"/>
    <m/>
    <s v="1.011.05"/>
    <s v="Faktúra"/>
    <n v="1190400116"/>
    <n v="2019226"/>
    <s v="511.110000000"/>
    <x v="16"/>
    <m/>
    <n v="1156.2"/>
    <n v="1156.2"/>
    <s v="Nákup"/>
    <s v="TUZEMSKO"/>
    <s v="A-FIN"/>
    <x v="144"/>
    <s v="Účet"/>
    <m/>
    <n v="3975865"/>
  </r>
  <r>
    <x v="64"/>
    <m/>
    <s v="1.013.01"/>
    <s v="Faktúra"/>
    <n v="1190400099"/>
    <n v="2019207"/>
    <s v="511.110000000"/>
    <x v="16"/>
    <m/>
    <n v="48.36"/>
    <n v="48.36"/>
    <s v="Nákup"/>
    <s v="TUZEMSKO"/>
    <s v="A-FIN"/>
    <x v="145"/>
    <s v="Účet"/>
    <m/>
    <n v="3975783"/>
  </r>
  <r>
    <x v="64"/>
    <m/>
    <s v="1.013.01"/>
    <s v="Faktúra"/>
    <n v="1190400106"/>
    <n v="2019216"/>
    <s v="511.110000000"/>
    <x v="16"/>
    <m/>
    <n v="480"/>
    <n v="480"/>
    <s v="Nákup"/>
    <s v="TUZEMSKO"/>
    <s v="A-FIN"/>
    <x v="124"/>
    <s v="Účet"/>
    <m/>
    <n v="3975824"/>
  </r>
  <r>
    <x v="64"/>
    <m/>
    <s v="1.013.01"/>
    <s v="Faktúra"/>
    <n v="1190400107"/>
    <n v="2019217"/>
    <s v="511.110000000"/>
    <x v="16"/>
    <m/>
    <n v="480"/>
    <n v="480"/>
    <s v="Nákup"/>
    <s v="TUZEMSKO"/>
    <s v="A-FIN"/>
    <x v="124"/>
    <s v="Účet"/>
    <m/>
    <n v="3975828"/>
  </r>
  <r>
    <x v="64"/>
    <m/>
    <s v="1.015.05"/>
    <s v="Faktúra"/>
    <n v="1190400098"/>
    <n v="2019206"/>
    <s v="511.110000000"/>
    <x v="16"/>
    <m/>
    <n v="126.96"/>
    <n v="126.96"/>
    <s v="Nákup"/>
    <s v="TUZEMSKO"/>
    <s v="A-FIN"/>
    <x v="146"/>
    <s v="Účet"/>
    <m/>
    <n v="3975778"/>
  </r>
  <r>
    <x v="64"/>
    <m/>
    <s v="1.037.05"/>
    <s v="Faktúra"/>
    <n v="1190400113"/>
    <n v="2019223"/>
    <s v="511.110000000"/>
    <x v="16"/>
    <m/>
    <n v="48.36"/>
    <n v="48.36"/>
    <s v="Nákup"/>
    <s v="TUZEMSKO"/>
    <s v="A-FIN"/>
    <x v="145"/>
    <s v="Účet"/>
    <m/>
    <n v="3975849"/>
  </r>
  <r>
    <x v="64"/>
    <m/>
    <s v="1.051.05"/>
    <s v="Faktúra"/>
    <n v="1190400115"/>
    <n v="2019225"/>
    <s v="511.110000000"/>
    <x v="16"/>
    <m/>
    <n v="483.6"/>
    <n v="483.6"/>
    <s v="Nákup"/>
    <s v="TUZEMSKO"/>
    <s v="A-FIN"/>
    <x v="147"/>
    <s v="Účet"/>
    <m/>
    <n v="3975859"/>
  </r>
  <r>
    <x v="64"/>
    <m/>
    <s v="1.070.01"/>
    <s v="Faktúra"/>
    <n v="1190400111"/>
    <n v="2019221"/>
    <s v="511.110000000"/>
    <x v="16"/>
    <m/>
    <n v="333.02"/>
    <n v="333.02"/>
    <s v="Nákup"/>
    <s v="TUZEMSKO"/>
    <s v="A-FIN"/>
    <x v="148"/>
    <s v="Účet"/>
    <m/>
    <n v="3975840"/>
  </r>
  <r>
    <x v="64"/>
    <m/>
    <s v="1.202.02"/>
    <s v="Faktúra"/>
    <n v="1190400110"/>
    <n v="2019220"/>
    <s v="511.110000000"/>
    <x v="16"/>
    <m/>
    <n v="686.64"/>
    <n v="686.64"/>
    <s v="Nákup"/>
    <s v="TUZEMSKO"/>
    <s v="A-FIN"/>
    <x v="149"/>
    <s v="Účet"/>
    <m/>
    <n v="3975838"/>
  </r>
  <r>
    <x v="64"/>
    <m/>
    <s v="1.278.01"/>
    <s v="Faktúra"/>
    <n v="1190400108"/>
    <n v="2019218"/>
    <s v="511.110000000"/>
    <x v="16"/>
    <m/>
    <n v="569.88"/>
    <n v="569.88"/>
    <s v="Nákup"/>
    <s v="TUZEMSKO"/>
    <s v="A-FIN"/>
    <x v="150"/>
    <s v="Účet"/>
    <m/>
    <n v="3975832"/>
  </r>
  <r>
    <x v="64"/>
    <m/>
    <s v="1.613.03"/>
    <s v="Faktúra"/>
    <n v="1190400100"/>
    <n v="2019208"/>
    <s v="511.110000000"/>
    <x v="16"/>
    <m/>
    <n v="30"/>
    <n v="30"/>
    <s v="Nákup"/>
    <s v="TUZEMSKO"/>
    <s v="A-FIN"/>
    <x v="151"/>
    <s v="Účet"/>
    <m/>
    <n v="3975788"/>
  </r>
  <r>
    <x v="64"/>
    <m/>
    <s v="1.613.03"/>
    <s v="Faktúra"/>
    <n v="1190400114"/>
    <n v="2019224"/>
    <s v="511.110000000"/>
    <x v="16"/>
    <m/>
    <n v="30"/>
    <n v="30"/>
    <s v="Nákup"/>
    <s v="TUZEMSKO"/>
    <s v="A-FIN"/>
    <x v="151"/>
    <s v="Účet"/>
    <m/>
    <n v="3975853"/>
  </r>
  <r>
    <x v="64"/>
    <m/>
    <s v="2.802.57"/>
    <s v="Faktúra"/>
    <n v="1190400105"/>
    <n v="2019213"/>
    <s v="511.110000000"/>
    <x v="16"/>
    <m/>
    <n v="136.44"/>
    <n v="136.44"/>
    <s v="Nákup"/>
    <s v="TUZEMSKO"/>
    <s v="A-FIN"/>
    <x v="152"/>
    <s v="Účet"/>
    <m/>
    <n v="3975815"/>
  </r>
  <r>
    <x v="64"/>
    <m/>
    <s v="2.802.57"/>
    <s v="Faktúra"/>
    <n v="1190400118"/>
    <n v="2019228"/>
    <s v="511.110000000"/>
    <x v="16"/>
    <m/>
    <n v="525.12"/>
    <n v="525.12"/>
    <s v="Nákup"/>
    <s v="TUZEMSKO"/>
    <s v="A-FIN"/>
    <x v="153"/>
    <s v="Účet"/>
    <m/>
    <n v="3975879"/>
  </r>
  <r>
    <x v="64"/>
    <m/>
    <s v="5.031.06"/>
    <s v="Faktúra"/>
    <n v="1190400101"/>
    <n v="2019209"/>
    <s v="511.110000000"/>
    <x v="16"/>
    <m/>
    <n v="69.959999999999994"/>
    <n v="69.959999999999994"/>
    <s v="Nákup"/>
    <s v="TUZEMSKO"/>
    <s v="A-FIN"/>
    <x v="154"/>
    <s v="Účet"/>
    <m/>
    <n v="3975792"/>
  </r>
  <r>
    <x v="64"/>
    <m/>
    <s v="5.185.05"/>
    <s v="Faktúra"/>
    <n v="1190400097"/>
    <n v="2019205"/>
    <s v="511.110000000"/>
    <x v="16"/>
    <m/>
    <n v="54.96"/>
    <n v="54.96"/>
    <s v="Nákup"/>
    <s v="TUZEMSKO"/>
    <s v="A-FIN"/>
    <x v="155"/>
    <s v="Účet"/>
    <m/>
    <n v="3975773"/>
  </r>
  <r>
    <x v="64"/>
    <m/>
    <s v="5.185.05"/>
    <s v="Faktúra"/>
    <n v="1190400112"/>
    <n v="2019222"/>
    <s v="511.110000000"/>
    <x v="16"/>
    <m/>
    <n v="1297.92"/>
    <n v="1297.92"/>
    <s v="Nákup"/>
    <s v="TUZEMSKO"/>
    <s v="A-FIN"/>
    <x v="156"/>
    <s v="Účet"/>
    <m/>
    <n v="3975842"/>
  </r>
  <r>
    <x v="64"/>
    <m/>
    <s v="5.188.53"/>
    <s v="Faktúra"/>
    <n v="1190400102"/>
    <n v="2019210"/>
    <s v="511.110000000"/>
    <x v="16"/>
    <m/>
    <n v="27.48"/>
    <n v="27.48"/>
    <s v="Nákup"/>
    <s v="TUZEMSKO"/>
    <s v="A-FIN"/>
    <x v="157"/>
    <s v="Účet"/>
    <m/>
    <n v="3975799"/>
  </r>
  <r>
    <x v="64"/>
    <m/>
    <s v="S.038.01"/>
    <s v="Faktúra"/>
    <n v="1190400103"/>
    <n v="2019211"/>
    <s v="511.110000000"/>
    <x v="16"/>
    <m/>
    <n v="646.55999999999995"/>
    <n v="646.55999999999995"/>
    <s v="Nákup"/>
    <s v="TUZEMSKO"/>
    <s v="A-FIN"/>
    <x v="158"/>
    <s v="Účet"/>
    <m/>
    <n v="3975804"/>
  </r>
  <r>
    <x v="65"/>
    <m/>
    <s v="1.004.05"/>
    <s v="Faktúra"/>
    <n v="1190400133"/>
    <n v="2019246"/>
    <s v="511.110000000"/>
    <x v="16"/>
    <m/>
    <n v="95.52"/>
    <n v="95.52"/>
    <s v="Nákup"/>
    <s v="TUZEMSKO"/>
    <s v="A-FIN"/>
    <x v="159"/>
    <s v="Účet"/>
    <m/>
    <n v="3976334"/>
  </r>
  <r>
    <x v="65"/>
    <m/>
    <s v="1.004.05"/>
    <s v="Faktúra"/>
    <n v="1190400136"/>
    <n v="2019234"/>
    <s v="511.110000000"/>
    <x v="16"/>
    <m/>
    <n v="70.8"/>
    <n v="70.8"/>
    <s v="Nákup"/>
    <s v="TUZEMSKO"/>
    <s v="A-FIN"/>
    <x v="160"/>
    <s v="Účet"/>
    <m/>
    <n v="3976340"/>
  </r>
  <r>
    <x v="65"/>
    <m/>
    <s v="1.009.01"/>
    <s v="Faktúra"/>
    <n v="1190400124"/>
    <n v="2019237"/>
    <s v="511.110000000"/>
    <x v="16"/>
    <m/>
    <n v="72.36"/>
    <n v="72.36"/>
    <s v="Nákup"/>
    <s v="TUZEMSKO"/>
    <s v="A-FIN"/>
    <x v="161"/>
    <s v="Účet"/>
    <m/>
    <n v="3976229"/>
  </r>
  <r>
    <x v="65"/>
    <m/>
    <s v="1.012.05"/>
    <s v="Faktúra"/>
    <n v="1190400122"/>
    <n v="2019235"/>
    <s v="511.110000000"/>
    <x v="16"/>
    <m/>
    <n v="27.48"/>
    <n v="27.48"/>
    <s v="Nákup"/>
    <s v="TUZEMSKO"/>
    <s v="A-FIN"/>
    <x v="157"/>
    <s v="Účet"/>
    <m/>
    <n v="3976054"/>
  </r>
  <r>
    <x v="65"/>
    <m/>
    <s v="1.018.05"/>
    <s v="Faktúra"/>
    <n v="1190400125"/>
    <n v="2019238"/>
    <s v="511.110000000"/>
    <x v="16"/>
    <m/>
    <n v="78.599999999999994"/>
    <n v="78.599999999999994"/>
    <s v="Nákup"/>
    <s v="TUZEMSKO"/>
    <s v="A-FIN"/>
    <x v="162"/>
    <s v="Účet"/>
    <m/>
    <n v="3976233"/>
  </r>
  <r>
    <x v="65"/>
    <m/>
    <s v="1.027.01"/>
    <s v="Faktúra"/>
    <n v="1190400130"/>
    <n v="2019243"/>
    <s v="511.110000000"/>
    <x v="16"/>
    <m/>
    <n v="27.48"/>
    <n v="27.48"/>
    <s v="Nákup"/>
    <s v="TUZEMSKO"/>
    <s v="A-FIN"/>
    <x v="157"/>
    <s v="Účet"/>
    <m/>
    <n v="3976310"/>
  </r>
  <r>
    <x v="65"/>
    <m/>
    <s v="1.051.05"/>
    <s v="Faktúra"/>
    <n v="1190400121"/>
    <n v="2019232"/>
    <s v="511.110000000"/>
    <x v="16"/>
    <m/>
    <n v="242.28"/>
    <n v="242.28"/>
    <s v="Nákup"/>
    <s v="TUZEMSKO"/>
    <s v="A-FIN"/>
    <x v="163"/>
    <s v="Účet"/>
    <m/>
    <n v="3976050"/>
  </r>
  <r>
    <x v="65"/>
    <m/>
    <s v="1.202.02"/>
    <s v="Faktúra"/>
    <n v="1190400126"/>
    <n v="2019239"/>
    <s v="511.110000000"/>
    <x v="16"/>
    <m/>
    <n v="2910"/>
    <n v="2910"/>
    <s v="Nákup"/>
    <s v="TUZEMSKO"/>
    <s v="A-FIN"/>
    <x v="164"/>
    <s v="Účet"/>
    <m/>
    <n v="3976237"/>
  </r>
  <r>
    <x v="65"/>
    <m/>
    <s v="2.003.57"/>
    <s v="Faktúra"/>
    <n v="1190400131"/>
    <n v="2019244"/>
    <s v="511.110000000"/>
    <x v="16"/>
    <m/>
    <n v="54"/>
    <n v="54"/>
    <s v="Nákup"/>
    <s v="TUZEMSKO"/>
    <s v="A-FIN"/>
    <x v="165"/>
    <s v="Účet"/>
    <m/>
    <n v="3976322"/>
  </r>
  <r>
    <x v="65"/>
    <m/>
    <s v="2.012.51"/>
    <s v="Faktúra"/>
    <n v="1190400132"/>
    <n v="2019245"/>
    <s v="511.110000000"/>
    <x v="16"/>
    <m/>
    <n v="371.52"/>
    <n v="371.52"/>
    <s v="Nákup"/>
    <s v="TUZEMSKO"/>
    <s v="A-FIN"/>
    <x v="166"/>
    <s v="Účet"/>
    <m/>
    <n v="3976328"/>
  </r>
  <r>
    <x v="65"/>
    <m/>
    <s v="2.070.52"/>
    <s v="Faktúra"/>
    <n v="1190400123"/>
    <n v="2019236"/>
    <s v="511.110000000"/>
    <x v="16"/>
    <m/>
    <n v="157.19999999999999"/>
    <n v="157.19999999999999"/>
    <s v="Nákup"/>
    <s v="TUZEMSKO"/>
    <s v="A-FIN"/>
    <x v="167"/>
    <s v="Účet"/>
    <m/>
    <n v="3976225"/>
  </r>
  <r>
    <x v="65"/>
    <m/>
    <s v="2.115.52"/>
    <s v="Faktúra"/>
    <n v="1190400135"/>
    <n v="2019248"/>
    <s v="511.110000000"/>
    <x v="16"/>
    <m/>
    <n v="266.64"/>
    <n v="266.64"/>
    <s v="Nákup"/>
    <s v="TUZEMSKO"/>
    <s v="A-FIN"/>
    <x v="168"/>
    <s v="Účet"/>
    <m/>
    <n v="3976338"/>
  </r>
  <r>
    <x v="65"/>
    <m/>
    <s v="5.023.51"/>
    <s v="Faktúra"/>
    <n v="1190400127"/>
    <n v="2019240"/>
    <s v="511.110000000"/>
    <x v="16"/>
    <m/>
    <n v="695.88"/>
    <n v="695.88"/>
    <s v="Nákup"/>
    <s v="TUZEMSKO"/>
    <s v="A-FIN"/>
    <x v="169"/>
    <s v="Účet"/>
    <m/>
    <n v="3976260"/>
  </r>
  <r>
    <x v="65"/>
    <m/>
    <s v="5.023.51"/>
    <s v="Faktúra"/>
    <n v="1190400129"/>
    <n v="2019242"/>
    <s v="511.110000000"/>
    <x v="16"/>
    <m/>
    <n v="38.28"/>
    <n v="38.28"/>
    <s v="Nákup"/>
    <s v="TUZEMSKO"/>
    <s v="A-FIN"/>
    <x v="170"/>
    <s v="Účet"/>
    <m/>
    <n v="3976296"/>
  </r>
  <r>
    <x v="65"/>
    <m/>
    <s v="5.027.51"/>
    <s v="Faktúra"/>
    <n v="1190400137"/>
    <n v="2019233"/>
    <s v="511.110000000"/>
    <x v="16"/>
    <m/>
    <n v="27.48"/>
    <n v="27.48"/>
    <s v="Nákup"/>
    <s v="TUZEMSKO"/>
    <s v="A-FIN"/>
    <x v="157"/>
    <s v="Účet"/>
    <m/>
    <n v="3976353"/>
  </r>
  <r>
    <x v="65"/>
    <m/>
    <s v="5.027.53"/>
    <s v="Faktúra"/>
    <n v="1190400134"/>
    <n v="2019247"/>
    <s v="511.110000000"/>
    <x v="16"/>
    <m/>
    <n v="88.56"/>
    <n v="88.56"/>
    <s v="Nákup"/>
    <s v="TUZEMSKO"/>
    <s v="A-FIN"/>
    <x v="171"/>
    <s v="Účet"/>
    <m/>
    <n v="3976336"/>
  </r>
  <r>
    <x v="65"/>
    <m/>
    <s v="6.001.52"/>
    <s v="Faktúra"/>
    <n v="1190400128"/>
    <n v="2019241"/>
    <s v="511.110000000"/>
    <x v="16"/>
    <m/>
    <n v="254.04"/>
    <n v="254.04"/>
    <s v="Nákup"/>
    <s v="TUZEMSKO"/>
    <s v="A-FIN"/>
    <x v="172"/>
    <s v="Účet"/>
    <m/>
    <n v="3976270"/>
  </r>
  <r>
    <x v="66"/>
    <m/>
    <s v="5.024.51"/>
    <s v="Faktúra"/>
    <n v="1190500336"/>
    <n v="2019354"/>
    <s v="511.110000000"/>
    <x v="16"/>
    <m/>
    <n v="61.74"/>
    <n v="61.74"/>
    <s v="Nákup"/>
    <s v="TUZEMSKO"/>
    <s v="A-FIN"/>
    <x v="173"/>
    <s v="Účet"/>
    <m/>
    <n v="4094917"/>
  </r>
  <r>
    <x v="66"/>
    <m/>
    <s v="1.001.05"/>
    <s v="Faktúra"/>
    <n v="1190500346"/>
    <n v="2019364"/>
    <s v="511.110000000"/>
    <x v="16"/>
    <m/>
    <n v="250.56"/>
    <n v="250.56"/>
    <s v="Nákup"/>
    <s v="TUZEMSKO"/>
    <s v="A-FIN"/>
    <x v="174"/>
    <s v="Účet"/>
    <m/>
    <n v="4094964"/>
  </r>
  <r>
    <x v="66"/>
    <m/>
    <s v="1.009.05"/>
    <s v="Faktúra"/>
    <n v="1190500340"/>
    <n v="2019358"/>
    <s v="511.110000000"/>
    <x v="16"/>
    <m/>
    <n v="60"/>
    <n v="60"/>
    <s v="Nákup"/>
    <s v="TUZEMSKO"/>
    <s v="A-FIN"/>
    <x v="175"/>
    <s v="Účet"/>
    <m/>
    <n v="4094934"/>
  </r>
  <r>
    <x v="66"/>
    <m/>
    <s v="1.010.05"/>
    <s v="Faktúra"/>
    <n v="1190500344"/>
    <n v="2019362"/>
    <s v="511.110000000"/>
    <x v="16"/>
    <m/>
    <n v="60"/>
    <n v="60"/>
    <s v="Nákup"/>
    <s v="TUZEMSKO"/>
    <s v="A-FIN"/>
    <x v="175"/>
    <s v="Účet"/>
    <m/>
    <n v="4094954"/>
  </r>
  <r>
    <x v="66"/>
    <m/>
    <s v="1.011.05"/>
    <s v="Faktúra"/>
    <n v="1190500342"/>
    <n v="2019360"/>
    <s v="511.110000000"/>
    <x v="16"/>
    <m/>
    <n v="57.36"/>
    <n v="57.36"/>
    <s v="Nákup"/>
    <s v="TUZEMSKO"/>
    <s v="A-FIN"/>
    <x v="176"/>
    <s v="Účet"/>
    <m/>
    <n v="4094946"/>
  </r>
  <r>
    <x v="66"/>
    <m/>
    <s v="1.011.05"/>
    <s v="Faktúra"/>
    <n v="1190500343"/>
    <n v="2019361"/>
    <s v="511.110000000"/>
    <x v="16"/>
    <m/>
    <n v="311.27999999999997"/>
    <n v="311.27999999999997"/>
    <s v="Nákup"/>
    <s v="TUZEMSKO"/>
    <s v="A-FIN"/>
    <x v="177"/>
    <s v="Účet"/>
    <m/>
    <n v="4094950"/>
  </r>
  <r>
    <x v="66"/>
    <m/>
    <s v="1.013.01"/>
    <s v="Faktúra"/>
    <n v="1190500335"/>
    <n v="2019353"/>
    <s v="511.110000000"/>
    <x v="16"/>
    <m/>
    <n v="480"/>
    <n v="480"/>
    <s v="Nákup"/>
    <s v="TUZEMSKO"/>
    <s v="A-FIN"/>
    <x v="124"/>
    <s v="Účet"/>
    <m/>
    <n v="4094902"/>
  </r>
  <r>
    <x v="66"/>
    <m/>
    <s v="1.013.01"/>
    <s v="Faktúra"/>
    <n v="1190500349"/>
    <n v="2019367"/>
    <s v="511.110000000"/>
    <x v="16"/>
    <m/>
    <n v="240"/>
    <n v="240"/>
    <s v="Nákup"/>
    <s v="TUZEMSKO"/>
    <s v="A-FIN"/>
    <x v="118"/>
    <s v="Účet"/>
    <m/>
    <n v="4095004"/>
  </r>
  <r>
    <x v="66"/>
    <m/>
    <s v="1.013.01"/>
    <s v="Faktúra"/>
    <n v="1190500351"/>
    <n v="2019369"/>
    <s v="511.110000000"/>
    <x v="16"/>
    <m/>
    <n v="773.52"/>
    <n v="773.52"/>
    <s v="Nákup"/>
    <s v="TUZEMSKO"/>
    <s v="A-FIN"/>
    <x v="178"/>
    <s v="Účet"/>
    <m/>
    <n v="4095021"/>
  </r>
  <r>
    <x v="66"/>
    <m/>
    <s v="1.025.05"/>
    <s v="Faktúra"/>
    <n v="1190500348"/>
    <n v="2019366"/>
    <s v="511.110000000"/>
    <x v="16"/>
    <m/>
    <n v="1029.24"/>
    <n v="1029.24"/>
    <s v="Nákup"/>
    <s v="TUZEMSKO"/>
    <s v="A-FIN"/>
    <x v="179"/>
    <s v="Účet"/>
    <m/>
    <n v="4094992"/>
  </r>
  <r>
    <x v="66"/>
    <m/>
    <s v="1.025.05"/>
    <s v="Faktúra"/>
    <n v="1190500353"/>
    <n v="2019371"/>
    <s v="511.110000000"/>
    <x v="16"/>
    <m/>
    <n v="717.6"/>
    <n v="717.6"/>
    <s v="Nákup"/>
    <s v="TUZEMSKO"/>
    <s v="A-FIN"/>
    <x v="180"/>
    <s v="Účet"/>
    <m/>
    <n v="4095030"/>
  </r>
  <r>
    <x v="66"/>
    <m/>
    <s v="1.025.05"/>
    <s v="Faktúra"/>
    <n v="1190500354"/>
    <n v="2019372"/>
    <s v="511.110000000"/>
    <x v="16"/>
    <m/>
    <n v="1788"/>
    <n v="1788"/>
    <s v="Nákup"/>
    <s v="TUZEMSKO"/>
    <s v="A-FIN"/>
    <x v="181"/>
    <s v="Účet"/>
    <m/>
    <n v="4095034"/>
  </r>
  <r>
    <x v="66"/>
    <m/>
    <s v="1.031.51"/>
    <s v="Faktúra"/>
    <n v="1190500339"/>
    <n v="2019357"/>
    <s v="511.110000000"/>
    <x v="16"/>
    <m/>
    <n v="161.94"/>
    <n v="161.94"/>
    <s v="Nákup"/>
    <s v="TUZEMSKO"/>
    <s v="A-FIN"/>
    <x v="182"/>
    <s v="Účet"/>
    <m/>
    <n v="4094931"/>
  </r>
  <r>
    <x v="66"/>
    <m/>
    <s v="1.051.05"/>
    <s v="Faktúra"/>
    <n v="1190500349"/>
    <n v="2019367"/>
    <s v="511.110000000"/>
    <x v="16"/>
    <m/>
    <n v="680.46"/>
    <n v="680.46"/>
    <s v="Nákup"/>
    <s v="TUZEMSKO"/>
    <s v="A-FIN"/>
    <x v="183"/>
    <s v="Účet"/>
    <m/>
    <n v="4095005"/>
  </r>
  <r>
    <x v="66"/>
    <m/>
    <s v="1.202.02"/>
    <s v="Faktúra"/>
    <n v="1190500355"/>
    <n v="2019373"/>
    <s v="511.110000000"/>
    <x v="16"/>
    <m/>
    <n v="1947.6"/>
    <n v="1947.6"/>
    <s v="Nákup"/>
    <s v="TUZEMSKO"/>
    <s v="A-FIN"/>
    <x v="184"/>
    <s v="Účet"/>
    <m/>
    <n v="4095040"/>
  </r>
  <r>
    <x v="66"/>
    <m/>
    <s v="1.202.02"/>
    <s v="Faktúra"/>
    <n v="1190500357"/>
    <n v="2019375"/>
    <s v="511.110000000"/>
    <x v="16"/>
    <m/>
    <n v="234.48"/>
    <n v="234.48"/>
    <s v="Nákup"/>
    <s v="TUZEMSKO"/>
    <s v="A-FIN"/>
    <x v="185"/>
    <s v="Účet"/>
    <m/>
    <n v="4095063"/>
  </r>
  <r>
    <x v="66"/>
    <m/>
    <s v="1.613.03"/>
    <s v="Faktúra"/>
    <n v="1190500356"/>
    <n v="2019374"/>
    <s v="511.110000000"/>
    <x v="16"/>
    <m/>
    <n v="84.96"/>
    <n v="84.96"/>
    <s v="Nákup"/>
    <s v="TUZEMSKO"/>
    <s v="A-FIN"/>
    <x v="186"/>
    <s v="Účet"/>
    <m/>
    <n v="4095057"/>
  </r>
  <r>
    <x v="66"/>
    <m/>
    <s v="2.009.53"/>
    <s v="Faktúra"/>
    <n v="1190500340"/>
    <n v="2019358"/>
    <s v="511.110000000"/>
    <x v="16"/>
    <m/>
    <n v="60"/>
    <n v="60"/>
    <s v="Nákup"/>
    <s v="TUZEMSKO"/>
    <s v="A-FIN"/>
    <x v="175"/>
    <s v="Účet"/>
    <m/>
    <n v="4094933"/>
  </r>
  <r>
    <x v="66"/>
    <m/>
    <s v="2.038.51"/>
    <s v="Faktúra"/>
    <n v="1190500338"/>
    <n v="2019356"/>
    <s v="511.110000000"/>
    <x v="16"/>
    <m/>
    <n v="54.96"/>
    <n v="54.96"/>
    <s v="Nákup"/>
    <s v="TUZEMSKO"/>
    <s v="A-FIN"/>
    <x v="155"/>
    <s v="Účet"/>
    <m/>
    <n v="4094925"/>
  </r>
  <r>
    <x v="66"/>
    <m/>
    <s v="2.070.51"/>
    <s v="Faktúra"/>
    <n v="1190500345"/>
    <n v="2019363"/>
    <s v="511.110000000"/>
    <x v="16"/>
    <m/>
    <n v="209.4"/>
    <n v="209.4"/>
    <s v="Nákup"/>
    <s v="TUZEMSKO"/>
    <s v="A-FIN"/>
    <x v="187"/>
    <s v="Účet"/>
    <m/>
    <n v="4094958"/>
  </r>
  <r>
    <x v="66"/>
    <m/>
    <s v="2.070.51"/>
    <s v="Faktúra"/>
    <n v="1190500358"/>
    <n v="2019376"/>
    <s v="511.110000000"/>
    <x v="16"/>
    <m/>
    <n v="47.04"/>
    <n v="47.04"/>
    <s v="Nákup"/>
    <s v="TUZEMSKO"/>
    <s v="A-FIN"/>
    <x v="188"/>
    <s v="Účet"/>
    <m/>
    <n v="4095069"/>
  </r>
  <r>
    <x v="66"/>
    <m/>
    <s v="2.115.52"/>
    <s v="Faktúra"/>
    <n v="1190500341"/>
    <n v="2019359"/>
    <s v="511.110000000"/>
    <x v="16"/>
    <m/>
    <n v="35.520000000000003"/>
    <n v="35.520000000000003"/>
    <s v="Nákup"/>
    <s v="TUZEMSKO"/>
    <s v="A-FIN"/>
    <x v="189"/>
    <s v="Účet"/>
    <m/>
    <n v="4094940"/>
  </r>
  <r>
    <x v="66"/>
    <m/>
    <s v="2.115.53"/>
    <s v="Faktúra"/>
    <n v="1190500352"/>
    <n v="2019370"/>
    <s v="511.110000000"/>
    <x v="16"/>
    <m/>
    <n v="882.36"/>
    <n v="882.36"/>
    <s v="Nákup"/>
    <s v="TUZEMSKO"/>
    <s v="A-FIN"/>
    <x v="190"/>
    <s v="Účet"/>
    <m/>
    <n v="4095026"/>
  </r>
  <r>
    <x v="66"/>
    <m/>
    <s v="2.802.57"/>
    <s v="Faktúra"/>
    <n v="1190500347"/>
    <n v="2019365"/>
    <s v="511.110000000"/>
    <x v="16"/>
    <m/>
    <n v="1125"/>
    <n v="1125"/>
    <s v="Nákup"/>
    <s v="TUZEMSKO"/>
    <s v="A-FIN"/>
    <x v="191"/>
    <s v="Účet"/>
    <m/>
    <n v="4094974"/>
  </r>
  <r>
    <x v="66"/>
    <m/>
    <s v="5.185.05"/>
    <s v="Faktúra"/>
    <n v="1190500350"/>
    <n v="2019368"/>
    <s v="511.110000000"/>
    <x v="16"/>
    <m/>
    <n v="1799.88"/>
    <n v="1799.88"/>
    <s v="Nákup"/>
    <s v="TUZEMSKO"/>
    <s v="A-FIN"/>
    <x v="192"/>
    <s v="Účet"/>
    <m/>
    <n v="4095015"/>
  </r>
  <r>
    <x v="66"/>
    <m/>
    <s v="5.576.53"/>
    <s v="Faktúra"/>
    <n v="1190500334"/>
    <n v="2019352"/>
    <s v="511.110000000"/>
    <x v="16"/>
    <m/>
    <n v="135"/>
    <n v="135"/>
    <s v="Nákup"/>
    <s v="TUZEMSKO"/>
    <s v="A-FIN"/>
    <x v="193"/>
    <s v="Účet"/>
    <m/>
    <n v="4094892"/>
  </r>
  <r>
    <x v="66"/>
    <m/>
    <s v="8.070.51"/>
    <s v="Faktúra"/>
    <n v="1190500359"/>
    <n v="2019377"/>
    <s v="511.110000000"/>
    <x v="16"/>
    <m/>
    <n v="41.88"/>
    <n v="41.88"/>
    <s v="Nákup"/>
    <s v="TUZEMSKO"/>
    <s v="A-FIN"/>
    <x v="135"/>
    <s v="Účet"/>
    <m/>
    <n v="4095073"/>
  </r>
  <r>
    <x v="66"/>
    <m/>
    <s v="S.013.01"/>
    <s v="Faktúra"/>
    <n v="1190500333"/>
    <n v="2019351"/>
    <s v="511.110000000"/>
    <x v="16"/>
    <m/>
    <n v="139.26"/>
    <n v="139.26"/>
    <s v="Nákup"/>
    <s v="TUZEMSKO"/>
    <s v="A-FIN"/>
    <x v="194"/>
    <s v="Účet"/>
    <m/>
    <n v="4094882"/>
  </r>
  <r>
    <x v="67"/>
    <m/>
    <s v="1.001.05"/>
    <s v="Faktúra"/>
    <n v="1190100105"/>
    <n v="2019006"/>
    <s v="511.110000000"/>
    <x v="16"/>
    <m/>
    <n v="219.84"/>
    <n v="219.84"/>
    <s v="Nákup"/>
    <s v="TUZEMSKO"/>
    <s v="A-FIN"/>
    <x v="195"/>
    <s v="Účet"/>
    <m/>
    <n v="3561167"/>
  </r>
  <r>
    <x v="67"/>
    <m/>
    <s v="1.011.05"/>
    <s v="Faktúra"/>
    <n v="1190100105"/>
    <n v="2019006"/>
    <s v="511.110000000"/>
    <x v="16"/>
    <m/>
    <n v="27.48"/>
    <n v="27.48"/>
    <s v="Nákup"/>
    <s v="TUZEMSKO"/>
    <s v="A-FIN"/>
    <x v="157"/>
    <s v="Účet"/>
    <m/>
    <n v="3561166"/>
  </r>
  <r>
    <x v="67"/>
    <m/>
    <s v="1.207.05"/>
    <s v="Faktúra"/>
    <n v="1190100105"/>
    <n v="2019006"/>
    <s v="511.110000000"/>
    <x v="16"/>
    <m/>
    <n v="329.52"/>
    <n v="329.52"/>
    <s v="Nákup"/>
    <s v="TUZEMSKO"/>
    <s v="A-FIN"/>
    <x v="196"/>
    <s v="Účet"/>
    <m/>
    <n v="3561168"/>
  </r>
  <r>
    <x v="67"/>
    <m/>
    <s v="2.345.52"/>
    <s v="Faktúra"/>
    <n v="1190100105"/>
    <n v="2019006"/>
    <s v="511.110000000"/>
    <x v="16"/>
    <m/>
    <n v="109.92"/>
    <n v="109.92"/>
    <s v="Nákup"/>
    <s v="TUZEMSKO"/>
    <s v="A-FIN"/>
    <x v="197"/>
    <s v="Účet"/>
    <m/>
    <n v="3561169"/>
  </r>
  <r>
    <x v="68"/>
    <m/>
    <s v="1.009.01"/>
    <s v="Faktúra"/>
    <n v="1190100106"/>
    <n v="2019005"/>
    <s v="511.110000000"/>
    <x v="16"/>
    <m/>
    <n v="398.04"/>
    <n v="398.04"/>
    <s v="Nákup"/>
    <s v="TUZEMSKO"/>
    <s v="A-FIN"/>
    <x v="198"/>
    <s v="Účet"/>
    <m/>
    <n v="3561176"/>
  </r>
  <r>
    <x v="68"/>
    <m/>
    <s v="1.011.05"/>
    <s v="Faktúra"/>
    <n v="1190100102"/>
    <n v="2019009"/>
    <s v="511.110000000"/>
    <x v="16"/>
    <m/>
    <n v="27.48"/>
    <n v="27.48"/>
    <s v="Nákup"/>
    <s v="TUZEMSKO"/>
    <s v="A-FIN"/>
    <x v="157"/>
    <s v="Účet"/>
    <m/>
    <n v="3561138"/>
  </r>
  <r>
    <x v="68"/>
    <m/>
    <s v="1.013.01"/>
    <s v="Faktúra"/>
    <n v="1190100107"/>
    <n v="2019004"/>
    <s v="511.110000000"/>
    <x v="16"/>
    <m/>
    <n v="241.92"/>
    <n v="241.92"/>
    <s v="Nákup"/>
    <s v="TUZEMSKO"/>
    <s v="A-FIN"/>
    <x v="199"/>
    <s v="Účet"/>
    <m/>
    <n v="3561187"/>
  </r>
  <r>
    <x v="68"/>
    <m/>
    <s v="1.025.05"/>
    <s v="Faktúra"/>
    <n v="1190100102"/>
    <n v="2019009"/>
    <s v="511.110000000"/>
    <x v="16"/>
    <m/>
    <n v="286.56"/>
    <n v="286.56"/>
    <s v="Nákup"/>
    <s v="TUZEMSKO"/>
    <s v="A-FIN"/>
    <x v="200"/>
    <s v="Účet"/>
    <m/>
    <n v="3561139"/>
  </r>
  <r>
    <x v="68"/>
    <m/>
    <s v="1.037.05"/>
    <s v="Faktúra"/>
    <n v="1190100104"/>
    <n v="2019007"/>
    <s v="511.110000000"/>
    <x v="16"/>
    <m/>
    <n v="357.48"/>
    <n v="357.48"/>
    <s v="Nákup"/>
    <s v="TUZEMSKO"/>
    <s v="A-FIN"/>
    <x v="201"/>
    <s v="Účet"/>
    <m/>
    <n v="3561152"/>
  </r>
  <r>
    <x v="68"/>
    <m/>
    <s v="1.070.01"/>
    <s v="Faktúra"/>
    <n v="1190100103"/>
    <n v="2019008"/>
    <s v="511.110000000"/>
    <x v="16"/>
    <m/>
    <n v="105"/>
    <n v="105"/>
    <s v="Nákup"/>
    <s v="TUZEMSKO"/>
    <s v="A-FIN"/>
    <x v="202"/>
    <s v="Účet"/>
    <m/>
    <n v="3561142"/>
  </r>
  <r>
    <x v="68"/>
    <m/>
    <s v="1.613.03"/>
    <s v="Faktúra"/>
    <n v="1190100107"/>
    <n v="2019004"/>
    <s v="511.110000000"/>
    <x v="16"/>
    <m/>
    <n v="1321.8"/>
    <n v="1321.8"/>
    <s v="Nákup"/>
    <s v="TUZEMSKO"/>
    <s v="A-FIN"/>
    <x v="203"/>
    <s v="Účet"/>
    <m/>
    <n v="3561188"/>
  </r>
  <r>
    <x v="68"/>
    <m/>
    <s v="2.070.51"/>
    <s v="Faktúra"/>
    <n v="1190100104"/>
    <n v="2019007"/>
    <s v="511.110000000"/>
    <x v="16"/>
    <m/>
    <n v="186.6"/>
    <n v="186.6"/>
    <s v="Nákup"/>
    <s v="TUZEMSKO"/>
    <s v="A-FIN"/>
    <x v="204"/>
    <s v="Účet"/>
    <m/>
    <n v="3561151"/>
  </r>
  <r>
    <x v="68"/>
    <m/>
    <s v="2.070.52"/>
    <s v="Faktúra"/>
    <n v="1190100103"/>
    <n v="2019008"/>
    <s v="511.110000000"/>
    <x v="16"/>
    <m/>
    <n v="54.96"/>
    <n v="54.96"/>
    <s v="Nákup"/>
    <s v="TUZEMSKO"/>
    <s v="A-FIN"/>
    <x v="155"/>
    <s v="Účet"/>
    <m/>
    <n v="3561145"/>
  </r>
  <r>
    <x v="68"/>
    <m/>
    <s v="2.115.53"/>
    <s v="Faktúra"/>
    <n v="1190100103"/>
    <n v="2019008"/>
    <s v="511.110000000"/>
    <x v="16"/>
    <m/>
    <n v="548.64"/>
    <n v="548.64"/>
    <s v="Nákup"/>
    <s v="TUZEMSKO"/>
    <s v="A-FIN"/>
    <x v="205"/>
    <s v="Účet"/>
    <m/>
    <n v="3561144"/>
  </r>
  <r>
    <x v="68"/>
    <m/>
    <s v="2.115.53"/>
    <s v="Faktúra"/>
    <n v="1190100108"/>
    <n v="2019010"/>
    <s v="511.110000000"/>
    <x v="16"/>
    <m/>
    <n v="1130.76"/>
    <n v="1130.76"/>
    <s v="Nákup"/>
    <s v="TUZEMSKO"/>
    <s v="A-FIN"/>
    <x v="206"/>
    <s v="Účet"/>
    <m/>
    <n v="3561196"/>
  </r>
  <r>
    <x v="68"/>
    <m/>
    <s v="2.358.52"/>
    <s v="Faktúra"/>
    <n v="1190100104"/>
    <n v="2019007"/>
    <s v="511.110000000"/>
    <x v="16"/>
    <m/>
    <n v="291.95999999999998"/>
    <n v="291.95999999999998"/>
    <s v="Nákup"/>
    <s v="TUZEMSKO"/>
    <s v="A-FIN"/>
    <x v="207"/>
    <s v="Účet"/>
    <m/>
    <n v="3561149"/>
  </r>
  <r>
    <x v="68"/>
    <m/>
    <s v="2.802.53"/>
    <s v="Faktúra"/>
    <n v="1190100104"/>
    <n v="2019007"/>
    <s v="511.110000000"/>
    <x v="16"/>
    <m/>
    <n v="189.48"/>
    <n v="189.48"/>
    <s v="Nákup"/>
    <s v="TUZEMSKO"/>
    <s v="A-FIN"/>
    <x v="208"/>
    <s v="Účet"/>
    <m/>
    <n v="3561150"/>
  </r>
  <r>
    <x v="68"/>
    <m/>
    <s v="2.802.56"/>
    <s v="Faktúra"/>
    <n v="1190100103"/>
    <n v="2019008"/>
    <s v="511.110000000"/>
    <x v="16"/>
    <m/>
    <n v="251.52"/>
    <n v="251.52"/>
    <s v="Nákup"/>
    <s v="TUZEMSKO"/>
    <s v="A-FIN"/>
    <x v="209"/>
    <s v="Účet"/>
    <m/>
    <n v="3561143"/>
  </r>
  <r>
    <x v="68"/>
    <m/>
    <s v="2.802.57"/>
    <s v="Faktúra"/>
    <n v="1190100102"/>
    <n v="2019009"/>
    <s v="511.110000000"/>
    <x v="16"/>
    <m/>
    <n v="140.04"/>
    <n v="140.04"/>
    <s v="Nákup"/>
    <s v="TUZEMSKO"/>
    <s v="A-FIN"/>
    <x v="210"/>
    <s v="Účet"/>
    <m/>
    <n v="3561137"/>
  </r>
  <r>
    <x v="68"/>
    <m/>
    <s v="5.062.51"/>
    <s v="Faktúra"/>
    <n v="1190100108"/>
    <n v="2019010"/>
    <s v="511.110000000"/>
    <x v="16"/>
    <m/>
    <n v="137.63999999999999"/>
    <n v="137.63999999999999"/>
    <s v="Nákup"/>
    <s v="TUZEMSKO"/>
    <s v="A-FIN"/>
    <x v="211"/>
    <s v="Účet"/>
    <m/>
    <n v="3561197"/>
  </r>
  <r>
    <x v="68"/>
    <m/>
    <s v="5.185.05"/>
    <s v="Faktúra"/>
    <n v="1190100102"/>
    <n v="2019009"/>
    <s v="511.110000000"/>
    <x v="16"/>
    <m/>
    <n v="54.96"/>
    <n v="54.96"/>
    <s v="Nákup"/>
    <s v="TUZEMSKO"/>
    <s v="A-FIN"/>
    <x v="155"/>
    <s v="Účet"/>
    <m/>
    <n v="3561140"/>
  </r>
  <r>
    <x v="68"/>
    <m/>
    <s v="5.185.05"/>
    <s v="Faktúra"/>
    <n v="1190100108"/>
    <n v="2019010"/>
    <s v="511.110000000"/>
    <x v="16"/>
    <m/>
    <n v="75.84"/>
    <n v="75.84"/>
    <s v="Nákup"/>
    <s v="TUZEMSKO"/>
    <s v="A-FIN"/>
    <x v="212"/>
    <s v="Účet"/>
    <m/>
    <n v="3561198"/>
  </r>
  <r>
    <x v="68"/>
    <m/>
    <s v="8.012.51"/>
    <s v="Faktúra"/>
    <n v="1190100106"/>
    <n v="2019005"/>
    <s v="511.110000000"/>
    <x v="16"/>
    <m/>
    <n v="108.48"/>
    <n v="108.48"/>
    <s v="Nákup"/>
    <s v="TUZEMSKO"/>
    <s v="A-FIN"/>
    <x v="213"/>
    <s v="Účet"/>
    <m/>
    <n v="3561175"/>
  </r>
  <r>
    <x v="68"/>
    <m/>
    <s v="S.013.01"/>
    <s v="Faktúra"/>
    <n v="1190100107"/>
    <n v="2019004"/>
    <s v="511.110000000"/>
    <x v="16"/>
    <m/>
    <n v="659.04"/>
    <n v="659.04"/>
    <s v="Nákup"/>
    <s v="TUZEMSKO"/>
    <s v="A-FIN"/>
    <x v="214"/>
    <s v="Účet"/>
    <m/>
    <n v="3561186"/>
  </r>
  <r>
    <x v="68"/>
    <m/>
    <s v="S.013.01"/>
    <s v="Faktúra"/>
    <n v="1190100108"/>
    <n v="2019010"/>
    <s v="511.110000000"/>
    <x v="16"/>
    <m/>
    <n v="1004.04"/>
    <n v="1004.04"/>
    <s v="Nákup"/>
    <s v="TUZEMSKO"/>
    <s v="A-FIN"/>
    <x v="215"/>
    <s v="Účet"/>
    <m/>
    <n v="3561199"/>
  </r>
  <r>
    <x v="60"/>
    <m/>
    <s v="1.001.01"/>
    <s v="Faktúra"/>
    <n v="1190100125"/>
    <n v="2019024"/>
    <s v="511.110000000"/>
    <x v="16"/>
    <m/>
    <n v="716.88"/>
    <n v="716.88"/>
    <s v="Nákup"/>
    <s v="TUZEMSKO"/>
    <s v="A-FIN"/>
    <x v="216"/>
    <s v="Účet"/>
    <m/>
    <n v="3563935"/>
  </r>
  <r>
    <x v="60"/>
    <m/>
    <s v="1.010.01"/>
    <s v="Faktúra"/>
    <n v="1190100127"/>
    <n v="2019026"/>
    <s v="511.110000000"/>
    <x v="16"/>
    <m/>
    <n v="1509.96"/>
    <n v="1509.96"/>
    <s v="Nákup"/>
    <s v="TUZEMSKO"/>
    <s v="A-FIN"/>
    <x v="217"/>
    <s v="Účet"/>
    <m/>
    <n v="3563944"/>
  </r>
  <r>
    <x v="60"/>
    <m/>
    <s v="1.013.01"/>
    <s v="Faktúra"/>
    <n v="1190100125"/>
    <n v="2019024"/>
    <s v="511.110000000"/>
    <x v="16"/>
    <m/>
    <n v="66.84"/>
    <n v="66.84"/>
    <s v="Nákup"/>
    <s v="TUZEMSKO"/>
    <s v="A-FIN"/>
    <x v="218"/>
    <s v="Účet"/>
    <m/>
    <n v="3563934"/>
  </r>
  <r>
    <x v="60"/>
    <m/>
    <s v="1.014.05"/>
    <s v="Faktúra"/>
    <n v="1190100124"/>
    <n v="2019023"/>
    <s v="511.110000000"/>
    <x v="16"/>
    <m/>
    <n v="525.6"/>
    <n v="525.6"/>
    <s v="Nákup"/>
    <s v="TUZEMSKO"/>
    <s v="A-FIN"/>
    <x v="219"/>
    <s v="Účet"/>
    <m/>
    <n v="3563932"/>
  </r>
  <r>
    <x v="60"/>
    <m/>
    <s v="1.025.05"/>
    <s v="Faktúra"/>
    <n v="1190100124"/>
    <n v="2019023"/>
    <s v="511.110000000"/>
    <x v="16"/>
    <m/>
    <n v="84"/>
    <n v="84"/>
    <s v="Nákup"/>
    <s v="TUZEMSKO"/>
    <s v="A-FIN"/>
    <x v="220"/>
    <s v="Účet"/>
    <m/>
    <n v="3563930"/>
  </r>
  <r>
    <x v="60"/>
    <m/>
    <s v="1.038.01"/>
    <s v="Faktúra"/>
    <n v="1190100123"/>
    <n v="2019015"/>
    <s v="511.110000000"/>
    <x v="16"/>
    <m/>
    <n v="695.04"/>
    <n v="695.04"/>
    <s v="Nákup"/>
    <s v="TUZEMSKO"/>
    <s v="A-FIN"/>
    <x v="221"/>
    <s v="Účet"/>
    <m/>
    <n v="3563927"/>
  </r>
  <r>
    <x v="60"/>
    <m/>
    <s v="5.029.53"/>
    <s v="Faktúra"/>
    <n v="1190100122"/>
    <n v="2019016"/>
    <s v="511.110000000"/>
    <x v="16"/>
    <m/>
    <n v="855.12"/>
    <n v="855.12"/>
    <s v="Nákup"/>
    <s v="TUZEMSKO"/>
    <s v="A-FIN"/>
    <x v="222"/>
    <s v="Účet"/>
    <m/>
    <n v="3563923"/>
  </r>
  <r>
    <x v="60"/>
    <m/>
    <s v="5.029.53"/>
    <s v="Faktúra"/>
    <n v="1190100124"/>
    <n v="2019023"/>
    <s v="511.110000000"/>
    <x v="16"/>
    <m/>
    <n v="98.88"/>
    <n v="98.88"/>
    <s v="Nákup"/>
    <s v="TUZEMSKO"/>
    <s v="A-FIN"/>
    <x v="223"/>
    <s v="Účet"/>
    <m/>
    <n v="3563931"/>
  </r>
  <r>
    <x v="60"/>
    <m/>
    <s v="5.031.51"/>
    <s v="Faktúra"/>
    <n v="1190100124"/>
    <n v="2019023"/>
    <s v="511.110000000"/>
    <x v="16"/>
    <m/>
    <n v="345"/>
    <n v="345"/>
    <s v="Nákup"/>
    <s v="TUZEMSKO"/>
    <s v="A-FIN"/>
    <x v="224"/>
    <s v="Účet"/>
    <m/>
    <n v="3563929"/>
  </r>
  <r>
    <x v="13"/>
    <m/>
    <s v="1.001.01"/>
    <s v="Faktúra"/>
    <n v="1190100135"/>
    <n v="2019030"/>
    <s v="511.110000000"/>
    <x v="16"/>
    <m/>
    <n v="143.88"/>
    <n v="143.88"/>
    <s v="Nákup"/>
    <s v="TUZEMSKO"/>
    <s v="A-FIN"/>
    <x v="225"/>
    <s v="Účet"/>
    <m/>
    <n v="3564134"/>
  </r>
  <r>
    <x v="13"/>
    <m/>
    <s v="1.002.01"/>
    <s v="Faktúra"/>
    <n v="1190100136"/>
    <n v="2019031"/>
    <s v="511.110000000"/>
    <x v="16"/>
    <m/>
    <n v="1179"/>
    <n v="1179"/>
    <s v="Nákup"/>
    <s v="TUZEMSKO"/>
    <s v="A-FIN"/>
    <x v="226"/>
    <s v="Účet"/>
    <m/>
    <n v="3564137"/>
  </r>
  <r>
    <x v="13"/>
    <m/>
    <s v="1.004.01"/>
    <s v="Faktúra"/>
    <n v="1190100132"/>
    <n v="2019027"/>
    <s v="511.110000000"/>
    <x v="16"/>
    <m/>
    <n v="668.88"/>
    <n v="668.88"/>
    <s v="Nákup"/>
    <s v="TUZEMSKO"/>
    <s v="A-FIN"/>
    <x v="227"/>
    <s v="Účet"/>
    <m/>
    <n v="3564108"/>
  </r>
  <r>
    <x v="13"/>
    <m/>
    <s v="1.009.01"/>
    <s v="Faktúra"/>
    <n v="1190100134"/>
    <n v="2019029"/>
    <s v="511.110000000"/>
    <x v="16"/>
    <m/>
    <n v="1462.08"/>
    <n v="1462.08"/>
    <s v="Nákup"/>
    <s v="TUZEMSKO"/>
    <s v="A-FIN"/>
    <x v="228"/>
    <s v="Účet"/>
    <m/>
    <n v="3564127"/>
  </r>
  <r>
    <x v="13"/>
    <m/>
    <s v="1.011.05"/>
    <s v="Faktúra"/>
    <n v="1190100142"/>
    <n v="2019037"/>
    <s v="511.110000000"/>
    <x v="16"/>
    <m/>
    <n v="760.32"/>
    <n v="760.32"/>
    <s v="Nákup"/>
    <s v="TUZEMSKO"/>
    <s v="A-FIN"/>
    <x v="229"/>
    <s v="Účet"/>
    <m/>
    <n v="3564184"/>
  </r>
  <r>
    <x v="13"/>
    <m/>
    <s v="1.012.05"/>
    <s v="Faktúra"/>
    <n v="1190100143"/>
    <n v="2019038"/>
    <s v="511.110000000"/>
    <x v="16"/>
    <m/>
    <n v="36"/>
    <n v="36"/>
    <s v="Nákup"/>
    <s v="TUZEMSKO"/>
    <s v="A-FIN"/>
    <x v="137"/>
    <s v="Účet"/>
    <m/>
    <n v="3564206"/>
  </r>
  <r>
    <x v="13"/>
    <m/>
    <s v="1.025.05"/>
    <s v="Faktúra"/>
    <n v="1190100142"/>
    <n v="2019037"/>
    <s v="511.110000000"/>
    <x v="16"/>
    <m/>
    <n v="273.72000000000003"/>
    <n v="273.72000000000003"/>
    <s v="Nákup"/>
    <s v="TUZEMSKO"/>
    <s v="A-FIN"/>
    <x v="230"/>
    <s v="Účet"/>
    <m/>
    <n v="3564183"/>
  </r>
  <r>
    <x v="13"/>
    <m/>
    <s v="1.025.06"/>
    <s v="Faktúra"/>
    <n v="1190100133"/>
    <n v="2019028"/>
    <s v="511.110000000"/>
    <x v="16"/>
    <m/>
    <n v="1288.8"/>
    <n v="1288.8"/>
    <s v="Nákup"/>
    <s v="TUZEMSKO"/>
    <s v="A-FIN"/>
    <x v="231"/>
    <s v="Účet"/>
    <m/>
    <n v="3564123"/>
  </r>
  <r>
    <x v="13"/>
    <m/>
    <s v="1.031.51"/>
    <s v="Faktúra"/>
    <n v="1190100137"/>
    <n v="2019032"/>
    <s v="511.110000000"/>
    <x v="16"/>
    <m/>
    <n v="780.24"/>
    <n v="780.24"/>
    <s v="Nákup"/>
    <s v="TUZEMSKO"/>
    <s v="A-FIN"/>
    <x v="232"/>
    <s v="Účet"/>
    <m/>
    <n v="3564156"/>
  </r>
  <r>
    <x v="13"/>
    <m/>
    <s v="1.031.51"/>
    <s v="Faktúra"/>
    <n v="1190100141"/>
    <n v="2019036"/>
    <s v="511.110000000"/>
    <x v="16"/>
    <m/>
    <n v="365.16"/>
    <n v="365.16"/>
    <s v="Nákup"/>
    <s v="TUZEMSKO"/>
    <s v="A-FIN"/>
    <x v="233"/>
    <s v="Účet"/>
    <m/>
    <n v="3564170"/>
  </r>
  <r>
    <x v="13"/>
    <m/>
    <s v="1.037.05"/>
    <s v="Faktúra"/>
    <n v="1190100149"/>
    <n v="2019044"/>
    <s v="511.110000000"/>
    <x v="16"/>
    <m/>
    <n v="169.92"/>
    <n v="169.92"/>
    <s v="Nákup"/>
    <s v="TUZEMSKO"/>
    <s v="A-FIN"/>
    <x v="234"/>
    <s v="Účet"/>
    <m/>
    <n v="3564269"/>
  </r>
  <r>
    <x v="13"/>
    <m/>
    <s v="1.051.01"/>
    <s v="Faktúra"/>
    <n v="1190100143"/>
    <n v="2019038"/>
    <s v="511.110000000"/>
    <x v="16"/>
    <m/>
    <n v="36.6"/>
    <n v="36.6"/>
    <s v="Nákup"/>
    <s v="TUZEMSKO"/>
    <s v="A-FIN"/>
    <x v="235"/>
    <s v="Účet"/>
    <m/>
    <n v="3564204"/>
  </r>
  <r>
    <x v="13"/>
    <m/>
    <s v="1.070.01"/>
    <s v="Faktúra"/>
    <n v="1190100145"/>
    <n v="2019040"/>
    <s v="511.110000000"/>
    <x v="16"/>
    <m/>
    <n v="239.64"/>
    <n v="239.64"/>
    <s v="Nákup"/>
    <s v="TUZEMSKO"/>
    <s v="A-FIN"/>
    <x v="236"/>
    <s v="Účet"/>
    <m/>
    <n v="3564228"/>
  </r>
  <r>
    <x v="13"/>
    <m/>
    <s v="1.306.51"/>
    <s v="Faktúra"/>
    <n v="1190100146"/>
    <n v="2019041"/>
    <s v="511.110000000"/>
    <x v="16"/>
    <m/>
    <n v="1087.2"/>
    <n v="1087.2"/>
    <s v="Nákup"/>
    <s v="TUZEMSKO"/>
    <s v="A-FIN"/>
    <x v="237"/>
    <s v="Účet"/>
    <m/>
    <n v="3564236"/>
  </r>
  <r>
    <x v="13"/>
    <m/>
    <s v="2.003.57"/>
    <s v="Faktúra"/>
    <n v="1190100143"/>
    <n v="2019038"/>
    <s v="511.110000000"/>
    <x v="16"/>
    <m/>
    <n v="246.84"/>
    <n v="246.84"/>
    <s v="Nákup"/>
    <s v="TUZEMSKO"/>
    <s v="A-FIN"/>
    <x v="238"/>
    <s v="Účet"/>
    <m/>
    <n v="3564203"/>
  </r>
  <r>
    <x v="13"/>
    <m/>
    <s v="2.011.52"/>
    <s v="Faktúra"/>
    <n v="1190100135"/>
    <n v="2019030"/>
    <s v="511.110000000"/>
    <x v="16"/>
    <m/>
    <n v="110.76"/>
    <n v="110.76"/>
    <s v="Nákup"/>
    <s v="TUZEMSKO"/>
    <s v="A-FIN"/>
    <x v="239"/>
    <s v="Účet"/>
    <m/>
    <n v="3564133"/>
  </r>
  <r>
    <x v="13"/>
    <m/>
    <s v="2.070.52"/>
    <s v="Faktúra"/>
    <n v="1190100144"/>
    <n v="2019039"/>
    <s v="511.110000000"/>
    <x v="16"/>
    <m/>
    <n v="414"/>
    <n v="414"/>
    <s v="Nákup"/>
    <s v="TUZEMSKO"/>
    <s v="A-FIN"/>
    <x v="240"/>
    <s v="Účet"/>
    <m/>
    <n v="3564208"/>
  </r>
  <r>
    <x v="13"/>
    <m/>
    <s v="2.115.52"/>
    <s v="Faktúra"/>
    <n v="1190100145"/>
    <n v="2019040"/>
    <s v="511.110000000"/>
    <x v="16"/>
    <m/>
    <n v="468.72"/>
    <n v="468.72"/>
    <s v="Nákup"/>
    <s v="TUZEMSKO"/>
    <s v="A-FIN"/>
    <x v="241"/>
    <s v="Účet"/>
    <m/>
    <n v="3564227"/>
  </r>
  <r>
    <x v="13"/>
    <m/>
    <s v="2.115.53"/>
    <s v="Faktúra"/>
    <n v="1190100139"/>
    <n v="2019034"/>
    <s v="511.110000000"/>
    <x v="16"/>
    <m/>
    <n v="1569.36"/>
    <n v="1569.36"/>
    <s v="Nákup"/>
    <s v="TUZEMSKO"/>
    <s v="A-FIN"/>
    <x v="242"/>
    <s v="Účet"/>
    <m/>
    <n v="3564164"/>
  </r>
  <r>
    <x v="13"/>
    <m/>
    <s v="2.115.53"/>
    <s v="Faktúra"/>
    <n v="1190100148"/>
    <n v="2019043"/>
    <s v="511.110000000"/>
    <x v="16"/>
    <m/>
    <n v="1325.28"/>
    <n v="1325.28"/>
    <s v="Nákup"/>
    <s v="TUZEMSKO"/>
    <s v="A-FIN"/>
    <x v="243"/>
    <s v="Účet"/>
    <m/>
    <n v="3564259"/>
  </r>
  <r>
    <x v="13"/>
    <m/>
    <s v="2.802.51"/>
    <s v="Faktúra"/>
    <n v="1190100135"/>
    <n v="2019030"/>
    <s v="511.110000000"/>
    <x v="16"/>
    <m/>
    <n v="575.16"/>
    <n v="575.16"/>
    <s v="Nákup"/>
    <s v="TUZEMSKO"/>
    <s v="A-FIN"/>
    <x v="244"/>
    <s v="Účet"/>
    <m/>
    <n v="3564135"/>
  </r>
  <r>
    <x v="13"/>
    <m/>
    <s v="2.802.51"/>
    <s v="Faktúra"/>
    <n v="1190100140"/>
    <n v="2019035"/>
    <s v="511.110000000"/>
    <x v="16"/>
    <m/>
    <n v="398.28"/>
    <n v="398.28"/>
    <s v="Nákup"/>
    <s v="TUZEMSKO"/>
    <s v="A-FIN"/>
    <x v="245"/>
    <s v="Účet"/>
    <m/>
    <n v="3564168"/>
  </r>
  <r>
    <x v="13"/>
    <m/>
    <s v="2.802.51"/>
    <s v="Faktúra"/>
    <n v="1190100150"/>
    <n v="2019045"/>
    <s v="511.110000000"/>
    <x v="16"/>
    <m/>
    <n v="630.36"/>
    <n v="630.36"/>
    <s v="Nákup"/>
    <s v="TUZEMSKO"/>
    <s v="A-FIN"/>
    <x v="246"/>
    <s v="Účet"/>
    <m/>
    <n v="3564276"/>
  </r>
  <r>
    <x v="13"/>
    <m/>
    <s v="2.802.57"/>
    <s v="Faktúra"/>
    <n v="1190100138"/>
    <n v="2019033"/>
    <s v="511.110000000"/>
    <x v="16"/>
    <m/>
    <n v="208.8"/>
    <n v="208.8"/>
    <s v="Nákup"/>
    <s v="TUZEMSKO"/>
    <s v="A-FIN"/>
    <x v="247"/>
    <s v="Účet"/>
    <m/>
    <n v="3564162"/>
  </r>
  <r>
    <x v="13"/>
    <m/>
    <s v="2.802.57"/>
    <s v="Faktúra"/>
    <n v="1190100144"/>
    <n v="2019039"/>
    <s v="511.110000000"/>
    <x v="16"/>
    <m/>
    <n v="85.14"/>
    <n v="85.14"/>
    <s v="Nákup"/>
    <s v="TUZEMSKO"/>
    <s v="A-FIN"/>
    <x v="248"/>
    <s v="Účet"/>
    <m/>
    <n v="3564209"/>
  </r>
  <r>
    <x v="13"/>
    <m/>
    <s v="5.024.52"/>
    <s v="Faktúra"/>
    <n v="1190100147"/>
    <n v="2019042"/>
    <s v="511.110000000"/>
    <x v="16"/>
    <m/>
    <n v="1624.2"/>
    <n v="1624.2"/>
    <s v="Nákup"/>
    <s v="TUZEMSKO"/>
    <s v="A-FIN"/>
    <x v="249"/>
    <s v="Účet"/>
    <m/>
    <n v="3564253"/>
  </r>
  <r>
    <x v="13"/>
    <m/>
    <s v="5.027.51"/>
    <s v="Faktúra"/>
    <n v="1190100149"/>
    <n v="2019044"/>
    <s v="511.110000000"/>
    <x v="16"/>
    <m/>
    <n v="587.76"/>
    <n v="587.76"/>
    <s v="Nákup"/>
    <s v="TUZEMSKO"/>
    <s v="A-FIN"/>
    <x v="250"/>
    <s v="Účet"/>
    <m/>
    <n v="3564270"/>
  </r>
  <r>
    <x v="13"/>
    <m/>
    <s v="5.040.54"/>
    <s v="Faktúra"/>
    <n v="1190100142"/>
    <n v="2019037"/>
    <s v="511.110000000"/>
    <x v="16"/>
    <m/>
    <n v="106.44"/>
    <n v="106.44"/>
    <s v="Nákup"/>
    <s v="TUZEMSKO"/>
    <s v="A-FIN"/>
    <x v="251"/>
    <s v="Účet"/>
    <m/>
    <n v="3564182"/>
  </r>
  <r>
    <x v="13"/>
    <m/>
    <s v="5.185.05"/>
    <s v="Faktúra"/>
    <n v="1190100151"/>
    <n v="2019046"/>
    <s v="511.110000000"/>
    <x v="16"/>
    <m/>
    <n v="1551"/>
    <n v="1551"/>
    <s v="Nákup"/>
    <s v="TUZEMSKO"/>
    <s v="A-FIN"/>
    <x v="252"/>
    <s v="Účet"/>
    <m/>
    <n v="3564297"/>
  </r>
  <r>
    <x v="13"/>
    <m/>
    <s v="6.001.52"/>
    <s v="Faktúra"/>
    <n v="1190100143"/>
    <n v="2019038"/>
    <s v="511.110000000"/>
    <x v="16"/>
    <m/>
    <n v="205.68"/>
    <n v="205.68"/>
    <s v="Nákup"/>
    <s v="TUZEMSKO"/>
    <s v="A-FIN"/>
    <x v="253"/>
    <s v="Účet"/>
    <m/>
    <n v="3564205"/>
  </r>
  <r>
    <x v="69"/>
    <m/>
    <s v="1.005.05"/>
    <s v="Faktúra"/>
    <n v="1190200076"/>
    <n v="190179"/>
    <s v="511.110000000"/>
    <x v="16"/>
    <m/>
    <n v="564.48"/>
    <n v="564.48"/>
    <s v="Nákup"/>
    <s v="TUZEMSKO"/>
    <s v="A-FIN"/>
    <x v="254"/>
    <s v="Účet"/>
    <m/>
    <n v="3732114"/>
  </r>
  <r>
    <x v="69"/>
    <m/>
    <s v="1.011.05"/>
    <s v="Faktúra"/>
    <n v="1190200071"/>
    <n v="2019066"/>
    <s v="511.110000000"/>
    <x v="16"/>
    <m/>
    <n v="585.12"/>
    <n v="585.12"/>
    <s v="Nákup"/>
    <s v="TUZEMSKO"/>
    <s v="A-FIN"/>
    <x v="255"/>
    <s v="Účet"/>
    <m/>
    <n v="3732104"/>
  </r>
  <r>
    <x v="69"/>
    <m/>
    <s v="1.012.01"/>
    <s v="Faktúra"/>
    <n v="1190200069"/>
    <n v="2019063"/>
    <s v="511.110000000"/>
    <x v="16"/>
    <m/>
    <n v="60"/>
    <n v="60"/>
    <s v="Nákup"/>
    <s v="TUZEMSKO"/>
    <s v="A-FIN"/>
    <x v="175"/>
    <s v="Účet"/>
    <m/>
    <n v="3732094"/>
  </r>
  <r>
    <x v="69"/>
    <m/>
    <s v="1.013.01"/>
    <s v="Faktúra"/>
    <n v="1190200069"/>
    <n v="2019063"/>
    <s v="511.110000000"/>
    <x v="16"/>
    <m/>
    <n v="480"/>
    <n v="480"/>
    <s v="Nákup"/>
    <s v="TUZEMSKO"/>
    <s v="A-FIN"/>
    <x v="124"/>
    <s v="Účet"/>
    <m/>
    <n v="3732095"/>
  </r>
  <r>
    <x v="69"/>
    <m/>
    <s v="1.051.01"/>
    <s v="Faktúra"/>
    <n v="1190200075"/>
    <n v="2019060"/>
    <s v="511.110000000"/>
    <x v="16"/>
    <m/>
    <n v="668.64"/>
    <n v="668.64"/>
    <s v="Nákup"/>
    <s v="TUZEMSKO"/>
    <s v="A-FIN"/>
    <x v="256"/>
    <s v="Účet"/>
    <m/>
    <n v="3732112"/>
  </r>
  <r>
    <x v="69"/>
    <m/>
    <s v="1.202.02"/>
    <s v="Faktúra"/>
    <n v="1190200073"/>
    <n v="2019068"/>
    <s v="511.110000000"/>
    <x v="16"/>
    <m/>
    <n v="2724.96"/>
    <n v="2724.96"/>
    <s v="Nákup"/>
    <s v="TUZEMSKO"/>
    <s v="A-FIN"/>
    <x v="257"/>
    <s v="Účet"/>
    <m/>
    <n v="3732108"/>
  </r>
  <r>
    <x v="69"/>
    <m/>
    <s v="2.802.53"/>
    <s v="Faktúra"/>
    <n v="1190200071"/>
    <n v="2019066"/>
    <s v="511.110000000"/>
    <x v="16"/>
    <m/>
    <n v="406.8"/>
    <n v="406.8"/>
    <s v="Nákup"/>
    <s v="TUZEMSKO"/>
    <s v="A-FIN"/>
    <x v="258"/>
    <s v="Účet"/>
    <m/>
    <n v="3732103"/>
  </r>
  <r>
    <x v="69"/>
    <m/>
    <s v="2.802.53"/>
    <s v="Faktúra"/>
    <n v="1190200072"/>
    <n v="2019067"/>
    <s v="511.110000000"/>
    <x v="16"/>
    <m/>
    <n v="2550.6"/>
    <n v="2550.6"/>
    <s v="Nákup"/>
    <s v="TUZEMSKO"/>
    <s v="A-FIN"/>
    <x v="259"/>
    <s v="Účet"/>
    <m/>
    <n v="3732106"/>
  </r>
  <r>
    <x v="69"/>
    <m/>
    <s v="2.802.57"/>
    <s v="Faktúra"/>
    <n v="1190200067"/>
    <n v="2019061"/>
    <s v="511.110000000"/>
    <x v="16"/>
    <m/>
    <n v="1982.28"/>
    <n v="1982.28"/>
    <s v="Nákup"/>
    <s v="TUZEMSKO"/>
    <s v="A-FIN"/>
    <x v="260"/>
    <s v="Účet"/>
    <m/>
    <n v="3732090"/>
  </r>
  <r>
    <x v="69"/>
    <m/>
    <s v="2.802.57"/>
    <s v="Faktúra"/>
    <n v="1190200068"/>
    <n v="2019062"/>
    <s v="511.110000000"/>
    <x v="16"/>
    <m/>
    <n v="3007.2"/>
    <n v="3007.2"/>
    <s v="Nákup"/>
    <s v="TUZEMSKO"/>
    <s v="A-FIN"/>
    <x v="261"/>
    <s v="Účet"/>
    <m/>
    <n v="3732092"/>
  </r>
  <r>
    <x v="69"/>
    <m/>
    <s v="5.027.51"/>
    <s v="Faktúra"/>
    <n v="1190200070"/>
    <n v="2019064"/>
    <s v="511.110000000"/>
    <x v="16"/>
    <m/>
    <n v="930"/>
    <n v="930"/>
    <s v="Nákup"/>
    <s v="TUZEMSKO"/>
    <s v="A-FIN"/>
    <x v="262"/>
    <s v="Účet"/>
    <m/>
    <n v="3732101"/>
  </r>
  <r>
    <x v="69"/>
    <m/>
    <s v="S.013.01"/>
    <s v="Faktúra"/>
    <n v="1190200074"/>
    <n v="2019069"/>
    <s v="511.110000000"/>
    <x v="16"/>
    <m/>
    <n v="1165.44"/>
    <n v="1165.44"/>
    <s v="Nákup"/>
    <s v="TUZEMSKO"/>
    <s v="A-FIN"/>
    <x v="263"/>
    <s v="Účet"/>
    <m/>
    <n v="3732110"/>
  </r>
  <r>
    <x v="3"/>
    <m/>
    <s v="1.004.05"/>
    <s v="Faktúra"/>
    <n v="1190200103"/>
    <n v="2019081"/>
    <s v="511.110000000"/>
    <x v="16"/>
    <m/>
    <n v="1155.1199999999999"/>
    <n v="1155.1199999999999"/>
    <s v="Nákup"/>
    <s v="TUZEMSKO"/>
    <s v="A-FIN"/>
    <x v="264"/>
    <s v="Účet"/>
    <m/>
    <n v="3732361"/>
  </r>
  <r>
    <x v="3"/>
    <m/>
    <s v="1.027.01"/>
    <s v="Faktúra"/>
    <n v="1190200100"/>
    <n v="2019078"/>
    <s v="511.110000000"/>
    <x v="16"/>
    <m/>
    <n v="542.16"/>
    <n v="542.16"/>
    <s v="Nákup"/>
    <s v="TUZEMSKO"/>
    <s v="A-FIN"/>
    <x v="265"/>
    <s v="Účet"/>
    <m/>
    <n v="3732351"/>
  </r>
  <r>
    <x v="3"/>
    <m/>
    <s v="1.051.05"/>
    <s v="Faktúra"/>
    <n v="1190200105"/>
    <n v="2019083"/>
    <s v="511.110000000"/>
    <x v="16"/>
    <m/>
    <n v="185.28"/>
    <n v="185.28"/>
    <s v="Nákup"/>
    <s v="TUZEMSKO"/>
    <s v="A-FIN"/>
    <x v="266"/>
    <s v="Účet"/>
    <m/>
    <n v="3732367"/>
  </r>
  <r>
    <x v="3"/>
    <m/>
    <s v="2.115.52"/>
    <s v="Faktúra"/>
    <n v="1190200107"/>
    <n v="2019085"/>
    <s v="511.110000000"/>
    <x v="16"/>
    <m/>
    <n v="312.48"/>
    <n v="312.48"/>
    <s v="Nákup"/>
    <s v="TUZEMSKO"/>
    <s v="A-FIN"/>
    <x v="267"/>
    <s v="Účet"/>
    <m/>
    <n v="3732373"/>
  </r>
  <r>
    <x v="3"/>
    <m/>
    <s v="2.347.52"/>
    <s v="Faktúra"/>
    <n v="1190200108"/>
    <n v="2019086"/>
    <s v="511.110000000"/>
    <x v="16"/>
    <m/>
    <n v="159.36000000000001"/>
    <n v="159.36000000000001"/>
    <s v="Nákup"/>
    <s v="TUZEMSKO"/>
    <s v="A-FIN"/>
    <x v="268"/>
    <s v="Účet"/>
    <m/>
    <n v="3732377"/>
  </r>
  <r>
    <x v="3"/>
    <m/>
    <s v="5.024.51"/>
    <s v="Faktúra"/>
    <n v="1190200099"/>
    <n v="2019077"/>
    <s v="511.110000000"/>
    <x v="16"/>
    <m/>
    <n v="359.76"/>
    <n v="359.76"/>
    <s v="Nákup"/>
    <s v="TUZEMSKO"/>
    <s v="A-FIN"/>
    <x v="269"/>
    <s v="Účet"/>
    <m/>
    <n v="3732349"/>
  </r>
  <r>
    <x v="3"/>
    <m/>
    <s v="5.024.52"/>
    <s v="Faktúra"/>
    <n v="1190200106"/>
    <n v="2019084"/>
    <s v="511.110000000"/>
    <x v="16"/>
    <m/>
    <n v="153.47999999999999"/>
    <n v="153.47999999999999"/>
    <s v="Nákup"/>
    <s v="TUZEMSKO"/>
    <s v="A-FIN"/>
    <x v="270"/>
    <s v="Účet"/>
    <m/>
    <n v="3732371"/>
  </r>
  <r>
    <x v="3"/>
    <m/>
    <s v="5.029.51"/>
    <s v="Faktúra"/>
    <n v="1190200101"/>
    <n v="2019079"/>
    <s v="511.110000000"/>
    <x v="16"/>
    <m/>
    <n v="800.64"/>
    <n v="800.64"/>
    <s v="Nákup"/>
    <s v="TUZEMSKO"/>
    <s v="A-FIN"/>
    <x v="271"/>
    <s v="Účet"/>
    <m/>
    <n v="3732353"/>
  </r>
  <r>
    <x v="3"/>
    <m/>
    <s v="5.031.51"/>
    <s v="Faktúra"/>
    <n v="1190200102"/>
    <n v="2019080"/>
    <s v="511.110000000"/>
    <x v="16"/>
    <m/>
    <n v="504.24"/>
    <n v="504.24"/>
    <s v="Nákup"/>
    <s v="TUZEMSKO"/>
    <s v="A-FIN"/>
    <x v="272"/>
    <s v="Účet"/>
    <m/>
    <n v="3732357"/>
  </r>
  <r>
    <x v="3"/>
    <m/>
    <s v="5.185.05"/>
    <s v="Faktúra"/>
    <n v="1190200109"/>
    <n v="2019087"/>
    <s v="511.110000000"/>
    <x v="16"/>
    <m/>
    <n v="629.4"/>
    <n v="629.4"/>
    <s v="Nákup"/>
    <s v="TUZEMSKO"/>
    <s v="A-FIN"/>
    <x v="273"/>
    <s v="Účet"/>
    <m/>
    <n v="3732379"/>
  </r>
  <r>
    <x v="3"/>
    <m/>
    <s v="5.186.51"/>
    <s v="Faktúra"/>
    <n v="1190200104"/>
    <n v="2019082"/>
    <s v="511.110000000"/>
    <x v="16"/>
    <m/>
    <n v="27.48"/>
    <n v="27.48"/>
    <s v="Nákup"/>
    <s v="TUZEMSKO"/>
    <s v="A-FIN"/>
    <x v="157"/>
    <s v="Účet"/>
    <m/>
    <n v="3732363"/>
  </r>
  <r>
    <x v="70"/>
    <m/>
    <s v="1.001.05"/>
    <s v="Faktúra"/>
    <n v="1190200245"/>
    <n v="2019093"/>
    <s v="511.110000000"/>
    <x v="16"/>
    <m/>
    <n v="164.52"/>
    <n v="164.52"/>
    <s v="Nákup"/>
    <s v="TUZEMSKO"/>
    <s v="A-FIN"/>
    <x v="274"/>
    <s v="Účet"/>
    <m/>
    <n v="3732603"/>
  </r>
  <r>
    <x v="70"/>
    <m/>
    <s v="1.009.01"/>
    <s v="Faktúra"/>
    <n v="1190200240"/>
    <n v="2019088"/>
    <s v="511.110000000"/>
    <x v="16"/>
    <m/>
    <n v="245.64"/>
    <n v="245.64"/>
    <s v="Nákup"/>
    <s v="TUZEMSKO"/>
    <s v="A-FIN"/>
    <x v="275"/>
    <s v="Účet"/>
    <m/>
    <n v="3732588"/>
  </r>
  <r>
    <x v="70"/>
    <m/>
    <s v="1.010.05"/>
    <s v="Faktúra"/>
    <n v="1190200241"/>
    <n v="2019089"/>
    <s v="511.110000000"/>
    <x v="16"/>
    <m/>
    <n v="188.88"/>
    <n v="188.88"/>
    <s v="Nákup"/>
    <s v="TUZEMSKO"/>
    <s v="A-FIN"/>
    <x v="276"/>
    <s v="Účet"/>
    <m/>
    <n v="3732590"/>
  </r>
  <r>
    <x v="70"/>
    <m/>
    <s v="1.011.05"/>
    <s v="Faktúra"/>
    <n v="1190200248"/>
    <n v="2019096"/>
    <s v="511.110000000"/>
    <x v="16"/>
    <m/>
    <n v="139.19999999999999"/>
    <n v="139.19999999999999"/>
    <s v="Nákup"/>
    <s v="TUZEMSKO"/>
    <s v="A-FIN"/>
    <x v="277"/>
    <s v="Účet"/>
    <m/>
    <n v="3732611"/>
  </r>
  <r>
    <x v="70"/>
    <m/>
    <s v="1.011.05"/>
    <s v="Faktúra"/>
    <n v="1190200250"/>
    <n v="2019098"/>
    <s v="511.110000000"/>
    <x v="16"/>
    <m/>
    <n v="216"/>
    <n v="216"/>
    <s v="Nákup"/>
    <s v="TUZEMSKO"/>
    <s v="A-FIN"/>
    <x v="101"/>
    <s v="Účet"/>
    <m/>
    <n v="3732617"/>
  </r>
  <r>
    <x v="70"/>
    <m/>
    <s v="1.025.05"/>
    <s v="Faktúra"/>
    <n v="1190200242"/>
    <n v="2019090"/>
    <s v="511.110000000"/>
    <x v="16"/>
    <m/>
    <n v="1559.4"/>
    <n v="1559.4"/>
    <s v="Nákup"/>
    <s v="TUZEMSKO"/>
    <s v="A-FIN"/>
    <x v="278"/>
    <s v="Účet"/>
    <m/>
    <n v="3732595"/>
  </r>
  <r>
    <x v="70"/>
    <m/>
    <s v="1.051.05"/>
    <s v="Faktúra"/>
    <n v="1190200246"/>
    <n v="2019094"/>
    <s v="511.110000000"/>
    <x v="16"/>
    <m/>
    <n v="765"/>
    <n v="765"/>
    <s v="Nákup"/>
    <s v="TUZEMSKO"/>
    <s v="A-FIN"/>
    <x v="279"/>
    <s v="Účet"/>
    <m/>
    <n v="3732605"/>
  </r>
  <r>
    <x v="70"/>
    <m/>
    <s v="1.202.07"/>
    <s v="Faktúra"/>
    <n v="1190200241"/>
    <n v="2019089"/>
    <s v="511.110000000"/>
    <x v="16"/>
    <m/>
    <n v="36"/>
    <n v="36"/>
    <s v="Nákup"/>
    <s v="TUZEMSKO"/>
    <s v="A-FIN"/>
    <x v="137"/>
    <s v="Účet"/>
    <m/>
    <n v="3732591"/>
  </r>
  <r>
    <x v="70"/>
    <m/>
    <s v="2.802.57"/>
    <s v="Faktúra"/>
    <n v="1190200244"/>
    <n v="2019092"/>
    <s v="511.110000000"/>
    <x v="16"/>
    <m/>
    <n v="558.6"/>
    <n v="558.6"/>
    <s v="Nákup"/>
    <s v="TUZEMSKO"/>
    <s v="A-FIN"/>
    <x v="280"/>
    <s v="Účet"/>
    <m/>
    <n v="3732599"/>
  </r>
  <r>
    <x v="70"/>
    <m/>
    <s v="5.024.52"/>
    <s v="Faktúra"/>
    <n v="1190200247"/>
    <n v="2019095"/>
    <s v="511.110000000"/>
    <x v="16"/>
    <m/>
    <n v="574.20000000000005"/>
    <n v="574.20000000000005"/>
    <s v="Nákup"/>
    <s v="TUZEMSKO"/>
    <s v="A-FIN"/>
    <x v="281"/>
    <s v="Účet"/>
    <m/>
    <n v="3732607"/>
  </r>
  <r>
    <x v="70"/>
    <m/>
    <s v="5.185.05"/>
    <s v="Faktúra"/>
    <n v="1190200243"/>
    <n v="2019091"/>
    <s v="511.110000000"/>
    <x v="16"/>
    <m/>
    <n v="711.84"/>
    <n v="711.84"/>
    <s v="Nákup"/>
    <s v="TUZEMSKO"/>
    <s v="A-FIN"/>
    <x v="282"/>
    <s v="Účet"/>
    <m/>
    <n v="3732597"/>
  </r>
  <r>
    <x v="70"/>
    <m/>
    <s v="S.013.01"/>
    <s v="Faktúra"/>
    <n v="1190200249"/>
    <n v="2019097"/>
    <s v="511.110000000"/>
    <x v="16"/>
    <m/>
    <n v="310.08"/>
    <n v="310.08"/>
    <s v="Nákup"/>
    <s v="TUZEMSKO"/>
    <s v="A-FIN"/>
    <x v="283"/>
    <s v="Účet"/>
    <m/>
    <n v="3732613"/>
  </r>
  <r>
    <x v="71"/>
    <m/>
    <s v="1.004.01"/>
    <s v="Faktúra"/>
    <n v="1190300073"/>
    <n v="2019113"/>
    <s v="511.110000000"/>
    <x v="16"/>
    <m/>
    <n v="146.52000000000001"/>
    <n v="146.52000000000001"/>
    <s v="Nákup"/>
    <s v="TUZEMSKO"/>
    <s v="A-FIN"/>
    <x v="284"/>
    <s v="Účet"/>
    <m/>
    <n v="3845851"/>
  </r>
  <r>
    <x v="71"/>
    <m/>
    <s v="1.012.05"/>
    <s v="Faktúra"/>
    <n v="1190300072"/>
    <n v="2019112"/>
    <s v="511.110000000"/>
    <x v="16"/>
    <m/>
    <n v="82.44"/>
    <n v="82.44"/>
    <s v="Nákup"/>
    <s v="TUZEMSKO"/>
    <s v="A-FIN"/>
    <x v="285"/>
    <s v="Účet"/>
    <m/>
    <n v="3845848"/>
  </r>
  <r>
    <x v="71"/>
    <m/>
    <s v="1.013.01"/>
    <s v="Faktúra"/>
    <n v="1190300071"/>
    <n v="2019111"/>
    <s v="511.110000000"/>
    <x v="16"/>
    <m/>
    <n v="30"/>
    <n v="30"/>
    <s v="Nákup"/>
    <s v="TUZEMSKO"/>
    <s v="A-FIN"/>
    <x v="151"/>
    <s v="Účet"/>
    <m/>
    <n v="3845846"/>
  </r>
  <r>
    <x v="71"/>
    <m/>
    <s v="1.025.01"/>
    <s v="Faktúra"/>
    <n v="1190300066"/>
    <n v="2019106"/>
    <s v="511.110000000"/>
    <x v="16"/>
    <m/>
    <n v="54.96"/>
    <n v="54.96"/>
    <s v="Nákup"/>
    <s v="TUZEMSKO"/>
    <s v="A-FIN"/>
    <x v="155"/>
    <s v="Účet"/>
    <m/>
    <n v="3845836"/>
  </r>
  <r>
    <x v="71"/>
    <m/>
    <s v="1.027.05"/>
    <s v="Faktúra"/>
    <n v="1190300072"/>
    <n v="2019112"/>
    <s v="511.110000000"/>
    <x v="16"/>
    <m/>
    <n v="160.91999999999999"/>
    <n v="160.91999999999999"/>
    <s v="Nákup"/>
    <s v="TUZEMSKO"/>
    <s v="A-FIN"/>
    <x v="286"/>
    <s v="Účet"/>
    <m/>
    <n v="3845849"/>
  </r>
  <r>
    <x v="71"/>
    <m/>
    <s v="1.202.02"/>
    <s v="Faktúra"/>
    <n v="1190300074"/>
    <n v="2019116"/>
    <s v="511.110000000"/>
    <x v="16"/>
    <m/>
    <n v="1486.44"/>
    <n v="1486.44"/>
    <s v="Nákup"/>
    <s v="TUZEMSKO"/>
    <s v="A-FIN"/>
    <x v="287"/>
    <s v="Účet"/>
    <m/>
    <n v="3845853"/>
  </r>
  <r>
    <x v="71"/>
    <m/>
    <s v="2.010.51"/>
    <s v="Faktúra"/>
    <n v="1190300069"/>
    <n v="2019109"/>
    <s v="511.110000000"/>
    <x v="16"/>
    <m/>
    <n v="27.48"/>
    <n v="27.48"/>
    <s v="Nákup"/>
    <s v="TUZEMSKO"/>
    <s v="A-FIN"/>
    <x v="157"/>
    <s v="Účet"/>
    <m/>
    <n v="3845842"/>
  </r>
  <r>
    <x v="71"/>
    <m/>
    <s v="2.070.51"/>
    <s v="Faktúra"/>
    <n v="1190300070"/>
    <n v="2019110"/>
    <s v="511.110000000"/>
    <x v="16"/>
    <m/>
    <n v="54.96"/>
    <n v="54.96"/>
    <s v="Nákup"/>
    <s v="TUZEMSKO"/>
    <s v="A-FIN"/>
    <x v="155"/>
    <s v="Účet"/>
    <m/>
    <n v="3845844"/>
  </r>
  <r>
    <x v="71"/>
    <m/>
    <s v="2.347.52"/>
    <s v="Faktúra"/>
    <n v="1190300068"/>
    <n v="2019108"/>
    <s v="511.110000000"/>
    <x v="16"/>
    <m/>
    <n v="198.84"/>
    <n v="198.84"/>
    <s v="Nákup"/>
    <s v="TUZEMSKO"/>
    <s v="A-FIN"/>
    <x v="288"/>
    <s v="Účet"/>
    <m/>
    <n v="3845840"/>
  </r>
  <r>
    <x v="71"/>
    <m/>
    <s v="5.024.52"/>
    <s v="Faktúra"/>
    <n v="1190300065"/>
    <n v="2019105"/>
    <s v="511.110000000"/>
    <x v="16"/>
    <m/>
    <n v="91.56"/>
    <n v="91.56"/>
    <s v="Nákup"/>
    <s v="TUZEMSKO"/>
    <s v="A-FIN"/>
    <x v="289"/>
    <s v="Účet"/>
    <m/>
    <n v="3845834"/>
  </r>
  <r>
    <x v="71"/>
    <m/>
    <s v="5.185.05"/>
    <s v="Faktúra"/>
    <n v="1190300075"/>
    <n v="2019115"/>
    <s v="511.110000000"/>
    <x v="16"/>
    <m/>
    <n v="54.96"/>
    <n v="54.96"/>
    <s v="Nákup"/>
    <s v="TUZEMSKO"/>
    <s v="A-FIN"/>
    <x v="155"/>
    <s v="Účet"/>
    <m/>
    <n v="3845855"/>
  </r>
  <r>
    <x v="71"/>
    <m/>
    <s v="8.001.54"/>
    <s v="Faktúra"/>
    <n v="1190300067"/>
    <n v="2019107"/>
    <s v="511.110000000"/>
    <x v="16"/>
    <m/>
    <n v="155.16"/>
    <n v="155.16"/>
    <s v="Nákup"/>
    <s v="TUZEMSKO"/>
    <s v="A-FIN"/>
    <x v="290"/>
    <s v="Účet"/>
    <m/>
    <n v="3845838"/>
  </r>
  <r>
    <x v="72"/>
    <m/>
    <s v="1.011.05"/>
    <s v="Faktúra"/>
    <n v="1190300297"/>
    <n v="2019124"/>
    <s v="511.110000000"/>
    <x v="16"/>
    <m/>
    <n v="928.32"/>
    <n v="928.32"/>
    <s v="Nákup"/>
    <s v="TUZEMSKO"/>
    <s v="A-FIN"/>
    <x v="291"/>
    <s v="Účet"/>
    <m/>
    <n v="3884174"/>
  </r>
  <r>
    <x v="72"/>
    <m/>
    <s v="1.027.01"/>
    <s v="Faktúra"/>
    <n v="1190300295"/>
    <n v="2019126"/>
    <s v="511.110000000"/>
    <x v="16"/>
    <m/>
    <n v="216.56"/>
    <n v="216.56"/>
    <s v="Nákup"/>
    <s v="TUZEMSKO"/>
    <s v="A-FIN"/>
    <x v="292"/>
    <s v="Účet"/>
    <m/>
    <n v="3884168"/>
  </r>
  <r>
    <x v="72"/>
    <m/>
    <s v="2.027.51"/>
    <s v="Faktúra"/>
    <n v="1190300295"/>
    <n v="2019126"/>
    <s v="511.110000000"/>
    <x v="16"/>
    <m/>
    <n v="216.56"/>
    <n v="216.56"/>
    <s v="Nákup"/>
    <s v="TUZEMSKO"/>
    <s v="A-FIN"/>
    <x v="292"/>
    <s v="Účet"/>
    <m/>
    <n v="3884169"/>
  </r>
  <r>
    <x v="72"/>
    <m/>
    <s v="5.027.51"/>
    <s v="Faktúra"/>
    <n v="1190300295"/>
    <n v="2019126"/>
    <s v="511.110000000"/>
    <x v="16"/>
    <m/>
    <n v="216.56"/>
    <n v="216.56"/>
    <s v="Nákup"/>
    <s v="TUZEMSKO"/>
    <s v="A-FIN"/>
    <x v="292"/>
    <s v="Účet"/>
    <m/>
    <n v="3884170"/>
  </r>
  <r>
    <x v="72"/>
    <m/>
    <s v="5.186.51"/>
    <s v="Faktúra"/>
    <n v="1190300296"/>
    <n v="2019125"/>
    <s v="511.110000000"/>
    <x v="16"/>
    <m/>
    <n v="321.60000000000002"/>
    <n v="321.60000000000002"/>
    <s v="Nákup"/>
    <s v="TUZEMSKO"/>
    <s v="A-FIN"/>
    <x v="293"/>
    <s v="Účet"/>
    <m/>
    <n v="3884172"/>
  </r>
  <r>
    <x v="73"/>
    <m/>
    <s v="1.009.01"/>
    <s v="Faktúra"/>
    <n v="1190300417"/>
    <n v="2019129"/>
    <s v="511.110000000"/>
    <x v="16"/>
    <m/>
    <n v="91.2"/>
    <n v="91.2"/>
    <s v="Nákup"/>
    <s v="TUZEMSKO"/>
    <s v="A-FIN"/>
    <x v="294"/>
    <s v="Účet"/>
    <m/>
    <n v="3897506"/>
  </r>
  <r>
    <x v="73"/>
    <m/>
    <s v="1.009.01"/>
    <s v="Faktúra"/>
    <n v="1190300425"/>
    <n v="2019137"/>
    <s v="511.110000000"/>
    <x v="16"/>
    <m/>
    <n v="625.91999999999996"/>
    <n v="625.91999999999996"/>
    <s v="Nákup"/>
    <s v="TUZEMSKO"/>
    <s v="A-FIN"/>
    <x v="295"/>
    <s v="Účet"/>
    <m/>
    <n v="3897584"/>
  </r>
  <r>
    <x v="73"/>
    <m/>
    <s v="1.009.01"/>
    <s v="Faktúra"/>
    <n v="1190300426"/>
    <n v="2019138"/>
    <s v="511.110000000"/>
    <x v="16"/>
    <m/>
    <n v="1172.6400000000001"/>
    <n v="1172.6400000000001"/>
    <s v="Nákup"/>
    <s v="TUZEMSKO"/>
    <s v="A-FIN"/>
    <x v="296"/>
    <s v="Účet"/>
    <m/>
    <n v="3897588"/>
  </r>
  <r>
    <x v="73"/>
    <m/>
    <s v="1.012.01"/>
    <s v="Faktúra"/>
    <n v="1190300427"/>
    <n v="2019139"/>
    <s v="511.110000000"/>
    <x v="16"/>
    <m/>
    <n v="2124"/>
    <n v="2124"/>
    <s v="Nákup"/>
    <s v="TUZEMSKO"/>
    <s v="A-FIN"/>
    <x v="297"/>
    <s v="Účet"/>
    <m/>
    <n v="3897592"/>
  </r>
  <r>
    <x v="73"/>
    <m/>
    <s v="1.013.01"/>
    <s v="Faktúra"/>
    <n v="1190300418"/>
    <n v="2019130"/>
    <s v="511.110000000"/>
    <x v="16"/>
    <m/>
    <n v="480"/>
    <n v="480"/>
    <s v="Nákup"/>
    <s v="TUZEMSKO"/>
    <s v="A-FIN"/>
    <x v="124"/>
    <s v="Účet"/>
    <m/>
    <n v="3897508"/>
  </r>
  <r>
    <x v="73"/>
    <m/>
    <s v="1.051.01"/>
    <s v="Faktúra"/>
    <n v="1190300433"/>
    <n v="2019147"/>
    <s v="511.110000000"/>
    <x v="16"/>
    <m/>
    <n v="72"/>
    <n v="72"/>
    <s v="Nákup"/>
    <s v="TUZEMSKO"/>
    <s v="A-FIN"/>
    <x v="140"/>
    <s v="Účet"/>
    <m/>
    <n v="3897624"/>
  </r>
  <r>
    <x v="73"/>
    <m/>
    <s v="2.070.51"/>
    <s v="Faktúra"/>
    <n v="1190300416"/>
    <n v="2019128"/>
    <s v="511.110000000"/>
    <x v="16"/>
    <m/>
    <n v="617.64"/>
    <n v="617.64"/>
    <s v="Nákup"/>
    <s v="TUZEMSKO"/>
    <s v="A-FIN"/>
    <x v="298"/>
    <s v="Účet"/>
    <m/>
    <n v="3897500"/>
  </r>
  <r>
    <x v="73"/>
    <m/>
    <s v="2.070.51"/>
    <s v="Faktúra"/>
    <n v="1190300419"/>
    <n v="2019131"/>
    <s v="511.110000000"/>
    <x v="16"/>
    <m/>
    <n v="603.12"/>
    <n v="603.12"/>
    <s v="Nákup"/>
    <s v="TUZEMSKO"/>
    <s v="A-FIN"/>
    <x v="299"/>
    <s v="Účet"/>
    <m/>
    <n v="3897513"/>
  </r>
  <r>
    <x v="73"/>
    <m/>
    <s v="2.070.51"/>
    <s v="Faktúra"/>
    <n v="1190300420"/>
    <n v="2019132"/>
    <s v="511.110000000"/>
    <x v="16"/>
    <m/>
    <n v="170.16"/>
    <n v="170.16"/>
    <s v="Nákup"/>
    <s v="TUZEMSKO"/>
    <s v="A-FIN"/>
    <x v="300"/>
    <s v="Účet"/>
    <m/>
    <n v="3897548"/>
  </r>
  <r>
    <x v="73"/>
    <m/>
    <s v="2.070.51"/>
    <s v="Faktúra"/>
    <n v="1190300421"/>
    <n v="2019133"/>
    <s v="511.110000000"/>
    <x v="16"/>
    <m/>
    <n v="399.96"/>
    <n v="399.96"/>
    <s v="Nákup"/>
    <s v="TUZEMSKO"/>
    <s v="A-FIN"/>
    <x v="301"/>
    <s v="Účet"/>
    <m/>
    <n v="3897553"/>
  </r>
  <r>
    <x v="73"/>
    <m/>
    <s v="2.070.51"/>
    <s v="Faktúra"/>
    <n v="1190300422"/>
    <n v="2019134"/>
    <s v="511.110000000"/>
    <x v="16"/>
    <m/>
    <n v="376.56"/>
    <n v="376.56"/>
    <s v="Nákup"/>
    <s v="TUZEMSKO"/>
    <s v="A-FIN"/>
    <x v="302"/>
    <s v="Účet"/>
    <m/>
    <n v="3897566"/>
  </r>
  <r>
    <x v="73"/>
    <m/>
    <s v="2.802.53"/>
    <s v="Faktúra"/>
    <n v="1190300423"/>
    <n v="2019135"/>
    <s v="511.110000000"/>
    <x v="16"/>
    <m/>
    <n v="880.56"/>
    <n v="880.56"/>
    <s v="Nákup"/>
    <s v="TUZEMSKO"/>
    <s v="A-FIN"/>
    <x v="303"/>
    <s v="Účet"/>
    <m/>
    <n v="3897571"/>
  </r>
  <r>
    <x v="73"/>
    <m/>
    <s v="2.802.53"/>
    <s v="Faktúra"/>
    <n v="1190300428"/>
    <n v="2019142"/>
    <s v="511.110000000"/>
    <x v="16"/>
    <m/>
    <n v="128.28"/>
    <n v="128.28"/>
    <s v="Nákup"/>
    <s v="TUZEMSKO"/>
    <s v="A-FIN"/>
    <x v="304"/>
    <s v="Účet"/>
    <m/>
    <n v="3897599"/>
  </r>
  <r>
    <x v="73"/>
    <m/>
    <s v="2.802.54"/>
    <s v="Faktúra"/>
    <n v="1190300428"/>
    <n v="2019142"/>
    <s v="511.110000000"/>
    <x v="16"/>
    <m/>
    <n v="228.72"/>
    <n v="228.72"/>
    <s v="Nákup"/>
    <s v="TUZEMSKO"/>
    <s v="A-FIN"/>
    <x v="305"/>
    <s v="Účet"/>
    <m/>
    <n v="3897600"/>
  </r>
  <r>
    <x v="73"/>
    <m/>
    <s v="2.802.57"/>
    <s v="Faktúra"/>
    <n v="1190300430"/>
    <n v="2019144"/>
    <s v="511.110000000"/>
    <x v="16"/>
    <m/>
    <n v="545.76"/>
    <n v="545.76"/>
    <s v="Nákup"/>
    <s v="TUZEMSKO"/>
    <s v="A-FIN"/>
    <x v="306"/>
    <s v="Účet"/>
    <m/>
    <n v="3897611"/>
  </r>
  <r>
    <x v="73"/>
    <m/>
    <s v="5.024.51"/>
    <s v="Faktúra"/>
    <n v="1190300424"/>
    <n v="2019136"/>
    <s v="511.110000000"/>
    <x v="16"/>
    <m/>
    <n v="36"/>
    <n v="36"/>
    <s v="Nákup"/>
    <s v="TUZEMSKO"/>
    <s v="A-FIN"/>
    <x v="137"/>
    <s v="Účet"/>
    <m/>
    <n v="3897578"/>
  </r>
  <r>
    <x v="73"/>
    <m/>
    <s v="5.024.52"/>
    <s v="Faktúra"/>
    <n v="1190300434"/>
    <n v="2019148"/>
    <s v="511.110000000"/>
    <x v="16"/>
    <m/>
    <n v="43.44"/>
    <n v="43.44"/>
    <s v="Nákup"/>
    <s v="TUZEMSKO"/>
    <s v="A-FIN"/>
    <x v="307"/>
    <s v="Účet"/>
    <m/>
    <n v="3897628"/>
  </r>
  <r>
    <x v="73"/>
    <m/>
    <s v="5.185.05"/>
    <s v="Faktúra"/>
    <n v="1190300429"/>
    <n v="2019143"/>
    <s v="511.110000000"/>
    <x v="16"/>
    <m/>
    <n v="673.92"/>
    <n v="673.92"/>
    <s v="Nákup"/>
    <s v="TUZEMSKO"/>
    <s v="A-FIN"/>
    <x v="308"/>
    <s v="Účet"/>
    <m/>
    <n v="3897602"/>
  </r>
  <r>
    <x v="73"/>
    <m/>
    <s v="5.185.05"/>
    <s v="Faktúra"/>
    <n v="1190300431"/>
    <n v="2019145"/>
    <s v="511.110000000"/>
    <x v="16"/>
    <m/>
    <n v="118.44"/>
    <n v="118.44"/>
    <s v="Nákup"/>
    <s v="TUZEMSKO"/>
    <s v="A-FIN"/>
    <x v="309"/>
    <s v="Účet"/>
    <m/>
    <n v="3897616"/>
  </r>
  <r>
    <x v="73"/>
    <m/>
    <s v="6.001.52"/>
    <s v="Faktúra"/>
    <n v="1190300432"/>
    <n v="2019146"/>
    <s v="511.110000000"/>
    <x v="16"/>
    <m/>
    <n v="423.72"/>
    <n v="423.72"/>
    <s v="Nákup"/>
    <s v="TUZEMSKO"/>
    <s v="A-FIN"/>
    <x v="310"/>
    <s v="Účet"/>
    <m/>
    <n v="3897618"/>
  </r>
  <r>
    <x v="74"/>
    <m/>
    <s v="1.001.01"/>
    <s v="Faktúra"/>
    <n v="1190300505"/>
    <n v="2019160"/>
    <s v="511.110000000"/>
    <x v="16"/>
    <m/>
    <n v="290.39999999999998"/>
    <n v="290.39999999999998"/>
    <s v="Nákup"/>
    <s v="TUZEMSKO"/>
    <s v="A-FIN"/>
    <x v="311"/>
    <s v="Účet"/>
    <m/>
    <n v="3899860"/>
  </r>
  <r>
    <x v="74"/>
    <m/>
    <s v="1.002.01"/>
    <s v="Faktúra"/>
    <n v="1190300502"/>
    <n v="2019154"/>
    <s v="511.110000000"/>
    <x v="16"/>
    <m/>
    <n v="27.48"/>
    <n v="27.48"/>
    <s v="Nákup"/>
    <s v="TUZEMSKO"/>
    <s v="A-FIN"/>
    <x v="157"/>
    <s v="Účet"/>
    <m/>
    <n v="3899848"/>
  </r>
  <r>
    <x v="74"/>
    <m/>
    <s v="1.010.01"/>
    <s v="Faktúra"/>
    <n v="1190300502"/>
    <n v="2019154"/>
    <s v="511.110000000"/>
    <x v="16"/>
    <m/>
    <n v="316.44"/>
    <n v="316.44"/>
    <s v="Nákup"/>
    <s v="TUZEMSKO"/>
    <s v="A-FIN"/>
    <x v="312"/>
    <s v="Účet"/>
    <m/>
    <n v="3899845"/>
  </r>
  <r>
    <x v="74"/>
    <m/>
    <s v="1.013.01"/>
    <s v="Faktúra"/>
    <n v="1190300502"/>
    <n v="2019154"/>
    <s v="511.110000000"/>
    <x v="16"/>
    <m/>
    <n v="114.96"/>
    <n v="114.96"/>
    <s v="Nákup"/>
    <s v="TUZEMSKO"/>
    <s v="A-FIN"/>
    <x v="313"/>
    <s v="Účet"/>
    <m/>
    <n v="3899847"/>
  </r>
  <r>
    <x v="74"/>
    <m/>
    <s v="1.013.01"/>
    <s v="Faktúra"/>
    <n v="1190300504"/>
    <n v="2019159"/>
    <s v="511.110000000"/>
    <x v="16"/>
    <m/>
    <n v="32.28"/>
    <n v="32.28"/>
    <s v="Nákup"/>
    <s v="TUZEMSKO"/>
    <s v="A-FIN"/>
    <x v="314"/>
    <s v="Účet"/>
    <m/>
    <n v="3899858"/>
  </r>
  <r>
    <x v="74"/>
    <m/>
    <s v="2.027.54"/>
    <s v="Faktúra"/>
    <n v="1190300580"/>
    <n v="2019155"/>
    <s v="511.110000000"/>
    <x v="16"/>
    <m/>
    <n v="430.68"/>
    <n v="430.68"/>
    <s v="Nákup"/>
    <s v="TUZEMSKO"/>
    <s v="A-FIN"/>
    <x v="315"/>
    <s v="Účet"/>
    <m/>
    <n v="3910903"/>
  </r>
  <r>
    <x v="74"/>
    <m/>
    <s v="2.048.51"/>
    <s v="Faktúra"/>
    <n v="1190300506"/>
    <n v="2019164"/>
    <s v="511.110000000"/>
    <x v="16"/>
    <m/>
    <n v="93.12"/>
    <n v="93.12"/>
    <s v="Nákup"/>
    <s v="TUZEMSKO"/>
    <s v="A-FIN"/>
    <x v="316"/>
    <s v="Účet"/>
    <m/>
    <n v="3899875"/>
  </r>
  <r>
    <x v="74"/>
    <m/>
    <s v="2.070.51"/>
    <s v="Faktúra"/>
    <n v="1190300582"/>
    <n v="2019158"/>
    <s v="511.110000000"/>
    <x v="16"/>
    <m/>
    <n v="72.12"/>
    <n v="72.12"/>
    <s v="Nákup"/>
    <s v="TUZEMSKO"/>
    <s v="A-FIN"/>
    <x v="317"/>
    <s v="Účet"/>
    <m/>
    <n v="3910907"/>
  </r>
  <r>
    <x v="74"/>
    <m/>
    <s v="2.070.52"/>
    <s v="Faktúra"/>
    <n v="1190300503"/>
    <n v="2019157"/>
    <s v="511.110000000"/>
    <x v="16"/>
    <m/>
    <n v="231.6"/>
    <n v="231.6"/>
    <s v="Nákup"/>
    <s v="TUZEMSKO"/>
    <s v="A-FIN"/>
    <x v="318"/>
    <s v="Účet"/>
    <m/>
    <n v="3899852"/>
  </r>
  <r>
    <x v="74"/>
    <m/>
    <s v="2.070.52"/>
    <s v="Faktúra"/>
    <n v="1190300583"/>
    <n v="2019162"/>
    <s v="511.110000000"/>
    <x v="16"/>
    <m/>
    <n v="203.64"/>
    <n v="203.64"/>
    <s v="Nákup"/>
    <s v="TUZEMSKO"/>
    <s v="A-FIN"/>
    <x v="319"/>
    <s v="Účet"/>
    <m/>
    <n v="3910912"/>
  </r>
  <r>
    <x v="74"/>
    <m/>
    <s v="2.802.57"/>
    <s v="Faktúra"/>
    <n v="1190300501"/>
    <n v="2019153"/>
    <s v="511.110000000"/>
    <x v="16"/>
    <m/>
    <n v="512.52"/>
    <n v="512.52"/>
    <s v="Nákup"/>
    <s v="TUZEMSKO"/>
    <s v="A-FIN"/>
    <x v="320"/>
    <s v="Účet"/>
    <m/>
    <n v="3899830"/>
  </r>
  <r>
    <x v="74"/>
    <m/>
    <s v="5.024.52"/>
    <s v="Faktúra"/>
    <n v="1190300581"/>
    <n v="2019156"/>
    <s v="511.110000000"/>
    <x v="16"/>
    <m/>
    <n v="750.72"/>
    <n v="750.72"/>
    <s v="Nákup"/>
    <s v="TUZEMSKO"/>
    <s v="A-FIN"/>
    <x v="321"/>
    <s v="Účet"/>
    <m/>
    <n v="3910905"/>
  </r>
  <r>
    <x v="74"/>
    <m/>
    <s v="5.576.53"/>
    <s v="Faktúra"/>
    <n v="1190300585"/>
    <n v="2019163"/>
    <s v="511.110000000"/>
    <x v="16"/>
    <m/>
    <n v="126.24"/>
    <n v="126.24"/>
    <s v="Nákup"/>
    <s v="TUZEMSKO"/>
    <s v="A-FIN"/>
    <x v="322"/>
    <s v="Účet"/>
    <m/>
    <n v="3910916"/>
  </r>
  <r>
    <x v="74"/>
    <m/>
    <s v="6.001.51"/>
    <s v="Faktúra"/>
    <n v="1190300507"/>
    <n v="2019152"/>
    <s v="511.110000000"/>
    <x v="16"/>
    <m/>
    <n v="554.88"/>
    <n v="554.88"/>
    <s v="Nákup"/>
    <s v="TUZEMSKO"/>
    <s v="A-FIN"/>
    <x v="323"/>
    <s v="Účet"/>
    <m/>
    <n v="3899879"/>
  </r>
  <r>
    <x v="74"/>
    <m/>
    <s v="6.001.52"/>
    <s v="Faktúra"/>
    <n v="1190300580"/>
    <n v="2019155"/>
    <s v="511.110000000"/>
    <x v="16"/>
    <m/>
    <n v="236.76"/>
    <n v="236.76"/>
    <s v="Nákup"/>
    <s v="TUZEMSKO"/>
    <s v="A-FIN"/>
    <x v="324"/>
    <s v="Účet"/>
    <m/>
    <n v="3910902"/>
  </r>
  <r>
    <x v="74"/>
    <m/>
    <s v="S.013.01"/>
    <s v="Faktúra"/>
    <n v="1190300502"/>
    <n v="2019154"/>
    <s v="511.110000000"/>
    <x v="16"/>
    <m/>
    <n v="392.04"/>
    <n v="392.04"/>
    <s v="Nákup"/>
    <s v="TUZEMSKO"/>
    <s v="A-FIN"/>
    <x v="325"/>
    <s v="Účet"/>
    <m/>
    <n v="3899846"/>
  </r>
  <r>
    <x v="75"/>
    <m/>
    <s v="1.014.05"/>
    <s v="Faktúra"/>
    <n v="1190400013"/>
    <n v="2019178"/>
    <s v="511.110000000"/>
    <x v="16"/>
    <m/>
    <n v="1530.84"/>
    <n v="1530.84"/>
    <s v="Nákup"/>
    <s v="TUZEMSKO"/>
    <s v="A-FIN"/>
    <x v="326"/>
    <s v="Účet"/>
    <m/>
    <n v="3971783"/>
  </r>
  <r>
    <x v="62"/>
    <m/>
    <s v="1.025.05"/>
    <s v="Faktúra"/>
    <n v="1190400014"/>
    <n v="2019179"/>
    <s v="511.110000000"/>
    <x v="16"/>
    <m/>
    <n v="347.76"/>
    <n v="347.76"/>
    <s v="Nákup"/>
    <s v="TUZEMSKO"/>
    <s v="A-FIN"/>
    <x v="327"/>
    <s v="Účet"/>
    <m/>
    <n v="3971785"/>
  </r>
  <r>
    <x v="62"/>
    <m/>
    <s v="5.185.05"/>
    <s v="Faktúra"/>
    <n v="1190400014"/>
    <n v="2019179"/>
    <s v="511.110000000"/>
    <x v="16"/>
    <m/>
    <n v="186.96"/>
    <n v="186.96"/>
    <s v="Nákup"/>
    <s v="TUZEMSKO"/>
    <s v="A-FIN"/>
    <x v="328"/>
    <s v="Účet"/>
    <m/>
    <n v="3971786"/>
  </r>
  <r>
    <x v="63"/>
    <m/>
    <s v="5.029.51"/>
    <s v="Faktúra"/>
    <n v="1190400040"/>
    <n v="2019197"/>
    <s v="511.110000000"/>
    <x v="16"/>
    <m/>
    <n v="94.44"/>
    <n v="94.44"/>
    <s v="Nákup"/>
    <s v="TUZEMSKO"/>
    <s v="A-FIN"/>
    <x v="329"/>
    <s v="Účet"/>
    <m/>
    <n v="3976948"/>
  </r>
  <r>
    <x v="76"/>
    <m/>
    <s v="1.004.01"/>
    <s v="Faktúra"/>
    <n v="1190400275"/>
    <n v="2019259"/>
    <s v="511.110000000"/>
    <x v="16"/>
    <m/>
    <n v="1087.2"/>
    <n v="1087.2"/>
    <s v="Nákup"/>
    <s v="TUZEMSKO"/>
    <s v="A-FIN"/>
    <x v="237"/>
    <s v="Účet"/>
    <m/>
    <n v="3976918"/>
  </r>
  <r>
    <x v="76"/>
    <m/>
    <s v="1.009.05"/>
    <s v="Faktúra"/>
    <n v="1190400621"/>
    <n v="2019268"/>
    <s v="511.110000000"/>
    <x v="16"/>
    <m/>
    <n v="1054.8"/>
    <n v="1054.8"/>
    <s v="Nákup"/>
    <s v="TUZEMSKO"/>
    <s v="A-FIN"/>
    <x v="330"/>
    <s v="Účet"/>
    <m/>
    <n v="4034118"/>
  </r>
  <r>
    <x v="76"/>
    <m/>
    <s v="1.009.05"/>
    <s v="Faktúra"/>
    <n v="1190400624"/>
    <n v="2019273"/>
    <s v="511.110000000"/>
    <x v="16"/>
    <m/>
    <n v="492"/>
    <n v="492"/>
    <s v="Nákup"/>
    <s v="TUZEMSKO"/>
    <s v="A-FIN"/>
    <x v="331"/>
    <s v="Účet"/>
    <m/>
    <n v="4034124"/>
  </r>
  <r>
    <x v="76"/>
    <m/>
    <s v="1.012.05"/>
    <s v="Faktúra"/>
    <n v="1190400625"/>
    <n v="2019272"/>
    <s v="511.110000000"/>
    <x v="16"/>
    <m/>
    <n v="331.32"/>
    <n v="331.32"/>
    <s v="Nákup"/>
    <s v="TUZEMSKO"/>
    <s v="A-FIN"/>
    <x v="332"/>
    <s v="Účet"/>
    <m/>
    <n v="4034126"/>
  </r>
  <r>
    <x v="76"/>
    <m/>
    <s v="1.013.01"/>
    <s v="Faktúra"/>
    <n v="1190400276"/>
    <n v="2019260"/>
    <s v="511.110000000"/>
    <x v="16"/>
    <m/>
    <n v="1169.28"/>
    <n v="1169.28"/>
    <s v="Nákup"/>
    <s v="TUZEMSKO"/>
    <s v="A-FIN"/>
    <x v="333"/>
    <s v="Účet"/>
    <m/>
    <n v="3976920"/>
  </r>
  <r>
    <x v="76"/>
    <m/>
    <s v="1.025.01"/>
    <s v="Faktúra"/>
    <n v="1190400623"/>
    <n v="2019274"/>
    <s v="511.110000000"/>
    <x v="16"/>
    <m/>
    <n v="161.76"/>
    <n v="161.76"/>
    <s v="Nákup"/>
    <s v="TUZEMSKO"/>
    <s v="A-FIN"/>
    <x v="334"/>
    <s v="Účet"/>
    <m/>
    <n v="4034122"/>
  </r>
  <r>
    <x v="76"/>
    <m/>
    <s v="2.802.53"/>
    <s v="Faktúra"/>
    <n v="1190400277"/>
    <n v="2019261"/>
    <s v="511.110000000"/>
    <x v="16"/>
    <m/>
    <n v="1205.1600000000001"/>
    <n v="1205.1600000000001"/>
    <s v="Nákup"/>
    <s v="TUZEMSKO"/>
    <s v="A-FIN"/>
    <x v="335"/>
    <s v="Účet"/>
    <m/>
    <n v="3976922"/>
  </r>
  <r>
    <x v="76"/>
    <m/>
    <s v="5.185.05"/>
    <s v="Faktúra"/>
    <n v="1190400622"/>
    <n v="2019269"/>
    <s v="511.110000000"/>
    <x v="16"/>
    <m/>
    <n v="360"/>
    <n v="360"/>
    <s v="Nákup"/>
    <s v="TUZEMSKO"/>
    <s v="A-FIN"/>
    <x v="336"/>
    <s v="Účet"/>
    <m/>
    <n v="4034120"/>
  </r>
  <r>
    <x v="76"/>
    <m/>
    <s v="5.185.05"/>
    <s v="Faktúra"/>
    <n v="1190400626"/>
    <n v="2019270"/>
    <s v="511.110000000"/>
    <x v="16"/>
    <m/>
    <n v="360.36"/>
    <n v="360.36"/>
    <s v="Nákup"/>
    <s v="TUZEMSKO"/>
    <s v="A-FIN"/>
    <x v="337"/>
    <s v="Účet"/>
    <m/>
    <n v="4034128"/>
  </r>
  <r>
    <x v="61"/>
    <m/>
    <s v="1.002.01"/>
    <s v="Faktúra"/>
    <n v="1190500145"/>
    <n v="2019303"/>
    <s v="511.110000000"/>
    <x v="16"/>
    <m/>
    <n v="61.92"/>
    <n v="61.92"/>
    <s v="Nákup"/>
    <s v="TUZEMSKO"/>
    <s v="A-FIN"/>
    <x v="338"/>
    <s v="Účet"/>
    <m/>
    <n v="4094649"/>
  </r>
  <r>
    <x v="61"/>
    <m/>
    <s v="1.009.01"/>
    <s v="Faktúra"/>
    <n v="1190500140"/>
    <n v="2019317"/>
    <s v="511.110000000"/>
    <x v="16"/>
    <m/>
    <n v="107.52"/>
    <n v="107.52"/>
    <s v="Nákup"/>
    <s v="TUZEMSKO"/>
    <s v="A-FIN"/>
    <x v="339"/>
    <s v="Účet"/>
    <m/>
    <n v="4094623"/>
  </r>
  <r>
    <x v="61"/>
    <m/>
    <s v="1.009.05"/>
    <s v="Faktúra"/>
    <n v="1190500139"/>
    <n v="2019318"/>
    <s v="511.110000000"/>
    <x v="16"/>
    <m/>
    <n v="130.44"/>
    <n v="130.44"/>
    <s v="Nákup"/>
    <s v="TUZEMSKO"/>
    <s v="A-FIN"/>
    <x v="340"/>
    <s v="Účet"/>
    <m/>
    <n v="4094617"/>
  </r>
  <r>
    <x v="61"/>
    <m/>
    <s v="1.009.05"/>
    <s v="Faktúra"/>
    <n v="1190500148"/>
    <n v="2019298"/>
    <s v="511.110000000"/>
    <x v="16"/>
    <m/>
    <n v="375.6"/>
    <n v="375.6"/>
    <s v="Nákup"/>
    <s v="TUZEMSKO"/>
    <s v="A-FIN"/>
    <x v="341"/>
    <s v="Účet"/>
    <m/>
    <n v="4094663"/>
  </r>
  <r>
    <x v="61"/>
    <m/>
    <s v="1.010.05"/>
    <s v="Faktúra"/>
    <n v="1190500142"/>
    <n v="2019315"/>
    <s v="511.110000000"/>
    <x v="16"/>
    <m/>
    <n v="27.48"/>
    <n v="27.48"/>
    <s v="Nákup"/>
    <s v="TUZEMSKO"/>
    <s v="A-FIN"/>
    <x v="157"/>
    <s v="Účet"/>
    <m/>
    <n v="4094629"/>
  </r>
  <r>
    <x v="61"/>
    <m/>
    <s v="1.014.05"/>
    <s v="Faktúra"/>
    <n v="1190500149"/>
    <n v="2019297"/>
    <s v="511.110000000"/>
    <x v="16"/>
    <m/>
    <n v="406.44"/>
    <n v="406.44"/>
    <s v="Nákup"/>
    <s v="TUZEMSKO"/>
    <s v="A-FIN"/>
    <x v="342"/>
    <s v="Účet"/>
    <m/>
    <n v="4094665"/>
  </r>
  <r>
    <x v="61"/>
    <m/>
    <s v="1.018.05"/>
    <s v="Faktúra"/>
    <n v="1190500143"/>
    <n v="2019313"/>
    <s v="511.110000000"/>
    <x v="16"/>
    <m/>
    <n v="164.88"/>
    <n v="164.88"/>
    <s v="Nákup"/>
    <s v="TUZEMSKO"/>
    <s v="A-FIN"/>
    <x v="343"/>
    <s v="Účet"/>
    <m/>
    <n v="4094633"/>
  </r>
  <r>
    <x v="61"/>
    <m/>
    <s v="2.070.52"/>
    <s v="Faktúra"/>
    <n v="1190500150"/>
    <n v="2019295"/>
    <s v="511.110000000"/>
    <x v="16"/>
    <m/>
    <n v="382.56"/>
    <n v="382.56"/>
    <s v="Nákup"/>
    <s v="TUZEMSKO"/>
    <s v="A-FIN"/>
    <x v="344"/>
    <s v="Účet"/>
    <m/>
    <n v="4094669"/>
  </r>
  <r>
    <x v="61"/>
    <m/>
    <s v="S.013.01"/>
    <s v="Faktúra"/>
    <n v="1190500141"/>
    <n v="2019316"/>
    <s v="511.110000000"/>
    <x v="16"/>
    <m/>
    <n v="96"/>
    <n v="96"/>
    <s v="Nákup"/>
    <s v="TUZEMSKO"/>
    <s v="A-FIN"/>
    <x v="345"/>
    <s v="Účet"/>
    <m/>
    <n v="4094625"/>
  </r>
  <r>
    <x v="61"/>
    <m/>
    <s v="S.013.01"/>
    <s v="Faktúra"/>
    <n v="1190500147"/>
    <n v="2019299"/>
    <s v="511.110000000"/>
    <x v="16"/>
    <m/>
    <n v="717.36"/>
    <n v="717.36"/>
    <s v="Nákup"/>
    <s v="TUZEMSKO"/>
    <s v="A-FIN"/>
    <x v="346"/>
    <s v="Účet"/>
    <m/>
    <n v="4094653"/>
  </r>
  <r>
    <x v="61"/>
    <m/>
    <s v="S.070.01"/>
    <s v="Faktúra"/>
    <n v="1190500144"/>
    <n v="2019310"/>
    <s v="511.110000000"/>
    <x v="16"/>
    <m/>
    <n v="413.04"/>
    <n v="413.04"/>
    <s v="Nákup"/>
    <s v="TUZEMSKO"/>
    <s v="A-FIN"/>
    <x v="347"/>
    <s v="Účet"/>
    <m/>
    <n v="4094647"/>
  </r>
  <r>
    <x v="77"/>
    <m/>
    <s v="1.005.05"/>
    <s v="Faktúra"/>
    <n v="1190600312"/>
    <n v="2019391"/>
    <s v="511.110000000"/>
    <x v="16"/>
    <m/>
    <n v="485.28"/>
    <n v="485.28"/>
    <s v="Nákup"/>
    <s v="TUZEMSKO"/>
    <s v="A-FIN"/>
    <x v="348"/>
    <s v="Účet"/>
    <m/>
    <n v="4215776"/>
  </r>
  <r>
    <x v="77"/>
    <m/>
    <s v="1.012.01"/>
    <s v="Faktúra"/>
    <n v="1190600312"/>
    <n v="2019391"/>
    <s v="511.110000000"/>
    <x v="16"/>
    <m/>
    <n v="242.64"/>
    <n v="242.64"/>
    <s v="Nákup"/>
    <s v="TUZEMSKO"/>
    <s v="A-FIN"/>
    <x v="349"/>
    <s v="Účet"/>
    <m/>
    <n v="4215778"/>
  </r>
  <r>
    <x v="77"/>
    <m/>
    <s v="1.027.05"/>
    <s v="Faktúra"/>
    <n v="1190600312"/>
    <n v="2019391"/>
    <s v="511.110000000"/>
    <x v="16"/>
    <m/>
    <n v="242.64"/>
    <n v="242.64"/>
    <s v="Nákup"/>
    <s v="TUZEMSKO"/>
    <s v="A-FIN"/>
    <x v="349"/>
    <s v="Účet"/>
    <m/>
    <n v="4215775"/>
  </r>
  <r>
    <x v="77"/>
    <m/>
    <s v="1.037.05"/>
    <s v="Faktúra"/>
    <n v="1190600312"/>
    <n v="2019391"/>
    <s v="511.110000000"/>
    <x v="16"/>
    <m/>
    <n v="242.64"/>
    <n v="242.64"/>
    <s v="Nákup"/>
    <s v="TUZEMSKO"/>
    <s v="A-FIN"/>
    <x v="349"/>
    <s v="Účet"/>
    <m/>
    <n v="4215777"/>
  </r>
  <r>
    <x v="77"/>
    <m/>
    <s v="2.013.52"/>
    <s v="Faktúra"/>
    <n v="1190600310"/>
    <n v="2019393"/>
    <s v="511.110000000"/>
    <x v="16"/>
    <m/>
    <n v="531.28"/>
    <n v="531.28"/>
    <s v="Nákup"/>
    <s v="TUZEMSKO"/>
    <s v="A-FIN"/>
    <x v="350"/>
    <s v="Účet"/>
    <m/>
    <n v="4215717"/>
  </r>
  <r>
    <x v="77"/>
    <m/>
    <s v="5.023.51"/>
    <s v="Faktúra"/>
    <n v="1190600309"/>
    <n v="2019394"/>
    <s v="511.110000000"/>
    <x v="16"/>
    <m/>
    <n v="803.28"/>
    <n v="803.28"/>
    <s v="Nákup"/>
    <s v="TUZEMSKO"/>
    <s v="A-FIN"/>
    <x v="351"/>
    <s v="Účet"/>
    <m/>
    <n v="4215709"/>
  </r>
  <r>
    <x v="77"/>
    <m/>
    <s v="5.024.06"/>
    <s v="Faktúra"/>
    <n v="1190600311"/>
    <n v="2019392"/>
    <s v="511.110000000"/>
    <x v="16"/>
    <m/>
    <n v="160.19999999999999"/>
    <n v="160.19999999999999"/>
    <s v="Nákup"/>
    <s v="TUZEMSKO"/>
    <s v="A-FIN"/>
    <x v="352"/>
    <s v="Účet"/>
    <m/>
    <n v="4215735"/>
  </r>
  <r>
    <x v="77"/>
    <m/>
    <s v="5.031.06"/>
    <s v="Faktúra"/>
    <n v="1190600311"/>
    <n v="2019392"/>
    <s v="511.110000000"/>
    <x v="16"/>
    <m/>
    <n v="160.19999999999999"/>
    <n v="160.19999999999999"/>
    <s v="Nákup"/>
    <s v="TUZEMSKO"/>
    <s v="A-FIN"/>
    <x v="352"/>
    <s v="Účet"/>
    <m/>
    <n v="4215734"/>
  </r>
  <r>
    <x v="77"/>
    <m/>
    <s v="5.185.05"/>
    <s v="Faktúra"/>
    <n v="1190600312"/>
    <n v="2019391"/>
    <s v="511.110000000"/>
    <x v="16"/>
    <m/>
    <n v="242.64"/>
    <n v="242.64"/>
    <s v="Nákup"/>
    <s v="TUZEMSKO"/>
    <s v="A-FIN"/>
    <x v="349"/>
    <s v="Účet"/>
    <m/>
    <n v="4215774"/>
  </r>
  <r>
    <x v="77"/>
    <m/>
    <s v="5.188.51"/>
    <s v="Faktúra"/>
    <n v="1190600310"/>
    <n v="2019393"/>
    <s v="511.110000000"/>
    <x v="16"/>
    <m/>
    <n v="531.28"/>
    <n v="531.28"/>
    <s v="Nákup"/>
    <s v="TUZEMSKO"/>
    <s v="A-FIN"/>
    <x v="350"/>
    <s v="Účet"/>
    <m/>
    <n v="4215716"/>
  </r>
  <r>
    <x v="77"/>
    <m/>
    <s v="5.188.53"/>
    <s v="Faktúra"/>
    <n v="1190600310"/>
    <n v="2019393"/>
    <s v="511.110000000"/>
    <x v="16"/>
    <m/>
    <n v="531.28"/>
    <n v="531.28"/>
    <s v="Nákup"/>
    <s v="TUZEMSKO"/>
    <s v="A-FIN"/>
    <x v="350"/>
    <s v="Účet"/>
    <m/>
    <n v="4215718"/>
  </r>
  <r>
    <x v="78"/>
    <m/>
    <s v="1.001.05"/>
    <s v="Faktúra"/>
    <n v="1190600334"/>
    <n v="2019411"/>
    <s v="511.110000000"/>
    <x v="16"/>
    <m/>
    <n v="267.60000000000002"/>
    <n v="267.60000000000002"/>
    <s v="Nákup"/>
    <s v="TUZEMSKO"/>
    <s v="A-FIN"/>
    <x v="353"/>
    <s v="Účet"/>
    <m/>
    <n v="4215854"/>
  </r>
  <r>
    <x v="78"/>
    <m/>
    <s v="1.005.01"/>
    <s v="Faktúra"/>
    <n v="1190600320"/>
    <n v="2019397"/>
    <s v="511.110000000"/>
    <x v="16"/>
    <m/>
    <n v="744"/>
    <n v="744"/>
    <s v="Nákup"/>
    <s v="TUZEMSKO"/>
    <s v="A-FIN"/>
    <x v="104"/>
    <s v="Účet"/>
    <m/>
    <n v="4215805"/>
  </r>
  <r>
    <x v="78"/>
    <m/>
    <s v="1.009.01"/>
    <s v="Faktúra"/>
    <n v="1190600318"/>
    <n v="2019395"/>
    <s v="511.110000000"/>
    <x v="16"/>
    <m/>
    <n v="1054.8"/>
    <n v="1054.8"/>
    <s v="Nákup"/>
    <s v="TUZEMSKO"/>
    <s v="A-FIN"/>
    <x v="330"/>
    <s v="Účet"/>
    <m/>
    <n v="4215797"/>
  </r>
  <r>
    <x v="78"/>
    <m/>
    <s v="1.009.01"/>
    <s v="Faktúra"/>
    <n v="1190600329"/>
    <n v="2019406"/>
    <s v="511.110000000"/>
    <x v="16"/>
    <m/>
    <n v="280.32"/>
    <n v="280.32"/>
    <s v="Nákup"/>
    <s v="TUZEMSKO"/>
    <s v="A-FIN"/>
    <x v="354"/>
    <s v="Účet"/>
    <m/>
    <n v="4215843"/>
  </r>
  <r>
    <x v="78"/>
    <m/>
    <s v="1.010.01"/>
    <s v="Faktúra"/>
    <n v="1190600327"/>
    <n v="2019404"/>
    <s v="511.110000000"/>
    <x v="16"/>
    <m/>
    <n v="217.2"/>
    <n v="217.2"/>
    <s v="Nákup"/>
    <s v="TUZEMSKO"/>
    <s v="A-FIN"/>
    <x v="355"/>
    <s v="Účet"/>
    <m/>
    <n v="4215836"/>
  </r>
  <r>
    <x v="78"/>
    <m/>
    <s v="1.012.01"/>
    <s v="Faktúra"/>
    <n v="1190600331"/>
    <n v="2019408"/>
    <s v="511.110000000"/>
    <x v="16"/>
    <m/>
    <n v="100.86"/>
    <n v="100.86"/>
    <s v="Nákup"/>
    <s v="TUZEMSKO"/>
    <s v="A-FIN"/>
    <x v="356"/>
    <s v="Účet"/>
    <m/>
    <n v="4215847"/>
  </r>
  <r>
    <x v="78"/>
    <m/>
    <s v="1.013.01"/>
    <s v="Faktúra"/>
    <n v="1190600321"/>
    <n v="2019398"/>
    <s v="511.110000000"/>
    <x v="16"/>
    <m/>
    <n v="71.58"/>
    <n v="71.58"/>
    <s v="Nákup"/>
    <s v="TUZEMSKO"/>
    <s v="A-FIN"/>
    <x v="357"/>
    <s v="Účet"/>
    <m/>
    <n v="4215807"/>
  </r>
  <r>
    <x v="78"/>
    <m/>
    <s v="1.015.01"/>
    <s v="Faktúra"/>
    <n v="1190600337"/>
    <n v="2019414"/>
    <s v="511.110000000"/>
    <x v="16"/>
    <m/>
    <n v="97.32"/>
    <n v="97.32"/>
    <s v="Nákup"/>
    <s v="TUZEMSKO"/>
    <s v="A-FIN"/>
    <x v="358"/>
    <s v="Účet"/>
    <m/>
    <n v="4215860"/>
  </r>
  <r>
    <x v="78"/>
    <m/>
    <s v="1.037.05"/>
    <s v="Faktúra"/>
    <n v="1190600333"/>
    <n v="2019410"/>
    <s v="511.110000000"/>
    <x v="16"/>
    <m/>
    <n v="262.56"/>
    <n v="262.56"/>
    <s v="Nákup"/>
    <s v="TUZEMSKO"/>
    <s v="A-FIN"/>
    <x v="359"/>
    <s v="Účet"/>
    <m/>
    <n v="4215852"/>
  </r>
  <r>
    <x v="78"/>
    <m/>
    <s v="1.038.01"/>
    <s v="Faktúra"/>
    <n v="1190600328"/>
    <n v="2019405"/>
    <s v="511.110000000"/>
    <x v="16"/>
    <m/>
    <n v="72"/>
    <n v="72"/>
    <s v="Nákup"/>
    <s v="TUZEMSKO"/>
    <s v="A-FIN"/>
    <x v="140"/>
    <s v="Účet"/>
    <m/>
    <n v="4215838"/>
  </r>
  <r>
    <x v="78"/>
    <m/>
    <s v="1.070.01"/>
    <s v="Faktúra"/>
    <n v="1190600319"/>
    <n v="2019396"/>
    <s v="511.110000000"/>
    <x v="16"/>
    <m/>
    <n v="187.08"/>
    <n v="187.08"/>
    <s v="Nákup"/>
    <s v="TUZEMSKO"/>
    <s v="A-FIN"/>
    <x v="360"/>
    <s v="Účet"/>
    <m/>
    <n v="4215800"/>
  </r>
  <r>
    <x v="78"/>
    <m/>
    <s v="1.613.03"/>
    <s v="Faktúra"/>
    <n v="1190600325"/>
    <n v="2019402"/>
    <s v="511.110000000"/>
    <x v="16"/>
    <m/>
    <n v="967.44"/>
    <n v="967.44"/>
    <s v="Nákup"/>
    <s v="TUZEMSKO"/>
    <s v="A-FIN"/>
    <x v="361"/>
    <s v="Účet"/>
    <m/>
    <n v="4215832"/>
  </r>
  <r>
    <x v="78"/>
    <m/>
    <s v="2.012.51"/>
    <s v="Faktúra"/>
    <n v="1190600331"/>
    <n v="2019408"/>
    <s v="511.110000000"/>
    <x v="16"/>
    <m/>
    <n v="100.86"/>
    <n v="100.86"/>
    <s v="Nákup"/>
    <s v="TUZEMSKO"/>
    <s v="A-FIN"/>
    <x v="356"/>
    <s v="Účet"/>
    <m/>
    <n v="4215848"/>
  </r>
  <r>
    <x v="78"/>
    <m/>
    <s v="2.013.51"/>
    <s v="Faktúra"/>
    <n v="1190600326"/>
    <n v="2019403"/>
    <s v="511.110000000"/>
    <x v="16"/>
    <m/>
    <n v="1049.6400000000001"/>
    <n v="1049.6400000000001"/>
    <s v="Nákup"/>
    <s v="TUZEMSKO"/>
    <s v="A-FIN"/>
    <x v="362"/>
    <s v="Účet"/>
    <m/>
    <n v="4215834"/>
  </r>
  <r>
    <x v="78"/>
    <m/>
    <s v="2.070.51"/>
    <s v="Faktúra"/>
    <n v="1190600319"/>
    <n v="2019396"/>
    <s v="511.110000000"/>
    <x v="16"/>
    <m/>
    <n v="180"/>
    <n v="180"/>
    <s v="Nákup"/>
    <s v="TUZEMSKO"/>
    <s v="A-FIN"/>
    <x v="363"/>
    <s v="Účet"/>
    <m/>
    <n v="4215799"/>
  </r>
  <r>
    <x v="78"/>
    <m/>
    <s v="2.802.57"/>
    <s v="Faktúra"/>
    <n v="1190600322"/>
    <n v="2019399"/>
    <s v="511.110000000"/>
    <x v="16"/>
    <m/>
    <n v="176.64"/>
    <n v="176.64"/>
    <s v="Nákup"/>
    <s v="TUZEMSKO"/>
    <s v="A-FIN"/>
    <x v="364"/>
    <s v="Účet"/>
    <m/>
    <n v="4215809"/>
  </r>
  <r>
    <x v="78"/>
    <m/>
    <s v="2.802.57"/>
    <s v="Faktúra"/>
    <n v="1190600335"/>
    <n v="2019412"/>
    <s v="511.110000000"/>
    <x v="16"/>
    <m/>
    <n v="542.4"/>
    <n v="542.4"/>
    <s v="Nákup"/>
    <s v="TUZEMSKO"/>
    <s v="A-FIN"/>
    <x v="365"/>
    <s v="Účet"/>
    <m/>
    <n v="4215856"/>
  </r>
  <r>
    <x v="78"/>
    <m/>
    <s v="2.802.57"/>
    <s v="Faktúra"/>
    <n v="1190600336"/>
    <n v="2019413"/>
    <s v="511.110000000"/>
    <x v="16"/>
    <m/>
    <n v="108.48"/>
    <n v="108.48"/>
    <s v="Nákup"/>
    <s v="TUZEMSKO"/>
    <s v="A-FIN"/>
    <x v="213"/>
    <s v="Účet"/>
    <m/>
    <n v="4215858"/>
  </r>
  <r>
    <x v="78"/>
    <m/>
    <s v="5.031.06"/>
    <s v="Faktúra"/>
    <n v="1190600332"/>
    <n v="2019409"/>
    <s v="511.110000000"/>
    <x v="16"/>
    <m/>
    <n v="149.22"/>
    <n v="149.22"/>
    <s v="Nákup"/>
    <s v="TUZEMSKO"/>
    <s v="A-FIN"/>
    <x v="366"/>
    <s v="Účet"/>
    <m/>
    <n v="4215850"/>
  </r>
  <r>
    <x v="78"/>
    <m/>
    <s v="5.185.05"/>
    <s v="Faktúra"/>
    <n v="1190600339"/>
    <n v="2019416"/>
    <s v="511.110000000"/>
    <x v="16"/>
    <m/>
    <n v="118.44"/>
    <n v="118.44"/>
    <s v="Nákup"/>
    <s v="TUZEMSKO"/>
    <s v="A-FIN"/>
    <x v="309"/>
    <s v="Účet"/>
    <m/>
    <n v="4215864"/>
  </r>
  <r>
    <x v="78"/>
    <m/>
    <s v="5.185.05"/>
    <s v="Faktúra"/>
    <n v="1190600340"/>
    <n v="2019417"/>
    <s v="511.110000000"/>
    <x v="16"/>
    <m/>
    <n v="196.32"/>
    <n v="196.32"/>
    <s v="Nákup"/>
    <s v="TUZEMSKO"/>
    <s v="A-FIN"/>
    <x v="367"/>
    <s v="Účet"/>
    <m/>
    <n v="4215866"/>
  </r>
  <r>
    <x v="78"/>
    <m/>
    <s v="5.303.51"/>
    <s v="Faktúra"/>
    <n v="1190600330"/>
    <n v="2019407"/>
    <s v="511.110000000"/>
    <x v="16"/>
    <m/>
    <n v="388.8"/>
    <n v="388.8"/>
    <s v="Nákup"/>
    <s v="TUZEMSKO"/>
    <s v="A-FIN"/>
    <x v="368"/>
    <s v="Účet"/>
    <m/>
    <n v="4215845"/>
  </r>
  <r>
    <x v="78"/>
    <m/>
    <s v="S.013.01"/>
    <s v="Faktúra"/>
    <n v="1190600323"/>
    <n v="2019400"/>
    <s v="511.110000000"/>
    <x v="16"/>
    <m/>
    <n v="343.32"/>
    <n v="343.32"/>
    <s v="Nákup"/>
    <s v="TUZEMSKO"/>
    <s v="A-FIN"/>
    <x v="369"/>
    <s v="Účet"/>
    <m/>
    <n v="4215825"/>
  </r>
  <r>
    <x v="78"/>
    <m/>
    <s v="S.013.01"/>
    <s v="Faktúra"/>
    <n v="1190600324"/>
    <n v="2019401"/>
    <s v="511.110000000"/>
    <x v="16"/>
    <m/>
    <n v="409.08"/>
    <n v="409.08"/>
    <s v="Nákup"/>
    <s v="TUZEMSKO"/>
    <s v="A-FIN"/>
    <x v="370"/>
    <s v="Účet"/>
    <m/>
    <n v="4215830"/>
  </r>
  <r>
    <x v="78"/>
    <m/>
    <s v="S.013.01"/>
    <s v="Faktúra"/>
    <n v="1190600338"/>
    <n v="2019415"/>
    <s v="511.110000000"/>
    <x v="16"/>
    <m/>
    <n v="117.48"/>
    <n v="117.48"/>
    <s v="Nákup"/>
    <s v="TUZEMSKO"/>
    <s v="A-FIN"/>
    <x v="371"/>
    <s v="Účet"/>
    <m/>
    <n v="4215862"/>
  </r>
  <r>
    <x v="79"/>
    <m/>
    <s v="1.001.01"/>
    <s v="Faktúra"/>
    <n v="1190600537"/>
    <n v="2019427"/>
    <s v="511.110000000"/>
    <x v="16"/>
    <m/>
    <n v="60"/>
    <n v="60"/>
    <s v="Nákup"/>
    <s v="TUZEMSKO"/>
    <s v="A-FIN"/>
    <x v="175"/>
    <s v="Účet"/>
    <m/>
    <n v="4247362"/>
  </r>
  <r>
    <x v="80"/>
    <m/>
    <s v="2.053.51"/>
    <s v="Faktúra"/>
    <n v="1190600539"/>
    <n v="2019430"/>
    <s v="511.110000000"/>
    <x v="16"/>
    <m/>
    <n v="595.79999999999995"/>
    <n v="595.79999999999995"/>
    <s v="Nákup"/>
    <s v="TUZEMSKO"/>
    <s v="A-FIN"/>
    <x v="372"/>
    <s v="Účet"/>
    <m/>
    <n v="4247366"/>
  </r>
  <r>
    <x v="80"/>
    <m/>
    <s v="2.070.51"/>
    <s v="Faktúra"/>
    <n v="1190600540"/>
    <n v="2019431"/>
    <s v="511.110000000"/>
    <x v="16"/>
    <m/>
    <n v="102.72"/>
    <n v="102.72"/>
    <s v="Nákup"/>
    <s v="TUZEMSKO"/>
    <s v="A-FIN"/>
    <x v="373"/>
    <s v="Účet"/>
    <m/>
    <n v="4247368"/>
  </r>
  <r>
    <x v="80"/>
    <m/>
    <s v="2.802.53"/>
    <s v="Faktúra"/>
    <n v="1190600538"/>
    <n v="2019429"/>
    <s v="511.110000000"/>
    <x v="16"/>
    <m/>
    <n v="768.24"/>
    <n v="768.24"/>
    <s v="Nákup"/>
    <s v="TUZEMSKO"/>
    <s v="A-FIN"/>
    <x v="374"/>
    <s v="Účet"/>
    <m/>
    <n v="4247364"/>
  </r>
  <r>
    <x v="18"/>
    <m/>
    <s v="S.013.01"/>
    <s v="Faktúra"/>
    <n v="1190600466"/>
    <n v="2019442"/>
    <s v="511.110000000"/>
    <x v="16"/>
    <m/>
    <n v="4563.3599999999997"/>
    <n v="4563.3599999999997"/>
    <s v="Nákup"/>
    <s v="TUZEMSKO"/>
    <s v="A-FIN"/>
    <x v="375"/>
    <s v="Účet"/>
    <m/>
    <n v="4215561"/>
  </r>
  <r>
    <x v="81"/>
    <m/>
    <s v="1.001.01"/>
    <s v="Faktúra"/>
    <n v="1190700226"/>
    <n v="2019449"/>
    <s v="511.110000000"/>
    <x v="16"/>
    <m/>
    <n v="1724.16"/>
    <n v="1724.16"/>
    <s v="Nákup"/>
    <s v="TUZEMSKO"/>
    <s v="A-FIN"/>
    <x v="376"/>
    <s v="Účet"/>
    <m/>
    <n v="4304361"/>
  </r>
  <r>
    <x v="81"/>
    <m/>
    <s v="1.001.05"/>
    <s v="Faktúra"/>
    <n v="1190700234"/>
    <n v="2019457"/>
    <s v="511.110000000"/>
    <x v="16"/>
    <m/>
    <n v="554.04"/>
    <n v="554.04"/>
    <s v="Nákup"/>
    <s v="TUZEMSKO"/>
    <s v="A-FIN"/>
    <x v="377"/>
    <s v="Účet"/>
    <m/>
    <n v="4304384"/>
  </r>
  <r>
    <x v="81"/>
    <m/>
    <s v="1.009.05"/>
    <s v="Faktúra"/>
    <n v="1190700229"/>
    <n v="2019451"/>
    <s v="511.110000000"/>
    <x v="16"/>
    <m/>
    <n v="164.4"/>
    <n v="164.4"/>
    <s v="Nákup"/>
    <s v="TUZEMSKO"/>
    <s v="A-FIN"/>
    <x v="378"/>
    <s v="Účet"/>
    <m/>
    <n v="4304371"/>
  </r>
  <r>
    <x v="81"/>
    <m/>
    <s v="1.011.05"/>
    <s v="Faktúra"/>
    <n v="1190700236"/>
    <n v="2019459"/>
    <s v="511.110000000"/>
    <x v="16"/>
    <m/>
    <n v="258.95999999999998"/>
    <n v="258.95999999999998"/>
    <s v="Nákup"/>
    <s v="TUZEMSKO"/>
    <s v="A-FIN"/>
    <x v="379"/>
    <s v="Účet"/>
    <m/>
    <n v="4304388"/>
  </r>
  <r>
    <x v="81"/>
    <m/>
    <s v="1.014.05"/>
    <s v="Faktúra"/>
    <n v="1190700233"/>
    <n v="2019456"/>
    <s v="511.110000000"/>
    <x v="16"/>
    <m/>
    <n v="42"/>
    <n v="42"/>
    <s v="Nákup"/>
    <s v="TUZEMSKO"/>
    <s v="A-FIN"/>
    <x v="380"/>
    <s v="Účet"/>
    <m/>
    <n v="4304382"/>
  </r>
  <r>
    <x v="81"/>
    <m/>
    <s v="1.027.05"/>
    <s v="Faktúra"/>
    <n v="1190700227"/>
    <n v="2019450"/>
    <s v="511.110000000"/>
    <x v="16"/>
    <m/>
    <n v="134.88"/>
    <n v="134.88"/>
    <s v="Nákup"/>
    <s v="TUZEMSKO"/>
    <s v="A-FIN"/>
    <x v="381"/>
    <s v="Účet"/>
    <m/>
    <n v="4304363"/>
  </r>
  <r>
    <x v="81"/>
    <m/>
    <s v="1.027.05"/>
    <s v="Faktúra"/>
    <n v="1190700230"/>
    <n v="2019453"/>
    <s v="511.110000000"/>
    <x v="16"/>
    <m/>
    <n v="270.83999999999997"/>
    <n v="270.83999999999997"/>
    <s v="Nákup"/>
    <s v="TUZEMSKO"/>
    <s v="A-FIN"/>
    <x v="382"/>
    <s v="Účet"/>
    <m/>
    <n v="4304373"/>
  </r>
  <r>
    <x v="81"/>
    <m/>
    <s v="1.027.05"/>
    <s v="Faktúra"/>
    <n v="1190700235"/>
    <n v="2019458"/>
    <s v="511.110000000"/>
    <x v="16"/>
    <m/>
    <n v="63.48"/>
    <n v="63.48"/>
    <s v="Nákup"/>
    <s v="TUZEMSKO"/>
    <s v="A-FIN"/>
    <x v="133"/>
    <s v="Účet"/>
    <m/>
    <n v="4304386"/>
  </r>
  <r>
    <x v="81"/>
    <m/>
    <s v="1.202.02"/>
    <s v="Faktúra"/>
    <n v="1190700231"/>
    <n v="2019454"/>
    <s v="511.110000000"/>
    <x v="16"/>
    <m/>
    <n v="132.47999999999999"/>
    <n v="132.47999999999999"/>
    <s v="Nákup"/>
    <s v="TUZEMSKO"/>
    <s v="A-FIN"/>
    <x v="383"/>
    <s v="Účet"/>
    <m/>
    <n v="4304378"/>
  </r>
  <r>
    <x v="81"/>
    <m/>
    <s v="1.202.02"/>
    <s v="Faktúra"/>
    <n v="1190700232"/>
    <n v="2019455"/>
    <s v="511.110000000"/>
    <x v="16"/>
    <m/>
    <n v="687.84"/>
    <n v="687.84"/>
    <s v="Nákup"/>
    <s v="TUZEMSKO"/>
    <s v="A-FIN"/>
    <x v="384"/>
    <s v="Účet"/>
    <m/>
    <n v="4304380"/>
  </r>
  <r>
    <x v="81"/>
    <m/>
    <s v="2.062.52"/>
    <s v="Faktúra"/>
    <n v="1190700228"/>
    <n v="2019452"/>
    <s v="511.110000000"/>
    <x v="16"/>
    <m/>
    <n v="215.4"/>
    <n v="215.4"/>
    <s v="Nákup"/>
    <s v="TUZEMSKO"/>
    <s v="A-FIN"/>
    <x v="385"/>
    <s v="Účet"/>
    <m/>
    <n v="4304369"/>
  </r>
  <r>
    <x v="81"/>
    <m/>
    <s v="S.013.01"/>
    <s v="Faktúra"/>
    <n v="1190700225"/>
    <n v="2019448"/>
    <s v="511.110000000"/>
    <x v="16"/>
    <m/>
    <n v="2938.98"/>
    <n v="2938.98"/>
    <s v="Nákup"/>
    <s v="TUZEMSKO"/>
    <s v="A-FIN"/>
    <x v="386"/>
    <s v="Účet"/>
    <m/>
    <n v="4304356"/>
  </r>
  <r>
    <x v="82"/>
    <m/>
    <s v="1.005.01"/>
    <s v="Faktúra"/>
    <n v="1190700369"/>
    <n v="2019463"/>
    <s v="511.110000000"/>
    <x v="16"/>
    <m/>
    <n v="275.27999999999997"/>
    <n v="275.27999999999997"/>
    <s v="Nákup"/>
    <s v="TUZEMSKO"/>
    <s v="A-FIN"/>
    <x v="387"/>
    <s v="Účet"/>
    <m/>
    <n v="4320659"/>
  </r>
  <r>
    <x v="82"/>
    <m/>
    <s v="1.010.01"/>
    <s v="Faktúra"/>
    <n v="1190700368"/>
    <n v="2019464"/>
    <s v="511.110000000"/>
    <x v="16"/>
    <m/>
    <n v="1571.04"/>
    <n v="1571.04"/>
    <s v="Nákup"/>
    <s v="TUZEMSKO"/>
    <s v="A-FIN"/>
    <x v="388"/>
    <s v="Účet"/>
    <m/>
    <n v="4320654"/>
  </r>
  <r>
    <x v="82"/>
    <m/>
    <s v="1.012.01"/>
    <s v="Faktúra"/>
    <n v="1190700367"/>
    <n v="2019465"/>
    <s v="511.110000000"/>
    <x v="16"/>
    <m/>
    <n v="903.36"/>
    <n v="903.36"/>
    <s v="Nákup"/>
    <s v="TUZEMSKO"/>
    <s v="A-FIN"/>
    <x v="389"/>
    <s v="Účet"/>
    <m/>
    <n v="4320650"/>
  </r>
  <r>
    <x v="57"/>
    <m/>
    <s v="1.013.01"/>
    <s v="Faktúra"/>
    <n v="1190700377"/>
    <n v="2019474"/>
    <s v="511.110000000"/>
    <x v="16"/>
    <m/>
    <n v="240"/>
    <n v="240"/>
    <s v="Nákup"/>
    <s v="TUZEMSKO"/>
    <s v="A-FIN"/>
    <x v="118"/>
    <s v="Účet"/>
    <m/>
    <n v="4320747"/>
  </r>
  <r>
    <x v="57"/>
    <m/>
    <s v="1.013.01"/>
    <s v="Faktúra"/>
    <n v="1190700380"/>
    <n v="2019477"/>
    <s v="511.110000000"/>
    <x v="16"/>
    <m/>
    <n v="48"/>
    <n v="48"/>
    <s v="Nákup"/>
    <s v="TUZEMSKO"/>
    <s v="A-FIN"/>
    <x v="390"/>
    <s v="Účet"/>
    <m/>
    <n v="4320764"/>
  </r>
  <r>
    <x v="57"/>
    <m/>
    <s v="1.013.01"/>
    <s v="Faktúra"/>
    <n v="1190700381"/>
    <n v="2019478"/>
    <s v="511.110000000"/>
    <x v="16"/>
    <m/>
    <n v="115.68"/>
    <n v="115.68"/>
    <s v="Nákup"/>
    <s v="TUZEMSKO"/>
    <s v="A-FIN"/>
    <x v="391"/>
    <s v="Účet"/>
    <m/>
    <n v="4320766"/>
  </r>
  <r>
    <x v="57"/>
    <m/>
    <s v="2.010.54"/>
    <s v="Faktúra"/>
    <n v="1190700382"/>
    <n v="2019479"/>
    <s v="511.110000000"/>
    <x v="16"/>
    <m/>
    <n v="184.08"/>
    <n v="184.08"/>
    <s v="Nákup"/>
    <s v="TUZEMSKO"/>
    <s v="A-FIN"/>
    <x v="392"/>
    <s v="Účet"/>
    <m/>
    <n v="4320789"/>
  </r>
  <r>
    <x v="57"/>
    <m/>
    <s v="2.053.51"/>
    <s v="Faktúra"/>
    <n v="1190700375"/>
    <n v="2019472"/>
    <s v="511.110000000"/>
    <x v="16"/>
    <m/>
    <n v="27.48"/>
    <n v="27.48"/>
    <s v="Nákup"/>
    <s v="TUZEMSKO"/>
    <s v="A-FIN"/>
    <x v="157"/>
    <s v="Účet"/>
    <m/>
    <n v="4320736"/>
  </r>
  <r>
    <x v="57"/>
    <m/>
    <s v="2.070.51"/>
    <s v="Faktúra"/>
    <n v="1190700373"/>
    <n v="2019470"/>
    <s v="511.110000000"/>
    <x v="16"/>
    <m/>
    <n v="724.56"/>
    <n v="724.56"/>
    <s v="Nákup"/>
    <s v="TUZEMSKO"/>
    <s v="A-FIN"/>
    <x v="393"/>
    <s v="Účet"/>
    <m/>
    <n v="4320693"/>
  </r>
  <r>
    <x v="57"/>
    <m/>
    <s v="2.802.53"/>
    <s v="Faktúra"/>
    <n v="1190700372"/>
    <n v="2019469"/>
    <s v="511.110000000"/>
    <x v="16"/>
    <m/>
    <n v="242.88"/>
    <n v="242.88"/>
    <s v="Nákup"/>
    <s v="TUZEMSKO"/>
    <s v="A-FIN"/>
    <x v="394"/>
    <s v="Účet"/>
    <m/>
    <n v="4320691"/>
  </r>
  <r>
    <x v="57"/>
    <m/>
    <s v="2.802.56"/>
    <s v="Faktúra"/>
    <n v="1190700374"/>
    <n v="2019471"/>
    <s v="511.110000000"/>
    <x v="16"/>
    <m/>
    <n v="433.68"/>
    <n v="433.68"/>
    <s v="Nákup"/>
    <s v="TUZEMSKO"/>
    <s v="A-FIN"/>
    <x v="395"/>
    <s v="Účet"/>
    <m/>
    <n v="4320730"/>
  </r>
  <r>
    <x v="57"/>
    <m/>
    <s v="2.802.57"/>
    <s v="Faktúra"/>
    <n v="1190700383"/>
    <n v="2019480"/>
    <s v="511.110000000"/>
    <x v="16"/>
    <m/>
    <n v="216.84"/>
    <n v="216.84"/>
    <s v="Nákup"/>
    <s v="TUZEMSKO"/>
    <s v="A-FIN"/>
    <x v="396"/>
    <s v="Účet"/>
    <m/>
    <n v="4320791"/>
  </r>
  <r>
    <x v="57"/>
    <m/>
    <s v="S.013.01"/>
    <s v="Faktúra"/>
    <n v="1190700379"/>
    <n v="2019476"/>
    <s v="511.110000000"/>
    <x v="16"/>
    <m/>
    <n v="54.96"/>
    <n v="54.96"/>
    <s v="Nákup"/>
    <s v="TUZEMSKO"/>
    <s v="A-FIN"/>
    <x v="155"/>
    <s v="Účet"/>
    <m/>
    <n v="4320762"/>
  </r>
  <r>
    <x v="8"/>
    <m/>
    <s v="1.003.01"/>
    <s v="Faktúra"/>
    <n v="1190700423"/>
    <n v="2019496"/>
    <s v="511.110000000"/>
    <x v="16"/>
    <m/>
    <n v="285.24"/>
    <n v="285.24"/>
    <s v="Nákup"/>
    <s v="TUZEMSKO"/>
    <s v="A-FIN"/>
    <x v="397"/>
    <s v="Účet"/>
    <m/>
    <n v="4321181"/>
  </r>
  <r>
    <x v="8"/>
    <m/>
    <s v="1.003.01"/>
    <s v="Faktúra"/>
    <n v="1190700470"/>
    <n v="2019510"/>
    <s v="511.110000000"/>
    <x v="16"/>
    <m/>
    <n v="952.56"/>
    <n v="952.56"/>
    <s v="Nákup"/>
    <s v="TUZEMSKO"/>
    <s v="A-FIN"/>
    <x v="398"/>
    <s v="Účet"/>
    <m/>
    <n v="4395334"/>
  </r>
  <r>
    <x v="8"/>
    <m/>
    <s v="1.009.01"/>
    <s v="Faktúra"/>
    <n v="1190700465"/>
    <n v="2019522"/>
    <s v="511.110000000"/>
    <x v="16"/>
    <m/>
    <n v="540.54"/>
    <n v="540.54"/>
    <s v="Nákup"/>
    <s v="TUZEMSKO"/>
    <s v="A-FIN"/>
    <x v="399"/>
    <s v="Účet"/>
    <m/>
    <n v="4395324"/>
  </r>
  <r>
    <x v="8"/>
    <m/>
    <s v="1.010.01"/>
    <s v="Faktúra"/>
    <n v="1190700420"/>
    <n v="2019493"/>
    <s v="511.110000000"/>
    <x v="16"/>
    <m/>
    <n v="270.72000000000003"/>
    <n v="270.72000000000003"/>
    <s v="Nákup"/>
    <s v="TUZEMSKO"/>
    <s v="A-FIN"/>
    <x v="400"/>
    <s v="Účet"/>
    <m/>
    <n v="4321164"/>
  </r>
  <r>
    <x v="8"/>
    <m/>
    <s v="1.010.01"/>
    <s v="Faktúra"/>
    <n v="1190700428"/>
    <n v="2019502"/>
    <s v="511.110000000"/>
    <x v="16"/>
    <m/>
    <n v="1496.64"/>
    <n v="1496.64"/>
    <s v="Nákup"/>
    <s v="TUZEMSKO"/>
    <s v="A-FIN"/>
    <x v="401"/>
    <s v="Účet"/>
    <m/>
    <n v="4321202"/>
  </r>
  <r>
    <x v="8"/>
    <m/>
    <s v="1.012.01"/>
    <s v="Faktúra"/>
    <n v="1190700414"/>
    <n v="2019484"/>
    <s v="511.110000000"/>
    <x v="16"/>
    <m/>
    <n v="365.88"/>
    <n v="365.88"/>
    <s v="Nákup"/>
    <s v="TUZEMSKO"/>
    <s v="A-FIN"/>
    <x v="402"/>
    <s v="Účet"/>
    <m/>
    <n v="4321152"/>
  </r>
  <r>
    <x v="8"/>
    <m/>
    <s v="1.012.05"/>
    <s v="Faktúra"/>
    <n v="1190700427"/>
    <n v="2019501"/>
    <s v="511.110000000"/>
    <x v="16"/>
    <m/>
    <n v="394.56"/>
    <n v="394.56"/>
    <s v="Nákup"/>
    <s v="TUZEMSKO"/>
    <s v="A-FIN"/>
    <x v="403"/>
    <s v="Účet"/>
    <m/>
    <n v="4321200"/>
  </r>
  <r>
    <x v="8"/>
    <m/>
    <s v="1.012.05"/>
    <s v="Faktúra"/>
    <n v="1190700468"/>
    <n v="2019512"/>
    <s v="511.110000000"/>
    <x v="16"/>
    <m/>
    <n v="823.44"/>
    <n v="823.44"/>
    <s v="Nákup"/>
    <s v="TUZEMSKO"/>
    <s v="A-FIN"/>
    <x v="404"/>
    <s v="Účet"/>
    <m/>
    <n v="4395330"/>
  </r>
  <r>
    <x v="8"/>
    <m/>
    <s v="1.013.01"/>
    <s v="Faktúra"/>
    <n v="1190700425"/>
    <n v="2019498"/>
    <s v="511.110000000"/>
    <x v="16"/>
    <m/>
    <n v="151.91999999999999"/>
    <n v="151.91999999999999"/>
    <s v="Nákup"/>
    <s v="TUZEMSKO"/>
    <s v="A-FIN"/>
    <x v="405"/>
    <s v="Účet"/>
    <m/>
    <n v="4321185"/>
  </r>
  <r>
    <x v="8"/>
    <m/>
    <s v="1.013.01"/>
    <s v="Faktúra"/>
    <n v="1190700441"/>
    <n v="2019517"/>
    <s v="511.110000000"/>
    <x v="16"/>
    <m/>
    <n v="30"/>
    <n v="30"/>
    <s v="Nákup"/>
    <s v="TUZEMSKO"/>
    <s v="A-FIN"/>
    <x v="151"/>
    <s v="Účet"/>
    <m/>
    <n v="4321284"/>
  </r>
  <r>
    <x v="8"/>
    <m/>
    <s v="1.013.01"/>
    <s v="Faktúra"/>
    <n v="1190700466"/>
    <n v="2019514"/>
    <s v="511.110000000"/>
    <x v="16"/>
    <m/>
    <n v="3041.76"/>
    <n v="3041.76"/>
    <s v="Nákup"/>
    <s v="TUZEMSKO"/>
    <s v="A-FIN"/>
    <x v="406"/>
    <s v="Účet"/>
    <m/>
    <n v="4395326"/>
  </r>
  <r>
    <x v="8"/>
    <m/>
    <s v="1.013.01"/>
    <s v="Faktúra"/>
    <n v="1190700467"/>
    <n v="2019513"/>
    <s v="511.110000000"/>
    <x v="16"/>
    <m/>
    <n v="2491.6799999999998"/>
    <n v="2491.6799999999998"/>
    <s v="Nákup"/>
    <s v="TUZEMSKO"/>
    <s v="A-FIN"/>
    <x v="407"/>
    <s v="Účet"/>
    <m/>
    <n v="4395328"/>
  </r>
  <r>
    <x v="8"/>
    <m/>
    <s v="1.014.05"/>
    <s v="Faktúra"/>
    <n v="1190700413"/>
    <n v="2019483"/>
    <s v="511.110000000"/>
    <x v="16"/>
    <m/>
    <n v="183.48"/>
    <n v="183.48"/>
    <s v="Nákup"/>
    <s v="TUZEMSKO"/>
    <s v="A-FIN"/>
    <x v="408"/>
    <s v="Účet"/>
    <m/>
    <n v="4321139"/>
  </r>
  <r>
    <x v="8"/>
    <m/>
    <s v="1.014.05"/>
    <s v="Faktúra"/>
    <n v="1190700421"/>
    <n v="2019494"/>
    <s v="511.110000000"/>
    <x v="16"/>
    <m/>
    <n v="57.18"/>
    <n v="57.18"/>
    <s v="Nákup"/>
    <s v="TUZEMSKO"/>
    <s v="A-FIN"/>
    <x v="409"/>
    <s v="Účet"/>
    <m/>
    <n v="4321177"/>
  </r>
  <r>
    <x v="8"/>
    <m/>
    <s v="1.025.05"/>
    <s v="Faktúra"/>
    <n v="1190700422"/>
    <n v="2019495"/>
    <s v="511.110000000"/>
    <x v="16"/>
    <m/>
    <n v="81.599999999999994"/>
    <n v="81.599999999999994"/>
    <s v="Nákup"/>
    <s v="TUZEMSKO"/>
    <s v="A-FIN"/>
    <x v="99"/>
    <s v="Účet"/>
    <m/>
    <n v="4321179"/>
  </r>
  <r>
    <x v="8"/>
    <m/>
    <s v="1.027.05"/>
    <s v="Faktúra"/>
    <n v="1190700431"/>
    <n v="2019505"/>
    <s v="511.110000000"/>
    <x v="16"/>
    <m/>
    <n v="169.92"/>
    <n v="169.92"/>
    <s v="Nákup"/>
    <s v="TUZEMSKO"/>
    <s v="A-FIN"/>
    <x v="234"/>
    <s v="Účet"/>
    <m/>
    <n v="4321217"/>
  </r>
  <r>
    <x v="8"/>
    <m/>
    <s v="1.031.51"/>
    <s v="Faktúra"/>
    <n v="1190700430"/>
    <n v="2019504"/>
    <s v="511.110000000"/>
    <x v="16"/>
    <m/>
    <n v="244.2"/>
    <n v="244.2"/>
    <s v="Nákup"/>
    <s v="TUZEMSKO"/>
    <s v="A-FIN"/>
    <x v="410"/>
    <s v="Účet"/>
    <m/>
    <n v="4321215"/>
  </r>
  <r>
    <x v="8"/>
    <m/>
    <s v="1.051.01"/>
    <s v="Faktúra"/>
    <n v="1190700424"/>
    <n v="2019497"/>
    <s v="511.110000000"/>
    <x v="16"/>
    <m/>
    <n v="200.52"/>
    <n v="200.52"/>
    <s v="Nákup"/>
    <s v="TUZEMSKO"/>
    <s v="A-FIN"/>
    <x v="411"/>
    <s v="Účet"/>
    <m/>
    <n v="4321183"/>
  </r>
  <r>
    <x v="8"/>
    <m/>
    <s v="1.051.05"/>
    <s v="Faktúra"/>
    <n v="1190700469"/>
    <n v="2019511"/>
    <s v="511.110000000"/>
    <x v="16"/>
    <m/>
    <n v="690.24"/>
    <n v="690.24"/>
    <s v="Nákup"/>
    <s v="TUZEMSKO"/>
    <s v="A-FIN"/>
    <x v="412"/>
    <s v="Účet"/>
    <m/>
    <n v="4395332"/>
  </r>
  <r>
    <x v="8"/>
    <m/>
    <s v="1.070.01"/>
    <s v="Faktúra"/>
    <n v="1190700417"/>
    <n v="2019490"/>
    <s v="511.110000000"/>
    <x v="16"/>
    <m/>
    <n v="117.24"/>
    <n v="117.24"/>
    <s v="Nákup"/>
    <s v="TUZEMSKO"/>
    <s v="A-FIN"/>
    <x v="413"/>
    <s v="Účet"/>
    <m/>
    <n v="4321158"/>
  </r>
  <r>
    <x v="8"/>
    <m/>
    <s v="1.202.02"/>
    <s v="Faktúra"/>
    <n v="1190700442"/>
    <n v="2019518"/>
    <s v="511.110000000"/>
    <x v="16"/>
    <m/>
    <n v="164.88"/>
    <n v="164.88"/>
    <s v="Nákup"/>
    <s v="TUZEMSKO"/>
    <s v="A-FIN"/>
    <x v="343"/>
    <s v="Účet"/>
    <m/>
    <n v="4321286"/>
  </r>
  <r>
    <x v="8"/>
    <m/>
    <s v="1.202.02"/>
    <s v="Faktúra"/>
    <n v="1190700443"/>
    <n v="2019519"/>
    <s v="511.110000000"/>
    <x v="16"/>
    <m/>
    <n v="135.96"/>
    <n v="135.96"/>
    <s v="Nákup"/>
    <s v="TUZEMSKO"/>
    <s v="A-FIN"/>
    <x v="414"/>
    <s v="Účet"/>
    <m/>
    <n v="4321288"/>
  </r>
  <r>
    <x v="8"/>
    <m/>
    <s v="2.070.52"/>
    <s v="Faktúra"/>
    <n v="1190700444"/>
    <n v="2019520"/>
    <s v="511.110000000"/>
    <x v="16"/>
    <m/>
    <n v="361.08"/>
    <n v="361.08"/>
    <s v="Nákup"/>
    <s v="TUZEMSKO"/>
    <s v="A-FIN"/>
    <x v="415"/>
    <s v="Účet"/>
    <m/>
    <n v="4321290"/>
  </r>
  <r>
    <x v="8"/>
    <m/>
    <s v="2.115.52"/>
    <s v="Faktúra"/>
    <n v="1190700415"/>
    <n v="2019485"/>
    <s v="511.110000000"/>
    <x v="16"/>
    <m/>
    <n v="258.95999999999998"/>
    <n v="258.95999999999998"/>
    <s v="Nákup"/>
    <s v="TUZEMSKO"/>
    <s v="A-FIN"/>
    <x v="379"/>
    <s v="Účet"/>
    <m/>
    <n v="4321154"/>
  </r>
  <r>
    <x v="8"/>
    <m/>
    <s v="2.115.52"/>
    <s v="Faktúra"/>
    <n v="1190700416"/>
    <n v="2019486"/>
    <s v="511.110000000"/>
    <x v="16"/>
    <m/>
    <n v="760.92"/>
    <n v="760.92"/>
    <s v="Nákup"/>
    <s v="TUZEMSKO"/>
    <s v="A-FIN"/>
    <x v="416"/>
    <s v="Účet"/>
    <m/>
    <n v="4321156"/>
  </r>
  <r>
    <x v="8"/>
    <m/>
    <s v="2.347.52"/>
    <s v="Faktúra"/>
    <n v="1190700426"/>
    <n v="2019500"/>
    <s v="511.110000000"/>
    <x v="16"/>
    <m/>
    <n v="1010.04"/>
    <n v="1010.04"/>
    <s v="Nákup"/>
    <s v="TUZEMSKO"/>
    <s v="A-FIN"/>
    <x v="417"/>
    <s v="Účet"/>
    <m/>
    <n v="4321198"/>
  </r>
  <r>
    <x v="8"/>
    <m/>
    <s v="2.802.53"/>
    <s v="Faktúra"/>
    <n v="1190700432"/>
    <n v="2019506"/>
    <s v="511.110000000"/>
    <x v="16"/>
    <m/>
    <n v="795.72"/>
    <n v="795.72"/>
    <s v="Nákup"/>
    <s v="TUZEMSKO"/>
    <s v="A-FIN"/>
    <x v="418"/>
    <s v="Účet"/>
    <m/>
    <n v="4321219"/>
  </r>
  <r>
    <x v="8"/>
    <m/>
    <s v="2.802.57"/>
    <s v="Faktúra"/>
    <n v="1190700464"/>
    <n v="2019521"/>
    <s v="511.110000000"/>
    <x v="16"/>
    <m/>
    <n v="436.68"/>
    <n v="436.68"/>
    <s v="Nákup"/>
    <s v="TUZEMSKO"/>
    <s v="A-FIN"/>
    <x v="419"/>
    <s v="Účet"/>
    <m/>
    <n v="4395322"/>
  </r>
  <r>
    <x v="8"/>
    <m/>
    <s v="5.185.05"/>
    <s v="Faktúra"/>
    <n v="1190700418"/>
    <n v="2019491"/>
    <s v="511.110000000"/>
    <x v="16"/>
    <m/>
    <n v="102.12"/>
    <n v="102.12"/>
    <s v="Nákup"/>
    <s v="TUZEMSKO"/>
    <s v="A-FIN"/>
    <x v="420"/>
    <s v="Účet"/>
    <m/>
    <n v="4321160"/>
  </r>
  <r>
    <x v="8"/>
    <m/>
    <s v="5.185.05"/>
    <s v="Faktúra"/>
    <n v="1190700419"/>
    <n v="2019492"/>
    <s v="511.110000000"/>
    <x v="16"/>
    <m/>
    <n v="241.2"/>
    <n v="241.2"/>
    <s v="Nákup"/>
    <s v="TUZEMSKO"/>
    <s v="A-FIN"/>
    <x v="421"/>
    <s v="Účet"/>
    <m/>
    <n v="4321162"/>
  </r>
  <r>
    <x v="8"/>
    <m/>
    <s v="S.013.01"/>
    <s v="Faktúra"/>
    <n v="1190700429"/>
    <n v="2019503"/>
    <s v="511.110000000"/>
    <x v="16"/>
    <m/>
    <n v="2117.2800000000002"/>
    <n v="2117.2800000000002"/>
    <s v="Nákup"/>
    <s v="TUZEMSKO"/>
    <s v="A-FIN"/>
    <x v="422"/>
    <s v="Účet"/>
    <m/>
    <n v="4321213"/>
  </r>
  <r>
    <x v="83"/>
    <m/>
    <s v="1.001.01"/>
    <s v="Faktúra"/>
    <n v="1190800191"/>
    <n v="2019540"/>
    <s v="511.110000000"/>
    <x v="16"/>
    <m/>
    <n v="2993.52"/>
    <n v="2993.52"/>
    <s v="Nákup"/>
    <s v="TUZEMSKO"/>
    <s v="A-FIN"/>
    <x v="423"/>
    <s v="Účet"/>
    <m/>
    <n v="4468547"/>
  </r>
  <r>
    <x v="83"/>
    <m/>
    <s v="2.001.52"/>
    <s v="Faktúra"/>
    <n v="1190800185"/>
    <n v="2019532"/>
    <s v="511.110000000"/>
    <x v="16"/>
    <m/>
    <n v="454.14"/>
    <n v="454.14"/>
    <s v="Nákup"/>
    <s v="TUZEMSKO"/>
    <s v="A-FIN"/>
    <x v="424"/>
    <s v="Účet"/>
    <m/>
    <n v="4468457"/>
  </r>
  <r>
    <x v="83"/>
    <m/>
    <s v="2.049.52"/>
    <s v="Faktúra"/>
    <n v="1190800190"/>
    <n v="2019539"/>
    <s v="511.110000000"/>
    <x v="16"/>
    <m/>
    <n v="285.42"/>
    <n v="285.42"/>
    <s v="Nákup"/>
    <s v="TUZEMSKO"/>
    <s v="A-FIN"/>
    <x v="425"/>
    <s v="Účet"/>
    <m/>
    <n v="4468529"/>
  </r>
  <r>
    <x v="83"/>
    <m/>
    <s v="2.053.51"/>
    <s v="Faktúra"/>
    <n v="1190800186"/>
    <n v="2019533"/>
    <s v="511.110000000"/>
    <x v="16"/>
    <m/>
    <n v="134.88"/>
    <n v="134.88"/>
    <s v="Nákup"/>
    <s v="TUZEMSKO"/>
    <s v="A-FIN"/>
    <x v="381"/>
    <s v="Účet"/>
    <m/>
    <n v="4468463"/>
  </r>
  <r>
    <x v="83"/>
    <m/>
    <s v="2.802.57"/>
    <s v="Faktúra"/>
    <n v="1190800187"/>
    <n v="2019534"/>
    <s v="511.110000000"/>
    <x v="16"/>
    <m/>
    <n v="436.68"/>
    <n v="436.68"/>
    <s v="Nákup"/>
    <s v="TUZEMSKO"/>
    <s v="A-FIN"/>
    <x v="419"/>
    <s v="Účet"/>
    <m/>
    <n v="4468523"/>
  </r>
  <r>
    <x v="83"/>
    <m/>
    <s v="2.802.57"/>
    <s v="Faktúra"/>
    <n v="1190800188"/>
    <n v="2019535"/>
    <s v="511.110000000"/>
    <x v="16"/>
    <m/>
    <n v="555.48"/>
    <n v="555.48"/>
    <s v="Nákup"/>
    <s v="TUZEMSKO"/>
    <s v="A-FIN"/>
    <x v="426"/>
    <s v="Účet"/>
    <m/>
    <n v="4468525"/>
  </r>
  <r>
    <x v="83"/>
    <m/>
    <s v="S.013.01"/>
    <s v="Faktúra"/>
    <n v="1190800189"/>
    <n v="2019538"/>
    <s v="511.110000000"/>
    <x v="16"/>
    <m/>
    <n v="195.48"/>
    <n v="195.48"/>
    <s v="Nákup"/>
    <s v="TUZEMSKO"/>
    <s v="A-FIN"/>
    <x v="427"/>
    <s v="Účet"/>
    <m/>
    <n v="4468527"/>
  </r>
  <r>
    <x v="84"/>
    <m/>
    <s v="1.009.01"/>
    <s v="Faktúra"/>
    <n v="1190800151"/>
    <n v="2019549"/>
    <s v="511.110000000"/>
    <x v="16"/>
    <m/>
    <n v="60"/>
    <n v="60"/>
    <s v="Nákup"/>
    <s v="TUZEMSKO"/>
    <s v="A-FIN"/>
    <x v="175"/>
    <s v="Účet"/>
    <m/>
    <n v="4434580"/>
  </r>
  <r>
    <x v="84"/>
    <m/>
    <s v="1.010.01"/>
    <s v="Faktúra"/>
    <n v="1190800145"/>
    <n v="2019543"/>
    <s v="511.110000000"/>
    <x v="16"/>
    <m/>
    <n v="395.28"/>
    <n v="395.28"/>
    <s v="Nákup"/>
    <s v="TUZEMSKO"/>
    <s v="A-FIN"/>
    <x v="428"/>
    <s v="Účet"/>
    <m/>
    <n v="4434568"/>
  </r>
  <r>
    <x v="84"/>
    <m/>
    <s v="1.012.01"/>
    <s v="Faktúra"/>
    <n v="1190800144"/>
    <n v="2019542"/>
    <s v="511.110000000"/>
    <x v="16"/>
    <m/>
    <n v="70.8"/>
    <n v="70.8"/>
    <s v="Nákup"/>
    <s v="TUZEMSKO"/>
    <s v="A-FIN"/>
    <x v="160"/>
    <s v="Účet"/>
    <m/>
    <n v="4434564"/>
  </r>
  <r>
    <x v="84"/>
    <m/>
    <s v="1.012.01"/>
    <s v="Faktúra"/>
    <n v="1190800150"/>
    <n v="2019548"/>
    <s v="511.110000000"/>
    <x v="16"/>
    <m/>
    <n v="262.56"/>
    <n v="262.56"/>
    <s v="Nákup"/>
    <s v="TUZEMSKO"/>
    <s v="A-FIN"/>
    <x v="359"/>
    <s v="Účet"/>
    <m/>
    <n v="4434578"/>
  </r>
  <r>
    <x v="84"/>
    <m/>
    <s v="1.013.01"/>
    <s v="Faktúra"/>
    <n v="1190800143"/>
    <n v="2019541"/>
    <s v="511.110000000"/>
    <x v="16"/>
    <m/>
    <n v="235.08"/>
    <n v="235.08"/>
    <s v="Nákup"/>
    <s v="TUZEMSKO"/>
    <s v="A-FIN"/>
    <x v="429"/>
    <s v="Účet"/>
    <m/>
    <n v="4434562"/>
  </r>
  <r>
    <x v="84"/>
    <m/>
    <s v="1.013.01"/>
    <s v="Faktúra"/>
    <n v="1190800154"/>
    <n v="2019555"/>
    <s v="511.110000000"/>
    <x v="16"/>
    <m/>
    <n v="101.64"/>
    <n v="101.64"/>
    <s v="Nákup"/>
    <s v="TUZEMSKO"/>
    <s v="A-FIN"/>
    <x v="430"/>
    <s v="Účet"/>
    <m/>
    <n v="4434588"/>
  </r>
  <r>
    <x v="84"/>
    <m/>
    <s v="1.013.01"/>
    <s v="Faktúra"/>
    <n v="1190800155"/>
    <n v="2019556"/>
    <s v="511.110000000"/>
    <x v="16"/>
    <m/>
    <n v="54"/>
    <n v="54"/>
    <s v="Nákup"/>
    <s v="TUZEMSKO"/>
    <s v="A-FIN"/>
    <x v="165"/>
    <s v="Účet"/>
    <m/>
    <n v="4434592"/>
  </r>
  <r>
    <x v="84"/>
    <m/>
    <s v="1.025.01"/>
    <s v="Faktúra"/>
    <n v="1190800156"/>
    <n v="2019557"/>
    <s v="511.110000000"/>
    <x v="16"/>
    <m/>
    <n v="375"/>
    <n v="375"/>
    <s v="Nákup"/>
    <s v="TUZEMSKO"/>
    <s v="A-FIN"/>
    <x v="431"/>
    <s v="Účet"/>
    <m/>
    <n v="4434594"/>
  </r>
  <r>
    <x v="84"/>
    <m/>
    <s v="1.025.05"/>
    <s v="Faktúra"/>
    <n v="1190800157"/>
    <n v="2019559"/>
    <s v="511.110000000"/>
    <x v="16"/>
    <m/>
    <n v="3275.84"/>
    <n v="3275.84"/>
    <s v="Nákup"/>
    <s v="TUZEMSKO"/>
    <s v="A-FIN"/>
    <x v="432"/>
    <s v="Účet"/>
    <m/>
    <n v="4434596"/>
  </r>
  <r>
    <x v="84"/>
    <m/>
    <s v="1.051.05"/>
    <s v="Faktúra"/>
    <n v="1190800152"/>
    <n v="2019550"/>
    <s v="511.110000000"/>
    <x v="16"/>
    <m/>
    <n v="805.44"/>
    <n v="805.44"/>
    <s v="Nákup"/>
    <s v="TUZEMSKO"/>
    <s v="A-FIN"/>
    <x v="433"/>
    <s v="Účet"/>
    <m/>
    <n v="4434582"/>
  </r>
  <r>
    <x v="84"/>
    <m/>
    <s v="2.070.51"/>
    <s v="Faktúra"/>
    <n v="1190800147"/>
    <n v="2019545"/>
    <s v="511.110000000"/>
    <x v="16"/>
    <m/>
    <n v="205.26"/>
    <n v="205.26"/>
    <s v="Nákup"/>
    <s v="TUZEMSKO"/>
    <s v="A-FIN"/>
    <x v="434"/>
    <s v="Účet"/>
    <m/>
    <n v="4434572"/>
  </r>
  <r>
    <x v="84"/>
    <m/>
    <s v="2.802.53"/>
    <s v="Faktúra"/>
    <n v="1190800148"/>
    <n v="2019546"/>
    <s v="511.110000000"/>
    <x v="16"/>
    <m/>
    <n v="376.56"/>
    <n v="376.56"/>
    <s v="Nákup"/>
    <s v="TUZEMSKO"/>
    <s v="A-FIN"/>
    <x v="302"/>
    <s v="Účet"/>
    <m/>
    <n v="4434574"/>
  </r>
  <r>
    <x v="84"/>
    <m/>
    <s v="5.034.51"/>
    <s v="Faktúra"/>
    <n v="1190800149"/>
    <n v="2019547"/>
    <s v="511.110000000"/>
    <x v="16"/>
    <m/>
    <n v="51.84"/>
    <n v="51.84"/>
    <s v="Nákup"/>
    <s v="TUZEMSKO"/>
    <s v="A-FIN"/>
    <x v="435"/>
    <s v="Účet"/>
    <m/>
    <n v="4434576"/>
  </r>
  <r>
    <x v="84"/>
    <m/>
    <s v="5.185.05"/>
    <s v="Faktúra"/>
    <n v="1190800153"/>
    <n v="2019554"/>
    <s v="511.110000000"/>
    <x v="16"/>
    <m/>
    <n v="2319.6"/>
    <n v="2319.6"/>
    <s v="Nákup"/>
    <s v="TUZEMSKO"/>
    <s v="A-FIN"/>
    <x v="436"/>
    <s v="Účet"/>
    <m/>
    <n v="4434586"/>
  </r>
  <r>
    <x v="84"/>
    <m/>
    <s v="5.188.51"/>
    <s v="Faktúra"/>
    <n v="1190800146"/>
    <n v="2019544"/>
    <s v="511.110000000"/>
    <x v="16"/>
    <m/>
    <n v="30"/>
    <n v="30"/>
    <s v="Nákup"/>
    <s v="TUZEMSKO"/>
    <s v="A-FIN"/>
    <x v="151"/>
    <s v="Účet"/>
    <m/>
    <n v="4434570"/>
  </r>
  <r>
    <x v="4"/>
    <m/>
    <s v="1.001.01"/>
    <s v="Faktúra"/>
    <n v="1190800255"/>
    <n v="2019558"/>
    <s v="511.110000000"/>
    <x v="16"/>
    <m/>
    <n v="2070.96"/>
    <n v="2070.96"/>
    <s v="Nákup"/>
    <s v="TUZEMSKO"/>
    <s v="A-FIN"/>
    <x v="437"/>
    <s v="Účet"/>
    <m/>
    <n v="4469528"/>
  </r>
  <r>
    <x v="4"/>
    <m/>
    <s v="1.009.01"/>
    <s v="Faktúra"/>
    <n v="1190800259"/>
    <n v="2019564"/>
    <s v="511.110000000"/>
    <x v="16"/>
    <m/>
    <n v="57.48"/>
    <n v="57.48"/>
    <s v="Nákup"/>
    <s v="TUZEMSKO"/>
    <s v="A-FIN"/>
    <x v="438"/>
    <s v="Účet"/>
    <m/>
    <n v="4469545"/>
  </r>
  <r>
    <x v="4"/>
    <m/>
    <s v="1.009.05"/>
    <s v="Faktúra"/>
    <n v="1190800251"/>
    <n v="2019572"/>
    <s v="511.110000000"/>
    <x v="16"/>
    <m/>
    <n v="861"/>
    <n v="861"/>
    <s v="Nákup"/>
    <s v="TUZEMSKO"/>
    <s v="A-FIN"/>
    <x v="439"/>
    <s v="Účet"/>
    <m/>
    <n v="4469518"/>
  </r>
  <r>
    <x v="4"/>
    <m/>
    <s v="1.025.01"/>
    <s v="Faktúra"/>
    <n v="1190800317"/>
    <n v="2019579"/>
    <s v="511.110000000"/>
    <x v="16"/>
    <m/>
    <n v="2619.6"/>
    <n v="2619.6"/>
    <s v="Nákup"/>
    <s v="TUZEMSKO"/>
    <s v="A-FIN"/>
    <x v="440"/>
    <s v="Účet"/>
    <m/>
    <n v="4475513"/>
  </r>
  <r>
    <x v="4"/>
    <m/>
    <s v="1.025.05"/>
    <s v="Faktúra"/>
    <n v="1190800252"/>
    <n v="2019573"/>
    <s v="511.110000000"/>
    <x v="16"/>
    <m/>
    <n v="3275.84"/>
    <n v="3275.84"/>
    <s v="Nákup"/>
    <s v="TUZEMSKO"/>
    <s v="A-FIN"/>
    <x v="432"/>
    <s v="Účet"/>
    <m/>
    <n v="4469520"/>
  </r>
  <r>
    <x v="4"/>
    <m/>
    <s v="1.025.05"/>
    <s v="Faktúra"/>
    <n v="1190800253"/>
    <n v="2019574"/>
    <s v="511.110000000"/>
    <x v="16"/>
    <m/>
    <n v="405.96"/>
    <n v="405.96"/>
    <s v="Nákup"/>
    <s v="TUZEMSKO"/>
    <s v="A-FIN"/>
    <x v="441"/>
    <s v="Účet"/>
    <m/>
    <n v="4469522"/>
  </r>
  <r>
    <x v="4"/>
    <m/>
    <s v="1.025.05"/>
    <s v="Faktúra"/>
    <n v="1190800254"/>
    <n v="2019575"/>
    <s v="511.110000000"/>
    <x v="16"/>
    <m/>
    <n v="3275.84"/>
    <n v="3275.84"/>
    <s v="Nákup"/>
    <s v="TUZEMSKO"/>
    <s v="A-FIN"/>
    <x v="432"/>
    <s v="Účet"/>
    <m/>
    <n v="4469524"/>
  </r>
  <r>
    <x v="4"/>
    <m/>
    <s v="1.306.51"/>
    <s v="Faktúra"/>
    <n v="1190800319"/>
    <n v="2019581"/>
    <s v="511.110000000"/>
    <x v="16"/>
    <m/>
    <n v="702.96"/>
    <n v="702.96"/>
    <s v="Nákup"/>
    <s v="TUZEMSKO"/>
    <s v="A-FIN"/>
    <x v="442"/>
    <s v="Účet"/>
    <m/>
    <n v="4475523"/>
  </r>
  <r>
    <x v="4"/>
    <m/>
    <s v="2.048.52"/>
    <s v="Faktúra"/>
    <n v="1190800258"/>
    <n v="2019563"/>
    <s v="511.110000000"/>
    <x v="16"/>
    <m/>
    <n v="480"/>
    <n v="480"/>
    <s v="Nákup"/>
    <s v="TUZEMSKO"/>
    <s v="A-FIN"/>
    <x v="124"/>
    <s v="Účet"/>
    <m/>
    <n v="4469534"/>
  </r>
  <r>
    <x v="4"/>
    <m/>
    <s v="2.053.51"/>
    <s v="Faktúra"/>
    <n v="1190800308"/>
    <n v="2019565"/>
    <s v="511.110000000"/>
    <x v="16"/>
    <m/>
    <n v="60"/>
    <n v="60"/>
    <s v="Nákup"/>
    <s v="TUZEMSKO"/>
    <s v="A-FIN"/>
    <x v="175"/>
    <s v="Účet"/>
    <m/>
    <n v="4475415"/>
  </r>
  <r>
    <x v="4"/>
    <m/>
    <s v="2.062.52"/>
    <s v="Faktúra"/>
    <n v="1190800318"/>
    <n v="2019580"/>
    <s v="511.110000000"/>
    <x v="16"/>
    <m/>
    <n v="422.64"/>
    <n v="422.64"/>
    <s v="Nákup"/>
    <s v="TUZEMSKO"/>
    <s v="A-FIN"/>
    <x v="443"/>
    <s v="Účet"/>
    <m/>
    <n v="4475515"/>
  </r>
  <r>
    <x v="4"/>
    <m/>
    <s v="2.070.51"/>
    <s v="Faktúra"/>
    <n v="1190800309"/>
    <n v="2019566"/>
    <s v="511.110000000"/>
    <x v="16"/>
    <m/>
    <n v="376.56"/>
    <n v="376.56"/>
    <s v="Nákup"/>
    <s v="TUZEMSKO"/>
    <s v="A-FIN"/>
    <x v="302"/>
    <s v="Účet"/>
    <m/>
    <n v="4475417"/>
  </r>
  <r>
    <x v="4"/>
    <m/>
    <s v="2.070.51"/>
    <s v="Faktúra"/>
    <n v="1190800310"/>
    <n v="2019567"/>
    <s v="511.110000000"/>
    <x v="16"/>
    <m/>
    <n v="117.96"/>
    <n v="117.96"/>
    <s v="Nákup"/>
    <s v="TUZEMSKO"/>
    <s v="A-FIN"/>
    <x v="444"/>
    <s v="Účet"/>
    <m/>
    <n v="4475419"/>
  </r>
  <r>
    <x v="4"/>
    <m/>
    <s v="2.070.52"/>
    <s v="Faktúra"/>
    <n v="1190800256"/>
    <n v="2019561"/>
    <s v="511.110000000"/>
    <x v="16"/>
    <m/>
    <n v="448.68"/>
    <n v="448.68"/>
    <s v="Nákup"/>
    <s v="TUZEMSKO"/>
    <s v="A-FIN"/>
    <x v="445"/>
    <s v="Účet"/>
    <m/>
    <n v="4469530"/>
  </r>
  <r>
    <x v="4"/>
    <m/>
    <s v="2.802.54"/>
    <s v="Faktúra"/>
    <n v="1190800257"/>
    <n v="2019562"/>
    <s v="511.110000000"/>
    <x v="16"/>
    <m/>
    <n v="196.74"/>
    <n v="196.74"/>
    <s v="Nákup"/>
    <s v="TUZEMSKO"/>
    <s v="A-FIN"/>
    <x v="446"/>
    <s v="Účet"/>
    <m/>
    <n v="4469532"/>
  </r>
  <r>
    <x v="4"/>
    <m/>
    <s v="5.185.05"/>
    <s v="Faktúra"/>
    <n v="1190800250"/>
    <n v="2019571"/>
    <s v="511.110000000"/>
    <x v="16"/>
    <m/>
    <n v="521.16"/>
    <n v="521.16"/>
    <s v="Nákup"/>
    <s v="TUZEMSKO"/>
    <s v="A-FIN"/>
    <x v="447"/>
    <s v="Účet"/>
    <m/>
    <n v="4469516"/>
  </r>
  <r>
    <x v="85"/>
    <m/>
    <s v="1.025.05"/>
    <s v="Faktúra"/>
    <n v="1190900036"/>
    <n v="2019585"/>
    <s v="511.110000000"/>
    <x v="16"/>
    <m/>
    <n v="1926"/>
    <n v="1926"/>
    <s v="Nákup"/>
    <s v="TUZEMSKO"/>
    <s v="A-FIN"/>
    <x v="448"/>
    <s v="Účet"/>
    <m/>
    <n v="4549922"/>
  </r>
  <r>
    <x v="5"/>
    <m/>
    <s v="1.005.01"/>
    <s v="Faktúra"/>
    <n v="1190900052"/>
    <n v="2019612"/>
    <s v="511.110000000"/>
    <x v="16"/>
    <m/>
    <n v="1488"/>
    <n v="1488"/>
    <s v="Nákup"/>
    <s v="TUZEMSKO"/>
    <s v="A-FIN"/>
    <x v="449"/>
    <s v="Účet"/>
    <m/>
    <n v="4550348"/>
  </r>
  <r>
    <x v="5"/>
    <m/>
    <s v="1.013.01"/>
    <s v="Faktúra"/>
    <n v="1190900055"/>
    <n v="2019615"/>
    <s v="511.110000000"/>
    <x v="16"/>
    <m/>
    <n v="32.520000000000003"/>
    <n v="32.520000000000003"/>
    <s v="Nákup"/>
    <s v="TUZEMSKO"/>
    <s v="A-FIN"/>
    <x v="450"/>
    <s v="Účet"/>
    <m/>
    <n v="4550354"/>
  </r>
  <r>
    <x v="5"/>
    <m/>
    <s v="1.025.01"/>
    <s v="Faktúra"/>
    <n v="1190900048"/>
    <n v="2019608"/>
    <s v="511.110000000"/>
    <x v="16"/>
    <m/>
    <n v="142.08000000000001"/>
    <n v="142.08000000000001"/>
    <s v="Nákup"/>
    <s v="TUZEMSKO"/>
    <s v="A-FIN"/>
    <x v="451"/>
    <s v="Účet"/>
    <m/>
    <n v="4550091"/>
  </r>
  <r>
    <x v="5"/>
    <m/>
    <s v="1.027.01"/>
    <s v="Faktúra"/>
    <n v="1190900050"/>
    <n v="2019610"/>
    <s v="511.110000000"/>
    <x v="16"/>
    <m/>
    <n v="124.8"/>
    <n v="124.8"/>
    <s v="Nákup"/>
    <s v="TUZEMSKO"/>
    <s v="A-FIN"/>
    <x v="452"/>
    <s v="Účet"/>
    <m/>
    <n v="4550099"/>
  </r>
  <r>
    <x v="5"/>
    <m/>
    <s v="1.037.05"/>
    <s v="Faktúra"/>
    <n v="1190900057"/>
    <n v="2019618"/>
    <s v="511.110000000"/>
    <x v="16"/>
    <m/>
    <n v="36.6"/>
    <n v="36.6"/>
    <s v="Nákup"/>
    <s v="TUZEMSKO"/>
    <s v="A-FIN"/>
    <x v="235"/>
    <s v="Účet"/>
    <m/>
    <n v="4550358"/>
  </r>
  <r>
    <x v="5"/>
    <m/>
    <s v="2.003.57"/>
    <s v="Faktúra"/>
    <n v="1190900053"/>
    <n v="2019613"/>
    <s v="511.110000000"/>
    <x v="16"/>
    <m/>
    <n v="27.48"/>
    <n v="27.48"/>
    <s v="Nákup"/>
    <s v="TUZEMSKO"/>
    <s v="A-FIN"/>
    <x v="157"/>
    <s v="Účet"/>
    <m/>
    <n v="4550350"/>
  </r>
  <r>
    <x v="5"/>
    <m/>
    <s v="2.010.54"/>
    <s v="Faktúra"/>
    <n v="1190900058"/>
    <n v="2019617"/>
    <s v="511.110000000"/>
    <x v="16"/>
    <m/>
    <n v="83.16"/>
    <n v="83.16"/>
    <s v="Nákup"/>
    <s v="TUZEMSKO"/>
    <s v="A-FIN"/>
    <x v="453"/>
    <s v="Účet"/>
    <m/>
    <n v="4550360"/>
  </r>
  <r>
    <x v="5"/>
    <m/>
    <s v="2.013.54"/>
    <s v="Faktúra"/>
    <n v="1190900056"/>
    <n v="2019616"/>
    <s v="511.110000000"/>
    <x v="16"/>
    <m/>
    <n v="211.32"/>
    <n v="211.32"/>
    <s v="Nákup"/>
    <s v="TUZEMSKO"/>
    <s v="A-FIN"/>
    <x v="454"/>
    <s v="Účet"/>
    <m/>
    <n v="4550356"/>
  </r>
  <r>
    <x v="5"/>
    <m/>
    <s v="2.053.51"/>
    <s v="Faktúra"/>
    <n v="1190900051"/>
    <n v="2019611"/>
    <s v="511.110000000"/>
    <x v="16"/>
    <m/>
    <n v="291.48"/>
    <n v="291.48"/>
    <s v="Nákup"/>
    <s v="TUZEMSKO"/>
    <s v="A-FIN"/>
    <x v="455"/>
    <s v="Účet"/>
    <m/>
    <n v="4550346"/>
  </r>
  <r>
    <x v="5"/>
    <m/>
    <s v="2.802.51"/>
    <s v="Faktúra"/>
    <n v="1190900045"/>
    <n v="2019600"/>
    <s v="511.110000000"/>
    <x v="16"/>
    <m/>
    <n v="60"/>
    <n v="60"/>
    <s v="Nákup"/>
    <s v="TUZEMSKO"/>
    <s v="A-FIN"/>
    <x v="175"/>
    <s v="Účet"/>
    <m/>
    <n v="4550059"/>
  </r>
  <r>
    <x v="5"/>
    <m/>
    <s v="2.802.51"/>
    <s v="Faktúra"/>
    <n v="1190900049"/>
    <n v="2019609"/>
    <s v="511.110000000"/>
    <x v="16"/>
    <m/>
    <n v="120.36"/>
    <n v="120.36"/>
    <s v="Nákup"/>
    <s v="TUZEMSKO"/>
    <s v="A-FIN"/>
    <x v="456"/>
    <s v="Účet"/>
    <m/>
    <n v="4550097"/>
  </r>
  <r>
    <x v="5"/>
    <m/>
    <s v="5.023.53"/>
    <s v="Faktúra"/>
    <n v="1190900044"/>
    <n v="2019599"/>
    <s v="511.110000000"/>
    <x v="16"/>
    <m/>
    <n v="2755.2"/>
    <n v="2755.2"/>
    <s v="Nákup"/>
    <s v="TUZEMSKO"/>
    <s v="A-FIN"/>
    <x v="457"/>
    <s v="Účet"/>
    <m/>
    <n v="4550057"/>
  </r>
  <r>
    <x v="5"/>
    <m/>
    <s v="5.027.53"/>
    <s v="Faktúra"/>
    <n v="1190900054"/>
    <n v="2019614"/>
    <s v="511.110000000"/>
    <x v="16"/>
    <m/>
    <n v="27.48"/>
    <n v="27.48"/>
    <s v="Nákup"/>
    <s v="TUZEMSKO"/>
    <s v="A-FIN"/>
    <x v="157"/>
    <s v="Účet"/>
    <m/>
    <n v="4550352"/>
  </r>
  <r>
    <x v="5"/>
    <m/>
    <s v="5.185.05"/>
    <s v="Faktúra"/>
    <n v="1190900046"/>
    <n v="2019601"/>
    <s v="511.110000000"/>
    <x v="16"/>
    <m/>
    <n v="1356.72"/>
    <n v="1356.72"/>
    <s v="Nákup"/>
    <s v="TUZEMSKO"/>
    <s v="A-FIN"/>
    <x v="458"/>
    <s v="Účet"/>
    <m/>
    <n v="4550069"/>
  </r>
  <r>
    <x v="86"/>
    <m/>
    <s v="1.013.01"/>
    <s v="Faktúra"/>
    <n v="1190900195"/>
    <n v="2019621"/>
    <s v="511.110000000"/>
    <x v="16"/>
    <m/>
    <n v="99.48"/>
    <n v="99.48"/>
    <s v="Nákup"/>
    <s v="TUZEMSKO"/>
    <s v="A-FIN"/>
    <x v="459"/>
    <s v="Účet"/>
    <m/>
    <n v="4564406"/>
  </r>
  <r>
    <x v="86"/>
    <m/>
    <s v="1.014.05"/>
    <s v="Faktúra"/>
    <n v="1190900198"/>
    <n v="2019624"/>
    <s v="511.110000000"/>
    <x v="16"/>
    <m/>
    <n v="60"/>
    <n v="60"/>
    <s v="Nákup"/>
    <s v="TUZEMSKO"/>
    <s v="A-FIN"/>
    <x v="175"/>
    <s v="Účet"/>
    <m/>
    <n v="4564416"/>
  </r>
  <r>
    <x v="86"/>
    <m/>
    <s v="1.014.05"/>
    <s v="Faktúra"/>
    <n v="1190900199"/>
    <n v="2019625"/>
    <s v="511.110000000"/>
    <x v="16"/>
    <m/>
    <n v="126.6"/>
    <n v="126.6"/>
    <s v="Nákup"/>
    <s v="TUZEMSKO"/>
    <s v="A-FIN"/>
    <x v="460"/>
    <s v="Účet"/>
    <m/>
    <n v="4564418"/>
  </r>
  <r>
    <x v="86"/>
    <m/>
    <s v="2.070.51"/>
    <s v="Faktúra"/>
    <n v="1190900197"/>
    <n v="2019623"/>
    <s v="511.110000000"/>
    <x v="16"/>
    <m/>
    <n v="95.04"/>
    <n v="95.04"/>
    <s v="Nákup"/>
    <s v="TUZEMSKO"/>
    <s v="A-FIN"/>
    <x v="461"/>
    <s v="Účet"/>
    <m/>
    <n v="4564414"/>
  </r>
  <r>
    <x v="86"/>
    <m/>
    <s v="2.802.53"/>
    <s v="Faktúra"/>
    <n v="1190900201"/>
    <n v="2019627"/>
    <s v="511.110000000"/>
    <x v="16"/>
    <m/>
    <n v="408.24"/>
    <n v="408.24"/>
    <s v="Nákup"/>
    <s v="TUZEMSKO"/>
    <s v="A-FIN"/>
    <x v="462"/>
    <s v="Účet"/>
    <m/>
    <n v="4564422"/>
  </r>
  <r>
    <x v="86"/>
    <m/>
    <s v="S.070.01"/>
    <s v="Faktúra"/>
    <n v="1190900196"/>
    <n v="2019622"/>
    <s v="511.110000000"/>
    <x v="16"/>
    <m/>
    <n v="376.56"/>
    <n v="376.56"/>
    <s v="Nákup"/>
    <s v="TUZEMSKO"/>
    <s v="A-FIN"/>
    <x v="302"/>
    <s v="Účet"/>
    <m/>
    <n v="4564412"/>
  </r>
  <r>
    <x v="86"/>
    <m/>
    <s v="S.070.01"/>
    <s v="Faktúra"/>
    <n v="1190900200"/>
    <n v="2019626"/>
    <s v="511.110000000"/>
    <x v="16"/>
    <m/>
    <n v="108.96"/>
    <n v="108.96"/>
    <s v="Nákup"/>
    <s v="TUZEMSKO"/>
    <s v="A-FIN"/>
    <x v="463"/>
    <s v="Účet"/>
    <m/>
    <n v="4564420"/>
  </r>
  <r>
    <x v="37"/>
    <m/>
    <s v="1.002.01"/>
    <s v="Faktúra"/>
    <n v="1190900217"/>
    <n v="2019633"/>
    <s v="511.110000000"/>
    <x v="16"/>
    <m/>
    <n v="522"/>
    <n v="522"/>
    <s v="Nákup"/>
    <s v="TUZEMSKO"/>
    <s v="A-FIN"/>
    <x v="464"/>
    <s v="Účet"/>
    <m/>
    <n v="4564923"/>
  </r>
  <r>
    <x v="37"/>
    <m/>
    <s v="1.004.01"/>
    <s v="Faktúra"/>
    <n v="1190900221"/>
    <n v="2019637"/>
    <s v="511.110000000"/>
    <x v="16"/>
    <m/>
    <n v="62.16"/>
    <n v="62.16"/>
    <s v="Nákup"/>
    <s v="TUZEMSKO"/>
    <s v="A-FIN"/>
    <x v="465"/>
    <s v="Účet"/>
    <m/>
    <n v="4564950"/>
  </r>
  <r>
    <x v="37"/>
    <m/>
    <s v="1.005.01"/>
    <s v="Faktúra"/>
    <n v="1190900229"/>
    <n v="2019645"/>
    <s v="511.110000000"/>
    <x v="16"/>
    <m/>
    <n v="930"/>
    <n v="930"/>
    <s v="Nákup"/>
    <s v="TUZEMSKO"/>
    <s v="A-FIN"/>
    <x v="262"/>
    <s v="Účet"/>
    <m/>
    <n v="4565008"/>
  </r>
  <r>
    <x v="37"/>
    <m/>
    <s v="1.012.01"/>
    <s v="Faktúra"/>
    <n v="1190900232"/>
    <n v="2019648"/>
    <s v="511.110000000"/>
    <x v="16"/>
    <m/>
    <n v="1637.46"/>
    <n v="1637.46"/>
    <s v="Nákup"/>
    <s v="TUZEMSKO"/>
    <s v="A-FIN"/>
    <x v="466"/>
    <s v="Účet"/>
    <m/>
    <n v="4565031"/>
  </r>
  <r>
    <x v="37"/>
    <m/>
    <s v="1.025.01"/>
    <s v="Faktúra"/>
    <n v="1190900230"/>
    <n v="2019646"/>
    <s v="511.110000000"/>
    <x v="16"/>
    <m/>
    <n v="32.4"/>
    <n v="32.4"/>
    <s v="Nákup"/>
    <s v="TUZEMSKO"/>
    <s v="A-FIN"/>
    <x v="467"/>
    <s v="Účet"/>
    <m/>
    <n v="4565010"/>
  </r>
  <r>
    <x v="37"/>
    <m/>
    <s v="1.025.06"/>
    <s v="Faktúra"/>
    <n v="1190900218"/>
    <n v="2019634"/>
    <s v="511.110000000"/>
    <x v="16"/>
    <m/>
    <n v="863.52"/>
    <n v="863.52"/>
    <s v="Nákup"/>
    <s v="TUZEMSKO"/>
    <s v="A-FIN"/>
    <x v="468"/>
    <s v="Účet"/>
    <m/>
    <n v="4564925"/>
  </r>
  <r>
    <x v="37"/>
    <m/>
    <s v="1.025.06"/>
    <s v="Faktúra"/>
    <n v="1190900233"/>
    <n v="2019649"/>
    <s v="511.110000000"/>
    <x v="16"/>
    <m/>
    <n v="407.28"/>
    <n v="407.28"/>
    <s v="Nákup"/>
    <s v="TUZEMSKO"/>
    <s v="A-FIN"/>
    <x v="469"/>
    <s v="Účet"/>
    <m/>
    <n v="4565033"/>
  </r>
  <r>
    <x v="37"/>
    <m/>
    <s v="1.027.01"/>
    <s v="Faktúra"/>
    <n v="1190900226"/>
    <n v="2019642"/>
    <s v="511.110000000"/>
    <x v="16"/>
    <m/>
    <n v="63.48"/>
    <n v="63.48"/>
    <s v="Nákup"/>
    <s v="TUZEMSKO"/>
    <s v="A-FIN"/>
    <x v="133"/>
    <s v="Účet"/>
    <m/>
    <n v="4564991"/>
  </r>
  <r>
    <x v="37"/>
    <m/>
    <s v="1.070.05"/>
    <s v="Faktúra"/>
    <n v="1190900225"/>
    <n v="2019641"/>
    <s v="511.110000000"/>
    <x v="16"/>
    <m/>
    <n v="264.83999999999997"/>
    <n v="264.83999999999997"/>
    <s v="Nákup"/>
    <s v="TUZEMSKO"/>
    <s v="A-FIN"/>
    <x v="470"/>
    <s v="Účet"/>
    <m/>
    <n v="4564988"/>
  </r>
  <r>
    <x v="37"/>
    <m/>
    <s v="2.070.51"/>
    <s v="Faktúra"/>
    <n v="1190900220"/>
    <n v="2019636"/>
    <s v="511.110000000"/>
    <x v="16"/>
    <m/>
    <n v="153.84"/>
    <n v="153.84"/>
    <s v="Nákup"/>
    <s v="TUZEMSKO"/>
    <s v="A-FIN"/>
    <x v="471"/>
    <s v="Účet"/>
    <m/>
    <n v="4564946"/>
  </r>
  <r>
    <x v="37"/>
    <m/>
    <s v="2.070.51"/>
    <s v="Faktúra"/>
    <n v="1190900302"/>
    <n v="2019643"/>
    <s v="511.110000000"/>
    <x v="16"/>
    <m/>
    <n v="186.84"/>
    <n v="186.84"/>
    <s v="Nákup"/>
    <s v="TUZEMSKO"/>
    <s v="A-FIN"/>
    <x v="472"/>
    <s v="Účet"/>
    <m/>
    <n v="4565004"/>
  </r>
  <r>
    <x v="37"/>
    <m/>
    <s v="2.070.51"/>
    <s v="Faktúra"/>
    <n v="1190900235"/>
    <n v="2019651"/>
    <s v="511.110000000"/>
    <x v="16"/>
    <m/>
    <n v="1276.8"/>
    <n v="1276.8"/>
    <s v="Nákup"/>
    <s v="TUZEMSKO"/>
    <s v="A-FIN"/>
    <x v="473"/>
    <s v="Účet"/>
    <m/>
    <n v="4565037"/>
  </r>
  <r>
    <x v="37"/>
    <m/>
    <s v="2.070.52"/>
    <s v="Faktúra"/>
    <n v="1190900219"/>
    <n v="2019635"/>
    <s v="511.110000000"/>
    <x v="16"/>
    <m/>
    <n v="376.56"/>
    <n v="376.56"/>
    <s v="Nákup"/>
    <s v="TUZEMSKO"/>
    <s v="A-FIN"/>
    <x v="302"/>
    <s v="Účet"/>
    <m/>
    <n v="4564938"/>
  </r>
  <r>
    <x v="37"/>
    <m/>
    <s v="2.070.52"/>
    <s v="Faktúra"/>
    <n v="1190900224"/>
    <n v="2019640"/>
    <s v="511.110000000"/>
    <x v="16"/>
    <m/>
    <n v="835.44"/>
    <n v="835.44"/>
    <s v="Nákup"/>
    <s v="TUZEMSKO"/>
    <s v="A-FIN"/>
    <x v="474"/>
    <s v="Účet"/>
    <m/>
    <n v="4564970"/>
  </r>
  <r>
    <x v="37"/>
    <m/>
    <s v="2.070.52"/>
    <s v="Faktúra"/>
    <n v="1190900228"/>
    <n v="2019644"/>
    <s v="511.110000000"/>
    <x v="16"/>
    <m/>
    <n v="647.52"/>
    <n v="647.52"/>
    <s v="Nákup"/>
    <s v="TUZEMSKO"/>
    <s v="A-FIN"/>
    <x v="475"/>
    <s v="Účet"/>
    <m/>
    <n v="4565006"/>
  </r>
  <r>
    <x v="37"/>
    <m/>
    <s v="2.115.53"/>
    <s v="Faktúra"/>
    <n v="1190900223"/>
    <n v="2019639"/>
    <s v="511.110000000"/>
    <x v="16"/>
    <m/>
    <n v="628.44000000000005"/>
    <n v="628.44000000000005"/>
    <s v="Nákup"/>
    <s v="TUZEMSKO"/>
    <s v="A-FIN"/>
    <x v="476"/>
    <s v="Účet"/>
    <m/>
    <n v="4564968"/>
  </r>
  <r>
    <x v="37"/>
    <m/>
    <s v="2.802.53"/>
    <s v="Faktúra"/>
    <n v="1190900222"/>
    <n v="2019638"/>
    <s v="511.110000000"/>
    <x v="16"/>
    <m/>
    <n v="1348.62"/>
    <n v="1348.62"/>
    <s v="Nákup"/>
    <s v="TUZEMSKO"/>
    <s v="A-FIN"/>
    <x v="477"/>
    <s v="Účet"/>
    <m/>
    <n v="4564957"/>
  </r>
  <r>
    <x v="37"/>
    <m/>
    <s v="5.185.05"/>
    <s v="Faktúra"/>
    <n v="1190900231"/>
    <n v="2019647"/>
    <s v="511.110000000"/>
    <x v="16"/>
    <m/>
    <n v="794.76"/>
    <n v="794.76"/>
    <s v="Nákup"/>
    <s v="TUZEMSKO"/>
    <s v="A-FIN"/>
    <x v="478"/>
    <s v="Účet"/>
    <m/>
    <n v="4565012"/>
  </r>
  <r>
    <x v="37"/>
    <m/>
    <s v="5.186.51"/>
    <s v="Faktúra"/>
    <n v="1190900225"/>
    <n v="2019641"/>
    <s v="511.110000000"/>
    <x v="16"/>
    <m/>
    <n v="611.16"/>
    <n v="611.16"/>
    <s v="Nákup"/>
    <s v="TUZEMSKO"/>
    <s v="A-FIN"/>
    <x v="479"/>
    <s v="Účet"/>
    <m/>
    <n v="4564989"/>
  </r>
  <r>
    <x v="37"/>
    <m/>
    <s v="8.001.54"/>
    <s v="Faktúra"/>
    <n v="1190900234"/>
    <n v="2019650"/>
    <s v="511.110000000"/>
    <x v="16"/>
    <m/>
    <n v="515.4"/>
    <n v="515.4"/>
    <s v="Nákup"/>
    <s v="TUZEMSKO"/>
    <s v="A-FIN"/>
    <x v="480"/>
    <s v="Účet"/>
    <m/>
    <n v="4565035"/>
  </r>
  <r>
    <x v="87"/>
    <m/>
    <s v="1.003.01"/>
    <s v="Faktúra"/>
    <n v="1191000040"/>
    <n v="2019674"/>
    <s v="511.110000000"/>
    <x v="16"/>
    <m/>
    <n v="400.26"/>
    <n v="400.26"/>
    <s v="Nákup"/>
    <s v="TUZEMSKO"/>
    <s v="A-FIN"/>
    <x v="481"/>
    <s v="Účet"/>
    <m/>
    <n v="4686674"/>
  </r>
  <r>
    <x v="87"/>
    <m/>
    <s v="1.011.05"/>
    <s v="Faktúra"/>
    <n v="1191000032"/>
    <n v="2019666"/>
    <s v="511.110000000"/>
    <x v="16"/>
    <m/>
    <n v="69.48"/>
    <n v="69.48"/>
    <s v="Nákup"/>
    <s v="TUZEMSKO"/>
    <s v="A-FIN"/>
    <x v="482"/>
    <s v="Účet"/>
    <m/>
    <n v="4686652"/>
  </r>
  <r>
    <x v="87"/>
    <m/>
    <s v="1.018.05"/>
    <s v="Faktúra"/>
    <n v="1191000031"/>
    <n v="2019665"/>
    <s v="511.110000000"/>
    <x v="16"/>
    <m/>
    <n v="209.46"/>
    <n v="209.46"/>
    <s v="Nákup"/>
    <s v="TUZEMSKO"/>
    <s v="A-FIN"/>
    <x v="483"/>
    <s v="Účet"/>
    <m/>
    <n v="4686650"/>
  </r>
  <r>
    <x v="87"/>
    <m/>
    <s v="1.025.01"/>
    <s v="Faktúra"/>
    <n v="1191000030"/>
    <n v="2019664"/>
    <s v="511.110000000"/>
    <x v="16"/>
    <m/>
    <n v="68.16"/>
    <n v="68.16"/>
    <s v="Nákup"/>
    <s v="TUZEMSKO"/>
    <s v="A-FIN"/>
    <x v="484"/>
    <s v="Účet"/>
    <m/>
    <n v="4686648"/>
  </r>
  <r>
    <x v="87"/>
    <m/>
    <s v="1.027.01"/>
    <s v="Faktúra"/>
    <n v="1191000036"/>
    <n v="2019670"/>
    <s v="511.110000000"/>
    <x v="16"/>
    <m/>
    <n v="215.88"/>
    <n v="215.88"/>
    <s v="Nákup"/>
    <s v="TUZEMSKO"/>
    <s v="A-FIN"/>
    <x v="485"/>
    <s v="Účet"/>
    <m/>
    <n v="4686660"/>
  </r>
  <r>
    <x v="87"/>
    <m/>
    <s v="1.037.05"/>
    <s v="Faktúra"/>
    <n v="1191000035"/>
    <n v="2019669"/>
    <s v="511.110000000"/>
    <x v="16"/>
    <m/>
    <n v="50.22"/>
    <n v="50.22"/>
    <s v="Nákup"/>
    <s v="TUZEMSKO"/>
    <s v="A-FIN"/>
    <x v="486"/>
    <s v="Účet"/>
    <m/>
    <n v="4686658"/>
  </r>
  <r>
    <x v="87"/>
    <m/>
    <s v="2.003.57"/>
    <s v="Faktúra"/>
    <n v="1191000038"/>
    <n v="2019672"/>
    <s v="511.110000000"/>
    <x v="16"/>
    <m/>
    <n v="36"/>
    <n v="36"/>
    <s v="Nákup"/>
    <s v="TUZEMSKO"/>
    <s v="A-FIN"/>
    <x v="137"/>
    <s v="Účet"/>
    <m/>
    <n v="4686667"/>
  </r>
  <r>
    <x v="87"/>
    <m/>
    <s v="2.802.54"/>
    <s v="Faktúra"/>
    <n v="1191000033"/>
    <n v="2019667"/>
    <s v="511.110000000"/>
    <x v="16"/>
    <m/>
    <n v="753.6"/>
    <n v="753.6"/>
    <s v="Nákup"/>
    <s v="TUZEMSKO"/>
    <s v="A-FIN"/>
    <x v="487"/>
    <s v="Účet"/>
    <m/>
    <n v="4686654"/>
  </r>
  <r>
    <x v="87"/>
    <m/>
    <s v="P.009.05"/>
    <s v="Faktúra"/>
    <n v="1191000039"/>
    <n v="2019673"/>
    <s v="511.110000000"/>
    <x v="16"/>
    <m/>
    <n v="67.2"/>
    <n v="67.2"/>
    <s v="Nákup"/>
    <s v="TUZEMSKO"/>
    <s v="A-FIN"/>
    <x v="488"/>
    <s v="Účet"/>
    <m/>
    <n v="4686672"/>
  </r>
  <r>
    <x v="87"/>
    <m/>
    <s v="S.010.01"/>
    <s v="Faktúra"/>
    <n v="1191000034"/>
    <n v="2019668"/>
    <s v="511.110000000"/>
    <x v="16"/>
    <m/>
    <n v="326.33999999999997"/>
    <n v="326.33999999999997"/>
    <s v="Nákup"/>
    <s v="TUZEMSKO"/>
    <s v="A-FIN"/>
    <x v="489"/>
    <s v="Účet"/>
    <m/>
    <n v="4686656"/>
  </r>
  <r>
    <x v="88"/>
    <m/>
    <s v="1.003.01"/>
    <s v="Faktúra"/>
    <n v="1191000322"/>
    <n v="2019683"/>
    <s v="511.110000000"/>
    <x v="16"/>
    <m/>
    <n v="940.68"/>
    <n v="940.68"/>
    <s v="Nákup"/>
    <s v="TUZEMSKO"/>
    <s v="A-FIN"/>
    <x v="490"/>
    <s v="Účet"/>
    <m/>
    <n v="4737095"/>
  </r>
  <r>
    <x v="88"/>
    <m/>
    <s v="1.005.01"/>
    <s v="Faktúra"/>
    <n v="1191000325"/>
    <n v="2019686"/>
    <s v="511.110000000"/>
    <x v="16"/>
    <m/>
    <n v="1302"/>
    <n v="1302"/>
    <s v="Nákup"/>
    <s v="TUZEMSKO"/>
    <s v="A-FIN"/>
    <x v="491"/>
    <s v="Účet"/>
    <m/>
    <n v="4737113"/>
  </r>
  <r>
    <x v="88"/>
    <m/>
    <s v="1.013.01"/>
    <s v="Faktúra"/>
    <n v="1191000319"/>
    <n v="2019680"/>
    <s v="511.110000000"/>
    <x v="16"/>
    <m/>
    <n v="240"/>
    <n v="240"/>
    <s v="Nákup"/>
    <s v="TUZEMSKO"/>
    <s v="A-FIN"/>
    <x v="118"/>
    <s v="Účet"/>
    <m/>
    <n v="4737074"/>
  </r>
  <r>
    <x v="88"/>
    <m/>
    <s v="1.025.01"/>
    <s v="Faktúra"/>
    <n v="1191000328"/>
    <n v="2019689"/>
    <s v="511.110000000"/>
    <x v="16"/>
    <m/>
    <n v="264"/>
    <n v="264"/>
    <s v="Nákup"/>
    <s v="TUZEMSKO"/>
    <s v="A-FIN"/>
    <x v="84"/>
    <s v="Účet"/>
    <m/>
    <n v="4737150"/>
  </r>
  <r>
    <x v="88"/>
    <m/>
    <s v="1.196.01"/>
    <s v="Faktúra"/>
    <n v="1191000326"/>
    <n v="2019687"/>
    <s v="511.110000000"/>
    <x v="16"/>
    <m/>
    <n v="168.24"/>
    <n v="168.24"/>
    <s v="Nákup"/>
    <s v="TUZEMSKO"/>
    <s v="A-FIN"/>
    <x v="492"/>
    <s v="Účet"/>
    <m/>
    <n v="4737146"/>
  </r>
  <r>
    <x v="88"/>
    <m/>
    <s v="1.196.01"/>
    <s v="Faktúra"/>
    <n v="1191000327"/>
    <n v="2019688"/>
    <s v="511.110000000"/>
    <x v="16"/>
    <m/>
    <n v="2642.16"/>
    <n v="2642.16"/>
    <s v="Nákup"/>
    <s v="TUZEMSKO"/>
    <s v="A-FIN"/>
    <x v="493"/>
    <s v="Účet"/>
    <m/>
    <n v="4737148"/>
  </r>
  <r>
    <x v="88"/>
    <m/>
    <s v="2.070.51"/>
    <s v="Faktúra"/>
    <n v="1191000321"/>
    <n v="2019682"/>
    <s v="511.110000000"/>
    <x v="16"/>
    <m/>
    <n v="304.44"/>
    <n v="304.44"/>
    <s v="Nákup"/>
    <s v="TUZEMSKO"/>
    <s v="A-FIN"/>
    <x v="494"/>
    <s v="Účet"/>
    <m/>
    <n v="4737087"/>
  </r>
  <r>
    <x v="88"/>
    <m/>
    <s v="2.802.53"/>
    <s v="Faktúra"/>
    <n v="1191000320"/>
    <n v="2019681"/>
    <s v="511.110000000"/>
    <x v="16"/>
    <m/>
    <n v="114.66"/>
    <n v="114.66"/>
    <s v="Nákup"/>
    <s v="TUZEMSKO"/>
    <s v="A-FIN"/>
    <x v="495"/>
    <s v="Účet"/>
    <m/>
    <n v="4737081"/>
  </r>
  <r>
    <x v="88"/>
    <m/>
    <s v="2.802.57"/>
    <s v="Faktúra"/>
    <n v="1191000323"/>
    <n v="2019684"/>
    <s v="511.110000000"/>
    <x v="16"/>
    <m/>
    <n v="165.66"/>
    <n v="165.66"/>
    <s v="Nákup"/>
    <s v="TUZEMSKO"/>
    <s v="A-FIN"/>
    <x v="496"/>
    <s v="Účet"/>
    <m/>
    <n v="4737105"/>
  </r>
  <r>
    <x v="88"/>
    <m/>
    <s v="2.802.57"/>
    <s v="Faktúra"/>
    <n v="1191000324"/>
    <n v="2019685"/>
    <s v="511.110000000"/>
    <x v="16"/>
    <m/>
    <n v="434.46"/>
    <n v="434.46"/>
    <s v="Nákup"/>
    <s v="TUZEMSKO"/>
    <s v="A-FIN"/>
    <x v="497"/>
    <s v="Účet"/>
    <m/>
    <n v="4737111"/>
  </r>
  <r>
    <x v="89"/>
    <m/>
    <s v="S.070.01"/>
    <s v="Faktúra"/>
    <n v="1191000346"/>
    <n v="2019699"/>
    <s v="511.110000000"/>
    <x v="16"/>
    <m/>
    <n v="328.5"/>
    <n v="328.5"/>
    <s v="Nákup"/>
    <s v="TUZEMSKO"/>
    <s v="A-FIN"/>
    <x v="498"/>
    <s v="Účet"/>
    <m/>
    <n v="4737504"/>
  </r>
  <r>
    <x v="52"/>
    <m/>
    <s v="1.003.01"/>
    <s v="Faktúra"/>
    <n v="1191000347"/>
    <n v="2019700"/>
    <s v="511.110000000"/>
    <x v="16"/>
    <m/>
    <n v="340.56"/>
    <n v="340.56"/>
    <s v="Nákup"/>
    <s v="TUZEMSKO"/>
    <s v="A-FIN"/>
    <x v="499"/>
    <s v="Účet"/>
    <m/>
    <n v="4737519"/>
  </r>
  <r>
    <x v="52"/>
    <m/>
    <s v="1.278.02"/>
    <s v="Faktúra"/>
    <n v="1191000340"/>
    <n v="2019704"/>
    <s v="511.110000000"/>
    <x v="16"/>
    <m/>
    <n v="232.56"/>
    <n v="232.56"/>
    <s v="Nákup"/>
    <s v="TUZEMSKO"/>
    <s v="A-FIN"/>
    <x v="500"/>
    <s v="Účet"/>
    <m/>
    <n v="4737222"/>
  </r>
  <r>
    <x v="52"/>
    <m/>
    <s v="1.278.02"/>
    <s v="Faktúra"/>
    <n v="1191000349"/>
    <n v="2019703"/>
    <s v="511.110000000"/>
    <x v="16"/>
    <m/>
    <n v="59.52"/>
    <n v="59.52"/>
    <s v="Nákup"/>
    <s v="TUZEMSKO"/>
    <s v="A-FIN"/>
    <x v="501"/>
    <s v="Účet"/>
    <m/>
    <n v="4737931"/>
  </r>
  <r>
    <x v="52"/>
    <m/>
    <s v="2.070.51"/>
    <s v="Faktúra"/>
    <n v="1191000343"/>
    <n v="2019694"/>
    <s v="511.110000000"/>
    <x v="16"/>
    <m/>
    <n v="80.16"/>
    <n v="80.16"/>
    <s v="Nákup"/>
    <s v="TUZEMSKO"/>
    <s v="A-FIN"/>
    <x v="502"/>
    <s v="Účet"/>
    <m/>
    <n v="4737486"/>
  </r>
  <r>
    <x v="52"/>
    <m/>
    <s v="2.115.52"/>
    <s v="Faktúra"/>
    <n v="1191000342"/>
    <n v="2019693"/>
    <s v="511.110000000"/>
    <x v="16"/>
    <m/>
    <n v="36"/>
    <n v="36"/>
    <s v="Nákup"/>
    <s v="TUZEMSKO"/>
    <s v="A-FIN"/>
    <x v="137"/>
    <s v="Účet"/>
    <m/>
    <n v="4737482"/>
  </r>
  <r>
    <x v="52"/>
    <m/>
    <s v="2.802.57"/>
    <s v="Faktúra"/>
    <n v="1191000341"/>
    <n v="2019692"/>
    <s v="511.110000000"/>
    <x v="16"/>
    <m/>
    <n v="54.96"/>
    <n v="54.96"/>
    <s v="Nákup"/>
    <s v="TUZEMSKO"/>
    <s v="A-FIN"/>
    <x v="155"/>
    <s v="Účet"/>
    <m/>
    <n v="4737469"/>
  </r>
  <r>
    <x v="52"/>
    <m/>
    <s v="2.802.57"/>
    <s v="Faktúra"/>
    <n v="1191000344"/>
    <n v="2019695"/>
    <s v="511.110000000"/>
    <x v="16"/>
    <m/>
    <n v="27.48"/>
    <n v="27.48"/>
    <s v="Nákup"/>
    <s v="TUZEMSKO"/>
    <s v="A-FIN"/>
    <x v="157"/>
    <s v="Účet"/>
    <m/>
    <n v="4737494"/>
  </r>
  <r>
    <x v="52"/>
    <m/>
    <s v="5.024.52"/>
    <s v="Faktúra"/>
    <n v="1191000345"/>
    <n v="2019698"/>
    <s v="511.110000000"/>
    <x v="16"/>
    <m/>
    <n v="443.58"/>
    <n v="443.58"/>
    <s v="Nákup"/>
    <s v="TUZEMSKO"/>
    <s v="A-FIN"/>
    <x v="503"/>
    <s v="Účet"/>
    <m/>
    <n v="4737496"/>
  </r>
  <r>
    <x v="52"/>
    <m/>
    <s v="5.024.52"/>
    <s v="Faktúra"/>
    <n v="1191000348"/>
    <n v="2019701"/>
    <s v="511.110000000"/>
    <x v="16"/>
    <m/>
    <n v="62.4"/>
    <n v="62.4"/>
    <s v="Nákup"/>
    <s v="TUZEMSKO"/>
    <s v="A-FIN"/>
    <x v="504"/>
    <s v="Účet"/>
    <m/>
    <n v="4737523"/>
  </r>
  <r>
    <x v="90"/>
    <m/>
    <s v="1.001.05"/>
    <s v="Faktúra"/>
    <n v="1191000363"/>
    <n v="2019709"/>
    <s v="511.110000000"/>
    <x v="16"/>
    <m/>
    <n v="436.92"/>
    <n v="436.92"/>
    <s v="Nákup"/>
    <s v="TUZEMSKO"/>
    <s v="A-FIN"/>
    <x v="505"/>
    <s v="Účet"/>
    <m/>
    <n v="4738287"/>
  </r>
  <r>
    <x v="90"/>
    <m/>
    <s v="1.004.01"/>
    <s v="Faktúra"/>
    <n v="1191000625"/>
    <n v="2019718"/>
    <s v="511.110000000"/>
    <x v="16"/>
    <m/>
    <n v="390"/>
    <n v="390"/>
    <s v="Nákup"/>
    <s v="TUZEMSKO"/>
    <s v="A-FIN"/>
    <x v="506"/>
    <s v="Účet"/>
    <m/>
    <n v="4757059"/>
  </r>
  <r>
    <x v="90"/>
    <m/>
    <s v="1.011.05"/>
    <s v="Faktúra"/>
    <n v="1191000362"/>
    <n v="2019708"/>
    <s v="511.110000000"/>
    <x v="16"/>
    <m/>
    <n v="58.74"/>
    <n v="58.74"/>
    <s v="Nákup"/>
    <s v="TUZEMSKO"/>
    <s v="A-FIN"/>
    <x v="507"/>
    <s v="Účet"/>
    <m/>
    <n v="4738285"/>
  </r>
  <r>
    <x v="90"/>
    <m/>
    <s v="1.011.05"/>
    <s v="Faktúra"/>
    <n v="1191000624"/>
    <n v="2019717"/>
    <s v="511.110000000"/>
    <x v="16"/>
    <m/>
    <n v="67.44"/>
    <n v="67.44"/>
    <s v="Nákup"/>
    <s v="TUZEMSKO"/>
    <s v="A-FIN"/>
    <x v="508"/>
    <s v="Účet"/>
    <m/>
    <n v="4757057"/>
  </r>
  <r>
    <x v="90"/>
    <m/>
    <s v="1.012.01"/>
    <s v="Faktúra"/>
    <n v="1191000622"/>
    <n v="2019711"/>
    <s v="511.110000000"/>
    <x v="16"/>
    <m/>
    <n v="30"/>
    <n v="30"/>
    <s v="Nákup"/>
    <s v="TUZEMSKO"/>
    <s v="A-FIN"/>
    <x v="151"/>
    <s v="Účet"/>
    <m/>
    <n v="4757053"/>
  </r>
  <r>
    <x v="90"/>
    <m/>
    <s v="1.025.01"/>
    <s v="Faktúra"/>
    <n v="1191000629"/>
    <n v="2019722"/>
    <s v="511.110000000"/>
    <x v="16"/>
    <m/>
    <n v="266.16000000000003"/>
    <n v="266.16000000000003"/>
    <s v="Nákup"/>
    <s v="TUZEMSKO"/>
    <s v="A-FIN"/>
    <x v="509"/>
    <s v="Účet"/>
    <m/>
    <n v="4757067"/>
  </r>
  <r>
    <x v="90"/>
    <m/>
    <s v="1.031.51"/>
    <s v="Faktúra"/>
    <n v="1191000368"/>
    <n v="2019733"/>
    <s v="511.110000000"/>
    <x v="16"/>
    <m/>
    <n v="573.84"/>
    <n v="573.84"/>
    <s v="Nákup"/>
    <s v="TUZEMSKO"/>
    <s v="A-FIN"/>
    <x v="510"/>
    <s v="Účet"/>
    <m/>
    <n v="4738325"/>
  </r>
  <r>
    <x v="90"/>
    <m/>
    <s v="1.070.01"/>
    <s v="Faktúra"/>
    <n v="1191000366"/>
    <n v="2019735"/>
    <s v="511.110000000"/>
    <x v="16"/>
    <m/>
    <n v="1270.56"/>
    <n v="1270.56"/>
    <s v="Nákup"/>
    <s v="TUZEMSKO"/>
    <s v="A-FIN"/>
    <x v="511"/>
    <s v="Účet"/>
    <m/>
    <n v="4738306"/>
  </r>
  <r>
    <x v="90"/>
    <m/>
    <s v="1.070.05"/>
    <s v="Faktúra"/>
    <n v="1191000361"/>
    <n v="2019707"/>
    <s v="511.110000000"/>
    <x v="16"/>
    <m/>
    <n v="37.200000000000003"/>
    <n v="37.200000000000003"/>
    <s v="Nákup"/>
    <s v="TUZEMSKO"/>
    <s v="A-FIN"/>
    <x v="512"/>
    <s v="Účet"/>
    <m/>
    <n v="4738283"/>
  </r>
  <r>
    <x v="90"/>
    <m/>
    <s v="1.070.05"/>
    <s v="Faktúra"/>
    <n v="1191000367"/>
    <n v="2019736"/>
    <s v="511.110000000"/>
    <x v="16"/>
    <m/>
    <n v="1719.84"/>
    <n v="1719.84"/>
    <s v="Nákup"/>
    <s v="TUZEMSKO"/>
    <s v="A-FIN"/>
    <x v="513"/>
    <s v="Účet"/>
    <m/>
    <n v="4738312"/>
  </r>
  <r>
    <x v="90"/>
    <m/>
    <s v="1.070.05"/>
    <s v="Faktúra"/>
    <n v="1191000630"/>
    <n v="2019723"/>
    <s v="511.110000000"/>
    <x v="16"/>
    <m/>
    <n v="670.08"/>
    <n v="670.08"/>
    <s v="Nákup"/>
    <s v="TUZEMSKO"/>
    <s v="A-FIN"/>
    <x v="514"/>
    <s v="Účet"/>
    <m/>
    <n v="4757069"/>
  </r>
  <r>
    <x v="90"/>
    <m/>
    <s v="1.202.02"/>
    <s v="Faktúra"/>
    <n v="1191000626"/>
    <n v="2019719"/>
    <s v="511.110000000"/>
    <x v="16"/>
    <m/>
    <n v="3344.23"/>
    <n v="3344.23"/>
    <s v="Nákup"/>
    <s v="TUZEMSKO"/>
    <s v="A-FIN"/>
    <x v="515"/>
    <s v="Účet"/>
    <m/>
    <n v="4757061"/>
  </r>
  <r>
    <x v="90"/>
    <m/>
    <s v="2.115.53"/>
    <s v="Faktúra"/>
    <n v="1191000633"/>
    <n v="2019726"/>
    <s v="511.110000000"/>
    <x v="16"/>
    <m/>
    <n v="229.08"/>
    <n v="229.08"/>
    <s v="Nákup"/>
    <s v="TUZEMSKO"/>
    <s v="A-FIN"/>
    <x v="516"/>
    <s v="Účet"/>
    <m/>
    <n v="4757075"/>
  </r>
  <r>
    <x v="90"/>
    <m/>
    <s v="5.185.05"/>
    <s v="Faktúra"/>
    <n v="1191000623"/>
    <n v="2019712"/>
    <s v="511.110000000"/>
    <x v="16"/>
    <m/>
    <n v="5940"/>
    <n v="5940"/>
    <s v="Nákup"/>
    <s v="TUZEMSKO"/>
    <s v="A-FIN"/>
    <x v="517"/>
    <s v="Účet"/>
    <m/>
    <n v="4757055"/>
  </r>
  <r>
    <x v="90"/>
    <m/>
    <s v="5.186.51"/>
    <s v="Faktúra"/>
    <n v="1191000627"/>
    <n v="2019720"/>
    <s v="511.110000000"/>
    <x v="16"/>
    <m/>
    <n v="649.20000000000005"/>
    <n v="649.20000000000005"/>
    <s v="Nákup"/>
    <s v="TUZEMSKO"/>
    <s v="A-FIN"/>
    <x v="61"/>
    <s v="Účet"/>
    <m/>
    <n v="4757063"/>
  </r>
  <r>
    <x v="90"/>
    <m/>
    <s v="S.012.01"/>
    <s v="Faktúra"/>
    <n v="1191000364"/>
    <n v="2019710"/>
    <s v="511.110000000"/>
    <x v="16"/>
    <m/>
    <n v="247.32"/>
    <n v="247.32"/>
    <s v="Nákup"/>
    <s v="TUZEMSKO"/>
    <s v="A-FIN"/>
    <x v="518"/>
    <s v="Účet"/>
    <m/>
    <n v="4738302"/>
  </r>
  <r>
    <x v="90"/>
    <m/>
    <s v="S.012.01"/>
    <s v="Faktúra"/>
    <n v="1191000631"/>
    <n v="2019724"/>
    <s v="511.110000000"/>
    <x v="16"/>
    <m/>
    <n v="30"/>
    <n v="30"/>
    <s v="Nákup"/>
    <s v="TUZEMSKO"/>
    <s v="A-FIN"/>
    <x v="151"/>
    <s v="Účet"/>
    <m/>
    <n v="4757071"/>
  </r>
  <r>
    <x v="90"/>
    <m/>
    <s v="S.013.01"/>
    <s v="Faktúra"/>
    <n v="1191000628"/>
    <n v="2019721"/>
    <s v="511.110000000"/>
    <x v="16"/>
    <m/>
    <n v="2876.88"/>
    <n v="2876.88"/>
    <s v="Nákup"/>
    <s v="TUZEMSKO"/>
    <s v="A-FIN"/>
    <x v="519"/>
    <s v="Účet"/>
    <m/>
    <n v="4757065"/>
  </r>
  <r>
    <x v="90"/>
    <m/>
    <s v="S.013.01"/>
    <s v="Faktúra"/>
    <n v="1191000632"/>
    <n v="2019725"/>
    <s v="511.110000000"/>
    <x v="16"/>
    <m/>
    <n v="5849.76"/>
    <n v="5849.76"/>
    <s v="Nákup"/>
    <s v="TUZEMSKO"/>
    <s v="A-FIN"/>
    <x v="520"/>
    <s v="Účet"/>
    <m/>
    <n v="4757073"/>
  </r>
  <r>
    <x v="91"/>
    <m/>
    <s v="1.003.01"/>
    <s v="Faktúra"/>
    <n v="1191100158"/>
    <n v="2019743"/>
    <s v="511.110000000"/>
    <x v="16"/>
    <m/>
    <n v="36"/>
    <n v="36"/>
    <s v="Nákup"/>
    <s v="TUZEMSKO"/>
    <s v="A-FIN"/>
    <x v="137"/>
    <s v="Účet"/>
    <m/>
    <n v="4827113"/>
  </r>
  <r>
    <x v="91"/>
    <m/>
    <s v="1.013.01"/>
    <s v="Faktúra"/>
    <n v="1191100165"/>
    <n v="2019750"/>
    <s v="511.110000000"/>
    <x v="16"/>
    <m/>
    <n v="312"/>
    <n v="312"/>
    <s v="Nákup"/>
    <s v="TUZEMSKO"/>
    <s v="A-FIN"/>
    <x v="521"/>
    <s v="Účet"/>
    <m/>
    <n v="4827158"/>
  </r>
  <r>
    <x v="91"/>
    <m/>
    <s v="1.070.05"/>
    <s v="Faktúra"/>
    <n v="1191100162"/>
    <n v="2019747"/>
    <s v="511.110000000"/>
    <x v="16"/>
    <m/>
    <n v="700.2"/>
    <n v="700.2"/>
    <s v="Nákup"/>
    <s v="TUZEMSKO"/>
    <s v="A-FIN"/>
    <x v="522"/>
    <s v="Účet"/>
    <m/>
    <n v="4827144"/>
  </r>
  <r>
    <x v="91"/>
    <m/>
    <s v="2.010.54"/>
    <s v="Faktúra"/>
    <n v="1191100164"/>
    <n v="2019749"/>
    <s v="511.110000000"/>
    <x v="16"/>
    <m/>
    <n v="137.4"/>
    <n v="137.4"/>
    <s v="Nákup"/>
    <s v="TUZEMSKO"/>
    <s v="A-FIN"/>
    <x v="523"/>
    <s v="Účet"/>
    <m/>
    <n v="4827150"/>
  </r>
  <r>
    <x v="91"/>
    <m/>
    <s v="2.306.52"/>
    <s v="Faktúra"/>
    <n v="1191100161"/>
    <n v="2019746"/>
    <s v="511.110000000"/>
    <x v="16"/>
    <m/>
    <n v="78"/>
    <n v="78"/>
    <s v="Nákup"/>
    <s v="TUZEMSKO"/>
    <s v="A-FIN"/>
    <x v="524"/>
    <s v="Účet"/>
    <m/>
    <n v="4827140"/>
  </r>
  <r>
    <x v="91"/>
    <m/>
    <s v="2.802.57"/>
    <s v="Faktúra"/>
    <n v="1191100159"/>
    <n v="2019744"/>
    <s v="511.110000000"/>
    <x v="16"/>
    <m/>
    <n v="159.24"/>
    <n v="159.24"/>
    <s v="Nákup"/>
    <s v="TUZEMSKO"/>
    <s v="A-FIN"/>
    <x v="525"/>
    <s v="Účet"/>
    <m/>
    <n v="4827126"/>
  </r>
  <r>
    <x v="91"/>
    <m/>
    <s v="2.802.57"/>
    <s v="Faktúra"/>
    <n v="1191100160"/>
    <n v="2019745"/>
    <s v="511.110000000"/>
    <x v="16"/>
    <m/>
    <n v="106.56"/>
    <n v="106.56"/>
    <s v="Nákup"/>
    <s v="TUZEMSKO"/>
    <s v="A-FIN"/>
    <x v="526"/>
    <s v="Účet"/>
    <m/>
    <n v="4827134"/>
  </r>
  <r>
    <x v="91"/>
    <m/>
    <s v="S.013.01"/>
    <s v="Faktúra"/>
    <n v="1191100163"/>
    <n v="2019748"/>
    <s v="511.110000000"/>
    <x v="16"/>
    <m/>
    <n v="296.39999999999998"/>
    <n v="296.39999999999998"/>
    <s v="Nákup"/>
    <s v="TUZEMSKO"/>
    <s v="A-FIN"/>
    <x v="527"/>
    <s v="Účet"/>
    <m/>
    <n v="4827146"/>
  </r>
  <r>
    <x v="92"/>
    <m/>
    <s v="1.001.05"/>
    <s v="Faktúra"/>
    <n v="1191100183"/>
    <n v="2019759"/>
    <s v="511.110000000"/>
    <x v="16"/>
    <m/>
    <n v="598.26"/>
    <n v="598.26"/>
    <s v="Nákup"/>
    <s v="TUZEMSKO"/>
    <s v="A-FIN"/>
    <x v="528"/>
    <s v="Účet"/>
    <m/>
    <n v="4827622"/>
  </r>
  <r>
    <x v="92"/>
    <m/>
    <s v="1.037.05"/>
    <s v="Faktúra"/>
    <n v="1191100184"/>
    <n v="2019760"/>
    <s v="511.110000000"/>
    <x v="16"/>
    <m/>
    <n v="302.04000000000002"/>
    <n v="302.04000000000002"/>
    <s v="Nákup"/>
    <s v="TUZEMSKO"/>
    <s v="A-FIN"/>
    <x v="529"/>
    <s v="Účet"/>
    <m/>
    <n v="4827625"/>
  </r>
  <r>
    <x v="92"/>
    <m/>
    <s v="1.196.05"/>
    <s v="Faktúra"/>
    <n v="1191100183"/>
    <n v="2019759"/>
    <s v="511.110000000"/>
    <x v="16"/>
    <m/>
    <n v="72"/>
    <n v="72"/>
    <s v="Nákup"/>
    <s v="TUZEMSKO"/>
    <s v="A-FIN"/>
    <x v="140"/>
    <s v="Účet"/>
    <m/>
    <n v="4827623"/>
  </r>
  <r>
    <x v="92"/>
    <m/>
    <s v="2.802.57"/>
    <s v="Faktúra"/>
    <n v="1191100185"/>
    <n v="2019761"/>
    <s v="511.110000000"/>
    <x v="16"/>
    <m/>
    <n v="99.48"/>
    <n v="99.48"/>
    <s v="Nákup"/>
    <s v="TUZEMSKO"/>
    <s v="A-FIN"/>
    <x v="459"/>
    <s v="Účet"/>
    <m/>
    <n v="4827627"/>
  </r>
  <r>
    <x v="93"/>
    <m/>
    <s v="1.004.01"/>
    <s v="Faktúra"/>
    <n v="1191100196"/>
    <n v="2019774"/>
    <s v="511.110000000"/>
    <x v="16"/>
    <m/>
    <n v="84"/>
    <n v="84"/>
    <s v="Nákup"/>
    <s v="TUZEMSKO"/>
    <s v="A-FIN"/>
    <x v="220"/>
    <s v="Účet"/>
    <m/>
    <n v="4827671"/>
  </r>
  <r>
    <x v="93"/>
    <m/>
    <s v="1.004.01"/>
    <s v="Faktúra"/>
    <n v="1191100230"/>
    <n v="2019775"/>
    <s v="511.110000000"/>
    <x v="16"/>
    <m/>
    <n v="237.48"/>
    <n v="237.48"/>
    <s v="Nákup"/>
    <s v="TUZEMSKO"/>
    <s v="A-FIN"/>
    <x v="530"/>
    <s v="Účet"/>
    <m/>
    <n v="4865308"/>
  </r>
  <r>
    <x v="93"/>
    <m/>
    <s v="1.018.05"/>
    <s v="Faktúra"/>
    <n v="1191100190"/>
    <n v="2019767"/>
    <s v="511.110000000"/>
    <x v="16"/>
    <m/>
    <n v="54.96"/>
    <n v="54.96"/>
    <s v="Nákup"/>
    <s v="TUZEMSKO"/>
    <s v="A-FIN"/>
    <x v="155"/>
    <s v="Účet"/>
    <m/>
    <n v="4827659"/>
  </r>
  <r>
    <x v="93"/>
    <m/>
    <s v="2.010.54"/>
    <s v="Faktúra"/>
    <n v="1191100191"/>
    <n v="2019769"/>
    <s v="511.110000000"/>
    <x v="16"/>
    <m/>
    <n v="216"/>
    <n v="216"/>
    <s v="Nákup"/>
    <s v="TUZEMSKO"/>
    <s v="A-FIN"/>
    <x v="101"/>
    <s v="Účet"/>
    <m/>
    <n v="4827661"/>
  </r>
  <r>
    <x v="93"/>
    <m/>
    <s v="2.358.52"/>
    <s v="Faktúra"/>
    <n v="1191100192"/>
    <n v="2019770"/>
    <s v="511.110000000"/>
    <x v="16"/>
    <m/>
    <n v="54.96"/>
    <n v="54.96"/>
    <s v="Nákup"/>
    <s v="TUZEMSKO"/>
    <s v="A-FIN"/>
    <x v="155"/>
    <s v="Účet"/>
    <m/>
    <n v="4827663"/>
  </r>
  <r>
    <x v="93"/>
    <m/>
    <s v="2.358.52"/>
    <s v="Faktúra"/>
    <n v="1191100194"/>
    <n v="2019772"/>
    <s v="511.110000000"/>
    <x v="16"/>
    <m/>
    <n v="178.38"/>
    <n v="178.38"/>
    <s v="Nákup"/>
    <s v="TUZEMSKO"/>
    <s v="A-FIN"/>
    <x v="531"/>
    <s v="Účet"/>
    <m/>
    <n v="4827667"/>
  </r>
  <r>
    <x v="93"/>
    <m/>
    <s v="2.358.52"/>
    <s v="Faktúra"/>
    <n v="1191100195"/>
    <n v="2019773"/>
    <s v="511.110000000"/>
    <x v="16"/>
    <m/>
    <n v="169.68"/>
    <n v="169.68"/>
    <s v="Nákup"/>
    <s v="TUZEMSKO"/>
    <s v="A-FIN"/>
    <x v="532"/>
    <s v="Účet"/>
    <m/>
    <n v="4827669"/>
  </r>
  <r>
    <x v="93"/>
    <m/>
    <s v="2.802.57"/>
    <s v="Faktúra"/>
    <n v="1191100193"/>
    <n v="2019771"/>
    <s v="511.110000000"/>
    <x v="16"/>
    <m/>
    <n v="80.58"/>
    <n v="80.58"/>
    <s v="Nákup"/>
    <s v="TUZEMSKO"/>
    <s v="A-FIN"/>
    <x v="533"/>
    <s v="Účet"/>
    <m/>
    <n v="4827665"/>
  </r>
  <r>
    <x v="93"/>
    <m/>
    <s v="3.080.01"/>
    <s v="Faktúra"/>
    <n v="1191100189"/>
    <n v="2019766"/>
    <s v="511.110000000"/>
    <x v="16"/>
    <m/>
    <n v="216.36"/>
    <n v="216.36"/>
    <s v="Nákup"/>
    <s v="TUZEMSKO"/>
    <s v="A-FIN"/>
    <x v="534"/>
    <s v="Účet"/>
    <m/>
    <n v="4827657"/>
  </r>
  <r>
    <x v="93"/>
    <m/>
    <s v="8.001.54"/>
    <s v="Faktúra"/>
    <n v="1191100231"/>
    <n v="2019776"/>
    <s v="511.110000000"/>
    <x v="16"/>
    <m/>
    <n v="163.08000000000001"/>
    <n v="163.08000000000001"/>
    <s v="Nákup"/>
    <s v="TUZEMSKO"/>
    <s v="A-FIN"/>
    <x v="535"/>
    <s v="Účet"/>
    <m/>
    <n v="4865312"/>
  </r>
  <r>
    <x v="94"/>
    <m/>
    <s v="5.185.05"/>
    <s v="Faktúra"/>
    <n v="1191100234"/>
    <n v="2019768"/>
    <s v="511.110000000"/>
    <x v="16"/>
    <m/>
    <n v="6513"/>
    <n v="6513"/>
    <s v="Nákup"/>
    <s v="TUZEMSKO"/>
    <s v="A-FIN"/>
    <x v="536"/>
    <s v="Účet"/>
    <m/>
    <n v="4865322"/>
  </r>
  <r>
    <x v="19"/>
    <m/>
    <s v="1.002.01"/>
    <s v="Faktúra"/>
    <n v="1191100344"/>
    <n v="2019791"/>
    <s v="511.110000000"/>
    <x v="16"/>
    <m/>
    <n v="774.24"/>
    <n v="774.24"/>
    <s v="Nákup"/>
    <s v="TUZEMSKO"/>
    <s v="A-FIN"/>
    <x v="537"/>
    <s v="Účet"/>
    <m/>
    <n v="4886244"/>
  </r>
  <r>
    <x v="19"/>
    <m/>
    <s v="1.004.01"/>
    <s v="Faktúra"/>
    <n v="1191100240"/>
    <n v="2019792"/>
    <s v="511.110000000"/>
    <x v="16"/>
    <m/>
    <n v="658.08"/>
    <n v="658.08"/>
    <s v="Nákup"/>
    <s v="TUZEMSKO"/>
    <s v="A-FIN"/>
    <x v="538"/>
    <s v="Účet"/>
    <m/>
    <n v="4865643"/>
  </r>
  <r>
    <x v="19"/>
    <m/>
    <s v="1.009.01"/>
    <s v="Faktúra"/>
    <n v="1191100345"/>
    <n v="2019790"/>
    <s v="511.110000000"/>
    <x v="16"/>
    <m/>
    <n v="1462.08"/>
    <n v="1462.08"/>
    <s v="Nákup"/>
    <s v="TUZEMSKO"/>
    <s v="A-FIN"/>
    <x v="228"/>
    <s v="Účet"/>
    <m/>
    <n v="4886246"/>
  </r>
  <r>
    <x v="19"/>
    <m/>
    <s v="1.009.01"/>
    <s v="Faktúra"/>
    <n v="1191100477"/>
    <n v="2019811"/>
    <s v="511.110000000"/>
    <x v="16"/>
    <m/>
    <n v="67.88"/>
    <n v="67.88"/>
    <s v="Nákup"/>
    <s v="TUZEMSKO"/>
    <s v="A-FIN"/>
    <x v="539"/>
    <s v="Účet"/>
    <m/>
    <n v="4896057"/>
  </r>
  <r>
    <x v="19"/>
    <m/>
    <s v="1.009.05"/>
    <s v="Faktúra"/>
    <n v="1191100238"/>
    <n v="2019795"/>
    <s v="511.110000000"/>
    <x v="16"/>
    <m/>
    <n v="428.94"/>
    <n v="428.94"/>
    <s v="Nákup"/>
    <s v="TUZEMSKO"/>
    <s v="A-FIN"/>
    <x v="540"/>
    <s v="Účet"/>
    <m/>
    <n v="4865637"/>
  </r>
  <r>
    <x v="19"/>
    <m/>
    <s v="1.010.05"/>
    <s v="Faktúra"/>
    <n v="1191100355"/>
    <n v="2019805"/>
    <s v="511.110000000"/>
    <x v="16"/>
    <m/>
    <n v="36"/>
    <n v="36"/>
    <s v="Nákup"/>
    <s v="TUZEMSKO"/>
    <s v="A-FIN"/>
    <x v="137"/>
    <s v="Účet"/>
    <m/>
    <n v="4886361"/>
  </r>
  <r>
    <x v="19"/>
    <m/>
    <s v="1.011.05"/>
    <s v="Faktúra"/>
    <n v="1191100354"/>
    <n v="2019804"/>
    <s v="511.110000000"/>
    <x v="16"/>
    <m/>
    <n v="164.88"/>
    <n v="164.88"/>
    <s v="Nákup"/>
    <s v="TUZEMSKO"/>
    <s v="A-FIN"/>
    <x v="343"/>
    <s v="Účet"/>
    <m/>
    <n v="4886349"/>
  </r>
  <r>
    <x v="19"/>
    <m/>
    <s v="1.013.01"/>
    <s v="Faktúra"/>
    <n v="1191100349"/>
    <n v="2019799"/>
    <s v="511.110000000"/>
    <x v="16"/>
    <m/>
    <n v="36"/>
    <n v="36"/>
    <s v="Nákup"/>
    <s v="TUZEMSKO"/>
    <s v="A-FIN"/>
    <x v="137"/>
    <s v="Účet"/>
    <m/>
    <n v="4886290"/>
  </r>
  <r>
    <x v="19"/>
    <m/>
    <s v="1.013.01"/>
    <s v="Faktúra"/>
    <n v="1191100352"/>
    <n v="2019802"/>
    <s v="511.110000000"/>
    <x v="16"/>
    <m/>
    <n v="288"/>
    <n v="288"/>
    <s v="Nákup"/>
    <s v="TUZEMSKO"/>
    <s v="A-FIN"/>
    <x v="78"/>
    <s v="Účet"/>
    <m/>
    <n v="4886324"/>
  </r>
  <r>
    <x v="19"/>
    <m/>
    <s v="1.015.01"/>
    <s v="Faktúra"/>
    <n v="1191100236"/>
    <n v="2019789"/>
    <s v="511.110000000"/>
    <x v="16"/>
    <m/>
    <n v="908.88"/>
    <n v="908.88"/>
    <s v="Nákup"/>
    <s v="TUZEMSKO"/>
    <s v="A-FIN"/>
    <x v="541"/>
    <s v="Účet"/>
    <m/>
    <n v="4865328"/>
  </r>
  <r>
    <x v="19"/>
    <m/>
    <s v="1.018.05"/>
    <s v="Faktúra"/>
    <n v="1191100237"/>
    <n v="2019794"/>
    <s v="511.110000000"/>
    <x v="16"/>
    <m/>
    <n v="228.6"/>
    <n v="228.6"/>
    <s v="Nákup"/>
    <s v="TUZEMSKO"/>
    <s v="A-FIN"/>
    <x v="542"/>
    <s v="Účet"/>
    <m/>
    <n v="4865332"/>
  </r>
  <r>
    <x v="19"/>
    <m/>
    <s v="1.025.01"/>
    <s v="Faktúra"/>
    <n v="1191100348"/>
    <n v="2019798"/>
    <s v="511.110000000"/>
    <x v="16"/>
    <m/>
    <n v="230.4"/>
    <n v="230.4"/>
    <s v="Nákup"/>
    <s v="TUZEMSKO"/>
    <s v="A-FIN"/>
    <x v="543"/>
    <s v="Účet"/>
    <m/>
    <n v="4886286"/>
  </r>
  <r>
    <x v="19"/>
    <m/>
    <s v="1.201.06"/>
    <s v="Faktúra"/>
    <n v="1191100239"/>
    <n v="2019796"/>
    <s v="511.110000000"/>
    <x v="16"/>
    <m/>
    <n v="1228.2"/>
    <n v="1228.2"/>
    <s v="Nákup"/>
    <s v="TUZEMSKO"/>
    <s v="A-FIN"/>
    <x v="544"/>
    <s v="Účet"/>
    <m/>
    <n v="4865641"/>
  </r>
  <r>
    <x v="19"/>
    <m/>
    <s v="1.202.02"/>
    <s v="Faktúra"/>
    <n v="1191100360"/>
    <n v="2019813"/>
    <s v="511.110000000"/>
    <x v="16"/>
    <m/>
    <n v="1863.48"/>
    <n v="1863.48"/>
    <s v="Nákup"/>
    <s v="TUZEMSKO"/>
    <s v="A-FIN"/>
    <x v="545"/>
    <s v="Účet"/>
    <m/>
    <n v="4886404"/>
  </r>
  <r>
    <x v="19"/>
    <m/>
    <s v="1.202.07"/>
    <s v="Faktúra"/>
    <n v="1191100355"/>
    <n v="2019805"/>
    <s v="511.110000000"/>
    <x v="16"/>
    <m/>
    <n v="380.76"/>
    <n v="380.76"/>
    <s v="Nákup"/>
    <s v="TUZEMSKO"/>
    <s v="A-FIN"/>
    <x v="546"/>
    <s v="Účet"/>
    <m/>
    <n v="4886360"/>
  </r>
  <r>
    <x v="19"/>
    <m/>
    <s v="1.207.05"/>
    <s v="Faktúra"/>
    <n v="1191100199"/>
    <n v="2019793"/>
    <s v="511.110000000"/>
    <x v="16"/>
    <m/>
    <n v="590.88"/>
    <n v="590.88"/>
    <s v="Nákup"/>
    <s v="TUZEMSKO"/>
    <s v="A-FIN"/>
    <x v="547"/>
    <s v="Účet"/>
    <m/>
    <n v="4827677"/>
  </r>
  <r>
    <x v="19"/>
    <m/>
    <s v="2.070.51"/>
    <s v="Faktúra"/>
    <n v="1191100351"/>
    <n v="2019801"/>
    <s v="511.110000000"/>
    <x v="16"/>
    <m/>
    <n v="36"/>
    <n v="36"/>
    <s v="Nákup"/>
    <s v="TUZEMSKO"/>
    <s v="A-FIN"/>
    <x v="137"/>
    <s v="Účet"/>
    <m/>
    <n v="4886322"/>
  </r>
  <r>
    <x v="19"/>
    <m/>
    <s v="2.070.51"/>
    <s v="Faktúra"/>
    <n v="1191100357"/>
    <n v="2019807"/>
    <s v="511.110000000"/>
    <x v="16"/>
    <m/>
    <n v="117.6"/>
    <n v="117.6"/>
    <s v="Nákup"/>
    <s v="TUZEMSKO"/>
    <s v="A-FIN"/>
    <x v="548"/>
    <s v="Účet"/>
    <m/>
    <n v="4886382"/>
  </r>
  <r>
    <x v="19"/>
    <m/>
    <s v="2.070.51"/>
    <s v="Faktúra"/>
    <n v="1191100359"/>
    <n v="2019809"/>
    <s v="511.110000000"/>
    <x v="16"/>
    <m/>
    <n v="174.12"/>
    <n v="174.12"/>
    <s v="Nákup"/>
    <s v="TUZEMSKO"/>
    <s v="A-FIN"/>
    <x v="549"/>
    <s v="Účet"/>
    <m/>
    <n v="4886388"/>
  </r>
  <r>
    <x v="19"/>
    <m/>
    <s v="2.070.51"/>
    <s v="Faktúra"/>
    <n v="1191100476"/>
    <n v="2019810"/>
    <s v="511.110000000"/>
    <x v="16"/>
    <m/>
    <n v="27.48"/>
    <n v="27.48"/>
    <s v="Nákup"/>
    <s v="TUZEMSKO"/>
    <s v="A-FIN"/>
    <x v="157"/>
    <s v="Účet"/>
    <m/>
    <n v="4896055"/>
  </r>
  <r>
    <x v="19"/>
    <m/>
    <s v="2.070.52"/>
    <s v="Faktúra"/>
    <n v="1191100361"/>
    <n v="2019814"/>
    <s v="511.110000000"/>
    <x v="16"/>
    <m/>
    <n v="46.08"/>
    <n v="46.08"/>
    <s v="Nákup"/>
    <s v="TUZEMSKO"/>
    <s v="A-FIN"/>
    <x v="550"/>
    <s v="Účet"/>
    <m/>
    <n v="4886406"/>
  </r>
  <r>
    <x v="19"/>
    <m/>
    <s v="2.115.52"/>
    <s v="Faktúra"/>
    <n v="1191100479"/>
    <n v="2019815"/>
    <s v="511.110000000"/>
    <x v="16"/>
    <m/>
    <n v="27.48"/>
    <n v="27.48"/>
    <s v="Nákup"/>
    <s v="TUZEMSKO"/>
    <s v="A-FIN"/>
    <x v="157"/>
    <s v="Účet"/>
    <m/>
    <n v="4896061"/>
  </r>
  <r>
    <x v="19"/>
    <m/>
    <s v="2.802.53"/>
    <s v="Faktúra"/>
    <n v="1191100480"/>
    <n v="2019816"/>
    <s v="511.110000000"/>
    <x v="16"/>
    <m/>
    <n v="115.44"/>
    <n v="115.44"/>
    <s v="Nákup"/>
    <s v="TUZEMSKO"/>
    <s v="A-FIN"/>
    <x v="551"/>
    <s v="Účet"/>
    <m/>
    <n v="4896063"/>
  </r>
  <r>
    <x v="19"/>
    <m/>
    <s v="5.027.53"/>
    <s v="Faktúra"/>
    <n v="1191100481"/>
    <n v="2019817"/>
    <s v="511.110000000"/>
    <x v="16"/>
    <m/>
    <n v="36"/>
    <n v="36"/>
    <s v="Nákup"/>
    <s v="TUZEMSKO"/>
    <s v="A-FIN"/>
    <x v="137"/>
    <s v="Účet"/>
    <m/>
    <n v="4896065"/>
  </r>
  <r>
    <x v="19"/>
    <m/>
    <s v="5.040.54"/>
    <s v="Faktúra"/>
    <n v="1191100358"/>
    <n v="2019808"/>
    <s v="511.110000000"/>
    <x v="16"/>
    <m/>
    <n v="181.2"/>
    <n v="181.2"/>
    <s v="Nákup"/>
    <s v="TUZEMSKO"/>
    <s v="A-FIN"/>
    <x v="552"/>
    <s v="Účet"/>
    <m/>
    <n v="4886386"/>
  </r>
  <r>
    <x v="19"/>
    <m/>
    <s v="5.185.05"/>
    <s v="Faktúra"/>
    <n v="1191100356"/>
    <n v="2019806"/>
    <s v="511.110000000"/>
    <x v="16"/>
    <m/>
    <n v="82.44"/>
    <n v="82.44"/>
    <s v="Nákup"/>
    <s v="TUZEMSKO"/>
    <s v="A-FIN"/>
    <x v="285"/>
    <s v="Účet"/>
    <m/>
    <n v="4886376"/>
  </r>
  <r>
    <x v="19"/>
    <m/>
    <s v="P.009.01"/>
    <s v="Faktúra"/>
    <n v="1191100353"/>
    <n v="2019803"/>
    <s v="511.110000000"/>
    <x v="16"/>
    <m/>
    <n v="66"/>
    <n v="66"/>
    <s v="Nákup"/>
    <s v="TUZEMSKO"/>
    <s v="A-FIN"/>
    <x v="553"/>
    <s v="Účet"/>
    <m/>
    <n v="4886347"/>
  </r>
  <r>
    <x v="19"/>
    <m/>
    <s v="P.009.01"/>
    <s v="Faktúra"/>
    <n v="1191100478"/>
    <n v="2019812"/>
    <s v="511.110000000"/>
    <x v="16"/>
    <m/>
    <n v="341.16"/>
    <n v="341.16"/>
    <s v="Nákup"/>
    <s v="TUZEMSKO"/>
    <s v="A-FIN"/>
    <x v="554"/>
    <s v="Účet"/>
    <m/>
    <n v="4896059"/>
  </r>
  <r>
    <x v="19"/>
    <m/>
    <s v="S.012.01"/>
    <s v="Faktúra"/>
    <n v="1191100350"/>
    <n v="2019800"/>
    <s v="511.110000000"/>
    <x v="16"/>
    <m/>
    <n v="288.83999999999997"/>
    <n v="288.83999999999997"/>
    <s v="Nákup"/>
    <s v="TUZEMSKO"/>
    <s v="A-FIN"/>
    <x v="555"/>
    <s v="Účet"/>
    <m/>
    <n v="4886292"/>
  </r>
  <r>
    <x v="95"/>
    <m/>
    <s v="1.009.01"/>
    <s v="Faktúra"/>
    <n v="1191200085"/>
    <n v="2019827"/>
    <s v="511.110000000"/>
    <x v="16"/>
    <m/>
    <n v="3142.56"/>
    <n v="3142.56"/>
    <s v="Nákup"/>
    <s v="TUZEMSKO"/>
    <s v="A-FIN"/>
    <x v="556"/>
    <s v="Účet"/>
    <m/>
    <n v="4983585"/>
  </r>
  <r>
    <x v="95"/>
    <m/>
    <s v="1.010.01"/>
    <s v="Faktúra"/>
    <n v="1191200082"/>
    <n v="2019824"/>
    <s v="511.110000000"/>
    <x v="16"/>
    <m/>
    <n v="649.44000000000005"/>
    <n v="649.44000000000005"/>
    <s v="Nákup"/>
    <s v="TUZEMSKO"/>
    <s v="A-FIN"/>
    <x v="557"/>
    <s v="Účet"/>
    <m/>
    <n v="4983569"/>
  </r>
  <r>
    <x v="95"/>
    <m/>
    <s v="1.011.05"/>
    <s v="Faktúra"/>
    <n v="1191200079"/>
    <n v="2019821"/>
    <s v="511.110000000"/>
    <x v="16"/>
    <m/>
    <n v="407.28"/>
    <n v="407.28"/>
    <s v="Nákup"/>
    <s v="TUZEMSKO"/>
    <s v="A-FIN"/>
    <x v="469"/>
    <s v="Účet"/>
    <m/>
    <n v="4951749"/>
  </r>
  <r>
    <x v="95"/>
    <m/>
    <s v="1.015.05"/>
    <s v="Faktúra"/>
    <n v="1191200087"/>
    <n v="2019829"/>
    <s v="511.110000000"/>
    <x v="16"/>
    <m/>
    <n v="248.7"/>
    <n v="248.7"/>
    <s v="Nákup"/>
    <s v="TUZEMSKO"/>
    <s v="A-FIN"/>
    <x v="558"/>
    <s v="Účet"/>
    <m/>
    <n v="4983615"/>
  </r>
  <r>
    <x v="95"/>
    <m/>
    <s v="1.025.05"/>
    <s v="Faktúra"/>
    <n v="1191200080"/>
    <n v="2019822"/>
    <s v="511.110000000"/>
    <x v="16"/>
    <m/>
    <n v="1394.76"/>
    <n v="1394.76"/>
    <s v="Nákup"/>
    <s v="TUZEMSKO"/>
    <s v="A-FIN"/>
    <x v="559"/>
    <s v="Účet"/>
    <m/>
    <n v="4960477"/>
  </r>
  <r>
    <x v="95"/>
    <m/>
    <s v="1.027.05"/>
    <s v="Faktúra"/>
    <n v="1191200086"/>
    <n v="2019828"/>
    <s v="511.110000000"/>
    <x v="16"/>
    <m/>
    <n v="300.83999999999997"/>
    <n v="300.83999999999997"/>
    <s v="Nákup"/>
    <s v="TUZEMSKO"/>
    <s v="A-FIN"/>
    <x v="560"/>
    <s v="Účet"/>
    <m/>
    <n v="4983597"/>
  </r>
  <r>
    <x v="95"/>
    <m/>
    <s v="1.070.01"/>
    <s v="Faktúra"/>
    <n v="1191200083"/>
    <n v="2019825"/>
    <s v="511.110000000"/>
    <x v="16"/>
    <m/>
    <n v="1293.3599999999999"/>
    <n v="1293.3599999999999"/>
    <s v="Nákup"/>
    <s v="TUZEMSKO"/>
    <s v="A-FIN"/>
    <x v="561"/>
    <s v="Účet"/>
    <m/>
    <n v="4983573"/>
  </r>
  <r>
    <x v="95"/>
    <m/>
    <s v="1.202.07"/>
    <s v="Faktúra"/>
    <n v="1191200084"/>
    <n v="2019826"/>
    <s v="511.110000000"/>
    <x v="16"/>
    <m/>
    <n v="1138.32"/>
    <n v="1138.32"/>
    <s v="Nákup"/>
    <s v="TUZEMSKO"/>
    <s v="A-FIN"/>
    <x v="562"/>
    <s v="Účet"/>
    <m/>
    <n v="4983579"/>
  </r>
  <r>
    <x v="95"/>
    <m/>
    <s v="5.185.05"/>
    <s v="Faktúra"/>
    <n v="1191200081"/>
    <n v="2019823"/>
    <s v="511.110000000"/>
    <x v="16"/>
    <m/>
    <n v="1463.52"/>
    <n v="1463.52"/>
    <s v="Nákup"/>
    <s v="TUZEMSKO"/>
    <s v="A-FIN"/>
    <x v="563"/>
    <s v="Účet"/>
    <m/>
    <n v="4960493"/>
  </r>
  <r>
    <x v="43"/>
    <m/>
    <s v="1.014.05"/>
    <s v="Faktúra"/>
    <n v="1191200397"/>
    <n v="2019848"/>
    <s v="511.110000000"/>
    <x v="16"/>
    <m/>
    <n v="285.36"/>
    <n v="285.36"/>
    <s v="Nákup"/>
    <s v="TUZEMSKO"/>
    <s v="A-FIN"/>
    <x v="564"/>
    <s v="Účet"/>
    <m/>
    <n v="5008237"/>
  </r>
  <r>
    <x v="43"/>
    <m/>
    <s v="1.027.05"/>
    <s v="Faktúra"/>
    <n v="1191200572"/>
    <n v="2019849"/>
    <s v="511.110000000"/>
    <x v="16"/>
    <m/>
    <n v="24"/>
    <n v="24"/>
    <s v="Nákup"/>
    <s v="TUZEMSKO"/>
    <s v="A-FIN"/>
    <x v="565"/>
    <s v="Účet"/>
    <m/>
    <n v="5042678"/>
  </r>
  <r>
    <x v="43"/>
    <m/>
    <s v="1.037.05"/>
    <s v="Faktúra"/>
    <n v="1191200392"/>
    <n v="2019855"/>
    <s v="511.110000000"/>
    <x v="16"/>
    <m/>
    <n v="1263.1199999999999"/>
    <n v="1263.1199999999999"/>
    <s v="Nákup"/>
    <s v="TUZEMSKO"/>
    <s v="A-FIN"/>
    <x v="566"/>
    <s v="Účet"/>
    <m/>
    <n v="5008219"/>
  </r>
  <r>
    <x v="43"/>
    <m/>
    <s v="1.038.01"/>
    <s v="Faktúra"/>
    <n v="1191200576"/>
    <n v="2019853"/>
    <s v="511.110000000"/>
    <x v="16"/>
    <m/>
    <n v="795.36"/>
    <n v="795.36"/>
    <s v="Nákup"/>
    <s v="TUZEMSKO"/>
    <s v="A-FIN"/>
    <x v="567"/>
    <s v="Účet"/>
    <m/>
    <n v="5042691"/>
  </r>
  <r>
    <x v="43"/>
    <m/>
    <s v="1.196.01"/>
    <s v="Faktúra"/>
    <n v="1191200393"/>
    <n v="2019856"/>
    <s v="511.110000000"/>
    <x v="16"/>
    <m/>
    <n v="1874.88"/>
    <n v="1874.88"/>
    <s v="Nákup"/>
    <s v="TUZEMSKO"/>
    <s v="A-FIN"/>
    <x v="568"/>
    <s v="Účet"/>
    <m/>
    <n v="5008221"/>
  </r>
  <r>
    <x v="43"/>
    <m/>
    <s v="2.070.51"/>
    <s v="Faktúra"/>
    <n v="1191200390"/>
    <n v="2019860"/>
    <s v="511.110000000"/>
    <x v="16"/>
    <m/>
    <n v="948.72"/>
    <n v="948.72"/>
    <s v="Nákup"/>
    <s v="TUZEMSKO"/>
    <s v="A-FIN"/>
    <x v="569"/>
    <s v="Účet"/>
    <m/>
    <n v="5008210"/>
  </r>
  <r>
    <x v="43"/>
    <m/>
    <s v="2.070.51"/>
    <s v="Faktúra"/>
    <n v="1191200573"/>
    <n v="2019850"/>
    <s v="511.110000000"/>
    <x v="16"/>
    <m/>
    <n v="518.52"/>
    <n v="518.52"/>
    <s v="Nákup"/>
    <s v="TUZEMSKO"/>
    <s v="A-FIN"/>
    <x v="570"/>
    <s v="Účet"/>
    <m/>
    <n v="5042680"/>
  </r>
  <r>
    <x v="43"/>
    <m/>
    <s v="2.358.52"/>
    <s v="Faktúra"/>
    <n v="1191200396"/>
    <n v="2019847"/>
    <s v="511.110000000"/>
    <x v="16"/>
    <m/>
    <n v="318.12"/>
    <n v="318.12"/>
    <s v="Nákup"/>
    <s v="TUZEMSKO"/>
    <s v="A-FIN"/>
    <x v="571"/>
    <s v="Účet"/>
    <m/>
    <n v="5008233"/>
  </r>
  <r>
    <x v="43"/>
    <m/>
    <s v="2.802.53"/>
    <s v="Faktúra"/>
    <n v="1191200387"/>
    <n v="2019857"/>
    <s v="511.110000000"/>
    <x v="16"/>
    <m/>
    <n v="976.68"/>
    <n v="976.68"/>
    <s v="Nákup"/>
    <s v="TUZEMSKO"/>
    <s v="A-FIN"/>
    <x v="572"/>
    <s v="Účet"/>
    <m/>
    <n v="5008186"/>
  </r>
  <r>
    <x v="43"/>
    <m/>
    <s v="2.802.57"/>
    <s v="Faktúra"/>
    <n v="1191200394"/>
    <n v="2019845"/>
    <s v="511.110000000"/>
    <x v="16"/>
    <m/>
    <n v="679.08"/>
    <n v="679.08"/>
    <s v="Nákup"/>
    <s v="TUZEMSKO"/>
    <s v="A-FIN"/>
    <x v="573"/>
    <s v="Účet"/>
    <m/>
    <n v="5008223"/>
  </r>
  <r>
    <x v="43"/>
    <m/>
    <s v="5.031.51"/>
    <s v="Faktúra"/>
    <n v="1191200388"/>
    <n v="2019858"/>
    <s v="511.110000000"/>
    <x v="16"/>
    <m/>
    <n v="171.48"/>
    <n v="171.48"/>
    <s v="Nákup"/>
    <s v="TUZEMSKO"/>
    <s v="A-FIN"/>
    <x v="574"/>
    <s v="Účet"/>
    <m/>
    <n v="5008200"/>
  </r>
  <r>
    <x v="43"/>
    <m/>
    <s v="5.185.05"/>
    <s v="Faktúra"/>
    <n v="1191200574"/>
    <n v="2019851"/>
    <s v="511.110000000"/>
    <x v="16"/>
    <m/>
    <n v="1762.44"/>
    <n v="1762.44"/>
    <s v="Nákup"/>
    <s v="TUZEMSKO"/>
    <s v="A-FIN"/>
    <x v="575"/>
    <s v="Účet"/>
    <m/>
    <n v="5042682"/>
  </r>
  <r>
    <x v="43"/>
    <m/>
    <s v="5.185.05"/>
    <s v="Faktúra"/>
    <n v="1191200575"/>
    <n v="2019852"/>
    <s v="511.110000000"/>
    <x v="16"/>
    <m/>
    <n v="1270.44"/>
    <n v="1270.44"/>
    <s v="Nákup"/>
    <s v="TUZEMSKO"/>
    <s v="A-FIN"/>
    <x v="576"/>
    <s v="Účet"/>
    <m/>
    <n v="5042684"/>
  </r>
  <r>
    <x v="43"/>
    <m/>
    <s v="5.186.52"/>
    <s v="Faktúra"/>
    <n v="1191200389"/>
    <n v="2019859"/>
    <s v="511.110000000"/>
    <x v="16"/>
    <m/>
    <n v="1411.92"/>
    <n v="1411.92"/>
    <s v="Nákup"/>
    <s v="TUZEMSKO"/>
    <s v="A-FIN"/>
    <x v="577"/>
    <s v="Účet"/>
    <m/>
    <n v="5008204"/>
  </r>
  <r>
    <x v="43"/>
    <m/>
    <s v="S.009.01"/>
    <s v="Faktúra"/>
    <n v="1191200395"/>
    <n v="2019846"/>
    <s v="511.110000000"/>
    <x v="16"/>
    <m/>
    <n v="2719.32"/>
    <n v="2719.32"/>
    <s v="Nákup"/>
    <s v="TUZEMSKO"/>
    <s v="A-FIN"/>
    <x v="578"/>
    <s v="Účet"/>
    <m/>
    <n v="5008231"/>
  </r>
  <r>
    <x v="43"/>
    <m/>
    <s v="S.013.01"/>
    <s v="Faktúra"/>
    <n v="1191200391"/>
    <n v="2019854"/>
    <s v="511.110000000"/>
    <x v="16"/>
    <m/>
    <n v="1728"/>
    <n v="1728"/>
    <s v="Nákup"/>
    <s v="TUZEMSKO"/>
    <s v="A-FIN"/>
    <x v="579"/>
    <s v="Účet"/>
    <m/>
    <n v="5008217"/>
  </r>
  <r>
    <x v="96"/>
    <m/>
    <s v="1.013.01"/>
    <s v="Faktúra"/>
    <n v="1200100094"/>
    <n v="2020009"/>
    <s v="511.110000000"/>
    <x v="16"/>
    <m/>
    <n v="72"/>
    <n v="72"/>
    <s v="Nákup"/>
    <s v="TUZEMSKO"/>
    <s v="A-FIN"/>
    <x v="140"/>
    <s v="Účet"/>
    <m/>
    <n v="5077812"/>
  </r>
  <r>
    <x v="96"/>
    <m/>
    <s v="1.070.05"/>
    <s v="Faktúra"/>
    <n v="1200100086"/>
    <n v="2020001"/>
    <s v="511.110000000"/>
    <x v="16"/>
    <m/>
    <n v="180"/>
    <n v="180"/>
    <s v="Nákup"/>
    <s v="TUZEMSKO"/>
    <s v="A-FIN"/>
    <x v="363"/>
    <s v="Účet"/>
    <m/>
    <n v="5076172"/>
  </r>
  <r>
    <x v="96"/>
    <m/>
    <s v="2.053.52"/>
    <s v="Faktúra"/>
    <n v="1200100090"/>
    <n v="2020005"/>
    <s v="511.110000000"/>
    <x v="16"/>
    <m/>
    <n v="72"/>
    <n v="72"/>
    <s v="Nákup"/>
    <s v="TUZEMSKO"/>
    <s v="A-FIN"/>
    <x v="140"/>
    <s v="Účet"/>
    <m/>
    <n v="5076838"/>
  </r>
  <r>
    <x v="96"/>
    <m/>
    <s v="2.053.52"/>
    <s v="Faktúra"/>
    <n v="1200100093"/>
    <n v="2020008"/>
    <s v="511.110000000"/>
    <x v="16"/>
    <m/>
    <n v="254.88"/>
    <n v="254.88"/>
    <s v="Nákup"/>
    <s v="TUZEMSKO"/>
    <s v="A-FIN"/>
    <x v="580"/>
    <s v="Účet"/>
    <m/>
    <n v="5077806"/>
  </r>
  <r>
    <x v="96"/>
    <m/>
    <s v="2.070.52"/>
    <s v="Faktúra"/>
    <n v="1200100087"/>
    <n v="2020002"/>
    <s v="511.110000000"/>
    <x v="16"/>
    <m/>
    <n v="2407.92"/>
    <n v="2407.92"/>
    <s v="Nákup"/>
    <s v="TUZEMSKO"/>
    <s v="A-FIN"/>
    <x v="581"/>
    <s v="Účet"/>
    <m/>
    <n v="5076220"/>
  </r>
  <r>
    <x v="96"/>
    <m/>
    <s v="2.358.52"/>
    <s v="Faktúra"/>
    <n v="1200100091"/>
    <n v="2020006"/>
    <s v="511.110000000"/>
    <x v="16"/>
    <m/>
    <n v="1541.76"/>
    <n v="1541.76"/>
    <s v="Nákup"/>
    <s v="TUZEMSKO"/>
    <s v="A-FIN"/>
    <x v="582"/>
    <s v="Účet"/>
    <m/>
    <n v="5077136"/>
  </r>
  <r>
    <x v="96"/>
    <m/>
    <s v="2.358.52"/>
    <s v="Faktúra"/>
    <n v="1200100092"/>
    <n v="2020007"/>
    <s v="511.110000000"/>
    <x v="16"/>
    <m/>
    <n v="158.52000000000001"/>
    <n v="158.52000000000001"/>
    <s v="Nákup"/>
    <s v="TUZEMSKO"/>
    <s v="A-FIN"/>
    <x v="583"/>
    <s v="Účet"/>
    <m/>
    <n v="5077797"/>
  </r>
  <r>
    <x v="96"/>
    <m/>
    <s v="2.802.57"/>
    <s v="Faktúra"/>
    <n v="1200100088"/>
    <n v="2020003"/>
    <s v="511.110000000"/>
    <x v="16"/>
    <m/>
    <n v="1842.53"/>
    <n v="1842.53"/>
    <s v="Nákup"/>
    <s v="TUZEMSKO"/>
    <s v="A-FIN"/>
    <x v="584"/>
    <s v="Účet"/>
    <m/>
    <n v="5076378"/>
  </r>
  <r>
    <x v="96"/>
    <m/>
    <s v="5.027.53"/>
    <s v="Faktúra"/>
    <n v="1200100089"/>
    <n v="2020004"/>
    <s v="511.110000000"/>
    <x v="16"/>
    <m/>
    <n v="656.28"/>
    <n v="656.28"/>
    <s v="Nákup"/>
    <s v="TUZEMSKO"/>
    <s v="A-FIN"/>
    <x v="585"/>
    <s v="Účet"/>
    <m/>
    <n v="5076690"/>
  </r>
  <r>
    <x v="97"/>
    <m/>
    <s v="1.003.01"/>
    <s v="Faktúra"/>
    <n v="1200100107"/>
    <n v="2020024"/>
    <s v="511.110000000"/>
    <x v="16"/>
    <m/>
    <n v="419.94"/>
    <n v="419.94"/>
    <s v="Nákup"/>
    <s v="TUZEMSKO"/>
    <s v="A-FIN"/>
    <x v="586"/>
    <s v="Účet"/>
    <m/>
    <n v="5077879"/>
  </r>
  <r>
    <x v="97"/>
    <m/>
    <s v="1.004.05"/>
    <s v="Faktúra"/>
    <n v="1200100101"/>
    <n v="2020018"/>
    <s v="511.110000000"/>
    <x v="16"/>
    <m/>
    <n v="1183.92"/>
    <n v="1183.92"/>
    <s v="Nákup"/>
    <s v="TUZEMSKO"/>
    <s v="A-FIN"/>
    <x v="587"/>
    <s v="Účet"/>
    <m/>
    <n v="5077849"/>
  </r>
  <r>
    <x v="97"/>
    <m/>
    <s v="1.009.05"/>
    <s v="Faktúra"/>
    <n v="1200100103"/>
    <n v="2020020"/>
    <s v="511.110000000"/>
    <x v="16"/>
    <m/>
    <n v="362.88"/>
    <n v="362.88"/>
    <s v="Nákup"/>
    <s v="TUZEMSKO"/>
    <s v="A-FIN"/>
    <x v="588"/>
    <s v="Účet"/>
    <m/>
    <n v="5077866"/>
  </r>
  <r>
    <x v="97"/>
    <m/>
    <s v="1.013.01"/>
    <s v="Faktúra"/>
    <n v="1200100108"/>
    <n v="2020025"/>
    <s v="511.110000000"/>
    <x v="16"/>
    <m/>
    <n v="72"/>
    <n v="72"/>
    <s v="Nákup"/>
    <s v="TUZEMSKO"/>
    <s v="A-FIN"/>
    <x v="140"/>
    <s v="Účet"/>
    <m/>
    <n v="5077883"/>
  </r>
  <r>
    <x v="97"/>
    <m/>
    <s v="1.013.01"/>
    <s v="Faktúra"/>
    <n v="1200100109"/>
    <n v="2020026"/>
    <s v="511.110000000"/>
    <x v="16"/>
    <m/>
    <n v="166.68"/>
    <n v="166.68"/>
    <s v="Nákup"/>
    <s v="TUZEMSKO"/>
    <s v="A-FIN"/>
    <x v="589"/>
    <s v="Účet"/>
    <m/>
    <n v="5077887"/>
  </r>
  <r>
    <x v="97"/>
    <m/>
    <s v="1.014.05"/>
    <s v="Faktúra"/>
    <n v="1200100102"/>
    <n v="2020019"/>
    <s v="511.110000000"/>
    <x v="16"/>
    <m/>
    <n v="1460.88"/>
    <n v="1460.88"/>
    <s v="Nákup"/>
    <s v="TUZEMSKO"/>
    <s v="A-FIN"/>
    <x v="590"/>
    <s v="Účet"/>
    <m/>
    <n v="5077855"/>
  </r>
  <r>
    <x v="97"/>
    <m/>
    <s v="1.025.06"/>
    <s v="Faktúra"/>
    <n v="1200100100"/>
    <n v="2020017"/>
    <s v="511.110000000"/>
    <x v="16"/>
    <m/>
    <n v="1288.8"/>
    <n v="1288.8"/>
    <s v="Nákup"/>
    <s v="TUZEMSKO"/>
    <s v="A-FIN"/>
    <x v="231"/>
    <s v="Účet"/>
    <m/>
    <n v="5077847"/>
  </r>
  <r>
    <x v="97"/>
    <m/>
    <s v="5.027.51"/>
    <s v="Faktúra"/>
    <n v="1200100104"/>
    <n v="2020021"/>
    <s v="511.110000000"/>
    <x v="16"/>
    <m/>
    <n v="147"/>
    <n v="147"/>
    <s v="Nákup"/>
    <s v="TUZEMSKO"/>
    <s v="A-FIN"/>
    <x v="591"/>
    <s v="Účet"/>
    <m/>
    <n v="5077873"/>
  </r>
  <r>
    <x v="97"/>
    <m/>
    <s v="8.001.54"/>
    <s v="Faktúra"/>
    <n v="1200100106"/>
    <n v="2020023"/>
    <s v="511.110000000"/>
    <x v="16"/>
    <m/>
    <n v="158.04"/>
    <n v="158.04"/>
    <s v="Nákup"/>
    <s v="TUZEMSKO"/>
    <s v="A-FIN"/>
    <x v="592"/>
    <s v="Účet"/>
    <m/>
    <n v="5077877"/>
  </r>
  <r>
    <x v="97"/>
    <m/>
    <s v="P.009.01"/>
    <s v="Faktúra"/>
    <n v="1200100105"/>
    <n v="2020022"/>
    <s v="511.110000000"/>
    <x v="16"/>
    <m/>
    <n v="232.56"/>
    <n v="232.56"/>
    <s v="Nákup"/>
    <s v="TUZEMSKO"/>
    <s v="A-FIN"/>
    <x v="500"/>
    <s v="Účet"/>
    <m/>
    <n v="5077875"/>
  </r>
  <r>
    <x v="98"/>
    <m/>
    <s v="1.009.05"/>
    <s v="Faktúra"/>
    <n v="1200100125"/>
    <n v="2020033"/>
    <s v="511.110000000"/>
    <x v="16"/>
    <m/>
    <n v="757.68"/>
    <n v="757.68"/>
    <s v="Nákup"/>
    <s v="TUZEMSKO"/>
    <s v="A-FIN"/>
    <x v="593"/>
    <s v="Účet"/>
    <m/>
    <n v="5079260"/>
  </r>
  <r>
    <x v="98"/>
    <m/>
    <s v="1.013.01"/>
    <s v="Faktúra"/>
    <n v="1200100124"/>
    <n v="2020032"/>
    <s v="511.110000000"/>
    <x v="16"/>
    <m/>
    <n v="682.8"/>
    <n v="682.8"/>
    <s v="Nákup"/>
    <s v="TUZEMSKO"/>
    <s v="A-FIN"/>
    <x v="594"/>
    <s v="Účet"/>
    <m/>
    <n v="5079247"/>
  </r>
  <r>
    <x v="98"/>
    <m/>
    <s v="2.115.53"/>
    <s v="Faktúra"/>
    <n v="1200100126"/>
    <n v="2020034"/>
    <s v="511.110000000"/>
    <x v="16"/>
    <m/>
    <n v="219.84"/>
    <n v="219.84"/>
    <s v="Nákup"/>
    <s v="TUZEMSKO"/>
    <s v="A-FIN"/>
    <x v="195"/>
    <s v="Účet"/>
    <m/>
    <n v="5079267"/>
  </r>
  <r>
    <x v="98"/>
    <m/>
    <s v="2.115.53"/>
    <s v="Faktúra"/>
    <n v="1200100127"/>
    <n v="2020035"/>
    <s v="511.110000000"/>
    <x v="16"/>
    <m/>
    <n v="72"/>
    <n v="72"/>
    <s v="Nákup"/>
    <s v="TUZEMSKO"/>
    <s v="A-FIN"/>
    <x v="140"/>
    <s v="Účet"/>
    <m/>
    <n v="5079277"/>
  </r>
  <r>
    <x v="98"/>
    <m/>
    <s v="5.185.05"/>
    <s v="Faktúra"/>
    <n v="1200100123"/>
    <n v="2020031"/>
    <s v="511.110000000"/>
    <x v="16"/>
    <m/>
    <n v="636.96"/>
    <n v="636.96"/>
    <s v="Nákup"/>
    <s v="TUZEMSKO"/>
    <s v="A-FIN"/>
    <x v="595"/>
    <s v="Účet"/>
    <m/>
    <n v="5079195"/>
  </r>
  <r>
    <x v="98"/>
    <m/>
    <s v="S.013.01"/>
    <s v="Faktúra"/>
    <n v="1200100122"/>
    <n v="2020030"/>
    <s v="511.110000000"/>
    <x v="16"/>
    <m/>
    <n v="1872"/>
    <n v="1872"/>
    <s v="Nákup"/>
    <s v="TUZEMSKO"/>
    <s v="A-FIN"/>
    <x v="596"/>
    <s v="Účet"/>
    <m/>
    <n v="5079184"/>
  </r>
  <r>
    <x v="99"/>
    <m/>
    <s v="1.004.05"/>
    <s v="Faktúra"/>
    <n v="1200200273"/>
    <n v="2020073"/>
    <s v="511.110000000"/>
    <x v="16"/>
    <m/>
    <n v="481.08"/>
    <n v="481.08"/>
    <s v="Nákup"/>
    <s v="TUZEMSKO"/>
    <s v="A-FIN"/>
    <x v="597"/>
    <s v="Účet"/>
    <m/>
    <n v="5237284"/>
  </r>
  <r>
    <x v="99"/>
    <m/>
    <s v="1.013.01"/>
    <s v="Faktúra"/>
    <n v="1200200276"/>
    <n v="2020068"/>
    <s v="511.110000000"/>
    <x v="16"/>
    <m/>
    <n v="2746.26"/>
    <n v="2746.26"/>
    <s v="Nákup"/>
    <s v="TUZEMSKO"/>
    <s v="A-FIN"/>
    <x v="598"/>
    <s v="Účet"/>
    <m/>
    <n v="5237298"/>
  </r>
  <r>
    <x v="99"/>
    <m/>
    <s v="2.070.52"/>
    <s v="Faktúra"/>
    <n v="1200200269"/>
    <n v="2020069"/>
    <s v="511.110000000"/>
    <x v="16"/>
    <m/>
    <n v="520.44000000000005"/>
    <n v="520.44000000000005"/>
    <s v="Nákup"/>
    <s v="TUZEMSKO"/>
    <s v="A-FIN"/>
    <x v="599"/>
    <s v="Účet"/>
    <m/>
    <n v="5237203"/>
  </r>
  <r>
    <x v="99"/>
    <m/>
    <s v="2.115.53"/>
    <s v="Faktúra"/>
    <n v="1200200270"/>
    <n v="2020070"/>
    <s v="511.110000000"/>
    <x v="16"/>
    <m/>
    <n v="62.4"/>
    <n v="62.4"/>
    <s v="Nákup"/>
    <s v="TUZEMSKO"/>
    <s v="A-FIN"/>
    <x v="504"/>
    <s v="Účet"/>
    <m/>
    <n v="5237266"/>
  </r>
  <r>
    <x v="99"/>
    <m/>
    <s v="2.358.52"/>
    <s v="Faktúra"/>
    <n v="1200200274"/>
    <n v="2020074"/>
    <s v="511.110000000"/>
    <x v="16"/>
    <m/>
    <n v="892.08"/>
    <n v="892.08"/>
    <s v="Nákup"/>
    <s v="TUZEMSKO"/>
    <s v="A-FIN"/>
    <x v="600"/>
    <s v="Účet"/>
    <m/>
    <n v="5237288"/>
  </r>
  <r>
    <x v="99"/>
    <m/>
    <s v="2.802.57"/>
    <s v="Faktúra"/>
    <n v="1200200271"/>
    <n v="2020071"/>
    <s v="511.110000000"/>
    <x v="16"/>
    <m/>
    <n v="62.4"/>
    <n v="62.4"/>
    <s v="Nákup"/>
    <s v="TUZEMSKO"/>
    <s v="A-FIN"/>
    <x v="504"/>
    <s v="Účet"/>
    <m/>
    <n v="5237272"/>
  </r>
  <r>
    <x v="99"/>
    <m/>
    <s v="5.186.51"/>
    <s v="Faktúra"/>
    <n v="1200200272"/>
    <n v="2020072"/>
    <s v="511.110000000"/>
    <x v="16"/>
    <m/>
    <n v="801.36"/>
    <n v="801.36"/>
    <s v="Nákup"/>
    <s v="TUZEMSKO"/>
    <s v="A-FIN"/>
    <x v="601"/>
    <s v="Účet"/>
    <m/>
    <n v="5237276"/>
  </r>
  <r>
    <x v="99"/>
    <m/>
    <s v="8.184.64"/>
    <s v="Faktúra"/>
    <n v="1200200275"/>
    <n v="2020075"/>
    <s v="511.110000000"/>
    <x v="16"/>
    <m/>
    <n v="1166.6400000000001"/>
    <n v="1166.6400000000001"/>
    <s v="Nákup"/>
    <s v="TUZEMSKO"/>
    <s v="A-FIN"/>
    <x v="602"/>
    <s v="Účet"/>
    <m/>
    <n v="5237294"/>
  </r>
  <r>
    <x v="25"/>
    <m/>
    <s v="1.001.05"/>
    <s v="Faktúra"/>
    <n v="1200200292"/>
    <n v="2020089"/>
    <s v="511.110000000"/>
    <x v="16"/>
    <m/>
    <n v="36"/>
    <n v="36"/>
    <s v="Nákup"/>
    <s v="TUZEMSKO"/>
    <s v="A-FIN"/>
    <x v="137"/>
    <s v="Účet"/>
    <m/>
    <n v="5241234"/>
  </r>
  <r>
    <x v="25"/>
    <m/>
    <s v="1.010.01"/>
    <s v="Faktúra"/>
    <n v="1200200482"/>
    <n v="2020090"/>
    <s v="511.110000000"/>
    <x v="16"/>
    <m/>
    <n v="252"/>
    <n v="252"/>
    <s v="Nákup"/>
    <s v="TUZEMSKO"/>
    <s v="A-FIN"/>
    <x v="603"/>
    <s v="Účet"/>
    <m/>
    <n v="5256246"/>
  </r>
  <r>
    <x v="25"/>
    <m/>
    <s v="1.011.05"/>
    <s v="Faktúra"/>
    <n v="1200200287"/>
    <n v="2020081"/>
    <s v="511.110000000"/>
    <x v="16"/>
    <m/>
    <n v="75.48"/>
    <n v="75.48"/>
    <s v="Nákup"/>
    <s v="TUZEMSKO"/>
    <s v="A-FIN"/>
    <x v="604"/>
    <s v="Účet"/>
    <m/>
    <n v="5237555"/>
  </r>
  <r>
    <x v="25"/>
    <m/>
    <s v="1.011.05"/>
    <s v="Faktúra"/>
    <n v="1200200481"/>
    <n v="2020088"/>
    <s v="511.110000000"/>
    <x v="16"/>
    <m/>
    <n v="72"/>
    <n v="72"/>
    <s v="Nákup"/>
    <s v="TUZEMSKO"/>
    <s v="A-FIN"/>
    <x v="140"/>
    <s v="Účet"/>
    <m/>
    <n v="5256241"/>
  </r>
  <r>
    <x v="25"/>
    <m/>
    <s v="1.027.01"/>
    <s v="Faktúra"/>
    <n v="1200200296"/>
    <n v="2020077"/>
    <s v="511.110000000"/>
    <x v="16"/>
    <m/>
    <n v="1227.5999999999999"/>
    <n v="1227.5999999999999"/>
    <s v="Nákup"/>
    <s v="TUZEMSKO"/>
    <s v="A-FIN"/>
    <x v="605"/>
    <s v="Účet"/>
    <m/>
    <n v="5241251"/>
  </r>
  <r>
    <x v="25"/>
    <m/>
    <s v="1.201.06"/>
    <s v="Faktúra"/>
    <n v="1200200286"/>
    <n v="2020080"/>
    <s v="511.110000000"/>
    <x v="16"/>
    <m/>
    <n v="78"/>
    <n v="78"/>
    <s v="Nákup"/>
    <s v="TUZEMSKO"/>
    <s v="A-FIN"/>
    <x v="524"/>
    <s v="Účet"/>
    <m/>
    <n v="5237535"/>
  </r>
  <r>
    <x v="25"/>
    <m/>
    <s v="2.014.53"/>
    <s v="Faktúra"/>
    <n v="1200200286"/>
    <n v="2020080"/>
    <s v="511.110000000"/>
    <x v="16"/>
    <m/>
    <n v="78"/>
    <n v="78"/>
    <s v="Nákup"/>
    <s v="TUZEMSKO"/>
    <s v="A-FIN"/>
    <x v="524"/>
    <s v="Účet"/>
    <m/>
    <n v="5237536"/>
  </r>
  <r>
    <x v="25"/>
    <m/>
    <s v="2.306.52"/>
    <s v="Faktúra"/>
    <n v="1200200286"/>
    <n v="2020080"/>
    <s v="511.110000000"/>
    <x v="16"/>
    <m/>
    <n v="296.39999999999998"/>
    <n v="296.39999999999998"/>
    <s v="Nákup"/>
    <s v="TUZEMSKO"/>
    <s v="A-FIN"/>
    <x v="527"/>
    <s v="Účet"/>
    <m/>
    <n v="5237534"/>
  </r>
  <r>
    <x v="25"/>
    <m/>
    <s v="2.358.52"/>
    <s v="Faktúra"/>
    <n v="1200200288"/>
    <n v="2020082"/>
    <s v="511.110000000"/>
    <x v="16"/>
    <m/>
    <n v="348.72"/>
    <n v="348.72"/>
    <s v="Nákup"/>
    <s v="TUZEMSKO"/>
    <s v="A-FIN"/>
    <x v="606"/>
    <s v="Účet"/>
    <m/>
    <n v="5241127"/>
  </r>
  <r>
    <x v="25"/>
    <m/>
    <s v="2.802.53"/>
    <s v="Faktúra"/>
    <n v="1200200293"/>
    <n v="2020091"/>
    <s v="511.110000000"/>
    <x v="16"/>
    <m/>
    <n v="320.16000000000003"/>
    <n v="320.16000000000003"/>
    <s v="Nákup"/>
    <s v="TUZEMSKO"/>
    <s v="A-FIN"/>
    <x v="607"/>
    <s v="Účet"/>
    <m/>
    <n v="5241241"/>
  </r>
  <r>
    <x v="25"/>
    <m/>
    <s v="3.080.01"/>
    <s v="Faktúra"/>
    <n v="1200200294"/>
    <n v="2020079"/>
    <s v="511.110000000"/>
    <x v="16"/>
    <m/>
    <n v="619.91999999999996"/>
    <n v="619.91999999999996"/>
    <s v="Nákup"/>
    <s v="TUZEMSKO"/>
    <s v="A-FIN"/>
    <x v="608"/>
    <s v="Účet"/>
    <m/>
    <n v="5241245"/>
  </r>
  <r>
    <x v="25"/>
    <m/>
    <s v="5.186.52"/>
    <s v="Faktúra"/>
    <n v="1200200295"/>
    <n v="2020078"/>
    <s v="511.110000000"/>
    <x v="16"/>
    <m/>
    <n v="335.52"/>
    <n v="335.52"/>
    <s v="Nákup"/>
    <s v="TUZEMSKO"/>
    <s v="A-FIN"/>
    <x v="609"/>
    <s v="Účet"/>
    <m/>
    <n v="5241249"/>
  </r>
  <r>
    <x v="25"/>
    <m/>
    <s v="5.218.51"/>
    <s v="Faktúra"/>
    <n v="1200200479"/>
    <n v="2020085"/>
    <s v="511.110000000"/>
    <x v="16"/>
    <m/>
    <n v="153.47999999999999"/>
    <n v="153.47999999999999"/>
    <s v="Nákup"/>
    <s v="TUZEMSKO"/>
    <s v="A-FIN"/>
    <x v="270"/>
    <s v="Účet"/>
    <m/>
    <n v="5256235"/>
  </r>
  <r>
    <x v="25"/>
    <m/>
    <s v="5.303.51"/>
    <s v="Faktúra"/>
    <n v="1200200290"/>
    <n v="2020084"/>
    <s v="511.110000000"/>
    <x v="16"/>
    <m/>
    <n v="90.84"/>
    <n v="90.84"/>
    <s v="Nákup"/>
    <s v="TUZEMSKO"/>
    <s v="A-FIN"/>
    <x v="610"/>
    <s v="Účet"/>
    <m/>
    <n v="5241149"/>
  </r>
  <r>
    <x v="25"/>
    <m/>
    <s v="P.009.05"/>
    <s v="Faktúra"/>
    <n v="1200200286"/>
    <n v="2020080"/>
    <s v="511.110000000"/>
    <x v="16"/>
    <m/>
    <n v="78"/>
    <n v="78"/>
    <s v="Nákup"/>
    <s v="TUZEMSKO"/>
    <s v="A-FIN"/>
    <x v="524"/>
    <s v="Účet"/>
    <m/>
    <n v="5237539"/>
  </r>
  <r>
    <x v="25"/>
    <m/>
    <s v="S.009.05"/>
    <s v="Faktúra"/>
    <n v="1200200286"/>
    <n v="2020080"/>
    <s v="511.110000000"/>
    <x v="16"/>
    <m/>
    <n v="156"/>
    <n v="156"/>
    <s v="Nákup"/>
    <s v="TUZEMSKO"/>
    <s v="A-FIN"/>
    <x v="611"/>
    <s v="Účet"/>
    <m/>
    <n v="5237538"/>
  </r>
  <r>
    <x v="25"/>
    <m/>
    <s v="S.013.01"/>
    <s v="Faktúra"/>
    <n v="1200200291"/>
    <n v="2020086"/>
    <s v="511.110000000"/>
    <x v="16"/>
    <m/>
    <n v="875.88"/>
    <n v="875.88"/>
    <s v="Nákup"/>
    <s v="TUZEMSKO"/>
    <s v="A-FIN"/>
    <x v="612"/>
    <s v="Účet"/>
    <m/>
    <n v="5241230"/>
  </r>
  <r>
    <x v="25"/>
    <m/>
    <s v="S.013.01"/>
    <s v="Faktúra"/>
    <n v="1200200480"/>
    <n v="2020087"/>
    <s v="511.110000000"/>
    <x v="16"/>
    <m/>
    <n v="165.96"/>
    <n v="165.96"/>
    <s v="Nákup"/>
    <s v="TUZEMSKO"/>
    <s v="A-FIN"/>
    <x v="613"/>
    <s v="Účet"/>
    <m/>
    <n v="5256239"/>
  </r>
  <r>
    <x v="25"/>
    <m/>
    <s v="S.014.05"/>
    <s v="Faktúra"/>
    <n v="1200200286"/>
    <n v="2020080"/>
    <s v="511.110000000"/>
    <x v="16"/>
    <m/>
    <n v="78"/>
    <n v="78"/>
    <s v="Nákup"/>
    <s v="TUZEMSKO"/>
    <s v="A-FIN"/>
    <x v="524"/>
    <s v="Účet"/>
    <m/>
    <n v="5237537"/>
  </r>
  <r>
    <x v="25"/>
    <m/>
    <s v="S.015.01"/>
    <s v="Faktúra"/>
    <n v="1200200289"/>
    <n v="2020083"/>
    <s v="511.110000000"/>
    <x v="16"/>
    <m/>
    <n v="3060"/>
    <n v="3060"/>
    <s v="Nákup"/>
    <s v="TUZEMSKO"/>
    <s v="A-FIN"/>
    <x v="614"/>
    <s v="Účet"/>
    <m/>
    <n v="5241144"/>
  </r>
  <r>
    <x v="6"/>
    <m/>
    <s v="1.011.05"/>
    <s v="Faktúra"/>
    <n v="1200200447"/>
    <n v="2020102"/>
    <s v="511.110000000"/>
    <x v="16"/>
    <m/>
    <n v="27.48"/>
    <n v="27.48"/>
    <s v="Nákup"/>
    <s v="TUZEMSKO"/>
    <s v="A-FIN"/>
    <x v="157"/>
    <s v="Účet"/>
    <m/>
    <n v="5255855"/>
  </r>
  <r>
    <x v="6"/>
    <m/>
    <s v="1.012.05"/>
    <s v="Faktúra"/>
    <n v="1200200445"/>
    <n v="2020100"/>
    <s v="511.110000000"/>
    <x v="16"/>
    <m/>
    <n v="139.19999999999999"/>
    <n v="139.19999999999999"/>
    <s v="Nákup"/>
    <s v="TUZEMSKO"/>
    <s v="A-FIN"/>
    <x v="277"/>
    <s v="Účet"/>
    <m/>
    <n v="5255848"/>
  </r>
  <r>
    <x v="6"/>
    <m/>
    <s v="1.013.01"/>
    <s v="Faktúra"/>
    <n v="1200200450"/>
    <n v="2020109"/>
    <s v="511.110000000"/>
    <x v="16"/>
    <m/>
    <n v="3565.32"/>
    <n v="3565.32"/>
    <s v="Nákup"/>
    <s v="TUZEMSKO"/>
    <s v="A-FIN"/>
    <x v="615"/>
    <s v="Účet"/>
    <m/>
    <n v="5255878"/>
  </r>
  <r>
    <x v="6"/>
    <m/>
    <s v="1.015.05"/>
    <s v="Faktúra"/>
    <n v="1200200445"/>
    <n v="2020100"/>
    <s v="511.110000000"/>
    <x v="16"/>
    <m/>
    <n v="30.24"/>
    <n v="30.24"/>
    <s v="Nákup"/>
    <s v="TUZEMSKO"/>
    <s v="A-FIN"/>
    <x v="616"/>
    <s v="Účet"/>
    <m/>
    <n v="5255849"/>
  </r>
  <r>
    <x v="6"/>
    <m/>
    <s v="1.025.05"/>
    <s v="Faktúra"/>
    <n v="1200200441"/>
    <n v="2020097"/>
    <s v="511.110000000"/>
    <x v="16"/>
    <m/>
    <n v="316.32"/>
    <n v="316.32"/>
    <s v="Nákup"/>
    <s v="TUZEMSKO"/>
    <s v="A-FIN"/>
    <x v="617"/>
    <s v="Účet"/>
    <m/>
    <n v="5255838"/>
  </r>
  <r>
    <x v="6"/>
    <m/>
    <s v="1.025.05"/>
    <s v="Faktúra"/>
    <n v="1200200448"/>
    <n v="2020104"/>
    <s v="511.110000000"/>
    <x v="16"/>
    <m/>
    <n v="4840.2"/>
    <n v="4840.2"/>
    <s v="Nákup"/>
    <s v="TUZEMSKO"/>
    <s v="A-FIN"/>
    <x v="618"/>
    <s v="Účet"/>
    <m/>
    <n v="5255867"/>
  </r>
  <r>
    <x v="6"/>
    <m/>
    <s v="1.613.03"/>
    <s v="Faktúra"/>
    <n v="1200200446"/>
    <n v="2020101"/>
    <s v="511.110000000"/>
    <x v="16"/>
    <m/>
    <n v="57.48"/>
    <n v="57.48"/>
    <s v="Nákup"/>
    <s v="TUZEMSKO"/>
    <s v="A-FIN"/>
    <x v="438"/>
    <s v="Účet"/>
    <m/>
    <n v="5255853"/>
  </r>
  <r>
    <x v="6"/>
    <m/>
    <s v="2.009.70"/>
    <s v="Faktúra"/>
    <n v="1200200449"/>
    <n v="2020105"/>
    <s v="511.110000000"/>
    <x v="16"/>
    <m/>
    <n v="65.7"/>
    <n v="65.7"/>
    <s v="Nákup"/>
    <s v="TUZEMSKO"/>
    <s v="A-FIN"/>
    <x v="619"/>
    <s v="Účet"/>
    <m/>
    <n v="5255874"/>
  </r>
  <r>
    <x v="6"/>
    <m/>
    <s v="2.070.52"/>
    <s v="Faktúra"/>
    <n v="1200200689"/>
    <n v="2020103"/>
    <s v="511.110000000"/>
    <x v="16"/>
    <m/>
    <n v="633"/>
    <n v="633"/>
    <s v="Nákup"/>
    <s v="TUZEMSKO"/>
    <s v="A-FIN"/>
    <x v="620"/>
    <s v="Účet"/>
    <m/>
    <n v="5295313"/>
  </r>
  <r>
    <x v="6"/>
    <m/>
    <s v="2.802.53"/>
    <s v="Faktúra"/>
    <n v="1200200443"/>
    <n v="2020099"/>
    <s v="511.110000000"/>
    <x v="16"/>
    <m/>
    <n v="36"/>
    <n v="36"/>
    <s v="Nákup"/>
    <s v="TUZEMSKO"/>
    <s v="A-FIN"/>
    <x v="137"/>
    <s v="Účet"/>
    <m/>
    <n v="5255842"/>
  </r>
  <r>
    <x v="6"/>
    <m/>
    <s v="S.009.01"/>
    <s v="Faktúra"/>
    <n v="1200200444"/>
    <n v="2020096"/>
    <s v="511.110000000"/>
    <x v="16"/>
    <m/>
    <n v="36"/>
    <n v="36"/>
    <s v="Nákup"/>
    <s v="TUZEMSKO"/>
    <s v="A-FIN"/>
    <x v="137"/>
    <s v="Účet"/>
    <m/>
    <n v="5255844"/>
  </r>
  <r>
    <x v="6"/>
    <m/>
    <s v="S.014.05"/>
    <s v="Faktúra"/>
    <n v="1200200442"/>
    <n v="2020098"/>
    <s v="511.110000000"/>
    <x v="16"/>
    <m/>
    <n v="222.24"/>
    <n v="222.24"/>
    <s v="Nákup"/>
    <s v="TUZEMSKO"/>
    <s v="A-FIN"/>
    <x v="621"/>
    <s v="Účet"/>
    <m/>
    <n v="5255840"/>
  </r>
  <r>
    <x v="7"/>
    <m/>
    <s v="1.011.05"/>
    <s v="Faktúra"/>
    <n v="1200200698"/>
    <n v="2020110"/>
    <s v="511.110000000"/>
    <x v="16"/>
    <m/>
    <n v="928.32"/>
    <n v="928.32"/>
    <s v="Nákup"/>
    <s v="TUZEMSKO"/>
    <s v="A-FIN"/>
    <x v="291"/>
    <s v="Účet"/>
    <m/>
    <n v="5295349"/>
  </r>
  <r>
    <x v="7"/>
    <m/>
    <s v="1.014.05"/>
    <s v="Faktúra"/>
    <n v="1200200472"/>
    <n v="2020127"/>
    <s v="511.110000000"/>
    <x v="16"/>
    <m/>
    <n v="933.12"/>
    <n v="933.12"/>
    <s v="Nákup"/>
    <s v="TUZEMSKO"/>
    <s v="A-FIN"/>
    <x v="622"/>
    <s v="Účet"/>
    <m/>
    <n v="5256196"/>
  </r>
  <r>
    <x v="7"/>
    <m/>
    <s v="1.037.05"/>
    <s v="Faktúra"/>
    <n v="1200200695"/>
    <n v="2020121"/>
    <s v="511.110000000"/>
    <x v="16"/>
    <m/>
    <n v="858.72"/>
    <n v="858.72"/>
    <s v="Nákup"/>
    <s v="TUZEMSKO"/>
    <s v="A-FIN"/>
    <x v="623"/>
    <s v="Účet"/>
    <m/>
    <n v="5295339"/>
  </r>
  <r>
    <x v="7"/>
    <m/>
    <s v="1.051.05"/>
    <s v="Faktúra"/>
    <n v="1200200471"/>
    <n v="2020126"/>
    <s v="511.110000000"/>
    <x v="16"/>
    <m/>
    <n v="609.48"/>
    <n v="609.48"/>
    <s v="Nákup"/>
    <s v="TUZEMSKO"/>
    <s v="A-FIN"/>
    <x v="624"/>
    <s v="Účet"/>
    <m/>
    <n v="5256192"/>
  </r>
  <r>
    <x v="7"/>
    <m/>
    <s v="2.039.51"/>
    <s v="Faktúra"/>
    <n v="1200200697"/>
    <n v="2020111"/>
    <s v="511.110000000"/>
    <x v="16"/>
    <m/>
    <n v="361.92"/>
    <n v="361.92"/>
    <s v="Nákup"/>
    <s v="TUZEMSKO"/>
    <s v="A-FIN"/>
    <x v="625"/>
    <s v="Účet"/>
    <m/>
    <n v="5295347"/>
  </r>
  <r>
    <x v="7"/>
    <m/>
    <s v="5.185.05"/>
    <s v="Faktúra"/>
    <n v="1200200470"/>
    <n v="2020125"/>
    <s v="511.110000000"/>
    <x v="16"/>
    <m/>
    <n v="5852.16"/>
    <n v="5852.16"/>
    <s v="Nákup"/>
    <s v="TUZEMSKO"/>
    <s v="A-FIN"/>
    <x v="626"/>
    <s v="Účet"/>
    <m/>
    <n v="5256188"/>
  </r>
  <r>
    <x v="7"/>
    <m/>
    <s v="6.001.52"/>
    <s v="Faktúra"/>
    <n v="1200200696"/>
    <n v="2020112"/>
    <s v="511.110000000"/>
    <x v="16"/>
    <m/>
    <n v="554.88"/>
    <n v="554.88"/>
    <s v="Nákup"/>
    <s v="TUZEMSKO"/>
    <s v="A-FIN"/>
    <x v="323"/>
    <s v="Účet"/>
    <m/>
    <n v="5295345"/>
  </r>
  <r>
    <x v="100"/>
    <m/>
    <s v="1.001.01"/>
    <s v="Faktúra"/>
    <n v="1200300118"/>
    <n v="2020141"/>
    <s v="511.110000000"/>
    <x v="16"/>
    <m/>
    <n v="416.52"/>
    <n v="416.52"/>
    <s v="Nákup"/>
    <s v="TUZEMSKO"/>
    <s v="A-FIN"/>
    <x v="627"/>
    <s v="Účet"/>
    <m/>
    <n v="5356504"/>
  </r>
  <r>
    <x v="100"/>
    <m/>
    <s v="1.001.01"/>
    <s v="Faktúra"/>
    <n v="1200300119"/>
    <n v="2020142"/>
    <s v="511.110000000"/>
    <x v="16"/>
    <m/>
    <n v="148.19999999999999"/>
    <n v="148.19999999999999"/>
    <s v="Nákup"/>
    <s v="TUZEMSKO"/>
    <s v="A-FIN"/>
    <x v="628"/>
    <s v="Účet"/>
    <m/>
    <n v="5356506"/>
  </r>
  <r>
    <x v="100"/>
    <m/>
    <s v="1.001.01"/>
    <s v="Faktúra"/>
    <n v="1200300120"/>
    <n v="2020143"/>
    <s v="511.110000000"/>
    <x v="16"/>
    <m/>
    <n v="234"/>
    <n v="234"/>
    <s v="Nákup"/>
    <s v="TUZEMSKO"/>
    <s v="A-FIN"/>
    <x v="97"/>
    <s v="Účet"/>
    <m/>
    <n v="5356508"/>
  </r>
  <r>
    <x v="100"/>
    <m/>
    <s v="1.001.05"/>
    <s v="Faktúra"/>
    <n v="1200300111"/>
    <n v="2020133"/>
    <s v="511.110000000"/>
    <x v="16"/>
    <m/>
    <n v="72"/>
    <n v="72"/>
    <s v="Nákup"/>
    <s v="TUZEMSKO"/>
    <s v="A-FIN"/>
    <x v="140"/>
    <s v="Účet"/>
    <m/>
    <n v="5356490"/>
  </r>
  <r>
    <x v="100"/>
    <m/>
    <s v="1.018.05"/>
    <s v="Faktúra"/>
    <n v="1200300116"/>
    <n v="2020138"/>
    <s v="511.110000000"/>
    <x v="16"/>
    <m/>
    <n v="696.84"/>
    <n v="696.84"/>
    <s v="Nákup"/>
    <s v="TUZEMSKO"/>
    <s v="A-FIN"/>
    <x v="629"/>
    <s v="Účet"/>
    <m/>
    <n v="5356500"/>
  </r>
  <r>
    <x v="100"/>
    <m/>
    <s v="1.025.05"/>
    <s v="Faktúra"/>
    <n v="1200300114"/>
    <n v="2020136"/>
    <s v="511.110000000"/>
    <x v="16"/>
    <m/>
    <n v="539.76"/>
    <n v="539.76"/>
    <s v="Nákup"/>
    <s v="TUZEMSKO"/>
    <s v="A-FIN"/>
    <x v="630"/>
    <s v="Účet"/>
    <m/>
    <n v="5356496"/>
  </r>
  <r>
    <x v="100"/>
    <m/>
    <s v="1.025.06"/>
    <s v="Faktúra"/>
    <n v="1200300124"/>
    <n v="2020149"/>
    <s v="511.110000000"/>
    <x v="16"/>
    <m/>
    <n v="564.84"/>
    <n v="564.84"/>
    <s v="Nákup"/>
    <s v="TUZEMSKO"/>
    <s v="A-FIN"/>
    <x v="631"/>
    <s v="Účet"/>
    <m/>
    <n v="5356516"/>
  </r>
  <r>
    <x v="100"/>
    <m/>
    <s v="1.202.07"/>
    <s v="Faktúra"/>
    <n v="1200300125"/>
    <n v="2020132"/>
    <s v="511.110000000"/>
    <x v="16"/>
    <m/>
    <n v="36"/>
    <n v="36"/>
    <s v="Nákup"/>
    <s v="TUZEMSKO"/>
    <s v="A-FIN"/>
    <x v="137"/>
    <s v="Účet"/>
    <m/>
    <n v="5356518"/>
  </r>
  <r>
    <x v="100"/>
    <m/>
    <s v="2.070.51"/>
    <s v="Faktúra"/>
    <n v="1200300122"/>
    <n v="2020147"/>
    <s v="511.110000000"/>
    <x v="16"/>
    <m/>
    <n v="467.52"/>
    <n v="467.52"/>
    <s v="Nákup"/>
    <s v="TUZEMSKO"/>
    <s v="A-FIN"/>
    <x v="632"/>
    <s v="Účet"/>
    <m/>
    <n v="5356512"/>
  </r>
  <r>
    <x v="100"/>
    <m/>
    <s v="2.802.57"/>
    <s v="Faktúra"/>
    <n v="1200300123"/>
    <n v="2020148"/>
    <s v="511.110000000"/>
    <x v="16"/>
    <m/>
    <n v="514.79999999999995"/>
    <n v="514.79999999999995"/>
    <s v="Nákup"/>
    <s v="TUZEMSKO"/>
    <s v="A-FIN"/>
    <x v="633"/>
    <s v="Účet"/>
    <m/>
    <n v="5356514"/>
  </r>
  <r>
    <x v="100"/>
    <m/>
    <s v="5.024.51"/>
    <s v="Faktúra"/>
    <n v="1200300112"/>
    <n v="2020134"/>
    <s v="511.110000000"/>
    <x v="16"/>
    <m/>
    <n v="36"/>
    <n v="36"/>
    <s v="Nákup"/>
    <s v="TUZEMSKO"/>
    <s v="A-FIN"/>
    <x v="137"/>
    <s v="Účet"/>
    <m/>
    <n v="5356492"/>
  </r>
  <r>
    <x v="100"/>
    <m/>
    <s v="5.024.51"/>
    <s v="Faktúra"/>
    <n v="1200300278"/>
    <n v="2020131"/>
    <s v="511.110000000"/>
    <x v="16"/>
    <m/>
    <n v="331.92"/>
    <n v="331.92"/>
    <s v="Nákup"/>
    <s v="TUZEMSKO"/>
    <s v="A-FIN"/>
    <x v="634"/>
    <s v="Účet"/>
    <m/>
    <n v="5370743"/>
  </r>
  <r>
    <x v="100"/>
    <m/>
    <s v="5.024.52"/>
    <s v="Faktúra"/>
    <n v="1200300279"/>
    <n v="2020130"/>
    <s v="511.110000000"/>
    <x v="16"/>
    <m/>
    <n v="70.08"/>
    <n v="70.08"/>
    <s v="Nákup"/>
    <s v="TUZEMSKO"/>
    <s v="A-FIN"/>
    <x v="635"/>
    <s v="Účet"/>
    <m/>
    <n v="5370747"/>
  </r>
  <r>
    <x v="100"/>
    <m/>
    <s v="8.001.54"/>
    <s v="Faktúra"/>
    <n v="1200300121"/>
    <n v="2020146"/>
    <s v="511.110000000"/>
    <x v="16"/>
    <m/>
    <n v="78"/>
    <n v="78"/>
    <s v="Nákup"/>
    <s v="TUZEMSKO"/>
    <s v="A-FIN"/>
    <x v="524"/>
    <s v="Účet"/>
    <m/>
    <n v="5356510"/>
  </r>
  <r>
    <x v="100"/>
    <m/>
    <s v="P.009.01"/>
    <s v="Faktúra"/>
    <n v="1200300113"/>
    <n v="2020135"/>
    <s v="511.110000000"/>
    <x v="16"/>
    <m/>
    <n v="36"/>
    <n v="36"/>
    <s v="Nákup"/>
    <s v="TUZEMSKO"/>
    <s v="A-FIN"/>
    <x v="137"/>
    <s v="Účet"/>
    <m/>
    <n v="5356494"/>
  </r>
  <r>
    <x v="100"/>
    <m/>
    <s v="S.009.01"/>
    <s v="Faktúra"/>
    <n v="1200300115"/>
    <n v="2020137"/>
    <s v="511.110000000"/>
    <x v="16"/>
    <m/>
    <n v="216"/>
    <n v="216"/>
    <s v="Nákup"/>
    <s v="TUZEMSKO"/>
    <s v="A-FIN"/>
    <x v="101"/>
    <s v="Účet"/>
    <m/>
    <n v="5356498"/>
  </r>
  <r>
    <x v="100"/>
    <m/>
    <s v="S.010.01"/>
    <s v="Faktúra"/>
    <n v="1200300117"/>
    <n v="2020139"/>
    <s v="511.110000000"/>
    <x v="16"/>
    <m/>
    <n v="36"/>
    <n v="36"/>
    <s v="Nákup"/>
    <s v="TUZEMSKO"/>
    <s v="A-FIN"/>
    <x v="137"/>
    <s v="Účet"/>
    <m/>
    <n v="5356502"/>
  </r>
  <r>
    <x v="101"/>
    <m/>
    <s v="1.009.05"/>
    <s v="Faktúra"/>
    <n v="1200300299"/>
    <n v="2020163"/>
    <s v="511.110000000"/>
    <x v="16"/>
    <m/>
    <n v="96.6"/>
    <n v="96.6"/>
    <s v="Nákup"/>
    <s v="TUZEMSKO"/>
    <s v="A-FIN"/>
    <x v="636"/>
    <s v="Účet"/>
    <m/>
    <n v="5370829"/>
  </r>
  <r>
    <x v="101"/>
    <m/>
    <s v="1.011.05"/>
    <s v="Faktúra"/>
    <n v="1200300291"/>
    <n v="2020159"/>
    <s v="511.110000000"/>
    <x v="16"/>
    <m/>
    <n v="1457.52"/>
    <n v="1457.52"/>
    <s v="Nákup"/>
    <s v="TUZEMSKO"/>
    <s v="A-FIN"/>
    <x v="637"/>
    <s v="Účet"/>
    <m/>
    <n v="5370789"/>
  </r>
  <r>
    <x v="101"/>
    <m/>
    <s v="1.013.01"/>
    <s v="Faktúra"/>
    <n v="1200300302"/>
    <n v="2020169"/>
    <s v="511.110000000"/>
    <x v="16"/>
    <m/>
    <n v="1856.4"/>
    <n v="1856.4"/>
    <s v="Nákup"/>
    <s v="TUZEMSKO"/>
    <s v="A-FIN"/>
    <x v="638"/>
    <s v="Účet"/>
    <m/>
    <n v="5370835"/>
  </r>
  <r>
    <x v="101"/>
    <m/>
    <s v="1.027.05"/>
    <s v="Faktúra"/>
    <n v="1200300290"/>
    <n v="2020158"/>
    <s v="511.110000000"/>
    <x v="16"/>
    <m/>
    <n v="93"/>
    <n v="93"/>
    <s v="Nákup"/>
    <s v="TUZEMSKO"/>
    <s v="A-FIN"/>
    <x v="639"/>
    <s v="Účet"/>
    <m/>
    <n v="5370787"/>
  </r>
  <r>
    <x v="101"/>
    <m/>
    <s v="1.051.01"/>
    <s v="Faktúra"/>
    <n v="1200300292"/>
    <n v="2020161"/>
    <s v="511.110000000"/>
    <x v="16"/>
    <m/>
    <n v="43.44"/>
    <n v="43.44"/>
    <s v="Nákup"/>
    <s v="TUZEMSKO"/>
    <s v="A-FIN"/>
    <x v="307"/>
    <s v="Účet"/>
    <m/>
    <n v="5370791"/>
  </r>
  <r>
    <x v="101"/>
    <m/>
    <s v="1.278.02"/>
    <s v="Faktúra"/>
    <n v="1200300301"/>
    <n v="2020168"/>
    <s v="511.110000000"/>
    <x v="16"/>
    <m/>
    <n v="914.52"/>
    <n v="914.52"/>
    <s v="Nákup"/>
    <s v="TUZEMSKO"/>
    <s v="A-FIN"/>
    <x v="640"/>
    <s v="Účet"/>
    <m/>
    <n v="5370833"/>
  </r>
  <r>
    <x v="101"/>
    <m/>
    <s v="2.070.51"/>
    <s v="Faktúra"/>
    <n v="1200300294"/>
    <n v="2020165"/>
    <s v="511.110000000"/>
    <x v="16"/>
    <m/>
    <n v="89.88"/>
    <n v="89.88"/>
    <s v="Nákup"/>
    <s v="TUZEMSKO"/>
    <s v="A-FIN"/>
    <x v="641"/>
    <s v="Účet"/>
    <m/>
    <n v="5370795"/>
  </r>
  <r>
    <x v="101"/>
    <m/>
    <s v="2.070.51"/>
    <s v="Faktúra"/>
    <n v="1200300295"/>
    <n v="2020166"/>
    <s v="511.110000000"/>
    <x v="16"/>
    <m/>
    <n v="54.96"/>
    <n v="54.96"/>
    <s v="Nákup"/>
    <s v="TUZEMSKO"/>
    <s v="A-FIN"/>
    <x v="155"/>
    <s v="Účet"/>
    <m/>
    <n v="5370819"/>
  </r>
  <r>
    <x v="101"/>
    <m/>
    <s v="2.070.52"/>
    <s v="Faktúra"/>
    <n v="1200300293"/>
    <n v="2020164"/>
    <s v="511.110000000"/>
    <x v="16"/>
    <m/>
    <n v="54.96"/>
    <n v="54.96"/>
    <s v="Nákup"/>
    <s v="TUZEMSKO"/>
    <s v="A-FIN"/>
    <x v="155"/>
    <s v="Účet"/>
    <m/>
    <n v="5370793"/>
  </r>
  <r>
    <x v="101"/>
    <m/>
    <s v="2.115.53"/>
    <s v="Faktúra"/>
    <n v="1200300289"/>
    <n v="2020156"/>
    <s v="511.110000000"/>
    <x v="16"/>
    <m/>
    <n v="53.88"/>
    <n v="53.88"/>
    <s v="Nákup"/>
    <s v="TUZEMSKO"/>
    <s v="A-FIN"/>
    <x v="123"/>
    <s v="Účet"/>
    <m/>
    <n v="5370785"/>
  </r>
  <r>
    <x v="101"/>
    <m/>
    <s v="5.024.51"/>
    <s v="Faktúra"/>
    <n v="1200300296"/>
    <n v="2020157"/>
    <s v="511.110000000"/>
    <x v="16"/>
    <m/>
    <n v="186"/>
    <n v="186"/>
    <s v="Nákup"/>
    <s v="TUZEMSKO"/>
    <s v="A-FIN"/>
    <x v="642"/>
    <s v="Účet"/>
    <m/>
    <n v="5370821"/>
  </r>
  <r>
    <x v="101"/>
    <m/>
    <s v="5.024.52"/>
    <s v="Faktúra"/>
    <n v="1200300300"/>
    <n v="2020167"/>
    <s v="511.110000000"/>
    <x v="16"/>
    <m/>
    <n v="62.4"/>
    <n v="62.4"/>
    <s v="Nákup"/>
    <s v="TUZEMSKO"/>
    <s v="A-FIN"/>
    <x v="504"/>
    <s v="Účet"/>
    <m/>
    <n v="5370831"/>
  </r>
  <r>
    <x v="101"/>
    <m/>
    <s v="5.034.51"/>
    <s v="Faktúra"/>
    <n v="1200300297"/>
    <n v="2020160"/>
    <s v="511.110000000"/>
    <x v="16"/>
    <m/>
    <n v="80.64"/>
    <n v="80.64"/>
    <s v="Nákup"/>
    <s v="TUZEMSKO"/>
    <s v="A-FIN"/>
    <x v="643"/>
    <s v="Účet"/>
    <m/>
    <n v="5370825"/>
  </r>
  <r>
    <x v="101"/>
    <m/>
    <s v="8.001.54"/>
    <s v="Faktúra"/>
    <n v="1200300303"/>
    <n v="2020140"/>
    <s v="511.110000000"/>
    <x v="16"/>
    <m/>
    <n v="416.52"/>
    <n v="416.52"/>
    <s v="Nákup"/>
    <s v="TUZEMSKO"/>
    <s v="A-FIN"/>
    <x v="627"/>
    <s v="Účet"/>
    <m/>
    <n v="5370837"/>
  </r>
  <r>
    <x v="101"/>
    <m/>
    <s v="S.013.01"/>
    <s v="Faktúra"/>
    <n v="1200300298"/>
    <n v="2020162"/>
    <s v="511.110000000"/>
    <x v="16"/>
    <m/>
    <n v="43.44"/>
    <n v="43.44"/>
    <s v="Nákup"/>
    <s v="TUZEMSKO"/>
    <s v="A-FIN"/>
    <x v="307"/>
    <s v="Účet"/>
    <m/>
    <n v="5370827"/>
  </r>
  <r>
    <x v="102"/>
    <m/>
    <s v="1.001.05"/>
    <s v="Faktúra"/>
    <n v="1200300311"/>
    <n v="2020173"/>
    <s v="511.110000000"/>
    <x v="16"/>
    <m/>
    <n v="202.56"/>
    <n v="202.56"/>
    <s v="Nákup"/>
    <s v="TUZEMSKO"/>
    <s v="A-FIN"/>
    <x v="644"/>
    <s v="Účet"/>
    <m/>
    <n v="5370939"/>
  </r>
  <r>
    <x v="102"/>
    <m/>
    <s v="1.001.05"/>
    <s v="Faktúra"/>
    <n v="1200300315"/>
    <n v="2020177"/>
    <s v="511.110000000"/>
    <x v="16"/>
    <m/>
    <n v="652.91999999999996"/>
    <n v="652.91999999999996"/>
    <s v="Nákup"/>
    <s v="TUZEMSKO"/>
    <s v="A-FIN"/>
    <x v="645"/>
    <s v="Účet"/>
    <m/>
    <n v="5370951"/>
  </r>
  <r>
    <x v="102"/>
    <m/>
    <s v="1.013.01"/>
    <s v="Faktúra"/>
    <n v="1200300310"/>
    <n v="2020172"/>
    <s v="511.110000000"/>
    <x v="16"/>
    <m/>
    <n v="240"/>
    <n v="240"/>
    <s v="Nákup"/>
    <s v="TUZEMSKO"/>
    <s v="A-FIN"/>
    <x v="118"/>
    <s v="Účet"/>
    <m/>
    <n v="5370917"/>
  </r>
  <r>
    <x v="102"/>
    <m/>
    <s v="1.013.01"/>
    <s v="Faktúra"/>
    <n v="1200300397"/>
    <n v="2020179"/>
    <s v="511.110000000"/>
    <x v="16"/>
    <m/>
    <n v="2492.2800000000002"/>
    <n v="2492.2800000000002"/>
    <s v="Nákup"/>
    <s v="TUZEMSKO"/>
    <s v="A-FIN"/>
    <x v="646"/>
    <s v="Účet"/>
    <m/>
    <n v="5388988"/>
  </r>
  <r>
    <x v="102"/>
    <m/>
    <s v="1.207.05"/>
    <s v="Faktúra"/>
    <n v="1200300312"/>
    <n v="2020174"/>
    <s v="511.110000000"/>
    <x v="16"/>
    <m/>
    <n v="289.98"/>
    <n v="289.98"/>
    <s v="Nákup"/>
    <s v="TUZEMSKO"/>
    <s v="A-FIN"/>
    <x v="647"/>
    <s v="Účet"/>
    <m/>
    <n v="5370941"/>
  </r>
  <r>
    <x v="102"/>
    <m/>
    <s v="2.070.51"/>
    <s v="Faktúra"/>
    <n v="1200300399"/>
    <n v="2020181"/>
    <s v="511.110000000"/>
    <x v="16"/>
    <m/>
    <n v="263.76"/>
    <n v="263.76"/>
    <s v="Nákup"/>
    <s v="TUZEMSKO"/>
    <s v="A-FIN"/>
    <x v="648"/>
    <s v="Účet"/>
    <m/>
    <n v="5388992"/>
  </r>
  <r>
    <x v="102"/>
    <m/>
    <s v="2.070.52"/>
    <s v="Faktúra"/>
    <n v="1200300400"/>
    <n v="2020182"/>
    <s v="511.110000000"/>
    <x v="16"/>
    <m/>
    <n v="59.52"/>
    <n v="59.52"/>
    <s v="Nákup"/>
    <s v="TUZEMSKO"/>
    <s v="A-FIN"/>
    <x v="501"/>
    <s v="Účet"/>
    <m/>
    <n v="5388994"/>
  </r>
  <r>
    <x v="102"/>
    <m/>
    <s v="2.802.51"/>
    <s v="Faktúra"/>
    <n v="1200300398"/>
    <n v="2020180"/>
    <s v="511.110000000"/>
    <x v="16"/>
    <m/>
    <n v="166.2"/>
    <n v="166.2"/>
    <s v="Nákup"/>
    <s v="TUZEMSKO"/>
    <s v="A-FIN"/>
    <x v="649"/>
    <s v="Účet"/>
    <m/>
    <n v="5388990"/>
  </r>
  <r>
    <x v="102"/>
    <m/>
    <s v="2.802.54"/>
    <s v="Faktúra"/>
    <n v="1200300313"/>
    <n v="2020175"/>
    <s v="511.110000000"/>
    <x v="16"/>
    <m/>
    <n v="1232.82"/>
    <n v="1232.82"/>
    <s v="Nákup"/>
    <s v="TUZEMSKO"/>
    <s v="A-FIN"/>
    <x v="650"/>
    <s v="Účet"/>
    <m/>
    <n v="5370943"/>
  </r>
  <r>
    <x v="102"/>
    <m/>
    <s v="5.024.52"/>
    <s v="Faktúra"/>
    <n v="1200300314"/>
    <n v="2020176"/>
    <s v="511.110000000"/>
    <x v="16"/>
    <m/>
    <n v="821.88"/>
    <n v="821.88"/>
    <s v="Nákup"/>
    <s v="TUZEMSKO"/>
    <s v="A-FIN"/>
    <x v="651"/>
    <s v="Účet"/>
    <m/>
    <n v="5370949"/>
  </r>
  <r>
    <x v="103"/>
    <m/>
    <s v="1.001.05"/>
    <s v="Faktúra"/>
    <n v="1200300610"/>
    <n v="2020191"/>
    <s v="511.110000000"/>
    <x v="16"/>
    <m/>
    <n v="2070.48"/>
    <n v="2070.48"/>
    <s v="Nákup"/>
    <s v="TUZEMSKO"/>
    <s v="A-FIN"/>
    <x v="652"/>
    <s v="Účet"/>
    <m/>
    <n v="5422924"/>
  </r>
  <r>
    <x v="103"/>
    <m/>
    <s v="1.027.01"/>
    <s v="Faktúra"/>
    <n v="1200300598"/>
    <n v="2020203"/>
    <s v="511.110000000"/>
    <x v="16"/>
    <m/>
    <n v="137.76"/>
    <n v="137.76"/>
    <s v="Nákup"/>
    <s v="TUZEMSKO"/>
    <s v="A-FIN"/>
    <x v="653"/>
    <s v="Účet"/>
    <m/>
    <n v="5422906"/>
  </r>
  <r>
    <x v="103"/>
    <m/>
    <s v="1.027.05"/>
    <s v="Faktúra"/>
    <n v="1200300608"/>
    <n v="2020189"/>
    <s v="511.110000000"/>
    <x v="16"/>
    <m/>
    <n v="1622.4"/>
    <n v="1622.4"/>
    <s v="Nákup"/>
    <s v="TUZEMSKO"/>
    <s v="A-FIN"/>
    <x v="654"/>
    <s v="Účet"/>
    <m/>
    <n v="5422920"/>
  </r>
  <r>
    <x v="103"/>
    <m/>
    <s v="1.202.07"/>
    <s v="Faktúra"/>
    <n v="1200300599"/>
    <n v="2020204"/>
    <s v="511.110000000"/>
    <x v="16"/>
    <m/>
    <n v="271.44"/>
    <n v="271.44"/>
    <s v="Nákup"/>
    <s v="TUZEMSKO"/>
    <s v="A-FIN"/>
    <x v="655"/>
    <s v="Účet"/>
    <m/>
    <n v="5422908"/>
  </r>
  <r>
    <x v="103"/>
    <m/>
    <s v="2.053.51"/>
    <s v="Faktúra"/>
    <n v="1200300600"/>
    <n v="2020205"/>
    <s v="511.110000000"/>
    <x v="16"/>
    <m/>
    <n v="141.36000000000001"/>
    <n v="141.36000000000001"/>
    <s v="Nákup"/>
    <s v="TUZEMSKO"/>
    <s v="A-FIN"/>
    <x v="656"/>
    <s v="Účet"/>
    <m/>
    <n v="5422910"/>
  </r>
  <r>
    <x v="103"/>
    <m/>
    <s v="2.070.51"/>
    <s v="Faktúra"/>
    <n v="1200300589"/>
    <n v="2020195"/>
    <s v="511.110000000"/>
    <x v="16"/>
    <m/>
    <n v="101.64"/>
    <n v="101.64"/>
    <s v="Nákup"/>
    <s v="TUZEMSKO"/>
    <s v="A-FIN"/>
    <x v="430"/>
    <s v="Účet"/>
    <m/>
    <n v="5422890"/>
  </r>
  <r>
    <x v="103"/>
    <m/>
    <s v="2.070.51"/>
    <s v="Faktúra"/>
    <n v="1200300595"/>
    <n v="2020200"/>
    <s v="511.110000000"/>
    <x v="16"/>
    <m/>
    <n v="866.04"/>
    <n v="866.04"/>
    <s v="Nákup"/>
    <s v="TUZEMSKO"/>
    <s v="A-FIN"/>
    <x v="657"/>
    <s v="Účet"/>
    <m/>
    <n v="5422900"/>
  </r>
  <r>
    <x v="103"/>
    <m/>
    <s v="2.115.52"/>
    <s v="Faktúra"/>
    <n v="1200300592"/>
    <n v="2020198"/>
    <s v="511.110000000"/>
    <x v="16"/>
    <m/>
    <n v="1988.16"/>
    <n v="1988.16"/>
    <s v="Nákup"/>
    <s v="TUZEMSKO"/>
    <s v="A-FIN"/>
    <x v="658"/>
    <s v="Účet"/>
    <m/>
    <n v="5422896"/>
  </r>
  <r>
    <x v="103"/>
    <m/>
    <s v="2.802.51"/>
    <s v="Faktúra"/>
    <n v="1200300596"/>
    <n v="2020201"/>
    <s v="511.110000000"/>
    <x v="16"/>
    <m/>
    <n v="280.08"/>
    <n v="280.08"/>
    <s v="Nákup"/>
    <s v="TUZEMSKO"/>
    <s v="A-FIN"/>
    <x v="659"/>
    <s v="Účet"/>
    <m/>
    <n v="5422902"/>
  </r>
  <r>
    <x v="103"/>
    <m/>
    <s v="5.023.56"/>
    <s v="Faktúra"/>
    <n v="1200300586"/>
    <n v="2020192"/>
    <s v="511.110000000"/>
    <x v="16"/>
    <m/>
    <n v="9875.2999999999993"/>
    <n v="9875.2999999999993"/>
    <s v="Nákup"/>
    <s v="TUZEMSKO"/>
    <s v="A-FIN"/>
    <x v="660"/>
    <s v="Účet"/>
    <m/>
    <n v="5422880"/>
  </r>
  <r>
    <x v="103"/>
    <m/>
    <s v="5.024.52"/>
    <s v="Faktúra"/>
    <n v="1200300609"/>
    <n v="2020190"/>
    <s v="511.110000000"/>
    <x v="16"/>
    <m/>
    <n v="813.84"/>
    <n v="813.84"/>
    <s v="Nákup"/>
    <s v="TUZEMSKO"/>
    <s v="A-FIN"/>
    <x v="661"/>
    <s v="Účet"/>
    <m/>
    <n v="5422922"/>
  </r>
  <r>
    <x v="103"/>
    <m/>
    <s v="5.031.51"/>
    <s v="Faktúra"/>
    <n v="1200300607"/>
    <n v="2020188"/>
    <s v="511.110000000"/>
    <x v="16"/>
    <m/>
    <n v="643.44000000000005"/>
    <n v="643.44000000000005"/>
    <s v="Nákup"/>
    <s v="TUZEMSKO"/>
    <s v="A-FIN"/>
    <x v="662"/>
    <s v="Účet"/>
    <m/>
    <n v="5422918"/>
  </r>
  <r>
    <x v="103"/>
    <m/>
    <s v="5.185.05"/>
    <s v="Faktúra"/>
    <n v="1200300587"/>
    <n v="2020193"/>
    <s v="511.110000000"/>
    <x v="16"/>
    <m/>
    <n v="289.68"/>
    <n v="289.68"/>
    <s v="Nákup"/>
    <s v="TUZEMSKO"/>
    <s v="A-FIN"/>
    <x v="663"/>
    <s v="Účet"/>
    <m/>
    <n v="5422886"/>
  </r>
  <r>
    <x v="103"/>
    <m/>
    <s v="5.185.05"/>
    <s v="Faktúra"/>
    <n v="1200300593"/>
    <n v="2020199"/>
    <s v="511.110000000"/>
    <x v="16"/>
    <m/>
    <n v="461.52"/>
    <n v="461.52"/>
    <s v="Nákup"/>
    <s v="TUZEMSKO"/>
    <s v="A-FIN"/>
    <x v="664"/>
    <s v="Účet"/>
    <m/>
    <n v="5422898"/>
  </r>
  <r>
    <x v="103"/>
    <m/>
    <s v="5.186.51"/>
    <s v="Faktúra"/>
    <n v="1200300588"/>
    <n v="2020194"/>
    <s v="511.110000000"/>
    <x v="16"/>
    <m/>
    <n v="36"/>
    <n v="36"/>
    <s v="Nákup"/>
    <s v="TUZEMSKO"/>
    <s v="A-FIN"/>
    <x v="137"/>
    <s v="Účet"/>
    <m/>
    <n v="5422888"/>
  </r>
  <r>
    <x v="103"/>
    <m/>
    <s v="5.186.52"/>
    <s v="Faktúra"/>
    <n v="1200300606"/>
    <n v="2020187"/>
    <s v="511.110000000"/>
    <x v="16"/>
    <m/>
    <n v="119.28"/>
    <n v="119.28"/>
    <s v="Nákup"/>
    <s v="TUZEMSKO"/>
    <s v="A-FIN"/>
    <x v="665"/>
    <s v="Účet"/>
    <m/>
    <n v="5422916"/>
  </r>
  <r>
    <x v="103"/>
    <m/>
    <s v="8.001.54"/>
    <s v="Faktúra"/>
    <n v="1200300590"/>
    <n v="2020196"/>
    <s v="511.110000000"/>
    <x v="16"/>
    <m/>
    <n v="164.16"/>
    <n v="164.16"/>
    <s v="Nákup"/>
    <s v="TUZEMSKO"/>
    <s v="A-FIN"/>
    <x v="666"/>
    <s v="Účet"/>
    <m/>
    <n v="5422892"/>
  </r>
  <r>
    <x v="103"/>
    <m/>
    <s v="S.013.01"/>
    <s v="Faktúra"/>
    <n v="1200300597"/>
    <n v="2020202"/>
    <s v="511.110000000"/>
    <x v="16"/>
    <m/>
    <n v="1325.28"/>
    <n v="1325.28"/>
    <s v="Nákup"/>
    <s v="TUZEMSKO"/>
    <s v="A-FIN"/>
    <x v="243"/>
    <s v="Účet"/>
    <m/>
    <n v="5422904"/>
  </r>
  <r>
    <x v="103"/>
    <m/>
    <s v="S.037.05"/>
    <s v="Faktúra"/>
    <n v="1200300605"/>
    <n v="2020206"/>
    <s v="511.110000000"/>
    <x v="16"/>
    <m/>
    <n v="126.96"/>
    <n v="126.96"/>
    <s v="Nákup"/>
    <s v="TUZEMSKO"/>
    <s v="A-FIN"/>
    <x v="146"/>
    <s v="Účet"/>
    <m/>
    <n v="5422912"/>
  </r>
  <r>
    <x v="41"/>
    <m/>
    <s v="1.001.01"/>
    <s v="Faktúra"/>
    <n v="1200400036"/>
    <n v="2020215"/>
    <s v="511.110000000"/>
    <x v="16"/>
    <m/>
    <n v="36"/>
    <n v="36"/>
    <s v="Nákup"/>
    <s v="TUZEMSKO"/>
    <s v="A-FIN"/>
    <x v="137"/>
    <s v="Účet"/>
    <m/>
    <n v="5475438"/>
  </r>
  <r>
    <x v="41"/>
    <m/>
    <s v="1.001.05"/>
    <s v="Faktúra"/>
    <n v="1200400026"/>
    <n v="2020211"/>
    <s v="511.110000000"/>
    <x v="16"/>
    <m/>
    <n v="36"/>
    <n v="36"/>
    <s v="Nákup"/>
    <s v="TUZEMSKO"/>
    <s v="A-FIN"/>
    <x v="137"/>
    <s v="Účet"/>
    <m/>
    <n v="5475337"/>
  </r>
  <r>
    <x v="41"/>
    <m/>
    <s v="1.001.05"/>
    <s v="Faktúra"/>
    <n v="1200400029"/>
    <n v="2020214"/>
    <s v="511.110000000"/>
    <x v="16"/>
    <m/>
    <n v="63.48"/>
    <n v="63.48"/>
    <s v="Nákup"/>
    <s v="TUZEMSKO"/>
    <s v="A-FIN"/>
    <x v="133"/>
    <s v="Účet"/>
    <m/>
    <n v="5475347"/>
  </r>
  <r>
    <x v="41"/>
    <m/>
    <s v="1.001.05"/>
    <s v="Faktúra"/>
    <n v="1200400030"/>
    <n v="2020216"/>
    <s v="511.110000000"/>
    <x v="16"/>
    <m/>
    <n v="108"/>
    <n v="108"/>
    <s v="Nákup"/>
    <s v="TUZEMSKO"/>
    <s v="A-FIN"/>
    <x v="127"/>
    <s v="Účet"/>
    <m/>
    <n v="5475349"/>
  </r>
  <r>
    <x v="41"/>
    <m/>
    <s v="1.001.05"/>
    <s v="Faktúra"/>
    <n v="1200400031"/>
    <n v="2020217"/>
    <s v="511.110000000"/>
    <x v="16"/>
    <m/>
    <n v="243.48"/>
    <n v="243.48"/>
    <s v="Nákup"/>
    <s v="TUZEMSKO"/>
    <s v="A-FIN"/>
    <x v="667"/>
    <s v="Účet"/>
    <m/>
    <n v="5475353"/>
  </r>
  <r>
    <x v="41"/>
    <m/>
    <s v="1.003.01"/>
    <s v="Faktúra"/>
    <n v="1200400041"/>
    <n v="2020228"/>
    <s v="511.110000000"/>
    <x v="16"/>
    <m/>
    <n v="1056.9000000000001"/>
    <n v="1056.9000000000001"/>
    <s v="Nákup"/>
    <s v="TUZEMSKO"/>
    <s v="A-FIN"/>
    <x v="668"/>
    <s v="Účet"/>
    <m/>
    <n v="5475488"/>
  </r>
  <r>
    <x v="41"/>
    <m/>
    <s v="1.037.05"/>
    <s v="Faktúra"/>
    <n v="1200400028"/>
    <n v="2020213"/>
    <s v="511.110000000"/>
    <x v="16"/>
    <m/>
    <n v="72"/>
    <n v="72"/>
    <s v="Nákup"/>
    <s v="TUZEMSKO"/>
    <s v="A-FIN"/>
    <x v="140"/>
    <s v="Účet"/>
    <m/>
    <n v="5475343"/>
  </r>
  <r>
    <x v="41"/>
    <m/>
    <s v="1.051.01"/>
    <s v="Faktúra"/>
    <n v="1200400025"/>
    <n v="2020210"/>
    <s v="511.110000000"/>
    <x v="16"/>
    <m/>
    <n v="36"/>
    <n v="36"/>
    <s v="Nákup"/>
    <s v="TUZEMSKO"/>
    <s v="A-FIN"/>
    <x v="137"/>
    <s v="Účet"/>
    <m/>
    <n v="5475335"/>
  </r>
  <r>
    <x v="41"/>
    <m/>
    <s v="1.051.01"/>
    <s v="Faktúra"/>
    <n v="1200400027"/>
    <n v="2020212"/>
    <s v="511.110000000"/>
    <x v="16"/>
    <m/>
    <n v="36"/>
    <n v="36"/>
    <s v="Nákup"/>
    <s v="TUZEMSKO"/>
    <s v="A-FIN"/>
    <x v="137"/>
    <s v="Účet"/>
    <m/>
    <n v="5475341"/>
  </r>
  <r>
    <x v="41"/>
    <m/>
    <s v="1.201.06"/>
    <s v="Faktúra"/>
    <n v="1200400042"/>
    <n v="2020229"/>
    <s v="511.110000000"/>
    <x v="16"/>
    <m/>
    <n v="41.88"/>
    <n v="41.88"/>
    <s v="Nákup"/>
    <s v="TUZEMSKO"/>
    <s v="A-FIN"/>
    <x v="135"/>
    <s v="Účet"/>
    <m/>
    <n v="5475490"/>
  </r>
  <r>
    <x v="41"/>
    <m/>
    <s v="1.202.07"/>
    <s v="Faktúra"/>
    <n v="1200400034"/>
    <n v="2020220"/>
    <s v="511.110000000"/>
    <x v="16"/>
    <m/>
    <n v="436.08"/>
    <n v="436.08"/>
    <s v="Nákup"/>
    <s v="TUZEMSKO"/>
    <s v="A-FIN"/>
    <x v="669"/>
    <s v="Účet"/>
    <m/>
    <n v="5475429"/>
  </r>
  <r>
    <x v="41"/>
    <m/>
    <s v="1.278.02"/>
    <s v="Faktúra"/>
    <n v="1200400032"/>
    <n v="2020218"/>
    <s v="511.110000000"/>
    <x v="16"/>
    <m/>
    <n v="204.6"/>
    <n v="204.6"/>
    <s v="Nákup"/>
    <s v="TUZEMSKO"/>
    <s v="A-FIN"/>
    <x v="670"/>
    <s v="Účet"/>
    <m/>
    <n v="5475420"/>
  </r>
  <r>
    <x v="41"/>
    <m/>
    <s v="2.347.52"/>
    <s v="Faktúra"/>
    <n v="1200400044"/>
    <n v="2020209"/>
    <s v="511.110000000"/>
    <x v="16"/>
    <m/>
    <n v="72"/>
    <n v="72"/>
    <s v="Nákup"/>
    <s v="TUZEMSKO"/>
    <s v="A-FIN"/>
    <x v="140"/>
    <s v="Účet"/>
    <m/>
    <n v="5476005"/>
  </r>
  <r>
    <x v="41"/>
    <m/>
    <s v="2.358.52"/>
    <s v="Faktúra"/>
    <n v="1200400033"/>
    <n v="2020219"/>
    <s v="511.110000000"/>
    <x v="16"/>
    <m/>
    <n v="358.8"/>
    <n v="358.8"/>
    <s v="Nákup"/>
    <s v="TUZEMSKO"/>
    <s v="A-FIN"/>
    <x v="671"/>
    <s v="Účet"/>
    <m/>
    <n v="5475424"/>
  </r>
  <r>
    <x v="41"/>
    <m/>
    <s v="5.023.56"/>
    <s v="Faktúra"/>
    <n v="1200400038"/>
    <n v="2020225"/>
    <s v="511.110000000"/>
    <x v="16"/>
    <m/>
    <n v="4847"/>
    <n v="4847"/>
    <s v="Nákup"/>
    <s v="TUZEMSKO"/>
    <s v="A-FIN"/>
    <x v="672"/>
    <s v="Účet"/>
    <m/>
    <n v="5475450"/>
  </r>
  <r>
    <x v="41"/>
    <m/>
    <s v="5.023.56"/>
    <s v="Faktúra"/>
    <n v="1200400039"/>
    <n v="2020226"/>
    <s v="511.110000000"/>
    <x v="16"/>
    <m/>
    <n v="1970"/>
    <n v="1970"/>
    <s v="Nákup"/>
    <s v="TUZEMSKO"/>
    <s v="A-FIN"/>
    <x v="673"/>
    <s v="Účet"/>
    <m/>
    <n v="5475464"/>
  </r>
  <r>
    <x v="41"/>
    <m/>
    <s v="5.023.56"/>
    <s v="Faktúra"/>
    <n v="1200400040"/>
    <n v="2020227"/>
    <s v="511.110000000"/>
    <x v="16"/>
    <m/>
    <n v="2409"/>
    <n v="2409"/>
    <s v="Nákup"/>
    <s v="TUZEMSKO"/>
    <s v="A-FIN"/>
    <x v="674"/>
    <s v="Účet"/>
    <m/>
    <n v="5475479"/>
  </r>
  <r>
    <x v="41"/>
    <m/>
    <s v="5.185.05"/>
    <s v="Faktúra"/>
    <n v="1200400037"/>
    <n v="2020223"/>
    <s v="511.110000000"/>
    <x v="16"/>
    <m/>
    <n v="184.32"/>
    <n v="184.32"/>
    <s v="Nákup"/>
    <s v="TUZEMSKO"/>
    <s v="A-FIN"/>
    <x v="675"/>
    <s v="Účet"/>
    <m/>
    <n v="5475442"/>
  </r>
  <r>
    <x v="41"/>
    <m/>
    <s v="8.001.54"/>
    <s v="Faktúra"/>
    <n v="1200400035"/>
    <n v="2020221"/>
    <s v="511.110000000"/>
    <x v="16"/>
    <m/>
    <n v="362.52"/>
    <n v="362.52"/>
    <s v="Nákup"/>
    <s v="TUZEMSKO"/>
    <s v="A-FIN"/>
    <x v="676"/>
    <s v="Účet"/>
    <m/>
    <n v="5475434"/>
  </r>
  <r>
    <x v="41"/>
    <m/>
    <s v="S.012.05"/>
    <s v="Faktúra"/>
    <n v="1200400043"/>
    <n v="2020230"/>
    <s v="511.110000000"/>
    <x v="16"/>
    <m/>
    <n v="118.68"/>
    <n v="118.68"/>
    <s v="Nákup"/>
    <s v="TUZEMSKO"/>
    <s v="A-FIN"/>
    <x v="677"/>
    <s v="Účet"/>
    <m/>
    <n v="5475496"/>
  </r>
  <r>
    <x v="44"/>
    <m/>
    <s v="1.001.05"/>
    <s v="Faktúra"/>
    <n v="1200400113"/>
    <n v="2020248"/>
    <s v="511.110000000"/>
    <x v="16"/>
    <m/>
    <n v="215.04"/>
    <n v="215.04"/>
    <s v="Nákup"/>
    <s v="TUZEMSKO"/>
    <s v="A-FIN"/>
    <x v="678"/>
    <s v="Účet"/>
    <m/>
    <n v="5476216"/>
  </r>
  <r>
    <x v="44"/>
    <m/>
    <s v="1.004.01"/>
    <s v="Faktúra"/>
    <n v="1200400054"/>
    <n v="2020254"/>
    <s v="511.110000000"/>
    <x v="16"/>
    <m/>
    <n v="27.48"/>
    <n v="27.48"/>
    <s v="Nákup"/>
    <s v="TUZEMSKO"/>
    <s v="A-FIN"/>
    <x v="157"/>
    <s v="Účet"/>
    <m/>
    <n v="5476046"/>
  </r>
  <r>
    <x v="44"/>
    <m/>
    <s v="1.004.05"/>
    <s v="Faktúra"/>
    <n v="1200400055"/>
    <n v="2020255"/>
    <s v="511.110000000"/>
    <x v="16"/>
    <m/>
    <n v="57.36"/>
    <n v="57.36"/>
    <s v="Nákup"/>
    <s v="TUZEMSKO"/>
    <s v="A-FIN"/>
    <x v="176"/>
    <s v="Účet"/>
    <m/>
    <n v="5476050"/>
  </r>
  <r>
    <x v="44"/>
    <m/>
    <s v="1.004.05"/>
    <s v="Faktúra"/>
    <n v="1200400116"/>
    <n v="2020256"/>
    <s v="511.110000000"/>
    <x v="16"/>
    <m/>
    <n v="54.96"/>
    <n v="54.96"/>
    <s v="Nákup"/>
    <s v="TUZEMSKO"/>
    <s v="A-FIN"/>
    <x v="155"/>
    <s v="Účet"/>
    <m/>
    <n v="5476228"/>
  </r>
  <r>
    <x v="44"/>
    <m/>
    <s v="1.009.01"/>
    <s v="Faktúra"/>
    <n v="1200400052"/>
    <n v="2020252"/>
    <s v="511.110000000"/>
    <x v="16"/>
    <m/>
    <n v="72"/>
    <n v="72"/>
    <s v="Nákup"/>
    <s v="TUZEMSKO"/>
    <s v="A-FIN"/>
    <x v="140"/>
    <s v="Účet"/>
    <m/>
    <n v="5476040"/>
  </r>
  <r>
    <x v="44"/>
    <m/>
    <s v="1.201.06"/>
    <s v="Faktúra"/>
    <n v="1200400053"/>
    <n v="2020253"/>
    <s v="511.110000000"/>
    <x v="16"/>
    <m/>
    <n v="27.48"/>
    <n v="27.48"/>
    <s v="Nákup"/>
    <s v="TUZEMSKO"/>
    <s v="A-FIN"/>
    <x v="157"/>
    <s v="Účet"/>
    <m/>
    <n v="5476042"/>
  </r>
  <r>
    <x v="44"/>
    <m/>
    <s v="2.013.52"/>
    <s v="Faktúra"/>
    <n v="1200400112"/>
    <n v="2020247"/>
    <s v="511.110000000"/>
    <x v="16"/>
    <m/>
    <n v="78"/>
    <n v="78"/>
    <s v="Nákup"/>
    <s v="TUZEMSKO"/>
    <s v="A-FIN"/>
    <x v="524"/>
    <s v="Účet"/>
    <m/>
    <n v="5476212"/>
  </r>
  <r>
    <x v="44"/>
    <m/>
    <s v="2.802.57"/>
    <s v="Faktúra"/>
    <n v="1200400051"/>
    <n v="2020250"/>
    <s v="511.110000000"/>
    <x v="16"/>
    <m/>
    <n v="124.92"/>
    <n v="124.92"/>
    <s v="Nákup"/>
    <s v="TUZEMSKO"/>
    <s v="A-FIN"/>
    <x v="679"/>
    <s v="Účet"/>
    <m/>
    <n v="5476036"/>
  </r>
  <r>
    <x v="44"/>
    <m/>
    <s v="5.027.51"/>
    <s v="Faktúra"/>
    <n v="1200400115"/>
    <n v="2020251"/>
    <s v="511.110000000"/>
    <x v="16"/>
    <m/>
    <n v="99.36"/>
    <n v="99.36"/>
    <s v="Nákup"/>
    <s v="TUZEMSKO"/>
    <s v="A-FIN"/>
    <x v="680"/>
    <s v="Účet"/>
    <m/>
    <n v="5476222"/>
  </r>
  <r>
    <x v="44"/>
    <m/>
    <s v="5.188.52"/>
    <s v="Faktúra"/>
    <n v="1200400114"/>
    <n v="2020249"/>
    <s v="511.110000000"/>
    <x v="16"/>
    <m/>
    <n v="78"/>
    <n v="78"/>
    <s v="Nákup"/>
    <s v="TUZEMSKO"/>
    <s v="A-FIN"/>
    <x v="524"/>
    <s v="Účet"/>
    <m/>
    <n v="5476220"/>
  </r>
  <r>
    <x v="44"/>
    <m/>
    <s v="P.009.01"/>
    <s v="Faktúra"/>
    <n v="1200400111"/>
    <n v="2020246"/>
    <s v="511.110000000"/>
    <x v="16"/>
    <m/>
    <n v="78"/>
    <n v="78"/>
    <s v="Nákup"/>
    <s v="TUZEMSKO"/>
    <s v="A-FIN"/>
    <x v="524"/>
    <s v="Účet"/>
    <m/>
    <n v="5476208"/>
  </r>
  <r>
    <x v="26"/>
    <m/>
    <s v="1.001.05"/>
    <s v="Faktúra"/>
    <n v="1200400404"/>
    <n v="2020266"/>
    <s v="511.110000000"/>
    <x v="16"/>
    <m/>
    <n v="36"/>
    <n v="36"/>
    <s v="Nákup"/>
    <s v="TUZEMSKO"/>
    <s v="A-FIN"/>
    <x v="137"/>
    <s v="Účet"/>
    <m/>
    <n v="5502729"/>
  </r>
  <r>
    <x v="26"/>
    <m/>
    <s v="1.002.01"/>
    <s v="Faktúra"/>
    <n v="1200400503"/>
    <n v="2020286"/>
    <s v="511.110000000"/>
    <x v="16"/>
    <m/>
    <n v="296.39999999999998"/>
    <n v="296.39999999999998"/>
    <s v="Nákup"/>
    <s v="TUZEMSKO"/>
    <s v="A-FIN"/>
    <x v="527"/>
    <s v="Účet"/>
    <m/>
    <n v="5503268"/>
  </r>
  <r>
    <x v="26"/>
    <m/>
    <s v="1.009.05"/>
    <s v="Faktúra"/>
    <n v="1200400403"/>
    <n v="2020265"/>
    <s v="511.110000000"/>
    <x v="16"/>
    <m/>
    <n v="279.60000000000002"/>
    <n v="279.60000000000002"/>
    <s v="Nákup"/>
    <s v="TUZEMSKO"/>
    <s v="A-FIN"/>
    <x v="681"/>
    <s v="Účet"/>
    <m/>
    <n v="5502727"/>
  </r>
  <r>
    <x v="26"/>
    <m/>
    <s v="1.012.01"/>
    <s v="Faktúra"/>
    <n v="1200400410"/>
    <n v="2020274"/>
    <s v="511.110000000"/>
    <x v="16"/>
    <m/>
    <n v="467.88"/>
    <n v="467.88"/>
    <s v="Nákup"/>
    <s v="TUZEMSKO"/>
    <s v="A-FIN"/>
    <x v="682"/>
    <s v="Účet"/>
    <m/>
    <n v="5502746"/>
  </r>
  <r>
    <x v="26"/>
    <m/>
    <s v="1.012.05"/>
    <s v="Faktúra"/>
    <n v="1200400506"/>
    <n v="2020283"/>
    <s v="511.110000000"/>
    <x v="16"/>
    <m/>
    <n v="457.56"/>
    <n v="457.56"/>
    <s v="Nákup"/>
    <s v="TUZEMSKO"/>
    <s v="A-FIN"/>
    <x v="683"/>
    <s v="Účet"/>
    <m/>
    <n v="5503276"/>
  </r>
  <r>
    <x v="26"/>
    <m/>
    <s v="1.025.01"/>
    <s v="Faktúra"/>
    <n v="1200400508"/>
    <n v="2020281"/>
    <s v="511.110000000"/>
    <x v="16"/>
    <m/>
    <n v="456"/>
    <n v="456"/>
    <s v="Nákup"/>
    <s v="TUZEMSKO"/>
    <s v="A-FIN"/>
    <x v="684"/>
    <s v="Účet"/>
    <m/>
    <n v="5503282"/>
  </r>
  <r>
    <x v="26"/>
    <m/>
    <s v="1.070.05"/>
    <s v="Faktúra"/>
    <n v="1200400504"/>
    <n v="2020285"/>
    <s v="511.110000000"/>
    <x v="16"/>
    <m/>
    <n v="376.56"/>
    <n v="376.56"/>
    <s v="Nákup"/>
    <s v="TUZEMSKO"/>
    <s v="A-FIN"/>
    <x v="302"/>
    <s v="Účet"/>
    <m/>
    <n v="5503270"/>
  </r>
  <r>
    <x v="26"/>
    <m/>
    <s v="1.207.05"/>
    <s v="Faktúra"/>
    <n v="1200400401"/>
    <n v="2020263"/>
    <s v="511.110000000"/>
    <x v="16"/>
    <m/>
    <n v="1828.2"/>
    <n v="1828.2"/>
    <s v="Nákup"/>
    <s v="TUZEMSKO"/>
    <s v="A-FIN"/>
    <x v="685"/>
    <s v="Účet"/>
    <m/>
    <n v="5502722"/>
  </r>
  <r>
    <x v="26"/>
    <m/>
    <s v="1.207.05"/>
    <s v="Faktúra"/>
    <n v="1200400402"/>
    <n v="2020264"/>
    <s v="511.110000000"/>
    <x v="16"/>
    <m/>
    <n v="78"/>
    <n v="78"/>
    <s v="Nákup"/>
    <s v="TUZEMSKO"/>
    <s v="A-FIN"/>
    <x v="524"/>
    <s v="Účet"/>
    <m/>
    <n v="5502725"/>
  </r>
  <r>
    <x v="26"/>
    <m/>
    <s v="2.003.57"/>
    <s v="Faktúra"/>
    <n v="1200400507"/>
    <n v="2020282"/>
    <s v="511.110000000"/>
    <x v="16"/>
    <m/>
    <n v="256.68"/>
    <n v="256.68"/>
    <s v="Nákup"/>
    <s v="TUZEMSKO"/>
    <s v="A-FIN"/>
    <x v="686"/>
    <s v="Účet"/>
    <m/>
    <n v="5503280"/>
  </r>
  <r>
    <x v="26"/>
    <m/>
    <s v="2.012.51"/>
    <s v="Faktúra"/>
    <n v="1200400410"/>
    <n v="2020274"/>
    <s v="511.110000000"/>
    <x v="16"/>
    <m/>
    <n v="467.88"/>
    <n v="467.88"/>
    <s v="Nákup"/>
    <s v="TUZEMSKO"/>
    <s v="A-FIN"/>
    <x v="682"/>
    <s v="Účet"/>
    <m/>
    <n v="5502745"/>
  </r>
  <r>
    <x v="26"/>
    <m/>
    <s v="2.070.52"/>
    <s v="Faktúra"/>
    <n v="1200400399"/>
    <n v="2020261"/>
    <s v="511.110000000"/>
    <x v="16"/>
    <m/>
    <n v="242.16"/>
    <n v="242.16"/>
    <s v="Nákup"/>
    <s v="TUZEMSKO"/>
    <s v="A-FIN"/>
    <x v="687"/>
    <s v="Účet"/>
    <m/>
    <n v="5502718"/>
  </r>
  <r>
    <x v="26"/>
    <m/>
    <s v="2.070.52"/>
    <s v="Faktúra"/>
    <n v="1200400505"/>
    <n v="2020284"/>
    <s v="511.110000000"/>
    <x v="16"/>
    <m/>
    <n v="403.92"/>
    <n v="403.92"/>
    <s v="Nákup"/>
    <s v="TUZEMSKO"/>
    <s v="A-FIN"/>
    <x v="688"/>
    <s v="Účet"/>
    <m/>
    <n v="5503274"/>
  </r>
  <r>
    <x v="26"/>
    <m/>
    <s v="5.023.66"/>
    <s v="Faktúra"/>
    <n v="1200400397"/>
    <n v="2020259"/>
    <s v="511.110000000"/>
    <x v="16"/>
    <m/>
    <n v="73.92"/>
    <n v="73.92"/>
    <s v="Nákup"/>
    <s v="TUZEMSKO"/>
    <s v="A-FIN"/>
    <x v="689"/>
    <s v="Účet"/>
    <m/>
    <n v="5502706"/>
  </r>
  <r>
    <x v="26"/>
    <m/>
    <s v="5.034.51"/>
    <s v="Faktúra"/>
    <n v="1200400509"/>
    <n v="2020280"/>
    <s v="511.110000000"/>
    <x v="16"/>
    <m/>
    <n v="867.72"/>
    <n v="867.72"/>
    <s v="Nákup"/>
    <s v="TUZEMSKO"/>
    <s v="A-FIN"/>
    <x v="690"/>
    <s v="Účet"/>
    <m/>
    <n v="5503284"/>
  </r>
  <r>
    <x v="26"/>
    <m/>
    <s v="5.185.05"/>
    <s v="Faktúra"/>
    <n v="1200400398"/>
    <n v="2020260"/>
    <s v="511.110000000"/>
    <x v="16"/>
    <m/>
    <n v="1686.48"/>
    <n v="1686.48"/>
    <s v="Nákup"/>
    <s v="TUZEMSKO"/>
    <s v="A-FIN"/>
    <x v="691"/>
    <s v="Účet"/>
    <m/>
    <n v="5502708"/>
  </r>
  <r>
    <x v="26"/>
    <m/>
    <s v="5.185.05"/>
    <s v="Faktúra"/>
    <n v="1200400406"/>
    <n v="2020268"/>
    <s v="511.110000000"/>
    <x v="16"/>
    <m/>
    <n v="54.96"/>
    <n v="54.96"/>
    <s v="Nákup"/>
    <s v="TUZEMSKO"/>
    <s v="A-FIN"/>
    <x v="155"/>
    <s v="Účet"/>
    <m/>
    <n v="5502733"/>
  </r>
  <r>
    <x v="26"/>
    <m/>
    <s v="5.185.05"/>
    <s v="Faktúra"/>
    <n v="1200400407"/>
    <n v="2020269"/>
    <s v="511.110000000"/>
    <x v="16"/>
    <m/>
    <n v="146.4"/>
    <n v="146.4"/>
    <s v="Nákup"/>
    <s v="TUZEMSKO"/>
    <s v="A-FIN"/>
    <x v="692"/>
    <s v="Účet"/>
    <m/>
    <n v="5502737"/>
  </r>
  <r>
    <x v="26"/>
    <m/>
    <s v="5.185.05"/>
    <s v="Faktúra"/>
    <n v="1200400409"/>
    <n v="2020275"/>
    <s v="511.110000000"/>
    <x v="16"/>
    <m/>
    <n v="1455.84"/>
    <n v="1455.84"/>
    <s v="Nákup"/>
    <s v="TUZEMSKO"/>
    <s v="A-FIN"/>
    <x v="693"/>
    <s v="Účet"/>
    <m/>
    <n v="5502741"/>
  </r>
  <r>
    <x v="26"/>
    <m/>
    <s v="S.013.01"/>
    <s v="Faktúra"/>
    <n v="1200400400"/>
    <n v="2020262"/>
    <s v="511.110000000"/>
    <x v="16"/>
    <m/>
    <n v="2031.24"/>
    <n v="2031.24"/>
    <s v="Nákup"/>
    <s v="TUZEMSKO"/>
    <s v="A-FIN"/>
    <x v="694"/>
    <s v="Účet"/>
    <m/>
    <n v="5502720"/>
  </r>
  <r>
    <x v="104"/>
    <m/>
    <s v="1.010.05"/>
    <s v="Faktúra"/>
    <n v="1200500120"/>
    <n v="2020297"/>
    <s v="511.110000000"/>
    <x v="16"/>
    <m/>
    <n v="208.2"/>
    <n v="208.2"/>
    <s v="Nákup"/>
    <s v="TUZEMSKO"/>
    <s v="A-FIN"/>
    <x v="695"/>
    <s v="Účet"/>
    <m/>
    <n v="5548767"/>
  </r>
  <r>
    <x v="104"/>
    <m/>
    <s v="1.027.01"/>
    <s v="Faktúra"/>
    <n v="1200500118"/>
    <n v="2020295"/>
    <s v="511.110000000"/>
    <x v="16"/>
    <m/>
    <n v="41.88"/>
    <n v="41.88"/>
    <s v="Nákup"/>
    <s v="TUZEMSKO"/>
    <s v="A-FIN"/>
    <x v="135"/>
    <s v="Účet"/>
    <m/>
    <n v="5548756"/>
  </r>
  <r>
    <x v="104"/>
    <m/>
    <s v="1.196.01"/>
    <s v="Faktúra"/>
    <n v="1200500116"/>
    <n v="2020293"/>
    <s v="511.110000000"/>
    <x v="16"/>
    <m/>
    <n v="80.94"/>
    <n v="80.94"/>
    <s v="Nákup"/>
    <s v="TUZEMSKO"/>
    <s v="A-FIN"/>
    <x v="696"/>
    <s v="Účet"/>
    <m/>
    <n v="5548750"/>
  </r>
  <r>
    <x v="104"/>
    <m/>
    <s v="1.202.02"/>
    <s v="Faktúra"/>
    <n v="1200500119"/>
    <n v="2020296"/>
    <s v="511.110000000"/>
    <x v="16"/>
    <m/>
    <n v="270.95999999999998"/>
    <n v="270.95999999999998"/>
    <s v="Nákup"/>
    <s v="TUZEMSKO"/>
    <s v="A-FIN"/>
    <x v="697"/>
    <s v="Účet"/>
    <m/>
    <n v="5548763"/>
  </r>
  <r>
    <x v="104"/>
    <m/>
    <s v="2.070.51"/>
    <s v="Faktúra"/>
    <n v="1200500114"/>
    <n v="2020291"/>
    <s v="511.110000000"/>
    <x v="16"/>
    <m/>
    <n v="107.76"/>
    <n v="107.76"/>
    <s v="Nákup"/>
    <s v="TUZEMSKO"/>
    <s v="A-FIN"/>
    <x v="698"/>
    <s v="Účet"/>
    <m/>
    <n v="5548416"/>
  </r>
  <r>
    <x v="104"/>
    <m/>
    <s v="2.070.51"/>
    <s v="Faktúra"/>
    <n v="1200500115"/>
    <n v="2020292"/>
    <s v="511.110000000"/>
    <x v="16"/>
    <m/>
    <n v="71.760000000000005"/>
    <n v="71.760000000000005"/>
    <s v="Nákup"/>
    <s v="TUZEMSKO"/>
    <s v="A-FIN"/>
    <x v="699"/>
    <s v="Účet"/>
    <m/>
    <n v="5548418"/>
  </r>
  <r>
    <x v="104"/>
    <m/>
    <s v="2.306.52"/>
    <s v="Faktúra"/>
    <n v="1200500122"/>
    <n v="2020299"/>
    <s v="511.110000000"/>
    <x v="16"/>
    <m/>
    <n v="980.94"/>
    <n v="980.94"/>
    <s v="Nákup"/>
    <s v="TUZEMSKO"/>
    <s v="A-FIN"/>
    <x v="700"/>
    <s v="Účet"/>
    <m/>
    <n v="5548773"/>
  </r>
  <r>
    <x v="104"/>
    <m/>
    <s v="2.358.52"/>
    <s v="Faktúra"/>
    <n v="1200500128"/>
    <n v="2020302"/>
    <s v="511.110000000"/>
    <x v="16"/>
    <m/>
    <n v="413.76"/>
    <n v="413.76"/>
    <s v="Nákup"/>
    <s v="TUZEMSKO"/>
    <s v="A-FIN"/>
    <x v="701"/>
    <s v="Účet"/>
    <m/>
    <n v="5552947"/>
  </r>
  <r>
    <x v="104"/>
    <m/>
    <s v="2.802.51"/>
    <s v="Faktúra"/>
    <n v="1200500117"/>
    <n v="2020294"/>
    <s v="511.110000000"/>
    <x v="16"/>
    <m/>
    <n v="399.36"/>
    <n v="399.36"/>
    <s v="Nákup"/>
    <s v="TUZEMSKO"/>
    <s v="A-FIN"/>
    <x v="702"/>
    <s v="Účet"/>
    <m/>
    <n v="5548754"/>
  </r>
  <r>
    <x v="104"/>
    <m/>
    <s v="2.802.53"/>
    <s v="Faktúra"/>
    <n v="1200500113"/>
    <n v="2020290"/>
    <s v="511.110000000"/>
    <x v="16"/>
    <m/>
    <n v="205.92"/>
    <n v="205.92"/>
    <s v="Nákup"/>
    <s v="TUZEMSKO"/>
    <s v="A-FIN"/>
    <x v="703"/>
    <s v="Účet"/>
    <m/>
    <n v="5548412"/>
  </r>
  <r>
    <x v="104"/>
    <m/>
    <s v="5.040.54"/>
    <s v="Faktúra"/>
    <n v="1200500124"/>
    <n v="2020301"/>
    <s v="511.110000000"/>
    <x v="16"/>
    <m/>
    <n v="54.96"/>
    <n v="54.96"/>
    <s v="Nákup"/>
    <s v="TUZEMSKO"/>
    <s v="A-FIN"/>
    <x v="155"/>
    <s v="Účet"/>
    <m/>
    <n v="5548791"/>
  </r>
  <r>
    <x v="104"/>
    <m/>
    <s v="P.009.05"/>
    <s v="Faktúra"/>
    <n v="1200500129"/>
    <n v="2020303"/>
    <s v="511.110000000"/>
    <x v="16"/>
    <m/>
    <n v="876.72"/>
    <n v="876.72"/>
    <s v="Nákup"/>
    <s v="TUZEMSKO"/>
    <s v="A-FIN"/>
    <x v="704"/>
    <s v="Účet"/>
    <m/>
    <n v="5552953"/>
  </r>
  <r>
    <x v="104"/>
    <m/>
    <s v="S.012.01"/>
    <s v="Faktúra"/>
    <n v="1200500121"/>
    <n v="2020298"/>
    <s v="511.110000000"/>
    <x v="16"/>
    <m/>
    <n v="877.92"/>
    <n v="877.92"/>
    <s v="Nákup"/>
    <s v="TUZEMSKO"/>
    <s v="A-FIN"/>
    <x v="705"/>
    <s v="Účet"/>
    <m/>
    <n v="5548769"/>
  </r>
  <r>
    <x v="104"/>
    <m/>
    <s v="S.013.01"/>
    <s v="Faktúra"/>
    <n v="1200500123"/>
    <n v="2020300"/>
    <s v="511.110000000"/>
    <x v="16"/>
    <m/>
    <n v="75.48"/>
    <n v="75.48"/>
    <s v="Nákup"/>
    <s v="TUZEMSKO"/>
    <s v="A-FIN"/>
    <x v="604"/>
    <s v="Účet"/>
    <m/>
    <n v="5548777"/>
  </r>
  <r>
    <x v="105"/>
    <m/>
    <s v="1.002.01"/>
    <s v="Faktúra"/>
    <n v="1200500134"/>
    <n v="2020314"/>
    <s v="511.110000000"/>
    <x v="16"/>
    <m/>
    <n v="2137.1999999999998"/>
    <n v="2137.1999999999998"/>
    <s v="Nákup"/>
    <s v="TUZEMSKO"/>
    <s v="A-FIN"/>
    <x v="706"/>
    <s v="Účet"/>
    <m/>
    <n v="5553035"/>
  </r>
  <r>
    <x v="105"/>
    <m/>
    <s v="5.023.51"/>
    <s v="Faktúra"/>
    <n v="1200500133"/>
    <n v="2020313"/>
    <s v="511.110000000"/>
    <x v="16"/>
    <m/>
    <n v="695.64"/>
    <n v="695.64"/>
    <s v="Nákup"/>
    <s v="TUZEMSKO"/>
    <s v="A-FIN"/>
    <x v="707"/>
    <s v="Účet"/>
    <m/>
    <n v="5553033"/>
  </r>
  <r>
    <x v="105"/>
    <m/>
    <s v="5.185.05"/>
    <s v="Faktúra"/>
    <n v="1200500132"/>
    <n v="2020312"/>
    <s v="511.110000000"/>
    <x v="16"/>
    <m/>
    <n v="1829.28"/>
    <n v="1829.28"/>
    <s v="Nákup"/>
    <s v="TUZEMSKO"/>
    <s v="A-FIN"/>
    <x v="708"/>
    <s v="Účet"/>
    <m/>
    <n v="5553031"/>
  </r>
  <r>
    <x v="105"/>
    <m/>
    <s v="S.015.01"/>
    <s v="Faktúra"/>
    <n v="1200500131"/>
    <n v="2020311"/>
    <s v="511.110000000"/>
    <x v="16"/>
    <m/>
    <n v="4457.76"/>
    <n v="4457.76"/>
    <s v="Nákup"/>
    <s v="TUZEMSKO"/>
    <s v="A-FIN"/>
    <x v="709"/>
    <s v="Účet"/>
    <m/>
    <n v="5553027"/>
  </r>
  <r>
    <x v="106"/>
    <m/>
    <s v="1.009.05"/>
    <s v="Faktúra"/>
    <n v="1200500459"/>
    <n v="2020320"/>
    <s v="511.110000000"/>
    <x v="16"/>
    <m/>
    <n v="689.64"/>
    <n v="689.64"/>
    <s v="Nákup"/>
    <s v="TUZEMSKO"/>
    <s v="A-FIN"/>
    <x v="710"/>
    <s v="Účet"/>
    <m/>
    <n v="5590433"/>
  </r>
  <r>
    <x v="106"/>
    <m/>
    <s v="1.013.01"/>
    <s v="Faktúra"/>
    <n v="1200500461"/>
    <n v="2020322"/>
    <s v="511.110000000"/>
    <x v="16"/>
    <m/>
    <n v="240"/>
    <n v="240"/>
    <s v="Nákup"/>
    <s v="TUZEMSKO"/>
    <s v="A-FIN"/>
    <x v="118"/>
    <s v="Účet"/>
    <m/>
    <n v="5590437"/>
  </r>
  <r>
    <x v="106"/>
    <m/>
    <s v="2.011.60"/>
    <s v="Faktúra"/>
    <n v="1200500462"/>
    <n v="2020323"/>
    <s v="511.110000000"/>
    <x v="16"/>
    <m/>
    <n v="173.64"/>
    <n v="173.64"/>
    <s v="Nákup"/>
    <s v="TUZEMSKO"/>
    <s v="A-FIN"/>
    <x v="711"/>
    <s v="Účet"/>
    <m/>
    <n v="5590439"/>
  </r>
  <r>
    <x v="106"/>
    <m/>
    <s v="2.039.51"/>
    <s v="Faktúra"/>
    <n v="1200500460"/>
    <n v="2020321"/>
    <s v="511.110000000"/>
    <x v="16"/>
    <m/>
    <n v="159.24"/>
    <n v="159.24"/>
    <s v="Nákup"/>
    <s v="TUZEMSKO"/>
    <s v="A-FIN"/>
    <x v="525"/>
    <s v="Účet"/>
    <m/>
    <n v="5590435"/>
  </r>
  <r>
    <x v="106"/>
    <m/>
    <s v="2.070.52"/>
    <s v="Faktúra"/>
    <n v="1200500464"/>
    <n v="2020325"/>
    <s v="511.110000000"/>
    <x v="16"/>
    <m/>
    <n v="1073.52"/>
    <n v="1073.52"/>
    <s v="Nákup"/>
    <s v="TUZEMSKO"/>
    <s v="A-FIN"/>
    <x v="712"/>
    <s v="Účet"/>
    <m/>
    <n v="5590443"/>
  </r>
  <r>
    <x v="106"/>
    <m/>
    <s v="5.034.51"/>
    <s v="Faktúra"/>
    <n v="1200500463"/>
    <n v="2020324"/>
    <s v="511.110000000"/>
    <x v="16"/>
    <m/>
    <n v="524.28"/>
    <n v="524.28"/>
    <s v="Nákup"/>
    <s v="TUZEMSKO"/>
    <s v="A-FIN"/>
    <x v="713"/>
    <s v="Účet"/>
    <m/>
    <n v="5590441"/>
  </r>
  <r>
    <x v="106"/>
    <m/>
    <s v="5.188.53"/>
    <s v="Faktúra"/>
    <n v="1200500466"/>
    <n v="2020327"/>
    <s v="511.110000000"/>
    <x v="16"/>
    <m/>
    <n v="173.88"/>
    <n v="173.88"/>
    <s v="Nákup"/>
    <s v="TUZEMSKO"/>
    <s v="A-FIN"/>
    <x v="714"/>
    <s v="Účet"/>
    <m/>
    <n v="5590447"/>
  </r>
  <r>
    <x v="106"/>
    <m/>
    <s v="8.001.54"/>
    <s v="Faktúra"/>
    <n v="1200500465"/>
    <n v="2020326"/>
    <s v="511.110000000"/>
    <x v="16"/>
    <m/>
    <n v="109.92"/>
    <n v="109.92"/>
    <s v="Nákup"/>
    <s v="TUZEMSKO"/>
    <s v="A-FIN"/>
    <x v="197"/>
    <s v="Účet"/>
    <m/>
    <n v="5590445"/>
  </r>
  <r>
    <x v="106"/>
    <m/>
    <s v="8.184.59"/>
    <s v="Faktúra"/>
    <n v="1200500458"/>
    <n v="2020319"/>
    <s v="511.110000000"/>
    <x v="16"/>
    <m/>
    <n v="193.2"/>
    <n v="193.2"/>
    <s v="Nákup"/>
    <s v="TUZEMSKO"/>
    <s v="A-FIN"/>
    <x v="715"/>
    <s v="Účet"/>
    <m/>
    <n v="5590431"/>
  </r>
  <r>
    <x v="39"/>
    <m/>
    <s v="1.027.05"/>
    <s v="Faktúra"/>
    <n v="1200500475"/>
    <n v="2020336"/>
    <s v="511.110000000"/>
    <x v="16"/>
    <m/>
    <n v="1731.84"/>
    <n v="1731.84"/>
    <s v="Nákup"/>
    <s v="TUZEMSKO"/>
    <s v="A-FIN"/>
    <x v="716"/>
    <s v="Účet"/>
    <m/>
    <n v="5590471"/>
  </r>
  <r>
    <x v="39"/>
    <m/>
    <s v="1.031.51"/>
    <s v="Faktúra"/>
    <n v="1200500474"/>
    <n v="2020335"/>
    <s v="511.110000000"/>
    <x v="16"/>
    <m/>
    <n v="272.76"/>
    <n v="272.76"/>
    <s v="Nákup"/>
    <s v="TUZEMSKO"/>
    <s v="A-FIN"/>
    <x v="717"/>
    <s v="Účet"/>
    <m/>
    <n v="5590469"/>
  </r>
  <r>
    <x v="39"/>
    <m/>
    <s v="5.023.56"/>
    <s v="Faktúra"/>
    <n v="1200500472"/>
    <n v="2020333"/>
    <s v="511.110000000"/>
    <x v="16"/>
    <m/>
    <n v="5554.5"/>
    <n v="5554.5"/>
    <s v="Nákup"/>
    <s v="TUZEMSKO"/>
    <s v="A-FIN"/>
    <x v="718"/>
    <s v="Účet"/>
    <m/>
    <n v="5590457"/>
  </r>
  <r>
    <x v="39"/>
    <m/>
    <s v="5.023.56"/>
    <s v="Faktúra"/>
    <n v="1200500473"/>
    <n v="2020334"/>
    <s v="511.110000000"/>
    <x v="16"/>
    <m/>
    <n v="7336"/>
    <n v="7336"/>
    <s v="Nákup"/>
    <s v="TUZEMSKO"/>
    <s v="A-FIN"/>
    <x v="719"/>
    <s v="Účet"/>
    <m/>
    <n v="5590463"/>
  </r>
  <r>
    <x v="39"/>
    <m/>
    <s v="P.009.01"/>
    <s v="Faktúra"/>
    <n v="1200500477"/>
    <n v="2020338"/>
    <s v="511.110000000"/>
    <x v="16"/>
    <m/>
    <n v="90"/>
    <n v="90"/>
    <s v="Nákup"/>
    <s v="TUZEMSKO"/>
    <s v="A-FIN"/>
    <x v="720"/>
    <s v="Účet"/>
    <m/>
    <n v="5590475"/>
  </r>
  <r>
    <x v="39"/>
    <m/>
    <s v="S.014.05"/>
    <s v="Faktúra"/>
    <n v="1200500476"/>
    <n v="2020337"/>
    <s v="511.110000000"/>
    <x v="16"/>
    <m/>
    <n v="216"/>
    <n v="216"/>
    <s v="Nákup"/>
    <s v="TUZEMSKO"/>
    <s v="A-FIN"/>
    <x v="101"/>
    <s v="Účet"/>
    <m/>
    <n v="5590473"/>
  </r>
  <r>
    <x v="107"/>
    <m/>
    <s v="5.023.54"/>
    <s v="Faktúra"/>
    <n v="1200500481"/>
    <n v="2020341"/>
    <s v="511.110000000"/>
    <x v="16"/>
    <m/>
    <n v="593.28"/>
    <n v="593.28"/>
    <s v="Nákup"/>
    <s v="TUZEMSKO"/>
    <s v="A-FIN"/>
    <x v="721"/>
    <s v="Účet"/>
    <m/>
    <n v="5590483"/>
  </r>
  <r>
    <x v="107"/>
    <m/>
    <s v="5.188.51"/>
    <s v="Faktúra"/>
    <n v="1200500480"/>
    <n v="2020342"/>
    <s v="511.110000000"/>
    <x v="16"/>
    <m/>
    <n v="1593.84"/>
    <n v="1593.84"/>
    <s v="Nákup"/>
    <s v="TUZEMSKO"/>
    <s v="A-FIN"/>
    <x v="722"/>
    <s v="Účet"/>
    <m/>
    <n v="5590481"/>
  </r>
  <r>
    <x v="47"/>
    <m/>
    <s v="1.003.02"/>
    <s v="Faktúra"/>
    <n v="1200600433"/>
    <n v="2020353"/>
    <s v="511.110000000"/>
    <x v="16"/>
    <m/>
    <n v="4128"/>
    <n v="4128"/>
    <s v="Nákup"/>
    <s v="TUZEMSKO"/>
    <s v="A-FIN"/>
    <x v="723"/>
    <s v="Účet"/>
    <m/>
    <n v="5733155"/>
  </r>
  <r>
    <x v="47"/>
    <m/>
    <s v="5.034.51"/>
    <s v="Faktúra"/>
    <n v="1200600432"/>
    <n v="2020352"/>
    <s v="511.110000000"/>
    <x v="16"/>
    <m/>
    <n v="274.8"/>
    <n v="274.8"/>
    <s v="Nákup"/>
    <s v="TUZEMSKO"/>
    <s v="A-FIN"/>
    <x v="724"/>
    <s v="Účet"/>
    <m/>
    <n v="5733151"/>
  </r>
  <r>
    <x v="47"/>
    <m/>
    <s v="S.009.01"/>
    <s v="Faktúra"/>
    <n v="1200600430"/>
    <n v="2020350"/>
    <s v="511.110000000"/>
    <x v="16"/>
    <m/>
    <n v="105.48"/>
    <n v="105.48"/>
    <s v="Nákup"/>
    <s v="TUZEMSKO"/>
    <s v="A-FIN"/>
    <x v="725"/>
    <s v="Účet"/>
    <m/>
    <n v="5733143"/>
  </r>
  <r>
    <x v="47"/>
    <m/>
    <s v="S.009.01"/>
    <s v="Faktúra"/>
    <n v="1200600431"/>
    <n v="2020351"/>
    <s v="511.110000000"/>
    <x v="16"/>
    <m/>
    <n v="270"/>
    <n v="270"/>
    <s v="Nákup"/>
    <s v="TUZEMSKO"/>
    <s v="A-FIN"/>
    <x v="726"/>
    <s v="Účet"/>
    <m/>
    <n v="5733145"/>
  </r>
  <r>
    <x v="108"/>
    <m/>
    <s v="1.025.05"/>
    <s v="Faktúra"/>
    <n v="1200600437"/>
    <n v="2020358"/>
    <s v="511.110000000"/>
    <x v="16"/>
    <m/>
    <n v="1418.52"/>
    <n v="1418.52"/>
    <s v="Nákup"/>
    <s v="TUZEMSKO"/>
    <s v="A-FIN"/>
    <x v="727"/>
    <s v="Účet"/>
    <m/>
    <n v="5733179"/>
  </r>
  <r>
    <x v="108"/>
    <m/>
    <s v="1.027.05"/>
    <s v="Faktúra"/>
    <n v="1200600436"/>
    <n v="2020357"/>
    <s v="511.110000000"/>
    <x v="16"/>
    <m/>
    <n v="2335.1999999999998"/>
    <n v="2335.1999999999998"/>
    <s v="Nákup"/>
    <s v="TUZEMSKO"/>
    <s v="A-FIN"/>
    <x v="728"/>
    <s v="Účet"/>
    <m/>
    <n v="5733175"/>
  </r>
  <r>
    <x v="108"/>
    <m/>
    <s v="1.196.01"/>
    <s v="Faktúra"/>
    <n v="1200600438"/>
    <n v="2020359"/>
    <s v="511.110000000"/>
    <x v="16"/>
    <m/>
    <n v="592.32000000000005"/>
    <n v="592.32000000000005"/>
    <s v="Nákup"/>
    <s v="TUZEMSKO"/>
    <s v="A-FIN"/>
    <x v="729"/>
    <s v="Účet"/>
    <m/>
    <n v="5733181"/>
  </r>
  <r>
    <x v="108"/>
    <m/>
    <s v="2.070.51"/>
    <s v="Faktúra"/>
    <n v="1200600440"/>
    <n v="2020361"/>
    <s v="511.110000000"/>
    <x v="16"/>
    <m/>
    <n v="27.48"/>
    <n v="27.48"/>
    <s v="Nákup"/>
    <s v="TUZEMSKO"/>
    <s v="A-FIN"/>
    <x v="157"/>
    <s v="Účet"/>
    <m/>
    <n v="5733185"/>
  </r>
  <r>
    <x v="108"/>
    <m/>
    <s v="2.070.51"/>
    <s v="Faktúra"/>
    <n v="1200600442"/>
    <n v="2020363"/>
    <s v="511.110000000"/>
    <x v="16"/>
    <m/>
    <n v="480.12"/>
    <n v="480.12"/>
    <s v="Nákup"/>
    <s v="TUZEMSKO"/>
    <s v="A-FIN"/>
    <x v="730"/>
    <s v="Účet"/>
    <m/>
    <n v="5733193"/>
  </r>
  <r>
    <x v="108"/>
    <m/>
    <s v="2.802.51"/>
    <s v="Faktúra"/>
    <n v="1200600441"/>
    <n v="2020362"/>
    <s v="511.110000000"/>
    <x v="16"/>
    <m/>
    <n v="1659.48"/>
    <n v="1659.48"/>
    <s v="Nákup"/>
    <s v="TUZEMSKO"/>
    <s v="A-FIN"/>
    <x v="731"/>
    <s v="Účet"/>
    <m/>
    <n v="5733191"/>
  </r>
  <r>
    <x v="108"/>
    <m/>
    <s v="5.186.51"/>
    <s v="Faktúra"/>
    <n v="1200600439"/>
    <n v="2020360"/>
    <s v="511.110000000"/>
    <x v="16"/>
    <m/>
    <n v="507.72"/>
    <n v="507.72"/>
    <s v="Nákup"/>
    <s v="TUZEMSKO"/>
    <s v="A-FIN"/>
    <x v="732"/>
    <s v="Účet"/>
    <m/>
    <n v="5733183"/>
  </r>
  <r>
    <x v="109"/>
    <m/>
    <s v="1.013.01"/>
    <s v="Faktúra"/>
    <n v="1200600450"/>
    <n v="2020372"/>
    <s v="511.110000000"/>
    <x v="16"/>
    <m/>
    <n v="373.56"/>
    <n v="373.56"/>
    <s v="Nákup"/>
    <s v="TUZEMSKO"/>
    <s v="A-FIN"/>
    <x v="733"/>
    <s v="Účet"/>
    <m/>
    <n v="5733211"/>
  </r>
  <r>
    <x v="109"/>
    <m/>
    <s v="1.018.05"/>
    <s v="Faktúra"/>
    <n v="1200600452"/>
    <n v="2020374"/>
    <s v="511.110000000"/>
    <x v="16"/>
    <m/>
    <n v="82.44"/>
    <n v="82.44"/>
    <s v="Nákup"/>
    <s v="TUZEMSKO"/>
    <s v="A-FIN"/>
    <x v="285"/>
    <s v="Účet"/>
    <m/>
    <n v="5733215"/>
  </r>
  <r>
    <x v="109"/>
    <m/>
    <s v="2.012.51"/>
    <s v="Faktúra"/>
    <n v="1200600453"/>
    <n v="2020375"/>
    <s v="511.110000000"/>
    <x v="16"/>
    <m/>
    <n v="60"/>
    <n v="60"/>
    <s v="Nákup"/>
    <s v="TUZEMSKO"/>
    <s v="A-FIN"/>
    <x v="175"/>
    <s v="Účet"/>
    <m/>
    <n v="5733217"/>
  </r>
  <r>
    <x v="109"/>
    <m/>
    <s v="8.184.59"/>
    <s v="Faktúra"/>
    <n v="1200600451"/>
    <n v="2020373"/>
    <s v="511.110000000"/>
    <x v="16"/>
    <m/>
    <n v="889.2"/>
    <n v="889.2"/>
    <s v="Nákup"/>
    <s v="TUZEMSKO"/>
    <s v="A-FIN"/>
    <x v="734"/>
    <s v="Účet"/>
    <m/>
    <n v="5733213"/>
  </r>
  <r>
    <x v="28"/>
    <m/>
    <s v="1.005.01"/>
    <s v="Faktúra"/>
    <n v="1200600533"/>
    <n v="2020389"/>
    <s v="511.110000000"/>
    <x v="16"/>
    <m/>
    <n v="275.27999999999997"/>
    <n v="275.27999999999997"/>
    <s v="Nákup"/>
    <s v="TUZEMSKO"/>
    <s v="A-FIN"/>
    <x v="387"/>
    <s v="Účet"/>
    <m/>
    <n v="5775043"/>
  </r>
  <r>
    <x v="28"/>
    <m/>
    <s v="1.010.01"/>
    <s v="Faktúra"/>
    <n v="1200600532"/>
    <n v="2020388"/>
    <s v="511.110000000"/>
    <x v="16"/>
    <m/>
    <n v="1571.04"/>
    <n v="1571.04"/>
    <s v="Nákup"/>
    <s v="TUZEMSKO"/>
    <s v="A-FIN"/>
    <x v="388"/>
    <s v="Účet"/>
    <m/>
    <n v="5775041"/>
  </r>
  <r>
    <x v="28"/>
    <m/>
    <s v="1.013.01"/>
    <s v="Faktúra"/>
    <n v="1200600537"/>
    <n v="2020384"/>
    <s v="511.110000000"/>
    <x v="16"/>
    <m/>
    <n v="1764.24"/>
    <n v="1764.24"/>
    <s v="Nákup"/>
    <s v="TUZEMSKO"/>
    <s v="A-FIN"/>
    <x v="735"/>
    <s v="Účet"/>
    <m/>
    <n v="5775051"/>
  </r>
  <r>
    <x v="28"/>
    <m/>
    <s v="1.051.05"/>
    <s v="Faktúra"/>
    <n v="1200600534"/>
    <n v="2020387"/>
    <s v="511.110000000"/>
    <x v="16"/>
    <m/>
    <n v="662.64"/>
    <n v="662.64"/>
    <s v="Nákup"/>
    <s v="TUZEMSKO"/>
    <s v="A-FIN"/>
    <x v="736"/>
    <s v="Účet"/>
    <m/>
    <n v="5775045"/>
  </r>
  <r>
    <x v="28"/>
    <m/>
    <s v="2.358.52"/>
    <s v="Faktúra"/>
    <n v="1200600536"/>
    <n v="2020383"/>
    <s v="511.110000000"/>
    <x v="16"/>
    <m/>
    <n v="827.52"/>
    <n v="827.52"/>
    <s v="Nákup"/>
    <s v="TUZEMSKO"/>
    <s v="A-FIN"/>
    <x v="737"/>
    <s v="Účet"/>
    <m/>
    <n v="5775049"/>
  </r>
  <r>
    <x v="28"/>
    <m/>
    <s v="5.023.56"/>
    <s v="Faktúra"/>
    <n v="1200600530"/>
    <n v="2020391"/>
    <s v="511.110000000"/>
    <x v="16"/>
    <m/>
    <n v="8790"/>
    <n v="8790"/>
    <s v="Nákup"/>
    <s v="TUZEMSKO"/>
    <s v="A-FIN"/>
    <x v="738"/>
    <s v="Účet"/>
    <m/>
    <n v="5775025"/>
  </r>
  <r>
    <x v="28"/>
    <m/>
    <s v="5.023.56"/>
    <s v="Faktúra"/>
    <n v="1200600531"/>
    <n v="2020390"/>
    <s v="511.110000000"/>
    <x v="16"/>
    <m/>
    <n v="4890"/>
    <n v="4890"/>
    <s v="Nákup"/>
    <s v="TUZEMSKO"/>
    <s v="A-FIN"/>
    <x v="739"/>
    <s v="Účet"/>
    <m/>
    <n v="5775035"/>
  </r>
  <r>
    <x v="28"/>
    <m/>
    <s v="S.013.01"/>
    <s v="Faktúra"/>
    <n v="1200600535"/>
    <n v="2020382"/>
    <s v="511.110000000"/>
    <x v="16"/>
    <m/>
    <n v="2023.08"/>
    <n v="2023.08"/>
    <s v="Nákup"/>
    <s v="TUZEMSKO"/>
    <s v="A-FIN"/>
    <x v="740"/>
    <s v="Účet"/>
    <m/>
    <n v="5775047"/>
  </r>
  <r>
    <x v="110"/>
    <m/>
    <s v="1.001.01"/>
    <s v="Faktúra"/>
    <n v="1200700074"/>
    <n v="2020397"/>
    <s v="511.110000000"/>
    <x v="16"/>
    <m/>
    <n v="1807.92"/>
    <n v="1807.92"/>
    <s v="Nákup"/>
    <s v="TUZEMSKO"/>
    <s v="A-FIN"/>
    <x v="741"/>
    <s v="Účet"/>
    <m/>
    <n v="5792998"/>
  </r>
  <r>
    <x v="110"/>
    <m/>
    <s v="1.014.05"/>
    <s v="Faktúra"/>
    <n v="1200700073"/>
    <n v="2020399"/>
    <s v="511.110000000"/>
    <x v="16"/>
    <m/>
    <n v="628.44000000000005"/>
    <n v="628.44000000000005"/>
    <s v="Nákup"/>
    <s v="TUZEMSKO"/>
    <s v="A-FIN"/>
    <x v="476"/>
    <s v="Účet"/>
    <m/>
    <n v="5792992"/>
  </r>
  <r>
    <x v="110"/>
    <m/>
    <s v="1.025.06"/>
    <s v="Faktúra"/>
    <n v="1200700072"/>
    <n v="2020400"/>
    <s v="511.110000000"/>
    <x v="16"/>
    <m/>
    <n v="615.12"/>
    <n v="615.12"/>
    <s v="Nákup"/>
    <s v="TUZEMSKO"/>
    <s v="A-FIN"/>
    <x v="742"/>
    <s v="Účet"/>
    <m/>
    <n v="5792988"/>
  </r>
  <r>
    <x v="110"/>
    <m/>
    <s v="2.002.55"/>
    <s v="Faktúra"/>
    <n v="1200700070"/>
    <n v="2020403"/>
    <s v="511.110000000"/>
    <x v="16"/>
    <m/>
    <n v="544.79999999999995"/>
    <n v="544.79999999999995"/>
    <s v="Nákup"/>
    <s v="TUZEMSKO"/>
    <s v="A-FIN"/>
    <x v="743"/>
    <s v="Účet"/>
    <m/>
    <n v="5792978"/>
  </r>
  <r>
    <x v="110"/>
    <m/>
    <s v="S.013.01"/>
    <s v="Faktúra"/>
    <n v="1200700071"/>
    <n v="2020402"/>
    <s v="511.110000000"/>
    <x v="16"/>
    <m/>
    <n v="222.84"/>
    <n v="222.84"/>
    <s v="Nákup"/>
    <s v="TUZEMSKO"/>
    <s v="A-FIN"/>
    <x v="744"/>
    <s v="Účet"/>
    <m/>
    <n v="5792980"/>
  </r>
  <r>
    <x v="111"/>
    <m/>
    <s v="1.001.01"/>
    <s v="Faktúra"/>
    <n v="1200700131"/>
    <n v="2020413"/>
    <s v="511.110000000"/>
    <x v="16"/>
    <m/>
    <n v="108.96"/>
    <n v="108.96"/>
    <s v="Nákup"/>
    <s v="TUZEMSKO"/>
    <s v="A-FIN"/>
    <x v="463"/>
    <s v="Účet"/>
    <m/>
    <n v="5795138"/>
  </r>
  <r>
    <x v="111"/>
    <m/>
    <s v="1.001.01"/>
    <s v="Faktúra"/>
    <n v="1200700132"/>
    <n v="2020414"/>
    <s v="511.110000000"/>
    <x v="16"/>
    <m/>
    <n v="159.24"/>
    <n v="159.24"/>
    <s v="Nákup"/>
    <s v="TUZEMSKO"/>
    <s v="A-FIN"/>
    <x v="525"/>
    <s v="Účet"/>
    <m/>
    <n v="5795140"/>
  </r>
  <r>
    <x v="111"/>
    <m/>
    <s v="1.004.01"/>
    <s v="Faktúra"/>
    <n v="1200700133"/>
    <n v="2020415"/>
    <s v="511.110000000"/>
    <x v="16"/>
    <m/>
    <n v="2017.68"/>
    <n v="2017.68"/>
    <s v="Nákup"/>
    <s v="TUZEMSKO"/>
    <s v="A-FIN"/>
    <x v="745"/>
    <s v="Účet"/>
    <m/>
    <n v="5795146"/>
  </r>
  <r>
    <x v="111"/>
    <m/>
    <s v="5.185.05"/>
    <s v="Faktúra"/>
    <n v="1200700134"/>
    <n v="2020416"/>
    <s v="511.110000000"/>
    <x v="16"/>
    <m/>
    <n v="99.24"/>
    <n v="99.24"/>
    <s v="Nákup"/>
    <s v="TUZEMSKO"/>
    <s v="A-FIN"/>
    <x v="746"/>
    <s v="Účet"/>
    <m/>
    <n v="5795148"/>
  </r>
  <r>
    <x v="112"/>
    <m/>
    <s v="1.001.05"/>
    <s v="Faktúra"/>
    <n v="1200700143"/>
    <n v="2020426"/>
    <s v="511.110000000"/>
    <x v="16"/>
    <m/>
    <n v="294.83999999999997"/>
    <n v="294.83999999999997"/>
    <s v="Nákup"/>
    <s v="TUZEMSKO"/>
    <s v="A-FIN"/>
    <x v="747"/>
    <s v="Účet"/>
    <m/>
    <n v="5795234"/>
  </r>
  <r>
    <x v="112"/>
    <m/>
    <s v="1.018.05"/>
    <s v="Faktúra"/>
    <n v="1200700142"/>
    <n v="2020425"/>
    <s v="511.110000000"/>
    <x v="16"/>
    <m/>
    <n v="78.959999999999994"/>
    <n v="78.959999999999994"/>
    <s v="Nákup"/>
    <s v="TUZEMSKO"/>
    <s v="A-FIN"/>
    <x v="748"/>
    <s v="Účet"/>
    <m/>
    <n v="5795232"/>
  </r>
  <r>
    <x v="112"/>
    <m/>
    <s v="1.027.05"/>
    <s v="Faktúra"/>
    <n v="1200700140"/>
    <n v="2020424"/>
    <s v="511.110000000"/>
    <x v="16"/>
    <m/>
    <n v="1255.68"/>
    <n v="1255.68"/>
    <s v="Nákup"/>
    <s v="TUZEMSKO"/>
    <s v="A-FIN"/>
    <x v="749"/>
    <s v="Účet"/>
    <m/>
    <n v="5795228"/>
  </r>
  <r>
    <x v="112"/>
    <m/>
    <s v="2.115.52"/>
    <s v="Faktúra"/>
    <n v="1200700141"/>
    <n v="2020423"/>
    <s v="511.110000000"/>
    <x v="16"/>
    <m/>
    <n v="1119.1199999999999"/>
    <n v="1119.1199999999999"/>
    <s v="Nákup"/>
    <s v="TUZEMSKO"/>
    <s v="A-FIN"/>
    <x v="750"/>
    <s v="Účet"/>
    <m/>
    <n v="5795230"/>
  </r>
  <r>
    <x v="112"/>
    <m/>
    <s v="5.023.56"/>
    <s v="Faktúra"/>
    <n v="1200700138"/>
    <n v="2020421"/>
    <s v="511.110000000"/>
    <x v="16"/>
    <m/>
    <n v="5676"/>
    <n v="5676"/>
    <s v="Nákup"/>
    <s v="TUZEMSKO"/>
    <s v="A-FIN"/>
    <x v="751"/>
    <s v="Účet"/>
    <m/>
    <n v="5795212"/>
  </r>
  <r>
    <x v="112"/>
    <m/>
    <s v="5.023.56"/>
    <s v="Faktúra"/>
    <n v="1200700139"/>
    <n v="2020422"/>
    <s v="511.110000000"/>
    <x v="16"/>
    <m/>
    <n v="9800"/>
    <n v="9800"/>
    <s v="Nákup"/>
    <s v="TUZEMSKO"/>
    <s v="A-FIN"/>
    <x v="752"/>
    <s v="Účet"/>
    <m/>
    <n v="5795222"/>
  </r>
  <r>
    <x v="48"/>
    <m/>
    <s v="2.003.51"/>
    <s v="Faktúra"/>
    <n v="1200700230"/>
    <n v="2020429"/>
    <s v="511.110000000"/>
    <x v="16"/>
    <m/>
    <n v="952.56"/>
    <n v="952.56"/>
    <s v="Nákup"/>
    <s v="TUZEMSKO"/>
    <s v="A-FIN"/>
    <x v="398"/>
    <s v="Účet"/>
    <m/>
    <n v="5796067"/>
  </r>
  <r>
    <x v="66"/>
    <m/>
    <s v="5.024.51"/>
    <s v="Faktúra"/>
    <n v="1190500337"/>
    <n v="2019355"/>
    <s v="511.110000000"/>
    <x v="16"/>
    <m/>
    <n v="114.96"/>
    <n v="114.96"/>
    <s v="Nákup"/>
    <s v="TUZEMSKO"/>
    <s v="A-FIN"/>
    <x v="313"/>
    <s v="Účet"/>
    <m/>
    <n v="4094921"/>
  </r>
  <r>
    <x v="87"/>
    <m/>
    <s v="1.001.05"/>
    <s v="Faktúra"/>
    <n v="1191000037"/>
    <n v="2019671"/>
    <s v="511.110000000"/>
    <x v="16"/>
    <m/>
    <n v="253.38"/>
    <n v="253.38"/>
    <s v="Nákup"/>
    <s v="TUZEMSKO"/>
    <s v="A-FIN"/>
    <x v="753"/>
    <s v="Účet"/>
    <m/>
    <n v="4686665"/>
  </r>
  <r>
    <x v="103"/>
    <m/>
    <s v="1.202.07"/>
    <s v="Faktúra"/>
    <n v="1200300591"/>
    <n v="2020197"/>
    <s v="511.110000000"/>
    <x v="16"/>
    <m/>
    <n v="325.44"/>
    <n v="325.44"/>
    <s v="Nákup"/>
    <s v="TUZEMSKO"/>
    <s v="A-FIN"/>
    <x v="754"/>
    <s v="Účet"/>
    <m/>
    <n v="5422894"/>
  </r>
  <r>
    <x v="113"/>
    <m/>
    <s v="1.051.01"/>
    <s v="Faktúra"/>
    <n v="1190400140"/>
    <n v="1970185"/>
    <s v="511.110000000"/>
    <x v="19"/>
    <m/>
    <n v="1111.8"/>
    <n v="1111.8"/>
    <s v="Nákup"/>
    <s v="TUZEMSKO"/>
    <s v="A-FIN"/>
    <x v="755"/>
    <s v="Účet"/>
    <m/>
    <n v="3976361"/>
  </r>
  <r>
    <x v="13"/>
    <m/>
    <s v="1.001.01"/>
    <s v="Faktúra"/>
    <n v="1190100280"/>
    <n v="1970035"/>
    <s v="511.110000000"/>
    <x v="19"/>
    <m/>
    <n v="98.36"/>
    <n v="98.36"/>
    <s v="Nákup"/>
    <s v="TUZEMSKO"/>
    <s v="A-FIN"/>
    <x v="756"/>
    <s v="Účet"/>
    <m/>
    <n v="3584365"/>
  </r>
  <r>
    <x v="13"/>
    <m/>
    <s v="1.010.01"/>
    <s v="Faktúra"/>
    <n v="1190100280"/>
    <n v="1970035"/>
    <s v="511.110000000"/>
    <x v="19"/>
    <m/>
    <n v="112.44"/>
    <n v="112.44"/>
    <s v="Nákup"/>
    <s v="TUZEMSKO"/>
    <s v="A-FIN"/>
    <x v="757"/>
    <s v="Účet"/>
    <m/>
    <n v="3584366"/>
  </r>
  <r>
    <x v="13"/>
    <m/>
    <s v="1.012.01"/>
    <s v="Faktúra"/>
    <n v="1190100280"/>
    <n v="1970035"/>
    <s v="511.110000000"/>
    <x v="19"/>
    <m/>
    <n v="161.76"/>
    <n v="161.76"/>
    <s v="Nákup"/>
    <s v="TUZEMSKO"/>
    <s v="A-FIN"/>
    <x v="334"/>
    <s v="Účet"/>
    <m/>
    <n v="3584364"/>
  </r>
  <r>
    <x v="13"/>
    <m/>
    <s v="1.196.01"/>
    <s v="Faktúra"/>
    <n v="1190100280"/>
    <n v="1970035"/>
    <s v="511.110000000"/>
    <x v="19"/>
    <m/>
    <n v="2236.7399999999998"/>
    <n v="2236.7399999999998"/>
    <s v="Nákup"/>
    <s v="TUZEMSKO"/>
    <s v="A-FIN"/>
    <x v="758"/>
    <s v="Účet"/>
    <m/>
    <n v="3584363"/>
  </r>
  <r>
    <x v="13"/>
    <m/>
    <s v="1.278.01"/>
    <s v="Faktúra"/>
    <n v="1190100277"/>
    <n v="1970020"/>
    <s v="511.110000000"/>
    <x v="19"/>
    <m/>
    <n v="564.6"/>
    <n v="564.6"/>
    <s v="Nákup"/>
    <s v="TUZEMSKO"/>
    <s v="A-FIN"/>
    <x v="759"/>
    <s v="Účet"/>
    <m/>
    <n v="3565011"/>
  </r>
  <r>
    <x v="13"/>
    <m/>
    <s v="1.613.03"/>
    <s v="Faktúra"/>
    <n v="1190100280"/>
    <n v="1970035"/>
    <s v="511.110000000"/>
    <x v="19"/>
    <m/>
    <n v="130.56"/>
    <n v="130.56"/>
    <s v="Nákup"/>
    <s v="TUZEMSKO"/>
    <s v="A-FIN"/>
    <x v="760"/>
    <s v="Účet"/>
    <m/>
    <n v="3584367"/>
  </r>
  <r>
    <x v="13"/>
    <m/>
    <s v="S.013.01"/>
    <s v="Faktúra"/>
    <n v="1190100280"/>
    <n v="1970035"/>
    <s v="511.110000000"/>
    <x v="19"/>
    <m/>
    <n v="353.8"/>
    <n v="353.8"/>
    <s v="Nákup"/>
    <s v="TUZEMSKO"/>
    <s v="A-FIN"/>
    <x v="761"/>
    <s v="Účet"/>
    <m/>
    <n v="3584368"/>
  </r>
  <r>
    <x v="114"/>
    <m/>
    <s v="1.005.05"/>
    <s v="Faktúra"/>
    <n v="1190200084"/>
    <n v="1980147"/>
    <s v="511.110000000"/>
    <x v="19"/>
    <m/>
    <n v="316.8"/>
    <n v="316.8"/>
    <s v="Nákup"/>
    <s v="TUZEMSKO"/>
    <s v="A-FIN"/>
    <x v="762"/>
    <s v="Účet"/>
    <m/>
    <n v="3732190"/>
  </r>
  <r>
    <x v="114"/>
    <m/>
    <s v="1.025.06"/>
    <s v="Faktúra"/>
    <n v="1190200085"/>
    <n v="1970067"/>
    <s v="511.110000000"/>
    <x v="19"/>
    <m/>
    <n v="1619.1"/>
    <n v="1619.1"/>
    <s v="Nákup"/>
    <s v="TUZEMSKO"/>
    <s v="A-FIN"/>
    <x v="763"/>
    <s v="Účet"/>
    <m/>
    <n v="3732192"/>
  </r>
  <r>
    <x v="70"/>
    <m/>
    <s v="1.001.01"/>
    <s v="Faktúra"/>
    <n v="1190200239"/>
    <n v="1970110"/>
    <s v="511.110000000"/>
    <x v="19"/>
    <m/>
    <n v="98.36"/>
    <n v="98.36"/>
    <s v="Nákup"/>
    <s v="TUZEMSKO"/>
    <s v="A-FIN"/>
    <x v="756"/>
    <s v="Účet"/>
    <m/>
    <n v="3732581"/>
  </r>
  <r>
    <x v="70"/>
    <m/>
    <s v="1.010.01"/>
    <s v="Faktúra"/>
    <n v="1190200239"/>
    <n v="1970110"/>
    <s v="511.110000000"/>
    <x v="19"/>
    <m/>
    <n v="112.44"/>
    <n v="112.44"/>
    <s v="Nákup"/>
    <s v="TUZEMSKO"/>
    <s v="A-FIN"/>
    <x v="757"/>
    <s v="Účet"/>
    <m/>
    <n v="3732582"/>
  </r>
  <r>
    <x v="70"/>
    <m/>
    <s v="1.012.01"/>
    <s v="Faktúra"/>
    <n v="1190200239"/>
    <n v="1970110"/>
    <s v="511.110000000"/>
    <x v="19"/>
    <m/>
    <n v="161.76"/>
    <n v="161.76"/>
    <s v="Nákup"/>
    <s v="TUZEMSKO"/>
    <s v="A-FIN"/>
    <x v="334"/>
    <s v="Účet"/>
    <m/>
    <n v="3732580"/>
  </r>
  <r>
    <x v="70"/>
    <m/>
    <s v="1.613.03"/>
    <s v="Faktúra"/>
    <n v="1190200239"/>
    <n v="1970110"/>
    <s v="511.110000000"/>
    <x v="19"/>
    <m/>
    <n v="130.56"/>
    <n v="130.56"/>
    <s v="Nákup"/>
    <s v="TUZEMSKO"/>
    <s v="A-FIN"/>
    <x v="760"/>
    <s v="Účet"/>
    <m/>
    <n v="3732583"/>
  </r>
  <r>
    <x v="70"/>
    <m/>
    <s v="S.013.01"/>
    <s v="Faktúra"/>
    <n v="1190200239"/>
    <n v="1970110"/>
    <s v="511.110000000"/>
    <x v="19"/>
    <m/>
    <n v="353.8"/>
    <n v="353.8"/>
    <s v="Nákup"/>
    <s v="TUZEMSKO"/>
    <s v="A-FIN"/>
    <x v="761"/>
    <s v="Účet"/>
    <m/>
    <n v="3732584"/>
  </r>
  <r>
    <x v="16"/>
    <m/>
    <s v="1.001.01"/>
    <s v="Faktúra"/>
    <n v="1190300511"/>
    <n v="1970168"/>
    <s v="511.110000000"/>
    <x v="19"/>
    <m/>
    <n v="98.36"/>
    <n v="98.36"/>
    <s v="Nákup"/>
    <s v="TUZEMSKO"/>
    <s v="A-FIN"/>
    <x v="756"/>
    <s v="Účet"/>
    <m/>
    <n v="3899912"/>
  </r>
  <r>
    <x v="16"/>
    <m/>
    <s v="1.010.01"/>
    <s v="Faktúra"/>
    <n v="1190300511"/>
    <n v="1970168"/>
    <s v="511.110000000"/>
    <x v="19"/>
    <m/>
    <n v="112.44"/>
    <n v="112.44"/>
    <s v="Nákup"/>
    <s v="TUZEMSKO"/>
    <s v="A-FIN"/>
    <x v="757"/>
    <s v="Účet"/>
    <m/>
    <n v="3899913"/>
  </r>
  <r>
    <x v="16"/>
    <m/>
    <s v="1.012.01"/>
    <s v="Faktúra"/>
    <n v="1190300511"/>
    <n v="1970168"/>
    <s v="511.110000000"/>
    <x v="19"/>
    <m/>
    <n v="161.76"/>
    <n v="161.76"/>
    <s v="Nákup"/>
    <s v="TUZEMSKO"/>
    <s v="A-FIN"/>
    <x v="334"/>
    <s v="Účet"/>
    <m/>
    <n v="3899911"/>
  </r>
  <r>
    <x v="16"/>
    <m/>
    <s v="1.613.03"/>
    <s v="Faktúra"/>
    <n v="1190300511"/>
    <n v="1970168"/>
    <s v="511.110000000"/>
    <x v="19"/>
    <m/>
    <n v="130.56"/>
    <n v="130.56"/>
    <s v="Nákup"/>
    <s v="TUZEMSKO"/>
    <s v="A-FIN"/>
    <x v="760"/>
    <s v="Účet"/>
    <m/>
    <n v="3899914"/>
  </r>
  <r>
    <x v="16"/>
    <m/>
    <s v="S.013.01"/>
    <s v="Faktúra"/>
    <n v="1190300511"/>
    <n v="1970168"/>
    <s v="511.110000000"/>
    <x v="19"/>
    <m/>
    <n v="353.8"/>
    <n v="353.8"/>
    <s v="Nákup"/>
    <s v="TUZEMSKO"/>
    <s v="A-FIN"/>
    <x v="761"/>
    <s v="Účet"/>
    <m/>
    <n v="3899915"/>
  </r>
  <r>
    <x v="76"/>
    <m/>
    <s v="1.001.01"/>
    <s v="Faktúra"/>
    <n v="1190400616"/>
    <n v="1970216"/>
    <s v="511.110000000"/>
    <x v="19"/>
    <m/>
    <n v="98.36"/>
    <n v="98.36"/>
    <s v="Nákup"/>
    <s v="TUZEMSKO"/>
    <s v="A-FIN"/>
    <x v="756"/>
    <s v="Účet"/>
    <m/>
    <n v="4034103"/>
  </r>
  <r>
    <x v="76"/>
    <m/>
    <s v="1.010.01"/>
    <s v="Faktúra"/>
    <n v="1190400616"/>
    <n v="1970216"/>
    <s v="511.110000000"/>
    <x v="19"/>
    <m/>
    <n v="112.44"/>
    <n v="112.44"/>
    <s v="Nákup"/>
    <s v="TUZEMSKO"/>
    <s v="A-FIN"/>
    <x v="757"/>
    <s v="Účet"/>
    <m/>
    <n v="4034104"/>
  </r>
  <r>
    <x v="76"/>
    <m/>
    <s v="1.012.01"/>
    <s v="Faktúra"/>
    <n v="1190400616"/>
    <n v="1970216"/>
    <s v="511.110000000"/>
    <x v="19"/>
    <m/>
    <n v="161.76"/>
    <n v="161.76"/>
    <s v="Nákup"/>
    <s v="TUZEMSKO"/>
    <s v="A-FIN"/>
    <x v="334"/>
    <s v="Účet"/>
    <m/>
    <n v="4034102"/>
  </r>
  <r>
    <x v="76"/>
    <m/>
    <s v="1.613.03"/>
    <s v="Faktúra"/>
    <n v="1190400616"/>
    <n v="1970216"/>
    <s v="511.110000000"/>
    <x v="19"/>
    <m/>
    <n v="130.56"/>
    <n v="130.56"/>
    <s v="Nákup"/>
    <s v="TUZEMSKO"/>
    <s v="A-FIN"/>
    <x v="760"/>
    <s v="Účet"/>
    <m/>
    <n v="4034105"/>
  </r>
  <r>
    <x v="76"/>
    <m/>
    <s v="S.013.01"/>
    <s v="Faktúra"/>
    <n v="1190400616"/>
    <n v="1970216"/>
    <s v="511.110000000"/>
    <x v="19"/>
    <m/>
    <n v="1295.8"/>
    <n v="1295.8"/>
    <s v="Nákup"/>
    <s v="TUZEMSKO"/>
    <s v="A-FIN"/>
    <x v="764"/>
    <s v="Účet"/>
    <m/>
    <n v="4034106"/>
  </r>
  <r>
    <x v="0"/>
    <m/>
    <s v="1.001.01"/>
    <s v="Faktúra"/>
    <n v="1190500439"/>
    <n v="1970287"/>
    <s v="511.110000000"/>
    <x v="19"/>
    <m/>
    <n v="98.36"/>
    <n v="98.36"/>
    <s v="Nákup"/>
    <s v="TUZEMSKO"/>
    <s v="A-FIN"/>
    <x v="756"/>
    <s v="Účet"/>
    <m/>
    <n v="4095965"/>
  </r>
  <r>
    <x v="0"/>
    <m/>
    <s v="1.002.01"/>
    <s v="Faktúra"/>
    <n v="1190500439"/>
    <n v="1970287"/>
    <s v="511.110000000"/>
    <x v="19"/>
    <m/>
    <n v="161.76"/>
    <n v="161.76"/>
    <s v="Nákup"/>
    <s v="TUZEMSKO"/>
    <s v="A-FIN"/>
    <x v="334"/>
    <s v="Účet"/>
    <m/>
    <n v="4095964"/>
  </r>
  <r>
    <x v="0"/>
    <m/>
    <s v="1.010.01"/>
    <s v="Faktúra"/>
    <n v="1190500439"/>
    <n v="1970287"/>
    <s v="511.110000000"/>
    <x v="19"/>
    <m/>
    <n v="112.44"/>
    <n v="112.44"/>
    <s v="Nákup"/>
    <s v="TUZEMSKO"/>
    <s v="A-FIN"/>
    <x v="757"/>
    <s v="Účet"/>
    <m/>
    <n v="4095966"/>
  </r>
  <r>
    <x v="0"/>
    <m/>
    <s v="1.613.03"/>
    <s v="Faktúra"/>
    <n v="1190500439"/>
    <n v="1970287"/>
    <s v="511.110000000"/>
    <x v="19"/>
    <m/>
    <n v="130.56"/>
    <n v="130.56"/>
    <s v="Nákup"/>
    <s v="TUZEMSKO"/>
    <s v="A-FIN"/>
    <x v="760"/>
    <s v="Účet"/>
    <m/>
    <n v="4095967"/>
  </r>
  <r>
    <x v="0"/>
    <m/>
    <s v="S.013.01"/>
    <s v="Faktúra"/>
    <n v="1190500439"/>
    <n v="1970287"/>
    <s v="511.110000000"/>
    <x v="19"/>
    <m/>
    <n v="353.8"/>
    <n v="353.8"/>
    <s v="Nákup"/>
    <s v="TUZEMSKO"/>
    <s v="A-FIN"/>
    <x v="761"/>
    <s v="Účet"/>
    <m/>
    <n v="4095968"/>
  </r>
  <r>
    <x v="80"/>
    <m/>
    <s v="1.051.05"/>
    <s v="Faktúra"/>
    <n v="1190600542"/>
    <n v="1970312"/>
    <s v="511.110000000"/>
    <x v="19"/>
    <m/>
    <n v="967.8"/>
    <n v="967.8"/>
    <s v="Nákup"/>
    <s v="TUZEMSKO"/>
    <s v="A-FIN"/>
    <x v="765"/>
    <s v="Účet"/>
    <m/>
    <n v="4247239"/>
  </r>
  <r>
    <x v="18"/>
    <m/>
    <s v="1.001.01"/>
    <s v="Faktúra"/>
    <n v="1190600511"/>
    <n v="1970343"/>
    <s v="511.110000000"/>
    <x v="19"/>
    <m/>
    <n v="98.36"/>
    <n v="98.36"/>
    <s v="Nákup"/>
    <s v="TUZEMSKO"/>
    <s v="A-FIN"/>
    <x v="756"/>
    <s v="Účet"/>
    <m/>
    <n v="4238791"/>
  </r>
  <r>
    <x v="18"/>
    <m/>
    <s v="1.002.01"/>
    <s v="Faktúra"/>
    <n v="1190600511"/>
    <n v="1970343"/>
    <s v="511.110000000"/>
    <x v="19"/>
    <m/>
    <n v="161.76"/>
    <n v="161.76"/>
    <s v="Nákup"/>
    <s v="TUZEMSKO"/>
    <s v="A-FIN"/>
    <x v="334"/>
    <s v="Účet"/>
    <m/>
    <n v="4238790"/>
  </r>
  <r>
    <x v="18"/>
    <m/>
    <s v="1.010.01"/>
    <s v="Faktúra"/>
    <n v="1190600511"/>
    <n v="1970343"/>
    <s v="511.110000000"/>
    <x v="19"/>
    <m/>
    <n v="112.44"/>
    <n v="112.44"/>
    <s v="Nákup"/>
    <s v="TUZEMSKO"/>
    <s v="A-FIN"/>
    <x v="757"/>
    <s v="Účet"/>
    <m/>
    <n v="4238792"/>
  </r>
  <r>
    <x v="18"/>
    <m/>
    <s v="1.613.03"/>
    <s v="Faktúra"/>
    <n v="1190600511"/>
    <n v="1970343"/>
    <s v="511.110000000"/>
    <x v="19"/>
    <m/>
    <n v="130.56"/>
    <n v="130.56"/>
    <s v="Nákup"/>
    <s v="TUZEMSKO"/>
    <s v="A-FIN"/>
    <x v="760"/>
    <s v="Účet"/>
    <m/>
    <n v="4238793"/>
  </r>
  <r>
    <x v="18"/>
    <m/>
    <s v="S.013.01"/>
    <s v="Faktúra"/>
    <n v="1190600511"/>
    <n v="1970343"/>
    <s v="511.110000000"/>
    <x v="19"/>
    <m/>
    <n v="353.8"/>
    <n v="353.8"/>
    <s v="Nákup"/>
    <s v="TUZEMSKO"/>
    <s v="A-FIN"/>
    <x v="761"/>
    <s v="Účet"/>
    <m/>
    <n v="4238794"/>
  </r>
  <r>
    <x v="8"/>
    <m/>
    <s v="1.001.01"/>
    <s v="Faktúra"/>
    <n v="1190700440"/>
    <n v="1970379"/>
    <s v="511.110000000"/>
    <x v="19"/>
    <m/>
    <n v="98.36"/>
    <n v="98.36"/>
    <s v="Nákup"/>
    <s v="TUZEMSKO"/>
    <s v="A-FIN"/>
    <x v="756"/>
    <s v="Účet"/>
    <m/>
    <n v="4321279"/>
  </r>
  <r>
    <x v="8"/>
    <m/>
    <s v="1.002.01"/>
    <s v="Faktúra"/>
    <n v="1190700440"/>
    <n v="1970379"/>
    <s v="511.110000000"/>
    <x v="19"/>
    <m/>
    <n v="161.76"/>
    <n v="161.76"/>
    <s v="Nákup"/>
    <s v="TUZEMSKO"/>
    <s v="A-FIN"/>
    <x v="334"/>
    <s v="Účet"/>
    <m/>
    <n v="4321278"/>
  </r>
  <r>
    <x v="8"/>
    <m/>
    <s v="1.010.01"/>
    <s v="Faktúra"/>
    <n v="1190700440"/>
    <n v="1970379"/>
    <s v="511.110000000"/>
    <x v="19"/>
    <m/>
    <n v="112.44"/>
    <n v="112.44"/>
    <s v="Nákup"/>
    <s v="TUZEMSKO"/>
    <s v="A-FIN"/>
    <x v="757"/>
    <s v="Účet"/>
    <m/>
    <n v="4321280"/>
  </r>
  <r>
    <x v="8"/>
    <m/>
    <s v="1.025.01"/>
    <s v="Faktúra"/>
    <n v="1190700440"/>
    <n v="1970379"/>
    <s v="511.110000000"/>
    <x v="19"/>
    <m/>
    <n v="620.4"/>
    <n v="620.4"/>
    <s v="Nákup"/>
    <s v="TUZEMSKO"/>
    <s v="A-FIN"/>
    <x v="766"/>
    <s v="Účet"/>
    <m/>
    <n v="4321277"/>
  </r>
  <r>
    <x v="8"/>
    <m/>
    <s v="1.613.03"/>
    <s v="Faktúra"/>
    <n v="1190700440"/>
    <n v="1970379"/>
    <s v="511.110000000"/>
    <x v="19"/>
    <m/>
    <n v="130.56"/>
    <n v="130.56"/>
    <s v="Nákup"/>
    <s v="TUZEMSKO"/>
    <s v="A-FIN"/>
    <x v="760"/>
    <s v="Účet"/>
    <m/>
    <n v="4321281"/>
  </r>
  <r>
    <x v="8"/>
    <m/>
    <s v="S.013.01"/>
    <s v="Faktúra"/>
    <n v="1190700440"/>
    <n v="1970379"/>
    <s v="511.110000000"/>
    <x v="19"/>
    <m/>
    <n v="353.8"/>
    <n v="353.8"/>
    <s v="Nákup"/>
    <s v="TUZEMSKO"/>
    <s v="A-FIN"/>
    <x v="761"/>
    <s v="Účet"/>
    <m/>
    <n v="4321282"/>
  </r>
  <r>
    <x v="4"/>
    <m/>
    <s v="1.001.01"/>
    <s v="Faktúra"/>
    <n v="1190800451"/>
    <n v="1970440"/>
    <s v="511.110000000"/>
    <x v="19"/>
    <m/>
    <n v="98.36"/>
    <n v="98.36"/>
    <s v="Nákup"/>
    <s v="TUZEMSKO"/>
    <s v="A-FIN"/>
    <x v="756"/>
    <s v="Účet"/>
    <m/>
    <n v="4477184"/>
  </r>
  <r>
    <x v="4"/>
    <m/>
    <s v="1.002.01"/>
    <s v="Faktúra"/>
    <n v="1190800451"/>
    <n v="1970440"/>
    <s v="511.110000000"/>
    <x v="19"/>
    <m/>
    <n v="161.76"/>
    <n v="161.76"/>
    <s v="Nákup"/>
    <s v="TUZEMSKO"/>
    <s v="A-FIN"/>
    <x v="334"/>
    <s v="Účet"/>
    <m/>
    <n v="4477183"/>
  </r>
  <r>
    <x v="4"/>
    <m/>
    <s v="1.010.01"/>
    <s v="Faktúra"/>
    <n v="1190800451"/>
    <n v="1970440"/>
    <s v="511.110000000"/>
    <x v="19"/>
    <m/>
    <n v="112.44"/>
    <n v="112.44"/>
    <s v="Nákup"/>
    <s v="TUZEMSKO"/>
    <s v="A-FIN"/>
    <x v="757"/>
    <s v="Účet"/>
    <m/>
    <n v="4477185"/>
  </r>
  <r>
    <x v="4"/>
    <m/>
    <s v="1.025.06"/>
    <s v="Faktúra"/>
    <n v="1190800322"/>
    <n v="1970419"/>
    <s v="511.110000000"/>
    <x v="19"/>
    <m/>
    <n v="159.6"/>
    <n v="159.6"/>
    <s v="Nákup"/>
    <s v="TUZEMSKO"/>
    <s v="A-FIN"/>
    <x v="767"/>
    <s v="Účet"/>
    <m/>
    <n v="4475585"/>
  </r>
  <r>
    <x v="4"/>
    <m/>
    <s v="1.196.01"/>
    <s v="Faktúra"/>
    <n v="1190800451"/>
    <n v="1970440"/>
    <s v="511.110000000"/>
    <x v="19"/>
    <m/>
    <n v="101.4"/>
    <n v="101.4"/>
    <s v="Nákup"/>
    <s v="TUZEMSKO"/>
    <s v="A-FIN"/>
    <x v="768"/>
    <s v="Účet"/>
    <m/>
    <n v="4477182"/>
  </r>
  <r>
    <x v="4"/>
    <m/>
    <s v="1.613.03"/>
    <s v="Faktúra"/>
    <n v="1190800451"/>
    <n v="1970440"/>
    <s v="511.110000000"/>
    <x v="19"/>
    <m/>
    <n v="231.96"/>
    <n v="231.96"/>
    <s v="Nákup"/>
    <s v="TUZEMSKO"/>
    <s v="A-FIN"/>
    <x v="769"/>
    <s v="Účet"/>
    <m/>
    <n v="4477186"/>
  </r>
  <r>
    <x v="4"/>
    <m/>
    <s v="S.013.01"/>
    <s v="Faktúra"/>
    <n v="1190800451"/>
    <n v="1970440"/>
    <s v="511.110000000"/>
    <x v="19"/>
    <m/>
    <n v="353.8"/>
    <n v="353.8"/>
    <s v="Nákup"/>
    <s v="TUZEMSKO"/>
    <s v="A-FIN"/>
    <x v="761"/>
    <s v="Účet"/>
    <m/>
    <n v="4477187"/>
  </r>
  <r>
    <x v="37"/>
    <m/>
    <s v="1.001.01"/>
    <s v="Faktúra"/>
    <n v="1190900236"/>
    <n v="1970500"/>
    <s v="511.110000000"/>
    <x v="19"/>
    <m/>
    <n v="98.36"/>
    <n v="98.36"/>
    <s v="Nákup"/>
    <s v="TUZEMSKO"/>
    <s v="A-FIN"/>
    <x v="756"/>
    <s v="Účet"/>
    <m/>
    <n v="4565043"/>
  </r>
  <r>
    <x v="37"/>
    <m/>
    <s v="1.002.01"/>
    <s v="Faktúra"/>
    <n v="1190900236"/>
    <n v="1970500"/>
    <s v="511.110000000"/>
    <x v="19"/>
    <m/>
    <n v="161.76"/>
    <n v="161.76"/>
    <s v="Nákup"/>
    <s v="TUZEMSKO"/>
    <s v="A-FIN"/>
    <x v="334"/>
    <s v="Účet"/>
    <m/>
    <n v="4565042"/>
  </r>
  <r>
    <x v="37"/>
    <m/>
    <s v="1.010.01"/>
    <s v="Faktúra"/>
    <n v="1190900236"/>
    <n v="1970500"/>
    <s v="511.110000000"/>
    <x v="19"/>
    <m/>
    <n v="112.44"/>
    <n v="112.44"/>
    <s v="Nákup"/>
    <s v="TUZEMSKO"/>
    <s v="A-FIN"/>
    <x v="757"/>
    <s v="Účet"/>
    <m/>
    <n v="4565044"/>
  </r>
  <r>
    <x v="37"/>
    <m/>
    <s v="1.025.01"/>
    <s v="Faktúra"/>
    <n v="1190900236"/>
    <n v="1970500"/>
    <s v="511.110000000"/>
    <x v="19"/>
    <m/>
    <n v="177.6"/>
    <n v="177.6"/>
    <s v="Nákup"/>
    <s v="TUZEMSKO"/>
    <s v="A-FIN"/>
    <x v="770"/>
    <s v="Účet"/>
    <m/>
    <n v="4565041"/>
  </r>
  <r>
    <x v="37"/>
    <m/>
    <s v="1.613.03"/>
    <s v="Faktúra"/>
    <n v="1190900236"/>
    <n v="1970500"/>
    <s v="511.110000000"/>
    <x v="19"/>
    <m/>
    <n v="130.56"/>
    <n v="130.56"/>
    <s v="Nákup"/>
    <s v="TUZEMSKO"/>
    <s v="A-FIN"/>
    <x v="760"/>
    <s v="Účet"/>
    <m/>
    <n v="4565045"/>
  </r>
  <r>
    <x v="37"/>
    <m/>
    <s v="S.013.01"/>
    <s v="Faktúra"/>
    <n v="1190900236"/>
    <n v="1970500"/>
    <s v="511.110000000"/>
    <x v="19"/>
    <m/>
    <n v="353.8"/>
    <n v="353.8"/>
    <s v="Nákup"/>
    <s v="TUZEMSKO"/>
    <s v="A-FIN"/>
    <x v="761"/>
    <s v="Účet"/>
    <m/>
    <n v="4565046"/>
  </r>
  <r>
    <x v="115"/>
    <m/>
    <s v="1.025.01"/>
    <s v="Faktúra"/>
    <n v="1191000316"/>
    <n v="1910038"/>
    <s v="511.110000000"/>
    <x v="19"/>
    <m/>
    <n v="1393.99"/>
    <n v="1393.99"/>
    <s v="Nákup"/>
    <s v="TUZEMSKO"/>
    <s v="A-FIN"/>
    <x v="771"/>
    <s v="Účet"/>
    <m/>
    <n v="4737045"/>
  </r>
  <r>
    <x v="10"/>
    <m/>
    <s v="1.001.01"/>
    <s v="Faktúra"/>
    <n v="1191000647"/>
    <n v="1970577"/>
    <s v="511.110000000"/>
    <x v="19"/>
    <m/>
    <n v="98.36"/>
    <n v="98.36"/>
    <s v="Nákup"/>
    <s v="TUZEMSKO"/>
    <s v="A-FIN"/>
    <x v="756"/>
    <s v="Účet"/>
    <m/>
    <n v="4757105"/>
  </r>
  <r>
    <x v="10"/>
    <m/>
    <s v="1.002.01"/>
    <s v="Faktúra"/>
    <n v="1191000647"/>
    <n v="1970577"/>
    <s v="511.110000000"/>
    <x v="19"/>
    <m/>
    <n v="161.76"/>
    <n v="161.76"/>
    <s v="Nákup"/>
    <s v="TUZEMSKO"/>
    <s v="A-FIN"/>
    <x v="334"/>
    <s v="Účet"/>
    <m/>
    <n v="4757104"/>
  </r>
  <r>
    <x v="10"/>
    <m/>
    <s v="1.010.01"/>
    <s v="Faktúra"/>
    <n v="1191000647"/>
    <n v="1970577"/>
    <s v="511.110000000"/>
    <x v="19"/>
    <m/>
    <n v="112.44"/>
    <n v="112.44"/>
    <s v="Nákup"/>
    <s v="TUZEMSKO"/>
    <s v="A-FIN"/>
    <x v="757"/>
    <s v="Účet"/>
    <m/>
    <n v="4757106"/>
  </r>
  <r>
    <x v="10"/>
    <m/>
    <s v="1.613.03"/>
    <s v="Faktúra"/>
    <n v="1191000647"/>
    <n v="1970577"/>
    <s v="511.110000000"/>
    <x v="19"/>
    <m/>
    <n v="130.56"/>
    <n v="130.56"/>
    <s v="Nákup"/>
    <s v="TUZEMSKO"/>
    <s v="A-FIN"/>
    <x v="760"/>
    <s v="Účet"/>
    <m/>
    <n v="4757107"/>
  </r>
  <r>
    <x v="10"/>
    <m/>
    <s v="S.013.01"/>
    <s v="Faktúra"/>
    <n v="1191000647"/>
    <n v="1970577"/>
    <s v="511.110000000"/>
    <x v="19"/>
    <m/>
    <n v="353.8"/>
    <n v="353.8"/>
    <s v="Nákup"/>
    <s v="TUZEMSKO"/>
    <s v="A-FIN"/>
    <x v="761"/>
    <s v="Účet"/>
    <m/>
    <n v="4757108"/>
  </r>
  <r>
    <x v="116"/>
    <m/>
    <s v="1.051.05"/>
    <s v="Faktúra"/>
    <n v="1191100235"/>
    <n v="1970597"/>
    <s v="511.110000000"/>
    <x v="19"/>
    <m/>
    <n v="1489.8"/>
    <n v="1489.8"/>
    <s v="Nákup"/>
    <s v="TUZEMSKO"/>
    <s v="A-FIN"/>
    <x v="772"/>
    <s v="Účet"/>
    <m/>
    <n v="4865326"/>
  </r>
  <r>
    <x v="19"/>
    <m/>
    <s v="1.001.01"/>
    <s v="Faktúra"/>
    <n v="1191100487"/>
    <n v="1970623"/>
    <s v="511.110000000"/>
    <x v="19"/>
    <m/>
    <n v="98.36"/>
    <n v="98.36"/>
    <s v="Nákup"/>
    <s v="TUZEMSKO"/>
    <s v="A-FIN"/>
    <x v="756"/>
    <s v="Účet"/>
    <m/>
    <n v="4896096"/>
  </r>
  <r>
    <x v="19"/>
    <m/>
    <s v="1.002.01"/>
    <s v="Faktúra"/>
    <n v="1191100487"/>
    <n v="1970623"/>
    <s v="511.110000000"/>
    <x v="19"/>
    <m/>
    <n v="161.76"/>
    <n v="161.76"/>
    <s v="Nákup"/>
    <s v="TUZEMSKO"/>
    <s v="A-FIN"/>
    <x v="334"/>
    <s v="Účet"/>
    <m/>
    <n v="4896095"/>
  </r>
  <r>
    <x v="19"/>
    <m/>
    <s v="1.010.01"/>
    <s v="Faktúra"/>
    <n v="1191100487"/>
    <n v="1970623"/>
    <s v="511.110000000"/>
    <x v="19"/>
    <m/>
    <n v="112.44"/>
    <n v="112.44"/>
    <s v="Nákup"/>
    <s v="TUZEMSKO"/>
    <s v="A-FIN"/>
    <x v="757"/>
    <s v="Účet"/>
    <m/>
    <n v="4896097"/>
  </r>
  <r>
    <x v="19"/>
    <m/>
    <s v="1.025.01"/>
    <s v="Faktúra"/>
    <n v="1191100487"/>
    <n v="1970623"/>
    <s v="511.110000000"/>
    <x v="19"/>
    <m/>
    <n v="356.34"/>
    <n v="356.34"/>
    <s v="Nákup"/>
    <s v="TUZEMSKO"/>
    <s v="A-FIN"/>
    <x v="773"/>
    <s v="Účet"/>
    <m/>
    <n v="4896094"/>
  </r>
  <r>
    <x v="19"/>
    <m/>
    <s v="1.025.06"/>
    <s v="Faktúra"/>
    <n v="1191100363"/>
    <n v="1970605"/>
    <s v="511.110000000"/>
    <x v="19"/>
    <m/>
    <n v="368.4"/>
    <n v="368.4"/>
    <s v="Nákup"/>
    <s v="TUZEMSKO"/>
    <s v="A-FIN"/>
    <x v="774"/>
    <s v="Účet"/>
    <m/>
    <n v="4886417"/>
  </r>
  <r>
    <x v="19"/>
    <m/>
    <s v="1.196.01"/>
    <s v="Faktúra"/>
    <n v="1191100362"/>
    <n v="1970606"/>
    <s v="511.110000000"/>
    <x v="19"/>
    <m/>
    <n v="1020.36"/>
    <n v="1020.36"/>
    <s v="Nákup"/>
    <s v="TUZEMSKO"/>
    <s v="A-FIN"/>
    <x v="775"/>
    <s v="Účet"/>
    <m/>
    <n v="4886411"/>
  </r>
  <r>
    <x v="19"/>
    <m/>
    <s v="1.613.03"/>
    <s v="Faktúra"/>
    <n v="1191100487"/>
    <n v="1970623"/>
    <s v="511.110000000"/>
    <x v="19"/>
    <m/>
    <n v="130.56"/>
    <n v="130.56"/>
    <s v="Nákup"/>
    <s v="TUZEMSKO"/>
    <s v="A-FIN"/>
    <x v="760"/>
    <s v="Účet"/>
    <m/>
    <n v="4896098"/>
  </r>
  <r>
    <x v="19"/>
    <m/>
    <s v="S.010.01"/>
    <s v="Faktúra"/>
    <n v="1191100486"/>
    <n v="1970604"/>
    <s v="511.110000000"/>
    <x v="19"/>
    <m/>
    <n v="4416"/>
    <n v="4416"/>
    <s v="Nákup"/>
    <s v="TUZEMSKO"/>
    <s v="A-FIN"/>
    <x v="776"/>
    <s v="Účet"/>
    <m/>
    <n v="4896092"/>
  </r>
  <r>
    <x v="19"/>
    <m/>
    <s v="S.013.01"/>
    <s v="Faktúra"/>
    <n v="1191100487"/>
    <n v="1970623"/>
    <s v="511.110000000"/>
    <x v="19"/>
    <m/>
    <n v="353.8"/>
    <n v="353.8"/>
    <s v="Nákup"/>
    <s v="TUZEMSKO"/>
    <s v="A-FIN"/>
    <x v="761"/>
    <s v="Účet"/>
    <m/>
    <n v="4896099"/>
  </r>
  <r>
    <x v="43"/>
    <m/>
    <s v="1.001.01"/>
    <s v="Faktúra"/>
    <n v="1191200386"/>
    <n v="1970673"/>
    <s v="511.110000000"/>
    <x v="19"/>
    <m/>
    <n v="98.36"/>
    <n v="98.36"/>
    <s v="Nákup"/>
    <s v="TUZEMSKO"/>
    <s v="A-FIN"/>
    <x v="756"/>
    <s v="Účet"/>
    <m/>
    <n v="5008174"/>
  </r>
  <r>
    <x v="43"/>
    <m/>
    <s v="1.002.01"/>
    <s v="Faktúra"/>
    <n v="1191200386"/>
    <n v="1970673"/>
    <s v="511.110000000"/>
    <x v="19"/>
    <m/>
    <n v="161.76"/>
    <n v="161.76"/>
    <s v="Nákup"/>
    <s v="TUZEMSKO"/>
    <s v="A-FIN"/>
    <x v="334"/>
    <s v="Účet"/>
    <m/>
    <n v="5008173"/>
  </r>
  <r>
    <x v="43"/>
    <m/>
    <s v="1.010.01"/>
    <s v="Faktúra"/>
    <n v="1191200386"/>
    <n v="1970673"/>
    <s v="511.110000000"/>
    <x v="19"/>
    <m/>
    <n v="112.44"/>
    <n v="112.44"/>
    <s v="Nákup"/>
    <s v="TUZEMSKO"/>
    <s v="A-FIN"/>
    <x v="757"/>
    <s v="Účet"/>
    <m/>
    <n v="5008175"/>
  </r>
  <r>
    <x v="43"/>
    <m/>
    <s v="1.613.03"/>
    <s v="Faktúra"/>
    <n v="1191200386"/>
    <n v="1970673"/>
    <s v="511.110000000"/>
    <x v="19"/>
    <m/>
    <n v="130.56"/>
    <n v="130.56"/>
    <s v="Nákup"/>
    <s v="TUZEMSKO"/>
    <s v="A-FIN"/>
    <x v="760"/>
    <s v="Účet"/>
    <m/>
    <n v="5008176"/>
  </r>
  <r>
    <x v="43"/>
    <m/>
    <s v="S.013.01"/>
    <s v="Faktúra"/>
    <n v="1191200386"/>
    <n v="1970673"/>
    <s v="511.110000000"/>
    <x v="19"/>
    <m/>
    <n v="353.8"/>
    <n v="353.8"/>
    <s v="Nákup"/>
    <s v="TUZEMSKO"/>
    <s v="A-FIN"/>
    <x v="761"/>
    <s v="Účet"/>
    <m/>
    <n v="5008177"/>
  </r>
  <r>
    <x v="54"/>
    <m/>
    <s v="1.001.01"/>
    <s v="Faktúra"/>
    <n v="1200100255"/>
    <n v="2070025"/>
    <s v="511.110000000"/>
    <x v="19"/>
    <m/>
    <n v="278.36"/>
    <n v="278.36"/>
    <s v="Nákup"/>
    <s v="TUZEMSKO"/>
    <s v="A-FIN"/>
    <x v="777"/>
    <s v="Účet"/>
    <m/>
    <n v="5080331"/>
  </r>
  <r>
    <x v="54"/>
    <m/>
    <s v="1.002.01"/>
    <s v="Faktúra"/>
    <n v="1200100255"/>
    <n v="2070025"/>
    <s v="511.110000000"/>
    <x v="19"/>
    <m/>
    <n v="161.76"/>
    <n v="161.76"/>
    <s v="Nákup"/>
    <s v="TUZEMSKO"/>
    <s v="A-FIN"/>
    <x v="334"/>
    <s v="Účet"/>
    <m/>
    <n v="5080330"/>
  </r>
  <r>
    <x v="54"/>
    <m/>
    <s v="1.010.01"/>
    <s v="Faktúra"/>
    <n v="1200100255"/>
    <n v="2070025"/>
    <s v="511.110000000"/>
    <x v="19"/>
    <m/>
    <n v="389.64"/>
    <n v="389.64"/>
    <s v="Nákup"/>
    <s v="TUZEMSKO"/>
    <s v="A-FIN"/>
    <x v="778"/>
    <s v="Účet"/>
    <m/>
    <n v="5080332"/>
  </r>
  <r>
    <x v="54"/>
    <m/>
    <s v="1.613.03"/>
    <s v="Faktúra"/>
    <n v="1200100255"/>
    <n v="2070025"/>
    <s v="511.110000000"/>
    <x v="19"/>
    <m/>
    <n v="549.36"/>
    <n v="549.36"/>
    <s v="Nákup"/>
    <s v="TUZEMSKO"/>
    <s v="A-FIN"/>
    <x v="779"/>
    <s v="Účet"/>
    <m/>
    <n v="5080333"/>
  </r>
  <r>
    <x v="54"/>
    <m/>
    <s v="S.013.01"/>
    <s v="Faktúra"/>
    <n v="1200100255"/>
    <n v="2070025"/>
    <s v="511.110000000"/>
    <x v="19"/>
    <m/>
    <n v="353.8"/>
    <n v="353.8"/>
    <s v="Nákup"/>
    <s v="TUZEMSKO"/>
    <s v="A-FIN"/>
    <x v="761"/>
    <s v="Účet"/>
    <m/>
    <n v="5080334"/>
  </r>
  <r>
    <x v="6"/>
    <m/>
    <s v="1.025.06"/>
    <s v="Faktúra"/>
    <n v="1200200458"/>
    <n v="2070051"/>
    <s v="511.110000000"/>
    <x v="19"/>
    <m/>
    <n v="2330.1"/>
    <n v="2330.1"/>
    <s v="Nákup"/>
    <s v="TUZEMSKO"/>
    <s v="A-FIN"/>
    <x v="780"/>
    <s v="Účet"/>
    <m/>
    <n v="5256004"/>
  </r>
  <r>
    <x v="6"/>
    <m/>
    <s v="S.013.01"/>
    <s v="Faktúra"/>
    <n v="1200200457"/>
    <n v="2070053"/>
    <s v="511.110000000"/>
    <x v="19"/>
    <m/>
    <n v="2592"/>
    <n v="2592"/>
    <s v="Nákup"/>
    <s v="TUZEMSKO"/>
    <s v="A-FIN"/>
    <x v="781"/>
    <s v="Účet"/>
    <m/>
    <n v="5255966"/>
  </r>
  <r>
    <x v="7"/>
    <m/>
    <s v="1.001.01"/>
    <s v="Faktúra"/>
    <n v="1200200469"/>
    <n v="2070093"/>
    <s v="511.110000000"/>
    <x v="19"/>
    <m/>
    <n v="98.36"/>
    <n v="98.36"/>
    <s v="Nákup"/>
    <s v="TUZEMSKO"/>
    <s v="A-FIN"/>
    <x v="756"/>
    <s v="Účet"/>
    <m/>
    <n v="5256181"/>
  </r>
  <r>
    <x v="7"/>
    <m/>
    <s v="1.002.01"/>
    <s v="Faktúra"/>
    <n v="1200200469"/>
    <n v="2070093"/>
    <s v="511.110000000"/>
    <x v="19"/>
    <m/>
    <n v="161.76"/>
    <n v="161.76"/>
    <s v="Nákup"/>
    <s v="TUZEMSKO"/>
    <s v="A-FIN"/>
    <x v="334"/>
    <s v="Účet"/>
    <m/>
    <n v="5256180"/>
  </r>
  <r>
    <x v="7"/>
    <m/>
    <s v="1.010.01"/>
    <s v="Faktúra"/>
    <n v="1200200469"/>
    <n v="2070093"/>
    <s v="511.110000000"/>
    <x v="19"/>
    <m/>
    <n v="112.44"/>
    <n v="112.44"/>
    <s v="Nákup"/>
    <s v="TUZEMSKO"/>
    <s v="A-FIN"/>
    <x v="757"/>
    <s v="Účet"/>
    <m/>
    <n v="5256182"/>
  </r>
  <r>
    <x v="7"/>
    <m/>
    <s v="1.613.03"/>
    <s v="Faktúra"/>
    <n v="1200200469"/>
    <n v="2070093"/>
    <s v="511.110000000"/>
    <x v="19"/>
    <m/>
    <n v="130.56"/>
    <n v="130.56"/>
    <s v="Nákup"/>
    <s v="TUZEMSKO"/>
    <s v="A-FIN"/>
    <x v="760"/>
    <s v="Účet"/>
    <m/>
    <n v="5256183"/>
  </r>
  <r>
    <x v="7"/>
    <m/>
    <s v="S.013.01"/>
    <s v="Faktúra"/>
    <n v="1200200469"/>
    <n v="2070093"/>
    <s v="511.110000000"/>
    <x v="19"/>
    <m/>
    <n v="353.8"/>
    <n v="353.8"/>
    <s v="Nákup"/>
    <s v="TUZEMSKO"/>
    <s v="A-FIN"/>
    <x v="761"/>
    <s v="Účet"/>
    <m/>
    <n v="5256184"/>
  </r>
  <r>
    <x v="103"/>
    <m/>
    <s v="1.001.01"/>
    <s v="Faktúra"/>
    <n v="1200300516"/>
    <n v="2070144"/>
    <s v="511.110000000"/>
    <x v="19"/>
    <m/>
    <n v="98.36"/>
    <n v="98.36"/>
    <s v="Nákup"/>
    <s v="TUZEMSKO"/>
    <s v="A-FIN"/>
    <x v="756"/>
    <s v="Účet"/>
    <m/>
    <n v="5389568"/>
  </r>
  <r>
    <x v="103"/>
    <m/>
    <s v="1.001.05"/>
    <s v="Faktúra"/>
    <n v="1200300411"/>
    <n v="2070108"/>
    <s v="511.110000000"/>
    <x v="19"/>
    <m/>
    <n v="643.20000000000005"/>
    <n v="643.20000000000005"/>
    <s v="Nákup"/>
    <s v="TUZEMSKO"/>
    <s v="A-FIN"/>
    <x v="782"/>
    <s v="Účet"/>
    <m/>
    <n v="5389126"/>
  </r>
  <r>
    <x v="103"/>
    <m/>
    <s v="1.001.05"/>
    <s v="Faktúra"/>
    <n v="1200300514"/>
    <n v="2070107"/>
    <s v="511.110000000"/>
    <x v="19"/>
    <m/>
    <n v="78.599999999999994"/>
    <n v="78.599999999999994"/>
    <s v="Nákup"/>
    <s v="TUZEMSKO"/>
    <s v="A-FIN"/>
    <x v="162"/>
    <s v="Účet"/>
    <m/>
    <n v="5389561"/>
  </r>
  <r>
    <x v="103"/>
    <m/>
    <s v="1.002.01"/>
    <s v="Faktúra"/>
    <n v="1200300516"/>
    <n v="2070144"/>
    <s v="511.110000000"/>
    <x v="19"/>
    <m/>
    <n v="161.76"/>
    <n v="161.76"/>
    <s v="Nákup"/>
    <s v="TUZEMSKO"/>
    <s v="A-FIN"/>
    <x v="334"/>
    <s v="Účet"/>
    <m/>
    <n v="5389567"/>
  </r>
  <r>
    <x v="103"/>
    <m/>
    <s v="1.010.01"/>
    <s v="Faktúra"/>
    <n v="1200300516"/>
    <n v="2070144"/>
    <s v="511.110000000"/>
    <x v="19"/>
    <m/>
    <n v="112.44"/>
    <n v="112.44"/>
    <s v="Nákup"/>
    <s v="TUZEMSKO"/>
    <s v="A-FIN"/>
    <x v="757"/>
    <s v="Účet"/>
    <m/>
    <n v="5389569"/>
  </r>
  <r>
    <x v="103"/>
    <m/>
    <s v="1.613.03"/>
    <s v="Faktúra"/>
    <n v="1200300516"/>
    <n v="2070144"/>
    <s v="511.110000000"/>
    <x v="19"/>
    <m/>
    <n v="130.56"/>
    <n v="130.56"/>
    <s v="Nákup"/>
    <s v="TUZEMSKO"/>
    <s v="A-FIN"/>
    <x v="760"/>
    <s v="Účet"/>
    <m/>
    <n v="5389570"/>
  </r>
  <r>
    <x v="103"/>
    <m/>
    <s v="S.013.01"/>
    <s v="Faktúra"/>
    <n v="1200300516"/>
    <n v="2070144"/>
    <s v="511.110000000"/>
    <x v="19"/>
    <m/>
    <n v="353.8"/>
    <n v="353.8"/>
    <s v="Nákup"/>
    <s v="TUZEMSKO"/>
    <s v="A-FIN"/>
    <x v="761"/>
    <s v="Účet"/>
    <m/>
    <n v="5389571"/>
  </r>
  <r>
    <x v="26"/>
    <m/>
    <s v="1.001.01"/>
    <s v="Faktúra"/>
    <n v="1200400495"/>
    <n v="2070198"/>
    <s v="511.110000000"/>
    <x v="19"/>
    <m/>
    <n v="98.36"/>
    <n v="98.36"/>
    <s v="Nákup"/>
    <s v="TUZEMSKO"/>
    <s v="A-FIN"/>
    <x v="756"/>
    <s v="Účet"/>
    <m/>
    <n v="5503191"/>
  </r>
  <r>
    <x v="26"/>
    <m/>
    <s v="1.002.01"/>
    <s v="Faktúra"/>
    <n v="1200400495"/>
    <n v="2070198"/>
    <s v="511.110000000"/>
    <x v="19"/>
    <m/>
    <n v="161.76"/>
    <n v="161.76"/>
    <s v="Nákup"/>
    <s v="TUZEMSKO"/>
    <s v="A-FIN"/>
    <x v="334"/>
    <s v="Účet"/>
    <m/>
    <n v="5503190"/>
  </r>
  <r>
    <x v="26"/>
    <m/>
    <s v="1.009.01"/>
    <s v="Faktúra"/>
    <n v="1200400502"/>
    <n v="2070166"/>
    <s v="511.110000000"/>
    <x v="19"/>
    <m/>
    <n v="2700.6"/>
    <n v="2700.6"/>
    <s v="Nákup"/>
    <s v="TUZEMSKO"/>
    <s v="A-FIN"/>
    <x v="783"/>
    <s v="Účet"/>
    <m/>
    <n v="5503266"/>
  </r>
  <r>
    <x v="26"/>
    <m/>
    <s v="1.010.01"/>
    <s v="Faktúra"/>
    <n v="1200400495"/>
    <n v="2070198"/>
    <s v="511.110000000"/>
    <x v="19"/>
    <m/>
    <n v="112.44"/>
    <n v="112.44"/>
    <s v="Nákup"/>
    <s v="TUZEMSKO"/>
    <s v="A-FIN"/>
    <x v="757"/>
    <s v="Účet"/>
    <m/>
    <n v="5503192"/>
  </r>
  <r>
    <x v="26"/>
    <m/>
    <s v="1.613.03"/>
    <s v="Faktúra"/>
    <n v="1200400495"/>
    <n v="2070198"/>
    <s v="511.110000000"/>
    <x v="19"/>
    <m/>
    <n v="130.56"/>
    <n v="130.56"/>
    <s v="Nákup"/>
    <s v="TUZEMSKO"/>
    <s v="A-FIN"/>
    <x v="760"/>
    <s v="Účet"/>
    <m/>
    <n v="5503193"/>
  </r>
  <r>
    <x v="26"/>
    <m/>
    <s v="S.013.01"/>
    <s v="Faktúra"/>
    <n v="1200400495"/>
    <n v="2070198"/>
    <s v="511.110000000"/>
    <x v="19"/>
    <m/>
    <n v="353.8"/>
    <n v="353.8"/>
    <s v="Nákup"/>
    <s v="TUZEMSKO"/>
    <s v="A-FIN"/>
    <x v="761"/>
    <s v="Účet"/>
    <m/>
    <n v="5503194"/>
  </r>
  <r>
    <x v="107"/>
    <m/>
    <s v="1.001.01"/>
    <s v="Faktúra"/>
    <n v="1200500486"/>
    <n v="2070239"/>
    <s v="511.110000000"/>
    <x v="19"/>
    <m/>
    <n v="98.36"/>
    <n v="98.36"/>
    <s v="Nákup"/>
    <s v="TUZEMSKO"/>
    <s v="A-FIN"/>
    <x v="756"/>
    <s v="Účet"/>
    <m/>
    <n v="5589423"/>
  </r>
  <r>
    <x v="107"/>
    <m/>
    <s v="1.002.01"/>
    <s v="Faktúra"/>
    <n v="1200500486"/>
    <n v="2070239"/>
    <s v="511.110000000"/>
    <x v="19"/>
    <m/>
    <n v="161.76"/>
    <n v="161.76"/>
    <s v="Nákup"/>
    <s v="TUZEMSKO"/>
    <s v="A-FIN"/>
    <x v="334"/>
    <s v="Účet"/>
    <m/>
    <n v="5589422"/>
  </r>
  <r>
    <x v="107"/>
    <m/>
    <s v="1.010.01"/>
    <s v="Faktúra"/>
    <n v="1200500486"/>
    <n v="2070239"/>
    <s v="511.110000000"/>
    <x v="19"/>
    <m/>
    <n v="112.44"/>
    <n v="112.44"/>
    <s v="Nákup"/>
    <s v="TUZEMSKO"/>
    <s v="A-FIN"/>
    <x v="757"/>
    <s v="Účet"/>
    <m/>
    <n v="5589424"/>
  </r>
  <r>
    <x v="107"/>
    <m/>
    <s v="1.025.01"/>
    <s v="Faktúra"/>
    <n v="1200500486"/>
    <n v="2070239"/>
    <s v="511.110000000"/>
    <x v="19"/>
    <m/>
    <n v="242.4"/>
    <n v="242.4"/>
    <s v="Nákup"/>
    <s v="TUZEMSKO"/>
    <s v="A-FIN"/>
    <x v="784"/>
    <s v="Účet"/>
    <m/>
    <n v="5589421"/>
  </r>
  <r>
    <x v="107"/>
    <m/>
    <s v="1.051.01"/>
    <s v="Faktúra"/>
    <n v="1200500486"/>
    <n v="2070239"/>
    <s v="511.110000000"/>
    <x v="19"/>
    <m/>
    <n v="511.2"/>
    <n v="511.2"/>
    <s v="Nákup"/>
    <s v="TUZEMSKO"/>
    <s v="A-FIN"/>
    <x v="785"/>
    <s v="Účet"/>
    <m/>
    <n v="5589420"/>
  </r>
  <r>
    <x v="107"/>
    <m/>
    <s v="1.613.03"/>
    <s v="Faktúra"/>
    <n v="1200500486"/>
    <n v="2070239"/>
    <s v="511.110000000"/>
    <x v="19"/>
    <m/>
    <n v="130.56"/>
    <n v="130.56"/>
    <s v="Nákup"/>
    <s v="TUZEMSKO"/>
    <s v="A-FIN"/>
    <x v="760"/>
    <s v="Účet"/>
    <m/>
    <n v="5589425"/>
  </r>
  <r>
    <x v="107"/>
    <m/>
    <s v="S.013.01"/>
    <s v="Faktúra"/>
    <n v="1200500486"/>
    <n v="2070239"/>
    <s v="511.110000000"/>
    <x v="19"/>
    <m/>
    <n v="353.8"/>
    <n v="353.8"/>
    <s v="Nákup"/>
    <s v="TUZEMSKO"/>
    <s v="A-FIN"/>
    <x v="761"/>
    <s v="Účet"/>
    <m/>
    <n v="5589426"/>
  </r>
  <r>
    <x v="108"/>
    <m/>
    <s v="1.051.01"/>
    <s v="Faktúra"/>
    <n v="1200600112"/>
    <n v="2070248"/>
    <s v="511.110000000"/>
    <x v="19"/>
    <m/>
    <n v="1285.92"/>
    <n v="1285.92"/>
    <s v="Nákup"/>
    <s v="TUZEMSKO"/>
    <s v="A-FIN"/>
    <x v="786"/>
    <s v="Účet"/>
    <m/>
    <n v="5671926"/>
  </r>
  <r>
    <x v="28"/>
    <m/>
    <s v="1.001.01"/>
    <s v="Faktúra"/>
    <n v="1200600557"/>
    <n v="2070307"/>
    <s v="511.110000000"/>
    <x v="19"/>
    <m/>
    <n v="98.36"/>
    <n v="98.36"/>
    <s v="Nákup"/>
    <s v="TUZEMSKO"/>
    <s v="A-FIN"/>
    <x v="756"/>
    <s v="Účet"/>
    <m/>
    <n v="5775157"/>
  </r>
  <r>
    <x v="28"/>
    <m/>
    <s v="1.002.01"/>
    <s v="Faktúra"/>
    <n v="1200600557"/>
    <n v="2070307"/>
    <s v="511.110000000"/>
    <x v="19"/>
    <m/>
    <n v="161.76"/>
    <n v="161.76"/>
    <s v="Nákup"/>
    <s v="TUZEMSKO"/>
    <s v="A-FIN"/>
    <x v="334"/>
    <s v="Účet"/>
    <m/>
    <n v="5775156"/>
  </r>
  <r>
    <x v="28"/>
    <m/>
    <s v="1.010.01"/>
    <s v="Faktúra"/>
    <n v="1200600557"/>
    <n v="2070307"/>
    <s v="511.110000000"/>
    <x v="19"/>
    <m/>
    <n v="112.44"/>
    <n v="112.44"/>
    <s v="Nákup"/>
    <s v="TUZEMSKO"/>
    <s v="A-FIN"/>
    <x v="757"/>
    <s v="Účet"/>
    <m/>
    <n v="5775158"/>
  </r>
  <r>
    <x v="28"/>
    <m/>
    <s v="1.613.03"/>
    <s v="Faktúra"/>
    <n v="1200600557"/>
    <n v="2070307"/>
    <s v="511.110000000"/>
    <x v="19"/>
    <m/>
    <n v="130.56"/>
    <n v="130.56"/>
    <s v="Nákup"/>
    <s v="TUZEMSKO"/>
    <s v="A-FIN"/>
    <x v="760"/>
    <s v="Účet"/>
    <m/>
    <n v="5775159"/>
  </r>
  <r>
    <x v="28"/>
    <m/>
    <s v="S.009.01"/>
    <s v="Faktúra"/>
    <n v="1200600556"/>
    <n v="2070269"/>
    <s v="511.110000000"/>
    <x v="19"/>
    <m/>
    <n v="492.6"/>
    <n v="492.6"/>
    <s v="Nákup"/>
    <s v="TUZEMSKO"/>
    <s v="A-FIN"/>
    <x v="787"/>
    <s v="Účet"/>
    <m/>
    <n v="5775143"/>
  </r>
  <r>
    <x v="28"/>
    <m/>
    <s v="S.013.01"/>
    <s v="Faktúra"/>
    <n v="1200600557"/>
    <n v="2070307"/>
    <s v="511.110000000"/>
    <x v="19"/>
    <m/>
    <n v="353.8"/>
    <n v="353.8"/>
    <s v="Nákup"/>
    <s v="TUZEMSKO"/>
    <s v="A-FIN"/>
    <x v="761"/>
    <s v="Účet"/>
    <m/>
    <n v="5775160"/>
  </r>
  <r>
    <x v="117"/>
    <m/>
    <s v="1.051.01"/>
    <s v="Faktúra"/>
    <n v="1200700239"/>
    <n v="2070320"/>
    <s v="511.110000000"/>
    <x v="19"/>
    <m/>
    <n v="496.58"/>
    <n v="496.58"/>
    <s v="Nákup"/>
    <s v="TUZEMSKO"/>
    <s v="A-FIN"/>
    <x v="788"/>
    <s v="Účet"/>
    <m/>
    <n v="5796085"/>
  </r>
  <r>
    <x v="56"/>
    <m/>
    <s v="1.001.01"/>
    <s v="Faktúra"/>
    <n v="1200700506"/>
    <n v="2070353"/>
    <s v="511.110000000"/>
    <x v="19"/>
    <m/>
    <n v="98.36"/>
    <n v="98.36"/>
    <s v="Nákup"/>
    <s v="TUZEMSKO"/>
    <s v="A-FIN"/>
    <x v="756"/>
    <s v="Účet"/>
    <m/>
    <n v="5869025"/>
  </r>
  <r>
    <x v="56"/>
    <m/>
    <s v="1.002.01"/>
    <s v="Faktúra"/>
    <n v="1200700506"/>
    <n v="2070353"/>
    <s v="511.110000000"/>
    <x v="19"/>
    <m/>
    <n v="161.76"/>
    <n v="161.76"/>
    <s v="Nákup"/>
    <s v="TUZEMSKO"/>
    <s v="A-FIN"/>
    <x v="334"/>
    <s v="Účet"/>
    <m/>
    <n v="5869024"/>
  </r>
  <r>
    <x v="56"/>
    <m/>
    <s v="1.010.01"/>
    <s v="Faktúra"/>
    <n v="1200700506"/>
    <n v="2070353"/>
    <s v="511.110000000"/>
    <x v="19"/>
    <m/>
    <n v="112.44"/>
    <n v="112.44"/>
    <s v="Nákup"/>
    <s v="TUZEMSKO"/>
    <s v="A-FIN"/>
    <x v="757"/>
    <s v="Účet"/>
    <m/>
    <n v="5869026"/>
  </r>
  <r>
    <x v="56"/>
    <m/>
    <s v="1.613.03"/>
    <s v="Faktúra"/>
    <n v="1200700506"/>
    <n v="2070353"/>
    <s v="511.110000000"/>
    <x v="19"/>
    <m/>
    <n v="130.56"/>
    <n v="130.56"/>
    <s v="Nákup"/>
    <s v="TUZEMSKO"/>
    <s v="A-FIN"/>
    <x v="760"/>
    <s v="Účet"/>
    <m/>
    <n v="5869027"/>
  </r>
  <r>
    <x v="56"/>
    <m/>
    <s v="S.013.01"/>
    <s v="Faktúra"/>
    <n v="1200700506"/>
    <n v="2070353"/>
    <s v="511.110000000"/>
    <x v="19"/>
    <m/>
    <n v="353.8"/>
    <n v="353.8"/>
    <s v="Nákup"/>
    <s v="TUZEMSKO"/>
    <s v="A-FIN"/>
    <x v="761"/>
    <s v="Účet"/>
    <m/>
    <n v="5869028"/>
  </r>
  <r>
    <x v="118"/>
    <m/>
    <s v="1.015.01"/>
    <s v="Faktúra"/>
    <n v="1190300490"/>
    <n v="20190025"/>
    <s v="511.110000000"/>
    <x v="20"/>
    <m/>
    <n v="60"/>
    <n v="60"/>
    <s v="Nákup"/>
    <s v="TUZEMSKO"/>
    <s v="A-FIN"/>
    <x v="175"/>
    <s v="Účet"/>
    <m/>
    <n v="3899641"/>
  </r>
  <r>
    <x v="118"/>
    <m/>
    <s v="5.034.51"/>
    <s v="Faktúra"/>
    <n v="1190300487"/>
    <n v="20190028"/>
    <s v="511.110000000"/>
    <x v="20"/>
    <m/>
    <n v="120"/>
    <n v="120"/>
    <s v="Nákup"/>
    <s v="TUZEMSKO"/>
    <s v="A-FIN"/>
    <x v="119"/>
    <s v="Účet"/>
    <m/>
    <n v="3899633"/>
  </r>
  <r>
    <x v="118"/>
    <m/>
    <s v="5.186.51"/>
    <s v="Faktúra"/>
    <n v="1190300489"/>
    <n v="20190026"/>
    <s v="511.110000000"/>
    <x v="20"/>
    <m/>
    <n v="695"/>
    <n v="695"/>
    <s v="Nákup"/>
    <s v="TUZEMSKO"/>
    <s v="A-FIN"/>
    <x v="789"/>
    <s v="Účet"/>
    <m/>
    <n v="3899637"/>
  </r>
  <r>
    <x v="118"/>
    <m/>
    <s v="5.186.51"/>
    <s v="Faktúra"/>
    <n v="1190300493"/>
    <n v="20190022"/>
    <s v="511.110000000"/>
    <x v="20"/>
    <m/>
    <n v="420"/>
    <n v="420"/>
    <s v="Nákup"/>
    <s v="TUZEMSKO"/>
    <s v="A-FIN"/>
    <x v="790"/>
    <s v="Účet"/>
    <m/>
    <n v="3899673"/>
  </r>
  <r>
    <x v="118"/>
    <m/>
    <s v="5.186.51"/>
    <s v="Faktúra"/>
    <n v="1190300496"/>
    <n v="20190019"/>
    <s v="511.110000000"/>
    <x v="20"/>
    <m/>
    <n v="420"/>
    <n v="420"/>
    <s v="Nákup"/>
    <s v="TUZEMSKO"/>
    <s v="A-FIN"/>
    <x v="790"/>
    <s v="Účet"/>
    <m/>
    <n v="3899801"/>
  </r>
  <r>
    <x v="118"/>
    <m/>
    <s v="5.186.51"/>
    <s v="Faktúra"/>
    <n v="1190300575"/>
    <n v="20190017"/>
    <s v="511.110000000"/>
    <x v="20"/>
    <m/>
    <n v="420"/>
    <n v="420"/>
    <s v="Nákup"/>
    <s v="TUZEMSKO"/>
    <s v="A-FIN"/>
    <x v="790"/>
    <s v="Účet"/>
    <m/>
    <n v="3910864"/>
  </r>
  <r>
    <x v="118"/>
    <m/>
    <s v="5.186.52"/>
    <s v="Faktúra"/>
    <n v="1190300488"/>
    <n v="20190027"/>
    <s v="511.110000000"/>
    <x v="20"/>
    <m/>
    <n v="180"/>
    <n v="180"/>
    <s v="Nákup"/>
    <s v="TUZEMSKO"/>
    <s v="A-FIN"/>
    <x v="363"/>
    <s v="Účet"/>
    <m/>
    <n v="3899635"/>
  </r>
  <r>
    <x v="118"/>
    <m/>
    <s v="5.186.52"/>
    <s v="Faktúra"/>
    <n v="1190300492"/>
    <n v="20190023"/>
    <s v="511.110000000"/>
    <x v="20"/>
    <m/>
    <n v="180"/>
    <n v="180"/>
    <s v="Nákup"/>
    <s v="TUZEMSKO"/>
    <s v="A-FIN"/>
    <x v="363"/>
    <s v="Účet"/>
    <m/>
    <n v="3899669"/>
  </r>
  <r>
    <x v="118"/>
    <m/>
    <s v="5.186.52"/>
    <s v="Faktúra"/>
    <n v="1190300494"/>
    <n v="20190021"/>
    <s v="511.110000000"/>
    <x v="20"/>
    <m/>
    <n v="180"/>
    <n v="180"/>
    <s v="Nákup"/>
    <s v="TUZEMSKO"/>
    <s v="A-FIN"/>
    <x v="363"/>
    <s v="Účet"/>
    <m/>
    <n v="3899774"/>
  </r>
  <r>
    <x v="118"/>
    <m/>
    <s v="5.186.52"/>
    <s v="Faktúra"/>
    <n v="1190300495"/>
    <n v="20190020"/>
    <s v="511.110000000"/>
    <x v="20"/>
    <m/>
    <n v="200"/>
    <n v="200"/>
    <s v="Nákup"/>
    <s v="TUZEMSKO"/>
    <s v="A-FIN"/>
    <x v="791"/>
    <s v="Účet"/>
    <m/>
    <n v="3899778"/>
  </r>
  <r>
    <x v="118"/>
    <m/>
    <s v="5.186.52"/>
    <s v="Faktúra"/>
    <n v="1190300497"/>
    <n v="20190018"/>
    <s v="511.110000000"/>
    <x v="20"/>
    <m/>
    <n v="180"/>
    <n v="180"/>
    <s v="Nákup"/>
    <s v="TUZEMSKO"/>
    <s v="A-FIN"/>
    <x v="363"/>
    <s v="Účet"/>
    <m/>
    <n v="3899816"/>
  </r>
  <r>
    <x v="118"/>
    <m/>
    <s v="S.013.01"/>
    <s v="Faktúra"/>
    <n v="1190300491"/>
    <n v="20190024"/>
    <s v="511.110000000"/>
    <x v="20"/>
    <m/>
    <n v="180"/>
    <n v="180"/>
    <s v="Nákup"/>
    <s v="TUZEMSKO"/>
    <s v="A-FIN"/>
    <x v="363"/>
    <s v="Účet"/>
    <m/>
    <n v="3899643"/>
  </r>
  <r>
    <x v="37"/>
    <m/>
    <s v="5.186.51"/>
    <s v="Faktúra"/>
    <n v="1190900259"/>
    <n v="20190092"/>
    <s v="511.110000000"/>
    <x v="20"/>
    <m/>
    <n v="420"/>
    <n v="420"/>
    <s v="Nákup"/>
    <s v="TUZEMSKO"/>
    <s v="A-FIN"/>
    <x v="790"/>
    <s v="Účet"/>
    <m/>
    <n v="4567061"/>
  </r>
  <r>
    <x v="37"/>
    <m/>
    <s v="5.186.51"/>
    <s v="Faktúra"/>
    <n v="1190900260"/>
    <n v="20190091"/>
    <s v="511.110000000"/>
    <x v="20"/>
    <m/>
    <n v="420"/>
    <n v="420"/>
    <s v="Nákup"/>
    <s v="TUZEMSKO"/>
    <s v="A-FIN"/>
    <x v="790"/>
    <s v="Účet"/>
    <m/>
    <n v="4567066"/>
  </r>
  <r>
    <x v="37"/>
    <m/>
    <s v="5.186.51"/>
    <s v="Faktúra"/>
    <n v="1190900261"/>
    <n v="20190090"/>
    <s v="511.110000000"/>
    <x v="20"/>
    <m/>
    <n v="420"/>
    <n v="420"/>
    <s v="Nákup"/>
    <s v="TUZEMSKO"/>
    <s v="A-FIN"/>
    <x v="790"/>
    <s v="Účet"/>
    <m/>
    <n v="4567068"/>
  </r>
  <r>
    <x v="37"/>
    <m/>
    <s v="5.186.51"/>
    <s v="Faktúra"/>
    <n v="1190900262"/>
    <n v="20190089"/>
    <s v="511.110000000"/>
    <x v="20"/>
    <m/>
    <n v="180"/>
    <n v="180"/>
    <s v="Nákup"/>
    <s v="TUZEMSKO"/>
    <s v="A-FIN"/>
    <x v="363"/>
    <s v="Účet"/>
    <m/>
    <n v="4567074"/>
  </r>
  <r>
    <x v="37"/>
    <m/>
    <s v="5.186.52"/>
    <s v="Faktúra"/>
    <n v="1190900263"/>
    <n v="20190088"/>
    <s v="511.110000000"/>
    <x v="20"/>
    <m/>
    <n v="180"/>
    <n v="180"/>
    <s v="Nákup"/>
    <s v="TUZEMSKO"/>
    <s v="A-FIN"/>
    <x v="363"/>
    <s v="Účet"/>
    <m/>
    <n v="4567079"/>
  </r>
  <r>
    <x v="37"/>
    <m/>
    <s v="5.186.52"/>
    <s v="Faktúra"/>
    <n v="1190900264"/>
    <n v="20190087"/>
    <s v="511.110000000"/>
    <x v="20"/>
    <m/>
    <n v="180"/>
    <n v="180"/>
    <s v="Nákup"/>
    <s v="TUZEMSKO"/>
    <s v="A-FIN"/>
    <x v="363"/>
    <s v="Účet"/>
    <m/>
    <n v="4567124"/>
  </r>
  <r>
    <x v="87"/>
    <m/>
    <s v="5.186.51"/>
    <s v="Faktúra"/>
    <n v="1191000043"/>
    <n v="20190094"/>
    <s v="511.110000000"/>
    <x v="20"/>
    <m/>
    <n v="420"/>
    <n v="420"/>
    <s v="Nákup"/>
    <s v="TUZEMSKO"/>
    <s v="A-FIN"/>
    <x v="790"/>
    <s v="Účet"/>
    <m/>
    <n v="4686682"/>
  </r>
  <r>
    <x v="87"/>
    <m/>
    <s v="5.186.51"/>
    <s v="Faktúra"/>
    <n v="1191000044"/>
    <n v="20190093"/>
    <s v="511.110000000"/>
    <x v="20"/>
    <m/>
    <n v="420"/>
    <n v="420"/>
    <s v="Nákup"/>
    <s v="TUZEMSKO"/>
    <s v="A-FIN"/>
    <x v="790"/>
    <s v="Účet"/>
    <m/>
    <n v="4686684"/>
  </r>
  <r>
    <x v="87"/>
    <m/>
    <s v="5.186.52"/>
    <s v="Faktúra"/>
    <n v="1191000041"/>
    <n v="20190096"/>
    <s v="511.110000000"/>
    <x v="20"/>
    <m/>
    <n v="180"/>
    <n v="180"/>
    <s v="Nákup"/>
    <s v="TUZEMSKO"/>
    <s v="A-FIN"/>
    <x v="363"/>
    <s v="Účet"/>
    <m/>
    <n v="4686676"/>
  </r>
  <r>
    <x v="87"/>
    <m/>
    <s v="5.186.52"/>
    <s v="Faktúra"/>
    <n v="1191000042"/>
    <n v="20190095"/>
    <s v="511.110000000"/>
    <x v="20"/>
    <m/>
    <n v="200"/>
    <n v="200"/>
    <s v="Nákup"/>
    <s v="TUZEMSKO"/>
    <s v="A-FIN"/>
    <x v="791"/>
    <s v="Účet"/>
    <m/>
    <n v="4686680"/>
  </r>
  <r>
    <x v="119"/>
    <m/>
    <s v="S.013.01"/>
    <s v="Faktúra"/>
    <n v="1191200247"/>
    <n v="20190138"/>
    <s v="511.110000000"/>
    <x v="20"/>
    <m/>
    <n v="180"/>
    <n v="180"/>
    <s v="Nákup"/>
    <s v="TUZEMSKO"/>
    <s v="A-FIN"/>
    <x v="363"/>
    <s v="Účet"/>
    <m/>
    <n v="5002449"/>
  </r>
  <r>
    <x v="120"/>
    <m/>
    <s v="5.034.51"/>
    <s v="Faktúra"/>
    <n v="1191200240"/>
    <n v="20190131"/>
    <s v="511.110000000"/>
    <x v="20"/>
    <m/>
    <n v="100"/>
    <n v="100"/>
    <s v="Nákup"/>
    <s v="TUZEMSKO"/>
    <s v="A-FIN"/>
    <x v="792"/>
    <s v="Účet"/>
    <m/>
    <n v="5002389"/>
  </r>
  <r>
    <x v="120"/>
    <m/>
    <s v="5.186.51"/>
    <s v="Faktúra"/>
    <n v="1191200244"/>
    <n v="20190135"/>
    <s v="511.110000000"/>
    <x v="20"/>
    <m/>
    <n v="420"/>
    <n v="420"/>
    <s v="Nákup"/>
    <s v="TUZEMSKO"/>
    <s v="A-FIN"/>
    <x v="790"/>
    <s v="Účet"/>
    <m/>
    <n v="5002405"/>
  </r>
  <r>
    <x v="120"/>
    <m/>
    <s v="5.186.51"/>
    <s v="Faktúra"/>
    <n v="1191200245"/>
    <n v="20190136"/>
    <s v="511.110000000"/>
    <x v="20"/>
    <m/>
    <n v="420"/>
    <n v="420"/>
    <s v="Nákup"/>
    <s v="TUZEMSKO"/>
    <s v="A-FIN"/>
    <x v="790"/>
    <s v="Účet"/>
    <m/>
    <n v="5002440"/>
  </r>
  <r>
    <x v="120"/>
    <m/>
    <s v="5.186.52"/>
    <s v="Faktúra"/>
    <n v="1191200241"/>
    <n v="20190132"/>
    <s v="511.110000000"/>
    <x v="20"/>
    <m/>
    <n v="180"/>
    <n v="180"/>
    <s v="Nákup"/>
    <s v="TUZEMSKO"/>
    <s v="A-FIN"/>
    <x v="363"/>
    <s v="Účet"/>
    <m/>
    <n v="5002395"/>
  </r>
  <r>
    <x v="120"/>
    <m/>
    <s v="5.186.52"/>
    <s v="Faktúra"/>
    <n v="1191200242"/>
    <n v="20190133"/>
    <s v="511.110000000"/>
    <x v="20"/>
    <m/>
    <n v="270"/>
    <n v="270"/>
    <s v="Nákup"/>
    <s v="TUZEMSKO"/>
    <s v="A-FIN"/>
    <x v="726"/>
    <s v="Účet"/>
    <m/>
    <n v="5002401"/>
  </r>
  <r>
    <x v="120"/>
    <m/>
    <s v="5.186.52"/>
    <s v="Faktúra"/>
    <n v="1191200243"/>
    <n v="20190134"/>
    <s v="511.110000000"/>
    <x v="20"/>
    <m/>
    <n v="180"/>
    <n v="180"/>
    <s v="Nákup"/>
    <s v="TUZEMSKO"/>
    <s v="A-FIN"/>
    <x v="363"/>
    <s v="Účet"/>
    <m/>
    <n v="5002403"/>
  </r>
  <r>
    <x v="120"/>
    <m/>
    <s v="S.013.01"/>
    <s v="Faktúra"/>
    <n v="1191200246"/>
    <n v="20190137"/>
    <s v="511.110000000"/>
    <x v="20"/>
    <m/>
    <n v="180"/>
    <n v="180"/>
    <s v="Nákup"/>
    <s v="TUZEMSKO"/>
    <s v="A-FIN"/>
    <x v="363"/>
    <s v="Účet"/>
    <m/>
    <n v="5002445"/>
  </r>
  <r>
    <x v="121"/>
    <m/>
    <s v="5.029.53"/>
    <s v="Faktúra"/>
    <n v="1190300500"/>
    <n v="181910057"/>
    <s v="511.110000000"/>
    <x v="21"/>
    <m/>
    <n v="120"/>
    <n v="120"/>
    <s v="Nákup"/>
    <s v="TUZEMSKO"/>
    <s v="A-FIN"/>
    <x v="119"/>
    <s v="Účet"/>
    <m/>
    <n v="3899828"/>
  </r>
  <r>
    <x v="118"/>
    <m/>
    <s v="1.025.01"/>
    <s v="Faktúra"/>
    <n v="1190300669"/>
    <n v="619008"/>
    <s v="511.110000000"/>
    <x v="22"/>
    <m/>
    <n v="420"/>
    <n v="420"/>
    <s v="Nákup"/>
    <s v="TUZEMSKO"/>
    <s v="A-FIN"/>
    <x v="790"/>
    <s v="Účet"/>
    <m/>
    <n v="3918270"/>
  </r>
  <r>
    <x v="16"/>
    <m/>
    <s v="1.010.01"/>
    <s v="Faktúra"/>
    <n v="1190300510"/>
    <n v="519020"/>
    <s v="511.110000000"/>
    <x v="22"/>
    <m/>
    <n v="2159.64"/>
    <n v="2159.64"/>
    <s v="Nákup"/>
    <s v="TUZEMSKO"/>
    <s v="A-FIN"/>
    <x v="793"/>
    <s v="Účet"/>
    <m/>
    <n v="3899903"/>
  </r>
  <r>
    <x v="122"/>
    <m/>
    <s v="1.014.05"/>
    <s v="Faktúra"/>
    <n v="1190500160"/>
    <n v="519026"/>
    <s v="511.110000000"/>
    <x v="22"/>
    <m/>
    <n v="843"/>
    <n v="843"/>
    <s v="Nákup"/>
    <s v="TUZEMSKO"/>
    <s v="A-FIN"/>
    <x v="794"/>
    <s v="Účet"/>
    <m/>
    <n v="4094948"/>
  </r>
  <r>
    <x v="122"/>
    <m/>
    <s v="S.009.01"/>
    <s v="Faktúra"/>
    <n v="1190500159"/>
    <n v="519027"/>
    <s v="511.110000000"/>
    <x v="22"/>
    <m/>
    <n v="381"/>
    <n v="381"/>
    <s v="Nákup"/>
    <s v="TUZEMSKO"/>
    <s v="A-FIN"/>
    <x v="795"/>
    <s v="Účet"/>
    <m/>
    <n v="4094942"/>
  </r>
  <r>
    <x v="123"/>
    <m/>
    <s v="1.009.01"/>
    <s v="Faktúra"/>
    <n v="1190500163"/>
    <n v="519028"/>
    <s v="511.110000000"/>
    <x v="22"/>
    <m/>
    <n v="381"/>
    <n v="381"/>
    <s v="Nákup"/>
    <s v="TUZEMSKO"/>
    <s v="A-FIN"/>
    <x v="795"/>
    <s v="Účet"/>
    <m/>
    <n v="4094978"/>
  </r>
  <r>
    <x v="123"/>
    <m/>
    <s v="2.038.51"/>
    <s v="Faktúra"/>
    <n v="1190500164"/>
    <n v="519029"/>
    <s v="511.110000000"/>
    <x v="22"/>
    <m/>
    <n v="381"/>
    <n v="381"/>
    <s v="Nákup"/>
    <s v="TUZEMSKO"/>
    <s v="A-FIN"/>
    <x v="795"/>
    <s v="Účet"/>
    <m/>
    <n v="4094986"/>
  </r>
  <r>
    <x v="124"/>
    <m/>
    <s v="2.038.51"/>
    <s v="Faktúra"/>
    <n v="1190600306"/>
    <n v="519034"/>
    <s v="511.110000000"/>
    <x v="22"/>
    <m/>
    <n v="309.95999999999998"/>
    <n v="309.95999999999998"/>
    <s v="Nákup"/>
    <s v="TUZEMSKO"/>
    <s v="A-FIN"/>
    <x v="796"/>
    <s v="Účet"/>
    <m/>
    <n v="4215698"/>
  </r>
  <r>
    <x v="4"/>
    <m/>
    <s v="S.070.01"/>
    <s v="Faktúra"/>
    <n v="1190800311"/>
    <n v="519052"/>
    <s v="511.110000000"/>
    <x v="22"/>
    <m/>
    <n v="543"/>
    <n v="543"/>
    <s v="Nákup"/>
    <s v="TUZEMSKO"/>
    <s v="A-FIN"/>
    <x v="797"/>
    <s v="Účet"/>
    <m/>
    <n v="4475433"/>
  </r>
  <r>
    <x v="125"/>
    <m/>
    <s v="1.012.05"/>
    <s v="Faktúra"/>
    <n v="1190900178"/>
    <n v="619019"/>
    <s v="511.110000000"/>
    <x v="22"/>
    <m/>
    <n v="420"/>
    <n v="420"/>
    <s v="Nákup"/>
    <s v="TUZEMSKO"/>
    <s v="A-FIN"/>
    <x v="790"/>
    <s v="Účet"/>
    <m/>
    <n v="4564300"/>
  </r>
  <r>
    <x v="125"/>
    <m/>
    <s v="5.185.05"/>
    <s v="Faktúra"/>
    <n v="1190900180"/>
    <n v="619017"/>
    <s v="511.110000000"/>
    <x v="22"/>
    <m/>
    <n v="2520"/>
    <n v="2520"/>
    <s v="Nákup"/>
    <s v="TUZEMSKO"/>
    <s v="A-FIN"/>
    <x v="798"/>
    <s v="Účet"/>
    <m/>
    <n v="4564308"/>
  </r>
  <r>
    <x v="125"/>
    <m/>
    <s v="S.013.01"/>
    <s v="Faktúra"/>
    <n v="1190900179"/>
    <n v="619018"/>
    <s v="511.110000000"/>
    <x v="22"/>
    <m/>
    <n v="2940"/>
    <n v="2940"/>
    <s v="Nákup"/>
    <s v="TUZEMSKO"/>
    <s v="A-FIN"/>
    <x v="799"/>
    <s v="Účet"/>
    <m/>
    <n v="4564306"/>
  </r>
  <r>
    <x v="86"/>
    <m/>
    <s v="5.185.05"/>
    <s v="Faktúra"/>
    <n v="1190900191"/>
    <n v="519056"/>
    <s v="511.110000000"/>
    <x v="22"/>
    <m/>
    <n v="927"/>
    <n v="927"/>
    <s v="Nákup"/>
    <s v="TUZEMSKO"/>
    <s v="A-FIN"/>
    <x v="800"/>
    <s v="Účet"/>
    <m/>
    <n v="4564383"/>
  </r>
  <r>
    <x v="116"/>
    <m/>
    <s v="5.185.05"/>
    <s v="Faktúra"/>
    <n v="1191100198"/>
    <n v="619027"/>
    <s v="511.110000000"/>
    <x v="22"/>
    <m/>
    <n v="1310.4000000000001"/>
    <n v="1310.4000000000001"/>
    <s v="Nákup"/>
    <s v="TUZEMSKO"/>
    <s v="A-FIN"/>
    <x v="801"/>
    <s v="Účet"/>
    <m/>
    <n v="4827675"/>
  </r>
  <r>
    <x v="19"/>
    <m/>
    <s v="S.013.01"/>
    <s v="Faktúra"/>
    <n v="1191100346"/>
    <n v="519066"/>
    <s v="511.110000000"/>
    <x v="22"/>
    <m/>
    <n v="483"/>
    <n v="483"/>
    <s v="Nákup"/>
    <s v="TUZEMSKO"/>
    <s v="A-FIN"/>
    <x v="802"/>
    <s v="Účet"/>
    <m/>
    <n v="4886248"/>
  </r>
  <r>
    <x v="96"/>
    <m/>
    <s v="S.009.01"/>
    <s v="Faktúra"/>
    <n v="1200100095"/>
    <n v="620001"/>
    <s v="511.110000000"/>
    <x v="22"/>
    <m/>
    <n v="14352.96"/>
    <n v="14352.96"/>
    <s v="Nákup"/>
    <s v="TUZEMSKO"/>
    <s v="A-FIN"/>
    <x v="803"/>
    <s v="Účet"/>
    <m/>
    <n v="5077818"/>
  </r>
  <r>
    <x v="96"/>
    <m/>
    <s v="S.009.01"/>
    <s v="Faktúra"/>
    <n v="1200100096"/>
    <n v="620002"/>
    <s v="511.110000000"/>
    <x v="22"/>
    <m/>
    <n v="10390.799999999999"/>
    <n v="10390.799999999999"/>
    <s v="Nákup"/>
    <s v="TUZEMSKO"/>
    <s v="A-FIN"/>
    <x v="804"/>
    <s v="Účet"/>
    <m/>
    <n v="5077822"/>
  </r>
  <r>
    <x v="96"/>
    <m/>
    <s v="S.009.01"/>
    <s v="Faktúra"/>
    <n v="1200100097"/>
    <n v="620003"/>
    <s v="511.110000000"/>
    <x v="22"/>
    <m/>
    <n v="6375.72"/>
    <n v="6375.72"/>
    <s v="Nákup"/>
    <s v="TUZEMSKO"/>
    <s v="A-FIN"/>
    <x v="805"/>
    <s v="Účet"/>
    <m/>
    <n v="5077826"/>
  </r>
  <r>
    <x v="126"/>
    <m/>
    <s v="S.009.01"/>
    <s v="Faktúra"/>
    <n v="1200600435"/>
    <n v="520028"/>
    <s v="511.110000000"/>
    <x v="22"/>
    <m/>
    <n v="843"/>
    <n v="843"/>
    <s v="Nákup"/>
    <s v="TUZEMSKO"/>
    <s v="A-FIN"/>
    <x v="794"/>
    <s v="Účet"/>
    <m/>
    <n v="5733171"/>
  </r>
  <r>
    <x v="11"/>
    <m/>
    <s v="1.009.05"/>
    <s v="Faktúra"/>
    <n v="1190400034"/>
    <n v="111900858"/>
    <s v="511.110000000"/>
    <x v="23"/>
    <m/>
    <n v="827.12"/>
    <n v="827.12"/>
    <s v="Nákup"/>
    <s v="TUZEMSKO"/>
    <s v="A-FIN"/>
    <x v="806"/>
    <s v="Účet"/>
    <m/>
    <n v="3972494"/>
  </r>
  <r>
    <x v="13"/>
    <m/>
    <s v="1.012.05"/>
    <s v="Faktúra"/>
    <n v="1190100279"/>
    <n v="111900221"/>
    <s v="511.110000000"/>
    <x v="23"/>
    <m/>
    <n v="186.6"/>
    <n v="186.6"/>
    <s v="Nákup"/>
    <s v="TUZEMSKO"/>
    <s v="A-FIN"/>
    <x v="204"/>
    <s v="Účet"/>
    <m/>
    <n v="3565023"/>
  </r>
  <r>
    <x v="127"/>
    <m/>
    <s v="2.027.54"/>
    <s v="Faktúra"/>
    <n v="1190200090"/>
    <n v="111900375"/>
    <s v="511.110000000"/>
    <x v="23"/>
    <m/>
    <n v="136.80000000000001"/>
    <n v="136.80000000000001"/>
    <s v="Nákup"/>
    <s v="TUZEMSKO"/>
    <s v="A-FIN"/>
    <x v="807"/>
    <s v="Účet"/>
    <m/>
    <n v="3732214"/>
  </r>
  <r>
    <x v="127"/>
    <m/>
    <s v="8.001.54"/>
    <s v="Faktúra"/>
    <n v="1190200089"/>
    <n v="111900376"/>
    <s v="511.110000000"/>
    <x v="23"/>
    <m/>
    <n v="114"/>
    <n v="114"/>
    <s v="Nákup"/>
    <s v="TUZEMSKO"/>
    <s v="A-FIN"/>
    <x v="808"/>
    <s v="Účet"/>
    <m/>
    <n v="3732212"/>
  </r>
  <r>
    <x v="14"/>
    <m/>
    <s v="5.027.53"/>
    <s v="Faktúra"/>
    <n v="1190200096"/>
    <n v="111900374"/>
    <s v="511.110000000"/>
    <x v="23"/>
    <m/>
    <n v="108.24"/>
    <n v="108.24"/>
    <s v="Nákup"/>
    <s v="TUZEMSKO"/>
    <s v="A-FIN"/>
    <x v="809"/>
    <s v="Účet"/>
    <m/>
    <n v="3732229"/>
  </r>
  <r>
    <x v="73"/>
    <m/>
    <s v="2.040.51"/>
    <s v="Faktúra"/>
    <n v="1190300442"/>
    <n v="111900621"/>
    <s v="511.110000000"/>
    <x v="23"/>
    <m/>
    <n v="114"/>
    <n v="114"/>
    <s v="Nákup"/>
    <s v="TUZEMSKO"/>
    <s v="A-FIN"/>
    <x v="808"/>
    <s v="Účet"/>
    <m/>
    <n v="3897653"/>
  </r>
  <r>
    <x v="76"/>
    <m/>
    <s v="5.027.53"/>
    <s v="Faktúra"/>
    <n v="1190400281"/>
    <n v="111900950"/>
    <s v="511.110000000"/>
    <x v="23"/>
    <m/>
    <n v="272.39999999999998"/>
    <n v="272.39999999999998"/>
    <s v="Nákup"/>
    <s v="TUZEMSKO"/>
    <s v="A-FIN"/>
    <x v="90"/>
    <s v="Účet"/>
    <m/>
    <n v="3976934"/>
  </r>
  <r>
    <x v="128"/>
    <m/>
    <s v="2.003.60"/>
    <s v="Faktúra"/>
    <n v="1190800184"/>
    <n v="111901661"/>
    <s v="511.110000000"/>
    <x v="23"/>
    <m/>
    <n v="1086.48"/>
    <n v="1086.48"/>
    <s v="Nákup"/>
    <s v="TUZEMSKO"/>
    <s v="A-FIN"/>
    <x v="810"/>
    <s v="Účet"/>
    <m/>
    <n v="4468445"/>
  </r>
  <r>
    <x v="4"/>
    <m/>
    <s v="2.026.53"/>
    <s v="Faktúra"/>
    <n v="1190800261"/>
    <n v="111901723"/>
    <s v="511.110000000"/>
    <x v="23"/>
    <m/>
    <n v="168"/>
    <n v="168"/>
    <s v="Nákup"/>
    <s v="TUZEMSKO"/>
    <s v="A-FIN"/>
    <x v="811"/>
    <s v="Účet"/>
    <m/>
    <n v="4469549"/>
  </r>
  <r>
    <x v="93"/>
    <m/>
    <s v="2.026.53"/>
    <s v="Faktúra"/>
    <n v="1191100197"/>
    <n v="111902473"/>
    <s v="511.110000000"/>
    <x v="23"/>
    <m/>
    <n v="706.2"/>
    <n v="706.2"/>
    <s v="Nákup"/>
    <s v="TUZEMSKO"/>
    <s v="A-FIN"/>
    <x v="812"/>
    <s v="Účet"/>
    <m/>
    <n v="4827673"/>
  </r>
  <r>
    <x v="103"/>
    <m/>
    <s v="2.011.58"/>
    <s v="Faktúra"/>
    <n v="1200300614"/>
    <n v="112000638"/>
    <s v="511.110000000"/>
    <x v="23"/>
    <m/>
    <n v="3459.12"/>
    <n v="3459.12"/>
    <s v="Nákup"/>
    <s v="TUZEMSKO"/>
    <s v="A-FIN"/>
    <x v="813"/>
    <s v="Účet"/>
    <m/>
    <n v="5422938"/>
  </r>
  <r>
    <x v="56"/>
    <m/>
    <s v="8.001.54"/>
    <s v="Faktúra"/>
    <n v="1200700498"/>
    <n v="112001334"/>
    <s v="511.110000000"/>
    <x v="23"/>
    <m/>
    <n v="305.52"/>
    <n v="305.52"/>
    <s v="Nákup"/>
    <s v="TUZEMSKO"/>
    <s v="A-FIN"/>
    <x v="814"/>
    <s v="Účet"/>
    <m/>
    <n v="5869005"/>
  </r>
  <r>
    <x v="31"/>
    <m/>
    <s v="1.002.01"/>
    <s v="Faktúra"/>
    <n v="1190700404"/>
    <n v="2019660034"/>
    <s v="511.110000000"/>
    <x v="24"/>
    <m/>
    <n v="280"/>
    <n v="280"/>
    <s v="Nákup"/>
    <s v="EU"/>
    <s v="A-FIN"/>
    <x v="815"/>
    <s v="Účet"/>
    <m/>
    <n v="4320946"/>
  </r>
  <r>
    <x v="55"/>
    <m/>
    <s v="1.002.01"/>
    <s v="Faktúra"/>
    <n v="1190700390"/>
    <n v="2019800102"/>
    <s v="511.110000000"/>
    <x v="24"/>
    <m/>
    <n v="2400"/>
    <n v="2400"/>
    <s v="Nákup"/>
    <s v="EU"/>
    <s v="A-FIN"/>
    <x v="816"/>
    <s v="Účet"/>
    <m/>
    <n v="4320912"/>
  </r>
  <r>
    <x v="129"/>
    <m/>
    <s v="3.080.01"/>
    <s v="Faktúra"/>
    <n v="1190600350"/>
    <n v="902019"/>
    <s v="511.110000000"/>
    <x v="25"/>
    <m/>
    <n v="451.8"/>
    <n v="451.8"/>
    <s v="Nákup"/>
    <s v="TUZEMSKO"/>
    <s v="A-FIN"/>
    <x v="817"/>
    <s v="Účet"/>
    <m/>
    <n v="4215956"/>
  </r>
  <r>
    <x v="56"/>
    <m/>
    <s v="3.080.01"/>
    <s v="Faktúra"/>
    <n v="1200700510"/>
    <n v="1322020"/>
    <s v="511.110000000"/>
    <x v="25"/>
    <m/>
    <n v="552.32000000000005"/>
    <n v="552.32000000000005"/>
    <s v="Nákup"/>
    <s v="TUZEMSKO"/>
    <s v="A-FIN"/>
    <x v="818"/>
    <s v="Účet"/>
    <m/>
    <n v="5869040"/>
  </r>
  <r>
    <x v="56"/>
    <m/>
    <s v="3.080.01"/>
    <s v="Faktúra"/>
    <n v="1200700511"/>
    <n v="1312020"/>
    <s v="511.110000000"/>
    <x v="25"/>
    <m/>
    <n v="537.16"/>
    <n v="537.16"/>
    <s v="Nákup"/>
    <s v="TUZEMSKO"/>
    <s v="A-FIN"/>
    <x v="819"/>
    <s v="Účet"/>
    <m/>
    <n v="5869044"/>
  </r>
  <r>
    <x v="70"/>
    <m/>
    <s v="1.051.01"/>
    <s v="Faktúra"/>
    <n v="1190200537"/>
    <n v="190064"/>
    <s v="511.110000000"/>
    <x v="26"/>
    <m/>
    <n v="679.2"/>
    <n v="679.2"/>
    <s v="Nákup"/>
    <s v="TUZEMSKO"/>
    <s v="A-FIN"/>
    <x v="820"/>
    <s v="Účet"/>
    <m/>
    <n v="3824348"/>
  </r>
  <r>
    <x v="17"/>
    <m/>
    <s v="1.051.05"/>
    <s v="Faktúra"/>
    <n v="1190600344"/>
    <n v="190194"/>
    <s v="511.110000000"/>
    <x v="26"/>
    <m/>
    <n v="370.8"/>
    <n v="370.8"/>
    <s v="Nákup"/>
    <s v="TUZEMSKO"/>
    <s v="A-FIN"/>
    <x v="821"/>
    <s v="Účet"/>
    <m/>
    <n v="4215886"/>
  </r>
  <r>
    <x v="17"/>
    <m/>
    <s v="1.051.05"/>
    <s v="Faktúra"/>
    <n v="1190600345"/>
    <n v="190191"/>
    <s v="511.110000000"/>
    <x v="26"/>
    <m/>
    <n v="180"/>
    <n v="180"/>
    <s v="Nákup"/>
    <s v="TUZEMSKO"/>
    <s v="A-FIN"/>
    <x v="363"/>
    <s v="Účet"/>
    <m/>
    <n v="4215934"/>
  </r>
  <r>
    <x v="17"/>
    <m/>
    <s v="1.051.05"/>
    <s v="Faktúra"/>
    <n v="1190600346"/>
    <n v="190193"/>
    <s v="511.110000000"/>
    <x v="26"/>
    <m/>
    <n v="72"/>
    <n v="72"/>
    <s v="Nákup"/>
    <s v="TUZEMSKO"/>
    <s v="A-FIN"/>
    <x v="140"/>
    <s v="Účet"/>
    <m/>
    <n v="4215938"/>
  </r>
  <r>
    <x v="17"/>
    <m/>
    <s v="1.051.05"/>
    <s v="Faktúra"/>
    <n v="1190600347"/>
    <n v="190192"/>
    <s v="511.110000000"/>
    <x v="26"/>
    <m/>
    <n v="144"/>
    <n v="144"/>
    <s v="Nákup"/>
    <s v="TUZEMSKO"/>
    <s v="A-FIN"/>
    <x v="73"/>
    <s v="Účet"/>
    <m/>
    <n v="4215940"/>
  </r>
  <r>
    <x v="31"/>
    <m/>
    <s v="1.051.05"/>
    <s v="Faktúra"/>
    <n v="1190700405"/>
    <n v="190222"/>
    <s v="511.110000000"/>
    <x v="26"/>
    <m/>
    <n v="252"/>
    <n v="252"/>
    <s v="Nákup"/>
    <s v="TUZEMSKO"/>
    <s v="A-FIN"/>
    <x v="603"/>
    <s v="Účet"/>
    <m/>
    <n v="4321073"/>
  </r>
  <r>
    <x v="31"/>
    <m/>
    <s v="1.051.05"/>
    <s v="Faktúra"/>
    <n v="1190700406"/>
    <n v="190221"/>
    <s v="511.110000000"/>
    <x v="26"/>
    <m/>
    <n v="252"/>
    <n v="252"/>
    <s v="Nákup"/>
    <s v="TUZEMSKO"/>
    <s v="A-FIN"/>
    <x v="603"/>
    <s v="Účet"/>
    <m/>
    <n v="4321079"/>
  </r>
  <r>
    <x v="130"/>
    <m/>
    <s v="1.051.05"/>
    <s v="Faktúra"/>
    <n v="1191000334"/>
    <n v="190338"/>
    <s v="511.110000000"/>
    <x v="26"/>
    <m/>
    <n v="288"/>
    <n v="288"/>
    <s v="Nákup"/>
    <s v="TUZEMSKO"/>
    <s v="A-FIN"/>
    <x v="78"/>
    <s v="Účet"/>
    <m/>
    <n v="4737182"/>
  </r>
  <r>
    <x v="43"/>
    <m/>
    <s v="1.051.01"/>
    <s v="Faktúra"/>
    <n v="1191200577"/>
    <n v="190469"/>
    <s v="511.110000000"/>
    <x v="26"/>
    <m/>
    <n v="210"/>
    <n v="210"/>
    <s v="Nákup"/>
    <s v="TUZEMSKO"/>
    <s v="A-FIN"/>
    <x v="96"/>
    <s v="Účet"/>
    <m/>
    <n v="5042693"/>
  </r>
  <r>
    <x v="131"/>
    <m/>
    <s v="1.051.01"/>
    <s v="Faktúra"/>
    <n v="1200200438"/>
    <n v="180079"/>
    <s v="511.110000000"/>
    <x v="26"/>
    <m/>
    <n v="679.2"/>
    <n v="679.2"/>
    <s v="Nákup"/>
    <s v="TUZEMSKO"/>
    <s v="A-FIN"/>
    <x v="820"/>
    <s v="Účet"/>
    <m/>
    <n v="5255816"/>
  </r>
  <r>
    <x v="76"/>
    <m/>
    <s v="5.218.51"/>
    <s v="Faktúra"/>
    <n v="1190400428"/>
    <n v="142019"/>
    <s v="511.110000000"/>
    <x v="27"/>
    <m/>
    <n v="1320"/>
    <n v="1320"/>
    <s v="Nákup"/>
    <s v="TUZEMSKO"/>
    <s v="A-FIN"/>
    <x v="822"/>
    <s v="Účet"/>
    <m/>
    <n v="4015804"/>
  </r>
  <r>
    <x v="132"/>
    <m/>
    <s v="S.015.01"/>
    <s v="Faktúra"/>
    <n v="1191200076"/>
    <n v="2195010444"/>
    <s v="511.110000000"/>
    <x v="28"/>
    <m/>
    <n v="222"/>
    <n v="222"/>
    <s v="Nákup"/>
    <s v="TUZEMSKO"/>
    <s v="A-FIN"/>
    <x v="823"/>
    <s v="Účet"/>
    <m/>
    <n v="4951735"/>
  </r>
  <r>
    <x v="72"/>
    <m/>
    <s v="5.186.51"/>
    <s v="Faktúra"/>
    <n v="1190300084"/>
    <n v="2195010109"/>
    <s v="511.110000000"/>
    <x v="28"/>
    <m/>
    <n v="222"/>
    <n v="222"/>
    <s v="Nákup"/>
    <s v="TUZEMSKO"/>
    <s v="A-FIN"/>
    <x v="823"/>
    <s v="Účet"/>
    <m/>
    <n v="3845912"/>
  </r>
  <r>
    <x v="79"/>
    <m/>
    <s v="S.013.01"/>
    <s v="Faktúra"/>
    <n v="1190600447"/>
    <n v="2195010229"/>
    <s v="511.110000000"/>
    <x v="28"/>
    <m/>
    <n v="192"/>
    <n v="192"/>
    <s v="Nákup"/>
    <s v="TUZEMSKO"/>
    <s v="A-FIN"/>
    <x v="824"/>
    <s v="Účet"/>
    <m/>
    <n v="4215509"/>
  </r>
  <r>
    <x v="13"/>
    <m/>
    <s v="5.186.52"/>
    <s v="Faktúra"/>
    <n v="1190100276"/>
    <n v="2195010034"/>
    <s v="511.110000000"/>
    <x v="28"/>
    <m/>
    <n v="486"/>
    <n v="486"/>
    <s v="Nákup"/>
    <s v="TUZEMSKO"/>
    <s v="A-FIN"/>
    <x v="825"/>
    <s v="Účet"/>
    <m/>
    <n v="3564971"/>
  </r>
  <r>
    <x v="114"/>
    <m/>
    <s v="5.186.52"/>
    <s v="Faktúra"/>
    <n v="1190200081"/>
    <n v="2195010054"/>
    <s v="511.110000000"/>
    <x v="28"/>
    <m/>
    <n v="2074.44"/>
    <n v="2074.44"/>
    <s v="Nákup"/>
    <s v="TUZEMSKO"/>
    <s v="A-FIN"/>
    <x v="826"/>
    <s v="Účet"/>
    <m/>
    <n v="3732184"/>
  </r>
  <r>
    <x v="16"/>
    <m/>
    <s v="5.186.52"/>
    <s v="Faktúra"/>
    <n v="1190300587"/>
    <n v="2195010121"/>
    <s v="511.110000000"/>
    <x v="28"/>
    <m/>
    <n v="3478.68"/>
    <n v="3478.68"/>
    <s v="Nákup"/>
    <s v="TUZEMSKO"/>
    <s v="A-FIN"/>
    <x v="827"/>
    <s v="Účet"/>
    <m/>
    <n v="3910923"/>
  </r>
  <r>
    <x v="133"/>
    <m/>
    <s v="5.186.52"/>
    <s v="Faktúra"/>
    <n v="1200200139"/>
    <n v="2205010045"/>
    <s v="511.110000000"/>
    <x v="28"/>
    <m/>
    <n v="414"/>
    <n v="414"/>
    <s v="Nákup"/>
    <s v="TUZEMSKO"/>
    <s v="A-FIN"/>
    <x v="240"/>
    <s v="Účet"/>
    <m/>
    <n v="5198623"/>
  </r>
  <r>
    <x v="133"/>
    <m/>
    <s v="5.186.52"/>
    <s v="Faktúra"/>
    <n v="1200200140"/>
    <n v="2205010046"/>
    <s v="511.110000000"/>
    <x v="28"/>
    <m/>
    <n v="917.16"/>
    <n v="917.16"/>
    <s v="Nákup"/>
    <s v="TUZEMSKO"/>
    <s v="A-FIN"/>
    <x v="828"/>
    <s v="Účet"/>
    <m/>
    <n v="5198625"/>
  </r>
  <r>
    <x v="134"/>
    <m/>
    <s v="5.023.53"/>
    <s v="Faktúra"/>
    <n v="1200300286"/>
    <n v="2205010096"/>
    <s v="511.110000000"/>
    <x v="28"/>
    <m/>
    <n v="546"/>
    <n v="546"/>
    <s v="Nákup"/>
    <s v="TUZEMSKO"/>
    <s v="A-FIN"/>
    <x v="829"/>
    <s v="Účet"/>
    <m/>
    <n v="5370779"/>
  </r>
  <r>
    <x v="2"/>
    <m/>
    <s v="S.013.01"/>
    <s v="Faktúra"/>
    <n v="1200300410"/>
    <n v="2205010119"/>
    <s v="511.110000000"/>
    <x v="28"/>
    <m/>
    <n v="1148.8800000000001"/>
    <n v="1148.8800000000001"/>
    <s v="Nákup"/>
    <s v="TUZEMSKO"/>
    <s v="A-FIN"/>
    <x v="830"/>
    <s v="Účet"/>
    <m/>
    <n v="5389124"/>
  </r>
  <r>
    <x v="28"/>
    <m/>
    <s v="5.185.05"/>
    <s v="Faktúra"/>
    <n v="1200600544"/>
    <n v="2205010179"/>
    <s v="511.110000000"/>
    <x v="28"/>
    <m/>
    <n v="1576.56"/>
    <n v="1576.56"/>
    <s v="Nákup"/>
    <s v="TUZEMSKO"/>
    <s v="A-FIN"/>
    <x v="831"/>
    <s v="Účet"/>
    <m/>
    <n v="5775076"/>
  </r>
  <r>
    <x v="60"/>
    <m/>
    <s v="5.029.51"/>
    <s v="Faktúra"/>
    <n v="1190100364"/>
    <n v="2019011"/>
    <s v="511.110000000"/>
    <x v="29"/>
    <m/>
    <n v="23.11"/>
    <n v="23.11"/>
    <s v="Nákup"/>
    <s v="TUZEMSKO"/>
    <s v="A-FIN"/>
    <x v="832"/>
    <s v="Účet"/>
    <m/>
    <n v="3584661"/>
  </r>
  <r>
    <x v="43"/>
    <m/>
    <s v="1.015.05"/>
    <s v="Faktúra"/>
    <n v="1191200579"/>
    <n v="25000619"/>
    <s v="511.110000000"/>
    <x v="30"/>
    <m/>
    <n v="170.55"/>
    <n v="170.55"/>
    <s v="Nákup"/>
    <s v="EU"/>
    <s v="A-FIN"/>
    <x v="833"/>
    <s v="Účet"/>
    <m/>
    <n v="5042697"/>
  </r>
  <r>
    <x v="43"/>
    <m/>
    <s v="2.015.59"/>
    <s v="Faktúra"/>
    <n v="1191200579"/>
    <n v="25000619"/>
    <s v="511.110000000"/>
    <x v="30"/>
    <m/>
    <n v="170.55"/>
    <n v="170.55"/>
    <s v="Nákup"/>
    <s v="EU"/>
    <s v="A-FIN"/>
    <x v="833"/>
    <s v="Účet"/>
    <m/>
    <n v="5042700"/>
  </r>
  <r>
    <x v="135"/>
    <m/>
    <s v="1.002.01"/>
    <s v="Faktúra"/>
    <n v="1190400053"/>
    <n v="41190556"/>
    <s v="511.110000000"/>
    <x v="31"/>
    <m/>
    <n v="50"/>
    <n v="50"/>
    <s v="Nákup"/>
    <s v="TUZEMSKO"/>
    <s v="A-FIN"/>
    <x v="834"/>
    <s v="Účet"/>
    <m/>
    <n v="3973122"/>
  </r>
  <r>
    <x v="135"/>
    <m/>
    <s v="1.051.01"/>
    <s v="Faktúra"/>
    <n v="1190400053"/>
    <n v="41190556"/>
    <s v="511.110000000"/>
    <x v="31"/>
    <m/>
    <n v="90.62"/>
    <n v="90.62"/>
    <s v="Nákup"/>
    <s v="TUZEMSKO"/>
    <s v="A-FIN"/>
    <x v="835"/>
    <s v="Účet"/>
    <m/>
    <n v="3973121"/>
  </r>
  <r>
    <x v="135"/>
    <m/>
    <s v="5.218.51"/>
    <s v="Faktúra"/>
    <n v="1190400053"/>
    <n v="41190556"/>
    <s v="511.110000000"/>
    <x v="31"/>
    <m/>
    <n v="50"/>
    <n v="50"/>
    <s v="Nákup"/>
    <s v="TUZEMSKO"/>
    <s v="A-FIN"/>
    <x v="834"/>
    <s v="Účet"/>
    <m/>
    <n v="3973123"/>
  </r>
  <r>
    <x v="127"/>
    <m/>
    <s v="1.009.01"/>
    <s v="Faktúra"/>
    <n v="1190200088"/>
    <n v="41190192"/>
    <s v="511.110000000"/>
    <x v="31"/>
    <m/>
    <n v="50"/>
    <n v="50"/>
    <s v="Nákup"/>
    <s v="TUZEMSKO"/>
    <s v="A-FIN"/>
    <x v="834"/>
    <s v="Účet"/>
    <m/>
    <n v="3732203"/>
  </r>
  <r>
    <x v="127"/>
    <m/>
    <s v="1.015.01"/>
    <s v="Faktúra"/>
    <n v="1190200088"/>
    <n v="41190192"/>
    <s v="511.110000000"/>
    <x v="31"/>
    <m/>
    <n v="50"/>
    <n v="50"/>
    <s v="Nákup"/>
    <s v="TUZEMSKO"/>
    <s v="A-FIN"/>
    <x v="834"/>
    <s v="Účet"/>
    <m/>
    <n v="3732205"/>
  </r>
  <r>
    <x v="127"/>
    <m/>
    <s v="5.034.51"/>
    <s v="Faktúra"/>
    <n v="1190200088"/>
    <n v="41190192"/>
    <s v="511.110000000"/>
    <x v="31"/>
    <m/>
    <n v="484.82"/>
    <n v="484.82"/>
    <s v="Nákup"/>
    <s v="TUZEMSKO"/>
    <s v="A-FIN"/>
    <x v="836"/>
    <s v="Účet"/>
    <m/>
    <n v="3732204"/>
  </r>
  <r>
    <x v="122"/>
    <m/>
    <s v="1.009.01"/>
    <s v="Faktúra"/>
    <n v="1190500158"/>
    <n v="41190733"/>
    <s v="511.110000000"/>
    <x v="31"/>
    <m/>
    <n v="139.80000000000001"/>
    <n v="139.80000000000001"/>
    <s v="Nákup"/>
    <s v="TUZEMSKO"/>
    <s v="A-FIN"/>
    <x v="837"/>
    <s v="Účet"/>
    <m/>
    <n v="4095453"/>
  </r>
  <r>
    <x v="122"/>
    <m/>
    <s v="1.012.05"/>
    <s v="Faktúra"/>
    <n v="1190500158"/>
    <n v="41190733"/>
    <s v="511.110000000"/>
    <x v="31"/>
    <m/>
    <n v="186.4"/>
    <n v="186.4"/>
    <s v="Nákup"/>
    <s v="TUZEMSKO"/>
    <s v="A-FIN"/>
    <x v="838"/>
    <s v="Účet"/>
    <m/>
    <n v="4095462"/>
  </r>
  <r>
    <x v="122"/>
    <m/>
    <s v="1.014.05"/>
    <s v="Faktúra"/>
    <n v="1190500158"/>
    <n v="41190733"/>
    <s v="511.110000000"/>
    <x v="31"/>
    <m/>
    <n v="23.3"/>
    <n v="23.3"/>
    <s v="Nákup"/>
    <s v="TUZEMSKO"/>
    <s v="A-FIN"/>
    <x v="839"/>
    <s v="Účet"/>
    <m/>
    <n v="4095455"/>
  </r>
  <r>
    <x v="122"/>
    <m/>
    <s v="1.038.01"/>
    <s v="Faktúra"/>
    <n v="1190500158"/>
    <n v="41190733"/>
    <s v="511.110000000"/>
    <x v="31"/>
    <m/>
    <n v="46.6"/>
    <n v="46.6"/>
    <s v="Nákup"/>
    <s v="TUZEMSKO"/>
    <s v="A-FIN"/>
    <x v="840"/>
    <s v="Účet"/>
    <m/>
    <n v="4095461"/>
  </r>
  <r>
    <x v="122"/>
    <m/>
    <s v="1.207.05"/>
    <s v="Faktúra"/>
    <n v="1190500158"/>
    <n v="41190733"/>
    <s v="511.110000000"/>
    <x v="31"/>
    <m/>
    <n v="23.32"/>
    <n v="23.32"/>
    <s v="Nákup"/>
    <s v="TUZEMSKO"/>
    <s v="A-FIN"/>
    <x v="841"/>
    <s v="Účet"/>
    <m/>
    <n v="4095452"/>
  </r>
  <r>
    <x v="122"/>
    <m/>
    <s v="2.009.64"/>
    <s v="Faktúra"/>
    <n v="1190500158"/>
    <n v="41190733"/>
    <s v="511.110000000"/>
    <x v="31"/>
    <m/>
    <n v="23.3"/>
    <n v="23.3"/>
    <s v="Nákup"/>
    <s v="TUZEMSKO"/>
    <s v="A-FIN"/>
    <x v="839"/>
    <s v="Účet"/>
    <m/>
    <n v="4095454"/>
  </r>
  <r>
    <x v="122"/>
    <m/>
    <s v="2.049.51"/>
    <s v="Faktúra"/>
    <n v="1190500158"/>
    <n v="41190733"/>
    <s v="511.110000000"/>
    <x v="31"/>
    <m/>
    <n v="23.3"/>
    <n v="23.3"/>
    <s v="Nákup"/>
    <s v="TUZEMSKO"/>
    <s v="A-FIN"/>
    <x v="839"/>
    <s v="Účet"/>
    <m/>
    <n v="4095456"/>
  </r>
  <r>
    <x v="122"/>
    <m/>
    <s v="2.050.53"/>
    <s v="Faktúra"/>
    <n v="1190500158"/>
    <n v="41190733"/>
    <s v="511.110000000"/>
    <x v="31"/>
    <m/>
    <n v="46.6"/>
    <n v="46.6"/>
    <s v="Nákup"/>
    <s v="TUZEMSKO"/>
    <s v="A-FIN"/>
    <x v="840"/>
    <s v="Účet"/>
    <m/>
    <n v="4095457"/>
  </r>
  <r>
    <x v="122"/>
    <m/>
    <s v="5.027.51"/>
    <s v="Faktúra"/>
    <n v="1190500158"/>
    <n v="41190733"/>
    <s v="511.110000000"/>
    <x v="31"/>
    <m/>
    <n v="116.5"/>
    <n v="116.5"/>
    <s v="Nákup"/>
    <s v="TUZEMSKO"/>
    <s v="A-FIN"/>
    <x v="842"/>
    <s v="Účet"/>
    <m/>
    <n v="4095460"/>
  </r>
  <r>
    <x v="122"/>
    <m/>
    <s v="5.576.53"/>
    <s v="Faktúra"/>
    <n v="1190500158"/>
    <n v="41190733"/>
    <s v="511.110000000"/>
    <x v="31"/>
    <m/>
    <n v="23.3"/>
    <n v="23.3"/>
    <s v="Nákup"/>
    <s v="TUZEMSKO"/>
    <s v="A-FIN"/>
    <x v="839"/>
    <s v="Účet"/>
    <m/>
    <n v="4095459"/>
  </r>
  <r>
    <x v="122"/>
    <m/>
    <s v="S.013.01"/>
    <s v="Faktúra"/>
    <n v="1190500158"/>
    <n v="41190733"/>
    <s v="511.110000000"/>
    <x v="31"/>
    <m/>
    <n v="69.900000000000006"/>
    <n v="69.900000000000006"/>
    <s v="Nákup"/>
    <s v="TUZEMSKO"/>
    <s v="A-FIN"/>
    <x v="843"/>
    <s v="Účet"/>
    <m/>
    <n v="4095458"/>
  </r>
  <r>
    <x v="18"/>
    <m/>
    <s v="1.025.06"/>
    <s v="Faktúra"/>
    <n v="1190600590"/>
    <n v="9711960097"/>
    <s v="511.110000000"/>
    <x v="32"/>
    <m/>
    <n v="586.55999999999995"/>
    <n v="586.55999999999995"/>
    <s v="Nákup"/>
    <s v="TUZEMSKO"/>
    <s v="A-FIN"/>
    <x v="844"/>
    <s v="Účet"/>
    <m/>
    <n v="4291385"/>
  </r>
  <r>
    <x v="118"/>
    <m/>
    <s v="5.023.54"/>
    <s v="Faktúra"/>
    <n v="1190300578"/>
    <n v="190280"/>
    <s v="511.110000000"/>
    <x v="33"/>
    <m/>
    <n v="2376"/>
    <n v="2376"/>
    <s v="Nákup"/>
    <s v="TUZEMSKO"/>
    <s v="A-FIN"/>
    <x v="845"/>
    <s v="Účet"/>
    <m/>
    <n v="3910898"/>
  </r>
  <r>
    <x v="76"/>
    <m/>
    <s v="5.185.05"/>
    <s v="Faktúra"/>
    <n v="1190400278"/>
    <n v="190399"/>
    <s v="511.110000000"/>
    <x v="33"/>
    <m/>
    <n v="1214.4000000000001"/>
    <n v="1214.4000000000001"/>
    <s v="Nákup"/>
    <s v="TUZEMSKO"/>
    <s v="A-FIN"/>
    <x v="846"/>
    <s v="Účet"/>
    <m/>
    <n v="3976925"/>
  </r>
  <r>
    <x v="131"/>
    <m/>
    <s v="5.023.51"/>
    <s v="Faktúra"/>
    <n v="1200200437"/>
    <n v="200152"/>
    <s v="511.110000000"/>
    <x v="33"/>
    <m/>
    <n v="984"/>
    <n v="984"/>
    <s v="Nákup"/>
    <s v="TUZEMSKO"/>
    <s v="A-FIN"/>
    <x v="847"/>
    <s v="Účet"/>
    <m/>
    <n v="5255814"/>
  </r>
  <r>
    <x v="107"/>
    <m/>
    <s v="1.003.01"/>
    <s v="Faktúra"/>
    <n v="1200500540"/>
    <n v="200420"/>
    <s v="511.110000000"/>
    <x v="33"/>
    <m/>
    <n v="16468.8"/>
    <n v="16468.8"/>
    <s v="Nákup"/>
    <s v="TUZEMSKO"/>
    <s v="A-FIN"/>
    <x v="848"/>
    <s v="Účet"/>
    <m/>
    <n v="5609985"/>
  </r>
  <r>
    <x v="136"/>
    <m/>
    <s v="S.013.01"/>
    <s v="Faktúra"/>
    <n v="1200100115"/>
    <n v="12000004"/>
    <s v="511.110000000"/>
    <x v="34"/>
    <m/>
    <n v="1676.4"/>
    <n v="1676.4"/>
    <s v="Nákup"/>
    <s v="TUZEMSKO"/>
    <s v="A-FIN"/>
    <x v="849"/>
    <s v="Účet"/>
    <m/>
    <n v="5078514"/>
  </r>
  <r>
    <x v="61"/>
    <m/>
    <s v="1.027.01"/>
    <s v="Faktúra"/>
    <n v="1190500033"/>
    <n v="2019296"/>
    <s v="511.110000000"/>
    <x v="16"/>
    <m/>
    <n v="336.48"/>
    <n v="336.48"/>
    <s v="Nákup"/>
    <s v="TUZEMSKO"/>
    <s v="A-FIN"/>
    <x v="850"/>
    <s v="Účet"/>
    <m/>
    <n v="4083539"/>
  </r>
  <r>
    <x v="122"/>
    <m/>
    <s v="1.012.01"/>
    <s v="Faktúra"/>
    <n v="1190500034"/>
    <n v="2019333"/>
    <s v="511.110000000"/>
    <x v="16"/>
    <m/>
    <n v="54.96"/>
    <n v="54.96"/>
    <s v="Nákup"/>
    <s v="TUZEMSKO"/>
    <s v="A-FIN"/>
    <x v="155"/>
    <s v="Účet"/>
    <m/>
    <n v="4083541"/>
  </r>
  <r>
    <x v="54"/>
    <m/>
    <s v="1.051.01"/>
    <s v="Faktúra"/>
    <n v="1200100248"/>
    <n v="2020053"/>
    <s v="511.110000000"/>
    <x v="16"/>
    <m/>
    <n v="675.84"/>
    <n v="675.84"/>
    <s v="Nákup"/>
    <s v="TUZEMSKO"/>
    <s v="A-FIN"/>
    <x v="851"/>
    <s v="Účet"/>
    <m/>
    <n v="5080259"/>
  </r>
  <r>
    <x v="54"/>
    <m/>
    <s v="2.013.51"/>
    <s v="Faktúra"/>
    <n v="1200100236"/>
    <n v="2020050"/>
    <s v="511.110000000"/>
    <x v="16"/>
    <m/>
    <n v="4577.1000000000004"/>
    <n v="4577.1000000000004"/>
    <s v="Nákup"/>
    <s v="TUZEMSKO"/>
    <s v="A-FIN"/>
    <x v="852"/>
    <s v="Účet"/>
    <m/>
    <n v="5079308"/>
  </r>
  <r>
    <x v="54"/>
    <m/>
    <s v="5.029.51"/>
    <s v="Faktúra"/>
    <n v="1200100249"/>
    <n v="2020051"/>
    <s v="511.110000000"/>
    <x v="16"/>
    <m/>
    <n v="842.4"/>
    <n v="842.4"/>
    <s v="Nákup"/>
    <s v="TUZEMSKO"/>
    <s v="A-FIN"/>
    <x v="853"/>
    <s v="Účet"/>
    <m/>
    <n v="5080263"/>
  </r>
  <r>
    <x v="54"/>
    <m/>
    <s v="5.040.54"/>
    <s v="Faktúra"/>
    <n v="1200100247"/>
    <n v="2020052"/>
    <s v="511.110000000"/>
    <x v="16"/>
    <m/>
    <n v="914.16"/>
    <n v="914.16"/>
    <s v="Nákup"/>
    <s v="TUZEMSKO"/>
    <s v="A-FIN"/>
    <x v="854"/>
    <s v="Účet"/>
    <m/>
    <n v="5080255"/>
  </r>
  <r>
    <x v="47"/>
    <m/>
    <s v="1.001.01"/>
    <s v="Faktúra"/>
    <n v="1200600107"/>
    <n v="2020354"/>
    <s v="511.110000000"/>
    <x v="16"/>
    <m/>
    <n v="199.56"/>
    <n v="199.56"/>
    <s v="Nákup"/>
    <s v="TUZEMSKO"/>
    <s v="A-FIN"/>
    <x v="855"/>
    <s v="Účet"/>
    <m/>
    <n v="5671916"/>
  </r>
  <r>
    <x v="47"/>
    <m/>
    <s v="1.025.05"/>
    <s v="Faktúra"/>
    <n v="1200600104"/>
    <n v="2020347"/>
    <s v="511.110000000"/>
    <x v="16"/>
    <m/>
    <n v="829.92"/>
    <n v="829.92"/>
    <s v="Nákup"/>
    <s v="TUZEMSKO"/>
    <s v="A-FIN"/>
    <x v="856"/>
    <s v="Účet"/>
    <m/>
    <n v="5671910"/>
  </r>
  <r>
    <x v="47"/>
    <m/>
    <s v="S.009.01"/>
    <s v="Faktúra"/>
    <n v="1200600106"/>
    <n v="2020349"/>
    <s v="511.110000000"/>
    <x v="16"/>
    <m/>
    <n v="270"/>
    <n v="270"/>
    <s v="Nákup"/>
    <s v="TUZEMSKO"/>
    <s v="A-FIN"/>
    <x v="726"/>
    <s v="Účet"/>
    <m/>
    <n v="5671914"/>
  </r>
  <r>
    <x v="47"/>
    <m/>
    <s v="S.013.01"/>
    <s v="Faktúra"/>
    <n v="1200600105"/>
    <n v="2020348"/>
    <s v="511.110000000"/>
    <x v="16"/>
    <m/>
    <n v="4458.12"/>
    <n v="4458.12"/>
    <s v="Nákup"/>
    <s v="TUZEMSKO"/>
    <s v="A-FIN"/>
    <x v="857"/>
    <s v="Účet"/>
    <m/>
    <n v="5671912"/>
  </r>
  <r>
    <x v="60"/>
    <m/>
    <s v="1.012.05"/>
    <s v="Faktúra"/>
    <n v="1190100110"/>
    <n v="201904"/>
    <s v="511.110000000"/>
    <x v="35"/>
    <m/>
    <n v="55.2"/>
    <n v="55.2"/>
    <s v="Nákup"/>
    <s v="TUZEMSKO"/>
    <s v="A-FIN"/>
    <x v="858"/>
    <s v="Účet"/>
    <m/>
    <n v="3561218"/>
  </r>
  <r>
    <x v="60"/>
    <m/>
    <s v="1.015.01"/>
    <s v="Faktúra"/>
    <n v="1190100110"/>
    <n v="201904"/>
    <s v="511.110000000"/>
    <x v="35"/>
    <m/>
    <n v="27.6"/>
    <n v="27.6"/>
    <s v="Nákup"/>
    <s v="TUZEMSKO"/>
    <s v="A-FIN"/>
    <x v="859"/>
    <s v="Účet"/>
    <m/>
    <n v="3561217"/>
  </r>
  <r>
    <x v="60"/>
    <m/>
    <s v="1.015.05"/>
    <s v="Faktúra"/>
    <n v="1190100110"/>
    <n v="201904"/>
    <s v="511.110000000"/>
    <x v="35"/>
    <m/>
    <n v="165.6"/>
    <n v="165.6"/>
    <s v="Nákup"/>
    <s v="TUZEMSKO"/>
    <s v="A-FIN"/>
    <x v="860"/>
    <s v="Účet"/>
    <m/>
    <n v="3561216"/>
  </r>
  <r>
    <x v="13"/>
    <m/>
    <s v="1.012.05"/>
    <s v="Faktúra"/>
    <n v="1190100158"/>
    <n v="201908"/>
    <s v="511.110000000"/>
    <x v="35"/>
    <m/>
    <n v="82.8"/>
    <n v="82.8"/>
    <s v="Nákup"/>
    <s v="TUZEMSKO"/>
    <s v="A-FIN"/>
    <x v="861"/>
    <s v="Účet"/>
    <m/>
    <n v="3564335"/>
  </r>
  <r>
    <x v="13"/>
    <m/>
    <s v="5.023.51"/>
    <s v="Faktúra"/>
    <n v="1190100154"/>
    <n v="201909"/>
    <s v="511.110000000"/>
    <x v="35"/>
    <m/>
    <n v="55.2"/>
    <n v="55.2"/>
    <s v="Nákup"/>
    <s v="TUZEMSKO"/>
    <s v="A-FIN"/>
    <x v="858"/>
    <s v="Účet"/>
    <m/>
    <n v="3564321"/>
  </r>
  <r>
    <x v="13"/>
    <m/>
    <s v="5.023.51"/>
    <s v="Faktúra"/>
    <n v="1190100156"/>
    <n v="201907"/>
    <s v="511.110000000"/>
    <x v="35"/>
    <m/>
    <n v="2397.6"/>
    <n v="2397.6"/>
    <s v="Nákup"/>
    <s v="TUZEMSKO"/>
    <s v="A-FIN"/>
    <x v="862"/>
    <s v="Účet"/>
    <m/>
    <n v="3564327"/>
  </r>
  <r>
    <x v="13"/>
    <m/>
    <s v="5.023.57"/>
    <s v="Faktúra"/>
    <n v="1190100159"/>
    <n v="201906"/>
    <s v="511.110000000"/>
    <x v="35"/>
    <m/>
    <n v="572.4"/>
    <n v="572.4"/>
    <s v="Nákup"/>
    <s v="TUZEMSKO"/>
    <s v="A-FIN"/>
    <x v="863"/>
    <s v="Účet"/>
    <m/>
    <n v="3564339"/>
  </r>
  <r>
    <x v="13"/>
    <m/>
    <s v="5.023.66"/>
    <s v="Faktúra"/>
    <n v="1190100158"/>
    <n v="201908"/>
    <s v="511.110000000"/>
    <x v="35"/>
    <m/>
    <n v="136.80000000000001"/>
    <n v="136.80000000000001"/>
    <s v="Nákup"/>
    <s v="TUZEMSKO"/>
    <s v="A-FIN"/>
    <x v="807"/>
    <s v="Účet"/>
    <m/>
    <n v="3564337"/>
  </r>
  <r>
    <x v="13"/>
    <m/>
    <s v="5.029.53"/>
    <s v="Faktúra"/>
    <n v="1190100158"/>
    <n v="201908"/>
    <s v="511.110000000"/>
    <x v="35"/>
    <m/>
    <n v="110.4"/>
    <n v="110.4"/>
    <s v="Nákup"/>
    <s v="TUZEMSKO"/>
    <s v="A-FIN"/>
    <x v="864"/>
    <s v="Účet"/>
    <m/>
    <n v="3564336"/>
  </r>
  <r>
    <x v="13"/>
    <m/>
    <s v="5.188.51"/>
    <s v="Faktúra"/>
    <n v="1190100157"/>
    <n v="201910"/>
    <s v="511.110000000"/>
    <x v="35"/>
    <m/>
    <n v="136.80000000000001"/>
    <n v="136.80000000000001"/>
    <s v="Nákup"/>
    <s v="TUZEMSKO"/>
    <s v="A-FIN"/>
    <x v="807"/>
    <s v="Účet"/>
    <m/>
    <n v="3564333"/>
  </r>
  <r>
    <x v="137"/>
    <m/>
    <s v="1.015.05"/>
    <s v="Faktúra"/>
    <n v="1190300057"/>
    <n v="201919"/>
    <s v="511.110000000"/>
    <x v="35"/>
    <m/>
    <n v="192"/>
    <n v="192"/>
    <s v="Nákup"/>
    <s v="TUZEMSKO"/>
    <s v="A-FIN"/>
    <x v="824"/>
    <s v="Účet"/>
    <m/>
    <n v="3845818"/>
  </r>
  <r>
    <x v="137"/>
    <m/>
    <s v="2.015.55"/>
    <s v="Faktúra"/>
    <n v="1190300058"/>
    <n v="201920"/>
    <s v="511.110000000"/>
    <x v="35"/>
    <m/>
    <n v="165.6"/>
    <n v="165.6"/>
    <s v="Nákup"/>
    <s v="TUZEMSKO"/>
    <s v="A-FIN"/>
    <x v="860"/>
    <s v="Účet"/>
    <m/>
    <n v="3845820"/>
  </r>
  <r>
    <x v="137"/>
    <m/>
    <s v="5.023.51"/>
    <s v="Faktúra"/>
    <n v="1190300059"/>
    <n v="201921"/>
    <s v="511.110000000"/>
    <x v="35"/>
    <m/>
    <n v="303.60000000000002"/>
    <n v="303.60000000000002"/>
    <s v="Nákup"/>
    <s v="TUZEMSKO"/>
    <s v="A-FIN"/>
    <x v="865"/>
    <s v="Účet"/>
    <m/>
    <n v="3845822"/>
  </r>
  <r>
    <x v="138"/>
    <m/>
    <s v="5.023.51"/>
    <s v="Faktúra"/>
    <n v="1190300091"/>
    <n v="201929"/>
    <s v="511.110000000"/>
    <x v="35"/>
    <m/>
    <n v="608.4"/>
    <n v="608.4"/>
    <s v="Nákup"/>
    <s v="TUZEMSKO"/>
    <s v="A-FIN"/>
    <x v="866"/>
    <s v="Účet"/>
    <m/>
    <n v="3845942"/>
  </r>
  <r>
    <x v="138"/>
    <m/>
    <s v="5.023.54"/>
    <s v="Faktúra"/>
    <n v="1190300093"/>
    <n v="201931"/>
    <s v="511.110000000"/>
    <x v="35"/>
    <m/>
    <n v="1900.8"/>
    <n v="1900.8"/>
    <s v="Nákup"/>
    <s v="TUZEMSKO"/>
    <s v="A-FIN"/>
    <x v="867"/>
    <s v="Účet"/>
    <m/>
    <n v="3845946"/>
  </r>
  <r>
    <x v="138"/>
    <m/>
    <s v="5.023.54"/>
    <s v="Faktúra"/>
    <n v="1190300094"/>
    <n v="201928"/>
    <s v="511.110000000"/>
    <x v="35"/>
    <m/>
    <n v="2100"/>
    <n v="2100"/>
    <s v="Nákup"/>
    <s v="TUZEMSKO"/>
    <s v="A-FIN"/>
    <x v="868"/>
    <s v="Účet"/>
    <m/>
    <n v="3845949"/>
  </r>
  <r>
    <x v="138"/>
    <m/>
    <s v="5.023.58"/>
    <s v="Faktúra"/>
    <n v="1190300094"/>
    <n v="201928"/>
    <s v="511.110000000"/>
    <x v="35"/>
    <m/>
    <n v="420"/>
    <n v="420"/>
    <s v="Nákup"/>
    <s v="TUZEMSKO"/>
    <s v="A-FIN"/>
    <x v="790"/>
    <s v="Účet"/>
    <m/>
    <n v="3845948"/>
  </r>
  <r>
    <x v="73"/>
    <m/>
    <s v="1.002.01"/>
    <s v="Faktúra"/>
    <n v="1190300696"/>
    <n v="201939"/>
    <s v="511.110000000"/>
    <x v="35"/>
    <m/>
    <n v="193.2"/>
    <n v="193.2"/>
    <s v="Nákup"/>
    <s v="TUZEMSKO"/>
    <s v="A-FIN"/>
    <x v="715"/>
    <s v="Účet"/>
    <m/>
    <n v="3960091"/>
  </r>
  <r>
    <x v="139"/>
    <m/>
    <s v="1.014.05"/>
    <s v="Faktúra"/>
    <n v="1190500205"/>
    <n v="201971"/>
    <s v="511.110000000"/>
    <x v="35"/>
    <m/>
    <n v="82.8"/>
    <n v="82.8"/>
    <s v="Nákup"/>
    <s v="TUZEMSKO"/>
    <s v="A-FIN"/>
    <x v="861"/>
    <s v="Účet"/>
    <m/>
    <n v="4089378"/>
  </r>
  <r>
    <x v="139"/>
    <m/>
    <s v="2.014.51"/>
    <s v="Faktúra"/>
    <n v="1190500207"/>
    <n v="201973"/>
    <s v="511.110000000"/>
    <x v="35"/>
    <m/>
    <n v="27.6"/>
    <n v="27.6"/>
    <s v="Nákup"/>
    <s v="TUZEMSKO"/>
    <s v="A-FIN"/>
    <x v="859"/>
    <s v="Účet"/>
    <m/>
    <n v="4089396"/>
  </r>
  <r>
    <x v="139"/>
    <m/>
    <s v="5.023.51"/>
    <s v="Faktúra"/>
    <n v="1190500208"/>
    <n v="201974"/>
    <s v="511.110000000"/>
    <x v="35"/>
    <m/>
    <n v="242.4"/>
    <n v="242.4"/>
    <s v="Nákup"/>
    <s v="TUZEMSKO"/>
    <s v="A-FIN"/>
    <x v="784"/>
    <s v="Účet"/>
    <m/>
    <n v="4089406"/>
  </r>
  <r>
    <x v="139"/>
    <m/>
    <s v="5.023.51"/>
    <s v="Faktúra"/>
    <n v="1190500209"/>
    <n v="201975"/>
    <s v="511.110000000"/>
    <x v="35"/>
    <m/>
    <n v="137.4"/>
    <n v="137.4"/>
    <s v="Nákup"/>
    <s v="TUZEMSKO"/>
    <s v="A-FIN"/>
    <x v="523"/>
    <s v="Účet"/>
    <m/>
    <n v="4089410"/>
  </r>
  <r>
    <x v="139"/>
    <m/>
    <s v="5.185.05"/>
    <s v="Faktúra"/>
    <n v="1190500206"/>
    <n v="201972"/>
    <s v="511.110000000"/>
    <x v="35"/>
    <m/>
    <n v="82.8"/>
    <n v="82.8"/>
    <s v="Nákup"/>
    <s v="TUZEMSKO"/>
    <s v="A-FIN"/>
    <x v="861"/>
    <s v="Účet"/>
    <m/>
    <n v="4089392"/>
  </r>
  <r>
    <x v="54"/>
    <m/>
    <s v="1.013.01"/>
    <s v="Faktúra"/>
    <n v="1200100240"/>
    <n v="202013"/>
    <s v="511.110000000"/>
    <x v="35"/>
    <m/>
    <n v="458.4"/>
    <n v="458.4"/>
    <s v="Nákup"/>
    <s v="TUZEMSKO"/>
    <s v="A-FIN"/>
    <x v="869"/>
    <s v="Účet"/>
    <m/>
    <n v="5080193"/>
  </r>
  <r>
    <x v="54"/>
    <m/>
    <s v="1.015.01"/>
    <s v="Faktúra"/>
    <n v="1200100242"/>
    <n v="202011"/>
    <s v="511.110000000"/>
    <x v="35"/>
    <m/>
    <n v="110.4"/>
    <n v="110.4"/>
    <s v="Nákup"/>
    <s v="TUZEMSKO"/>
    <s v="A-FIN"/>
    <x v="864"/>
    <s v="Účet"/>
    <m/>
    <n v="5080236"/>
  </r>
  <r>
    <x v="54"/>
    <m/>
    <s v="1.015.01"/>
    <s v="Faktúra"/>
    <n v="1200100244"/>
    <n v="202010"/>
    <s v="511.110000000"/>
    <x v="35"/>
    <m/>
    <n v="55.2"/>
    <n v="55.2"/>
    <s v="Nákup"/>
    <s v="TUZEMSKO"/>
    <s v="A-FIN"/>
    <x v="858"/>
    <s v="Účet"/>
    <m/>
    <n v="5080243"/>
  </r>
  <r>
    <x v="54"/>
    <m/>
    <s v="1.015.05"/>
    <s v="Faktúra"/>
    <n v="1200100240"/>
    <n v="202013"/>
    <s v="511.110000000"/>
    <x v="35"/>
    <m/>
    <n v="210"/>
    <n v="210"/>
    <s v="Nákup"/>
    <s v="TUZEMSKO"/>
    <s v="A-FIN"/>
    <x v="96"/>
    <s v="Účet"/>
    <m/>
    <n v="5080192"/>
  </r>
  <r>
    <x v="54"/>
    <m/>
    <s v="1.015.05"/>
    <s v="Faktúra"/>
    <n v="1200100243"/>
    <n v="202009"/>
    <s v="511.110000000"/>
    <x v="35"/>
    <m/>
    <n v="138"/>
    <n v="138"/>
    <s v="Nákup"/>
    <s v="TUZEMSKO"/>
    <s v="A-FIN"/>
    <x v="87"/>
    <s v="Účet"/>
    <m/>
    <n v="5080238"/>
  </r>
  <r>
    <x v="54"/>
    <m/>
    <s v="2.015.59"/>
    <s v="Faktúra"/>
    <n v="1200100241"/>
    <n v="202012"/>
    <s v="511.110000000"/>
    <x v="35"/>
    <m/>
    <n v="110.4"/>
    <n v="110.4"/>
    <s v="Nákup"/>
    <s v="TUZEMSKO"/>
    <s v="A-FIN"/>
    <x v="864"/>
    <s v="Účet"/>
    <m/>
    <n v="5080234"/>
  </r>
  <r>
    <x v="54"/>
    <m/>
    <s v="5.029.51"/>
    <s v="Faktúra"/>
    <n v="1200100240"/>
    <n v="202013"/>
    <s v="511.110000000"/>
    <x v="35"/>
    <m/>
    <n v="111.6"/>
    <n v="111.6"/>
    <s v="Nákup"/>
    <s v="TUZEMSKO"/>
    <s v="A-FIN"/>
    <x v="870"/>
    <s v="Účet"/>
    <m/>
    <n v="5080194"/>
  </r>
  <r>
    <x v="140"/>
    <m/>
    <s v="2.013.52"/>
    <s v="Faktúra"/>
    <n v="1200200257"/>
    <n v="202016"/>
    <s v="511.110000000"/>
    <x v="35"/>
    <m/>
    <n v="45.6"/>
    <n v="45.6"/>
    <s v="Nákup"/>
    <s v="TUZEMSKO"/>
    <s v="A-FIN"/>
    <x v="871"/>
    <s v="Účet"/>
    <m/>
    <n v="5236887"/>
  </r>
  <r>
    <x v="140"/>
    <m/>
    <s v="5.023.54"/>
    <s v="Faktúra"/>
    <n v="1200200259"/>
    <n v="202019"/>
    <s v="511.110000000"/>
    <x v="35"/>
    <m/>
    <n v="681.6"/>
    <n v="681.6"/>
    <s v="Nákup"/>
    <s v="TUZEMSKO"/>
    <s v="A-FIN"/>
    <x v="872"/>
    <s v="Účet"/>
    <m/>
    <n v="5236891"/>
  </r>
  <r>
    <x v="140"/>
    <m/>
    <s v="5.023.54"/>
    <s v="Faktúra"/>
    <n v="1200200261"/>
    <n v="202021"/>
    <s v="511.110000000"/>
    <x v="35"/>
    <m/>
    <n v="27.6"/>
    <n v="27.6"/>
    <s v="Nákup"/>
    <s v="TUZEMSKO"/>
    <s v="A-FIN"/>
    <x v="859"/>
    <s v="Účet"/>
    <m/>
    <n v="5237149"/>
  </r>
  <r>
    <x v="140"/>
    <m/>
    <s v="5.023.55"/>
    <s v="Faktúra"/>
    <n v="1200200260"/>
    <n v="202020"/>
    <s v="511.110000000"/>
    <x v="35"/>
    <m/>
    <n v="1196.4000000000001"/>
    <n v="1196.4000000000001"/>
    <s v="Nákup"/>
    <s v="TUZEMSKO"/>
    <s v="A-FIN"/>
    <x v="873"/>
    <s v="Účet"/>
    <m/>
    <n v="5237145"/>
  </r>
  <r>
    <x v="140"/>
    <m/>
    <s v="5.188.51"/>
    <s v="Faktúra"/>
    <n v="1200200258"/>
    <n v="202017"/>
    <s v="511.110000000"/>
    <x v="35"/>
    <m/>
    <n v="55.2"/>
    <n v="55.2"/>
    <s v="Nákup"/>
    <s v="TUZEMSKO"/>
    <s v="A-FIN"/>
    <x v="858"/>
    <s v="Účet"/>
    <m/>
    <n v="5236889"/>
  </r>
  <r>
    <x v="24"/>
    <m/>
    <s v="5.023.51"/>
    <s v="Faktúra"/>
    <n v="1200200267"/>
    <n v="202022"/>
    <s v="511.110000000"/>
    <x v="35"/>
    <m/>
    <n v="82.8"/>
    <n v="82.8"/>
    <s v="Nákup"/>
    <s v="TUZEMSKO"/>
    <s v="A-FIN"/>
    <x v="861"/>
    <s v="Účet"/>
    <m/>
    <n v="5237177"/>
  </r>
  <r>
    <x v="49"/>
    <m/>
    <s v="1.009.05"/>
    <s v="Faktúra"/>
    <n v="1190500017"/>
    <n v="2019280"/>
    <s v="511.110000000"/>
    <x v="16"/>
    <m/>
    <n v="60"/>
    <n v="60"/>
    <s v="Nákup"/>
    <s v="TUZEMSKO"/>
    <s v="A-FIN"/>
    <x v="175"/>
    <s v="Účet"/>
    <m/>
    <n v="4083505"/>
  </r>
  <r>
    <x v="49"/>
    <m/>
    <s v="1.013.01"/>
    <s v="Faktúra"/>
    <n v="1190500016"/>
    <n v="2019278"/>
    <s v="511.110000000"/>
    <x v="16"/>
    <m/>
    <n v="100.02"/>
    <n v="100.02"/>
    <s v="Nákup"/>
    <s v="TUZEMSKO"/>
    <s v="A-FIN"/>
    <x v="874"/>
    <s v="Účet"/>
    <m/>
    <n v="4083501"/>
  </r>
  <r>
    <x v="49"/>
    <m/>
    <s v="1.031.51"/>
    <s v="Faktúra"/>
    <n v="1190500018"/>
    <n v="2019281"/>
    <s v="511.110000000"/>
    <x v="16"/>
    <m/>
    <n v="62.4"/>
    <n v="62.4"/>
    <s v="Nákup"/>
    <s v="TUZEMSKO"/>
    <s v="A-FIN"/>
    <x v="504"/>
    <s v="Účet"/>
    <m/>
    <n v="4083507"/>
  </r>
  <r>
    <x v="49"/>
    <m/>
    <s v="1.070.01"/>
    <s v="Faktúra"/>
    <n v="1190500021"/>
    <n v="2019285"/>
    <s v="511.110000000"/>
    <x v="16"/>
    <m/>
    <n v="101.76"/>
    <n v="101.76"/>
    <s v="Nákup"/>
    <s v="TUZEMSKO"/>
    <s v="A-FIN"/>
    <x v="126"/>
    <s v="Účet"/>
    <m/>
    <n v="4083513"/>
  </r>
  <r>
    <x v="49"/>
    <m/>
    <s v="2.053.51"/>
    <s v="Faktúra"/>
    <n v="1190500022"/>
    <n v="2019286"/>
    <s v="511.110000000"/>
    <x v="16"/>
    <m/>
    <n v="78.84"/>
    <n v="78.84"/>
    <s v="Nákup"/>
    <s v="TUZEMSKO"/>
    <s v="A-FIN"/>
    <x v="875"/>
    <s v="Účet"/>
    <m/>
    <n v="4083515"/>
  </r>
  <r>
    <x v="49"/>
    <m/>
    <s v="2.347.52"/>
    <s v="Faktúra"/>
    <n v="1190500073"/>
    <n v="2019279"/>
    <s v="511.110000000"/>
    <x v="16"/>
    <m/>
    <n v="76.08"/>
    <n v="76.08"/>
    <s v="Nákup"/>
    <s v="TUZEMSKO"/>
    <s v="A-FIN"/>
    <x v="876"/>
    <s v="Účet"/>
    <m/>
    <n v="4083813"/>
  </r>
  <r>
    <x v="49"/>
    <m/>
    <s v="2.802.53"/>
    <s v="Faktúra"/>
    <n v="1190500019"/>
    <n v="2019283"/>
    <s v="511.110000000"/>
    <x v="16"/>
    <m/>
    <n v="53.88"/>
    <n v="53.88"/>
    <s v="Nákup"/>
    <s v="TUZEMSKO"/>
    <s v="A-FIN"/>
    <x v="123"/>
    <s v="Účet"/>
    <m/>
    <n v="4083509"/>
  </r>
  <r>
    <x v="49"/>
    <m/>
    <s v="S.070.01"/>
    <s v="Faktúra"/>
    <n v="1190500020"/>
    <n v="2019284"/>
    <s v="511.110000000"/>
    <x v="16"/>
    <m/>
    <n v="60"/>
    <n v="60"/>
    <s v="Nákup"/>
    <s v="TUZEMSKO"/>
    <s v="A-FIN"/>
    <x v="175"/>
    <s v="Účet"/>
    <m/>
    <n v="4083511"/>
  </r>
  <r>
    <x v="61"/>
    <m/>
    <s v="1.004.05"/>
    <s v="Faktúra"/>
    <n v="1190500029"/>
    <n v="2019306"/>
    <s v="511.110000000"/>
    <x v="16"/>
    <m/>
    <n v="28.68"/>
    <n v="28.68"/>
    <s v="Nákup"/>
    <s v="TUZEMSKO"/>
    <s v="A-FIN"/>
    <x v="877"/>
    <s v="Účet"/>
    <m/>
    <n v="4083529"/>
  </r>
  <r>
    <x v="61"/>
    <m/>
    <s v="1.014.05"/>
    <s v="Faktúra"/>
    <n v="1190500024"/>
    <n v="2019312"/>
    <s v="511.110000000"/>
    <x v="16"/>
    <m/>
    <n v="108"/>
    <n v="108"/>
    <s v="Nákup"/>
    <s v="TUZEMSKO"/>
    <s v="A-FIN"/>
    <x v="127"/>
    <s v="Účet"/>
    <m/>
    <n v="4083519"/>
  </r>
  <r>
    <x v="61"/>
    <m/>
    <s v="1.027.05"/>
    <s v="Faktúra"/>
    <n v="1190500023"/>
    <n v="2019314"/>
    <s v="511.110000000"/>
    <x v="16"/>
    <m/>
    <n v="103.98"/>
    <n v="103.98"/>
    <s v="Nákup"/>
    <s v="TUZEMSKO"/>
    <s v="A-FIN"/>
    <x v="878"/>
    <s v="Účet"/>
    <m/>
    <n v="4083517"/>
  </r>
  <r>
    <x v="61"/>
    <m/>
    <s v="1.027.05"/>
    <s v="Faktúra"/>
    <n v="1190500032"/>
    <n v="2019301"/>
    <s v="511.110000000"/>
    <x v="16"/>
    <m/>
    <n v="149.58000000000001"/>
    <n v="149.58000000000001"/>
    <s v="Nákup"/>
    <s v="TUZEMSKO"/>
    <s v="A-FIN"/>
    <x v="879"/>
    <s v="Účet"/>
    <m/>
    <n v="4083535"/>
  </r>
  <r>
    <x v="61"/>
    <m/>
    <s v="1.051.01"/>
    <s v="Faktúra"/>
    <n v="1190500030"/>
    <n v="2019305"/>
    <s v="511.110000000"/>
    <x v="16"/>
    <m/>
    <n v="48"/>
    <n v="48"/>
    <s v="Nákup"/>
    <s v="TUZEMSKO"/>
    <s v="A-FIN"/>
    <x v="390"/>
    <s v="Účet"/>
    <m/>
    <n v="4083531"/>
  </r>
  <r>
    <x v="61"/>
    <m/>
    <s v="1.051.01"/>
    <s v="Faktúra"/>
    <n v="1190500031"/>
    <n v="2019304"/>
    <s v="511.110000000"/>
    <x v="16"/>
    <m/>
    <n v="252.12"/>
    <n v="252.12"/>
    <s v="Nákup"/>
    <s v="TUZEMSKO"/>
    <s v="A-FIN"/>
    <x v="880"/>
    <s v="Účet"/>
    <m/>
    <n v="4083533"/>
  </r>
  <r>
    <x v="61"/>
    <m/>
    <s v="2.070.51"/>
    <s v="Faktúra"/>
    <n v="1190500026"/>
    <n v="2019309"/>
    <s v="511.110000000"/>
    <x v="16"/>
    <m/>
    <n v="130.91999999999999"/>
    <n v="130.91999999999999"/>
    <s v="Nákup"/>
    <s v="TUZEMSKO"/>
    <s v="A-FIN"/>
    <x v="881"/>
    <s v="Účet"/>
    <m/>
    <n v="4083523"/>
  </r>
  <r>
    <x v="61"/>
    <m/>
    <s v="2.347.52"/>
    <s v="Faktúra"/>
    <n v="1190500027"/>
    <n v="2019308"/>
    <s v="511.110000000"/>
    <x v="16"/>
    <m/>
    <n v="56.28"/>
    <n v="56.28"/>
    <s v="Nákup"/>
    <s v="TUZEMSKO"/>
    <s v="A-FIN"/>
    <x v="882"/>
    <s v="Účet"/>
    <m/>
    <n v="4083525"/>
  </r>
  <r>
    <x v="61"/>
    <m/>
    <s v="8.001.54"/>
    <s v="Faktúra"/>
    <n v="1190500028"/>
    <n v="2019307"/>
    <s v="511.110000000"/>
    <x v="16"/>
    <m/>
    <n v="201"/>
    <n v="201"/>
    <s v="Nákup"/>
    <s v="TUZEMSKO"/>
    <s v="A-FIN"/>
    <x v="883"/>
    <s v="Účet"/>
    <m/>
    <n v="4083527"/>
  </r>
  <r>
    <x v="122"/>
    <m/>
    <s v="1.010.05"/>
    <s v="Faktúra"/>
    <n v="1190500041"/>
    <n v="2019325"/>
    <s v="511.110000000"/>
    <x v="16"/>
    <m/>
    <n v="1663.92"/>
    <n v="1663.92"/>
    <s v="Nákup"/>
    <s v="TUZEMSKO"/>
    <s v="A-FIN"/>
    <x v="884"/>
    <s v="Účet"/>
    <m/>
    <n v="4083658"/>
  </r>
  <r>
    <x v="122"/>
    <m/>
    <s v="1.025.01"/>
    <s v="Faktúra"/>
    <n v="1190500037"/>
    <n v="2019329"/>
    <s v="511.110000000"/>
    <x v="16"/>
    <m/>
    <n v="682.2"/>
    <n v="682.2"/>
    <s v="Nákup"/>
    <s v="TUZEMSKO"/>
    <s v="A-FIN"/>
    <x v="885"/>
    <s v="Účet"/>
    <m/>
    <n v="4083547"/>
  </r>
  <r>
    <x v="122"/>
    <m/>
    <s v="1.027.05"/>
    <s v="Faktúra"/>
    <n v="1190500036"/>
    <n v="2019331"/>
    <s v="511.110000000"/>
    <x v="16"/>
    <m/>
    <n v="13.74"/>
    <n v="13.74"/>
    <s v="Nákup"/>
    <s v="TUZEMSKO"/>
    <s v="A-FIN"/>
    <x v="886"/>
    <s v="Účet"/>
    <m/>
    <n v="4083545"/>
  </r>
  <r>
    <x v="122"/>
    <m/>
    <s v="2.115.52"/>
    <s v="Faktúra"/>
    <n v="1190500038"/>
    <n v="2019328"/>
    <s v="511.110000000"/>
    <x v="16"/>
    <m/>
    <n v="27.48"/>
    <n v="27.48"/>
    <s v="Nákup"/>
    <s v="TUZEMSKO"/>
    <s v="A-FIN"/>
    <x v="157"/>
    <s v="Účet"/>
    <m/>
    <n v="4083549"/>
  </r>
  <r>
    <x v="122"/>
    <m/>
    <s v="2.802.53"/>
    <s v="Faktúra"/>
    <n v="1190500044"/>
    <n v="2019322"/>
    <s v="511.110000000"/>
    <x v="16"/>
    <m/>
    <n v="120.96"/>
    <n v="120.96"/>
    <s v="Nákup"/>
    <s v="TUZEMSKO"/>
    <s v="A-FIN"/>
    <x v="887"/>
    <s v="Účet"/>
    <m/>
    <n v="4083664"/>
  </r>
  <r>
    <x v="122"/>
    <m/>
    <s v="2.802.54"/>
    <s v="Faktúra"/>
    <n v="1190500042"/>
    <n v="2019324"/>
    <s v="511.110000000"/>
    <x v="16"/>
    <m/>
    <n v="82.44"/>
    <n v="82.44"/>
    <s v="Nákup"/>
    <s v="TUZEMSKO"/>
    <s v="A-FIN"/>
    <x v="285"/>
    <s v="Účet"/>
    <m/>
    <n v="4083660"/>
  </r>
  <r>
    <x v="122"/>
    <m/>
    <s v="2.802.54"/>
    <s v="Faktúra"/>
    <n v="1190500045"/>
    <n v="2019321"/>
    <s v="511.110000000"/>
    <x v="16"/>
    <m/>
    <n v="489.6"/>
    <n v="489.6"/>
    <s v="Nákup"/>
    <s v="TUZEMSKO"/>
    <s v="A-FIN"/>
    <x v="888"/>
    <s v="Účet"/>
    <m/>
    <n v="4083666"/>
  </r>
  <r>
    <x v="122"/>
    <m/>
    <s v="2.802.55"/>
    <s v="Faktúra"/>
    <n v="1190500039"/>
    <n v="2019327"/>
    <s v="511.110000000"/>
    <x v="16"/>
    <m/>
    <n v="193.56"/>
    <n v="193.56"/>
    <s v="Nákup"/>
    <s v="TUZEMSKO"/>
    <s v="A-FIN"/>
    <x v="889"/>
    <s v="Účet"/>
    <m/>
    <n v="4083551"/>
  </r>
  <r>
    <x v="122"/>
    <m/>
    <s v="5.023.54"/>
    <s v="Faktúra"/>
    <n v="1190500035"/>
    <n v="2019332"/>
    <s v="511.110000000"/>
    <x v="16"/>
    <m/>
    <n v="150.24"/>
    <n v="150.24"/>
    <s v="Nákup"/>
    <s v="TUZEMSKO"/>
    <s v="A-FIN"/>
    <x v="890"/>
    <s v="Účet"/>
    <m/>
    <n v="4083543"/>
  </r>
  <r>
    <x v="122"/>
    <m/>
    <s v="5.023.56"/>
    <s v="Faktúra"/>
    <n v="1190500043"/>
    <n v="2019323"/>
    <s v="511.110000000"/>
    <x v="16"/>
    <m/>
    <n v="27.48"/>
    <n v="27.48"/>
    <s v="Nákup"/>
    <s v="TUZEMSKO"/>
    <s v="A-FIN"/>
    <x v="157"/>
    <s v="Účet"/>
    <m/>
    <n v="4083662"/>
  </r>
  <r>
    <x v="122"/>
    <m/>
    <s v="5.218.51"/>
    <s v="Faktúra"/>
    <n v="1190500040"/>
    <n v="2019326"/>
    <s v="511.110000000"/>
    <x v="16"/>
    <m/>
    <n v="153.47999999999999"/>
    <n v="153.47999999999999"/>
    <s v="Nákup"/>
    <s v="TUZEMSKO"/>
    <s v="A-FIN"/>
    <x v="270"/>
    <s v="Účet"/>
    <m/>
    <n v="4083553"/>
  </r>
  <r>
    <x v="61"/>
    <m/>
    <s v="5.218.51"/>
    <s v="Faktúra"/>
    <n v="1190500025"/>
    <n v="2019311"/>
    <s v="511.110000000"/>
    <x v="16"/>
    <m/>
    <n v="162.47999999999999"/>
    <n v="162.47999999999999"/>
    <s v="Nákup"/>
    <s v="TUZEMSKO"/>
    <s v="A-FIN"/>
    <x v="891"/>
    <s v="Účet"/>
    <m/>
    <n v="4083521"/>
  </r>
  <r>
    <x v="122"/>
    <m/>
    <s v="1.002.01"/>
    <s v="Faktúra"/>
    <n v="1190500046"/>
    <n v="2019302"/>
    <s v="511.110000000"/>
    <x v="16"/>
    <m/>
    <n v="321.95999999999998"/>
    <n v="321.95999999999998"/>
    <s v="Nákup"/>
    <s v="TUZEMSKO"/>
    <s v="A-FIN"/>
    <x v="892"/>
    <s v="Účet"/>
    <m/>
    <n v="4083668"/>
  </r>
  <r>
    <x v="60"/>
    <m/>
    <s v="5.023.51"/>
    <s v="Faktúra"/>
    <n v="1190100109"/>
    <n v="201905"/>
    <s v="511.110000000"/>
    <x v="35"/>
    <m/>
    <n v="276"/>
    <n v="276"/>
    <s v="Nákup"/>
    <s v="TUZEMSKO"/>
    <s v="A-FIN"/>
    <x v="893"/>
    <s v="Účet"/>
    <m/>
    <n v="3561214"/>
  </r>
  <r>
    <x v="138"/>
    <m/>
    <s v="5.023.54"/>
    <s v="Faktúra"/>
    <n v="1190300092"/>
    <n v="201930"/>
    <s v="511.110000000"/>
    <x v="35"/>
    <m/>
    <n v="1216.8"/>
    <n v="1216.8"/>
    <s v="Nákup"/>
    <s v="TUZEMSKO"/>
    <s v="A-FIN"/>
    <x v="894"/>
    <s v="Účet"/>
    <m/>
    <n v="3845944"/>
  </r>
  <r>
    <x v="139"/>
    <m/>
    <s v="5.023.51"/>
    <s v="Faktúra"/>
    <n v="1190500204"/>
    <n v="201970"/>
    <s v="511.110000000"/>
    <x v="35"/>
    <m/>
    <n v="165.6"/>
    <n v="165.6"/>
    <s v="Nákup"/>
    <s v="TUZEMSKO"/>
    <s v="A-FIN"/>
    <x v="860"/>
    <s v="Účet"/>
    <m/>
    <n v="4089357"/>
  </r>
  <r>
    <x v="50"/>
    <m/>
    <s v="5.024.51"/>
    <s v="Faktúra"/>
    <n v="1200100112"/>
    <n v="202004"/>
    <s v="511.110000000"/>
    <x v="35"/>
    <m/>
    <n v="91.2"/>
    <n v="91.2"/>
    <s v="Nákup"/>
    <s v="TUZEMSKO"/>
    <s v="A-FIN"/>
    <x v="294"/>
    <s v="Účet"/>
    <m/>
    <n v="5078431"/>
  </r>
  <r>
    <x v="50"/>
    <m/>
    <s v="5.031.51"/>
    <s v="Faktúra"/>
    <n v="1200100111"/>
    <n v="202006"/>
    <s v="511.110000000"/>
    <x v="35"/>
    <m/>
    <n v="55.2"/>
    <n v="55.2"/>
    <s v="Nákup"/>
    <s v="TUZEMSKO"/>
    <s v="A-FIN"/>
    <x v="858"/>
    <s v="Účet"/>
    <m/>
    <n v="5078423"/>
  </r>
  <r>
    <x v="50"/>
    <m/>
    <s v="5.185.05"/>
    <s v="Faktúra"/>
    <n v="1200100113"/>
    <n v="202005"/>
    <s v="511.110000000"/>
    <x v="35"/>
    <m/>
    <n v="273"/>
    <n v="273"/>
    <s v="Nákup"/>
    <s v="TUZEMSKO"/>
    <s v="A-FIN"/>
    <x v="895"/>
    <s v="Účet"/>
    <m/>
    <n v="5078489"/>
  </r>
  <r>
    <x v="65"/>
    <m/>
    <s v="2.012.51"/>
    <s v="Faktúra"/>
    <n v="1190400138"/>
    <n v="20190104"/>
    <s v="511.110000000"/>
    <x v="36"/>
    <m/>
    <n v="694.8"/>
    <n v="694.8"/>
    <s v="Nákup"/>
    <s v="TUZEMSKO"/>
    <s v="A-FIN"/>
    <x v="896"/>
    <s v="Účet"/>
    <m/>
    <n v="3976355"/>
  </r>
  <r>
    <x v="141"/>
    <m/>
    <s v="2.012.51"/>
    <s v="Faktúra"/>
    <n v="1190300056"/>
    <n v="20190067"/>
    <s v="511.110000000"/>
    <x v="36"/>
    <m/>
    <n v="2030.4"/>
    <n v="2030.4"/>
    <s v="Nákup"/>
    <s v="TUZEMSKO"/>
    <s v="A-FIN"/>
    <x v="897"/>
    <s v="Účet"/>
    <m/>
    <n v="3845816"/>
  </r>
  <r>
    <x v="142"/>
    <m/>
    <s v="2.012.51"/>
    <s v="Faktúra"/>
    <n v="1190300080"/>
    <n v="20190071"/>
    <s v="511.110000000"/>
    <x v="36"/>
    <m/>
    <n v="260.83"/>
    <n v="260.83"/>
    <s v="Nákup"/>
    <s v="TUZEMSKO"/>
    <s v="A-FIN"/>
    <x v="898"/>
    <s v="Účet"/>
    <m/>
    <n v="3845865"/>
  </r>
  <r>
    <x v="129"/>
    <m/>
    <s v="2.012.54"/>
    <s v="Faktúra"/>
    <n v="1190600349"/>
    <n v="20190165"/>
    <s v="511.110000000"/>
    <x v="36"/>
    <m/>
    <n v="1066.1400000000001"/>
    <n v="1066.1400000000001"/>
    <s v="Nákup"/>
    <s v="TUZEMSKO"/>
    <s v="A-FIN"/>
    <x v="899"/>
    <s v="Účet"/>
    <m/>
    <n v="4215954"/>
  </r>
  <r>
    <x v="143"/>
    <m/>
    <s v="2.012.54"/>
    <s v="Faktúra"/>
    <n v="1190800198"/>
    <n v="20190209"/>
    <s v="511.110000000"/>
    <x v="36"/>
    <m/>
    <n v="250.8"/>
    <n v="250.8"/>
    <s v="Nákup"/>
    <s v="TUZEMSKO"/>
    <s v="A-FIN"/>
    <x v="900"/>
    <s v="Účet"/>
    <m/>
    <n v="4468689"/>
  </r>
  <r>
    <x v="100"/>
    <m/>
    <s v="2.012.54"/>
    <s v="Faktúra"/>
    <n v="1200300100"/>
    <n v="20200064"/>
    <s v="511.110000000"/>
    <x v="36"/>
    <m/>
    <n v="707.69"/>
    <n v="707.69"/>
    <s v="Nákup"/>
    <s v="TUZEMSKO"/>
    <s v="A-FIN"/>
    <x v="901"/>
    <s v="Účet"/>
    <m/>
    <n v="5320211"/>
  </r>
  <r>
    <x v="111"/>
    <m/>
    <s v="2.012.54"/>
    <s v="Faktúra"/>
    <n v="1200700124"/>
    <n v="20200166"/>
    <s v="511.110000000"/>
    <x v="36"/>
    <m/>
    <n v="586.44000000000005"/>
    <n v="586.44000000000005"/>
    <s v="Nákup"/>
    <s v="TUZEMSKO"/>
    <s v="A-FIN"/>
    <x v="902"/>
    <s v="Účet"/>
    <m/>
    <n v="5794705"/>
  </r>
  <r>
    <x v="14"/>
    <m/>
    <s v="5.029.53"/>
    <s v="Faktúra"/>
    <n v="1190200095"/>
    <n v="6190115"/>
    <s v="511.110000000"/>
    <x v="37"/>
    <m/>
    <n v="285.12"/>
    <n v="285.12"/>
    <s v="Nákup"/>
    <s v="TUZEMSKO"/>
    <s v="A-FIN"/>
    <x v="903"/>
    <s v="Účet"/>
    <m/>
    <n v="3732227"/>
  </r>
  <r>
    <x v="144"/>
    <m/>
    <s v="5.024.51"/>
    <s v="Faktúra"/>
    <n v="1190600343"/>
    <n v="6190372"/>
    <s v="511.110000000"/>
    <x v="37"/>
    <m/>
    <n v="313.2"/>
    <n v="313.2"/>
    <s v="Nákup"/>
    <s v="TUZEMSKO"/>
    <s v="A-FIN"/>
    <x v="904"/>
    <s v="Účet"/>
    <m/>
    <n v="4215879"/>
  </r>
  <r>
    <x v="19"/>
    <m/>
    <s v="5.029.51"/>
    <s v="Faktúra"/>
    <n v="1191100597"/>
    <n v="5900063"/>
    <s v="511.110000000"/>
    <x v="38"/>
    <m/>
    <n v="270.3"/>
    <n v="270.3"/>
    <s v="Nákup"/>
    <s v="EU"/>
    <s v="A-FIN"/>
    <x v="905"/>
    <s v="Účet"/>
    <m/>
    <n v="4921489"/>
  </r>
  <r>
    <x v="19"/>
    <m/>
    <s v="5.029.51"/>
    <s v="Faktúra"/>
    <n v="1191100596"/>
    <n v="5900062"/>
    <s v="511.110000000"/>
    <x v="38"/>
    <m/>
    <n v="862.1"/>
    <n v="862.1"/>
    <s v="Nákup"/>
    <s v="EU"/>
    <s v="A-FIN"/>
    <x v="906"/>
    <s v="Účet"/>
    <m/>
    <n v="4921494"/>
  </r>
  <r>
    <x v="10"/>
    <m/>
    <s v="2.011.62"/>
    <s v="Faktúra"/>
    <n v="1191000673"/>
    <n v="7290000227"/>
    <s v="511.110000000"/>
    <x v="39"/>
    <m/>
    <n v="423.36"/>
    <n v="423.36"/>
    <s v="Nákup"/>
    <s v="TUZEMSKO"/>
    <s v="A-FIN"/>
    <x v="907"/>
    <s v="Účet"/>
    <m/>
    <n v="4757147"/>
  </r>
  <r>
    <x v="73"/>
    <m/>
    <s v="1.025.06"/>
    <s v="Faktúra"/>
    <n v="1190300486"/>
    <n v="201906178"/>
    <s v="511.110000000"/>
    <x v="40"/>
    <m/>
    <n v="763.2"/>
    <n v="763.2"/>
    <s v="Nákup"/>
    <s v="TUZEMSKO"/>
    <s v="A-FIN"/>
    <x v="908"/>
    <s v="Účet"/>
    <m/>
    <n v="3899612"/>
  </r>
  <r>
    <x v="145"/>
    <m/>
    <s v="5.024.52"/>
    <s v="Faktúra"/>
    <n v="1200100117"/>
    <n v="220006006"/>
    <s v="511.110000000"/>
    <x v="41"/>
    <m/>
    <n v="379.2"/>
    <n v="379.2"/>
    <s v="Nákup"/>
    <s v="TUZEMSKO"/>
    <s v="A-FIN"/>
    <x v="59"/>
    <s v="Účet"/>
    <m/>
    <n v="5079125"/>
  </r>
  <r>
    <x v="145"/>
    <m/>
    <s v="5.034.51"/>
    <s v="Faktúra"/>
    <n v="1200100118"/>
    <n v="220007007"/>
    <s v="511.110000000"/>
    <x v="41"/>
    <m/>
    <n v="408"/>
    <n v="408"/>
    <s v="Nákup"/>
    <s v="TUZEMSKO"/>
    <s v="A-FIN"/>
    <x v="909"/>
    <s v="Účet"/>
    <m/>
    <n v="5079129"/>
  </r>
  <r>
    <x v="145"/>
    <m/>
    <s v="5.186.02"/>
    <s v="Faktúra"/>
    <n v="1200100119"/>
    <n v="220008008"/>
    <s v="511.110000000"/>
    <x v="41"/>
    <m/>
    <n v="649.20000000000005"/>
    <n v="649.20000000000005"/>
    <s v="Nákup"/>
    <s v="TUZEMSKO"/>
    <s v="A-FIN"/>
    <x v="61"/>
    <s v="Účet"/>
    <m/>
    <n v="5079137"/>
  </r>
  <r>
    <x v="10"/>
    <m/>
    <s v="5.186.52"/>
    <s v="Faktúra"/>
    <n v="1191000688"/>
    <n v="1901110410761"/>
    <s v="511.110000000"/>
    <x v="42"/>
    <m/>
    <n v="2109.36"/>
    <n v="2109.36"/>
    <s v="Nákup"/>
    <s v="TUZEMSKO"/>
    <s v="A-FIN"/>
    <x v="910"/>
    <s v="Účet"/>
    <m/>
    <n v="4793676"/>
  </r>
  <r>
    <x v="146"/>
    <m/>
    <s v="5.186.52"/>
    <s v="Faktúra"/>
    <n v="1190500131"/>
    <n v="1900536510761"/>
    <s v="511.110000000"/>
    <x v="42"/>
    <m/>
    <n v="873.6"/>
    <n v="873.6"/>
    <s v="Nákup"/>
    <s v="TUZEMSKO"/>
    <s v="A-FIN"/>
    <x v="911"/>
    <s v="Účet"/>
    <m/>
    <n v="4094591"/>
  </r>
  <r>
    <x v="147"/>
    <m/>
    <s v="1.001.05"/>
    <s v="Faktúra"/>
    <n v="1190200086"/>
    <n v="201913"/>
    <s v="511.110000000"/>
    <x v="35"/>
    <m/>
    <n v="55.2"/>
    <n v="55.2"/>
    <s v="Nákup"/>
    <s v="TUZEMSKO"/>
    <s v="A-FIN"/>
    <x v="858"/>
    <s v="Účet"/>
    <m/>
    <n v="3732196"/>
  </r>
  <r>
    <x v="147"/>
    <m/>
    <s v="1.014.05"/>
    <s v="Faktúra"/>
    <n v="1190200086"/>
    <n v="201913"/>
    <s v="511.110000000"/>
    <x v="35"/>
    <m/>
    <n v="55.2"/>
    <n v="55.2"/>
    <s v="Nákup"/>
    <s v="TUZEMSKO"/>
    <s v="A-FIN"/>
    <x v="858"/>
    <s v="Účet"/>
    <m/>
    <n v="3732197"/>
  </r>
  <r>
    <x v="147"/>
    <m/>
    <s v="5.023.54"/>
    <s v="Faktúra"/>
    <n v="1190200087"/>
    <n v="201912"/>
    <s v="511.110000000"/>
    <x v="35"/>
    <m/>
    <n v="248.4"/>
    <n v="248.4"/>
    <s v="Nákup"/>
    <s v="TUZEMSKO"/>
    <s v="A-FIN"/>
    <x v="912"/>
    <s v="Účet"/>
    <m/>
    <n v="3732199"/>
  </r>
  <r>
    <x v="147"/>
    <m/>
    <s v="5.029.51"/>
    <s v="Faktúra"/>
    <n v="1190200087"/>
    <n v="201912"/>
    <s v="511.110000000"/>
    <x v="35"/>
    <m/>
    <n v="793.2"/>
    <n v="793.2"/>
    <s v="Nákup"/>
    <s v="TUZEMSKO"/>
    <s v="A-FIN"/>
    <x v="913"/>
    <s v="Účet"/>
    <m/>
    <n v="3732200"/>
  </r>
  <r>
    <x v="147"/>
    <m/>
    <s v="5.185.05"/>
    <s v="Faktúra"/>
    <n v="1190200086"/>
    <n v="201913"/>
    <s v="511.110000000"/>
    <x v="35"/>
    <m/>
    <n v="82.8"/>
    <n v="82.8"/>
    <s v="Nákup"/>
    <s v="TUZEMSKO"/>
    <s v="A-FIN"/>
    <x v="861"/>
    <s v="Účet"/>
    <m/>
    <n v="3732194"/>
  </r>
  <r>
    <x v="147"/>
    <m/>
    <s v="5.188.52"/>
    <s v="Faktúra"/>
    <n v="1190200086"/>
    <n v="201913"/>
    <s v="511.110000000"/>
    <x v="35"/>
    <m/>
    <n v="110.4"/>
    <n v="110.4"/>
    <s v="Nákup"/>
    <s v="TUZEMSKO"/>
    <s v="A-FIN"/>
    <x v="864"/>
    <s v="Účet"/>
    <m/>
    <n v="3732195"/>
  </r>
  <r>
    <x v="14"/>
    <m/>
    <s v="5.023.51"/>
    <s v="Faktúra"/>
    <n v="1190200091"/>
    <n v="201914"/>
    <s v="511.110000000"/>
    <x v="35"/>
    <m/>
    <n v="2376"/>
    <n v="2376"/>
    <s v="Nákup"/>
    <s v="TUZEMSKO"/>
    <s v="A-FIN"/>
    <x v="845"/>
    <s v="Účet"/>
    <m/>
    <n v="3732216"/>
  </r>
  <r>
    <x v="14"/>
    <m/>
    <s v="5.023.54"/>
    <s v="Faktúra"/>
    <n v="1190200091"/>
    <n v="201914"/>
    <s v="511.110000000"/>
    <x v="35"/>
    <m/>
    <n v="27.6"/>
    <n v="27.6"/>
    <s v="Nákup"/>
    <s v="TUZEMSKO"/>
    <s v="A-FIN"/>
    <x v="859"/>
    <s v="Účet"/>
    <m/>
    <n v="3732217"/>
  </r>
  <r>
    <x v="70"/>
    <m/>
    <s v="1.015.01"/>
    <s v="Faktúra"/>
    <n v="1190200234"/>
    <n v="201916"/>
    <s v="511.110000000"/>
    <x v="35"/>
    <m/>
    <n v="55.2"/>
    <n v="55.2"/>
    <s v="Nákup"/>
    <s v="TUZEMSKO"/>
    <s v="A-FIN"/>
    <x v="858"/>
    <s v="Účet"/>
    <m/>
    <n v="3732565"/>
  </r>
  <r>
    <x v="70"/>
    <m/>
    <s v="5.034.51"/>
    <s v="Faktúra"/>
    <n v="1190200236"/>
    <n v="201918"/>
    <s v="511.110000000"/>
    <x v="35"/>
    <m/>
    <n v="294"/>
    <n v="294"/>
    <s v="Nákup"/>
    <s v="TUZEMSKO"/>
    <s v="A-FIN"/>
    <x v="914"/>
    <s v="Účet"/>
    <m/>
    <n v="3732572"/>
  </r>
  <r>
    <x v="70"/>
    <m/>
    <s v="5.185.05"/>
    <s v="Faktúra"/>
    <n v="1190200235"/>
    <n v="201915"/>
    <s v="511.110000000"/>
    <x v="35"/>
    <m/>
    <n v="110.4"/>
    <n v="110.4"/>
    <s v="Nákup"/>
    <s v="TUZEMSKO"/>
    <s v="A-FIN"/>
    <x v="864"/>
    <s v="Účet"/>
    <m/>
    <n v="3732567"/>
  </r>
  <r>
    <x v="71"/>
    <m/>
    <s v="1.010.01"/>
    <s v="Faktúra"/>
    <n v="1190300078"/>
    <n v="201924"/>
    <s v="511.110000000"/>
    <x v="35"/>
    <m/>
    <n v="82.8"/>
    <n v="82.8"/>
    <s v="Nákup"/>
    <s v="TUZEMSKO"/>
    <s v="A-FIN"/>
    <x v="861"/>
    <s v="Účet"/>
    <m/>
    <n v="3845861"/>
  </r>
  <r>
    <x v="71"/>
    <m/>
    <s v="5.029.51"/>
    <s v="Faktúra"/>
    <n v="1190300076"/>
    <n v="201922"/>
    <s v="511.110000000"/>
    <x v="35"/>
    <m/>
    <n v="138"/>
    <n v="138"/>
    <s v="Nákup"/>
    <s v="TUZEMSKO"/>
    <s v="A-FIN"/>
    <x v="87"/>
    <s v="Účet"/>
    <m/>
    <n v="3845857"/>
  </r>
  <r>
    <x v="71"/>
    <m/>
    <s v="5.029.52"/>
    <s v="Faktúra"/>
    <n v="1190300077"/>
    <n v="201923"/>
    <s v="511.110000000"/>
    <x v="35"/>
    <m/>
    <n v="468"/>
    <n v="468"/>
    <s v="Nákup"/>
    <s v="TUZEMSKO"/>
    <s v="A-FIN"/>
    <x v="915"/>
    <s v="Účet"/>
    <m/>
    <n v="3845859"/>
  </r>
  <r>
    <x v="71"/>
    <m/>
    <s v="5.186.06"/>
    <s v="Faktúra"/>
    <n v="1190300079"/>
    <n v="201925"/>
    <s v="511.110000000"/>
    <x v="35"/>
    <m/>
    <n v="915.6"/>
    <n v="915.6"/>
    <s v="Nákup"/>
    <s v="TUZEMSKO"/>
    <s v="A-FIN"/>
    <x v="916"/>
    <s v="Účet"/>
    <m/>
    <n v="3845863"/>
  </r>
  <r>
    <x v="73"/>
    <m/>
    <s v="1.005.05"/>
    <s v="Faktúra"/>
    <n v="1190300441"/>
    <n v="201938"/>
    <s v="511.110000000"/>
    <x v="35"/>
    <m/>
    <n v="60"/>
    <n v="60"/>
    <s v="Nákup"/>
    <s v="TUZEMSKO"/>
    <s v="A-FIN"/>
    <x v="175"/>
    <s v="Účet"/>
    <m/>
    <n v="3897651"/>
  </r>
  <r>
    <x v="73"/>
    <m/>
    <s v="1.015.01"/>
    <s v="Faktúra"/>
    <n v="1190300440"/>
    <n v="201937"/>
    <s v="511.110000000"/>
    <x v="35"/>
    <m/>
    <n v="55.2"/>
    <n v="55.2"/>
    <s v="Nákup"/>
    <s v="TUZEMSKO"/>
    <s v="A-FIN"/>
    <x v="858"/>
    <s v="Účet"/>
    <m/>
    <n v="3897649"/>
  </r>
  <r>
    <x v="73"/>
    <m/>
    <s v="2.108.52"/>
    <s v="Faktúra"/>
    <n v="1190300439"/>
    <n v="201936"/>
    <s v="511.110000000"/>
    <x v="35"/>
    <m/>
    <n v="55.2"/>
    <n v="55.2"/>
    <s v="Nákup"/>
    <s v="TUZEMSKO"/>
    <s v="A-FIN"/>
    <x v="858"/>
    <s v="Účet"/>
    <m/>
    <n v="3897645"/>
  </r>
  <r>
    <x v="73"/>
    <m/>
    <s v="5.023.54"/>
    <s v="Faktúra"/>
    <n v="1190300438"/>
    <n v="201935"/>
    <s v="511.110000000"/>
    <x v="35"/>
    <m/>
    <n v="55.2"/>
    <n v="55.2"/>
    <s v="Nákup"/>
    <s v="TUZEMSKO"/>
    <s v="A-FIN"/>
    <x v="858"/>
    <s v="Účet"/>
    <m/>
    <n v="3897643"/>
  </r>
  <r>
    <x v="73"/>
    <m/>
    <s v="5.023.55"/>
    <s v="Faktúra"/>
    <n v="1190300436"/>
    <n v="201933"/>
    <s v="511.110000000"/>
    <x v="35"/>
    <m/>
    <n v="142.80000000000001"/>
    <n v="142.80000000000001"/>
    <s v="Nákup"/>
    <s v="TUZEMSKO"/>
    <s v="A-FIN"/>
    <x v="917"/>
    <s v="Účet"/>
    <m/>
    <n v="3897639"/>
  </r>
  <r>
    <x v="73"/>
    <m/>
    <s v="5.023.56"/>
    <s v="Faktúra"/>
    <n v="1190300435"/>
    <n v="201932"/>
    <s v="511.110000000"/>
    <x v="35"/>
    <m/>
    <n v="720"/>
    <n v="720"/>
    <s v="Nákup"/>
    <s v="TUZEMSKO"/>
    <s v="A-FIN"/>
    <x v="918"/>
    <s v="Účet"/>
    <m/>
    <n v="3897632"/>
  </r>
  <r>
    <x v="73"/>
    <m/>
    <s v="5.023.57"/>
    <s v="Faktúra"/>
    <n v="1190300437"/>
    <n v="201934"/>
    <s v="511.110000000"/>
    <x v="35"/>
    <m/>
    <n v="138"/>
    <n v="138"/>
    <s v="Nákup"/>
    <s v="TUZEMSKO"/>
    <s v="A-FIN"/>
    <x v="87"/>
    <s v="Účet"/>
    <m/>
    <n v="3897641"/>
  </r>
  <r>
    <x v="73"/>
    <m/>
    <s v="5.023.58"/>
    <s v="Faktúra"/>
    <n v="1190300436"/>
    <n v="201933"/>
    <s v="511.110000000"/>
    <x v="35"/>
    <m/>
    <n v="55.2"/>
    <n v="55.2"/>
    <s v="Nákup"/>
    <s v="TUZEMSKO"/>
    <s v="A-FIN"/>
    <x v="858"/>
    <s v="Účet"/>
    <m/>
    <n v="3897638"/>
  </r>
  <r>
    <x v="76"/>
    <m/>
    <s v="1.012.05"/>
    <s v="Faktúra"/>
    <n v="1190400272"/>
    <n v="201948"/>
    <s v="511.110000000"/>
    <x v="35"/>
    <m/>
    <n v="110.4"/>
    <n v="110.4"/>
    <s v="Nákup"/>
    <s v="TUZEMSKO"/>
    <s v="A-FIN"/>
    <x v="864"/>
    <s v="Účet"/>
    <m/>
    <n v="3976912"/>
  </r>
  <r>
    <x v="76"/>
    <m/>
    <s v="1.037.05"/>
    <s v="Faktúra"/>
    <n v="1190400270"/>
    <n v="201950"/>
    <s v="511.110000000"/>
    <x v="35"/>
    <m/>
    <n v="986.4"/>
    <n v="986.4"/>
    <s v="Nákup"/>
    <s v="TUZEMSKO"/>
    <s v="A-FIN"/>
    <x v="919"/>
    <s v="Účet"/>
    <m/>
    <n v="3976908"/>
  </r>
  <r>
    <x v="76"/>
    <m/>
    <s v="1.201.06"/>
    <s v="Faktúra"/>
    <n v="1190400268"/>
    <n v="201952"/>
    <s v="511.110000000"/>
    <x v="35"/>
    <m/>
    <n v="448.8"/>
    <n v="448.8"/>
    <s v="Nákup"/>
    <s v="TUZEMSKO"/>
    <s v="A-FIN"/>
    <x v="920"/>
    <s v="Účet"/>
    <m/>
    <n v="3976904"/>
  </r>
  <r>
    <x v="76"/>
    <m/>
    <s v="2.012.51"/>
    <s v="Faktúra"/>
    <n v="1190400271"/>
    <n v="201949"/>
    <s v="511.110000000"/>
    <x v="35"/>
    <m/>
    <n v="27.6"/>
    <n v="27.6"/>
    <s v="Nákup"/>
    <s v="TUZEMSKO"/>
    <s v="A-FIN"/>
    <x v="859"/>
    <s v="Účet"/>
    <m/>
    <n v="3976910"/>
  </r>
  <r>
    <x v="76"/>
    <m/>
    <s v="5.023.51"/>
    <s v="Faktúra"/>
    <n v="1190400267"/>
    <n v="201947"/>
    <s v="511.110000000"/>
    <x v="35"/>
    <m/>
    <n v="27.6"/>
    <n v="27.6"/>
    <s v="Nákup"/>
    <s v="TUZEMSKO"/>
    <s v="A-FIN"/>
    <x v="859"/>
    <s v="Účet"/>
    <m/>
    <n v="3976902"/>
  </r>
  <r>
    <x v="76"/>
    <m/>
    <s v="5.023.51"/>
    <s v="Faktúra"/>
    <n v="1190400273"/>
    <n v="201946"/>
    <s v="511.110000000"/>
    <x v="35"/>
    <m/>
    <n v="27.6"/>
    <n v="27.6"/>
    <s v="Nákup"/>
    <s v="TUZEMSKO"/>
    <s v="A-FIN"/>
    <x v="859"/>
    <s v="Účet"/>
    <m/>
    <n v="3976914"/>
  </r>
  <r>
    <x v="76"/>
    <m/>
    <s v="5.023.54"/>
    <s v="Faktúra"/>
    <n v="1190400274"/>
    <n v="201945"/>
    <s v="511.110000000"/>
    <x v="35"/>
    <m/>
    <n v="998.4"/>
    <n v="998.4"/>
    <s v="Nákup"/>
    <s v="TUZEMSKO"/>
    <s v="A-FIN"/>
    <x v="921"/>
    <s v="Účet"/>
    <m/>
    <n v="3976916"/>
  </r>
  <r>
    <x v="76"/>
    <m/>
    <s v="5.029.51"/>
    <s v="Faktúra"/>
    <n v="1190400429"/>
    <n v="201958"/>
    <s v="511.110000000"/>
    <x v="35"/>
    <m/>
    <n v="386.4"/>
    <n v="386.4"/>
    <s v="Nákup"/>
    <s v="TUZEMSKO"/>
    <s v="A-FIN"/>
    <x v="922"/>
    <s v="Účet"/>
    <m/>
    <n v="4015811"/>
  </r>
  <r>
    <x v="76"/>
    <m/>
    <s v="5.029.51"/>
    <s v="Faktúra"/>
    <n v="1190400430"/>
    <n v="201955"/>
    <s v="511.110000000"/>
    <x v="35"/>
    <m/>
    <n v="912"/>
    <n v="912"/>
    <s v="Nákup"/>
    <s v="TUZEMSKO"/>
    <s v="A-FIN"/>
    <x v="923"/>
    <s v="Účet"/>
    <m/>
    <n v="4015815"/>
  </r>
  <r>
    <x v="76"/>
    <m/>
    <s v="5.029.52"/>
    <s v="Faktúra"/>
    <n v="1190400432"/>
    <n v="201956"/>
    <s v="511.110000000"/>
    <x v="35"/>
    <m/>
    <n v="91.2"/>
    <n v="91.2"/>
    <s v="Nákup"/>
    <s v="TUZEMSKO"/>
    <s v="A-FIN"/>
    <x v="294"/>
    <s v="Účet"/>
    <m/>
    <n v="4015832"/>
  </r>
  <r>
    <x v="76"/>
    <m/>
    <s v="5.029.52"/>
    <s v="Faktúra"/>
    <n v="1190400433"/>
    <n v="201957"/>
    <s v="511.110000000"/>
    <x v="35"/>
    <m/>
    <n v="55.2"/>
    <n v="55.2"/>
    <s v="Nákup"/>
    <s v="TUZEMSKO"/>
    <s v="A-FIN"/>
    <x v="858"/>
    <s v="Účet"/>
    <m/>
    <n v="4015838"/>
  </r>
  <r>
    <x v="76"/>
    <m/>
    <s v="5.034.51"/>
    <s v="Faktúra"/>
    <n v="1190400431"/>
    <n v="201954"/>
    <s v="511.110000000"/>
    <x v="35"/>
    <m/>
    <n v="182.4"/>
    <n v="182.4"/>
    <s v="Nákup"/>
    <s v="TUZEMSKO"/>
    <s v="A-FIN"/>
    <x v="924"/>
    <s v="Účet"/>
    <m/>
    <n v="4015819"/>
  </r>
  <r>
    <x v="122"/>
    <m/>
    <s v="2.062.52"/>
    <s v="Faktúra"/>
    <n v="1190500156"/>
    <n v="201968"/>
    <s v="511.110000000"/>
    <x v="35"/>
    <m/>
    <n v="319.2"/>
    <n v="319.2"/>
    <s v="Nákup"/>
    <s v="TUZEMSKO"/>
    <s v="A-FIN"/>
    <x v="925"/>
    <s v="Účet"/>
    <m/>
    <n v="4094822"/>
  </r>
  <r>
    <x v="122"/>
    <m/>
    <s v="5.023.54"/>
    <s v="Faktúra"/>
    <n v="1190500152"/>
    <n v="201964"/>
    <s v="511.110000000"/>
    <x v="35"/>
    <m/>
    <n v="512.4"/>
    <n v="512.4"/>
    <s v="Nákup"/>
    <s v="TUZEMSKO"/>
    <s v="A-FIN"/>
    <x v="926"/>
    <s v="Účet"/>
    <m/>
    <n v="4094696"/>
  </r>
  <r>
    <x v="122"/>
    <m/>
    <s v="5.023.54"/>
    <s v="Faktúra"/>
    <n v="1190500153"/>
    <n v="201965"/>
    <s v="511.110000000"/>
    <x v="35"/>
    <m/>
    <n v="711.6"/>
    <n v="711.6"/>
    <s v="Nákup"/>
    <s v="TUZEMSKO"/>
    <s v="A-FIN"/>
    <x v="927"/>
    <s v="Účet"/>
    <m/>
    <n v="4094708"/>
  </r>
  <r>
    <x v="122"/>
    <m/>
    <s v="5.023.54"/>
    <s v="Faktúra"/>
    <n v="1190500154"/>
    <n v="201966"/>
    <s v="511.110000000"/>
    <x v="35"/>
    <m/>
    <n v="55.2"/>
    <n v="55.2"/>
    <s v="Nákup"/>
    <s v="TUZEMSKO"/>
    <s v="A-FIN"/>
    <x v="858"/>
    <s v="Účet"/>
    <m/>
    <n v="4094816"/>
  </r>
  <r>
    <x v="122"/>
    <m/>
    <s v="5.023.54"/>
    <s v="Faktúra"/>
    <n v="1190500157"/>
    <n v="201963"/>
    <s v="511.110000000"/>
    <x v="35"/>
    <m/>
    <n v="693.6"/>
    <n v="693.6"/>
    <s v="Nákup"/>
    <s v="TUZEMSKO"/>
    <s v="A-FIN"/>
    <x v="928"/>
    <s v="Účet"/>
    <m/>
    <n v="4094913"/>
  </r>
  <r>
    <x v="122"/>
    <m/>
    <s v="5.034.51"/>
    <s v="Faktúra"/>
    <n v="1190500155"/>
    <n v="201967"/>
    <s v="511.110000000"/>
    <x v="35"/>
    <m/>
    <n v="55.2"/>
    <n v="55.2"/>
    <s v="Nákup"/>
    <s v="TUZEMSKO"/>
    <s v="A-FIN"/>
    <x v="858"/>
    <s v="Účet"/>
    <m/>
    <n v="4094818"/>
  </r>
  <r>
    <x v="0"/>
    <m/>
    <s v="5.023.54"/>
    <s v="Faktúra"/>
    <n v="1190500434"/>
    <n v="201977"/>
    <s v="511.110000000"/>
    <x v="35"/>
    <m/>
    <n v="138"/>
    <n v="138"/>
    <s v="Nákup"/>
    <s v="TUZEMSKO"/>
    <s v="A-FIN"/>
    <x v="87"/>
    <s v="Účet"/>
    <m/>
    <n v="4095954"/>
  </r>
  <r>
    <x v="0"/>
    <m/>
    <s v="5.188.52"/>
    <s v="Faktúra"/>
    <n v="1190500435"/>
    <n v="201976"/>
    <s v="511.110000000"/>
    <x v="35"/>
    <m/>
    <n v="240"/>
    <n v="240"/>
    <s v="Nákup"/>
    <s v="TUZEMSKO"/>
    <s v="A-FIN"/>
    <x v="118"/>
    <s v="Účet"/>
    <m/>
    <n v="4095956"/>
  </r>
  <r>
    <x v="148"/>
    <m/>
    <s v="2.048.51"/>
    <s v="Faktúra"/>
    <n v="1190600533"/>
    <n v="201983"/>
    <s v="511.110000000"/>
    <x v="35"/>
    <m/>
    <n v="432"/>
    <n v="432"/>
    <s v="Nákup"/>
    <s v="TUZEMSKO"/>
    <s v="A-FIN"/>
    <x v="929"/>
    <s v="Účet"/>
    <m/>
    <n v="4247351"/>
  </r>
  <r>
    <x v="148"/>
    <m/>
    <s v="5.023.51"/>
    <s v="Faktúra"/>
    <n v="1190600536"/>
    <n v="201984"/>
    <s v="511.110000000"/>
    <x v="35"/>
    <m/>
    <n v="4240.8"/>
    <n v="4240.8"/>
    <s v="Nákup"/>
    <s v="TUZEMSKO"/>
    <s v="A-FIN"/>
    <x v="930"/>
    <s v="Účet"/>
    <m/>
    <n v="4247360"/>
  </r>
  <r>
    <x v="148"/>
    <m/>
    <s v="5.023.54"/>
    <s v="Faktúra"/>
    <n v="1190600534"/>
    <n v="201982"/>
    <s v="511.110000000"/>
    <x v="35"/>
    <m/>
    <n v="246.24"/>
    <n v="246.24"/>
    <s v="Nákup"/>
    <s v="TUZEMSKO"/>
    <s v="A-FIN"/>
    <x v="931"/>
    <s v="Účet"/>
    <m/>
    <n v="4247356"/>
  </r>
  <r>
    <x v="148"/>
    <m/>
    <s v="5.023.55"/>
    <s v="Faktúra"/>
    <n v="1190600534"/>
    <n v="201982"/>
    <s v="511.110000000"/>
    <x v="35"/>
    <m/>
    <n v="246.24"/>
    <n v="246.24"/>
    <s v="Nákup"/>
    <s v="TUZEMSKO"/>
    <s v="A-FIN"/>
    <x v="931"/>
    <s v="Účet"/>
    <m/>
    <n v="4247354"/>
  </r>
  <r>
    <x v="148"/>
    <m/>
    <s v="5.023.56"/>
    <s v="Faktúra"/>
    <n v="1190600534"/>
    <n v="201982"/>
    <s v="511.110000000"/>
    <x v="35"/>
    <m/>
    <n v="492.48"/>
    <n v="492.48"/>
    <s v="Nákup"/>
    <s v="TUZEMSKO"/>
    <s v="A-FIN"/>
    <x v="932"/>
    <s v="Účet"/>
    <m/>
    <n v="4247355"/>
  </r>
  <r>
    <x v="148"/>
    <m/>
    <s v="5.023.57"/>
    <s v="Faktúra"/>
    <n v="1190600534"/>
    <n v="201982"/>
    <s v="511.110000000"/>
    <x v="35"/>
    <m/>
    <n v="246.24"/>
    <n v="246.24"/>
    <s v="Nákup"/>
    <s v="TUZEMSKO"/>
    <s v="A-FIN"/>
    <x v="931"/>
    <s v="Účet"/>
    <m/>
    <n v="4247353"/>
  </r>
  <r>
    <x v="148"/>
    <m/>
    <s v="5.188.51"/>
    <s v="Faktúra"/>
    <n v="1190600529"/>
    <n v="201988"/>
    <s v="511.110000000"/>
    <x v="35"/>
    <m/>
    <n v="82.8"/>
    <n v="82.8"/>
    <s v="Nákup"/>
    <s v="TUZEMSKO"/>
    <s v="A-FIN"/>
    <x v="861"/>
    <s v="Účet"/>
    <m/>
    <n v="4247297"/>
  </r>
  <r>
    <x v="148"/>
    <m/>
    <s v="5.188.51"/>
    <s v="Faktúra"/>
    <n v="1190600532"/>
    <n v="201985"/>
    <s v="511.110000000"/>
    <x v="35"/>
    <m/>
    <n v="91.2"/>
    <n v="91.2"/>
    <s v="Nákup"/>
    <s v="TUZEMSKO"/>
    <s v="A-FIN"/>
    <x v="294"/>
    <s v="Účet"/>
    <m/>
    <n v="4247349"/>
  </r>
  <r>
    <x v="148"/>
    <m/>
    <s v="5.188.53"/>
    <s v="Faktúra"/>
    <n v="1190600530"/>
    <n v="201987"/>
    <s v="511.110000000"/>
    <x v="35"/>
    <m/>
    <n v="110.4"/>
    <n v="110.4"/>
    <s v="Nákup"/>
    <s v="TUZEMSKO"/>
    <s v="A-FIN"/>
    <x v="864"/>
    <s v="Účet"/>
    <m/>
    <n v="4247307"/>
  </r>
  <r>
    <x v="148"/>
    <m/>
    <s v="5.188.53"/>
    <s v="Faktúra"/>
    <n v="1190600531"/>
    <n v="201986"/>
    <s v="511.110000000"/>
    <x v="35"/>
    <m/>
    <n v="136.80000000000001"/>
    <n v="136.80000000000001"/>
    <s v="Nákup"/>
    <s v="TUZEMSKO"/>
    <s v="A-FIN"/>
    <x v="807"/>
    <s v="Účet"/>
    <m/>
    <n v="4247309"/>
  </r>
  <r>
    <x v="18"/>
    <m/>
    <s v="5.023.54"/>
    <s v="Faktúra"/>
    <n v="1190600465"/>
    <n v="201993"/>
    <s v="511.110000000"/>
    <x v="35"/>
    <m/>
    <n v="110.4"/>
    <n v="110.4"/>
    <s v="Nákup"/>
    <s v="TUZEMSKO"/>
    <s v="A-FIN"/>
    <x v="864"/>
    <s v="Účet"/>
    <m/>
    <n v="4215559"/>
  </r>
  <r>
    <x v="18"/>
    <m/>
    <s v="5.023.57"/>
    <s v="Faktúra"/>
    <n v="1190600463"/>
    <n v="201991"/>
    <s v="511.110000000"/>
    <x v="35"/>
    <m/>
    <n v="282"/>
    <n v="282"/>
    <s v="Nákup"/>
    <s v="TUZEMSKO"/>
    <s v="A-FIN"/>
    <x v="933"/>
    <s v="Účet"/>
    <m/>
    <n v="4215555"/>
  </r>
  <r>
    <x v="18"/>
    <m/>
    <s v="5.023.57"/>
    <s v="Faktúra"/>
    <n v="1190600464"/>
    <n v="201992"/>
    <s v="511.110000000"/>
    <x v="35"/>
    <m/>
    <n v="55.2"/>
    <n v="55.2"/>
    <s v="Nákup"/>
    <s v="TUZEMSKO"/>
    <s v="A-FIN"/>
    <x v="858"/>
    <s v="Účet"/>
    <m/>
    <n v="4215557"/>
  </r>
  <r>
    <x v="18"/>
    <m/>
    <s v="5.023.65"/>
    <s v="Faktúra"/>
    <n v="1190600513"/>
    <n v="201995"/>
    <s v="511.110000000"/>
    <x v="35"/>
    <m/>
    <n v="3670.8"/>
    <n v="3670.8"/>
    <s v="Nákup"/>
    <s v="TUZEMSKO"/>
    <s v="A-FIN"/>
    <x v="934"/>
    <s v="Účet"/>
    <m/>
    <n v="4238800"/>
  </r>
  <r>
    <x v="18"/>
    <m/>
    <s v="5.029.51"/>
    <s v="Faktúra"/>
    <n v="1190600461"/>
    <n v="201989"/>
    <s v="511.110000000"/>
    <x v="35"/>
    <m/>
    <n v="110.4"/>
    <n v="110.4"/>
    <s v="Nákup"/>
    <s v="TUZEMSKO"/>
    <s v="A-FIN"/>
    <x v="864"/>
    <s v="Účet"/>
    <m/>
    <n v="4215551"/>
  </r>
  <r>
    <x v="18"/>
    <m/>
    <s v="5.029.51"/>
    <s v="Faktúra"/>
    <n v="1190600462"/>
    <n v="201990"/>
    <s v="511.110000000"/>
    <x v="35"/>
    <m/>
    <n v="572.4"/>
    <n v="572.4"/>
    <s v="Nákup"/>
    <s v="TUZEMSKO"/>
    <s v="A-FIN"/>
    <x v="863"/>
    <s v="Účet"/>
    <m/>
    <n v="4215553"/>
  </r>
  <r>
    <x v="18"/>
    <m/>
    <s v="S.013.01"/>
    <s v="Faktúra"/>
    <n v="1190600512"/>
    <n v="201994"/>
    <s v="511.110000000"/>
    <x v="35"/>
    <m/>
    <n v="729.6"/>
    <n v="729.6"/>
    <s v="Nákup"/>
    <s v="TUZEMSKO"/>
    <s v="A-FIN"/>
    <x v="935"/>
    <s v="Účet"/>
    <m/>
    <n v="4238798"/>
  </r>
  <r>
    <x v="55"/>
    <m/>
    <s v="5.186.51"/>
    <s v="Faktúra"/>
    <n v="1190700388"/>
    <n v="201999"/>
    <s v="511.110000000"/>
    <x v="35"/>
    <m/>
    <n v="507.48"/>
    <n v="507.48"/>
    <s v="Nákup"/>
    <s v="TUZEMSKO"/>
    <s v="A-FIN"/>
    <x v="936"/>
    <s v="Účet"/>
    <m/>
    <n v="4320823"/>
  </r>
  <r>
    <x v="149"/>
    <m/>
    <s v="1.202.02"/>
    <s v="Faktúra"/>
    <n v="1190700400"/>
    <n v="2019105"/>
    <s v="511.110000000"/>
    <x v="35"/>
    <m/>
    <n v="371.4"/>
    <n v="371.4"/>
    <s v="Nákup"/>
    <s v="TUZEMSKO"/>
    <s v="A-FIN"/>
    <x v="937"/>
    <s v="Účet"/>
    <m/>
    <n v="4321043"/>
  </r>
  <r>
    <x v="149"/>
    <m/>
    <s v="2.010.54"/>
    <s v="Faktúra"/>
    <n v="1190700398"/>
    <n v="2019102"/>
    <s v="511.110000000"/>
    <x v="35"/>
    <m/>
    <n v="92.4"/>
    <n v="92.4"/>
    <s v="Nákup"/>
    <s v="TUZEMSKO"/>
    <s v="A-FIN"/>
    <x v="938"/>
    <s v="Účet"/>
    <m/>
    <n v="4321031"/>
  </r>
  <r>
    <x v="149"/>
    <m/>
    <s v="2.014.55"/>
    <s v="Faktúra"/>
    <n v="1190700397"/>
    <n v="2019100"/>
    <s v="511.110000000"/>
    <x v="35"/>
    <m/>
    <n v="55.2"/>
    <n v="55.2"/>
    <s v="Nákup"/>
    <s v="TUZEMSKO"/>
    <s v="A-FIN"/>
    <x v="858"/>
    <s v="Účet"/>
    <m/>
    <n v="4321011"/>
  </r>
  <r>
    <x v="149"/>
    <m/>
    <s v="5.023.54"/>
    <s v="Faktúra"/>
    <n v="1190700401"/>
    <n v="2019104"/>
    <s v="511.110000000"/>
    <x v="35"/>
    <m/>
    <n v="2550"/>
    <n v="2550"/>
    <s v="Nákup"/>
    <s v="TUZEMSKO"/>
    <s v="A-FIN"/>
    <x v="939"/>
    <s v="Účet"/>
    <m/>
    <n v="4321052"/>
  </r>
  <r>
    <x v="149"/>
    <m/>
    <s v="5.023.56"/>
    <s v="Faktúra"/>
    <n v="1190700399"/>
    <n v="2019103"/>
    <s v="511.110000000"/>
    <x v="35"/>
    <m/>
    <n v="390"/>
    <n v="390"/>
    <s v="Nákup"/>
    <s v="TUZEMSKO"/>
    <s v="A-FIN"/>
    <x v="506"/>
    <s v="Účet"/>
    <m/>
    <n v="4321037"/>
  </r>
  <r>
    <x v="149"/>
    <m/>
    <s v="S.013.01"/>
    <s v="Faktúra"/>
    <n v="1190700402"/>
    <n v="2019101"/>
    <s v="511.110000000"/>
    <x v="35"/>
    <m/>
    <n v="55.2"/>
    <n v="55.2"/>
    <s v="Nákup"/>
    <s v="TUZEMSKO"/>
    <s v="A-FIN"/>
    <x v="858"/>
    <s v="Účet"/>
    <m/>
    <n v="4321054"/>
  </r>
  <r>
    <x v="150"/>
    <m/>
    <s v="1.015.01"/>
    <s v="Faktúra"/>
    <n v="1190800162"/>
    <n v="2019121"/>
    <s v="511.110000000"/>
    <x v="35"/>
    <m/>
    <n v="55.2"/>
    <n v="55.2"/>
    <s v="Nákup"/>
    <s v="TUZEMSKO"/>
    <s v="A-FIN"/>
    <x v="858"/>
    <s v="Účet"/>
    <m/>
    <n v="4456400"/>
  </r>
  <r>
    <x v="150"/>
    <m/>
    <s v="1.306.51"/>
    <s v="Faktúra"/>
    <n v="1190800168"/>
    <n v="2019115"/>
    <s v="511.110000000"/>
    <x v="35"/>
    <m/>
    <n v="27.6"/>
    <n v="27.6"/>
    <s v="Nákup"/>
    <s v="TUZEMSKO"/>
    <s v="A-FIN"/>
    <x v="859"/>
    <s v="Účet"/>
    <m/>
    <n v="4456412"/>
  </r>
  <r>
    <x v="150"/>
    <m/>
    <s v="5.023.51"/>
    <s v="Faktúra"/>
    <n v="1190800167"/>
    <n v="2019116"/>
    <s v="511.110000000"/>
    <x v="35"/>
    <m/>
    <n v="55.2"/>
    <n v="55.2"/>
    <s v="Nákup"/>
    <s v="TUZEMSKO"/>
    <s v="A-FIN"/>
    <x v="858"/>
    <s v="Účet"/>
    <m/>
    <n v="4456410"/>
  </r>
  <r>
    <x v="150"/>
    <m/>
    <s v="5.023.51"/>
    <s v="Faktúra"/>
    <n v="1190800169"/>
    <n v="2019114"/>
    <s v="511.110000000"/>
    <x v="35"/>
    <m/>
    <n v="55.2"/>
    <n v="55.2"/>
    <s v="Nákup"/>
    <s v="TUZEMSKO"/>
    <s v="A-FIN"/>
    <x v="858"/>
    <s v="Účet"/>
    <m/>
    <n v="4456414"/>
  </r>
  <r>
    <x v="150"/>
    <m/>
    <s v="5.023.51"/>
    <s v="Faktúra"/>
    <n v="1190800173"/>
    <n v="2019110"/>
    <s v="511.110000000"/>
    <x v="35"/>
    <m/>
    <n v="48"/>
    <n v="48"/>
    <s v="Nákup"/>
    <s v="TUZEMSKO"/>
    <s v="A-FIN"/>
    <x v="390"/>
    <s v="Účet"/>
    <m/>
    <n v="4468087"/>
  </r>
  <r>
    <x v="150"/>
    <m/>
    <s v="5.023.51"/>
    <s v="Faktúra"/>
    <n v="1190800175"/>
    <n v="2019108"/>
    <s v="511.110000000"/>
    <x v="35"/>
    <m/>
    <n v="187.2"/>
    <n v="187.2"/>
    <s v="Nákup"/>
    <s v="TUZEMSKO"/>
    <s v="A-FIN"/>
    <x v="940"/>
    <s v="Účet"/>
    <m/>
    <n v="4468116"/>
  </r>
  <r>
    <x v="150"/>
    <m/>
    <s v="5.023.51"/>
    <s v="Faktúra"/>
    <n v="1190800176"/>
    <n v="2019107"/>
    <s v="511.110000000"/>
    <x v="35"/>
    <m/>
    <n v="552"/>
    <n v="552"/>
    <s v="Nákup"/>
    <s v="TUZEMSKO"/>
    <s v="A-FIN"/>
    <x v="941"/>
    <s v="Účet"/>
    <m/>
    <n v="4468118"/>
  </r>
  <r>
    <x v="150"/>
    <m/>
    <s v="5.023.57"/>
    <s v="Faktúra"/>
    <n v="1190800164"/>
    <n v="2019119"/>
    <s v="511.110000000"/>
    <x v="35"/>
    <m/>
    <n v="55.2"/>
    <n v="55.2"/>
    <s v="Nákup"/>
    <s v="TUZEMSKO"/>
    <s v="A-FIN"/>
    <x v="858"/>
    <s v="Účet"/>
    <m/>
    <n v="4456404"/>
  </r>
  <r>
    <x v="150"/>
    <m/>
    <s v="5.023.57"/>
    <s v="Faktúra"/>
    <n v="1190800165"/>
    <n v="2019118"/>
    <s v="511.110000000"/>
    <x v="35"/>
    <m/>
    <n v="55.2"/>
    <n v="55.2"/>
    <s v="Nákup"/>
    <s v="TUZEMSKO"/>
    <s v="A-FIN"/>
    <x v="858"/>
    <s v="Účet"/>
    <m/>
    <n v="4456406"/>
  </r>
  <r>
    <x v="150"/>
    <m/>
    <s v="5.024.52"/>
    <s v="Faktúra"/>
    <n v="1190800174"/>
    <n v="2019109"/>
    <s v="511.110000000"/>
    <x v="35"/>
    <m/>
    <n v="84"/>
    <n v="84"/>
    <s v="Nákup"/>
    <s v="TUZEMSKO"/>
    <s v="A-FIN"/>
    <x v="220"/>
    <s v="Účet"/>
    <m/>
    <n v="4468089"/>
  </r>
  <r>
    <x v="150"/>
    <m/>
    <s v="5.029.51"/>
    <s v="Faktúra"/>
    <n v="1190800159"/>
    <n v="2019124"/>
    <s v="511.110000000"/>
    <x v="35"/>
    <m/>
    <n v="2138.4"/>
    <n v="2138.4"/>
    <s v="Nákup"/>
    <s v="TUZEMSKO"/>
    <s v="A-FIN"/>
    <x v="942"/>
    <s v="Účet"/>
    <m/>
    <n v="4456394"/>
  </r>
  <r>
    <x v="150"/>
    <m/>
    <s v="5.029.51"/>
    <s v="Faktúra"/>
    <n v="1190800166"/>
    <n v="2019117"/>
    <s v="511.110000000"/>
    <x v="35"/>
    <m/>
    <n v="110.4"/>
    <n v="110.4"/>
    <s v="Nákup"/>
    <s v="TUZEMSKO"/>
    <s v="A-FIN"/>
    <x v="864"/>
    <s v="Účet"/>
    <m/>
    <n v="4456408"/>
  </r>
  <r>
    <x v="150"/>
    <m/>
    <s v="5.185.05"/>
    <s v="Faktúra"/>
    <n v="1190800170"/>
    <n v="2019113"/>
    <s v="511.110000000"/>
    <x v="35"/>
    <m/>
    <n v="324.60000000000002"/>
    <n v="324.60000000000002"/>
    <s v="Nákup"/>
    <s v="TUZEMSKO"/>
    <s v="A-FIN"/>
    <x v="943"/>
    <s v="Účet"/>
    <m/>
    <n v="4468081"/>
  </r>
  <r>
    <x v="150"/>
    <m/>
    <s v="5.185.05"/>
    <s v="Faktúra"/>
    <n v="1190800171"/>
    <n v="2019112"/>
    <s v="511.110000000"/>
    <x v="35"/>
    <m/>
    <n v="218.4"/>
    <n v="218.4"/>
    <s v="Nákup"/>
    <s v="TUZEMSKO"/>
    <s v="A-FIN"/>
    <x v="944"/>
    <s v="Účet"/>
    <m/>
    <n v="4468083"/>
  </r>
  <r>
    <x v="150"/>
    <m/>
    <s v="5.185.05"/>
    <s v="Faktúra"/>
    <n v="1190800172"/>
    <n v="2019111"/>
    <s v="511.110000000"/>
    <x v="35"/>
    <m/>
    <n v="246"/>
    <n v="246"/>
    <s v="Nákup"/>
    <s v="TUZEMSKO"/>
    <s v="A-FIN"/>
    <x v="945"/>
    <s v="Účet"/>
    <m/>
    <n v="4468085"/>
  </r>
  <r>
    <x v="150"/>
    <m/>
    <s v="5.188.53"/>
    <s v="Faktúra"/>
    <n v="1190800158"/>
    <n v="2019125"/>
    <s v="511.110000000"/>
    <x v="35"/>
    <m/>
    <n v="336"/>
    <n v="336"/>
    <s v="Nákup"/>
    <s v="TUZEMSKO"/>
    <s v="A-FIN"/>
    <x v="75"/>
    <s v="Účet"/>
    <m/>
    <n v="4456392"/>
  </r>
  <r>
    <x v="150"/>
    <m/>
    <s v="5.218.51"/>
    <s v="Faktúra"/>
    <n v="1190800161"/>
    <n v="2019122"/>
    <s v="511.110000000"/>
    <x v="35"/>
    <m/>
    <n v="91.2"/>
    <n v="91.2"/>
    <s v="Nákup"/>
    <s v="TUZEMSKO"/>
    <s v="A-FIN"/>
    <x v="294"/>
    <s v="Účet"/>
    <m/>
    <n v="4456398"/>
  </r>
  <r>
    <x v="150"/>
    <m/>
    <s v="S.012.01"/>
    <s v="Faktúra"/>
    <n v="1190800163"/>
    <n v="2019120"/>
    <s v="511.110000000"/>
    <x v="35"/>
    <m/>
    <n v="27.6"/>
    <n v="27.6"/>
    <s v="Nákup"/>
    <s v="TUZEMSKO"/>
    <s v="A-FIN"/>
    <x v="859"/>
    <s v="Účet"/>
    <m/>
    <n v="4456402"/>
  </r>
  <r>
    <x v="4"/>
    <m/>
    <s v="1.014.05"/>
    <s v="Faktúra"/>
    <n v="1190800446"/>
    <n v="2019126"/>
    <s v="511.110000000"/>
    <x v="35"/>
    <m/>
    <n v="8.1300000000000008"/>
    <n v="8.1300000000000008"/>
    <s v="Nákup"/>
    <s v="TUZEMSKO"/>
    <s v="A-FIN"/>
    <x v="946"/>
    <s v="Účet"/>
    <m/>
    <n v="4477222"/>
  </r>
  <r>
    <x v="4"/>
    <m/>
    <s v="1.015.01"/>
    <s v="Faktúra"/>
    <n v="1190800446"/>
    <n v="2019126"/>
    <s v="511.110000000"/>
    <x v="35"/>
    <m/>
    <n v="15.18"/>
    <n v="15.18"/>
    <s v="Nákup"/>
    <s v="TUZEMSKO"/>
    <s v="A-FIN"/>
    <x v="947"/>
    <s v="Účet"/>
    <m/>
    <n v="4477224"/>
  </r>
  <r>
    <x v="4"/>
    <m/>
    <s v="2.038.51"/>
    <s v="Faktúra"/>
    <n v="1190800446"/>
    <n v="2019126"/>
    <s v="511.110000000"/>
    <x v="35"/>
    <m/>
    <n v="97.56"/>
    <n v="97.56"/>
    <s v="Nákup"/>
    <s v="TUZEMSKO"/>
    <s v="A-FIN"/>
    <x v="948"/>
    <s v="Účet"/>
    <m/>
    <n v="4477223"/>
  </r>
  <r>
    <x v="4"/>
    <m/>
    <s v="2.070.52"/>
    <s v="Faktúra"/>
    <n v="1190800446"/>
    <n v="2019126"/>
    <s v="511.110000000"/>
    <x v="35"/>
    <m/>
    <n v="138.12"/>
    <n v="138.12"/>
    <s v="Nákup"/>
    <s v="TUZEMSKO"/>
    <s v="A-FIN"/>
    <x v="949"/>
    <s v="Účet"/>
    <m/>
    <n v="4477219"/>
  </r>
  <r>
    <x v="4"/>
    <m/>
    <s v="5.185.05"/>
    <s v="Faktúra"/>
    <n v="1190800446"/>
    <n v="2019126"/>
    <s v="511.110000000"/>
    <x v="35"/>
    <m/>
    <n v="105.69"/>
    <n v="105.69"/>
    <s v="Nákup"/>
    <s v="TUZEMSKO"/>
    <s v="A-FIN"/>
    <x v="950"/>
    <s v="Účet"/>
    <m/>
    <n v="4477221"/>
  </r>
  <r>
    <x v="4"/>
    <m/>
    <s v="P.009.01"/>
    <s v="Faktúra"/>
    <n v="1190800446"/>
    <n v="2019126"/>
    <s v="511.110000000"/>
    <x v="35"/>
    <m/>
    <n v="739.83"/>
    <n v="739.83"/>
    <s v="Nákup"/>
    <s v="TUZEMSKO"/>
    <s v="A-FIN"/>
    <x v="951"/>
    <s v="Účet"/>
    <m/>
    <n v="4477220"/>
  </r>
  <r>
    <x v="4"/>
    <m/>
    <s v="P.009.05"/>
    <s v="Faktúra"/>
    <n v="1190800446"/>
    <n v="2019126"/>
    <s v="511.110000000"/>
    <x v="35"/>
    <m/>
    <n v="357.72"/>
    <n v="357.72"/>
    <s v="Nákup"/>
    <s v="TUZEMSKO"/>
    <s v="A-FIN"/>
    <x v="952"/>
    <s v="Účet"/>
    <m/>
    <n v="4477218"/>
  </r>
  <r>
    <x v="4"/>
    <m/>
    <s v="S.013.01"/>
    <s v="Faktúra"/>
    <n v="1190800446"/>
    <n v="2019126"/>
    <s v="511.110000000"/>
    <x v="35"/>
    <m/>
    <n v="560.97"/>
    <n v="560.97"/>
    <s v="Nákup"/>
    <s v="TUZEMSKO"/>
    <s v="A-FIN"/>
    <x v="953"/>
    <s v="Účet"/>
    <m/>
    <n v="4477217"/>
  </r>
  <r>
    <x v="5"/>
    <m/>
    <s v="1.015.05"/>
    <s v="Faktúra"/>
    <n v="1190900060"/>
    <n v="2019131"/>
    <s v="511.110000000"/>
    <x v="35"/>
    <m/>
    <n v="207.6"/>
    <n v="207.6"/>
    <s v="Nákup"/>
    <s v="TUZEMSKO"/>
    <s v="A-FIN"/>
    <x v="954"/>
    <s v="Účet"/>
    <m/>
    <n v="4550364"/>
  </r>
  <r>
    <x v="151"/>
    <m/>
    <s v="1.015.01"/>
    <s v="Faktúra"/>
    <n v="1190900184"/>
    <n v="2019134"/>
    <s v="511.110000000"/>
    <x v="35"/>
    <m/>
    <n v="97.2"/>
    <n v="97.2"/>
    <s v="Nákup"/>
    <s v="TUZEMSKO"/>
    <s v="A-FIN"/>
    <x v="92"/>
    <s v="Účet"/>
    <m/>
    <n v="4564356"/>
  </r>
  <r>
    <x v="151"/>
    <m/>
    <s v="5.023.51"/>
    <s v="Faktúra"/>
    <n v="1190900188"/>
    <n v="2019138"/>
    <s v="511.110000000"/>
    <x v="35"/>
    <m/>
    <n v="110.4"/>
    <n v="110.4"/>
    <s v="Nákup"/>
    <s v="TUZEMSKO"/>
    <s v="A-FIN"/>
    <x v="864"/>
    <s v="Účet"/>
    <m/>
    <n v="4564370"/>
  </r>
  <r>
    <x v="151"/>
    <m/>
    <s v="5.023.56"/>
    <s v="Faktúra"/>
    <n v="1190900182"/>
    <n v="2019133"/>
    <s v="511.110000000"/>
    <x v="35"/>
    <m/>
    <n v="567.6"/>
    <n v="567.6"/>
    <s v="Nákup"/>
    <s v="TUZEMSKO"/>
    <s v="A-FIN"/>
    <x v="955"/>
    <s v="Účet"/>
    <m/>
    <n v="4564349"/>
  </r>
  <r>
    <x v="151"/>
    <m/>
    <s v="5.029.51"/>
    <s v="Faktúra"/>
    <n v="1190900186"/>
    <n v="2019136"/>
    <s v="511.110000000"/>
    <x v="35"/>
    <m/>
    <n v="4672.8"/>
    <n v="4672.8"/>
    <s v="Nákup"/>
    <s v="TUZEMSKO"/>
    <s v="A-FIN"/>
    <x v="956"/>
    <s v="Účet"/>
    <m/>
    <n v="4564362"/>
  </r>
  <r>
    <x v="151"/>
    <m/>
    <s v="5.029.52"/>
    <s v="Faktúra"/>
    <n v="1190900183"/>
    <n v="2019132"/>
    <s v="511.110000000"/>
    <x v="35"/>
    <m/>
    <n v="619.20000000000005"/>
    <n v="619.20000000000005"/>
    <s v="Nákup"/>
    <s v="TUZEMSKO"/>
    <s v="A-FIN"/>
    <x v="957"/>
    <s v="Účet"/>
    <m/>
    <n v="4564351"/>
  </r>
  <r>
    <x v="151"/>
    <m/>
    <s v="5.185.05"/>
    <s v="Faktúra"/>
    <n v="1190900185"/>
    <n v="2019135"/>
    <s v="511.110000000"/>
    <x v="35"/>
    <m/>
    <n v="82.8"/>
    <n v="82.8"/>
    <s v="Nákup"/>
    <s v="TUZEMSKO"/>
    <s v="A-FIN"/>
    <x v="861"/>
    <s v="Účet"/>
    <m/>
    <n v="4564360"/>
  </r>
  <r>
    <x v="151"/>
    <m/>
    <s v="S.013.01"/>
    <s v="Faktúra"/>
    <n v="1190900187"/>
    <n v="2019137"/>
    <s v="511.110000000"/>
    <x v="35"/>
    <m/>
    <n v="136.80000000000001"/>
    <n v="136.80000000000001"/>
    <s v="Nákup"/>
    <s v="TUZEMSKO"/>
    <s v="A-FIN"/>
    <x v="807"/>
    <s v="Účet"/>
    <m/>
    <n v="4564364"/>
  </r>
  <r>
    <x v="115"/>
    <m/>
    <s v="5.023.51"/>
    <s v="Faktúra"/>
    <n v="1191000309"/>
    <n v="2019140"/>
    <s v="511.110000000"/>
    <x v="35"/>
    <m/>
    <n v="717.6"/>
    <n v="717.6"/>
    <s v="Nákup"/>
    <s v="TUZEMSKO"/>
    <s v="A-FIN"/>
    <x v="180"/>
    <s v="Účet"/>
    <m/>
    <n v="4736429"/>
  </r>
  <r>
    <x v="115"/>
    <m/>
    <s v="5.023.54"/>
    <s v="Faktúra"/>
    <n v="1191000374"/>
    <n v="2019142"/>
    <s v="511.110000000"/>
    <x v="35"/>
    <m/>
    <n v="82.8"/>
    <n v="82.8"/>
    <s v="Nákup"/>
    <s v="TUZEMSKO"/>
    <s v="A-FIN"/>
    <x v="861"/>
    <s v="Účet"/>
    <m/>
    <n v="4736228"/>
  </r>
  <r>
    <x v="115"/>
    <m/>
    <s v="5.023.54"/>
    <s v="Faktúra"/>
    <n v="1191000310"/>
    <n v="2019141"/>
    <s v="511.110000000"/>
    <x v="35"/>
    <m/>
    <n v="193.2"/>
    <n v="193.2"/>
    <s v="Nákup"/>
    <s v="TUZEMSKO"/>
    <s v="A-FIN"/>
    <x v="715"/>
    <s v="Účet"/>
    <m/>
    <n v="4736435"/>
  </r>
  <r>
    <x v="115"/>
    <m/>
    <s v="5.023.54"/>
    <s v="Faktúra"/>
    <n v="1191000311"/>
    <n v="2019144"/>
    <s v="511.110000000"/>
    <x v="35"/>
    <m/>
    <n v="614.4"/>
    <n v="614.4"/>
    <s v="Nákup"/>
    <s v="TUZEMSKO"/>
    <s v="A-FIN"/>
    <x v="958"/>
    <s v="Účet"/>
    <m/>
    <n v="4736439"/>
  </r>
  <r>
    <x v="115"/>
    <m/>
    <s v="5.029.51"/>
    <s v="Faktúra"/>
    <n v="1191000312"/>
    <n v="2019143"/>
    <s v="511.110000000"/>
    <x v="35"/>
    <m/>
    <n v="469.2"/>
    <n v="469.2"/>
    <s v="Nákup"/>
    <s v="TUZEMSKO"/>
    <s v="A-FIN"/>
    <x v="959"/>
    <s v="Účet"/>
    <m/>
    <n v="4736441"/>
  </r>
  <r>
    <x v="115"/>
    <m/>
    <s v="5.029.51"/>
    <s v="Faktúra"/>
    <n v="1191000314"/>
    <n v="2019146"/>
    <s v="511.110000000"/>
    <x v="35"/>
    <m/>
    <n v="572.4"/>
    <n v="572.4"/>
    <s v="Nákup"/>
    <s v="TUZEMSKO"/>
    <s v="A-FIN"/>
    <x v="863"/>
    <s v="Účet"/>
    <m/>
    <n v="4736463"/>
  </r>
  <r>
    <x v="115"/>
    <m/>
    <s v="5.576.53"/>
    <s v="Faktúra"/>
    <n v="1191000315"/>
    <n v="2019147"/>
    <s v="511.110000000"/>
    <x v="35"/>
    <m/>
    <n v="55.2"/>
    <n v="55.2"/>
    <s v="Nákup"/>
    <s v="TUZEMSKO"/>
    <s v="A-FIN"/>
    <x v="858"/>
    <s v="Účet"/>
    <m/>
    <n v="4737043"/>
  </r>
  <r>
    <x v="115"/>
    <m/>
    <s v="S.015.01"/>
    <s v="Faktúra"/>
    <n v="1191000313"/>
    <n v="2019145"/>
    <s v="511.110000000"/>
    <x v="35"/>
    <m/>
    <n v="82.8"/>
    <n v="82.8"/>
    <s v="Nákup"/>
    <s v="TUZEMSKO"/>
    <s v="A-FIN"/>
    <x v="861"/>
    <s v="Účet"/>
    <m/>
    <n v="4736446"/>
  </r>
  <r>
    <x v="152"/>
    <m/>
    <s v="1.015.01"/>
    <s v="Faktúra"/>
    <n v="1191000357"/>
    <n v="2019153"/>
    <s v="511.110000000"/>
    <x v="35"/>
    <m/>
    <n v="138"/>
    <n v="138"/>
    <s v="Nákup"/>
    <s v="TUZEMSKO"/>
    <s v="A-FIN"/>
    <x v="87"/>
    <s v="Účet"/>
    <m/>
    <n v="4738262"/>
  </r>
  <r>
    <x v="152"/>
    <m/>
    <s v="2.010.54"/>
    <s v="Faktúra"/>
    <n v="1191000359"/>
    <n v="2019155"/>
    <s v="511.110000000"/>
    <x v="35"/>
    <m/>
    <n v="55.2"/>
    <n v="55.2"/>
    <s v="Nákup"/>
    <s v="TUZEMSKO"/>
    <s v="A-FIN"/>
    <x v="858"/>
    <s v="Účet"/>
    <m/>
    <n v="4738279"/>
  </r>
  <r>
    <x v="152"/>
    <m/>
    <s v="5.023.54"/>
    <s v="Faktúra"/>
    <n v="1191000355"/>
    <n v="2019151"/>
    <s v="511.110000000"/>
    <x v="35"/>
    <m/>
    <n v="441.6"/>
    <n v="441.6"/>
    <s v="Nákup"/>
    <s v="TUZEMSKO"/>
    <s v="A-FIN"/>
    <x v="960"/>
    <s v="Účet"/>
    <m/>
    <n v="4738258"/>
  </r>
  <r>
    <x v="152"/>
    <m/>
    <s v="5.023.54"/>
    <s v="Faktúra"/>
    <n v="1191000360"/>
    <n v="2019156"/>
    <s v="511.110000000"/>
    <x v="35"/>
    <m/>
    <n v="55.2"/>
    <n v="55.2"/>
    <s v="Nákup"/>
    <s v="TUZEMSKO"/>
    <s v="A-FIN"/>
    <x v="858"/>
    <s v="Účet"/>
    <m/>
    <n v="4738281"/>
  </r>
  <r>
    <x v="152"/>
    <m/>
    <s v="5.023.57"/>
    <s v="Faktúra"/>
    <n v="1191000358"/>
    <n v="2019154"/>
    <s v="511.110000000"/>
    <x v="35"/>
    <m/>
    <n v="27.6"/>
    <n v="27.6"/>
    <s v="Nákup"/>
    <s v="TUZEMSKO"/>
    <s v="A-FIN"/>
    <x v="859"/>
    <s v="Účet"/>
    <m/>
    <n v="4738264"/>
  </r>
  <r>
    <x v="152"/>
    <m/>
    <s v="5.188.53"/>
    <s v="Faktúra"/>
    <n v="1191000356"/>
    <n v="2019152"/>
    <s v="511.110000000"/>
    <x v="35"/>
    <m/>
    <n v="84"/>
    <n v="84"/>
    <s v="Nákup"/>
    <s v="TUZEMSKO"/>
    <s v="A-FIN"/>
    <x v="220"/>
    <s v="Účet"/>
    <m/>
    <n v="4738260"/>
  </r>
  <r>
    <x v="10"/>
    <m/>
    <s v="5.023.55"/>
    <s v="Faktúra"/>
    <n v="1191000643"/>
    <n v="2019158"/>
    <s v="511.110000000"/>
    <x v="35"/>
    <m/>
    <n v="1059.5999999999999"/>
    <n v="1059.5999999999999"/>
    <s v="Nákup"/>
    <s v="TUZEMSKO"/>
    <s v="A-FIN"/>
    <x v="961"/>
    <s v="Účet"/>
    <m/>
    <n v="4757095"/>
  </r>
  <r>
    <x v="10"/>
    <m/>
    <s v="5.023.56"/>
    <s v="Faktúra"/>
    <n v="1191000643"/>
    <n v="2019158"/>
    <s v="511.110000000"/>
    <x v="35"/>
    <m/>
    <n v="1147.2"/>
    <n v="1147.2"/>
    <s v="Nákup"/>
    <s v="TUZEMSKO"/>
    <s v="A-FIN"/>
    <x v="962"/>
    <s v="Účet"/>
    <m/>
    <n v="4757096"/>
  </r>
  <r>
    <x v="10"/>
    <m/>
    <s v="5.029.51"/>
    <s v="Faktúra"/>
    <n v="1191000644"/>
    <n v="2019160"/>
    <s v="511.110000000"/>
    <x v="35"/>
    <m/>
    <n v="285.60000000000002"/>
    <n v="285.60000000000002"/>
    <s v="Nákup"/>
    <s v="TUZEMSKO"/>
    <s v="A-FIN"/>
    <x v="963"/>
    <s v="Účet"/>
    <m/>
    <n v="4757098"/>
  </r>
  <r>
    <x v="10"/>
    <m/>
    <s v="5.031.51"/>
    <s v="Faktúra"/>
    <n v="1191000642"/>
    <n v="2019157"/>
    <s v="511.110000000"/>
    <x v="35"/>
    <m/>
    <n v="228"/>
    <n v="228"/>
    <s v="Nákup"/>
    <s v="TUZEMSKO"/>
    <s v="A-FIN"/>
    <x v="964"/>
    <s v="Účet"/>
    <m/>
    <n v="4757093"/>
  </r>
  <r>
    <x v="10"/>
    <m/>
    <s v="5.188.52"/>
    <s v="Faktúra"/>
    <n v="1191000645"/>
    <n v="2019161"/>
    <s v="511.110000000"/>
    <x v="35"/>
    <m/>
    <n v="138"/>
    <n v="138"/>
    <s v="Nákup"/>
    <s v="TUZEMSKO"/>
    <s v="A-FIN"/>
    <x v="87"/>
    <s v="Účet"/>
    <m/>
    <n v="4757100"/>
  </r>
  <r>
    <x v="10"/>
    <m/>
    <s v="S.010.01"/>
    <s v="Faktúra"/>
    <n v="1191000646"/>
    <n v="2019159"/>
    <s v="511.110000000"/>
    <x v="35"/>
    <m/>
    <n v="55.2"/>
    <n v="55.2"/>
    <s v="Nákup"/>
    <s v="TUZEMSKO"/>
    <s v="A-FIN"/>
    <x v="858"/>
    <s v="Účet"/>
    <m/>
    <n v="4757102"/>
  </r>
  <r>
    <x v="92"/>
    <m/>
    <s v="1.015.01"/>
    <s v="Faktúra"/>
    <n v="1191100176"/>
    <n v="2019165"/>
    <s v="511.110000000"/>
    <x v="35"/>
    <m/>
    <n v="219.6"/>
    <n v="219.6"/>
    <s v="Nákup"/>
    <s v="TUZEMSKO"/>
    <s v="A-FIN"/>
    <x v="965"/>
    <s v="Účet"/>
    <m/>
    <n v="4827579"/>
  </r>
  <r>
    <x v="92"/>
    <m/>
    <s v="2.010.54"/>
    <s v="Faktúra"/>
    <n v="1191100177"/>
    <n v="2019166"/>
    <s v="511.110000000"/>
    <x v="35"/>
    <m/>
    <n v="82.8"/>
    <n v="82.8"/>
    <s v="Nákup"/>
    <s v="TUZEMSKO"/>
    <s v="A-FIN"/>
    <x v="861"/>
    <s v="Účet"/>
    <m/>
    <n v="4827589"/>
  </r>
  <r>
    <x v="92"/>
    <m/>
    <s v="2.015.59"/>
    <s v="Faktúra"/>
    <n v="1191100181"/>
    <n v="2019170"/>
    <s v="511.110000000"/>
    <x v="35"/>
    <m/>
    <n v="248.4"/>
    <n v="248.4"/>
    <s v="Nákup"/>
    <s v="TUZEMSKO"/>
    <s v="A-FIN"/>
    <x v="912"/>
    <s v="Účet"/>
    <m/>
    <n v="4827613"/>
  </r>
  <r>
    <x v="92"/>
    <m/>
    <s v="5.029.51"/>
    <s v="Faktúra"/>
    <n v="1191100179"/>
    <n v="2019168"/>
    <s v="511.110000000"/>
    <x v="35"/>
    <m/>
    <n v="110.4"/>
    <n v="110.4"/>
    <s v="Nákup"/>
    <s v="TUZEMSKO"/>
    <s v="A-FIN"/>
    <x v="864"/>
    <s v="Účet"/>
    <m/>
    <n v="4827599"/>
  </r>
  <r>
    <x v="92"/>
    <m/>
    <s v="5.029.51"/>
    <s v="Faktúra"/>
    <n v="1191100180"/>
    <n v="2019171"/>
    <s v="511.110000000"/>
    <x v="35"/>
    <m/>
    <n v="2823.6"/>
    <n v="2823.6"/>
    <s v="Nákup"/>
    <s v="TUZEMSKO"/>
    <s v="A-FIN"/>
    <x v="966"/>
    <s v="Účet"/>
    <m/>
    <n v="4827601"/>
  </r>
  <r>
    <x v="92"/>
    <m/>
    <s v="5.034.51"/>
    <s v="Faktúra"/>
    <n v="1191100178"/>
    <n v="2019167"/>
    <s v="511.110000000"/>
    <x v="35"/>
    <m/>
    <n v="500.4"/>
    <n v="500.4"/>
    <s v="Nákup"/>
    <s v="TUZEMSKO"/>
    <s v="A-FIN"/>
    <x v="967"/>
    <s v="Účet"/>
    <m/>
    <n v="4827593"/>
  </r>
  <r>
    <x v="92"/>
    <m/>
    <s v="5.188.53"/>
    <s v="Faktúra"/>
    <n v="1191100182"/>
    <n v="2019169"/>
    <s v="511.110000000"/>
    <x v="35"/>
    <m/>
    <n v="72"/>
    <n v="72"/>
    <s v="Nákup"/>
    <s v="TUZEMSKO"/>
    <s v="A-FIN"/>
    <x v="140"/>
    <s v="Účet"/>
    <m/>
    <n v="4827615"/>
  </r>
  <r>
    <x v="43"/>
    <m/>
    <s v="1.010.01"/>
    <s v="Faktúra"/>
    <n v="1191200570"/>
    <n v="2019176"/>
    <s v="511.110000000"/>
    <x v="35"/>
    <m/>
    <n v="909.6"/>
    <n v="909.6"/>
    <s v="Nákup"/>
    <s v="TUZEMSKO"/>
    <s v="A-FIN"/>
    <x v="968"/>
    <s v="Účet"/>
    <m/>
    <n v="5042669"/>
  </r>
  <r>
    <x v="43"/>
    <m/>
    <s v="1.070.05"/>
    <s v="Faktúra"/>
    <n v="1191200570"/>
    <n v="2019176"/>
    <s v="511.110000000"/>
    <x v="35"/>
    <m/>
    <n v="21.6"/>
    <n v="21.6"/>
    <s v="Nákup"/>
    <s v="TUZEMSKO"/>
    <s v="A-FIN"/>
    <x v="969"/>
    <s v="Účet"/>
    <m/>
    <n v="5042665"/>
  </r>
  <r>
    <x v="43"/>
    <m/>
    <s v="2.070.51"/>
    <s v="Faktúra"/>
    <n v="1191200570"/>
    <n v="2019176"/>
    <s v="511.110000000"/>
    <x v="35"/>
    <m/>
    <n v="48"/>
    <n v="48"/>
    <s v="Nákup"/>
    <s v="TUZEMSKO"/>
    <s v="A-FIN"/>
    <x v="390"/>
    <s v="Účet"/>
    <m/>
    <n v="5042666"/>
  </r>
  <r>
    <x v="43"/>
    <m/>
    <s v="5.186.51"/>
    <s v="Faktúra"/>
    <n v="1191200570"/>
    <n v="2019176"/>
    <s v="511.110000000"/>
    <x v="35"/>
    <m/>
    <n v="745.8"/>
    <n v="745.8"/>
    <s v="Nákup"/>
    <s v="TUZEMSKO"/>
    <s v="A-FIN"/>
    <x v="970"/>
    <s v="Účet"/>
    <m/>
    <n v="5042667"/>
  </r>
  <r>
    <x v="43"/>
    <m/>
    <s v="S.009.01"/>
    <s v="Faktúra"/>
    <n v="1191200570"/>
    <n v="2019176"/>
    <s v="511.110000000"/>
    <x v="35"/>
    <m/>
    <n v="180"/>
    <n v="180"/>
    <s v="Nákup"/>
    <s v="TUZEMSKO"/>
    <s v="A-FIN"/>
    <x v="363"/>
    <s v="Účet"/>
    <m/>
    <n v="5042668"/>
  </r>
  <r>
    <x v="140"/>
    <m/>
    <s v="5.023.54"/>
    <s v="Faktúra"/>
    <n v="1200200256"/>
    <n v="202018"/>
    <s v="511.110000000"/>
    <x v="35"/>
    <m/>
    <n v="27.6"/>
    <n v="27.6"/>
    <s v="Nákup"/>
    <s v="TUZEMSKO"/>
    <s v="A-FIN"/>
    <x v="859"/>
    <s v="Účet"/>
    <m/>
    <n v="5295235"/>
  </r>
  <r>
    <x v="7"/>
    <m/>
    <s v="1.015.01"/>
    <s v="Faktúra"/>
    <n v="1200200694"/>
    <n v="202032"/>
    <s v="511.110000000"/>
    <x v="35"/>
    <m/>
    <n v="182.4"/>
    <n v="182.4"/>
    <s v="Nákup"/>
    <s v="TUZEMSKO"/>
    <s v="A-FIN"/>
    <x v="924"/>
    <s v="Účet"/>
    <m/>
    <n v="5295337"/>
  </r>
  <r>
    <x v="7"/>
    <m/>
    <s v="1.306.51"/>
    <s v="Faktúra"/>
    <n v="1200200691"/>
    <n v="202029"/>
    <s v="511.110000000"/>
    <x v="35"/>
    <m/>
    <n v="110.4"/>
    <n v="110.4"/>
    <s v="Nákup"/>
    <s v="TUZEMSKO"/>
    <s v="A-FIN"/>
    <x v="864"/>
    <s v="Účet"/>
    <m/>
    <n v="5295324"/>
  </r>
  <r>
    <x v="7"/>
    <m/>
    <s v="5.023.54"/>
    <s v="Faktúra"/>
    <n v="1200200476"/>
    <n v="202028"/>
    <s v="511.110000000"/>
    <x v="35"/>
    <m/>
    <n v="55.2"/>
    <n v="55.2"/>
    <s v="Nákup"/>
    <s v="TUZEMSKO"/>
    <s v="A-FIN"/>
    <x v="858"/>
    <s v="Účet"/>
    <m/>
    <n v="5256207"/>
  </r>
  <r>
    <x v="7"/>
    <m/>
    <s v="5.023.56"/>
    <s v="Faktúra"/>
    <n v="1200200475"/>
    <n v="202027"/>
    <s v="511.110000000"/>
    <x v="35"/>
    <m/>
    <n v="357.6"/>
    <n v="357.6"/>
    <s v="Nákup"/>
    <s v="TUZEMSKO"/>
    <s v="A-FIN"/>
    <x v="971"/>
    <s v="Účet"/>
    <m/>
    <n v="5256205"/>
  </r>
  <r>
    <x v="7"/>
    <m/>
    <s v="5.024.51"/>
    <s v="Faktúra"/>
    <n v="1200200473"/>
    <n v="202025"/>
    <s v="511.110000000"/>
    <x v="35"/>
    <m/>
    <n v="88.8"/>
    <n v="88.8"/>
    <s v="Nákup"/>
    <s v="TUZEMSKO"/>
    <s v="A-FIN"/>
    <x v="972"/>
    <s v="Účet"/>
    <m/>
    <n v="5256201"/>
  </r>
  <r>
    <x v="7"/>
    <m/>
    <s v="5.024.51"/>
    <s v="Faktúra"/>
    <n v="1200200474"/>
    <n v="202026"/>
    <s v="511.110000000"/>
    <x v="35"/>
    <m/>
    <n v="55.2"/>
    <n v="55.2"/>
    <s v="Nákup"/>
    <s v="TUZEMSKO"/>
    <s v="A-FIN"/>
    <x v="858"/>
    <s v="Účet"/>
    <m/>
    <n v="5256203"/>
  </r>
  <r>
    <x v="7"/>
    <m/>
    <s v="5.029.51"/>
    <s v="Faktúra"/>
    <n v="1200200692"/>
    <n v="202030"/>
    <s v="511.110000000"/>
    <x v="35"/>
    <m/>
    <n v="84"/>
    <n v="84"/>
    <s v="Nákup"/>
    <s v="TUZEMSKO"/>
    <s v="A-FIN"/>
    <x v="220"/>
    <s v="Účet"/>
    <m/>
    <n v="5295326"/>
  </r>
  <r>
    <x v="7"/>
    <m/>
    <s v="S.013.01"/>
    <s v="Faktúra"/>
    <n v="1200200693"/>
    <n v="202031"/>
    <s v="511.110000000"/>
    <x v="35"/>
    <m/>
    <n v="110.4"/>
    <n v="110.4"/>
    <s v="Nákup"/>
    <s v="TUZEMSKO"/>
    <s v="A-FIN"/>
    <x v="864"/>
    <s v="Účet"/>
    <m/>
    <n v="5295328"/>
  </r>
  <r>
    <x v="134"/>
    <m/>
    <s v="S.012.05"/>
    <s v="Faktúra"/>
    <n v="1200300285"/>
    <n v="202034"/>
    <s v="511.110000000"/>
    <x v="35"/>
    <m/>
    <n v="27.6"/>
    <n v="27.6"/>
    <s v="Nákup"/>
    <s v="TUZEMSKO"/>
    <s v="A-FIN"/>
    <x v="859"/>
    <s v="Účet"/>
    <m/>
    <n v="5370768"/>
  </r>
  <r>
    <x v="101"/>
    <m/>
    <s v="1.015.01"/>
    <s v="Faktúra"/>
    <n v="1200300307"/>
    <n v="202041"/>
    <s v="511.110000000"/>
    <x v="35"/>
    <m/>
    <n v="27.6"/>
    <n v="27.6"/>
    <s v="Nákup"/>
    <s v="TUZEMSKO"/>
    <s v="A-FIN"/>
    <x v="859"/>
    <s v="Účet"/>
    <m/>
    <n v="5370881"/>
  </r>
  <r>
    <x v="101"/>
    <m/>
    <s v="5.023.54"/>
    <s v="Faktúra"/>
    <n v="1200300304"/>
    <n v="202038"/>
    <s v="511.110000000"/>
    <x v="35"/>
    <m/>
    <n v="368.4"/>
    <n v="368.4"/>
    <s v="Nákup"/>
    <s v="TUZEMSKO"/>
    <s v="A-FIN"/>
    <x v="774"/>
    <s v="Účet"/>
    <m/>
    <n v="5370839"/>
  </r>
  <r>
    <x v="101"/>
    <m/>
    <s v="5.023.55"/>
    <s v="Faktúra"/>
    <n v="1200300309"/>
    <n v="202043"/>
    <s v="511.110000000"/>
    <x v="35"/>
    <m/>
    <n v="55.2"/>
    <n v="55.2"/>
    <s v="Nákup"/>
    <s v="TUZEMSKO"/>
    <s v="A-FIN"/>
    <x v="858"/>
    <s v="Účet"/>
    <m/>
    <n v="5370885"/>
  </r>
  <r>
    <x v="101"/>
    <m/>
    <s v="5.023.56"/>
    <s v="Faktúra"/>
    <n v="1200300305"/>
    <n v="202039"/>
    <s v="511.110000000"/>
    <x v="35"/>
    <m/>
    <n v="189.6"/>
    <n v="189.6"/>
    <s v="Nákup"/>
    <s v="TUZEMSKO"/>
    <s v="A-FIN"/>
    <x v="973"/>
    <s v="Účet"/>
    <m/>
    <n v="5370877"/>
  </r>
  <r>
    <x v="101"/>
    <m/>
    <s v="5.023.56"/>
    <s v="Faktúra"/>
    <n v="1200300306"/>
    <n v="202040"/>
    <s v="511.110000000"/>
    <x v="35"/>
    <m/>
    <n v="2988"/>
    <n v="2988"/>
    <s v="Nákup"/>
    <s v="TUZEMSKO"/>
    <s v="A-FIN"/>
    <x v="974"/>
    <s v="Účet"/>
    <m/>
    <n v="5370879"/>
  </r>
  <r>
    <x v="101"/>
    <m/>
    <s v="5.029.51"/>
    <s v="Faktúra"/>
    <n v="1200300308"/>
    <n v="202042"/>
    <s v="511.110000000"/>
    <x v="35"/>
    <m/>
    <n v="572.4"/>
    <n v="572.4"/>
    <s v="Nákup"/>
    <s v="TUZEMSKO"/>
    <s v="A-FIN"/>
    <x v="863"/>
    <s v="Účet"/>
    <m/>
    <n v="5370883"/>
  </r>
  <r>
    <x v="103"/>
    <m/>
    <s v="1.012.05"/>
    <s v="Faktúra"/>
    <n v="1200300414"/>
    <n v="202048"/>
    <s v="511.110000000"/>
    <x v="35"/>
    <m/>
    <n v="27.6"/>
    <n v="27.6"/>
    <s v="Nákup"/>
    <s v="TUZEMSKO"/>
    <s v="A-FIN"/>
    <x v="859"/>
    <s v="Účet"/>
    <m/>
    <n v="5389139"/>
  </r>
  <r>
    <x v="103"/>
    <m/>
    <s v="1.012.05"/>
    <s v="Faktúra"/>
    <n v="1200300416"/>
    <n v="202046"/>
    <s v="511.110000000"/>
    <x v="35"/>
    <m/>
    <n v="27.6"/>
    <n v="27.6"/>
    <s v="Nákup"/>
    <s v="TUZEMSKO"/>
    <s v="A-FIN"/>
    <x v="859"/>
    <s v="Účet"/>
    <m/>
    <n v="5389143"/>
  </r>
  <r>
    <x v="103"/>
    <m/>
    <s v="1.014.05"/>
    <s v="Faktúra"/>
    <n v="1200300415"/>
    <n v="202047"/>
    <s v="511.110000000"/>
    <x v="35"/>
    <m/>
    <n v="82.8"/>
    <n v="82.8"/>
    <s v="Nákup"/>
    <s v="TUZEMSKO"/>
    <s v="A-FIN"/>
    <x v="861"/>
    <s v="Účet"/>
    <m/>
    <n v="5389141"/>
  </r>
  <r>
    <x v="103"/>
    <m/>
    <s v="1.037.05"/>
    <s v="Faktúra"/>
    <n v="1200300417"/>
    <n v="202045"/>
    <s v="511.110000000"/>
    <x v="35"/>
    <m/>
    <n v="82.8"/>
    <n v="82.8"/>
    <s v="Nákup"/>
    <s v="TUZEMSKO"/>
    <s v="A-FIN"/>
    <x v="861"/>
    <s v="Účet"/>
    <m/>
    <n v="5389145"/>
  </r>
  <r>
    <x v="103"/>
    <m/>
    <s v="5.023.51"/>
    <s v="Faktúra"/>
    <n v="1200300413"/>
    <n v="202049"/>
    <s v="511.110000000"/>
    <x v="35"/>
    <m/>
    <n v="1641.6"/>
    <n v="1641.6"/>
    <s v="Nákup"/>
    <s v="TUZEMSKO"/>
    <s v="A-FIN"/>
    <x v="975"/>
    <s v="Účet"/>
    <m/>
    <n v="5389132"/>
  </r>
  <r>
    <x v="103"/>
    <m/>
    <s v="5.023.54"/>
    <s v="Faktúra"/>
    <n v="1200300612"/>
    <n v="202053"/>
    <s v="511.110000000"/>
    <x v="35"/>
    <m/>
    <n v="1922.4"/>
    <n v="1922.4"/>
    <s v="Nákup"/>
    <s v="TUZEMSKO"/>
    <s v="A-FIN"/>
    <x v="976"/>
    <s v="Účet"/>
    <m/>
    <n v="5422928"/>
  </r>
  <r>
    <x v="103"/>
    <m/>
    <s v="5.023.55"/>
    <s v="Faktúra"/>
    <n v="1200300613"/>
    <n v="202052"/>
    <s v="511.110000000"/>
    <x v="35"/>
    <m/>
    <n v="5793.6"/>
    <n v="5793.6"/>
    <s v="Nákup"/>
    <s v="TUZEMSKO"/>
    <s v="A-FIN"/>
    <x v="977"/>
    <s v="Účet"/>
    <m/>
    <n v="5422930"/>
  </r>
  <r>
    <x v="103"/>
    <m/>
    <s v="5.023.56"/>
    <s v="Faktúra"/>
    <n v="1200300414"/>
    <n v="202048"/>
    <s v="511.110000000"/>
    <x v="35"/>
    <m/>
    <n v="55.2"/>
    <n v="55.2"/>
    <s v="Nákup"/>
    <s v="TUZEMSKO"/>
    <s v="A-FIN"/>
    <x v="858"/>
    <s v="Účet"/>
    <m/>
    <n v="5389138"/>
  </r>
  <r>
    <x v="103"/>
    <m/>
    <s v="5.023.56"/>
    <s v="Faktúra"/>
    <n v="1200300515"/>
    <n v="202051"/>
    <s v="511.110000000"/>
    <x v="35"/>
    <m/>
    <n v="484.8"/>
    <n v="484.8"/>
    <s v="Nákup"/>
    <s v="TUZEMSKO"/>
    <s v="A-FIN"/>
    <x v="978"/>
    <s v="Účet"/>
    <m/>
    <n v="5389563"/>
  </r>
  <r>
    <x v="46"/>
    <m/>
    <s v="1.202.02"/>
    <s v="Faktúra"/>
    <n v="1200400129"/>
    <n v="202059"/>
    <s v="511.110000000"/>
    <x v="35"/>
    <m/>
    <n v="687.6"/>
    <n v="687.6"/>
    <s v="Nákup"/>
    <s v="TUZEMSKO"/>
    <s v="A-FIN"/>
    <x v="979"/>
    <s v="Účet"/>
    <m/>
    <n v="5476268"/>
  </r>
  <r>
    <x v="46"/>
    <m/>
    <s v="5.023.56"/>
    <s v="Faktúra"/>
    <n v="1200400127"/>
    <n v="202057"/>
    <s v="511.110000000"/>
    <x v="35"/>
    <m/>
    <n v="110.4"/>
    <n v="110.4"/>
    <s v="Nákup"/>
    <s v="TUZEMSKO"/>
    <s v="A-FIN"/>
    <x v="864"/>
    <s v="Účet"/>
    <m/>
    <n v="5476264"/>
  </r>
  <r>
    <x v="46"/>
    <m/>
    <s v="5.023.56"/>
    <s v="Faktúra"/>
    <n v="1200400128"/>
    <n v="202058"/>
    <s v="511.110000000"/>
    <x v="35"/>
    <m/>
    <n v="3579.6"/>
    <n v="3579.6"/>
    <s v="Nákup"/>
    <s v="TUZEMSKO"/>
    <s v="A-FIN"/>
    <x v="980"/>
    <s v="Účet"/>
    <m/>
    <n v="5476266"/>
  </r>
  <r>
    <x v="46"/>
    <m/>
    <s v="5.185.05"/>
    <s v="Faktúra"/>
    <n v="1200400125"/>
    <n v="202055"/>
    <s v="511.110000000"/>
    <x v="35"/>
    <m/>
    <n v="315.60000000000002"/>
    <n v="315.60000000000002"/>
    <s v="Nákup"/>
    <s v="TUZEMSKO"/>
    <s v="A-FIN"/>
    <x v="981"/>
    <s v="Účet"/>
    <m/>
    <n v="5476250"/>
  </r>
  <r>
    <x v="46"/>
    <m/>
    <s v="5.188.51"/>
    <s v="Faktúra"/>
    <n v="1200400124"/>
    <n v="202054"/>
    <s v="511.110000000"/>
    <x v="35"/>
    <m/>
    <n v="183.6"/>
    <n v="183.6"/>
    <s v="Nákup"/>
    <s v="TUZEMSKO"/>
    <s v="A-FIN"/>
    <x v="982"/>
    <s v="Účet"/>
    <m/>
    <n v="5476248"/>
  </r>
  <r>
    <x v="26"/>
    <m/>
    <s v="1.013.01"/>
    <s v="Faktúra"/>
    <n v="1200400170"/>
    <n v="202056"/>
    <s v="511.110000000"/>
    <x v="35"/>
    <m/>
    <n v="165.6"/>
    <n v="165.6"/>
    <s v="Nákup"/>
    <s v="TUZEMSKO"/>
    <s v="A-FIN"/>
    <x v="860"/>
    <s v="Účet"/>
    <m/>
    <n v="5476260"/>
  </r>
  <r>
    <x v="26"/>
    <m/>
    <s v="5.023.51"/>
    <s v="Faktúra"/>
    <n v="1200400512"/>
    <n v="202064"/>
    <s v="511.110000000"/>
    <x v="35"/>
    <m/>
    <n v="1317.6"/>
    <n v="1317.6"/>
    <s v="Nákup"/>
    <s v="TUZEMSKO"/>
    <s v="A-FIN"/>
    <x v="983"/>
    <s v="Účet"/>
    <m/>
    <n v="5503304"/>
  </r>
  <r>
    <x v="26"/>
    <m/>
    <s v="5.023.51"/>
    <s v="Faktúra"/>
    <n v="1200400515"/>
    <n v="202063"/>
    <s v="511.110000000"/>
    <x v="35"/>
    <m/>
    <n v="3085.2"/>
    <n v="3085.2"/>
    <s v="Nákup"/>
    <s v="TUZEMSKO"/>
    <s v="A-FIN"/>
    <x v="984"/>
    <s v="Účet"/>
    <m/>
    <n v="5503310"/>
  </r>
  <r>
    <x v="26"/>
    <m/>
    <s v="5.576.52"/>
    <s v="Faktúra"/>
    <n v="1200400514"/>
    <n v="202065"/>
    <s v="511.110000000"/>
    <x v="35"/>
    <m/>
    <n v="2154"/>
    <n v="2154"/>
    <s v="Nákup"/>
    <s v="TUZEMSKO"/>
    <s v="A-FIN"/>
    <x v="985"/>
    <s v="Účet"/>
    <m/>
    <n v="5503308"/>
  </r>
  <r>
    <x v="26"/>
    <m/>
    <s v="5.576.53"/>
    <s v="Faktúra"/>
    <n v="1200400513"/>
    <n v="202066"/>
    <s v="511.110000000"/>
    <x v="35"/>
    <m/>
    <n v="2154"/>
    <n v="2154"/>
    <s v="Nákup"/>
    <s v="TUZEMSKO"/>
    <s v="A-FIN"/>
    <x v="985"/>
    <s v="Účet"/>
    <m/>
    <n v="5503306"/>
  </r>
  <r>
    <x v="153"/>
    <m/>
    <s v="2.015.59"/>
    <s v="Faktúra"/>
    <n v="1200500138"/>
    <n v="202072"/>
    <s v="511.110000000"/>
    <x v="35"/>
    <m/>
    <n v="165.6"/>
    <n v="165.6"/>
    <s v="Nákup"/>
    <s v="TUZEMSKO"/>
    <s v="A-FIN"/>
    <x v="860"/>
    <s v="Účet"/>
    <m/>
    <n v="5553071"/>
  </r>
  <r>
    <x v="153"/>
    <m/>
    <s v="5.023.51"/>
    <s v="Faktúra"/>
    <n v="1200500140"/>
    <n v="202070"/>
    <s v="511.110000000"/>
    <x v="35"/>
    <m/>
    <n v="2550"/>
    <n v="2550"/>
    <s v="Nákup"/>
    <s v="TUZEMSKO"/>
    <s v="A-FIN"/>
    <x v="939"/>
    <s v="Účet"/>
    <m/>
    <n v="5553075"/>
  </r>
  <r>
    <x v="153"/>
    <m/>
    <s v="5.023.54"/>
    <s v="Faktúra"/>
    <n v="1200500142"/>
    <n v="202068"/>
    <s v="511.110000000"/>
    <x v="35"/>
    <m/>
    <n v="82.8"/>
    <n v="82.8"/>
    <s v="Nákup"/>
    <s v="TUZEMSKO"/>
    <s v="A-FIN"/>
    <x v="861"/>
    <s v="Účet"/>
    <m/>
    <n v="5553089"/>
  </r>
  <r>
    <x v="153"/>
    <m/>
    <s v="5.023.58"/>
    <s v="Faktúra"/>
    <n v="1200500139"/>
    <n v="202071"/>
    <s v="511.110000000"/>
    <x v="35"/>
    <m/>
    <n v="27.6"/>
    <n v="27.6"/>
    <s v="Nákup"/>
    <s v="TUZEMSKO"/>
    <s v="A-FIN"/>
    <x v="859"/>
    <s v="Účet"/>
    <m/>
    <n v="5553073"/>
  </r>
  <r>
    <x v="153"/>
    <m/>
    <s v="5.188.51"/>
    <s v="Faktúra"/>
    <n v="1200500141"/>
    <n v="202069"/>
    <s v="511.110000000"/>
    <x v="35"/>
    <m/>
    <n v="55.2"/>
    <n v="55.2"/>
    <s v="Nákup"/>
    <s v="TUZEMSKO"/>
    <s v="A-FIN"/>
    <x v="858"/>
    <s v="Účet"/>
    <m/>
    <n v="5553083"/>
  </r>
  <r>
    <x v="153"/>
    <m/>
    <s v="5.576.53"/>
    <s v="Faktúra"/>
    <n v="1200500143"/>
    <n v="202067"/>
    <s v="511.110000000"/>
    <x v="35"/>
    <m/>
    <n v="169.2"/>
    <n v="169.2"/>
    <s v="Nákup"/>
    <s v="TUZEMSKO"/>
    <s v="A-FIN"/>
    <x v="986"/>
    <s v="Účet"/>
    <m/>
    <n v="5553221"/>
  </r>
  <r>
    <x v="107"/>
    <m/>
    <s v="2.012.54"/>
    <s v="Faktúra"/>
    <n v="1200500482"/>
    <n v="202077"/>
    <s v="511.110000000"/>
    <x v="35"/>
    <m/>
    <n v="420"/>
    <n v="420"/>
    <s v="Nákup"/>
    <s v="TUZEMSKO"/>
    <s v="A-FIN"/>
    <x v="790"/>
    <s v="Účet"/>
    <m/>
    <n v="5590485"/>
  </r>
  <r>
    <x v="107"/>
    <m/>
    <s v="5.023.56"/>
    <s v="Faktúra"/>
    <n v="1200500484"/>
    <n v="202075"/>
    <s v="511.110000000"/>
    <x v="35"/>
    <m/>
    <n v="27.6"/>
    <n v="27.6"/>
    <s v="Nákup"/>
    <s v="TUZEMSKO"/>
    <s v="A-FIN"/>
    <x v="859"/>
    <s v="Účet"/>
    <m/>
    <n v="5590489"/>
  </r>
  <r>
    <x v="107"/>
    <m/>
    <s v="5.188.52"/>
    <s v="Faktúra"/>
    <n v="1200500485"/>
    <n v="202076"/>
    <s v="511.110000000"/>
    <x v="35"/>
    <m/>
    <n v="84"/>
    <n v="84"/>
    <s v="Nákup"/>
    <s v="TUZEMSKO"/>
    <s v="A-FIN"/>
    <x v="220"/>
    <s v="Účet"/>
    <m/>
    <n v="5590491"/>
  </r>
  <r>
    <x v="107"/>
    <m/>
    <s v="5.576.53"/>
    <s v="Faktúra"/>
    <n v="1200500483"/>
    <n v="202074"/>
    <s v="511.110000000"/>
    <x v="35"/>
    <m/>
    <n v="4176"/>
    <n v="4176"/>
    <s v="Nákup"/>
    <s v="TUZEMSKO"/>
    <s v="A-FIN"/>
    <x v="987"/>
    <s v="Účet"/>
    <m/>
    <n v="5590487"/>
  </r>
  <r>
    <x v="154"/>
    <m/>
    <s v="5.023.54"/>
    <s v="Faktúra"/>
    <n v="1200600519"/>
    <n v="202082"/>
    <s v="511.110000000"/>
    <x v="35"/>
    <m/>
    <n v="284.39999999999998"/>
    <n v="284.39999999999998"/>
    <s v="Nákup"/>
    <s v="TUZEMSKO"/>
    <s v="A-FIN"/>
    <x v="988"/>
    <s v="Účet"/>
    <m/>
    <n v="5774996"/>
  </r>
  <r>
    <x v="28"/>
    <m/>
    <s v="5.023.51"/>
    <s v="Faktúra"/>
    <n v="1200600547"/>
    <n v="202086"/>
    <s v="511.110000000"/>
    <x v="35"/>
    <m/>
    <n v="82.8"/>
    <n v="82.8"/>
    <s v="Nákup"/>
    <s v="TUZEMSKO"/>
    <s v="A-FIN"/>
    <x v="861"/>
    <s v="Účet"/>
    <m/>
    <n v="5775120"/>
  </r>
  <r>
    <x v="28"/>
    <m/>
    <s v="5.228.52"/>
    <s v="Faktúra"/>
    <n v="1200600586"/>
    <n v="202088"/>
    <s v="511.110000000"/>
    <x v="35"/>
    <m/>
    <n v="264"/>
    <n v="264"/>
    <s v="Nákup"/>
    <s v="TUZEMSKO"/>
    <s v="A-FIN"/>
    <x v="84"/>
    <s v="Účet"/>
    <m/>
    <n v="5779285"/>
  </r>
  <r>
    <x v="28"/>
    <m/>
    <s v="5.576.52"/>
    <s v="Faktúra"/>
    <n v="1200600546"/>
    <n v="202085"/>
    <s v="511.110000000"/>
    <x v="35"/>
    <m/>
    <n v="145.19999999999999"/>
    <n v="145.19999999999999"/>
    <s v="Nákup"/>
    <s v="TUZEMSKO"/>
    <s v="A-FIN"/>
    <x v="989"/>
    <s v="Účet"/>
    <m/>
    <n v="5775118"/>
  </r>
  <r>
    <x v="155"/>
    <m/>
    <s v="5.188.53"/>
    <s v="Faktúra"/>
    <n v="1200700146"/>
    <n v="202091"/>
    <s v="511.110000000"/>
    <x v="35"/>
    <m/>
    <n v="276"/>
    <n v="276"/>
    <s v="Nákup"/>
    <s v="TUZEMSKO"/>
    <s v="A-FIN"/>
    <x v="893"/>
    <s v="Účet"/>
    <m/>
    <n v="5795240"/>
  </r>
  <r>
    <x v="156"/>
    <m/>
    <s v="1.012.05"/>
    <s v="Faktúra"/>
    <n v="1200700235"/>
    <n v="202093"/>
    <s v="511.110000000"/>
    <x v="35"/>
    <m/>
    <n v="82.8"/>
    <n v="82.8"/>
    <s v="Nákup"/>
    <s v="TUZEMSKO"/>
    <s v="A-FIN"/>
    <x v="861"/>
    <s v="Účet"/>
    <m/>
    <n v="5796077"/>
  </r>
  <r>
    <x v="156"/>
    <m/>
    <s v="5.023.51"/>
    <s v="Faktúra"/>
    <n v="1200700236"/>
    <n v="202096"/>
    <s v="511.110000000"/>
    <x v="35"/>
    <m/>
    <n v="472.8"/>
    <n v="472.8"/>
    <s v="Nákup"/>
    <s v="TUZEMSKO"/>
    <s v="A-FIN"/>
    <x v="990"/>
    <s v="Účet"/>
    <m/>
    <n v="5796079"/>
  </r>
  <r>
    <x v="156"/>
    <m/>
    <s v="5.023.51"/>
    <s v="Faktúra"/>
    <n v="1200700238"/>
    <n v="202094"/>
    <s v="511.110000000"/>
    <x v="35"/>
    <m/>
    <n v="110.4"/>
    <n v="110.4"/>
    <s v="Nákup"/>
    <s v="TUZEMSKO"/>
    <s v="A-FIN"/>
    <x v="864"/>
    <s v="Účet"/>
    <m/>
    <n v="5796083"/>
  </r>
  <r>
    <x v="156"/>
    <m/>
    <s v="5.185.05"/>
    <s v="Faktúra"/>
    <n v="1200700237"/>
    <n v="202095"/>
    <s v="511.110000000"/>
    <x v="35"/>
    <m/>
    <n v="445.2"/>
    <n v="445.2"/>
    <s v="Nákup"/>
    <s v="TUZEMSKO"/>
    <s v="A-FIN"/>
    <x v="991"/>
    <s v="Účet"/>
    <m/>
    <n v="5796081"/>
  </r>
  <r>
    <x v="157"/>
    <m/>
    <s v="5.023.55"/>
    <s v="Faktúra"/>
    <n v="1200700497"/>
    <n v="202098"/>
    <s v="511.110000000"/>
    <x v="35"/>
    <m/>
    <n v="82.8"/>
    <n v="82.8"/>
    <s v="Nákup"/>
    <s v="TUZEMSKO"/>
    <s v="A-FIN"/>
    <x v="861"/>
    <s v="Účet"/>
    <m/>
    <n v="5869003"/>
  </r>
  <r>
    <x v="157"/>
    <m/>
    <s v="5.023.57"/>
    <s v="Faktúra"/>
    <n v="1200700496"/>
    <n v="202097"/>
    <s v="511.110000000"/>
    <x v="35"/>
    <m/>
    <n v="82.8"/>
    <n v="82.8"/>
    <s v="Nákup"/>
    <s v="TUZEMSKO"/>
    <s v="A-FIN"/>
    <x v="861"/>
    <s v="Účet"/>
    <m/>
    <n v="5869001"/>
  </r>
  <r>
    <x v="150"/>
    <m/>
    <s v="1.001.05"/>
    <s v="Faktúra"/>
    <n v="1190800160"/>
    <n v="2019123"/>
    <s v="511.110000000"/>
    <x v="35"/>
    <m/>
    <n v="45.6"/>
    <n v="45.6"/>
    <s v="Nákup"/>
    <s v="TUZEMSKO"/>
    <s v="A-FIN"/>
    <x v="871"/>
    <s v="Účet"/>
    <m/>
    <n v="4456396"/>
  </r>
  <r>
    <x v="158"/>
    <m/>
    <s v="5.188.52"/>
    <s v="Faktúra"/>
    <n v="1190400024"/>
    <n v="18191426"/>
    <s v="511.110000000"/>
    <x v="43"/>
    <m/>
    <n v="1308"/>
    <n v="1308"/>
    <s v="Nákup"/>
    <s v="TUZEMSKO"/>
    <s v="A-FIN"/>
    <x v="992"/>
    <s v="Účet"/>
    <m/>
    <n v="3972164"/>
  </r>
  <r>
    <x v="159"/>
    <m/>
    <s v="5.188.52"/>
    <s v="Faktúra"/>
    <n v="1190300412"/>
    <n v="18191309"/>
    <s v="511.110000000"/>
    <x v="43"/>
    <m/>
    <n v="2340"/>
    <n v="2340"/>
    <s v="Nákup"/>
    <s v="TUZEMSKO"/>
    <s v="A-FIN"/>
    <x v="993"/>
    <s v="Účet"/>
    <m/>
    <n v="3897307"/>
  </r>
  <r>
    <x v="160"/>
    <m/>
    <s v="5.188.53"/>
    <s v="Faktúra"/>
    <n v="1190600300"/>
    <n v="18191756"/>
    <s v="511.110000000"/>
    <x v="43"/>
    <m/>
    <n v="408"/>
    <n v="408"/>
    <s v="Nákup"/>
    <s v="TUZEMSKO"/>
    <s v="A-FIN"/>
    <x v="909"/>
    <s v="Účet"/>
    <m/>
    <n v="4215664"/>
  </r>
  <r>
    <x v="31"/>
    <m/>
    <s v="5.188.53"/>
    <s v="Faktúra"/>
    <n v="1190700407"/>
    <n v="18192060"/>
    <s v="511.110000000"/>
    <x v="43"/>
    <m/>
    <n v="9804"/>
    <n v="9804"/>
    <s v="Nákup"/>
    <s v="TUZEMSKO"/>
    <s v="A-FIN"/>
    <x v="994"/>
    <s v="Účet"/>
    <m/>
    <n v="4320219"/>
  </r>
  <r>
    <x v="161"/>
    <m/>
    <s v="1.013.01"/>
    <s v="Faktúra"/>
    <n v="1191200248"/>
    <n v="19200958"/>
    <s v="511.110000000"/>
    <x v="43"/>
    <m/>
    <n v="516"/>
    <n v="516"/>
    <s v="Nákup"/>
    <s v="TUZEMSKO"/>
    <s v="A-FIN"/>
    <x v="995"/>
    <s v="Účet"/>
    <m/>
    <n v="5002457"/>
  </r>
  <r>
    <x v="2"/>
    <m/>
    <s v="5.188.52"/>
    <s v="Faktúra"/>
    <n v="1200300402"/>
    <n v="19201308"/>
    <s v="511.110000000"/>
    <x v="43"/>
    <m/>
    <n v="408"/>
    <n v="408"/>
    <s v="Nákup"/>
    <s v="TUZEMSKO"/>
    <s v="A-FIN"/>
    <x v="909"/>
    <s v="Účet"/>
    <m/>
    <n v="5389051"/>
  </r>
  <r>
    <x v="40"/>
    <m/>
    <s v="5.188.52"/>
    <s v="Faktúra"/>
    <n v="1200600522"/>
    <n v="19201827"/>
    <s v="511.110000000"/>
    <x v="43"/>
    <m/>
    <n v="2216.4"/>
    <n v="2216.4"/>
    <s v="Nákup"/>
    <s v="TUZEMSKO"/>
    <s v="A-FIN"/>
    <x v="996"/>
    <s v="Účet"/>
    <m/>
    <n v="5775002"/>
  </r>
  <r>
    <x v="28"/>
    <m/>
    <s v="5.188.52"/>
    <s v="Faktúra"/>
    <n v="1200600540"/>
    <n v="19201901"/>
    <s v="511.110000000"/>
    <x v="43"/>
    <m/>
    <n v="1668"/>
    <n v="1668"/>
    <s v="Nákup"/>
    <s v="TUZEMSKO"/>
    <s v="A-FIN"/>
    <x v="997"/>
    <s v="Účet"/>
    <m/>
    <n v="5775057"/>
  </r>
  <r>
    <x v="28"/>
    <m/>
    <s v="5.188.52"/>
    <s v="Faktúra"/>
    <n v="1200600541"/>
    <n v="19201900"/>
    <s v="511.110000000"/>
    <x v="43"/>
    <m/>
    <n v="264"/>
    <n v="264"/>
    <s v="Nákup"/>
    <s v="TUZEMSKO"/>
    <s v="A-FIN"/>
    <x v="84"/>
    <s v="Účet"/>
    <m/>
    <n v="5775059"/>
  </r>
  <r>
    <x v="28"/>
    <m/>
    <s v="5.188.52"/>
    <s v="Faktúra"/>
    <n v="1200600542"/>
    <n v="19201899"/>
    <s v="511.110000000"/>
    <x v="43"/>
    <m/>
    <n v="2460"/>
    <n v="2460"/>
    <s v="Nákup"/>
    <s v="TUZEMSKO"/>
    <s v="A-FIN"/>
    <x v="998"/>
    <s v="Účet"/>
    <m/>
    <n v="5775061"/>
  </r>
  <r>
    <x v="76"/>
    <m/>
    <s v="5.188.52"/>
    <s v="Faktúra"/>
    <n v="1190400424"/>
    <n v="18191545"/>
    <s v="511.110000000"/>
    <x v="43"/>
    <m/>
    <n v="663.6"/>
    <n v="663.6"/>
    <s v="Nákup"/>
    <s v="TUZEMSKO"/>
    <s v="A-FIN"/>
    <x v="999"/>
    <s v="Účet"/>
    <m/>
    <n v="4015709"/>
  </r>
  <r>
    <x v="30"/>
    <m/>
    <s v="5.188.52"/>
    <s v="Faktúra"/>
    <n v="1190500211"/>
    <n v="18191720"/>
    <s v="511.110000000"/>
    <x v="43"/>
    <m/>
    <n v="1932"/>
    <n v="1932"/>
    <s v="Nákup"/>
    <s v="TUZEMSKO"/>
    <s v="A-FIN"/>
    <x v="1000"/>
    <s v="Účet"/>
    <m/>
    <n v="4089517"/>
  </r>
  <r>
    <x v="6"/>
    <m/>
    <s v="5.188.52"/>
    <s v="Faktúra"/>
    <n v="1200200462"/>
    <n v="19201168"/>
    <s v="511.110000000"/>
    <x v="43"/>
    <m/>
    <n v="2616"/>
    <n v="2616"/>
    <s v="Nákup"/>
    <s v="TUZEMSKO"/>
    <s v="A-FIN"/>
    <x v="1001"/>
    <s v="Účet"/>
    <m/>
    <n v="5256103"/>
  </r>
  <r>
    <x v="40"/>
    <m/>
    <s v="5.188.53"/>
    <s v="Faktúra"/>
    <n v="1200600521"/>
    <n v="19201829"/>
    <s v="511.110000000"/>
    <x v="43"/>
    <m/>
    <n v="3384"/>
    <n v="3384"/>
    <s v="Nákup"/>
    <s v="TUZEMSKO"/>
    <s v="A-FIN"/>
    <x v="1002"/>
    <s v="Účet"/>
    <m/>
    <n v="5775000"/>
  </r>
  <r>
    <x v="0"/>
    <m/>
    <s v="5.031.51"/>
    <s v="Faktúra"/>
    <n v="1190500518"/>
    <n v="201912282"/>
    <s v="511.110000000"/>
    <x v="44"/>
    <m/>
    <n v="909.6"/>
    <n v="909.6"/>
    <s v="Nákup"/>
    <s v="TUZEMSKO"/>
    <s v="A-FIN"/>
    <x v="968"/>
    <s v="Účet"/>
    <m/>
    <n v="4133162"/>
  </r>
  <r>
    <x v="4"/>
    <m/>
    <s v="5.031.51"/>
    <s v="Faktúra"/>
    <n v="1190800450"/>
    <n v="201913196"/>
    <s v="511.110000000"/>
    <x v="44"/>
    <m/>
    <n v="417.6"/>
    <n v="417.6"/>
    <s v="Nákup"/>
    <s v="TUZEMSKO"/>
    <s v="A-FIN"/>
    <x v="1003"/>
    <s v="Účet"/>
    <m/>
    <n v="4477274"/>
  </r>
  <r>
    <x v="7"/>
    <m/>
    <s v="5.031.51"/>
    <s v="Faktúra"/>
    <n v="1200200699"/>
    <n v="202011576"/>
    <s v="511.110000000"/>
    <x v="44"/>
    <m/>
    <n v="837.6"/>
    <n v="837.6"/>
    <s v="Nákup"/>
    <s v="TUZEMSKO"/>
    <s v="A-FIN"/>
    <x v="1004"/>
    <s v="Účet"/>
    <m/>
    <n v="5295351"/>
  </r>
  <r>
    <x v="26"/>
    <m/>
    <s v="5.031.51"/>
    <s v="Faktúra"/>
    <n v="1200400414"/>
    <n v="202012020"/>
    <s v="511.110000000"/>
    <x v="44"/>
    <m/>
    <n v="1461.6"/>
    <n v="1461.6"/>
    <s v="Nákup"/>
    <s v="TUZEMSKO"/>
    <s v="A-FIN"/>
    <x v="1005"/>
    <s v="Účet"/>
    <m/>
    <n v="5502761"/>
  </r>
  <r>
    <x v="54"/>
    <m/>
    <s v="1.025.06"/>
    <s v="Faktúra"/>
    <n v="1200100254"/>
    <n v="2000012"/>
    <s v="511.110000000"/>
    <x v="45"/>
    <m/>
    <n v="362.4"/>
    <n v="362.4"/>
    <s v="Nákup"/>
    <s v="TUZEMSKO"/>
    <s v="A-FIN"/>
    <x v="1006"/>
    <s v="Účet"/>
    <m/>
    <n v="5080326"/>
  </r>
  <r>
    <x v="118"/>
    <m/>
    <s v="1.202.02"/>
    <s v="Faktúra"/>
    <n v="1190300576"/>
    <n v="3076001821"/>
    <s v="511.110000000"/>
    <x v="46"/>
    <m/>
    <n v="860.59"/>
    <n v="860.59"/>
    <s v="Nákup"/>
    <s v="TUZEMSKO"/>
    <s v="A-FIN"/>
    <x v="1007"/>
    <s v="Účet"/>
    <m/>
    <n v="3910866"/>
  </r>
  <r>
    <x v="76"/>
    <m/>
    <s v="1.202.02"/>
    <s v="Faktúra"/>
    <n v="1190400423"/>
    <n v="3076001872"/>
    <s v="511.110000000"/>
    <x v="46"/>
    <m/>
    <n v="679.24"/>
    <n v="679.24"/>
    <s v="Nákup"/>
    <s v="TUZEMSKO"/>
    <s v="A-FIN"/>
    <x v="1008"/>
    <s v="Účet"/>
    <m/>
    <n v="4015707"/>
  </r>
  <r>
    <x v="124"/>
    <m/>
    <s v="1.202.02"/>
    <s v="Faktúra"/>
    <n v="1190600305"/>
    <n v="3076001940"/>
    <s v="511.110000000"/>
    <x v="46"/>
    <m/>
    <n v="994.78"/>
    <n v="994.78"/>
    <s v="Nákup"/>
    <s v="TUZEMSKO"/>
    <s v="A-FIN"/>
    <x v="1009"/>
    <s v="Účet"/>
    <m/>
    <n v="4215693"/>
  </r>
  <r>
    <x v="159"/>
    <m/>
    <s v="5.029.51"/>
    <s v="Faktúra"/>
    <n v="1190300413"/>
    <n v="120190017"/>
    <s v="511.110000000"/>
    <x v="47"/>
    <m/>
    <n v="592.71"/>
    <n v="592.71"/>
    <s v="Nákup"/>
    <s v="TUZEMSKO"/>
    <s v="A-FIN"/>
    <x v="1010"/>
    <s v="Účet"/>
    <m/>
    <n v="3897437"/>
  </r>
  <r>
    <x v="22"/>
    <m/>
    <s v="5.029.51"/>
    <s v="Faktúra"/>
    <n v="1191200237"/>
    <n v="120190122"/>
    <s v="511.110000000"/>
    <x v="47"/>
    <m/>
    <n v="712.5"/>
    <n v="712.5"/>
    <s v="Nákup"/>
    <s v="TUZEMSKO"/>
    <s v="A-FIN"/>
    <x v="1011"/>
    <s v="Účet"/>
    <m/>
    <n v="5002383"/>
  </r>
  <r>
    <x v="162"/>
    <m/>
    <s v="5.029.51"/>
    <s v="Faktúra"/>
    <n v="1200500130"/>
    <n v="120200032"/>
    <s v="511.110000000"/>
    <x v="47"/>
    <m/>
    <n v="1018.42"/>
    <n v="1018.42"/>
    <s v="Nákup"/>
    <s v="TUZEMSKO"/>
    <s v="A-FIN"/>
    <x v="1012"/>
    <s v="Účet"/>
    <m/>
    <n v="5553025"/>
  </r>
  <r>
    <x v="163"/>
    <m/>
    <s v="1.202.02"/>
    <s v="Faktúra"/>
    <n v="1190100098"/>
    <n v="662019"/>
    <s v="511.110000000"/>
    <x v="48"/>
    <m/>
    <n v="342"/>
    <n v="342"/>
    <s v="Nákup"/>
    <s v="TUZEMSKO"/>
    <s v="A-FIN"/>
    <x v="1013"/>
    <s v="Účet"/>
    <m/>
    <n v="3561120"/>
  </r>
  <r>
    <x v="91"/>
    <m/>
    <s v="S.009.01"/>
    <s v="Faktúra"/>
    <n v="1191100167"/>
    <n v="1900266"/>
    <s v="511.110000000"/>
    <x v="49"/>
    <m/>
    <n v="579.6"/>
    <n v="579.6"/>
    <s v="Nákup"/>
    <s v="TUZEMSKO"/>
    <s v="A-FIN"/>
    <x v="1014"/>
    <s v="Účet"/>
    <m/>
    <n v="4827164"/>
  </r>
  <r>
    <x v="158"/>
    <m/>
    <s v="1.005.05"/>
    <s v="Faktúra"/>
    <n v="1190400027"/>
    <n v="1900108"/>
    <s v="511.110000000"/>
    <x v="49"/>
    <m/>
    <n v="114"/>
    <n v="114"/>
    <s v="Nákup"/>
    <s v="TUZEMSKO"/>
    <s v="A-FIN"/>
    <x v="808"/>
    <s v="Účet"/>
    <m/>
    <n v="3972337"/>
  </r>
  <r>
    <x v="158"/>
    <m/>
    <s v="1.012.01"/>
    <s v="Faktúra"/>
    <n v="1190400026"/>
    <n v="1900106"/>
    <s v="511.110000000"/>
    <x v="49"/>
    <m/>
    <n v="314.39999999999998"/>
    <n v="314.39999999999998"/>
    <s v="Nákup"/>
    <s v="TUZEMSKO"/>
    <s v="A-FIN"/>
    <x v="1015"/>
    <s v="Účet"/>
    <m/>
    <n v="3972331"/>
  </r>
  <r>
    <x v="158"/>
    <m/>
    <s v="1.025.06"/>
    <s v="Faktúra"/>
    <n v="1190400025"/>
    <n v="1900107"/>
    <s v="511.110000000"/>
    <x v="49"/>
    <m/>
    <n v="362.4"/>
    <n v="362.4"/>
    <s v="Nákup"/>
    <s v="TUZEMSKO"/>
    <s v="A-FIN"/>
    <x v="1006"/>
    <s v="Účet"/>
    <m/>
    <n v="3972324"/>
  </r>
  <r>
    <x v="64"/>
    <m/>
    <s v="1.015.01"/>
    <s v="Faktúra"/>
    <n v="1190400119"/>
    <n v="1900118"/>
    <s v="511.110000000"/>
    <x v="49"/>
    <m/>
    <n v="362.4"/>
    <n v="362.4"/>
    <s v="Nákup"/>
    <s v="TUZEMSKO"/>
    <s v="A-FIN"/>
    <x v="1006"/>
    <s v="Účet"/>
    <m/>
    <n v="3975885"/>
  </r>
  <r>
    <x v="60"/>
    <m/>
    <s v="1.009.01"/>
    <s v="Faktúra"/>
    <n v="1190100119"/>
    <n v="1900019"/>
    <s v="511.110000000"/>
    <x v="49"/>
    <m/>
    <n v="465"/>
    <n v="465"/>
    <s v="Nákup"/>
    <s v="TUZEMSKO"/>
    <s v="A-FIN"/>
    <x v="1016"/>
    <s v="Účet"/>
    <m/>
    <n v="3563835"/>
  </r>
  <r>
    <x v="60"/>
    <m/>
    <s v="1.010.01"/>
    <s v="Faktúra"/>
    <n v="1190100120"/>
    <n v="1900018"/>
    <s v="511.110000000"/>
    <x v="49"/>
    <m/>
    <n v="579.6"/>
    <n v="579.6"/>
    <s v="Nákup"/>
    <s v="TUZEMSKO"/>
    <s v="A-FIN"/>
    <x v="1014"/>
    <s v="Účet"/>
    <m/>
    <n v="3563845"/>
  </r>
  <r>
    <x v="60"/>
    <m/>
    <s v="1.025.06"/>
    <s v="Faktúra"/>
    <n v="1190100121"/>
    <n v="1900017"/>
    <s v="511.110000000"/>
    <x v="49"/>
    <m/>
    <n v="228"/>
    <n v="228"/>
    <s v="Nákup"/>
    <s v="TUZEMSKO"/>
    <s v="A-FIN"/>
    <x v="964"/>
    <s v="Účet"/>
    <m/>
    <n v="3563851"/>
  </r>
  <r>
    <x v="13"/>
    <m/>
    <s v="1.009.01"/>
    <s v="Faktúra"/>
    <n v="1190100278"/>
    <n v="1900025"/>
    <s v="511.110000000"/>
    <x v="49"/>
    <m/>
    <n v="543.6"/>
    <n v="543.6"/>
    <s v="Nákup"/>
    <s v="TUZEMSKO"/>
    <s v="A-FIN"/>
    <x v="1017"/>
    <s v="Účet"/>
    <m/>
    <n v="3565015"/>
  </r>
  <r>
    <x v="13"/>
    <m/>
    <s v="1.025.06"/>
    <s v="Faktúra"/>
    <n v="1190100410"/>
    <n v="1900035"/>
    <s v="511.110000000"/>
    <x v="49"/>
    <m/>
    <n v="362.4"/>
    <n v="362.4"/>
    <s v="Nákup"/>
    <s v="TUZEMSKO"/>
    <s v="A-FIN"/>
    <x v="1006"/>
    <s v="Účet"/>
    <m/>
    <n v="3584601"/>
  </r>
  <r>
    <x v="13"/>
    <m/>
    <s v="1.025.06"/>
    <s v="Faktúra"/>
    <n v="1190100411"/>
    <n v="1900036"/>
    <s v="511.110000000"/>
    <x v="49"/>
    <m/>
    <n v="362.4"/>
    <n v="362.4"/>
    <s v="Nákup"/>
    <s v="TUZEMSKO"/>
    <s v="A-FIN"/>
    <x v="1006"/>
    <s v="Účet"/>
    <m/>
    <n v="3584603"/>
  </r>
  <r>
    <x v="13"/>
    <m/>
    <s v="1.025.06"/>
    <s v="Faktúra"/>
    <n v="1190100412"/>
    <n v="1900037"/>
    <s v="511.110000000"/>
    <x v="49"/>
    <m/>
    <n v="159.6"/>
    <n v="159.6"/>
    <s v="Nákup"/>
    <s v="TUZEMSKO"/>
    <s v="A-FIN"/>
    <x v="767"/>
    <s v="Účet"/>
    <m/>
    <n v="3584605"/>
  </r>
  <r>
    <x v="114"/>
    <m/>
    <s v="1.025.06"/>
    <s v="Faktúra"/>
    <n v="1190200077"/>
    <n v="1900050"/>
    <s v="511.110000000"/>
    <x v="49"/>
    <m/>
    <n v="362.4"/>
    <n v="362.4"/>
    <s v="Nákup"/>
    <s v="TUZEMSKO"/>
    <s v="A-FIN"/>
    <x v="1006"/>
    <s v="Účet"/>
    <m/>
    <n v="3732176"/>
  </r>
  <r>
    <x v="114"/>
    <m/>
    <s v="1.025.06"/>
    <s v="Faktúra"/>
    <n v="1190200078"/>
    <n v="1900047"/>
    <s v="511.110000000"/>
    <x v="49"/>
    <m/>
    <n v="362.4"/>
    <n v="362.4"/>
    <s v="Nákup"/>
    <s v="TUZEMSKO"/>
    <s v="A-FIN"/>
    <x v="1006"/>
    <s v="Účet"/>
    <m/>
    <n v="3732178"/>
  </r>
  <r>
    <x v="114"/>
    <m/>
    <s v="1.025.06"/>
    <s v="Faktúra"/>
    <n v="1190200079"/>
    <n v="1900049"/>
    <s v="511.110000000"/>
    <x v="49"/>
    <m/>
    <n v="362.4"/>
    <n v="362.4"/>
    <s v="Nákup"/>
    <s v="TUZEMSKO"/>
    <s v="A-FIN"/>
    <x v="1006"/>
    <s v="Účet"/>
    <m/>
    <n v="3732180"/>
  </r>
  <r>
    <x v="114"/>
    <m/>
    <s v="1.025.06"/>
    <s v="Faktúra"/>
    <n v="1190200080"/>
    <n v="1900048"/>
    <s v="511.110000000"/>
    <x v="49"/>
    <m/>
    <n v="362.4"/>
    <n v="362.4"/>
    <s v="Nákup"/>
    <s v="TUZEMSKO"/>
    <s v="A-FIN"/>
    <x v="1006"/>
    <s v="Účet"/>
    <m/>
    <n v="3732182"/>
  </r>
  <r>
    <x v="71"/>
    <m/>
    <s v="1.025.06"/>
    <s v="Faktúra"/>
    <n v="1190300063"/>
    <n v="1900073"/>
    <s v="511.110000000"/>
    <x v="49"/>
    <m/>
    <n v="409.2"/>
    <n v="409.2"/>
    <s v="Nákup"/>
    <s v="TUZEMSKO"/>
    <s v="A-FIN"/>
    <x v="1018"/>
    <s v="Účet"/>
    <m/>
    <n v="3845830"/>
  </r>
  <r>
    <x v="71"/>
    <m/>
    <s v="1.025.06"/>
    <s v="Faktúra"/>
    <n v="1190300064"/>
    <n v="1900072"/>
    <s v="511.110000000"/>
    <x v="49"/>
    <m/>
    <n v="279"/>
    <n v="279"/>
    <s v="Nákup"/>
    <s v="TUZEMSKO"/>
    <s v="A-FIN"/>
    <x v="1019"/>
    <s v="Účet"/>
    <m/>
    <n v="3845832"/>
  </r>
  <r>
    <x v="118"/>
    <m/>
    <s v="1.025.06"/>
    <s v="Faktúra"/>
    <n v="1190300498"/>
    <n v="1900085"/>
    <s v="511.110000000"/>
    <x v="49"/>
    <m/>
    <n v="362.4"/>
    <n v="362.4"/>
    <s v="Nákup"/>
    <s v="TUZEMSKO"/>
    <s v="A-FIN"/>
    <x v="1006"/>
    <s v="Účet"/>
    <m/>
    <n v="3899820"/>
  </r>
  <r>
    <x v="118"/>
    <m/>
    <s v="1.025.06"/>
    <s v="Faktúra"/>
    <n v="1190300499"/>
    <n v="1900084"/>
    <s v="511.110000000"/>
    <x v="49"/>
    <m/>
    <n v="153"/>
    <n v="153"/>
    <s v="Nákup"/>
    <s v="TUZEMSKO"/>
    <s v="A-FIN"/>
    <x v="1020"/>
    <s v="Účet"/>
    <m/>
    <n v="3899822"/>
  </r>
  <r>
    <x v="76"/>
    <m/>
    <s v="1.025.06"/>
    <s v="Faktúra"/>
    <n v="1190400617"/>
    <n v="1900127"/>
    <s v="511.110000000"/>
    <x v="49"/>
    <m/>
    <n v="153"/>
    <n v="153"/>
    <s v="Nákup"/>
    <s v="TUZEMSKO"/>
    <s v="A-FIN"/>
    <x v="1020"/>
    <s v="Účet"/>
    <m/>
    <n v="4034108"/>
  </r>
  <r>
    <x v="76"/>
    <m/>
    <s v="1.025.06"/>
    <s v="Faktúra"/>
    <n v="1190400618"/>
    <n v="1900128"/>
    <s v="511.110000000"/>
    <x v="49"/>
    <m/>
    <n v="153"/>
    <n v="153"/>
    <s v="Nákup"/>
    <s v="TUZEMSKO"/>
    <s v="A-FIN"/>
    <x v="1020"/>
    <s v="Účet"/>
    <m/>
    <n v="4034110"/>
  </r>
  <r>
    <x v="76"/>
    <m/>
    <s v="1.025.06"/>
    <s v="Faktúra"/>
    <n v="1190400619"/>
    <n v="1900129"/>
    <s v="511.110000000"/>
    <x v="49"/>
    <m/>
    <n v="374.4"/>
    <n v="374.4"/>
    <s v="Nákup"/>
    <s v="TUZEMSKO"/>
    <s v="A-FIN"/>
    <x v="1021"/>
    <s v="Účet"/>
    <m/>
    <n v="4034114"/>
  </r>
  <r>
    <x v="139"/>
    <m/>
    <s v="1.025.06"/>
    <s v="Faktúra"/>
    <n v="1190500202"/>
    <n v="1900139"/>
    <s v="511.110000000"/>
    <x v="49"/>
    <m/>
    <n v="336"/>
    <n v="336"/>
    <s v="Nákup"/>
    <s v="TUZEMSKO"/>
    <s v="A-FIN"/>
    <x v="75"/>
    <s v="Účet"/>
    <m/>
    <n v="4089348"/>
  </r>
  <r>
    <x v="139"/>
    <m/>
    <s v="1.025.06"/>
    <s v="Faktúra"/>
    <n v="1190500203"/>
    <n v="1900140"/>
    <s v="511.110000000"/>
    <x v="49"/>
    <m/>
    <n v="336"/>
    <n v="336"/>
    <s v="Nákup"/>
    <s v="TUZEMSKO"/>
    <s v="A-FIN"/>
    <x v="75"/>
    <s v="Účet"/>
    <m/>
    <n v="4089350"/>
  </r>
  <r>
    <x v="0"/>
    <m/>
    <s v="1.038.01"/>
    <s v="Faktúra"/>
    <n v="1190500520"/>
    <n v="1900143"/>
    <s v="511.110000000"/>
    <x v="49"/>
    <m/>
    <n v="362.4"/>
    <n v="362.4"/>
    <s v="Nákup"/>
    <s v="TUZEMSKO"/>
    <s v="A-FIN"/>
    <x v="1006"/>
    <s v="Účet"/>
    <m/>
    <n v="4134068"/>
  </r>
  <r>
    <x v="77"/>
    <m/>
    <s v="1.025.06"/>
    <s v="Faktúra"/>
    <n v="1190600313"/>
    <n v="1900150"/>
    <s v="511.110000000"/>
    <x v="49"/>
    <m/>
    <n v="362.4"/>
    <n v="362.4"/>
    <s v="Nákup"/>
    <s v="TUZEMSKO"/>
    <s v="A-FIN"/>
    <x v="1006"/>
    <s v="Účet"/>
    <m/>
    <n v="4215780"/>
  </r>
  <r>
    <x v="77"/>
    <m/>
    <s v="2.011.58"/>
    <s v="Faktúra"/>
    <n v="1190600314"/>
    <n v="1900149"/>
    <s v="511.110000000"/>
    <x v="49"/>
    <m/>
    <n v="59.4"/>
    <n v="59.4"/>
    <s v="Nákup"/>
    <s v="TUZEMSKO"/>
    <s v="A-FIN"/>
    <x v="1022"/>
    <s v="Účet"/>
    <m/>
    <n v="4215782"/>
  </r>
  <r>
    <x v="164"/>
    <m/>
    <s v="1.025.06"/>
    <s v="Faktúra"/>
    <n v="1190800179"/>
    <n v="1900184"/>
    <s v="511.110000000"/>
    <x v="49"/>
    <m/>
    <n v="269.27999999999997"/>
    <n v="269.27999999999997"/>
    <s v="Nákup"/>
    <s v="TUZEMSKO"/>
    <s v="A-FIN"/>
    <x v="1023"/>
    <s v="Účet"/>
    <m/>
    <n v="4468272"/>
  </r>
  <r>
    <x v="5"/>
    <m/>
    <s v="1.025.06"/>
    <s v="Faktúra"/>
    <n v="1190900062"/>
    <n v="1900214"/>
    <s v="511.110000000"/>
    <x v="49"/>
    <m/>
    <n v="362.4"/>
    <n v="362.4"/>
    <s v="Nákup"/>
    <s v="TUZEMSKO"/>
    <s v="A-FIN"/>
    <x v="1006"/>
    <s v="Účet"/>
    <m/>
    <n v="4550368"/>
  </r>
  <r>
    <x v="86"/>
    <m/>
    <s v="1.025.06"/>
    <s v="Faktúra"/>
    <n v="1190900192"/>
    <n v="1900225"/>
    <s v="511.110000000"/>
    <x v="49"/>
    <m/>
    <n v="171"/>
    <n v="171"/>
    <s v="Nákup"/>
    <s v="TUZEMSKO"/>
    <s v="A-FIN"/>
    <x v="1024"/>
    <s v="Účet"/>
    <m/>
    <n v="4564387"/>
  </r>
  <r>
    <x v="86"/>
    <m/>
    <s v="1.025.06"/>
    <s v="Faktúra"/>
    <n v="1190900193"/>
    <n v="1900224"/>
    <s v="511.110000000"/>
    <x v="49"/>
    <m/>
    <n v="2413.1999999999998"/>
    <n v="2413.1999999999998"/>
    <s v="Nákup"/>
    <s v="TUZEMSKO"/>
    <s v="A-FIN"/>
    <x v="1025"/>
    <s v="Účet"/>
    <m/>
    <n v="4564391"/>
  </r>
  <r>
    <x v="86"/>
    <m/>
    <s v="1.025.06"/>
    <s v="Faktúra"/>
    <n v="1190900194"/>
    <n v="1900226"/>
    <s v="511.110000000"/>
    <x v="49"/>
    <m/>
    <n v="141.6"/>
    <n v="141.6"/>
    <s v="Nákup"/>
    <s v="TUZEMSKO"/>
    <s v="A-FIN"/>
    <x v="1026"/>
    <s v="Účet"/>
    <m/>
    <n v="4564393"/>
  </r>
  <r>
    <x v="115"/>
    <m/>
    <s v="1.025.06"/>
    <s v="Faktúra"/>
    <n v="1191000318"/>
    <n v="1900244"/>
    <s v="511.110000000"/>
    <x v="49"/>
    <m/>
    <n v="152.63999999999999"/>
    <n v="152.63999999999999"/>
    <s v="Nákup"/>
    <s v="TUZEMSKO"/>
    <s v="A-FIN"/>
    <x v="1027"/>
    <s v="Účet"/>
    <m/>
    <n v="4737063"/>
  </r>
  <r>
    <x v="115"/>
    <m/>
    <s v="S.009.01"/>
    <s v="Faktúra"/>
    <n v="1191000317"/>
    <n v="1900245"/>
    <s v="511.110000000"/>
    <x v="49"/>
    <m/>
    <n v="147.36000000000001"/>
    <n v="147.36000000000001"/>
    <s v="Nákup"/>
    <s v="TUZEMSKO"/>
    <s v="A-FIN"/>
    <x v="1028"/>
    <s v="Účet"/>
    <m/>
    <n v="4737047"/>
  </r>
  <r>
    <x v="10"/>
    <m/>
    <s v="1.025.06"/>
    <s v="Faktúra"/>
    <n v="1191000651"/>
    <n v="1900264"/>
    <s v="511.110000000"/>
    <x v="49"/>
    <m/>
    <n v="150.24"/>
    <n v="150.24"/>
    <s v="Nákup"/>
    <s v="TUZEMSKO"/>
    <s v="A-FIN"/>
    <x v="890"/>
    <s v="Účet"/>
    <m/>
    <n v="4757131"/>
  </r>
  <r>
    <x v="91"/>
    <m/>
    <s v="S.009.01"/>
    <s v="Faktúra"/>
    <n v="1191100166"/>
    <n v="1900265"/>
    <s v="511.110000000"/>
    <x v="49"/>
    <m/>
    <n v="362.4"/>
    <n v="362.4"/>
    <s v="Nákup"/>
    <s v="TUZEMSKO"/>
    <s v="A-FIN"/>
    <x v="1006"/>
    <s v="Účet"/>
    <m/>
    <n v="4827162"/>
  </r>
  <r>
    <x v="19"/>
    <m/>
    <s v="S.038.01"/>
    <s v="Faktúra"/>
    <n v="1191100491"/>
    <n v="1900299"/>
    <s v="511.110000000"/>
    <x v="49"/>
    <m/>
    <n v="190.2"/>
    <n v="190.2"/>
    <s v="Nákup"/>
    <s v="TUZEMSKO"/>
    <s v="A-FIN"/>
    <x v="1029"/>
    <s v="Účet"/>
    <m/>
    <n v="4896107"/>
  </r>
  <r>
    <x v="165"/>
    <m/>
    <s v="1.025.06"/>
    <s v="Faktúra"/>
    <n v="1191200233"/>
    <n v="1900304"/>
    <s v="511.110000000"/>
    <x v="49"/>
    <m/>
    <n v="362.4"/>
    <n v="362.4"/>
    <s v="Nákup"/>
    <s v="TUZEMSKO"/>
    <s v="A-FIN"/>
    <x v="1006"/>
    <s v="Účet"/>
    <m/>
    <n v="5002375"/>
  </r>
  <r>
    <x v="165"/>
    <m/>
    <s v="S.038.01"/>
    <s v="Faktúra"/>
    <n v="1191200232"/>
    <n v="1900305"/>
    <s v="511.110000000"/>
    <x v="49"/>
    <m/>
    <n v="362.4"/>
    <n v="362.4"/>
    <s v="Nákup"/>
    <s v="TUZEMSKO"/>
    <s v="A-FIN"/>
    <x v="1006"/>
    <s v="Účet"/>
    <m/>
    <n v="5002373"/>
  </r>
  <r>
    <x v="43"/>
    <m/>
    <s v="1.025.06"/>
    <s v="Faktúra"/>
    <n v="1191200569"/>
    <n v="1900306"/>
    <s v="511.110000000"/>
    <x v="49"/>
    <m/>
    <n v="145.91999999999999"/>
    <n v="145.91999999999999"/>
    <s v="Nákup"/>
    <s v="TUZEMSKO"/>
    <s v="A-FIN"/>
    <x v="1030"/>
    <s v="Účet"/>
    <m/>
    <n v="5042661"/>
  </r>
  <r>
    <x v="43"/>
    <m/>
    <s v="S.015.01"/>
    <s v="Faktúra"/>
    <n v="1191200260"/>
    <n v="1900307"/>
    <s v="511.110000000"/>
    <x v="49"/>
    <m/>
    <n v="362.4"/>
    <n v="362.4"/>
    <s v="Nákup"/>
    <s v="TUZEMSKO"/>
    <s v="A-FIN"/>
    <x v="1006"/>
    <s v="Účet"/>
    <m/>
    <n v="5002575"/>
  </r>
  <r>
    <x v="54"/>
    <m/>
    <s v="1.025.06"/>
    <s v="Faktúra"/>
    <n v="1200100253"/>
    <n v="2000013"/>
    <s v="511.110000000"/>
    <x v="49"/>
    <m/>
    <n v="228"/>
    <n v="228"/>
    <s v="Nákup"/>
    <s v="TUZEMSKO"/>
    <s v="A-FIN"/>
    <x v="964"/>
    <s v="Účet"/>
    <m/>
    <n v="5080322"/>
  </r>
  <r>
    <x v="131"/>
    <m/>
    <s v="1.025.06"/>
    <s v="Faktúra"/>
    <n v="1200200433"/>
    <n v="2000038"/>
    <s v="511.110000000"/>
    <x v="49"/>
    <m/>
    <n v="259.2"/>
    <n v="259.2"/>
    <s v="Nákup"/>
    <s v="TUZEMSKO"/>
    <s v="A-FIN"/>
    <x v="1031"/>
    <s v="Účet"/>
    <m/>
    <n v="5255649"/>
  </r>
  <r>
    <x v="131"/>
    <m/>
    <s v="1.025.06"/>
    <s v="Faktúra"/>
    <n v="1200200434"/>
    <n v="2000036"/>
    <s v="511.110000000"/>
    <x v="49"/>
    <m/>
    <n v="362.4"/>
    <n v="362.4"/>
    <s v="Nákup"/>
    <s v="TUZEMSKO"/>
    <s v="A-FIN"/>
    <x v="1006"/>
    <s v="Účet"/>
    <m/>
    <n v="5255660"/>
  </r>
  <r>
    <x v="131"/>
    <m/>
    <s v="1.025.06"/>
    <s v="Faktúra"/>
    <n v="1200200435"/>
    <n v="2000037"/>
    <s v="511.110000000"/>
    <x v="49"/>
    <m/>
    <n v="374.88"/>
    <n v="374.88"/>
    <s v="Nákup"/>
    <s v="TUZEMSKO"/>
    <s v="A-FIN"/>
    <x v="1032"/>
    <s v="Účet"/>
    <m/>
    <n v="5255807"/>
  </r>
  <r>
    <x v="131"/>
    <m/>
    <s v="1.025.06"/>
    <s v="Faktúra"/>
    <n v="1200200487"/>
    <n v="2000035"/>
    <s v="511.110000000"/>
    <x v="49"/>
    <m/>
    <n v="362.4"/>
    <n v="362.4"/>
    <s v="Nákup"/>
    <s v="TUZEMSKO"/>
    <s v="A-FIN"/>
    <x v="1006"/>
    <s v="Účet"/>
    <m/>
    <n v="5256290"/>
  </r>
  <r>
    <x v="131"/>
    <m/>
    <s v="1.025.06"/>
    <s v="Faktúra"/>
    <n v="1200200488"/>
    <n v="2000034"/>
    <s v="511.110000000"/>
    <x v="49"/>
    <m/>
    <n v="228"/>
    <n v="228"/>
    <s v="Nákup"/>
    <s v="TUZEMSKO"/>
    <s v="A-FIN"/>
    <x v="964"/>
    <s v="Účet"/>
    <m/>
    <n v="5256298"/>
  </r>
  <r>
    <x v="131"/>
    <m/>
    <s v="1.025.06"/>
    <s v="Faktúra"/>
    <n v="1200200490"/>
    <n v="2000040"/>
    <s v="511.110000000"/>
    <x v="49"/>
    <m/>
    <n v="362.4"/>
    <n v="362.4"/>
    <s v="Nákup"/>
    <s v="TUZEMSKO"/>
    <s v="A-FIN"/>
    <x v="1006"/>
    <s v="Účet"/>
    <m/>
    <n v="5256305"/>
  </r>
  <r>
    <x v="131"/>
    <m/>
    <s v="1.025.06"/>
    <s v="Faktúra"/>
    <n v="1200200491"/>
    <n v="2000039"/>
    <s v="511.110000000"/>
    <x v="49"/>
    <m/>
    <n v="362.4"/>
    <n v="362.4"/>
    <s v="Nákup"/>
    <s v="TUZEMSKO"/>
    <s v="A-FIN"/>
    <x v="1006"/>
    <s v="Účet"/>
    <m/>
    <n v="5256307"/>
  </r>
  <r>
    <x v="134"/>
    <m/>
    <s v="1.025.06"/>
    <s v="Faktúra"/>
    <n v="1200300280"/>
    <n v="2000049"/>
    <s v="511.110000000"/>
    <x v="49"/>
    <m/>
    <n v="345.6"/>
    <n v="345.6"/>
    <s v="Nákup"/>
    <s v="TUZEMSKO"/>
    <s v="A-FIN"/>
    <x v="1033"/>
    <s v="Účet"/>
    <m/>
    <n v="5370749"/>
  </r>
  <r>
    <x v="134"/>
    <m/>
    <s v="1.025.06"/>
    <s v="Faktúra"/>
    <n v="1200300281"/>
    <n v="2000050"/>
    <s v="511.110000000"/>
    <x v="49"/>
    <m/>
    <n v="144"/>
    <n v="144"/>
    <s v="Nákup"/>
    <s v="TUZEMSKO"/>
    <s v="A-FIN"/>
    <x v="73"/>
    <s v="Účet"/>
    <m/>
    <n v="5370751"/>
  </r>
  <r>
    <x v="166"/>
    <m/>
    <s v="S.015.01"/>
    <s v="Faktúra"/>
    <n v="1200400019"/>
    <n v="2000063"/>
    <s v="511.110000000"/>
    <x v="49"/>
    <m/>
    <n v="492"/>
    <n v="492"/>
    <s v="Nákup"/>
    <s v="TUZEMSKO"/>
    <s v="A-FIN"/>
    <x v="331"/>
    <s v="Účet"/>
    <m/>
    <n v="5475306"/>
  </r>
  <r>
    <x v="107"/>
    <m/>
    <s v="1.025.06"/>
    <s v="Faktúra"/>
    <n v="1200500549"/>
    <n v="2000105"/>
    <s v="511.110000000"/>
    <x v="49"/>
    <m/>
    <n v="199.2"/>
    <n v="199.2"/>
    <s v="Nákup"/>
    <s v="TUZEMSKO"/>
    <s v="A-FIN"/>
    <x v="1034"/>
    <s v="Účet"/>
    <m/>
    <n v="5643742"/>
  </r>
  <r>
    <x v="28"/>
    <m/>
    <s v="1.025.06"/>
    <s v="Faktúra"/>
    <n v="1200600524"/>
    <n v="2000116"/>
    <s v="511.110000000"/>
    <x v="49"/>
    <m/>
    <n v="144"/>
    <n v="144"/>
    <s v="Nákup"/>
    <s v="TUZEMSKO"/>
    <s v="A-FIN"/>
    <x v="73"/>
    <s v="Účet"/>
    <m/>
    <n v="5775010"/>
  </r>
  <r>
    <x v="28"/>
    <m/>
    <s v="1.025.06"/>
    <s v="Faktúra"/>
    <n v="1200600525"/>
    <n v="2000110"/>
    <s v="511.110000000"/>
    <x v="49"/>
    <m/>
    <n v="362.4"/>
    <n v="362.4"/>
    <s v="Nákup"/>
    <s v="TUZEMSKO"/>
    <s v="A-FIN"/>
    <x v="1006"/>
    <s v="Účet"/>
    <m/>
    <n v="5775012"/>
  </r>
  <r>
    <x v="28"/>
    <m/>
    <s v="1.025.06"/>
    <s v="Faktúra"/>
    <n v="1200600543"/>
    <n v="2000117"/>
    <s v="511.110000000"/>
    <x v="49"/>
    <m/>
    <n v="362.4"/>
    <n v="362.4"/>
    <s v="Nákup"/>
    <s v="TUZEMSKO"/>
    <s v="A-FIN"/>
    <x v="1006"/>
    <s v="Účet"/>
    <m/>
    <n v="5775074"/>
  </r>
  <r>
    <x v="167"/>
    <m/>
    <s v="1.025.06"/>
    <s v="Faktúra"/>
    <n v="1200700128"/>
    <n v="2000129"/>
    <s v="511.110000000"/>
    <x v="49"/>
    <m/>
    <n v="362.4"/>
    <n v="362.4"/>
    <s v="Nákup"/>
    <s v="TUZEMSKO"/>
    <s v="A-FIN"/>
    <x v="1006"/>
    <s v="Účet"/>
    <m/>
    <n v="5795124"/>
  </r>
  <r>
    <x v="167"/>
    <m/>
    <s v="1.025.06"/>
    <s v="Faktúra"/>
    <n v="1200700129"/>
    <n v="2000130"/>
    <s v="511.110000000"/>
    <x v="49"/>
    <m/>
    <n v="200.4"/>
    <n v="200.4"/>
    <s v="Nákup"/>
    <s v="TUZEMSKO"/>
    <s v="A-FIN"/>
    <x v="1035"/>
    <s v="Účet"/>
    <m/>
    <n v="5795130"/>
  </r>
  <r>
    <x v="56"/>
    <m/>
    <s v="S.009.01"/>
    <s v="Faktúra"/>
    <n v="1200700509"/>
    <n v="2000166"/>
    <s v="511.110000000"/>
    <x v="49"/>
    <m/>
    <n v="906"/>
    <n v="906"/>
    <s v="Nákup"/>
    <s v="TUZEMSKO"/>
    <s v="A-FIN"/>
    <x v="1036"/>
    <s v="Účet"/>
    <m/>
    <n v="5869036"/>
  </r>
  <r>
    <x v="56"/>
    <m/>
    <s v="S.038.01"/>
    <s v="Faktúra"/>
    <n v="1200700508"/>
    <n v="2000165"/>
    <s v="511.110000000"/>
    <x v="49"/>
    <m/>
    <n v="362.4"/>
    <n v="362.4"/>
    <s v="Nákup"/>
    <s v="TUZEMSKO"/>
    <s v="A-FIN"/>
    <x v="1006"/>
    <s v="Účet"/>
    <m/>
    <n v="5869034"/>
  </r>
  <r>
    <x v="168"/>
    <m/>
    <s v="5.185.05"/>
    <s v="Faktúra"/>
    <n v="1190900073"/>
    <n v="190701"/>
    <s v="511.110000000"/>
    <x v="50"/>
    <m/>
    <n v="2563.5"/>
    <n v="2563.5"/>
    <s v="Nákup"/>
    <s v="TUZEMSKO"/>
    <s v="A-FIN"/>
    <x v="1037"/>
    <s v="Účet"/>
    <m/>
    <n v="4550392"/>
  </r>
  <r>
    <x v="37"/>
    <m/>
    <s v="S.015.01"/>
    <s v="Faktúra"/>
    <n v="1190900258"/>
    <n v="190736"/>
    <s v="511.110000000"/>
    <x v="50"/>
    <m/>
    <n v="1156.2"/>
    <n v="1156.2"/>
    <s v="Nákup"/>
    <s v="TUZEMSKO"/>
    <s v="A-FIN"/>
    <x v="144"/>
    <s v="Účet"/>
    <m/>
    <n v="4567059"/>
  </r>
  <r>
    <x v="119"/>
    <m/>
    <s v="S.015.01"/>
    <s v="Faktúra"/>
    <n v="1191200239"/>
    <n v="190996"/>
    <s v="511.110000000"/>
    <x v="50"/>
    <m/>
    <n v="4040"/>
    <n v="4040"/>
    <s v="Nákup"/>
    <s v="TUZEMSKO"/>
    <s v="A-FIN"/>
    <x v="1038"/>
    <s v="Účet"/>
    <m/>
    <n v="5002387"/>
  </r>
  <r>
    <x v="26"/>
    <m/>
    <s v="1.015.01"/>
    <s v="Faktúra"/>
    <n v="1200400395"/>
    <n v="190458"/>
    <s v="511.110000000"/>
    <x v="50"/>
    <m/>
    <n v="4980"/>
    <n v="4980"/>
    <s v="Nákup"/>
    <s v="TUZEMSKO"/>
    <s v="A-FIN"/>
    <x v="1039"/>
    <s v="Účet"/>
    <m/>
    <n v="5502702"/>
  </r>
  <r>
    <x v="60"/>
    <m/>
    <s v="1.010.01"/>
    <s v="Faktúra"/>
    <n v="1190100111"/>
    <n v="8190028"/>
    <s v="511.110000000"/>
    <x v="51"/>
    <m/>
    <n v="2714.4"/>
    <n v="2714.4"/>
    <s v="Nákup"/>
    <s v="TUZEMSKO"/>
    <s v="A-FIN"/>
    <x v="1040"/>
    <s v="Účet"/>
    <m/>
    <n v="3561445"/>
  </r>
  <r>
    <x v="76"/>
    <m/>
    <s v="1.025.05"/>
    <s v="Faktúra"/>
    <n v="1190400437"/>
    <n v="8190342"/>
    <s v="511.110000000"/>
    <x v="51"/>
    <m/>
    <n v="1332"/>
    <n v="1332"/>
    <s v="Nákup"/>
    <s v="TUZEMSKO"/>
    <s v="A-FIN"/>
    <x v="1041"/>
    <s v="Účet"/>
    <m/>
    <n v="4015693"/>
  </r>
  <r>
    <x v="76"/>
    <m/>
    <s v="1.025.05"/>
    <s v="Faktúra"/>
    <n v="1190400436"/>
    <n v="8190343"/>
    <s v="511.110000000"/>
    <x v="51"/>
    <m/>
    <n v="1332"/>
    <n v="1332"/>
    <s v="Nákup"/>
    <s v="TUZEMSKO"/>
    <s v="A-FIN"/>
    <x v="1041"/>
    <s v="Účet"/>
    <m/>
    <n v="4015699"/>
  </r>
  <r>
    <x v="13"/>
    <m/>
    <s v="1.012.01"/>
    <s v="Faktúra"/>
    <n v="1190100446"/>
    <n v="8190062"/>
    <s v="511.110000000"/>
    <x v="52"/>
    <m/>
    <n v="2114.21"/>
    <n v="2114.21"/>
    <s v="Nákup"/>
    <s v="TUZEMSKO"/>
    <s v="A-FIN"/>
    <x v="1042"/>
    <s v="Účet"/>
    <m/>
    <n v="3608785"/>
  </r>
  <r>
    <x v="169"/>
    <m/>
    <s v="1.038.01"/>
    <s v="Faktúra"/>
    <n v="1190600315"/>
    <n v="8190468"/>
    <s v="511.110000000"/>
    <x v="52"/>
    <m/>
    <n v="733.2"/>
    <n v="733.2"/>
    <s v="Nákup"/>
    <s v="TUZEMSKO"/>
    <s v="A-FIN"/>
    <x v="1043"/>
    <s v="Účet"/>
    <m/>
    <n v="4215789"/>
  </r>
  <r>
    <x v="169"/>
    <m/>
    <s v="1.038.01"/>
    <s v="Faktúra"/>
    <n v="1190600316"/>
    <n v="8190466"/>
    <s v="511.110000000"/>
    <x v="52"/>
    <m/>
    <n v="3507.98"/>
    <n v="3507.98"/>
    <s v="Nákup"/>
    <s v="TUZEMSKO"/>
    <s v="A-FIN"/>
    <x v="1044"/>
    <s v="Účet"/>
    <m/>
    <n v="4215791"/>
  </r>
  <r>
    <x v="151"/>
    <m/>
    <s v="S.010.01"/>
    <s v="Faktúra"/>
    <n v="1190900189"/>
    <n v="8190675"/>
    <s v="511.110000000"/>
    <x v="52"/>
    <m/>
    <n v="235.2"/>
    <n v="235.2"/>
    <s v="Nákup"/>
    <s v="TUZEMSKO"/>
    <s v="A-FIN"/>
    <x v="1045"/>
    <s v="Účet"/>
    <m/>
    <n v="4564374"/>
  </r>
  <r>
    <x v="170"/>
    <m/>
    <s v="S.010.01"/>
    <s v="Faktúra"/>
    <n v="1190900076"/>
    <n v="8190674"/>
    <s v="511.110000000"/>
    <x v="52"/>
    <m/>
    <n v="1427.18"/>
    <n v="1427.18"/>
    <s v="Nákup"/>
    <s v="TUZEMSKO"/>
    <s v="A-FIN"/>
    <x v="1046"/>
    <s v="Účet"/>
    <m/>
    <n v="4550398"/>
  </r>
  <r>
    <x v="10"/>
    <m/>
    <s v="S.012.01"/>
    <s v="Faktúra"/>
    <n v="1191000640"/>
    <n v="8190800"/>
    <s v="511.110000000"/>
    <x v="52"/>
    <m/>
    <n v="235.2"/>
    <n v="235.2"/>
    <s v="Nákup"/>
    <s v="TUZEMSKO"/>
    <s v="A-FIN"/>
    <x v="1045"/>
    <s v="Účet"/>
    <m/>
    <n v="4757089"/>
  </r>
  <r>
    <x v="10"/>
    <m/>
    <s v="S.012.01"/>
    <s v="Faktúra"/>
    <n v="1191000641"/>
    <n v="8190799"/>
    <s v="511.110000000"/>
    <x v="52"/>
    <m/>
    <n v="2418.38"/>
    <n v="2418.38"/>
    <s v="Nákup"/>
    <s v="TUZEMSKO"/>
    <s v="A-FIN"/>
    <x v="1047"/>
    <s v="Účet"/>
    <m/>
    <n v="4757091"/>
  </r>
  <r>
    <x v="19"/>
    <m/>
    <s v="1.025.05"/>
    <s v="Faktúra"/>
    <n v="1191100474"/>
    <n v="8190880"/>
    <s v="511.110000000"/>
    <x v="52"/>
    <m/>
    <n v="666"/>
    <n v="666"/>
    <s v="Nákup"/>
    <s v="TUZEMSKO"/>
    <s v="A-FIN"/>
    <x v="1048"/>
    <s v="Účet"/>
    <m/>
    <n v="4896051"/>
  </r>
  <r>
    <x v="19"/>
    <m/>
    <s v="1.025.05"/>
    <s v="Faktúra"/>
    <n v="1191100475"/>
    <n v="8190876"/>
    <s v="511.110000000"/>
    <x v="52"/>
    <m/>
    <n v="1998"/>
    <n v="1998"/>
    <s v="Nákup"/>
    <s v="TUZEMSKO"/>
    <s v="A-FIN"/>
    <x v="1049"/>
    <s v="Účet"/>
    <m/>
    <n v="4896053"/>
  </r>
  <r>
    <x v="34"/>
    <m/>
    <s v="1.025.01"/>
    <s v="Faktúra"/>
    <n v="1191200089"/>
    <n v="8190895"/>
    <s v="511.110000000"/>
    <x v="52"/>
    <m/>
    <n v="126.01"/>
    <n v="126.01"/>
    <s v="Nákup"/>
    <s v="TUZEMSKO"/>
    <s v="A-FIN"/>
    <x v="1050"/>
    <s v="Účet"/>
    <m/>
    <n v="4983623"/>
  </r>
  <r>
    <x v="171"/>
    <m/>
    <s v="S.010.01"/>
    <s v="Faktúra"/>
    <n v="1191200093"/>
    <n v="8190901"/>
    <s v="511.110000000"/>
    <x v="52"/>
    <m/>
    <n v="86.4"/>
    <n v="86.4"/>
    <s v="Nákup"/>
    <s v="TUZEMSKO"/>
    <s v="A-FIN"/>
    <x v="1051"/>
    <s v="Účet"/>
    <m/>
    <n v="4983641"/>
  </r>
  <r>
    <x v="171"/>
    <m/>
    <s v="S.012.01"/>
    <s v="Faktúra"/>
    <n v="1191200092"/>
    <n v="8190900"/>
    <s v="511.110000000"/>
    <x v="52"/>
    <m/>
    <n v="619.20000000000005"/>
    <n v="619.20000000000005"/>
    <s v="Nákup"/>
    <s v="TUZEMSKO"/>
    <s v="A-FIN"/>
    <x v="957"/>
    <s v="Účet"/>
    <m/>
    <n v="4983637"/>
  </r>
  <r>
    <x v="43"/>
    <m/>
    <s v="S.010.01"/>
    <s v="Faktúra"/>
    <n v="1191200578"/>
    <n v="8190999"/>
    <s v="511.110000000"/>
    <x v="52"/>
    <m/>
    <n v="952.51"/>
    <n v="952.51"/>
    <s v="Nákup"/>
    <s v="TUZEMSKO"/>
    <s v="A-FIN"/>
    <x v="1052"/>
    <s v="Účet"/>
    <m/>
    <n v="5042695"/>
  </r>
  <r>
    <x v="7"/>
    <m/>
    <s v="S.038.01"/>
    <s v="Faktúra"/>
    <n v="1200200456"/>
    <n v="8200094"/>
    <s v="511.110000000"/>
    <x v="52"/>
    <m/>
    <n v="549.6"/>
    <n v="549.6"/>
    <s v="Nákup"/>
    <s v="TUZEMSKO"/>
    <s v="A-FIN"/>
    <x v="1053"/>
    <s v="Účet"/>
    <m/>
    <n v="5255959"/>
  </r>
  <r>
    <x v="107"/>
    <m/>
    <s v="S.012.01"/>
    <s v="Faktúra"/>
    <n v="1200500479"/>
    <n v="8200289"/>
    <s v="511.110000000"/>
    <x v="52"/>
    <m/>
    <n v="1530.38"/>
    <n v="1530.38"/>
    <s v="Nákup"/>
    <s v="TUZEMSKO"/>
    <s v="A-FIN"/>
    <x v="1054"/>
    <s v="Účet"/>
    <m/>
    <n v="5590479"/>
  </r>
  <r>
    <x v="13"/>
    <m/>
    <s v="5.024.52"/>
    <s v="Faktúra"/>
    <n v="1190100153"/>
    <n v="20190015"/>
    <s v="511.110000000"/>
    <x v="53"/>
    <m/>
    <n v="1116.28"/>
    <n v="1116.28"/>
    <s v="Nákup"/>
    <s v="TUZEMSKO"/>
    <s v="A-FIN"/>
    <x v="1055"/>
    <s v="Účet"/>
    <m/>
    <n v="3564308"/>
  </r>
  <r>
    <x v="103"/>
    <m/>
    <s v="5.024.52"/>
    <s v="Faktúra"/>
    <n v="1200300611"/>
    <n v="20200076"/>
    <s v="511.110000000"/>
    <x v="53"/>
    <m/>
    <n v="103.36"/>
    <n v="103.36"/>
    <s v="Nákup"/>
    <s v="TUZEMSKO"/>
    <s v="A-FIN"/>
    <x v="1056"/>
    <s v="Účet"/>
    <m/>
    <n v="5422926"/>
  </r>
  <r>
    <x v="13"/>
    <m/>
    <s v="1.013.01"/>
    <s v="Faktúra"/>
    <n v="1190100417"/>
    <n v="132019"/>
    <s v="511.110000000"/>
    <x v="54"/>
    <m/>
    <n v="2533.44"/>
    <n v="2533.44"/>
    <s v="Nákup"/>
    <s v="TUZEMSKO"/>
    <s v="A-FIN"/>
    <x v="1057"/>
    <s v="Účet"/>
    <m/>
    <n v="3584617"/>
  </r>
  <r>
    <x v="13"/>
    <m/>
    <s v="1.025.01"/>
    <s v="Faktúra"/>
    <n v="1190100415"/>
    <n v="142019"/>
    <s v="511.110000000"/>
    <x v="54"/>
    <m/>
    <n v="388.8"/>
    <n v="388.8"/>
    <s v="Nákup"/>
    <s v="TUZEMSKO"/>
    <s v="A-FIN"/>
    <x v="368"/>
    <s v="Účet"/>
    <m/>
    <n v="3584613"/>
  </r>
  <r>
    <x v="13"/>
    <m/>
    <s v="2.010.54"/>
    <s v="Faktúra"/>
    <n v="1190100416"/>
    <n v="122019"/>
    <s v="511.110000000"/>
    <x v="54"/>
    <m/>
    <n v="84"/>
    <n v="84"/>
    <s v="Nákup"/>
    <s v="TUZEMSKO"/>
    <s v="A-FIN"/>
    <x v="220"/>
    <s v="Účet"/>
    <m/>
    <n v="3584615"/>
  </r>
  <r>
    <x v="43"/>
    <m/>
    <s v="2.010.54"/>
    <s v="Faktúra"/>
    <n v="1191200571"/>
    <n v="2702019"/>
    <s v="511.110000000"/>
    <x v="54"/>
    <m/>
    <n v="762.04"/>
    <n v="762.04"/>
    <s v="Nákup"/>
    <s v="TUZEMSKO"/>
    <s v="A-FIN"/>
    <x v="1058"/>
    <s v="Účet"/>
    <m/>
    <n v="5042675"/>
  </r>
  <r>
    <x v="43"/>
    <m/>
    <s v="S.013.01"/>
    <s v="Faktúra"/>
    <n v="1191200571"/>
    <n v="2702019"/>
    <s v="511.110000000"/>
    <x v="54"/>
    <m/>
    <n v="3048.2"/>
    <n v="3048.2"/>
    <s v="Nákup"/>
    <s v="TUZEMSKO"/>
    <s v="A-FIN"/>
    <x v="1059"/>
    <s v="Účet"/>
    <m/>
    <n v="5042676"/>
  </r>
  <r>
    <x v="131"/>
    <m/>
    <s v="1.025.01"/>
    <s v="Faktúra"/>
    <n v="1200200439"/>
    <n v="382020"/>
    <s v="511.110000000"/>
    <x v="54"/>
    <m/>
    <n v="1557.84"/>
    <n v="1557.84"/>
    <s v="Nákup"/>
    <s v="TUZEMSKO"/>
    <s v="A-FIN"/>
    <x v="1060"/>
    <s v="Účet"/>
    <m/>
    <n v="5255834"/>
  </r>
  <r>
    <x v="56"/>
    <m/>
    <s v="5.228.52"/>
    <s v="Faktúra"/>
    <n v="1200700528"/>
    <n v="82020"/>
    <s v="511.110000000"/>
    <x v="54"/>
    <m/>
    <n v="849.72"/>
    <n v="849.72"/>
    <s v="Nákup"/>
    <s v="TUZEMSKO"/>
    <s v="A-FIN"/>
    <x v="1061"/>
    <s v="Účet"/>
    <m/>
    <n v="5869100"/>
  </r>
  <r>
    <x v="56"/>
    <m/>
    <s v="S.013.01"/>
    <s v="Faktúra"/>
    <n v="1200700501"/>
    <n v="72020"/>
    <s v="511.110000000"/>
    <x v="54"/>
    <m/>
    <n v="4481.45"/>
    <n v="4481.45"/>
    <s v="Nákup"/>
    <s v="TUZEMSKO"/>
    <s v="A-FIN"/>
    <x v="1062"/>
    <s v="Účet"/>
    <m/>
    <n v="5869011"/>
  </r>
  <r>
    <x v="18"/>
    <m/>
    <s v="5.023.60"/>
    <s v="Faktúra"/>
    <n v="1190600589"/>
    <n v="71906024"/>
    <s v="511.110000000"/>
    <x v="55"/>
    <m/>
    <n v="4020"/>
    <n v="4020"/>
    <s v="Nákup"/>
    <s v="TUZEMSKO"/>
    <s v="A-FIN"/>
    <x v="1063"/>
    <s v="Účet"/>
    <m/>
    <n v="4291395"/>
  </r>
  <r>
    <x v="28"/>
    <m/>
    <s v="5.185.05"/>
    <s v="Faktúra"/>
    <n v="1200600528"/>
    <n v="1093088919"/>
    <s v="511.110000000"/>
    <x v="56"/>
    <m/>
    <n v="2832"/>
    <n v="2832"/>
    <s v="Nákup"/>
    <s v="TUZEMSKO"/>
    <s v="A-FIN"/>
    <x v="1064"/>
    <s v="Účet"/>
    <m/>
    <n v="5775021"/>
  </r>
  <r>
    <x v="28"/>
    <m/>
    <s v="5.185.05"/>
    <s v="Faktúra"/>
    <n v="1200600529"/>
    <n v="1093088918"/>
    <s v="511.110000000"/>
    <x v="56"/>
    <m/>
    <n v="2832"/>
    <n v="2832"/>
    <s v="Nákup"/>
    <s v="TUZEMSKO"/>
    <s v="A-FIN"/>
    <x v="1064"/>
    <s v="Účet"/>
    <m/>
    <n v="5775023"/>
  </r>
  <r>
    <x v="172"/>
    <m/>
    <s v="S.009.01"/>
    <s v="Faktúra"/>
    <n v="1200700137"/>
    <n v="1093090308"/>
    <s v="511.110000000"/>
    <x v="56"/>
    <m/>
    <n v="216"/>
    <n v="216"/>
    <s v="Nákup"/>
    <s v="TUZEMSKO"/>
    <s v="A-FIN"/>
    <x v="101"/>
    <s v="Účet"/>
    <m/>
    <n v="5795202"/>
  </r>
  <r>
    <x v="56"/>
    <m/>
    <s v="S.009.01"/>
    <s v="Faktúra"/>
    <n v="1200700502"/>
    <n v="1093090786"/>
    <s v="511.110000000"/>
    <x v="56"/>
    <m/>
    <n v="120"/>
    <n v="120"/>
    <s v="Nákup"/>
    <s v="TUZEMSKO"/>
    <s v="A-FIN"/>
    <x v="119"/>
    <s v="Účet"/>
    <m/>
    <n v="5869013"/>
  </r>
  <r>
    <x v="109"/>
    <m/>
    <s v="1.051.01"/>
    <s v="Faktúra"/>
    <n v="1200600449"/>
    <n v="2020090960"/>
    <s v="511.110000000"/>
    <x v="57"/>
    <m/>
    <n v="454.8"/>
    <n v="454.8"/>
    <s v="Nákup"/>
    <s v="TUZEMSKO"/>
    <s v="A-FIN"/>
    <x v="93"/>
    <s v="Účet"/>
    <m/>
    <n v="5733209"/>
  </r>
  <r>
    <x v="173"/>
    <m/>
    <s v="1.025.06"/>
    <s v="Faktúra"/>
    <n v="1190300415"/>
    <n v="2019090425"/>
    <s v="511.110000000"/>
    <x v="57"/>
    <m/>
    <n v="558.05999999999995"/>
    <n v="558.05999999999995"/>
    <s v="Nákup"/>
    <s v="TUZEMSKO"/>
    <s v="A-FIN"/>
    <x v="1065"/>
    <s v="Účet"/>
    <m/>
    <n v="3897447"/>
  </r>
  <r>
    <x v="146"/>
    <m/>
    <s v="1.009.01"/>
    <s v="Faktúra"/>
    <n v="1190500132"/>
    <n v="2019090741"/>
    <s v="511.110000000"/>
    <x v="57"/>
    <m/>
    <n v="603.6"/>
    <n v="603.6"/>
    <s v="Nákup"/>
    <s v="TUZEMSKO"/>
    <s v="A-FIN"/>
    <x v="1066"/>
    <s v="Účet"/>
    <m/>
    <n v="4094593"/>
  </r>
  <r>
    <x v="146"/>
    <m/>
    <s v="1.009.01"/>
    <s v="Faktúra"/>
    <n v="1190500133"/>
    <n v="2019090740"/>
    <s v="511.110000000"/>
    <x v="57"/>
    <m/>
    <n v="603.6"/>
    <n v="603.6"/>
    <s v="Nákup"/>
    <s v="TUZEMSKO"/>
    <s v="A-FIN"/>
    <x v="1066"/>
    <s v="Účet"/>
    <m/>
    <n v="4094595"/>
  </r>
  <r>
    <x v="18"/>
    <m/>
    <s v="1.025.06"/>
    <s v="Faktúra"/>
    <n v="1190600519"/>
    <n v="2019090997"/>
    <s v="511.110000000"/>
    <x v="57"/>
    <m/>
    <n v="746.4"/>
    <n v="746.4"/>
    <s v="Nákup"/>
    <s v="TUZEMSKO"/>
    <s v="A-FIN"/>
    <x v="1067"/>
    <s v="Účet"/>
    <m/>
    <n v="4247152"/>
  </r>
  <r>
    <x v="18"/>
    <m/>
    <s v="1.025.06"/>
    <s v="Faktúra"/>
    <n v="1190600520"/>
    <n v="2019090998"/>
    <s v="511.110000000"/>
    <x v="57"/>
    <m/>
    <n v="724.8"/>
    <n v="724.8"/>
    <s v="Nákup"/>
    <s v="TUZEMSKO"/>
    <s v="A-FIN"/>
    <x v="1068"/>
    <s v="Účet"/>
    <m/>
    <n v="4247154"/>
  </r>
  <r>
    <x v="55"/>
    <m/>
    <s v="1.025.06"/>
    <s v="Faktúra"/>
    <n v="1190700394"/>
    <n v="2019091059"/>
    <s v="511.110000000"/>
    <x v="57"/>
    <m/>
    <n v="1140"/>
    <n v="1140"/>
    <s v="Nákup"/>
    <s v="TUZEMSKO"/>
    <s v="A-FIN"/>
    <x v="1069"/>
    <s v="Účet"/>
    <m/>
    <n v="4320983"/>
  </r>
  <r>
    <x v="4"/>
    <m/>
    <s v="S.012.01"/>
    <s v="Faktúra"/>
    <n v="1190800320"/>
    <n v="2019091283"/>
    <s v="511.110000000"/>
    <x v="57"/>
    <m/>
    <n v="1036.8"/>
    <n v="1036.8"/>
    <s v="Nákup"/>
    <s v="TUZEMSKO"/>
    <s v="A-FIN"/>
    <x v="1070"/>
    <s v="Účet"/>
    <m/>
    <n v="4475525"/>
  </r>
  <r>
    <x v="174"/>
    <m/>
    <s v="1.025.06"/>
    <s v="Faktúra"/>
    <n v="1190900211"/>
    <n v="2019091411"/>
    <s v="511.110000000"/>
    <x v="57"/>
    <m/>
    <n v="5678.4"/>
    <n v="5678.4"/>
    <s v="Nákup"/>
    <s v="TUZEMSKO"/>
    <s v="A-FIN"/>
    <x v="1071"/>
    <s v="Účet"/>
    <m/>
    <n v="4564778"/>
  </r>
  <r>
    <x v="43"/>
    <m/>
    <s v="1.009.01"/>
    <s v="Faktúra"/>
    <n v="1191200253"/>
    <n v="2019091983"/>
    <s v="511.110000000"/>
    <x v="57"/>
    <m/>
    <n v="850.8"/>
    <n v="850.8"/>
    <s v="Nákup"/>
    <s v="TUZEMSKO"/>
    <s v="A-FIN"/>
    <x v="1072"/>
    <s v="Účet"/>
    <m/>
    <n v="5002492"/>
  </r>
  <r>
    <x v="43"/>
    <m/>
    <s v="1.025.06"/>
    <s v="Faktúra"/>
    <n v="1191200252"/>
    <n v="2019091977"/>
    <s v="511.110000000"/>
    <x v="57"/>
    <m/>
    <n v="169.2"/>
    <n v="169.2"/>
    <s v="Nákup"/>
    <s v="TUZEMSKO"/>
    <s v="A-FIN"/>
    <x v="986"/>
    <s v="Účet"/>
    <m/>
    <n v="5002490"/>
  </r>
  <r>
    <x v="43"/>
    <m/>
    <s v="1.025.06"/>
    <s v="Faktúra"/>
    <n v="1191200379"/>
    <n v="2019091982"/>
    <s v="511.110000000"/>
    <x v="57"/>
    <m/>
    <n v="526.79999999999995"/>
    <n v="526.79999999999995"/>
    <s v="Nákup"/>
    <s v="TUZEMSKO"/>
    <s v="A-FIN"/>
    <x v="1073"/>
    <s v="Účet"/>
    <m/>
    <n v="5008061"/>
  </r>
  <r>
    <x v="43"/>
    <m/>
    <s v="S.010.01"/>
    <s v="Faktúra"/>
    <n v="1191200251"/>
    <n v="2019091985"/>
    <s v="511.110000000"/>
    <x v="57"/>
    <m/>
    <n v="2825.76"/>
    <n v="2825.76"/>
    <s v="Nákup"/>
    <s v="TUZEMSKO"/>
    <s v="A-FIN"/>
    <x v="1074"/>
    <s v="Účet"/>
    <m/>
    <n v="5002488"/>
  </r>
  <r>
    <x v="43"/>
    <m/>
    <s v="S.070.01"/>
    <s v="Faktúra"/>
    <n v="1191200380"/>
    <n v="2019091984"/>
    <s v="511.110000000"/>
    <x v="57"/>
    <m/>
    <n v="814.2"/>
    <n v="814.2"/>
    <s v="Nákup"/>
    <s v="TUZEMSKO"/>
    <s v="A-FIN"/>
    <x v="1075"/>
    <s v="Účet"/>
    <m/>
    <n v="5008066"/>
  </r>
  <r>
    <x v="54"/>
    <m/>
    <s v="1.196.01"/>
    <s v="Faktúra"/>
    <n v="1200100245"/>
    <n v="2020090101"/>
    <s v="511.110000000"/>
    <x v="57"/>
    <m/>
    <n v="195.6"/>
    <n v="195.6"/>
    <s v="Nákup"/>
    <s v="TUZEMSKO"/>
    <s v="A-FIN"/>
    <x v="1076"/>
    <s v="Účet"/>
    <m/>
    <n v="5080247"/>
  </r>
  <r>
    <x v="7"/>
    <m/>
    <s v="1.025.06"/>
    <s v="Faktúra"/>
    <n v="1200200467"/>
    <n v="2020090296"/>
    <s v="511.110000000"/>
    <x v="57"/>
    <m/>
    <n v="633.6"/>
    <n v="633.6"/>
    <s v="Nákup"/>
    <s v="TUZEMSKO"/>
    <s v="A-FIN"/>
    <x v="1077"/>
    <s v="Účet"/>
    <m/>
    <n v="5256154"/>
  </r>
  <r>
    <x v="7"/>
    <m/>
    <s v="1.025.06"/>
    <s v="Faktúra"/>
    <n v="1200200468"/>
    <n v="2020090297"/>
    <s v="511.110000000"/>
    <x v="57"/>
    <m/>
    <n v="405.6"/>
    <n v="405.6"/>
    <s v="Nákup"/>
    <s v="TUZEMSKO"/>
    <s v="A-FIN"/>
    <x v="1078"/>
    <s v="Účet"/>
    <m/>
    <n v="5256156"/>
  </r>
  <r>
    <x v="2"/>
    <m/>
    <s v="1.025.06"/>
    <s v="Faktúra"/>
    <n v="1200300401"/>
    <n v="2020090443"/>
    <s v="511.110000000"/>
    <x v="57"/>
    <m/>
    <n v="895.2"/>
    <n v="895.2"/>
    <s v="Nákup"/>
    <s v="TUZEMSKO"/>
    <s v="A-FIN"/>
    <x v="1079"/>
    <s v="Účet"/>
    <m/>
    <n v="5389036"/>
  </r>
  <r>
    <x v="103"/>
    <m/>
    <s v="S.010.01"/>
    <s v="Faktúra"/>
    <n v="1200300409"/>
    <n v="2020090454"/>
    <s v="511.110000000"/>
    <x v="57"/>
    <m/>
    <n v="364.8"/>
    <n v="364.8"/>
    <s v="Nákup"/>
    <s v="TUZEMSKO"/>
    <s v="A-FIN"/>
    <x v="1080"/>
    <s v="Účet"/>
    <m/>
    <n v="5389120"/>
  </r>
  <r>
    <x v="103"/>
    <m/>
    <s v="S.012.01"/>
    <s v="Faktúra"/>
    <n v="1200300517"/>
    <n v="2020090456"/>
    <s v="511.110000000"/>
    <x v="57"/>
    <m/>
    <n v="364.8"/>
    <n v="364.8"/>
    <s v="Nákup"/>
    <s v="TUZEMSKO"/>
    <s v="A-FIN"/>
    <x v="1080"/>
    <s v="Účet"/>
    <m/>
    <n v="5389573"/>
  </r>
  <r>
    <x v="103"/>
    <m/>
    <s v="S.013.01"/>
    <s v="Faktúra"/>
    <n v="1200300408"/>
    <n v="2020090455"/>
    <s v="511.110000000"/>
    <x v="57"/>
    <m/>
    <n v="571.20000000000005"/>
    <n v="571.20000000000005"/>
    <s v="Nákup"/>
    <s v="TUZEMSKO"/>
    <s v="A-FIN"/>
    <x v="1081"/>
    <s v="Účet"/>
    <m/>
    <n v="5389085"/>
  </r>
  <r>
    <x v="45"/>
    <m/>
    <s v="1.025.05"/>
    <s v="Faktúra"/>
    <n v="1200400118"/>
    <n v="2020090572"/>
    <s v="511.110000000"/>
    <x v="57"/>
    <m/>
    <n v="6561.6"/>
    <n v="6561.6"/>
    <s v="Nákup"/>
    <s v="TUZEMSKO"/>
    <s v="A-FIN"/>
    <x v="1082"/>
    <s v="Účet"/>
    <m/>
    <n v="5476236"/>
  </r>
  <r>
    <x v="45"/>
    <m/>
    <s v="1.025.05"/>
    <s v="Faktúra"/>
    <n v="1200400119"/>
    <n v="2020090571"/>
    <s v="511.110000000"/>
    <x v="57"/>
    <m/>
    <n v="1710"/>
    <n v="1710"/>
    <s v="Nákup"/>
    <s v="TUZEMSKO"/>
    <s v="A-FIN"/>
    <x v="1083"/>
    <s v="Účet"/>
    <m/>
    <n v="5476238"/>
  </r>
  <r>
    <x v="28"/>
    <m/>
    <s v="1.025.06"/>
    <s v="Faktúra"/>
    <n v="1200600549"/>
    <n v="2020091016"/>
    <s v="511.110000000"/>
    <x v="57"/>
    <m/>
    <n v="864.48"/>
    <n v="864.48"/>
    <s v="Nákup"/>
    <s v="TUZEMSKO"/>
    <s v="A-FIN"/>
    <x v="1084"/>
    <s v="Účet"/>
    <m/>
    <n v="5775124"/>
  </r>
  <r>
    <x v="28"/>
    <m/>
    <s v="1.025.06"/>
    <s v="Faktúra"/>
    <n v="1200600550"/>
    <n v="2020091012"/>
    <s v="511.110000000"/>
    <x v="57"/>
    <m/>
    <n v="886.68"/>
    <n v="886.68"/>
    <s v="Nákup"/>
    <s v="TUZEMSKO"/>
    <s v="A-FIN"/>
    <x v="1085"/>
    <s v="Účet"/>
    <m/>
    <n v="5775126"/>
  </r>
  <r>
    <x v="148"/>
    <m/>
    <s v="1.012.05"/>
    <s v="Faktúra"/>
    <n v="1190600528"/>
    <n v="190100636"/>
    <s v="511.110000000"/>
    <x v="58"/>
    <m/>
    <n v="1656"/>
    <n v="1656"/>
    <s v="Nákup"/>
    <s v="TUZEMSKO"/>
    <s v="A-FIN"/>
    <x v="1086"/>
    <s v="Účet"/>
    <m/>
    <n v="4247295"/>
  </r>
  <r>
    <x v="103"/>
    <m/>
    <s v="2.062.52"/>
    <s v="Faktúra"/>
    <n v="1200300615"/>
    <n v="120200002"/>
    <s v="511.110000000"/>
    <x v="59"/>
    <m/>
    <n v="238.8"/>
    <n v="238.8"/>
    <s v="Nákup"/>
    <s v="TUZEMSKO"/>
    <s v="A-FIN"/>
    <x v="1087"/>
    <s v="Účet"/>
    <m/>
    <n v="5422942"/>
  </r>
  <r>
    <x v="138"/>
    <m/>
    <s v="5.034.51"/>
    <s v="Faktúra"/>
    <n v="1190300088"/>
    <n v="181501143"/>
    <s v="511.110000000"/>
    <x v="60"/>
    <m/>
    <n v="348.5"/>
    <n v="348.5"/>
    <s v="Nákup"/>
    <s v="EU"/>
    <s v="A-FIN"/>
    <x v="1088"/>
    <s v="Účet"/>
    <m/>
    <n v="3845934"/>
  </r>
  <r>
    <x v="135"/>
    <m/>
    <s v="1.015.05"/>
    <s v="Faktúra"/>
    <n v="1190400055"/>
    <n v="2019099"/>
    <s v="511.110000000"/>
    <x v="61"/>
    <m/>
    <n v="254.82"/>
    <n v="254.82"/>
    <s v="Nákup"/>
    <s v="TUZEMSKO"/>
    <s v="A-FIN"/>
    <x v="1089"/>
    <s v="Účet"/>
    <m/>
    <n v="3975752"/>
  </r>
  <r>
    <x v="10"/>
    <m/>
    <s v="2.012.54"/>
    <s v="Faktúra"/>
    <n v="1191000634"/>
    <n v="20190284"/>
    <s v="511.110000000"/>
    <x v="62"/>
    <m/>
    <n v="190.61"/>
    <n v="190.61"/>
    <s v="Nákup"/>
    <s v="TUZEMSKO"/>
    <s v="A-FIN"/>
    <x v="1090"/>
    <s v="Účet"/>
    <m/>
    <n v="4757077"/>
  </r>
  <r>
    <x v="55"/>
    <m/>
    <s v="5.185.05"/>
    <s v="Faktúra"/>
    <n v="1190700393"/>
    <n v="201990231"/>
    <s v="511.110000000"/>
    <x v="63"/>
    <m/>
    <n v="1180.8"/>
    <n v="1180.8"/>
    <s v="Nákup"/>
    <s v="TUZEMSKO"/>
    <s v="A-FIN"/>
    <x v="1091"/>
    <s v="Účet"/>
    <m/>
    <n v="4320981"/>
  </r>
  <r>
    <x v="175"/>
    <m/>
    <s v="0.913.01"/>
    <s v="Faktúra"/>
    <n v="1191200642"/>
    <n v="2190812"/>
    <s v="511.110000000"/>
    <x v="64"/>
    <m/>
    <n v="27.54"/>
    <n v="27.54"/>
    <s v="Nákup"/>
    <s v="TUZEMSKO"/>
    <s v="A-FIN"/>
    <x v="1092"/>
    <s v="Účet"/>
    <m/>
    <n v="5046599"/>
  </r>
  <r>
    <x v="103"/>
    <m/>
    <s v="5.023.56"/>
    <s v="Faktúra"/>
    <n v="1200300586"/>
    <n v="2020192"/>
    <s v="511.110000000"/>
    <x v="16"/>
    <m/>
    <n v="1975.06"/>
    <n v="1975.06"/>
    <s v="Nákup"/>
    <s v="TUZEMSKO"/>
    <s v="A-FIN"/>
    <x v="1093"/>
    <s v="Účet"/>
    <m/>
    <n v="5422883"/>
  </r>
  <r>
    <x v="41"/>
    <m/>
    <s v="5.023.56"/>
    <s v="Faktúra"/>
    <n v="1200400038"/>
    <n v="2020225"/>
    <s v="511.110000000"/>
    <x v="16"/>
    <m/>
    <n v="969.4"/>
    <n v="969.4"/>
    <s v="Nákup"/>
    <s v="TUZEMSKO"/>
    <s v="A-FIN"/>
    <x v="1094"/>
    <s v="Účet"/>
    <m/>
    <n v="5475453"/>
  </r>
  <r>
    <x v="41"/>
    <m/>
    <s v="5.023.56"/>
    <s v="Faktúra"/>
    <n v="1200400039"/>
    <n v="2020226"/>
    <s v="511.110000000"/>
    <x v="16"/>
    <m/>
    <n v="394"/>
    <n v="394"/>
    <s v="Nákup"/>
    <s v="TUZEMSKO"/>
    <s v="A-FIN"/>
    <x v="1095"/>
    <s v="Účet"/>
    <m/>
    <n v="5475467"/>
  </r>
  <r>
    <x v="41"/>
    <m/>
    <s v="5.023.56"/>
    <s v="Faktúra"/>
    <n v="1200400040"/>
    <n v="2020227"/>
    <s v="511.110000000"/>
    <x v="16"/>
    <m/>
    <n v="481.8"/>
    <n v="481.8"/>
    <s v="Nákup"/>
    <s v="TUZEMSKO"/>
    <s v="A-FIN"/>
    <x v="1096"/>
    <s v="Účet"/>
    <m/>
    <n v="5475482"/>
  </r>
  <r>
    <x v="39"/>
    <m/>
    <s v="5.023.56"/>
    <s v="Faktúra"/>
    <n v="1200500472"/>
    <n v="2020333"/>
    <s v="511.110000000"/>
    <x v="16"/>
    <m/>
    <n v="1110.9000000000001"/>
    <n v="1110.9000000000001"/>
    <s v="Nákup"/>
    <s v="TUZEMSKO"/>
    <s v="A-FIN"/>
    <x v="1097"/>
    <s v="Účet"/>
    <m/>
    <n v="5590460"/>
  </r>
  <r>
    <x v="39"/>
    <m/>
    <s v="5.023.56"/>
    <s v="Faktúra"/>
    <n v="1200500473"/>
    <n v="2020334"/>
    <s v="511.110000000"/>
    <x v="16"/>
    <m/>
    <n v="1467.2"/>
    <n v="1467.2"/>
    <s v="Nákup"/>
    <s v="TUZEMSKO"/>
    <s v="A-FIN"/>
    <x v="1098"/>
    <s v="Účet"/>
    <m/>
    <n v="5590466"/>
  </r>
  <r>
    <x v="28"/>
    <m/>
    <s v="5.023.56"/>
    <s v="Faktúra"/>
    <n v="1200600530"/>
    <n v="2020391"/>
    <s v="511.110000000"/>
    <x v="16"/>
    <m/>
    <n v="1758"/>
    <n v="1758"/>
    <s v="Nákup"/>
    <s v="TUZEMSKO"/>
    <s v="A-FIN"/>
    <x v="1099"/>
    <s v="Účet"/>
    <m/>
    <n v="5775028"/>
  </r>
  <r>
    <x v="28"/>
    <m/>
    <s v="5.023.56"/>
    <s v="Faktúra"/>
    <n v="1200600531"/>
    <n v="2020390"/>
    <s v="511.110000000"/>
    <x v="16"/>
    <m/>
    <n v="978"/>
    <n v="978"/>
    <s v="Nákup"/>
    <s v="TUZEMSKO"/>
    <s v="A-FIN"/>
    <x v="1100"/>
    <s v="Účet"/>
    <m/>
    <n v="5775038"/>
  </r>
  <r>
    <x v="112"/>
    <m/>
    <s v="5.023.56"/>
    <s v="Faktúra"/>
    <n v="1200700138"/>
    <n v="2020421"/>
    <s v="511.110000000"/>
    <x v="16"/>
    <m/>
    <n v="1135.2"/>
    <n v="1135.2"/>
    <s v="Nákup"/>
    <s v="TUZEMSKO"/>
    <s v="A-FIN"/>
    <x v="1101"/>
    <s v="Účet"/>
    <m/>
    <n v="5795215"/>
  </r>
  <r>
    <x v="112"/>
    <m/>
    <s v="5.023.56"/>
    <s v="Faktúra"/>
    <n v="1200700139"/>
    <n v="2020422"/>
    <s v="511.110000000"/>
    <x v="16"/>
    <m/>
    <n v="1960"/>
    <n v="1960"/>
    <s v="Nákup"/>
    <s v="TUZEMSKO"/>
    <s v="A-FIN"/>
    <x v="1102"/>
    <s v="Účet"/>
    <m/>
    <n v="5795225"/>
  </r>
  <r>
    <x v="16"/>
    <m/>
    <s v="5.228.51"/>
    <s v="Faktúra"/>
    <n v="1190300509"/>
    <n v="142019"/>
    <s v="511.110000000"/>
    <x v="65"/>
    <m/>
    <n v="230"/>
    <n v="230"/>
    <s v="Nákup"/>
    <s v="TUZEMSKO"/>
    <s v="A-FIN"/>
    <x v="1103"/>
    <s v="Účet"/>
    <m/>
    <n v="3899889"/>
  </r>
  <r>
    <x v="16"/>
    <m/>
    <s v="5.576.53"/>
    <s v="Faktúra"/>
    <n v="1190300509"/>
    <n v="142019"/>
    <s v="511.110000000"/>
    <x v="65"/>
    <m/>
    <n v="230"/>
    <n v="230"/>
    <s v="Nákup"/>
    <s v="TUZEMSKO"/>
    <s v="A-FIN"/>
    <x v="1103"/>
    <s v="Účet"/>
    <m/>
    <n v="3899890"/>
  </r>
  <r>
    <x v="176"/>
    <m/>
    <s v="2.049.57"/>
    <s v="Faktúra"/>
    <n v="1190700366"/>
    <n v="2019059"/>
    <s v="511.110000000"/>
    <x v="66"/>
    <m/>
    <n v="2784"/>
    <n v="2784"/>
    <s v="Nákup"/>
    <s v="TUZEMSKO"/>
    <s v="A-FIN"/>
    <x v="1104"/>
    <s v="Účet"/>
    <m/>
    <n v="4320648"/>
  </r>
  <r>
    <x v="29"/>
    <m/>
    <s v="1.025.01"/>
    <s v="Faktúra"/>
    <n v="1190400033"/>
    <n v="111920008"/>
    <s v="511.110000000"/>
    <x v="67"/>
    <m/>
    <n v="633.73"/>
    <n v="633.73"/>
    <s v="Nákup"/>
    <s v="TUZEMSKO"/>
    <s v="A-FIN"/>
    <x v="1105"/>
    <s v="Účet"/>
    <m/>
    <n v="3972451"/>
  </r>
  <r>
    <x v="177"/>
    <m/>
    <s v="5.185.05"/>
    <s v="Faktúra"/>
    <n v="1190100099"/>
    <n v="201990012"/>
    <s v="511.110000000"/>
    <x v="63"/>
    <m/>
    <n v="1180.8"/>
    <n v="1180.8"/>
    <s v="Nákup"/>
    <s v="TUZEMSKO"/>
    <s v="A-FIN"/>
    <x v="1091"/>
    <s v="Účet"/>
    <m/>
    <n v="3561124"/>
  </r>
  <r>
    <x v="177"/>
    <m/>
    <s v="5.185.05"/>
    <s v="Faktúra"/>
    <n v="1190100100"/>
    <n v="201990013"/>
    <s v="511.110000000"/>
    <x v="63"/>
    <m/>
    <n v="1180.8"/>
    <n v="1180.8"/>
    <s v="Nákup"/>
    <s v="TUZEMSKO"/>
    <s v="A-FIN"/>
    <x v="1091"/>
    <s v="Účet"/>
    <m/>
    <n v="3561126"/>
  </r>
  <r>
    <x v="70"/>
    <m/>
    <s v="1.014.05"/>
    <s v="Faktúra"/>
    <n v="1190200237"/>
    <n v="201990064"/>
    <s v="511.110000000"/>
    <x v="63"/>
    <m/>
    <n v="1180.8"/>
    <n v="1180.8"/>
    <s v="Nákup"/>
    <s v="TUZEMSKO"/>
    <s v="A-FIN"/>
    <x v="1091"/>
    <s v="Účet"/>
    <m/>
    <n v="3732574"/>
  </r>
  <r>
    <x v="70"/>
    <m/>
    <s v="5.185.05"/>
    <s v="Faktúra"/>
    <n v="1190200238"/>
    <n v="201990061"/>
    <s v="511.110000000"/>
    <x v="63"/>
    <m/>
    <n v="1180.8"/>
    <n v="1180.8"/>
    <s v="Nákup"/>
    <s v="TUZEMSKO"/>
    <s v="A-FIN"/>
    <x v="1091"/>
    <s v="Účet"/>
    <m/>
    <n v="3732576"/>
  </r>
  <r>
    <x v="76"/>
    <m/>
    <s v="1.012.01"/>
    <s v="Faktúra"/>
    <n v="1190400425"/>
    <n v="201990120"/>
    <s v="511.110000000"/>
    <x v="63"/>
    <m/>
    <n v="1476"/>
    <n v="1476"/>
    <s v="Nákup"/>
    <s v="TUZEMSKO"/>
    <s v="A-FIN"/>
    <x v="1106"/>
    <s v="Účet"/>
    <m/>
    <n v="4015780"/>
  </r>
  <r>
    <x v="0"/>
    <m/>
    <s v="5.185.05"/>
    <s v="Faktúra"/>
    <n v="1190500430"/>
    <n v="201990168"/>
    <s v="511.110000000"/>
    <x v="63"/>
    <m/>
    <n v="1180.8"/>
    <n v="1180.8"/>
    <s v="Nákup"/>
    <s v="TUZEMSKO"/>
    <s v="A-FIN"/>
    <x v="1091"/>
    <s v="Účet"/>
    <m/>
    <n v="4095946"/>
  </r>
  <r>
    <x v="148"/>
    <m/>
    <s v="1.012.01"/>
    <s v="Faktúra"/>
    <n v="1190600535"/>
    <n v="201990196"/>
    <s v="511.110000000"/>
    <x v="63"/>
    <m/>
    <n v="660"/>
    <n v="660"/>
    <s v="Nákup"/>
    <s v="TUZEMSKO"/>
    <s v="A-FIN"/>
    <x v="1107"/>
    <s v="Účet"/>
    <m/>
    <n v="4247358"/>
  </r>
  <r>
    <x v="18"/>
    <m/>
    <s v="1.014.05"/>
    <s v="Faktúra"/>
    <n v="1190600514"/>
    <n v="201990197"/>
    <s v="511.110000000"/>
    <x v="63"/>
    <m/>
    <n v="1180.8"/>
    <n v="1180.8"/>
    <s v="Nákup"/>
    <s v="TUZEMSKO"/>
    <s v="A-FIN"/>
    <x v="1091"/>
    <s v="Účet"/>
    <m/>
    <n v="4238807"/>
  </r>
  <r>
    <x v="8"/>
    <m/>
    <s v="5.185.05"/>
    <s v="Faktúra"/>
    <n v="1190700435"/>
    <n v="201990247"/>
    <s v="511.110000000"/>
    <x v="63"/>
    <m/>
    <n v="1180.8"/>
    <n v="1180.8"/>
    <s v="Nákup"/>
    <s v="TUZEMSKO"/>
    <s v="A-FIN"/>
    <x v="1091"/>
    <s v="Účet"/>
    <m/>
    <n v="4321236"/>
  </r>
  <r>
    <x v="4"/>
    <m/>
    <s v="5.185.05"/>
    <s v="Faktúra"/>
    <n v="1190800249"/>
    <n v="201990276"/>
    <s v="511.110000000"/>
    <x v="63"/>
    <m/>
    <n v="678"/>
    <n v="678"/>
    <s v="Nákup"/>
    <s v="TUZEMSKO"/>
    <s v="A-FIN"/>
    <x v="1108"/>
    <s v="Účet"/>
    <m/>
    <n v="4469514"/>
  </r>
  <r>
    <x v="5"/>
    <m/>
    <s v="1.012.05"/>
    <s v="Faktúra"/>
    <n v="1190900059"/>
    <n v="201990290"/>
    <s v="511.110000000"/>
    <x v="63"/>
    <m/>
    <n v="7197.6"/>
    <n v="7197.6"/>
    <s v="Nákup"/>
    <s v="TUZEMSKO"/>
    <s v="A-FIN"/>
    <x v="1109"/>
    <s v="Účet"/>
    <m/>
    <n v="4550362"/>
  </r>
  <r>
    <x v="178"/>
    <m/>
    <s v="5.024.52"/>
    <s v="Faktúra"/>
    <n v="1191000308"/>
    <n v="201990328"/>
    <s v="511.110000000"/>
    <x v="63"/>
    <m/>
    <n v="1476"/>
    <n v="1476"/>
    <s v="Nákup"/>
    <s v="TUZEMSKO"/>
    <s v="A-FIN"/>
    <x v="1106"/>
    <s v="Účet"/>
    <m/>
    <n v="4736423"/>
  </r>
  <r>
    <x v="179"/>
    <m/>
    <s v="1.025.05"/>
    <s v="Faktúra"/>
    <n v="1191000371"/>
    <n v="201990335"/>
    <s v="511.110000000"/>
    <x v="63"/>
    <m/>
    <n v="4680"/>
    <n v="4680"/>
    <s v="Nákup"/>
    <s v="TUZEMSKO"/>
    <s v="A-FIN"/>
    <x v="1110"/>
    <s v="Účet"/>
    <m/>
    <n v="4738357"/>
  </r>
  <r>
    <x v="179"/>
    <m/>
    <s v="S.012.01"/>
    <s v="Faktúra"/>
    <n v="1191000373"/>
    <n v="201990352"/>
    <s v="511.110000000"/>
    <x v="63"/>
    <m/>
    <n v="1476"/>
    <n v="1476"/>
    <s v="Nákup"/>
    <s v="TUZEMSKO"/>
    <s v="A-FIN"/>
    <x v="1106"/>
    <s v="Účet"/>
    <m/>
    <n v="4736082"/>
  </r>
  <r>
    <x v="179"/>
    <m/>
    <s v="S.012.01"/>
    <s v="Faktúra"/>
    <n v="1191000372"/>
    <n v="201990342"/>
    <s v="511.110000000"/>
    <x v="63"/>
    <m/>
    <n v="60"/>
    <n v="60"/>
    <s v="Nákup"/>
    <s v="TUZEMSKO"/>
    <s v="A-FIN"/>
    <x v="175"/>
    <s v="Účet"/>
    <m/>
    <n v="4738359"/>
  </r>
  <r>
    <x v="10"/>
    <m/>
    <s v="1.013.01"/>
    <s v="Faktúra"/>
    <n v="1191000636"/>
    <n v="345009282"/>
    <s v="511.110000000"/>
    <x v="63"/>
    <m/>
    <n v="121.34"/>
    <n v="121.34"/>
    <s v="Nákup"/>
    <s v="TUZEMSKO"/>
    <s v="A-FIN"/>
    <x v="1111"/>
    <s v="Účet"/>
    <m/>
    <n v="4757081"/>
  </r>
  <r>
    <x v="10"/>
    <m/>
    <s v="S.012.01"/>
    <s v="Faktúra"/>
    <n v="1191000635"/>
    <n v="201990326"/>
    <s v="511.110000000"/>
    <x v="63"/>
    <m/>
    <n v="366"/>
    <n v="366"/>
    <s v="Nákup"/>
    <s v="TUZEMSKO"/>
    <s v="A-FIN"/>
    <x v="1112"/>
    <s v="Účet"/>
    <m/>
    <n v="4757079"/>
  </r>
  <r>
    <x v="180"/>
    <m/>
    <s v="1.014.05"/>
    <s v="Faktúra"/>
    <n v="1191100173"/>
    <n v="201990377"/>
    <s v="511.110000000"/>
    <x v="63"/>
    <m/>
    <n v="1180.8"/>
    <n v="1180.8"/>
    <s v="Nákup"/>
    <s v="TUZEMSKO"/>
    <s v="A-FIN"/>
    <x v="1091"/>
    <s v="Účet"/>
    <m/>
    <n v="4827214"/>
  </r>
  <r>
    <x v="180"/>
    <m/>
    <s v="5.185.05"/>
    <s v="Faktúra"/>
    <n v="1191100172"/>
    <n v="201990380"/>
    <s v="511.110000000"/>
    <x v="63"/>
    <m/>
    <n v="1476"/>
    <n v="1476"/>
    <s v="Nákup"/>
    <s v="TUZEMSKO"/>
    <s v="A-FIN"/>
    <x v="1106"/>
    <s v="Účet"/>
    <m/>
    <n v="4827212"/>
  </r>
  <r>
    <x v="180"/>
    <m/>
    <s v="S.012.01"/>
    <s v="Faktúra"/>
    <n v="1191100174"/>
    <n v="201990378"/>
    <s v="511.110000000"/>
    <x v="63"/>
    <m/>
    <n v="474"/>
    <n v="474"/>
    <s v="Nákup"/>
    <s v="TUZEMSKO"/>
    <s v="A-FIN"/>
    <x v="1113"/>
    <s v="Účet"/>
    <m/>
    <n v="4827218"/>
  </r>
  <r>
    <x v="43"/>
    <m/>
    <s v="5.185.05"/>
    <s v="Faktúra"/>
    <n v="1191200259"/>
    <n v="201990442"/>
    <s v="511.110000000"/>
    <x v="63"/>
    <m/>
    <n v="11944.99"/>
    <n v="11944.99"/>
    <s v="Nákup"/>
    <s v="TUZEMSKO"/>
    <s v="A-FIN"/>
    <x v="1114"/>
    <s v="Účet"/>
    <m/>
    <n v="5002573"/>
  </r>
  <r>
    <x v="43"/>
    <m/>
    <s v="5.185.05"/>
    <s v="Faktúra"/>
    <n v="1191200384"/>
    <n v="201990430"/>
    <s v="511.110000000"/>
    <x v="63"/>
    <m/>
    <n v="1476"/>
    <n v="1476"/>
    <s v="Nákup"/>
    <s v="TUZEMSKO"/>
    <s v="A-FIN"/>
    <x v="1106"/>
    <s v="Účet"/>
    <m/>
    <n v="5008155"/>
  </r>
  <r>
    <x v="43"/>
    <m/>
    <s v="S.012.01"/>
    <s v="Faktúra"/>
    <n v="1191200254"/>
    <n v="201990447"/>
    <s v="511.110000000"/>
    <x v="63"/>
    <m/>
    <n v="2814"/>
    <n v="2814"/>
    <s v="Nákup"/>
    <s v="TUZEMSKO"/>
    <s v="A-FIN"/>
    <x v="1115"/>
    <s v="Účet"/>
    <m/>
    <n v="5002507"/>
  </r>
  <r>
    <x v="43"/>
    <m/>
    <s v="S.012.01"/>
    <s v="Faktúra"/>
    <n v="1191200258"/>
    <n v="201990439"/>
    <s v="511.110000000"/>
    <x v="63"/>
    <m/>
    <n v="362.4"/>
    <n v="362.4"/>
    <s v="Nákup"/>
    <s v="TUZEMSKO"/>
    <s v="A-FIN"/>
    <x v="1006"/>
    <s v="Účet"/>
    <m/>
    <n v="5002571"/>
  </r>
  <r>
    <x v="54"/>
    <m/>
    <s v="5.185.05"/>
    <s v="Faktúra"/>
    <n v="1200100246"/>
    <n v="202090029"/>
    <s v="511.110000000"/>
    <x v="63"/>
    <m/>
    <n v="1476"/>
    <n v="1476"/>
    <s v="Nákup"/>
    <s v="TUZEMSKO"/>
    <s v="A-FIN"/>
    <x v="1106"/>
    <s v="Účet"/>
    <m/>
    <n v="5080251"/>
  </r>
  <r>
    <x v="2"/>
    <m/>
    <s v="1.012.05"/>
    <s v="Faktúra"/>
    <n v="1200300404"/>
    <n v="202090076"/>
    <s v="511.110000000"/>
    <x v="63"/>
    <m/>
    <n v="6783.6"/>
    <n v="6783.6"/>
    <s v="Nákup"/>
    <s v="TUZEMSKO"/>
    <s v="A-FIN"/>
    <x v="1116"/>
    <s v="Účet"/>
    <m/>
    <n v="5389071"/>
  </r>
  <r>
    <x v="2"/>
    <m/>
    <s v="5.185.05"/>
    <s v="Faktúra"/>
    <n v="1200300405"/>
    <n v="202090080"/>
    <s v="511.110000000"/>
    <x v="63"/>
    <m/>
    <n v="1180.8"/>
    <n v="1180.8"/>
    <s v="Nákup"/>
    <s v="TUZEMSKO"/>
    <s v="A-FIN"/>
    <x v="1091"/>
    <s v="Účet"/>
    <m/>
    <n v="5389077"/>
  </r>
  <r>
    <x v="2"/>
    <m/>
    <s v="5.185.05"/>
    <s v="Faktúra"/>
    <n v="1200300406"/>
    <n v="202090079"/>
    <s v="511.110000000"/>
    <x v="63"/>
    <m/>
    <n v="1180.8"/>
    <n v="1180.8"/>
    <s v="Nákup"/>
    <s v="TUZEMSKO"/>
    <s v="A-FIN"/>
    <x v="1091"/>
    <s v="Účet"/>
    <m/>
    <n v="5389079"/>
  </r>
  <r>
    <x v="28"/>
    <m/>
    <s v="5.185.05"/>
    <s v="Faktúra"/>
    <n v="1200600563"/>
    <n v="202090167"/>
    <s v="511.110000000"/>
    <x v="63"/>
    <m/>
    <n v="1476"/>
    <n v="1476"/>
    <s v="Nákup"/>
    <s v="TUZEMSKO"/>
    <s v="A-FIN"/>
    <x v="1106"/>
    <s v="Účet"/>
    <m/>
    <n v="5775186"/>
  </r>
  <r>
    <x v="76"/>
    <m/>
    <s v="1.009.01"/>
    <s v="Faktúra"/>
    <n v="1190400427"/>
    <n v="2019097"/>
    <s v="511.110000000"/>
    <x v="68"/>
    <m/>
    <n v="240"/>
    <n v="240"/>
    <s v="Nákup"/>
    <s v="EU"/>
    <s v="A-FIN"/>
    <x v="118"/>
    <s v="Účet"/>
    <m/>
    <n v="4015796"/>
  </r>
  <r>
    <x v="151"/>
    <m/>
    <s v="1.009.05"/>
    <s v="Faktúra"/>
    <n v="1190900181"/>
    <n v="2019172"/>
    <s v="511.110000000"/>
    <x v="68"/>
    <m/>
    <n v="235"/>
    <n v="235"/>
    <s v="Nákup"/>
    <s v="EU"/>
    <s v="A-FIN"/>
    <x v="1117"/>
    <s v="Účet"/>
    <m/>
    <n v="4564345"/>
  </r>
  <r>
    <x v="93"/>
    <m/>
    <s v="P.009.01"/>
    <s v="Faktúra"/>
    <n v="1191100188"/>
    <n v="2019215"/>
    <s v="511.110000000"/>
    <x v="68"/>
    <m/>
    <n v="220"/>
    <n v="220"/>
    <s v="Nákup"/>
    <s v="EU"/>
    <s v="A-FIN"/>
    <x v="1118"/>
    <s v="Účet"/>
    <m/>
    <n v="4827637"/>
  </r>
  <r>
    <x v="159"/>
    <m/>
    <s v="1.015.01"/>
    <s v="Faktúra"/>
    <n v="1190300096"/>
    <n v="2190066"/>
    <s v="511.110000000"/>
    <x v="64"/>
    <m/>
    <n v="45.6"/>
    <n v="45.6"/>
    <s v="Nákup"/>
    <s v="TUZEMSKO"/>
    <s v="A-FIN"/>
    <x v="871"/>
    <s v="Účet"/>
    <m/>
    <n v="3845956"/>
  </r>
  <r>
    <x v="61"/>
    <m/>
    <s v="1.010.01"/>
    <s v="Faktúra"/>
    <n v="1190500187"/>
    <n v="2190224"/>
    <s v="511.110000000"/>
    <x v="64"/>
    <m/>
    <n v="35.4"/>
    <n v="35.4"/>
    <s v="Nákup"/>
    <s v="TUZEMSKO"/>
    <s v="A-FIN"/>
    <x v="1119"/>
    <s v="Účet"/>
    <m/>
    <n v="4095396"/>
  </r>
  <r>
    <x v="61"/>
    <m/>
    <s v="1.038.01"/>
    <s v="Faktúra"/>
    <n v="1190500187"/>
    <n v="2190224"/>
    <s v="511.110000000"/>
    <x v="64"/>
    <m/>
    <n v="35.4"/>
    <n v="35.4"/>
    <s v="Nákup"/>
    <s v="TUZEMSKO"/>
    <s v="A-FIN"/>
    <x v="1119"/>
    <s v="Účet"/>
    <m/>
    <n v="4095395"/>
  </r>
  <r>
    <x v="61"/>
    <m/>
    <s v="1.070.05"/>
    <s v="Faktúra"/>
    <n v="1190500187"/>
    <n v="2190224"/>
    <s v="511.110000000"/>
    <x v="64"/>
    <m/>
    <n v="35.4"/>
    <n v="35.4"/>
    <s v="Nákup"/>
    <s v="TUZEMSKO"/>
    <s v="A-FIN"/>
    <x v="1119"/>
    <s v="Účet"/>
    <m/>
    <n v="4095394"/>
  </r>
  <r>
    <x v="131"/>
    <m/>
    <s v="1.010.01"/>
    <s v="Faktúra"/>
    <n v="1200200345"/>
    <n v="2200046"/>
    <s v="511.110000000"/>
    <x v="64"/>
    <m/>
    <n v="34.53"/>
    <n v="34.53"/>
    <s v="Nákup"/>
    <s v="TUZEMSKO"/>
    <s v="A-FIN"/>
    <x v="1120"/>
    <s v="Účet"/>
    <m/>
    <n v="5241270"/>
  </r>
  <r>
    <x v="131"/>
    <m/>
    <s v="1.038.01"/>
    <s v="Faktúra"/>
    <n v="1200200345"/>
    <n v="2200046"/>
    <s v="511.110000000"/>
    <x v="64"/>
    <m/>
    <n v="34.53"/>
    <n v="34.53"/>
    <s v="Nákup"/>
    <s v="TUZEMSKO"/>
    <s v="A-FIN"/>
    <x v="1120"/>
    <s v="Účet"/>
    <m/>
    <n v="5241269"/>
  </r>
  <r>
    <x v="131"/>
    <m/>
    <s v="1.070.05"/>
    <s v="Faktúra"/>
    <n v="1200200345"/>
    <n v="2200046"/>
    <s v="511.110000000"/>
    <x v="64"/>
    <m/>
    <n v="34.54"/>
    <n v="34.54"/>
    <s v="Nákup"/>
    <s v="TUZEMSKO"/>
    <s v="A-FIN"/>
    <x v="1121"/>
    <s v="Účet"/>
    <m/>
    <n v="5241268"/>
  </r>
  <r>
    <x v="102"/>
    <m/>
    <s v="1.010.01"/>
    <s v="Faktúra"/>
    <n v="1200300334"/>
    <n v="2200070"/>
    <s v="511.110000000"/>
    <x v="64"/>
    <m/>
    <n v="35.4"/>
    <n v="35.4"/>
    <s v="Nákup"/>
    <s v="TUZEMSKO"/>
    <s v="A-FIN"/>
    <x v="1119"/>
    <s v="Účet"/>
    <m/>
    <n v="5361162"/>
  </r>
  <r>
    <x v="102"/>
    <m/>
    <s v="1.038.01"/>
    <s v="Faktúra"/>
    <n v="1200300334"/>
    <n v="2200070"/>
    <s v="511.110000000"/>
    <x v="64"/>
    <m/>
    <n v="35.4"/>
    <n v="35.4"/>
    <s v="Nákup"/>
    <s v="TUZEMSKO"/>
    <s v="A-FIN"/>
    <x v="1119"/>
    <s v="Účet"/>
    <m/>
    <n v="5361161"/>
  </r>
  <r>
    <x v="102"/>
    <m/>
    <s v="1.070.05"/>
    <s v="Faktúra"/>
    <n v="1200300334"/>
    <n v="2200070"/>
    <s v="511.110000000"/>
    <x v="64"/>
    <m/>
    <n v="35.4"/>
    <n v="35.4"/>
    <s v="Nákup"/>
    <s v="TUZEMSKO"/>
    <s v="A-FIN"/>
    <x v="1119"/>
    <s v="Účet"/>
    <m/>
    <n v="5361160"/>
  </r>
  <r>
    <x v="107"/>
    <m/>
    <s v="1.010.01"/>
    <s v="Faktúra"/>
    <n v="1200500488"/>
    <n v="2200144"/>
    <s v="511.110000000"/>
    <x v="64"/>
    <m/>
    <n v="34.53"/>
    <n v="34.53"/>
    <s v="Nákup"/>
    <s v="TUZEMSKO"/>
    <s v="A-FIN"/>
    <x v="1120"/>
    <s v="Účet"/>
    <m/>
    <n v="5589481"/>
  </r>
  <r>
    <x v="107"/>
    <m/>
    <s v="1.038.01"/>
    <s v="Faktúra"/>
    <n v="1200500488"/>
    <n v="2200144"/>
    <s v="511.110000000"/>
    <x v="64"/>
    <m/>
    <n v="34.53"/>
    <n v="34.53"/>
    <s v="Nákup"/>
    <s v="TUZEMSKO"/>
    <s v="A-FIN"/>
    <x v="1120"/>
    <s v="Účet"/>
    <m/>
    <n v="5589480"/>
  </r>
  <r>
    <x v="107"/>
    <m/>
    <s v="1.070.05"/>
    <s v="Faktúra"/>
    <n v="1200500488"/>
    <n v="2200144"/>
    <s v="511.110000000"/>
    <x v="64"/>
    <m/>
    <n v="34.54"/>
    <n v="34.54"/>
    <s v="Nákup"/>
    <s v="TUZEMSKO"/>
    <s v="A-FIN"/>
    <x v="1121"/>
    <s v="Účet"/>
    <m/>
    <n v="5589479"/>
  </r>
  <r>
    <x v="159"/>
    <m/>
    <s v="1.010.01"/>
    <s v="Faktúra"/>
    <n v="1190300098"/>
    <n v="2190065"/>
    <s v="511.110000000"/>
    <x v="64"/>
    <m/>
    <n v="32.799999999999997"/>
    <n v="32.799999999999997"/>
    <s v="Nákup"/>
    <s v="TUZEMSKO"/>
    <s v="A-FIN"/>
    <x v="1122"/>
    <s v="Účet"/>
    <m/>
    <n v="3845960"/>
  </r>
  <r>
    <x v="159"/>
    <m/>
    <s v="1.010.01"/>
    <s v="Faktúra"/>
    <n v="1190300099"/>
    <n v="2190063"/>
    <s v="511.110000000"/>
    <x v="64"/>
    <m/>
    <n v="35.4"/>
    <n v="35.4"/>
    <s v="Nákup"/>
    <s v="TUZEMSKO"/>
    <s v="A-FIN"/>
    <x v="1119"/>
    <s v="Účet"/>
    <m/>
    <n v="3845964"/>
  </r>
  <r>
    <x v="159"/>
    <m/>
    <s v="1.038.01"/>
    <s v="Faktúra"/>
    <n v="1190300099"/>
    <n v="2190063"/>
    <s v="511.110000000"/>
    <x v="64"/>
    <m/>
    <n v="35.4"/>
    <n v="35.4"/>
    <s v="Nákup"/>
    <s v="TUZEMSKO"/>
    <s v="A-FIN"/>
    <x v="1119"/>
    <s v="Účet"/>
    <m/>
    <n v="3845963"/>
  </r>
  <r>
    <x v="159"/>
    <m/>
    <s v="1.070.05"/>
    <s v="Faktúra"/>
    <n v="1190300099"/>
    <n v="2190063"/>
    <s v="511.110000000"/>
    <x v="64"/>
    <m/>
    <n v="35.4"/>
    <n v="35.4"/>
    <s v="Nákup"/>
    <s v="TUZEMSKO"/>
    <s v="A-FIN"/>
    <x v="1119"/>
    <s v="Účet"/>
    <m/>
    <n v="3845962"/>
  </r>
  <r>
    <x v="159"/>
    <m/>
    <s v="5.029.51"/>
    <s v="Faktúra"/>
    <n v="1190300097"/>
    <n v="2190064"/>
    <s v="511.110000000"/>
    <x v="64"/>
    <m/>
    <n v="32.799999999999997"/>
    <n v="32.799999999999997"/>
    <s v="Nákup"/>
    <s v="TUZEMSKO"/>
    <s v="A-FIN"/>
    <x v="1122"/>
    <s v="Účet"/>
    <m/>
    <n v="3845958"/>
  </r>
  <r>
    <x v="17"/>
    <m/>
    <s v="1.010.01"/>
    <s v="Faktúra"/>
    <n v="1190600355"/>
    <n v="2190310"/>
    <s v="511.110000000"/>
    <x v="64"/>
    <m/>
    <n v="35.4"/>
    <n v="35.4"/>
    <s v="Nákup"/>
    <s v="TUZEMSKO"/>
    <s v="A-FIN"/>
    <x v="1119"/>
    <s v="Účet"/>
    <m/>
    <n v="4214114"/>
  </r>
  <r>
    <x v="17"/>
    <m/>
    <s v="1.038.01"/>
    <s v="Faktúra"/>
    <n v="1190600355"/>
    <n v="2190310"/>
    <s v="511.110000000"/>
    <x v="64"/>
    <m/>
    <n v="35.4"/>
    <n v="35.4"/>
    <s v="Nákup"/>
    <s v="TUZEMSKO"/>
    <s v="A-FIN"/>
    <x v="1119"/>
    <s v="Účet"/>
    <m/>
    <n v="4214113"/>
  </r>
  <r>
    <x v="17"/>
    <m/>
    <s v="1.070.05"/>
    <s v="Faktúra"/>
    <n v="1190600355"/>
    <n v="2190310"/>
    <s v="511.110000000"/>
    <x v="64"/>
    <m/>
    <n v="35.4"/>
    <n v="35.4"/>
    <s v="Nákup"/>
    <s v="TUZEMSKO"/>
    <s v="A-FIN"/>
    <x v="1119"/>
    <s v="Účet"/>
    <m/>
    <n v="4214112"/>
  </r>
  <r>
    <x v="52"/>
    <m/>
    <s v="1.010.01"/>
    <s v="Faktúra"/>
    <n v="1191000047"/>
    <n v="2190634"/>
    <s v="511.110000000"/>
    <x v="64"/>
    <m/>
    <n v="35.4"/>
    <n v="35.4"/>
    <s v="Nákup"/>
    <s v="TUZEMSKO"/>
    <s v="A-FIN"/>
    <x v="1119"/>
    <s v="Účet"/>
    <m/>
    <n v="4686696"/>
  </r>
  <r>
    <x v="52"/>
    <m/>
    <s v="1.038.01"/>
    <s v="Faktúra"/>
    <n v="1191000047"/>
    <n v="2190634"/>
    <s v="511.110000000"/>
    <x v="64"/>
    <m/>
    <n v="35.4"/>
    <n v="35.4"/>
    <s v="Nákup"/>
    <s v="TUZEMSKO"/>
    <s v="A-FIN"/>
    <x v="1119"/>
    <s v="Účet"/>
    <m/>
    <n v="4686695"/>
  </r>
  <r>
    <x v="52"/>
    <m/>
    <s v="1.070.05"/>
    <s v="Faktúra"/>
    <n v="1191000047"/>
    <n v="2190634"/>
    <s v="511.110000000"/>
    <x v="64"/>
    <m/>
    <n v="35.4"/>
    <n v="35.4"/>
    <s v="Nákup"/>
    <s v="TUZEMSKO"/>
    <s v="A-FIN"/>
    <x v="1119"/>
    <s v="Účet"/>
    <m/>
    <n v="4686694"/>
  </r>
  <r>
    <x v="94"/>
    <m/>
    <s v="1.010.01"/>
    <s v="Faktúra"/>
    <n v="1191100660"/>
    <n v="2190704"/>
    <s v="511.110000000"/>
    <x v="64"/>
    <m/>
    <n v="35.4"/>
    <n v="35.4"/>
    <s v="Nákup"/>
    <s v="TUZEMSKO"/>
    <s v="A-FIN"/>
    <x v="1119"/>
    <s v="Účet"/>
    <m/>
    <n v="4930092"/>
  </r>
  <r>
    <x v="94"/>
    <m/>
    <s v="1.038.01"/>
    <s v="Faktúra"/>
    <n v="1191100660"/>
    <n v="2190704"/>
    <s v="511.110000000"/>
    <x v="64"/>
    <m/>
    <n v="35.4"/>
    <n v="35.4"/>
    <s v="Nákup"/>
    <s v="TUZEMSKO"/>
    <s v="A-FIN"/>
    <x v="1119"/>
    <s v="Účet"/>
    <m/>
    <n v="4930091"/>
  </r>
  <r>
    <x v="94"/>
    <m/>
    <s v="1.070.05"/>
    <s v="Faktúra"/>
    <n v="1191100660"/>
    <n v="2190704"/>
    <s v="511.110000000"/>
    <x v="64"/>
    <m/>
    <n v="35.4"/>
    <n v="35.4"/>
    <s v="Nákup"/>
    <s v="TUZEMSKO"/>
    <s v="A-FIN"/>
    <x v="1119"/>
    <s v="Účet"/>
    <m/>
    <n v="4930090"/>
  </r>
  <r>
    <x v="175"/>
    <m/>
    <s v="1.009.01"/>
    <s v="Faktúra"/>
    <n v="1191200642"/>
    <n v="2190812"/>
    <s v="511.110000000"/>
    <x v="64"/>
    <m/>
    <n v="27.54"/>
    <n v="27.54"/>
    <s v="Nákup"/>
    <s v="TUZEMSKO"/>
    <s v="A-FIN"/>
    <x v="1092"/>
    <s v="Účet"/>
    <m/>
    <n v="5046605"/>
  </r>
  <r>
    <x v="175"/>
    <m/>
    <s v="1.010.01"/>
    <s v="Faktúra"/>
    <n v="1191200642"/>
    <n v="2190812"/>
    <s v="511.110000000"/>
    <x v="64"/>
    <m/>
    <n v="27.54"/>
    <n v="27.54"/>
    <s v="Nákup"/>
    <s v="TUZEMSKO"/>
    <s v="A-FIN"/>
    <x v="1092"/>
    <s v="Účet"/>
    <m/>
    <n v="5046604"/>
  </r>
  <r>
    <x v="175"/>
    <m/>
    <s v="1.010.01"/>
    <s v="Faktúra"/>
    <n v="1191200643"/>
    <n v="2190758"/>
    <s v="511.110000000"/>
    <x v="64"/>
    <m/>
    <n v="34.1"/>
    <n v="34.1"/>
    <s v="Nákup"/>
    <s v="TUZEMSKO"/>
    <s v="A-FIN"/>
    <x v="1123"/>
    <s v="Účet"/>
    <m/>
    <n v="5046608"/>
  </r>
  <r>
    <x v="175"/>
    <m/>
    <s v="1.038.01"/>
    <s v="Faktúra"/>
    <n v="1191200643"/>
    <n v="2190758"/>
    <s v="511.110000000"/>
    <x v="64"/>
    <m/>
    <n v="34.1"/>
    <n v="34.1"/>
    <s v="Nákup"/>
    <s v="TUZEMSKO"/>
    <s v="A-FIN"/>
    <x v="1123"/>
    <s v="Účet"/>
    <m/>
    <n v="5046607"/>
  </r>
  <r>
    <x v="175"/>
    <m/>
    <s v="1.070.01"/>
    <s v="Faktúra"/>
    <n v="1191200642"/>
    <n v="2190812"/>
    <s v="511.110000000"/>
    <x v="64"/>
    <m/>
    <n v="27.54"/>
    <n v="27.54"/>
    <s v="Nákup"/>
    <s v="TUZEMSKO"/>
    <s v="A-FIN"/>
    <x v="1092"/>
    <s v="Účet"/>
    <m/>
    <n v="5046603"/>
  </r>
  <r>
    <x v="175"/>
    <m/>
    <s v="1.070.05"/>
    <s v="Faktúra"/>
    <n v="1191200642"/>
    <n v="2190812"/>
    <s v="511.110000000"/>
    <x v="64"/>
    <m/>
    <n v="165.28"/>
    <n v="165.28"/>
    <s v="Nákup"/>
    <s v="TUZEMSKO"/>
    <s v="A-FIN"/>
    <x v="1124"/>
    <s v="Účet"/>
    <m/>
    <n v="5046602"/>
  </r>
  <r>
    <x v="175"/>
    <m/>
    <s v="3.080.01"/>
    <s v="Faktúra"/>
    <n v="1191200642"/>
    <n v="2190812"/>
    <s v="511.110000000"/>
    <x v="64"/>
    <m/>
    <n v="82.62"/>
    <n v="82.62"/>
    <s v="Nákup"/>
    <s v="TUZEMSKO"/>
    <s v="A-FIN"/>
    <x v="1125"/>
    <s v="Účet"/>
    <m/>
    <n v="5046601"/>
  </r>
  <r>
    <x v="175"/>
    <m/>
    <s v="5.034.51"/>
    <s v="Faktúra"/>
    <n v="1191200642"/>
    <n v="2190812"/>
    <s v="511.110000000"/>
    <x v="64"/>
    <m/>
    <n v="27.54"/>
    <n v="27.54"/>
    <s v="Nákup"/>
    <s v="TUZEMSKO"/>
    <s v="A-FIN"/>
    <x v="1092"/>
    <s v="Účet"/>
    <m/>
    <n v="5046600"/>
  </r>
  <r>
    <x v="43"/>
    <m/>
    <s v="1.015.01"/>
    <s v="Faktúra"/>
    <n v="1191200640"/>
    <n v="2190811"/>
    <s v="511.110000000"/>
    <x v="64"/>
    <m/>
    <n v="45.6"/>
    <n v="45.6"/>
    <s v="Nákup"/>
    <s v="TUZEMSKO"/>
    <s v="A-FIN"/>
    <x v="871"/>
    <s v="Účet"/>
    <m/>
    <n v="5046597"/>
  </r>
  <r>
    <x v="56"/>
    <m/>
    <s v="0.913.01"/>
    <s v="Faktúra"/>
    <n v="1200700470"/>
    <n v="2200265"/>
    <s v="511.110000000"/>
    <x v="64"/>
    <m/>
    <n v="23.41"/>
    <n v="23.41"/>
    <s v="Nákup"/>
    <s v="TUZEMSKO"/>
    <s v="A-FIN"/>
    <x v="1126"/>
    <s v="Účet"/>
    <m/>
    <n v="5870390"/>
  </r>
  <r>
    <x v="56"/>
    <m/>
    <s v="1.009.01"/>
    <s v="Faktúra"/>
    <n v="1200700470"/>
    <n v="2200265"/>
    <s v="511.110000000"/>
    <x v="64"/>
    <m/>
    <n v="46.82"/>
    <n v="46.82"/>
    <s v="Nákup"/>
    <s v="TUZEMSKO"/>
    <s v="A-FIN"/>
    <x v="1127"/>
    <s v="Účet"/>
    <m/>
    <n v="5870399"/>
  </r>
  <r>
    <x v="56"/>
    <m/>
    <s v="1.010.01"/>
    <s v="Faktúra"/>
    <n v="1200700470"/>
    <n v="2200265"/>
    <s v="511.110000000"/>
    <x v="64"/>
    <m/>
    <n v="46.82"/>
    <n v="46.82"/>
    <s v="Nákup"/>
    <s v="TUZEMSKO"/>
    <s v="A-FIN"/>
    <x v="1127"/>
    <s v="Účet"/>
    <m/>
    <n v="5870398"/>
  </r>
  <r>
    <x v="56"/>
    <m/>
    <s v="1.015.01"/>
    <s v="Faktúra"/>
    <n v="1200700470"/>
    <n v="2200265"/>
    <s v="511.110000000"/>
    <x v="64"/>
    <m/>
    <n v="46.82"/>
    <n v="46.82"/>
    <s v="Nákup"/>
    <s v="TUZEMSKO"/>
    <s v="A-FIN"/>
    <x v="1127"/>
    <s v="Účet"/>
    <m/>
    <n v="5870397"/>
  </r>
  <r>
    <x v="56"/>
    <m/>
    <s v="1.038.01"/>
    <s v="Faktúra"/>
    <n v="1200700470"/>
    <n v="2200265"/>
    <s v="511.110000000"/>
    <x v="64"/>
    <m/>
    <n v="23.41"/>
    <n v="23.41"/>
    <s v="Nákup"/>
    <s v="TUZEMSKO"/>
    <s v="A-FIN"/>
    <x v="1126"/>
    <s v="Účet"/>
    <m/>
    <n v="5870395"/>
  </r>
  <r>
    <x v="56"/>
    <m/>
    <s v="1.070.01"/>
    <s v="Faktúra"/>
    <n v="1200700470"/>
    <n v="2200265"/>
    <s v="511.110000000"/>
    <x v="64"/>
    <m/>
    <n v="46.82"/>
    <n v="46.82"/>
    <s v="Nákup"/>
    <s v="TUZEMSKO"/>
    <s v="A-FIN"/>
    <x v="1127"/>
    <s v="Účet"/>
    <m/>
    <n v="5870396"/>
  </r>
  <r>
    <x v="56"/>
    <m/>
    <s v="1.070.05"/>
    <s v="Faktúra"/>
    <n v="1200700470"/>
    <n v="2200265"/>
    <s v="511.110000000"/>
    <x v="64"/>
    <m/>
    <n v="515.24"/>
    <n v="515.24"/>
    <s v="Nákup"/>
    <s v="TUZEMSKO"/>
    <s v="A-FIN"/>
    <x v="1128"/>
    <s v="Účet"/>
    <m/>
    <n v="5870393"/>
  </r>
  <r>
    <x v="56"/>
    <m/>
    <s v="3.080.01"/>
    <s v="Faktúra"/>
    <n v="1200700470"/>
    <n v="2200265"/>
    <s v="511.110000000"/>
    <x v="64"/>
    <m/>
    <n v="70.23"/>
    <n v="70.23"/>
    <s v="Nákup"/>
    <s v="TUZEMSKO"/>
    <s v="A-FIN"/>
    <x v="1129"/>
    <s v="Účet"/>
    <m/>
    <n v="5870392"/>
  </r>
  <r>
    <x v="56"/>
    <m/>
    <s v="5.029.51"/>
    <s v="Faktúra"/>
    <n v="1200700470"/>
    <n v="2200265"/>
    <s v="511.110000000"/>
    <x v="64"/>
    <m/>
    <n v="23.41"/>
    <n v="23.41"/>
    <s v="Nákup"/>
    <s v="TUZEMSKO"/>
    <s v="A-FIN"/>
    <x v="1126"/>
    <s v="Účet"/>
    <m/>
    <n v="5870394"/>
  </r>
  <r>
    <x v="56"/>
    <m/>
    <s v="5.034.51"/>
    <s v="Faktúra"/>
    <n v="1200700470"/>
    <n v="2200265"/>
    <s v="511.110000000"/>
    <x v="64"/>
    <m/>
    <n v="46.82"/>
    <n v="46.82"/>
    <s v="Nákup"/>
    <s v="TUZEMSKO"/>
    <s v="A-FIN"/>
    <x v="1127"/>
    <s v="Účet"/>
    <m/>
    <n v="5870391"/>
  </r>
  <r>
    <x v="32"/>
    <m/>
    <s v="1.070.05"/>
    <s v="Faktúra"/>
    <n v="1190900041"/>
    <n v="2190517"/>
    <s v="511.110000000"/>
    <x v="69"/>
    <m/>
    <n v="205.2"/>
    <n v="205.2"/>
    <s v="Nákup"/>
    <s v="TUZEMSKO"/>
    <s v="A-FIN"/>
    <x v="1130"/>
    <s v="Účet"/>
    <m/>
    <n v="4549955"/>
  </r>
  <r>
    <x v="30"/>
    <m/>
    <s v="5.029.51"/>
    <s v="Faktúra"/>
    <n v="1190500331"/>
    <n v="3920045298"/>
    <s v="511.110000000"/>
    <x v="70"/>
    <m/>
    <n v="2086.8000000000002"/>
    <n v="2086.8000000000002"/>
    <s v="Nákup"/>
    <s v="TUZEMSKO"/>
    <s v="A-FIN"/>
    <x v="1131"/>
    <s v="Účet"/>
    <m/>
    <n v="4094862"/>
  </r>
  <r>
    <x v="55"/>
    <m/>
    <s v="5.024.52"/>
    <s v="Faktúra"/>
    <n v="1190700387"/>
    <n v="3920046374"/>
    <s v="511.110000000"/>
    <x v="70"/>
    <m/>
    <n v="172.8"/>
    <n v="172.8"/>
    <s v="Nákup"/>
    <s v="TUZEMSKO"/>
    <s v="A-FIN"/>
    <x v="1132"/>
    <s v="Účet"/>
    <m/>
    <n v="4320821"/>
  </r>
  <r>
    <x v="8"/>
    <m/>
    <s v="5.024.52"/>
    <s v="Faktúra"/>
    <n v="1190700438"/>
    <n v="3920047209"/>
    <s v="511.110000000"/>
    <x v="70"/>
    <m/>
    <n v="560.4"/>
    <n v="560.4"/>
    <s v="Nákup"/>
    <s v="TUZEMSKO"/>
    <s v="A-FIN"/>
    <x v="1133"/>
    <s v="Účet"/>
    <m/>
    <n v="4321259"/>
  </r>
  <r>
    <x v="181"/>
    <m/>
    <s v="5.024.52"/>
    <s v="Faktúra"/>
    <n v="1191000045"/>
    <n v="3920049108"/>
    <s v="511.110000000"/>
    <x v="70"/>
    <m/>
    <n v="1476"/>
    <n v="1476"/>
    <s v="Nákup"/>
    <s v="TUZEMSKO"/>
    <s v="A-FIN"/>
    <x v="1106"/>
    <s v="Účet"/>
    <m/>
    <n v="4686686"/>
  </r>
  <r>
    <x v="181"/>
    <m/>
    <s v="5.029.51"/>
    <s v="Faktúra"/>
    <n v="1191000046"/>
    <n v="3920049041"/>
    <s v="511.110000000"/>
    <x v="70"/>
    <m/>
    <n v="670.8"/>
    <n v="670.8"/>
    <s v="Nákup"/>
    <s v="TUZEMSKO"/>
    <s v="A-FIN"/>
    <x v="1134"/>
    <s v="Účet"/>
    <m/>
    <n v="4686688"/>
  </r>
  <r>
    <x v="178"/>
    <m/>
    <s v="5.024.52"/>
    <s v="Faktúra"/>
    <n v="1191000307"/>
    <n v="3920049110"/>
    <s v="511.110000000"/>
    <x v="70"/>
    <m/>
    <n v="536.4"/>
    <n v="536.4"/>
    <s v="Nákup"/>
    <s v="TUZEMSKO"/>
    <s v="A-FIN"/>
    <x v="125"/>
    <s v="Účet"/>
    <m/>
    <n v="4736314"/>
  </r>
  <r>
    <x v="130"/>
    <m/>
    <s v="5.029.51"/>
    <s v="Faktúra"/>
    <n v="1191000335"/>
    <n v="3920049170"/>
    <s v="511.110000000"/>
    <x v="70"/>
    <m/>
    <n v="728.4"/>
    <n v="728.4"/>
    <s v="Nákup"/>
    <s v="TUZEMSKO"/>
    <s v="A-FIN"/>
    <x v="1135"/>
    <s v="Účet"/>
    <m/>
    <n v="4737188"/>
  </r>
  <r>
    <x v="54"/>
    <m/>
    <s v="5.024.52"/>
    <s v="Faktúra"/>
    <n v="1200100252"/>
    <n v="3920052521"/>
    <s v="511.110000000"/>
    <x v="70"/>
    <m/>
    <n v="115.2"/>
    <n v="115.2"/>
    <s v="Nákup"/>
    <s v="TUZEMSKO"/>
    <s v="A-FIN"/>
    <x v="1136"/>
    <s v="Účet"/>
    <m/>
    <n v="5080305"/>
  </r>
  <r>
    <x v="54"/>
    <m/>
    <s v="5.029.51"/>
    <s v="Faktúra"/>
    <n v="1200100610"/>
    <n v="3920038076"/>
    <s v="511.110000000"/>
    <x v="70"/>
    <m/>
    <n v="836.4"/>
    <n v="836.4"/>
    <s v="Nákup"/>
    <s v="TUZEMSKO"/>
    <s v="A-FIN"/>
    <x v="1137"/>
    <s v="Účet"/>
    <m/>
    <n v="5142784"/>
  </r>
  <r>
    <x v="44"/>
    <m/>
    <s v="5.062.51"/>
    <s v="Faktúra"/>
    <n v="1200400048"/>
    <n v="3920054811"/>
    <s v="511.110000000"/>
    <x v="70"/>
    <m/>
    <n v="894"/>
    <n v="894"/>
    <s v="Nákup"/>
    <s v="TUZEMSKO"/>
    <s v="A-FIN"/>
    <x v="1138"/>
    <s v="Účet"/>
    <m/>
    <n v="5476024"/>
  </r>
  <r>
    <x v="44"/>
    <m/>
    <s v="5.062.51"/>
    <s v="Faktúra"/>
    <n v="1200400049"/>
    <n v="3920054810"/>
    <s v="511.110000000"/>
    <x v="70"/>
    <m/>
    <n v="555.6"/>
    <n v="555.6"/>
    <s v="Nákup"/>
    <s v="TUZEMSKO"/>
    <s v="A-FIN"/>
    <x v="1139"/>
    <s v="Účet"/>
    <m/>
    <n v="5476026"/>
  </r>
  <r>
    <x v="44"/>
    <m/>
    <s v="5.062.51"/>
    <s v="Faktúra"/>
    <n v="1200400050"/>
    <n v="3920054812"/>
    <s v="511.110000000"/>
    <x v="70"/>
    <m/>
    <n v="115.2"/>
    <n v="115.2"/>
    <s v="Nákup"/>
    <s v="TUZEMSKO"/>
    <s v="A-FIN"/>
    <x v="1136"/>
    <s v="Účet"/>
    <m/>
    <n v="5476034"/>
  </r>
  <r>
    <x v="135"/>
    <m/>
    <s v="1.010.01"/>
    <s v="Faktúra"/>
    <n v="1190400049"/>
    <n v="2190163"/>
    <s v="511.110000000"/>
    <x v="69"/>
    <m/>
    <n v="35.4"/>
    <n v="35.4"/>
    <s v="Nákup"/>
    <s v="TUZEMSKO"/>
    <s v="A-FIN"/>
    <x v="1119"/>
    <s v="Účet"/>
    <m/>
    <n v="3973089"/>
  </r>
  <r>
    <x v="135"/>
    <m/>
    <s v="1.038.01"/>
    <s v="Faktúra"/>
    <n v="1190400049"/>
    <n v="2190163"/>
    <s v="511.110000000"/>
    <x v="69"/>
    <m/>
    <n v="35.4"/>
    <n v="35.4"/>
    <s v="Nákup"/>
    <s v="TUZEMSKO"/>
    <s v="A-FIN"/>
    <x v="1119"/>
    <s v="Účet"/>
    <m/>
    <n v="3973088"/>
  </r>
  <r>
    <x v="135"/>
    <m/>
    <s v="1.070.05"/>
    <s v="Faktúra"/>
    <n v="1190400049"/>
    <n v="2190163"/>
    <s v="511.110000000"/>
    <x v="69"/>
    <m/>
    <n v="35.4"/>
    <n v="35.4"/>
    <s v="Nákup"/>
    <s v="TUZEMSKO"/>
    <s v="A-FIN"/>
    <x v="1119"/>
    <s v="Účet"/>
    <m/>
    <n v="3973087"/>
  </r>
  <r>
    <x v="84"/>
    <m/>
    <s v="1.014.05"/>
    <s v="Faktúra"/>
    <n v="1190800142"/>
    <n v="201990271"/>
    <s v="511.110000000"/>
    <x v="71"/>
    <m/>
    <n v="2216.4"/>
    <n v="2216.4"/>
    <s v="Nákup"/>
    <s v="TUZEMSKO"/>
    <s v="A-FIN"/>
    <x v="996"/>
    <s v="Účet"/>
    <m/>
    <n v="4434560"/>
  </r>
  <r>
    <x v="16"/>
    <m/>
    <s v="5.023.51"/>
    <s v="Faktúra"/>
    <n v="1190300670"/>
    <n v="9031018166"/>
    <s v="511.110000000"/>
    <x v="72"/>
    <m/>
    <n v="2959.2"/>
    <n v="2959.2"/>
    <s v="Nákup"/>
    <s v="TUZEMSKO"/>
    <s v="A-FIN"/>
    <x v="1140"/>
    <s v="Účet"/>
    <m/>
    <n v="3918264"/>
  </r>
  <r>
    <x v="13"/>
    <m/>
    <s v="5.023.51"/>
    <s v="Faktúra"/>
    <n v="1190100405"/>
    <n v="9031017799"/>
    <s v="511.110000000"/>
    <x v="72"/>
    <m/>
    <n v="940.8"/>
    <n v="940.8"/>
    <s v="Nákup"/>
    <s v="TUZEMSKO"/>
    <s v="A-FIN"/>
    <x v="1141"/>
    <s v="Účet"/>
    <m/>
    <n v="3584582"/>
  </r>
  <r>
    <x v="13"/>
    <m/>
    <s v="5.023.51"/>
    <s v="Faktúra"/>
    <n v="1190100408"/>
    <n v="9031017795"/>
    <s v="511.110000000"/>
    <x v="72"/>
    <m/>
    <n v="83448"/>
    <n v="83448"/>
    <s v="Nákup"/>
    <s v="TUZEMSKO"/>
    <s v="A-FIN"/>
    <x v="1142"/>
    <s v="Účet"/>
    <m/>
    <n v="3584597"/>
  </r>
  <r>
    <x v="8"/>
    <m/>
    <s v="5.228.52"/>
    <s v="Faktúra"/>
    <n v="1190700434"/>
    <n v="931018812"/>
    <s v="511.110000000"/>
    <x v="72"/>
    <m/>
    <n v="6945.6"/>
    <n v="6945.6"/>
    <s v="Nákup"/>
    <s v="TUZEMSKO"/>
    <s v="A-FIN"/>
    <x v="1143"/>
    <s v="Účet"/>
    <m/>
    <n v="4321234"/>
  </r>
  <r>
    <x v="182"/>
    <m/>
    <s v="1.001.05"/>
    <s v="Faktúra"/>
    <n v="1200500145"/>
    <n v="9031020584"/>
    <s v="511.110000000"/>
    <x v="72"/>
    <m/>
    <n v="96"/>
    <n v="96"/>
    <s v="Nákup"/>
    <s v="TUZEMSKO"/>
    <s v="A-FIN"/>
    <x v="345"/>
    <s v="Účet"/>
    <m/>
    <n v="5553235"/>
  </r>
  <r>
    <x v="18"/>
    <m/>
    <s v="5.218.51"/>
    <s v="Faktúra"/>
    <n v="1190600460"/>
    <n v="219018"/>
    <s v="511.110000000"/>
    <x v="73"/>
    <m/>
    <n v="408"/>
    <n v="408"/>
    <s v="Nákup"/>
    <s v="TUZEMSKO"/>
    <s v="A-FIN"/>
    <x v="909"/>
    <s v="Účet"/>
    <m/>
    <n v="4215540"/>
  </r>
  <r>
    <x v="183"/>
    <m/>
    <s v="5.024.51"/>
    <s v="Faktúra"/>
    <n v="1190300508"/>
    <n v="4340003327"/>
    <s v="511.110000000"/>
    <x v="74"/>
    <m/>
    <n v="915.88"/>
    <n v="915.88"/>
    <s v="Nákup"/>
    <s v="TUZEMSKO"/>
    <s v="A-FIN"/>
    <x v="1144"/>
    <s v="Účet"/>
    <m/>
    <n v="3899883"/>
  </r>
  <r>
    <x v="16"/>
    <m/>
    <s v="5.024.51"/>
    <s v="Faktúra"/>
    <n v="1190300590"/>
    <n v="4340003339"/>
    <s v="511.110000000"/>
    <x v="74"/>
    <m/>
    <n v="878.98"/>
    <n v="878.98"/>
    <s v="Nákup"/>
    <s v="TUZEMSKO"/>
    <s v="A-FIN"/>
    <x v="1145"/>
    <s v="Účet"/>
    <m/>
    <n v="3910932"/>
  </r>
  <r>
    <x v="62"/>
    <m/>
    <s v="5.023.54"/>
    <s v="Faktúra"/>
    <n v="1190400020"/>
    <n v="4115005032"/>
    <s v="511.110000000"/>
    <x v="75"/>
    <m/>
    <n v="374.5"/>
    <n v="374.5"/>
    <s v="Nákup"/>
    <s v="TUZEMSKO"/>
    <s v="A-FIN"/>
    <x v="1146"/>
    <s v="Účet"/>
    <m/>
    <n v="3972102"/>
  </r>
  <r>
    <x v="184"/>
    <m/>
    <s v="5.228.51"/>
    <s v="Faktúra"/>
    <n v="1190400021"/>
    <n v="4115005034"/>
    <s v="511.110000000"/>
    <x v="75"/>
    <m/>
    <n v="1082.4000000000001"/>
    <n v="1082.4000000000001"/>
    <s v="Nákup"/>
    <s v="TUZEMSKO"/>
    <s v="A-FIN"/>
    <x v="1147"/>
    <s v="Účet"/>
    <m/>
    <n v="3972106"/>
  </r>
  <r>
    <x v="184"/>
    <m/>
    <s v="5.576.53"/>
    <s v="Faktúra"/>
    <n v="1190400022"/>
    <n v="4115005035"/>
    <s v="511.110000000"/>
    <x v="75"/>
    <m/>
    <n v="1150.8"/>
    <n v="1150.8"/>
    <s v="Nákup"/>
    <s v="TUZEMSKO"/>
    <s v="A-FIN"/>
    <x v="1148"/>
    <s v="Účet"/>
    <m/>
    <n v="3972115"/>
  </r>
  <r>
    <x v="158"/>
    <m/>
    <s v="5.023.51"/>
    <s v="Faktúra"/>
    <n v="1190400023"/>
    <n v="4115005040"/>
    <s v="511.110000000"/>
    <x v="75"/>
    <m/>
    <n v="431.42"/>
    <n v="431.42"/>
    <s v="Nákup"/>
    <s v="TUZEMSKO"/>
    <s v="A-FIN"/>
    <x v="1149"/>
    <s v="Účet"/>
    <m/>
    <n v="3972136"/>
  </r>
  <r>
    <x v="29"/>
    <m/>
    <s v="5.023.51"/>
    <s v="Faktúra"/>
    <n v="1190400031"/>
    <n v="4115005046"/>
    <s v="511.110000000"/>
    <x v="75"/>
    <m/>
    <n v="4517.04"/>
    <n v="4517.04"/>
    <s v="Nákup"/>
    <s v="TUZEMSKO"/>
    <s v="A-FIN"/>
    <x v="1150"/>
    <s v="Účet"/>
    <m/>
    <n v="3972381"/>
  </r>
  <r>
    <x v="29"/>
    <m/>
    <s v="5.023.54"/>
    <s v="Faktúra"/>
    <n v="1190400030"/>
    <n v="4115005050"/>
    <s v="511.110000000"/>
    <x v="75"/>
    <m/>
    <n v="499.3"/>
    <n v="499.3"/>
    <s v="Nákup"/>
    <s v="TUZEMSKO"/>
    <s v="A-FIN"/>
    <x v="1151"/>
    <s v="Účet"/>
    <m/>
    <n v="3972360"/>
  </r>
  <r>
    <x v="29"/>
    <m/>
    <s v="5.576.53"/>
    <s v="Faktúra"/>
    <n v="1190400032"/>
    <n v="4115005048"/>
    <s v="511.110000000"/>
    <x v="75"/>
    <m/>
    <n v="4315.2"/>
    <n v="4315.2"/>
    <s v="Nákup"/>
    <s v="TUZEMSKO"/>
    <s v="A-FIN"/>
    <x v="1152"/>
    <s v="Účet"/>
    <m/>
    <n v="3972431"/>
  </r>
  <r>
    <x v="185"/>
    <m/>
    <s v="5.576.53"/>
    <s v="Faktúra"/>
    <n v="1200100099"/>
    <n v="4115006418"/>
    <s v="511.110000000"/>
    <x v="75"/>
    <m/>
    <n v="925.92"/>
    <n v="925.92"/>
    <s v="Nákup"/>
    <s v="TUZEMSKO"/>
    <s v="A-FIN"/>
    <x v="1153"/>
    <s v="Účet"/>
    <m/>
    <n v="5077845"/>
  </r>
  <r>
    <x v="185"/>
    <m/>
    <s v="5.228.51"/>
    <s v="Faktúra"/>
    <n v="1200100098"/>
    <n v="4115006419"/>
    <s v="511.110000000"/>
    <x v="75"/>
    <m/>
    <n v="1000.32"/>
    <n v="1000.32"/>
    <s v="Nákup"/>
    <s v="TUZEMSKO"/>
    <s v="A-FIN"/>
    <x v="1154"/>
    <s v="Účet"/>
    <m/>
    <n v="5077838"/>
  </r>
  <r>
    <x v="186"/>
    <m/>
    <s v="5.023.51"/>
    <s v="Faktúra"/>
    <n v="1200100120"/>
    <n v="4115006444"/>
    <s v="511.110000000"/>
    <x v="75"/>
    <m/>
    <n v="901.82"/>
    <n v="901.82"/>
    <s v="Nákup"/>
    <s v="TUZEMSKO"/>
    <s v="A-FIN"/>
    <x v="1155"/>
    <s v="Účet"/>
    <m/>
    <n v="5079151"/>
  </r>
  <r>
    <x v="187"/>
    <m/>
    <s v="5.023.57"/>
    <s v="Faktúra"/>
    <n v="1190500069"/>
    <n v="4114004236"/>
    <s v="511.110000000"/>
    <x v="75"/>
    <m/>
    <n v="13456.37"/>
    <n v="13456.37"/>
    <s v="Nákup"/>
    <s v="TUZEMSKO"/>
    <s v="A-FIN"/>
    <x v="1156"/>
    <s v="Účet"/>
    <m/>
    <n v="4083770"/>
  </r>
  <r>
    <x v="188"/>
    <m/>
    <s v="5.228.51"/>
    <s v="Faktúra"/>
    <n v="1190500014"/>
    <n v="4115005204"/>
    <s v="511.110000000"/>
    <x v="75"/>
    <m/>
    <n v="1082.4000000000001"/>
    <n v="1082.4000000000001"/>
    <s v="Nákup"/>
    <s v="TUZEMSKO"/>
    <s v="A-FIN"/>
    <x v="1147"/>
    <s v="Účet"/>
    <m/>
    <n v="4083497"/>
  </r>
  <r>
    <x v="188"/>
    <m/>
    <s v="5.576.53"/>
    <s v="Faktúra"/>
    <n v="1190500013"/>
    <n v="4115005207"/>
    <s v="511.110000000"/>
    <x v="75"/>
    <m/>
    <n v="1002"/>
    <n v="1002"/>
    <s v="Nákup"/>
    <s v="TUZEMSKO"/>
    <s v="A-FIN"/>
    <x v="1157"/>
    <s v="Účet"/>
    <m/>
    <n v="4083493"/>
  </r>
  <r>
    <x v="189"/>
    <m/>
    <s v="5.228.51"/>
    <s v="Faktúra"/>
    <n v="1190100095"/>
    <n v="4115004580"/>
    <s v="511.110000000"/>
    <x v="75"/>
    <m/>
    <n v="1082.4000000000001"/>
    <n v="1082.4000000000001"/>
    <s v="Nákup"/>
    <s v="TUZEMSKO"/>
    <s v="A-FIN"/>
    <x v="1147"/>
    <s v="Účet"/>
    <m/>
    <n v="3561110"/>
  </r>
  <r>
    <x v="189"/>
    <m/>
    <s v="5.576.53"/>
    <s v="Faktúra"/>
    <n v="1190100094"/>
    <n v="4115004581"/>
    <s v="511.110000000"/>
    <x v="75"/>
    <m/>
    <n v="1002"/>
    <n v="1002"/>
    <s v="Nákup"/>
    <s v="TUZEMSKO"/>
    <s v="A-FIN"/>
    <x v="1157"/>
    <s v="Účet"/>
    <m/>
    <n v="3561106"/>
  </r>
  <r>
    <x v="13"/>
    <m/>
    <s v="5.023.54"/>
    <s v="Faktúra"/>
    <n v="1190100130"/>
    <n v="4115004705"/>
    <s v="511.110000000"/>
    <x v="75"/>
    <m/>
    <n v="374.5"/>
    <n v="374.5"/>
    <s v="Nákup"/>
    <s v="TUZEMSKO"/>
    <s v="A-FIN"/>
    <x v="1146"/>
    <s v="Účet"/>
    <m/>
    <n v="3564100"/>
  </r>
  <r>
    <x v="13"/>
    <m/>
    <s v="5.576.52"/>
    <s v="Faktúra"/>
    <n v="1190100131"/>
    <n v="4115004703"/>
    <s v="511.110000000"/>
    <x v="75"/>
    <m/>
    <n v="700.7"/>
    <n v="700.7"/>
    <s v="Nákup"/>
    <s v="TUZEMSKO"/>
    <s v="A-FIN"/>
    <x v="1158"/>
    <s v="Účet"/>
    <m/>
    <n v="3564104"/>
  </r>
  <r>
    <x v="13"/>
    <m/>
    <s v="5.576.52"/>
    <s v="Faktúra"/>
    <n v="1190100643"/>
    <n v="4115004711"/>
    <s v="511.110000000"/>
    <x v="75"/>
    <m/>
    <n v="7552.44"/>
    <n v="7552.44"/>
    <s v="Nákup"/>
    <s v="TUZEMSKO"/>
    <s v="A-FIN"/>
    <x v="1159"/>
    <s v="Účet"/>
    <m/>
    <n v="3667788"/>
  </r>
  <r>
    <x v="190"/>
    <m/>
    <s v="5.023.54"/>
    <s v="Faktúra"/>
    <n v="1190200056"/>
    <n v="4114003974"/>
    <s v="511.110000000"/>
    <x v="75"/>
    <m/>
    <n v="13456.37"/>
    <n v="13456.37"/>
    <s v="Nákup"/>
    <s v="TUZEMSKO"/>
    <s v="A-FIN"/>
    <x v="1156"/>
    <s v="Účet"/>
    <m/>
    <n v="3731904"/>
  </r>
  <r>
    <x v="58"/>
    <m/>
    <s v="5.023.54"/>
    <s v="Faktúra"/>
    <n v="1190200060"/>
    <n v="4115004719"/>
    <s v="511.110000000"/>
    <x v="75"/>
    <m/>
    <n v="490.9"/>
    <n v="490.9"/>
    <s v="Nákup"/>
    <s v="TUZEMSKO"/>
    <s v="A-FIN"/>
    <x v="1160"/>
    <s v="Účet"/>
    <m/>
    <n v="3732038"/>
  </r>
  <r>
    <x v="58"/>
    <m/>
    <s v="5.228.51"/>
    <s v="Faktúra"/>
    <n v="1190200058"/>
    <n v="4115004717"/>
    <s v="511.110000000"/>
    <x v="75"/>
    <m/>
    <n v="1082.4000000000001"/>
    <n v="1082.4000000000001"/>
    <s v="Nákup"/>
    <s v="TUZEMSKO"/>
    <s v="A-FIN"/>
    <x v="1147"/>
    <s v="Účet"/>
    <m/>
    <n v="3731956"/>
  </r>
  <r>
    <x v="58"/>
    <m/>
    <s v="5.576.53"/>
    <s v="Faktúra"/>
    <n v="1190200059"/>
    <n v="4115004718"/>
    <s v="511.110000000"/>
    <x v="75"/>
    <m/>
    <n v="1002"/>
    <n v="1002"/>
    <s v="Nákup"/>
    <s v="TUZEMSKO"/>
    <s v="A-FIN"/>
    <x v="1157"/>
    <s v="Účet"/>
    <m/>
    <n v="3732032"/>
  </r>
  <r>
    <x v="191"/>
    <m/>
    <s v="5.023.54"/>
    <s v="Faktúra"/>
    <n v="1190200061"/>
    <n v="4115004724"/>
    <s v="511.110000000"/>
    <x v="75"/>
    <m/>
    <n v="83.52"/>
    <n v="83.52"/>
    <s v="Nákup"/>
    <s v="TUZEMSKO"/>
    <s v="A-FIN"/>
    <x v="1161"/>
    <s v="Účet"/>
    <m/>
    <n v="3732040"/>
  </r>
  <r>
    <x v="192"/>
    <m/>
    <s v="5.576.53"/>
    <s v="Faktúra"/>
    <n v="1190200062"/>
    <n v="4115004728"/>
    <s v="511.110000000"/>
    <x v="75"/>
    <m/>
    <n v="148.80000000000001"/>
    <n v="148.80000000000001"/>
    <s v="Nákup"/>
    <s v="TUZEMSKO"/>
    <s v="A-FIN"/>
    <x v="1162"/>
    <s v="Účet"/>
    <m/>
    <n v="3732050"/>
  </r>
  <r>
    <x v="192"/>
    <m/>
    <s v="5.576.53"/>
    <s v="Faktúra"/>
    <n v="1190200063"/>
    <n v="4115004727"/>
    <s v="511.110000000"/>
    <x v="75"/>
    <m/>
    <n v="1425.24"/>
    <n v="1425.24"/>
    <s v="Nákup"/>
    <s v="TUZEMSKO"/>
    <s v="A-FIN"/>
    <x v="1163"/>
    <s v="Účet"/>
    <m/>
    <n v="3732062"/>
  </r>
  <r>
    <x v="14"/>
    <m/>
    <s v="5.023.51"/>
    <s v="Faktúra"/>
    <n v="1190200092"/>
    <n v="4115004749"/>
    <s v="511.110000000"/>
    <x v="75"/>
    <m/>
    <n v="431.42"/>
    <n v="431.42"/>
    <s v="Nákup"/>
    <s v="TUZEMSKO"/>
    <s v="A-FIN"/>
    <x v="1149"/>
    <s v="Účet"/>
    <m/>
    <n v="3732219"/>
  </r>
  <r>
    <x v="14"/>
    <m/>
    <s v="5.576.52"/>
    <s v="Faktúra"/>
    <n v="1190200093"/>
    <n v="4115004750"/>
    <s v="511.110000000"/>
    <x v="75"/>
    <m/>
    <n v="1197.8399999999999"/>
    <n v="1197.8399999999999"/>
    <s v="Nákup"/>
    <s v="TUZEMSKO"/>
    <s v="A-FIN"/>
    <x v="1164"/>
    <s v="Účet"/>
    <m/>
    <n v="3732223"/>
  </r>
  <r>
    <x v="70"/>
    <m/>
    <s v="5.576.52"/>
    <s v="Faktúra"/>
    <n v="1190200233"/>
    <n v="4115004843"/>
    <s v="511.110000000"/>
    <x v="75"/>
    <m/>
    <n v="700.7"/>
    <n v="700.7"/>
    <s v="Nákup"/>
    <s v="TUZEMSKO"/>
    <s v="A-FIN"/>
    <x v="1158"/>
    <s v="Účet"/>
    <m/>
    <n v="3732563"/>
  </r>
  <r>
    <x v="137"/>
    <m/>
    <s v="5.228.51"/>
    <s v="Faktúra"/>
    <n v="1190300061"/>
    <n v="4115004872"/>
    <s v="511.110000000"/>
    <x v="75"/>
    <m/>
    <n v="1404"/>
    <n v="1404"/>
    <s v="Nákup"/>
    <s v="TUZEMSKO"/>
    <s v="A-FIN"/>
    <x v="1165"/>
    <s v="Účet"/>
    <m/>
    <n v="3845826"/>
  </r>
  <r>
    <x v="137"/>
    <m/>
    <s v="5.228.51"/>
    <s v="Faktúra"/>
    <n v="1190300062"/>
    <n v="4115004874"/>
    <s v="511.110000000"/>
    <x v="75"/>
    <m/>
    <n v="1082.4000000000001"/>
    <n v="1082.4000000000001"/>
    <s v="Nákup"/>
    <s v="TUZEMSKO"/>
    <s v="A-FIN"/>
    <x v="1147"/>
    <s v="Účet"/>
    <m/>
    <n v="3845828"/>
  </r>
  <r>
    <x v="137"/>
    <m/>
    <s v="5.576.53"/>
    <s v="Faktúra"/>
    <n v="1190300060"/>
    <n v="4115004873"/>
    <s v="511.110000000"/>
    <x v="75"/>
    <m/>
    <n v="1002"/>
    <n v="1002"/>
    <s v="Nákup"/>
    <s v="TUZEMSKO"/>
    <s v="A-FIN"/>
    <x v="1157"/>
    <s v="Účet"/>
    <m/>
    <n v="3845824"/>
  </r>
  <r>
    <x v="15"/>
    <m/>
    <s v="5.576.52"/>
    <s v="Faktúra"/>
    <n v="1190300081"/>
    <n v="4115004880"/>
    <s v="511.110000000"/>
    <x v="75"/>
    <m/>
    <n v="6277.92"/>
    <n v="6277.92"/>
    <s v="Nákup"/>
    <s v="TUZEMSKO"/>
    <s v="A-FIN"/>
    <x v="1166"/>
    <s v="Účet"/>
    <m/>
    <n v="3845871"/>
  </r>
  <r>
    <x v="15"/>
    <m/>
    <s v="5.576.52"/>
    <s v="Faktúra"/>
    <n v="1190300082"/>
    <n v="4115004885"/>
    <s v="511.110000000"/>
    <x v="75"/>
    <m/>
    <n v="849.5"/>
    <n v="849.5"/>
    <s v="Nákup"/>
    <s v="TUZEMSKO"/>
    <s v="A-FIN"/>
    <x v="1167"/>
    <s v="Účet"/>
    <m/>
    <n v="3845879"/>
  </r>
  <r>
    <x v="73"/>
    <m/>
    <s v="5.023.57"/>
    <s v="Faktúra"/>
    <n v="1190300443"/>
    <n v="4115004893"/>
    <s v="511.110000000"/>
    <x v="75"/>
    <m/>
    <n v="432.7"/>
    <n v="432.7"/>
    <s v="Nákup"/>
    <s v="TUZEMSKO"/>
    <s v="A-FIN"/>
    <x v="1168"/>
    <s v="Účet"/>
    <m/>
    <n v="3897655"/>
  </r>
  <r>
    <x v="183"/>
    <m/>
    <s v="5.576.53"/>
    <s v="Faktúra"/>
    <n v="1190300586"/>
    <n v="4115005020"/>
    <s v="511.110000000"/>
    <x v="75"/>
    <m/>
    <n v="2187.6"/>
    <n v="2187.6"/>
    <s v="Nákup"/>
    <s v="TUZEMSKO"/>
    <s v="A-FIN"/>
    <x v="1169"/>
    <s v="Účet"/>
    <m/>
    <n v="3910921"/>
  </r>
  <r>
    <x v="76"/>
    <m/>
    <s v="5.023.51"/>
    <s v="Faktúra"/>
    <n v="1190400620"/>
    <n v="4115005199"/>
    <s v="511.110000000"/>
    <x v="75"/>
    <m/>
    <n v="322.94"/>
    <n v="322.94"/>
    <s v="Nákup"/>
    <s v="TUZEMSKO"/>
    <s v="A-FIN"/>
    <x v="1170"/>
    <s v="Účet"/>
    <m/>
    <n v="4034116"/>
  </r>
  <r>
    <x v="76"/>
    <m/>
    <s v="5.023.51"/>
    <s v="Faktúra"/>
    <n v="1190400628"/>
    <n v="4115005203"/>
    <s v="511.110000000"/>
    <x v="75"/>
    <m/>
    <n v="688.1"/>
    <n v="688.1"/>
    <s v="Nákup"/>
    <s v="TUZEMSKO"/>
    <s v="A-FIN"/>
    <x v="1171"/>
    <s v="Účet"/>
    <m/>
    <n v="4034134"/>
  </r>
  <r>
    <x v="76"/>
    <m/>
    <s v="5.023.58"/>
    <s v="Faktúra"/>
    <n v="1190400279"/>
    <n v="4115005191"/>
    <s v="511.110000000"/>
    <x v="75"/>
    <m/>
    <n v="864.19"/>
    <n v="864.19"/>
    <s v="Nákup"/>
    <s v="TUZEMSKO"/>
    <s v="A-FIN"/>
    <x v="1172"/>
    <s v="Účet"/>
    <m/>
    <n v="3976927"/>
  </r>
  <r>
    <x v="76"/>
    <m/>
    <s v="5.576.52"/>
    <s v="Faktúra"/>
    <n v="1190400280"/>
    <n v="4115005190"/>
    <s v="511.110000000"/>
    <x v="75"/>
    <m/>
    <n v="700.7"/>
    <n v="700.7"/>
    <s v="Nákup"/>
    <s v="TUZEMSKO"/>
    <s v="A-FIN"/>
    <x v="1158"/>
    <s v="Účet"/>
    <m/>
    <n v="3976930"/>
  </r>
  <r>
    <x v="123"/>
    <m/>
    <s v="5.023.54"/>
    <s v="Faktúra"/>
    <n v="1190500162"/>
    <n v="4115005248"/>
    <s v="511.110000000"/>
    <x v="75"/>
    <m/>
    <n v="939.6"/>
    <n v="939.6"/>
    <s v="Nákup"/>
    <s v="TUZEMSKO"/>
    <s v="A-FIN"/>
    <x v="1173"/>
    <s v="Účet"/>
    <m/>
    <n v="4094968"/>
  </r>
  <r>
    <x v="123"/>
    <m/>
    <s v="5.576.52"/>
    <s v="Faktúra"/>
    <n v="1190500161"/>
    <n v="4115005243"/>
    <s v="511.110000000"/>
    <x v="75"/>
    <m/>
    <n v="700.7"/>
    <n v="700.7"/>
    <s v="Nákup"/>
    <s v="TUZEMSKO"/>
    <s v="A-FIN"/>
    <x v="1158"/>
    <s v="Účet"/>
    <m/>
    <n v="4094966"/>
  </r>
  <r>
    <x v="0"/>
    <m/>
    <s v="5.576.53"/>
    <s v="Faktúra"/>
    <n v="1190500576"/>
    <n v="28508605"/>
    <s v="511.110000000"/>
    <x v="75"/>
    <m/>
    <n v="375.84"/>
    <n v="375.84"/>
    <s v="Nákup"/>
    <s v="TUZEMSKO"/>
    <s v="A-FIN"/>
    <x v="1174"/>
    <s v="Účet"/>
    <m/>
    <n v="4141472"/>
  </r>
  <r>
    <x v="124"/>
    <m/>
    <s v="5.228.51"/>
    <s v="Faktúra"/>
    <n v="1190600304"/>
    <n v="4115005363"/>
    <s v="511.110000000"/>
    <x v="75"/>
    <m/>
    <n v="1080.72"/>
    <n v="1080.72"/>
    <s v="Nákup"/>
    <s v="TUZEMSKO"/>
    <s v="A-FIN"/>
    <x v="1175"/>
    <s v="Účet"/>
    <m/>
    <n v="4215691"/>
  </r>
  <r>
    <x v="124"/>
    <m/>
    <s v="5.576.53"/>
    <s v="Faktúra"/>
    <n v="1190600307"/>
    <n v="4115005364"/>
    <s v="511.110000000"/>
    <x v="75"/>
    <m/>
    <n v="1074.72"/>
    <n v="1074.72"/>
    <s v="Nákup"/>
    <s v="TUZEMSKO"/>
    <s v="A-FIN"/>
    <x v="1176"/>
    <s v="Účet"/>
    <m/>
    <n v="4215702"/>
  </r>
  <r>
    <x v="79"/>
    <m/>
    <s v="5.576.52"/>
    <s v="Faktúra"/>
    <n v="1190600449"/>
    <n v="4115005442"/>
    <s v="511.110000000"/>
    <x v="75"/>
    <m/>
    <n v="699.36"/>
    <n v="699.36"/>
    <s v="Nákup"/>
    <s v="TUZEMSKO"/>
    <s v="A-FIN"/>
    <x v="1177"/>
    <s v="Účet"/>
    <m/>
    <n v="4215513"/>
  </r>
  <r>
    <x v="80"/>
    <m/>
    <s v="5.023.51"/>
    <s v="Faktúra"/>
    <n v="1190600541"/>
    <n v="4115005502"/>
    <s v="511.110000000"/>
    <x v="75"/>
    <m/>
    <n v="940.8"/>
    <n v="940.8"/>
    <s v="Nákup"/>
    <s v="TUZEMSKO"/>
    <s v="A-FIN"/>
    <x v="1141"/>
    <s v="Účet"/>
    <m/>
    <n v="4247370"/>
  </r>
  <r>
    <x v="18"/>
    <m/>
    <s v="1.025.01"/>
    <s v="Faktúra"/>
    <n v="1190600453"/>
    <n v="300129711"/>
    <s v="511.110000000"/>
    <x v="75"/>
    <m/>
    <n v="5974.8"/>
    <n v="5974.8"/>
    <s v="Nákup"/>
    <s v="TUZEMSKO"/>
    <s v="A-FIN"/>
    <x v="1178"/>
    <s v="Účet"/>
    <m/>
    <n v="4215523"/>
  </r>
  <r>
    <x v="18"/>
    <m/>
    <s v="5.576.52"/>
    <s v="Faktúra"/>
    <n v="1190600518"/>
    <n v="4115005516"/>
    <s v="511.110000000"/>
    <x v="75"/>
    <m/>
    <n v="1624.61"/>
    <n v="1624.61"/>
    <s v="Nákup"/>
    <s v="TUZEMSKO"/>
    <s v="A-FIN"/>
    <x v="1179"/>
    <s v="Účet"/>
    <m/>
    <n v="4247150"/>
  </r>
  <r>
    <x v="18"/>
    <m/>
    <s v="5.576.53"/>
    <s v="Faktúra"/>
    <n v="1190600452"/>
    <n v="4115005501"/>
    <s v="511.110000000"/>
    <x v="75"/>
    <m/>
    <n v="375.84"/>
    <n v="375.84"/>
    <s v="Nákup"/>
    <s v="TUZEMSKO"/>
    <s v="A-FIN"/>
    <x v="1174"/>
    <s v="Účet"/>
    <m/>
    <n v="4215521"/>
  </r>
  <r>
    <x v="176"/>
    <m/>
    <s v="5.228.51"/>
    <s v="Faktúra"/>
    <n v="1190700364"/>
    <n v="4115005517"/>
    <s v="511.110000000"/>
    <x v="75"/>
    <m/>
    <n v="1080.72"/>
    <n v="1080.72"/>
    <s v="Nákup"/>
    <s v="TUZEMSKO"/>
    <s v="A-FIN"/>
    <x v="1175"/>
    <s v="Účet"/>
    <m/>
    <n v="4320629"/>
  </r>
  <r>
    <x v="176"/>
    <m/>
    <s v="5.576.53"/>
    <s v="Faktúra"/>
    <n v="1190700365"/>
    <n v="4115005518"/>
    <s v="511.110000000"/>
    <x v="75"/>
    <m/>
    <n v="925.92"/>
    <n v="925.92"/>
    <s v="Nákup"/>
    <s v="TUZEMSKO"/>
    <s v="A-FIN"/>
    <x v="1153"/>
    <s v="Účet"/>
    <m/>
    <n v="4320633"/>
  </r>
  <r>
    <x v="57"/>
    <m/>
    <s v="5.576.52"/>
    <s v="Faktúra"/>
    <n v="1190700370"/>
    <n v="4115005525"/>
    <s v="511.110000000"/>
    <x v="75"/>
    <m/>
    <n v="403.1"/>
    <n v="403.1"/>
    <s v="Nákup"/>
    <s v="TUZEMSKO"/>
    <s v="A-FIN"/>
    <x v="1180"/>
    <s v="Účet"/>
    <m/>
    <n v="4320661"/>
  </r>
  <r>
    <x v="193"/>
    <m/>
    <s v="5.228.51"/>
    <s v="Faktúra"/>
    <n v="1190700408"/>
    <n v="4115005557"/>
    <s v="511.110000000"/>
    <x v="75"/>
    <m/>
    <n v="3926.88"/>
    <n v="3926.88"/>
    <s v="Nákup"/>
    <s v="TUZEMSKO"/>
    <s v="A-FIN"/>
    <x v="1181"/>
    <s v="Účet"/>
    <m/>
    <n v="4321111"/>
  </r>
  <r>
    <x v="193"/>
    <m/>
    <s v="5.228.51"/>
    <s v="Faktúra"/>
    <n v="1190700409"/>
    <n v="4115005653"/>
    <s v="511.110000000"/>
    <x v="75"/>
    <m/>
    <n v="2232.2399999999998"/>
    <n v="2232.2399999999998"/>
    <s v="Nákup"/>
    <s v="TUZEMSKO"/>
    <s v="A-FIN"/>
    <x v="1182"/>
    <s v="Účet"/>
    <m/>
    <n v="4321113"/>
  </r>
  <r>
    <x v="193"/>
    <m/>
    <s v="5.576.52"/>
    <s v="Faktúra"/>
    <n v="1190700410"/>
    <n v="4115004645"/>
    <s v="511.110000000"/>
    <x v="75"/>
    <m/>
    <n v="4315.2"/>
    <n v="4315.2"/>
    <s v="Nákup"/>
    <s v="TUZEMSKO"/>
    <s v="A-FIN"/>
    <x v="1152"/>
    <s v="Účet"/>
    <m/>
    <n v="4321133"/>
  </r>
  <r>
    <x v="193"/>
    <m/>
    <s v="5.576.52"/>
    <s v="Faktúra"/>
    <n v="1190700411"/>
    <n v="4115005646"/>
    <s v="511.110000000"/>
    <x v="75"/>
    <m/>
    <n v="3034.56"/>
    <n v="3034.56"/>
    <s v="Nákup"/>
    <s v="TUZEMSKO"/>
    <s v="A-FIN"/>
    <x v="1183"/>
    <s v="Účet"/>
    <m/>
    <n v="4321135"/>
  </r>
  <r>
    <x v="193"/>
    <m/>
    <s v="5.576.52"/>
    <s v="Faktúra"/>
    <n v="1190700412"/>
    <n v="4115005650"/>
    <s v="511.110000000"/>
    <x v="75"/>
    <m/>
    <n v="5289.6"/>
    <n v="5289.6"/>
    <s v="Nákup"/>
    <s v="TUZEMSKO"/>
    <s v="A-FIN"/>
    <x v="1184"/>
    <s v="Účet"/>
    <m/>
    <n v="4321137"/>
  </r>
  <r>
    <x v="194"/>
    <m/>
    <s v="5.023.57"/>
    <s v="Faktúra"/>
    <n v="1190800214"/>
    <n v="4114004485"/>
    <s v="511.110000000"/>
    <x v="75"/>
    <m/>
    <n v="13456.37"/>
    <n v="13456.37"/>
    <s v="Nákup"/>
    <s v="TUZEMSKO"/>
    <s v="A-FIN"/>
    <x v="1156"/>
    <s v="Účet"/>
    <m/>
    <n v="4430713"/>
  </r>
  <r>
    <x v="195"/>
    <m/>
    <s v="5.023.51"/>
    <s v="Faktúra"/>
    <n v="1190800181"/>
    <n v="4115005680"/>
    <s v="511.110000000"/>
    <x v="75"/>
    <m/>
    <n v="4579.68"/>
    <n v="4579.68"/>
    <s v="Nákup"/>
    <s v="TUZEMSKO"/>
    <s v="A-FIN"/>
    <x v="1185"/>
    <s v="Účet"/>
    <m/>
    <n v="4468290"/>
  </r>
  <r>
    <x v="83"/>
    <m/>
    <s v="5.228.51"/>
    <s v="Faktúra"/>
    <n v="1190800193"/>
    <n v="4115005683"/>
    <s v="511.110000000"/>
    <x v="75"/>
    <m/>
    <n v="678.72"/>
    <n v="678.72"/>
    <s v="Nákup"/>
    <s v="TUZEMSKO"/>
    <s v="A-FIN"/>
    <x v="1186"/>
    <s v="Účet"/>
    <m/>
    <n v="4468625"/>
  </r>
  <r>
    <x v="83"/>
    <m/>
    <s v="5.576.53"/>
    <s v="Faktúra"/>
    <n v="1190800192"/>
    <n v="4115005684"/>
    <s v="511.110000000"/>
    <x v="75"/>
    <m/>
    <n v="925.92"/>
    <n v="925.92"/>
    <s v="Nákup"/>
    <s v="TUZEMSKO"/>
    <s v="A-FIN"/>
    <x v="1153"/>
    <s v="Účet"/>
    <m/>
    <n v="4468623"/>
  </r>
  <r>
    <x v="143"/>
    <m/>
    <s v="5.023.51"/>
    <s v="Faktúra"/>
    <n v="1190800195"/>
    <n v="4115005694"/>
    <s v="511.110000000"/>
    <x v="75"/>
    <m/>
    <n v="315.62"/>
    <n v="315.62"/>
    <s v="Nákup"/>
    <s v="TUZEMSKO"/>
    <s v="A-FIN"/>
    <x v="1187"/>
    <s v="Účet"/>
    <m/>
    <n v="4468647"/>
  </r>
  <r>
    <x v="143"/>
    <m/>
    <s v="5.023.51"/>
    <s v="Faktúra"/>
    <n v="1190800196"/>
    <n v="4115005693"/>
    <s v="511.110000000"/>
    <x v="75"/>
    <m/>
    <n v="1266.05"/>
    <n v="1266.05"/>
    <s v="Nákup"/>
    <s v="TUZEMSKO"/>
    <s v="A-FIN"/>
    <x v="1188"/>
    <s v="Účet"/>
    <m/>
    <n v="4468649"/>
  </r>
  <r>
    <x v="150"/>
    <m/>
    <s v="5.576.52"/>
    <s v="Faktúra"/>
    <n v="1190800177"/>
    <n v="4115005714"/>
    <s v="511.110000000"/>
    <x v="75"/>
    <m/>
    <n v="700.7"/>
    <n v="700.7"/>
    <s v="Nákup"/>
    <s v="TUZEMSKO"/>
    <s v="A-FIN"/>
    <x v="1158"/>
    <s v="Účet"/>
    <m/>
    <n v="4468137"/>
  </r>
  <r>
    <x v="196"/>
    <m/>
    <s v="5.228.51"/>
    <s v="Faktúra"/>
    <n v="1190900037"/>
    <n v="4115005847"/>
    <s v="511.110000000"/>
    <x v="75"/>
    <m/>
    <n v="1080.72"/>
    <n v="1080.72"/>
    <s v="Nákup"/>
    <s v="TUZEMSKO"/>
    <s v="A-FIN"/>
    <x v="1175"/>
    <s v="Účet"/>
    <m/>
    <n v="4549932"/>
  </r>
  <r>
    <x v="196"/>
    <m/>
    <s v="5.576.53"/>
    <s v="Faktúra"/>
    <n v="1190900038"/>
    <n v="4115005846"/>
    <s v="511.110000000"/>
    <x v="75"/>
    <m/>
    <n v="1000.32"/>
    <n v="1000.32"/>
    <s v="Nákup"/>
    <s v="TUZEMSKO"/>
    <s v="A-FIN"/>
    <x v="1154"/>
    <s v="Účet"/>
    <m/>
    <n v="4549941"/>
  </r>
  <r>
    <x v="197"/>
    <m/>
    <s v="5.023.51"/>
    <s v="Faktúra"/>
    <n v="1190900071"/>
    <n v="4115005862"/>
    <s v="511.110000000"/>
    <x v="75"/>
    <m/>
    <n v="4036.8"/>
    <n v="4036.8"/>
    <s v="Nákup"/>
    <s v="TUZEMSKO"/>
    <s v="A-FIN"/>
    <x v="1189"/>
    <s v="Účet"/>
    <m/>
    <n v="4550388"/>
  </r>
  <r>
    <x v="197"/>
    <m/>
    <s v="5.023.51"/>
    <s v="Faktúra"/>
    <n v="1190900072"/>
    <n v="4115005863"/>
    <s v="511.110000000"/>
    <x v="75"/>
    <m/>
    <n v="1132.99"/>
    <n v="1132.99"/>
    <s v="Nákup"/>
    <s v="TUZEMSKO"/>
    <s v="A-FIN"/>
    <x v="1190"/>
    <s v="Účet"/>
    <m/>
    <n v="4550390"/>
  </r>
  <r>
    <x v="168"/>
    <m/>
    <s v="5.576.52"/>
    <s v="Faktúra"/>
    <n v="1190900074"/>
    <n v="4115005872"/>
    <s v="511.110000000"/>
    <x v="75"/>
    <m/>
    <n v="699.36"/>
    <n v="699.36"/>
    <s v="Nákup"/>
    <s v="TUZEMSKO"/>
    <s v="A-FIN"/>
    <x v="1177"/>
    <s v="Účet"/>
    <m/>
    <n v="4550394"/>
  </r>
  <r>
    <x v="37"/>
    <m/>
    <s v="5.576.53"/>
    <s v="Dobropis"/>
    <n v="1190900573"/>
    <n v="4115005501"/>
    <s v="511.110000000"/>
    <x v="75"/>
    <m/>
    <n v="-375.84"/>
    <n v="-375.84"/>
    <s v="Nákup"/>
    <s v="TUZEMSKO"/>
    <s v="A-FIN"/>
    <x v="1191"/>
    <s v="Účet"/>
    <m/>
    <n v="4670799"/>
  </r>
  <r>
    <x v="198"/>
    <m/>
    <s v="5.228.51"/>
    <s v="Faktúra"/>
    <n v="1191000304"/>
    <n v="4115006034"/>
    <s v="511.110000000"/>
    <x v="75"/>
    <m/>
    <n v="1040.52"/>
    <n v="1040.52"/>
    <s v="Nákup"/>
    <s v="TUZEMSKO"/>
    <s v="A-FIN"/>
    <x v="1192"/>
    <s v="Účet"/>
    <m/>
    <n v="4736293"/>
  </r>
  <r>
    <x v="198"/>
    <m/>
    <s v="5.576.53"/>
    <s v="Faktúra"/>
    <n v="1191000305"/>
    <n v="4115006035"/>
    <s v="511.110000000"/>
    <x v="75"/>
    <m/>
    <n v="963.12"/>
    <n v="963.12"/>
    <s v="Nákup"/>
    <s v="TUZEMSKO"/>
    <s v="A-FIN"/>
    <x v="1193"/>
    <s v="Účet"/>
    <m/>
    <n v="4736295"/>
  </r>
  <r>
    <x v="199"/>
    <m/>
    <s v="5.023.57"/>
    <s v="Faktúra"/>
    <n v="1191100069"/>
    <n v="4114004728"/>
    <s v="511.110000000"/>
    <x v="75"/>
    <m/>
    <n v="13456.37"/>
    <n v="13456.37"/>
    <s v="Nákup"/>
    <s v="TUZEMSKO"/>
    <s v="A-FIN"/>
    <x v="1156"/>
    <s v="Účet"/>
    <m/>
    <n v="4820417"/>
  </r>
  <r>
    <x v="200"/>
    <m/>
    <s v="5.023.54"/>
    <s v="Faktúra"/>
    <n v="1191100169"/>
    <n v="4115006124"/>
    <s v="511.110000000"/>
    <x v="75"/>
    <m/>
    <n v="665.5"/>
    <n v="665.5"/>
    <s v="Nákup"/>
    <s v="TUZEMSKO"/>
    <s v="A-FIN"/>
    <x v="1194"/>
    <s v="Účet"/>
    <m/>
    <n v="4827170"/>
  </r>
  <r>
    <x v="201"/>
    <m/>
    <s v="5.228.51"/>
    <s v="Faktúra"/>
    <n v="1191100171"/>
    <n v="4115006135"/>
    <s v="511.110000000"/>
    <x v="75"/>
    <m/>
    <n v="919.92"/>
    <n v="919.92"/>
    <s v="Nákup"/>
    <s v="TUZEMSKO"/>
    <s v="A-FIN"/>
    <x v="1195"/>
    <s v="Účet"/>
    <m/>
    <n v="4827206"/>
  </r>
  <r>
    <x v="201"/>
    <m/>
    <s v="5.576.53"/>
    <s v="Faktúra"/>
    <n v="1191100170"/>
    <n v="4115006131"/>
    <s v="511.110000000"/>
    <x v="75"/>
    <m/>
    <n v="922.56"/>
    <n v="922.56"/>
    <s v="Nákup"/>
    <s v="TUZEMSKO"/>
    <s v="A-FIN"/>
    <x v="1196"/>
    <s v="Účet"/>
    <m/>
    <n v="4827204"/>
  </r>
  <r>
    <x v="93"/>
    <m/>
    <s v="5.023.54"/>
    <s v="Faktúra"/>
    <n v="1191100187"/>
    <n v="4115006145"/>
    <s v="511.110000000"/>
    <x v="75"/>
    <m/>
    <n v="232.8"/>
    <n v="232.8"/>
    <s v="Nákup"/>
    <s v="TUZEMSKO"/>
    <s v="A-FIN"/>
    <x v="1197"/>
    <s v="Účet"/>
    <m/>
    <n v="4827635"/>
  </r>
  <r>
    <x v="93"/>
    <m/>
    <s v="5.023.54"/>
    <s v="Faktúra"/>
    <n v="1191100232"/>
    <n v="4115006146"/>
    <s v="511.110000000"/>
    <x v="75"/>
    <m/>
    <n v="307.63"/>
    <n v="307.63"/>
    <s v="Nákup"/>
    <s v="TUZEMSKO"/>
    <s v="A-FIN"/>
    <x v="1198"/>
    <s v="Účet"/>
    <m/>
    <n v="4865316"/>
  </r>
  <r>
    <x v="94"/>
    <m/>
    <s v="5.023.54"/>
    <s v="Faktúra"/>
    <n v="1191100233"/>
    <n v="4115006180"/>
    <s v="511.110000000"/>
    <x v="75"/>
    <m/>
    <n v="498.62"/>
    <n v="498.62"/>
    <s v="Nákup"/>
    <s v="TUZEMSKO"/>
    <s v="A-FIN"/>
    <x v="1199"/>
    <s v="Účet"/>
    <m/>
    <n v="4865320"/>
  </r>
  <r>
    <x v="20"/>
    <m/>
    <s v="5.228.51"/>
    <s v="Faktúra"/>
    <n v="1191200073"/>
    <n v="4115006244"/>
    <s v="511.110000000"/>
    <x v="75"/>
    <m/>
    <n v="919.92"/>
    <n v="919.92"/>
    <s v="Nákup"/>
    <s v="TUZEMSKO"/>
    <s v="A-FIN"/>
    <x v="1195"/>
    <s v="Účet"/>
    <m/>
    <n v="4951721"/>
  </r>
  <r>
    <x v="202"/>
    <m/>
    <s v="5.023.58"/>
    <s v="Faktúra"/>
    <n v="1191200230"/>
    <n v="4115006271"/>
    <s v="511.110000000"/>
    <x v="75"/>
    <m/>
    <n v="384.05"/>
    <n v="384.05"/>
    <s v="Nákup"/>
    <s v="TUZEMSKO"/>
    <s v="A-FIN"/>
    <x v="1200"/>
    <s v="Účet"/>
    <m/>
    <n v="5002369"/>
  </r>
  <r>
    <x v="202"/>
    <m/>
    <s v="5.576.53"/>
    <s v="Faktúra"/>
    <n v="1191200229"/>
    <n v="4115006270"/>
    <s v="511.110000000"/>
    <x v="75"/>
    <m/>
    <n v="851.52"/>
    <n v="851.52"/>
    <s v="Nákup"/>
    <s v="TUZEMSKO"/>
    <s v="A-FIN"/>
    <x v="1201"/>
    <s v="Účet"/>
    <m/>
    <n v="5002367"/>
  </r>
  <r>
    <x v="54"/>
    <m/>
    <s v="5.228.51"/>
    <s v="Faktúra"/>
    <n v="1200100237"/>
    <n v="4115006573"/>
    <s v="511.110000000"/>
    <x v="75"/>
    <m/>
    <n v="678.72"/>
    <n v="678.72"/>
    <s v="Nákup"/>
    <s v="TUZEMSKO"/>
    <s v="A-FIN"/>
    <x v="1186"/>
    <s v="Účet"/>
    <m/>
    <n v="5079318"/>
  </r>
  <r>
    <x v="140"/>
    <m/>
    <s v="5.023.57"/>
    <s v="Faktúra"/>
    <n v="1200200255"/>
    <n v="4114004968"/>
    <s v="511.110000000"/>
    <x v="75"/>
    <m/>
    <n v="13456.37"/>
    <n v="13456.37"/>
    <s v="Nákup"/>
    <s v="TUZEMSKO"/>
    <s v="A-FIN"/>
    <x v="1156"/>
    <s v="Účet"/>
    <m/>
    <n v="5236873"/>
  </r>
  <r>
    <x v="23"/>
    <m/>
    <s v="5.228.51"/>
    <s v="Faktúra"/>
    <n v="1200200264"/>
    <n v="4115006590"/>
    <s v="511.110000000"/>
    <x v="75"/>
    <m/>
    <n v="1000.32"/>
    <n v="1000.32"/>
    <s v="Nákup"/>
    <s v="TUZEMSKO"/>
    <s v="A-FIN"/>
    <x v="1154"/>
    <s v="Účet"/>
    <m/>
    <n v="5237157"/>
  </r>
  <r>
    <x v="23"/>
    <m/>
    <s v="5.576.53"/>
    <s v="Faktúra"/>
    <n v="1200200265"/>
    <n v="4115006591"/>
    <s v="511.110000000"/>
    <x v="75"/>
    <m/>
    <n v="851.52"/>
    <n v="851.52"/>
    <s v="Nákup"/>
    <s v="TUZEMSKO"/>
    <s v="A-FIN"/>
    <x v="1201"/>
    <s v="Účet"/>
    <m/>
    <n v="5237159"/>
  </r>
  <r>
    <x v="203"/>
    <m/>
    <s v="5.023.57"/>
    <s v="Faktúra"/>
    <n v="1200200484"/>
    <n v="4115006611"/>
    <s v="511.110000000"/>
    <x v="75"/>
    <m/>
    <n v="350.78"/>
    <n v="350.78"/>
    <s v="Nákup"/>
    <s v="TUZEMSKO"/>
    <s v="A-FIN"/>
    <x v="1202"/>
    <s v="Účet"/>
    <m/>
    <n v="5256278"/>
  </r>
  <r>
    <x v="131"/>
    <m/>
    <s v="5.023.57"/>
    <s v="Faktúra"/>
    <n v="1200200492"/>
    <n v="4115006695"/>
    <s v="511.110000000"/>
    <x v="75"/>
    <m/>
    <n v="549.1"/>
    <n v="549.1"/>
    <s v="Nákup"/>
    <s v="TUZEMSKO"/>
    <s v="A-FIN"/>
    <x v="1203"/>
    <s v="Účet"/>
    <m/>
    <n v="5256309"/>
  </r>
  <r>
    <x v="131"/>
    <m/>
    <s v="5.228.51"/>
    <s v="Faktúra"/>
    <n v="1200200493"/>
    <n v="4115006683"/>
    <s v="511.110000000"/>
    <x v="75"/>
    <m/>
    <n v="160.80000000000001"/>
    <n v="160.80000000000001"/>
    <s v="Nákup"/>
    <s v="TUZEMSKO"/>
    <s v="A-FIN"/>
    <x v="1204"/>
    <s v="Účet"/>
    <m/>
    <n v="5256354"/>
  </r>
  <r>
    <x v="204"/>
    <m/>
    <s v="5.228.51"/>
    <s v="Faktúra"/>
    <n v="1200300108"/>
    <n v="4115006772"/>
    <s v="511.110000000"/>
    <x v="75"/>
    <m/>
    <n v="919.92"/>
    <n v="919.92"/>
    <s v="Nákup"/>
    <s v="TUZEMSKO"/>
    <s v="A-FIN"/>
    <x v="1195"/>
    <s v="Účet"/>
    <m/>
    <n v="5356484"/>
  </r>
  <r>
    <x v="205"/>
    <m/>
    <s v="5.023.51"/>
    <s v="Faktúra"/>
    <n v="1200300109"/>
    <n v="4115006782"/>
    <s v="511.110000000"/>
    <x v="75"/>
    <m/>
    <n v="373.82"/>
    <n v="373.82"/>
    <s v="Nákup"/>
    <s v="TUZEMSKO"/>
    <s v="A-FIN"/>
    <x v="1205"/>
    <s v="Účet"/>
    <m/>
    <n v="5356486"/>
  </r>
  <r>
    <x v="205"/>
    <m/>
    <s v="5.576.53"/>
    <s v="Faktúra"/>
    <n v="1200300110"/>
    <n v="4115006783"/>
    <s v="511.110000000"/>
    <x v="75"/>
    <m/>
    <n v="814.32"/>
    <n v="814.32"/>
    <s v="Nákup"/>
    <s v="TUZEMSKO"/>
    <s v="A-FIN"/>
    <x v="1206"/>
    <s v="Účet"/>
    <m/>
    <n v="5356488"/>
  </r>
  <r>
    <x v="206"/>
    <m/>
    <s v="5.228.51"/>
    <s v="Faktúra"/>
    <n v="1200400020"/>
    <n v="4115006957"/>
    <s v="511.110000000"/>
    <x v="75"/>
    <m/>
    <n v="668.16"/>
    <n v="668.16"/>
    <s v="Nákup"/>
    <s v="TUZEMSKO"/>
    <s v="A-FIN"/>
    <x v="1207"/>
    <s v="Účet"/>
    <m/>
    <n v="5475308"/>
  </r>
  <r>
    <x v="41"/>
    <m/>
    <s v="5.228.51"/>
    <s v="Faktúra"/>
    <n v="1200400046"/>
    <n v="4115006958"/>
    <s v="511.110000000"/>
    <x v="75"/>
    <m/>
    <n v="759.12"/>
    <n v="759.12"/>
    <s v="Nákup"/>
    <s v="TUZEMSKO"/>
    <s v="A-FIN"/>
    <x v="1208"/>
    <s v="Účet"/>
    <m/>
    <n v="5476014"/>
  </r>
  <r>
    <x v="41"/>
    <m/>
    <s v="5.228.51"/>
    <s v="Faktúra"/>
    <n v="1200400047"/>
    <n v="4115006960"/>
    <s v="511.110000000"/>
    <x v="75"/>
    <m/>
    <n v="875.04"/>
    <n v="875.04"/>
    <s v="Nákup"/>
    <s v="TUZEMSKO"/>
    <s v="A-FIN"/>
    <x v="1209"/>
    <s v="Účet"/>
    <m/>
    <n v="5476019"/>
  </r>
  <r>
    <x v="41"/>
    <m/>
    <s v="5.576.53"/>
    <s v="Faktúra"/>
    <n v="1200400045"/>
    <n v="4115006959"/>
    <s v="511.110000000"/>
    <x v="75"/>
    <m/>
    <n v="553.91999999999996"/>
    <n v="553.91999999999996"/>
    <s v="Nákup"/>
    <s v="TUZEMSKO"/>
    <s v="A-FIN"/>
    <x v="1210"/>
    <s v="Účet"/>
    <m/>
    <n v="5476011"/>
  </r>
  <r>
    <x v="26"/>
    <m/>
    <s v="5.228.51"/>
    <s v="Dobropis"/>
    <n v="1200400517"/>
    <n v="28507901"/>
    <s v="511.110000000"/>
    <x v="75"/>
    <m/>
    <n v="-11943.36"/>
    <n v="-11943.36"/>
    <s v="Nákup"/>
    <s v="TUZEMSKO"/>
    <s v="A-FIN"/>
    <x v="1211"/>
    <s v="Účet"/>
    <m/>
    <n v="5503084"/>
  </r>
  <r>
    <x v="207"/>
    <m/>
    <s v="5.023.57"/>
    <s v="Faktúra"/>
    <n v="1200500442"/>
    <n v="4114005222"/>
    <s v="511.110000000"/>
    <x v="75"/>
    <m/>
    <n v="13456.37"/>
    <n v="13456.37"/>
    <s v="Nákup"/>
    <s v="TUZEMSKO"/>
    <s v="A-FIN"/>
    <x v="1156"/>
    <s v="Účet"/>
    <m/>
    <n v="5583758"/>
  </r>
  <r>
    <x v="104"/>
    <m/>
    <s v="5.228.51"/>
    <s v="Faktúra"/>
    <n v="1200500127"/>
    <n v="4115007116"/>
    <s v="511.110000000"/>
    <x v="75"/>
    <m/>
    <n v="759.12"/>
    <n v="759.12"/>
    <s v="Nákup"/>
    <s v="TUZEMSKO"/>
    <s v="A-FIN"/>
    <x v="1208"/>
    <s v="Účet"/>
    <m/>
    <n v="5548829"/>
  </r>
  <r>
    <x v="104"/>
    <m/>
    <s v="5.576.53"/>
    <s v="Faktúra"/>
    <n v="1200500126"/>
    <n v="4115007117"/>
    <s v="511.110000000"/>
    <x v="75"/>
    <m/>
    <n v="702.72"/>
    <n v="702.72"/>
    <s v="Nákup"/>
    <s v="TUZEMSKO"/>
    <s v="A-FIN"/>
    <x v="1212"/>
    <s v="Účet"/>
    <m/>
    <n v="5548821"/>
  </r>
  <r>
    <x v="105"/>
    <m/>
    <s v="5.023.51"/>
    <s v="Faktúra"/>
    <n v="1200500135"/>
    <n v="4115007127"/>
    <s v="511.110000000"/>
    <x v="75"/>
    <m/>
    <n v="364.22"/>
    <n v="364.22"/>
    <s v="Nákup"/>
    <s v="TUZEMSKO"/>
    <s v="A-FIN"/>
    <x v="1213"/>
    <s v="Účet"/>
    <m/>
    <n v="5553037"/>
  </r>
  <r>
    <x v="105"/>
    <m/>
    <s v="5.576.53"/>
    <s v="Faktúra"/>
    <n v="1200500136"/>
    <n v="4115007128"/>
    <s v="511.110000000"/>
    <x v="75"/>
    <m/>
    <n v="297.60000000000002"/>
    <n v="297.60000000000002"/>
    <s v="Nákup"/>
    <s v="TUZEMSKO"/>
    <s v="A-FIN"/>
    <x v="1214"/>
    <s v="Účet"/>
    <m/>
    <n v="5553065"/>
  </r>
  <r>
    <x v="107"/>
    <m/>
    <s v="5.228.51"/>
    <s v="Faktúra"/>
    <n v="1200500535"/>
    <n v="28506841"/>
    <s v="511.110000000"/>
    <x v="75"/>
    <m/>
    <n v="11943.36"/>
    <n v="11943.36"/>
    <s v="Nákup"/>
    <s v="TUZEMSKO"/>
    <s v="A-FIN"/>
    <x v="1215"/>
    <s v="Účet"/>
    <m/>
    <n v="5609705"/>
  </r>
  <r>
    <x v="107"/>
    <m/>
    <s v="5.576.53"/>
    <s v="Faktúra"/>
    <n v="1200500550"/>
    <n v="4115007285"/>
    <s v="511.110000000"/>
    <x v="75"/>
    <m/>
    <n v="702.72"/>
    <n v="702.72"/>
    <s v="Nákup"/>
    <s v="TUZEMSKO"/>
    <s v="A-FIN"/>
    <x v="1212"/>
    <s v="Účet"/>
    <m/>
    <n v="5643744"/>
  </r>
  <r>
    <x v="107"/>
    <m/>
    <s v="5.576.53"/>
    <s v="Faktúra"/>
    <n v="1200500551"/>
    <n v="4115007286"/>
    <s v="511.110000000"/>
    <x v="75"/>
    <m/>
    <n v="6152.64"/>
    <n v="6152.64"/>
    <s v="Nákup"/>
    <s v="TUZEMSKO"/>
    <s v="A-FIN"/>
    <x v="1216"/>
    <s v="Účet"/>
    <m/>
    <n v="5643748"/>
  </r>
  <r>
    <x v="108"/>
    <m/>
    <s v="5.228.51"/>
    <s v="Faktúra"/>
    <n v="1200600444"/>
    <n v="4115007277"/>
    <s v="511.110000000"/>
    <x v="75"/>
    <m/>
    <n v="678.72"/>
    <n v="678.72"/>
    <s v="Nákup"/>
    <s v="TUZEMSKO"/>
    <s v="A-FIN"/>
    <x v="1186"/>
    <s v="Účet"/>
    <m/>
    <n v="5733197"/>
  </r>
  <r>
    <x v="154"/>
    <m/>
    <s v="5.576.53"/>
    <s v="Faktúra"/>
    <n v="1200600446"/>
    <n v="4115007287"/>
    <s v="511.110000000"/>
    <x v="75"/>
    <m/>
    <n v="184537.26"/>
    <n v="184537.26"/>
    <s v="Nákup"/>
    <s v="TUZEMSKO"/>
    <s v="A-FIN"/>
    <x v="1217"/>
    <s v="Účet"/>
    <m/>
    <n v="5733201"/>
  </r>
  <r>
    <x v="28"/>
    <m/>
    <s v="5.023.51"/>
    <s v="Faktúra"/>
    <n v="1200600539"/>
    <n v="4115007432"/>
    <s v="511.110000000"/>
    <x v="75"/>
    <m/>
    <n v="315.62"/>
    <n v="315.62"/>
    <s v="Nákup"/>
    <s v="TUZEMSKO"/>
    <s v="A-FIN"/>
    <x v="1187"/>
    <s v="Účet"/>
    <m/>
    <n v="5775055"/>
  </r>
  <r>
    <x v="28"/>
    <m/>
    <s v="5.576.52"/>
    <s v="Faktúra"/>
    <n v="1200600538"/>
    <n v="4115007431"/>
    <s v="511.110000000"/>
    <x v="75"/>
    <m/>
    <n v="626.29999999999995"/>
    <n v="626.29999999999995"/>
    <s v="Nákup"/>
    <s v="TUZEMSKO"/>
    <s v="A-FIN"/>
    <x v="1218"/>
    <s v="Účet"/>
    <m/>
    <n v="5775053"/>
  </r>
  <r>
    <x v="56"/>
    <m/>
    <s v="5.228.51"/>
    <s v="Faktúra"/>
    <n v="1200700499"/>
    <n v="4115007607"/>
    <s v="511.110000000"/>
    <x v="75"/>
    <m/>
    <n v="839.52"/>
    <n v="839.52"/>
    <s v="Nákup"/>
    <s v="TUZEMSKO"/>
    <s v="A-FIN"/>
    <x v="1219"/>
    <s v="Účet"/>
    <m/>
    <n v="5869007"/>
  </r>
  <r>
    <x v="56"/>
    <m/>
    <s v="5.576.53"/>
    <s v="Faktúra"/>
    <n v="1200700500"/>
    <n v="4115007609"/>
    <s v="511.110000000"/>
    <x v="75"/>
    <m/>
    <n v="628.32000000000005"/>
    <n v="628.32000000000005"/>
    <s v="Nákup"/>
    <s v="TUZEMSKO"/>
    <s v="A-FIN"/>
    <x v="1220"/>
    <s v="Účet"/>
    <m/>
    <n v="5869009"/>
  </r>
  <r>
    <x v="56"/>
    <m/>
    <s v="5.576.53"/>
    <s v="Faktúra"/>
    <n v="1200700529"/>
    <n v="4115007619"/>
    <s v="511.110000000"/>
    <x v="75"/>
    <m/>
    <n v="5585.76"/>
    <n v="5585.76"/>
    <s v="Nákup"/>
    <s v="TUZEMSKO"/>
    <s v="A-FIN"/>
    <x v="1221"/>
    <s v="Účet"/>
    <m/>
    <n v="5869102"/>
  </r>
  <r>
    <x v="168"/>
    <m/>
    <s v="5.023.51"/>
    <s v="Faktúra"/>
    <n v="1190900075"/>
    <n v="4115005873"/>
    <s v="511.110000000"/>
    <x v="75"/>
    <m/>
    <n v="116.4"/>
    <n v="116.4"/>
    <s v="Nákup"/>
    <s v="TUZEMSKO"/>
    <s v="A-FIN"/>
    <x v="1222"/>
    <s v="Účet"/>
    <m/>
    <n v="4550396"/>
  </r>
  <r>
    <x v="93"/>
    <m/>
    <s v="1.005.05"/>
    <s v="Faktúra"/>
    <n v="1191100186"/>
    <n v="519326229"/>
    <s v="511.110000000"/>
    <x v="76"/>
    <m/>
    <n v="300.60000000000002"/>
    <n v="300.60000000000002"/>
    <s v="Nákup"/>
    <s v="TUZEMSKO"/>
    <s v="A-FIN"/>
    <x v="1223"/>
    <s v="Účet"/>
    <m/>
    <n v="4827633"/>
  </r>
  <r>
    <x v="90"/>
    <m/>
    <s v="5.186.51"/>
    <s v="Faktúra"/>
    <n v="1191000365"/>
    <n v="201924"/>
    <s v="511.110000000"/>
    <x v="77"/>
    <m/>
    <n v="214.32"/>
    <n v="214.32"/>
    <s v="Nákup"/>
    <s v="TUZEMSKO"/>
    <s v="A-FIN"/>
    <x v="1224"/>
    <s v="Účet"/>
    <m/>
    <n v="4738304"/>
  </r>
  <r>
    <x v="208"/>
    <m/>
    <s v="S.013.01"/>
    <s v="Faktúra"/>
    <n v="1190100097"/>
    <n v="190005"/>
    <s v="511.110000000"/>
    <x v="78"/>
    <m/>
    <n v="4779.6000000000004"/>
    <n v="4779.6000000000004"/>
    <s v="Nákup"/>
    <s v="TUZEMSKO"/>
    <s v="A-FIN"/>
    <x v="1225"/>
    <s v="Účet"/>
    <m/>
    <n v="3561192"/>
  </r>
  <r>
    <x v="26"/>
    <m/>
    <s v="S.012.01"/>
    <s v="Faktúra"/>
    <n v="1200400396"/>
    <n v="20010"/>
    <s v="511.110000000"/>
    <x v="78"/>
    <m/>
    <n v="14368.4"/>
    <n v="14368.4"/>
    <s v="Nákup"/>
    <s v="TUZEMSKO"/>
    <s v="A-FIN"/>
    <x v="1226"/>
    <s v="Účet"/>
    <m/>
    <n v="5502704"/>
  </r>
  <r>
    <x v="26"/>
    <m/>
    <s v="8.184.64"/>
    <s v="Faktúra"/>
    <n v="1200400501"/>
    <n v="20200229"/>
    <s v="511.110000000"/>
    <x v="79"/>
    <m/>
    <n v="556.79999999999995"/>
    <n v="556.79999999999995"/>
    <s v="Nákup"/>
    <s v="TUZEMSKO"/>
    <s v="A-FIN"/>
    <x v="1227"/>
    <s v="Účet"/>
    <m/>
    <n v="5503260"/>
  </r>
  <r>
    <x v="37"/>
    <m/>
    <s v="2.306.52"/>
    <s v="Faktúra"/>
    <n v="1190900213"/>
    <n v="2019002"/>
    <s v="511.110000000"/>
    <x v="80"/>
    <m/>
    <n v="525.1"/>
    <n v="525.1"/>
    <s v="Nákup"/>
    <s v="TUZEMSKO"/>
    <s v="A-FIN"/>
    <x v="1228"/>
    <s v="Účet"/>
    <m/>
    <n v="4564840"/>
  </r>
  <r>
    <x v="13"/>
    <m/>
    <s v="5.185.05"/>
    <s v="Faktúra"/>
    <n v="1190100155"/>
    <n v="18200001"/>
    <s v="511.110000000"/>
    <x v="81"/>
    <m/>
    <n v="1204.8"/>
    <n v="1204.8"/>
    <s v="Nákup"/>
    <s v="TUZEMSKO"/>
    <s v="A-FIN"/>
    <x v="1229"/>
    <s v="Účet"/>
    <m/>
    <n v="3564325"/>
  </r>
  <r>
    <x v="111"/>
    <m/>
    <s v="5.034.51"/>
    <s v="Faktúra"/>
    <n v="1200700135"/>
    <n v="32007198"/>
    <s v="511.110000000"/>
    <x v="82"/>
    <m/>
    <n v="175.2"/>
    <n v="175.2"/>
    <s v="Nákup"/>
    <s v="TUZEMSKO"/>
    <s v="A-FIN"/>
    <x v="1230"/>
    <s v="Účet"/>
    <m/>
    <n v="5795150"/>
  </r>
  <r>
    <x v="169"/>
    <m/>
    <s v="5.029.53"/>
    <s v="Faktúra"/>
    <n v="1190600317"/>
    <n v="31906156"/>
    <s v="511.110000000"/>
    <x v="82"/>
    <m/>
    <n v="463.2"/>
    <n v="463.2"/>
    <s v="Nákup"/>
    <s v="TUZEMSKO"/>
    <s v="A-FIN"/>
    <x v="1231"/>
    <s v="Účet"/>
    <m/>
    <n v="4215793"/>
  </r>
  <r>
    <x v="11"/>
    <m/>
    <s v="1.014.05"/>
    <s v="Faktúra"/>
    <n v="1190400035"/>
    <n v="190201"/>
    <s v="511.110000000"/>
    <x v="83"/>
    <m/>
    <n v="428.16"/>
    <n v="428.16"/>
    <s v="Nákup"/>
    <s v="TUZEMSKO"/>
    <s v="A-FIN"/>
    <x v="1232"/>
    <s v="Účet"/>
    <m/>
    <n v="3972506"/>
  </r>
  <r>
    <x v="135"/>
    <m/>
    <s v="1.012.01"/>
    <s v="Faktúra"/>
    <n v="1190400052"/>
    <n v="190205"/>
    <s v="511.110000000"/>
    <x v="83"/>
    <m/>
    <n v="3673.8"/>
    <n v="3673.8"/>
    <s v="Nákup"/>
    <s v="TUZEMSKO"/>
    <s v="A-FIN"/>
    <x v="1233"/>
    <s v="Účet"/>
    <m/>
    <n v="3973113"/>
  </r>
  <r>
    <x v="135"/>
    <m/>
    <s v="1.014.05"/>
    <s v="Faktúra"/>
    <n v="1190400051"/>
    <n v="190217"/>
    <s v="511.110000000"/>
    <x v="83"/>
    <m/>
    <n v="737.28"/>
    <n v="737.28"/>
    <s v="Nákup"/>
    <s v="TUZEMSKO"/>
    <s v="A-FIN"/>
    <x v="1234"/>
    <s v="Účet"/>
    <m/>
    <n v="3973109"/>
  </r>
  <r>
    <x v="135"/>
    <m/>
    <s v="2.014.51"/>
    <s v="Faktúra"/>
    <n v="1190400050"/>
    <n v="190219"/>
    <s v="511.110000000"/>
    <x v="83"/>
    <m/>
    <n v="1946.88"/>
    <n v="1946.88"/>
    <s v="Nákup"/>
    <s v="TUZEMSKO"/>
    <s v="A-FIN"/>
    <x v="1235"/>
    <s v="Účet"/>
    <m/>
    <n v="3973095"/>
  </r>
  <r>
    <x v="209"/>
    <m/>
    <s v="1.012.05"/>
    <s v="Faktúra"/>
    <n v="1190400120"/>
    <n v="190224"/>
    <s v="511.110000000"/>
    <x v="83"/>
    <m/>
    <n v="1092.3599999999999"/>
    <n v="1092.3599999999999"/>
    <s v="Nákup"/>
    <s v="TUZEMSKO"/>
    <s v="A-FIN"/>
    <x v="1236"/>
    <s v="Účet"/>
    <m/>
    <n v="3975893"/>
  </r>
  <r>
    <x v="60"/>
    <m/>
    <s v="2.048.52"/>
    <s v="Faktúra"/>
    <n v="1190100113"/>
    <n v="190032"/>
    <s v="511.110000000"/>
    <x v="83"/>
    <m/>
    <n v="164.4"/>
    <n v="164.4"/>
    <s v="Nákup"/>
    <s v="TUZEMSKO"/>
    <s v="A-FIN"/>
    <x v="378"/>
    <s v="Účet"/>
    <m/>
    <n v="3561463"/>
  </r>
  <r>
    <x v="13"/>
    <m/>
    <s v="1.014.05"/>
    <s v="Faktúra"/>
    <n v="1190100442"/>
    <n v="190058"/>
    <s v="511.110000000"/>
    <x v="83"/>
    <m/>
    <n v="89.16"/>
    <n v="89.16"/>
    <s v="Nákup"/>
    <s v="TUZEMSKO"/>
    <s v="A-FIN"/>
    <x v="1237"/>
    <s v="Účet"/>
    <m/>
    <n v="3608777"/>
  </r>
  <r>
    <x v="13"/>
    <m/>
    <s v="1.014.05"/>
    <s v="Faktúra"/>
    <n v="1190100443"/>
    <n v="190060"/>
    <s v="511.110000000"/>
    <x v="83"/>
    <m/>
    <n v="3387.34"/>
    <n v="3387.34"/>
    <s v="Nákup"/>
    <s v="TUZEMSKO"/>
    <s v="A-FIN"/>
    <x v="1238"/>
    <s v="Účet"/>
    <m/>
    <n v="3608779"/>
  </r>
  <r>
    <x v="13"/>
    <m/>
    <s v="1.014.05"/>
    <s v="Faktúra"/>
    <n v="1190100444"/>
    <n v="190059"/>
    <s v="511.110000000"/>
    <x v="83"/>
    <m/>
    <n v="3420.59"/>
    <n v="3420.59"/>
    <s v="Nákup"/>
    <s v="TUZEMSKO"/>
    <s v="A-FIN"/>
    <x v="1239"/>
    <s v="Účet"/>
    <m/>
    <n v="3608781"/>
  </r>
  <r>
    <x v="13"/>
    <m/>
    <s v="1.014.05"/>
    <s v="Faktúra"/>
    <n v="1190100445"/>
    <n v="190061"/>
    <s v="511.110000000"/>
    <x v="83"/>
    <m/>
    <n v="3420.59"/>
    <n v="3420.59"/>
    <s v="Nákup"/>
    <s v="TUZEMSKO"/>
    <s v="A-FIN"/>
    <x v="1239"/>
    <s v="Účet"/>
    <m/>
    <n v="3608783"/>
  </r>
  <r>
    <x v="210"/>
    <m/>
    <s v="1.012.01"/>
    <s v="Faktúra"/>
    <n v="1190200065"/>
    <n v="190062"/>
    <s v="511.110000000"/>
    <x v="83"/>
    <m/>
    <n v="1262.8800000000001"/>
    <n v="1262.8800000000001"/>
    <s v="Nákup"/>
    <s v="TUZEMSKO"/>
    <s v="A-FIN"/>
    <x v="1240"/>
    <s v="Účet"/>
    <m/>
    <n v="3732080"/>
  </r>
  <r>
    <x v="138"/>
    <m/>
    <s v="2.003.51"/>
    <s v="Faktúra"/>
    <n v="1190300087"/>
    <n v="190156"/>
    <s v="511.110000000"/>
    <x v="83"/>
    <m/>
    <n v="5958.6"/>
    <n v="5958.6"/>
    <s v="Nákup"/>
    <s v="TUZEMSKO"/>
    <s v="A-FIN"/>
    <x v="1241"/>
    <s v="Účet"/>
    <m/>
    <n v="3845932"/>
  </r>
  <r>
    <x v="159"/>
    <m/>
    <s v="1.012.01"/>
    <s v="Faktúra"/>
    <n v="1190300411"/>
    <n v="190158"/>
    <s v="511.110000000"/>
    <x v="83"/>
    <m/>
    <n v="1815"/>
    <n v="1815"/>
    <s v="Nákup"/>
    <s v="TUZEMSKO"/>
    <s v="A-FIN"/>
    <x v="1242"/>
    <s v="Účet"/>
    <m/>
    <n v="3897280"/>
  </r>
  <r>
    <x v="76"/>
    <m/>
    <s v="1.012.01"/>
    <s v="Faktúra"/>
    <n v="1190400426"/>
    <n v="190243"/>
    <s v="511.110000000"/>
    <x v="83"/>
    <m/>
    <n v="5464.8"/>
    <n v="5464.8"/>
    <s v="Nákup"/>
    <s v="TUZEMSKO"/>
    <s v="A-FIN"/>
    <x v="1243"/>
    <s v="Účet"/>
    <m/>
    <n v="4015786"/>
  </r>
  <r>
    <x v="146"/>
    <m/>
    <s v="1.012.01"/>
    <s v="Faktúra"/>
    <n v="1190500136"/>
    <n v="190276"/>
    <s v="511.110000000"/>
    <x v="83"/>
    <m/>
    <n v="693.96"/>
    <n v="693.96"/>
    <s v="Nákup"/>
    <s v="TUZEMSKO"/>
    <s v="A-FIN"/>
    <x v="1244"/>
    <s v="Účet"/>
    <m/>
    <n v="4094611"/>
  </r>
  <r>
    <x v="146"/>
    <m/>
    <s v="1.012.01"/>
    <s v="Faktúra"/>
    <n v="1190500137"/>
    <n v="190266"/>
    <s v="511.110000000"/>
    <x v="83"/>
    <m/>
    <n v="1815"/>
    <n v="1815"/>
    <s v="Nákup"/>
    <s v="TUZEMSKO"/>
    <s v="A-FIN"/>
    <x v="1242"/>
    <s v="Účet"/>
    <m/>
    <n v="4094613"/>
  </r>
  <r>
    <x v="146"/>
    <m/>
    <s v="1.012.05"/>
    <s v="Faktúra"/>
    <n v="1190500134"/>
    <n v="190265"/>
    <s v="511.110000000"/>
    <x v="83"/>
    <m/>
    <n v="1815"/>
    <n v="1815"/>
    <s v="Nákup"/>
    <s v="TUZEMSKO"/>
    <s v="A-FIN"/>
    <x v="1242"/>
    <s v="Účet"/>
    <m/>
    <n v="4094603"/>
  </r>
  <r>
    <x v="146"/>
    <m/>
    <s v="1.012.05"/>
    <s v="Faktúra"/>
    <n v="1190500135"/>
    <n v="190267"/>
    <s v="511.110000000"/>
    <x v="83"/>
    <m/>
    <n v="520.69000000000005"/>
    <n v="520.69000000000005"/>
    <s v="Nákup"/>
    <s v="TUZEMSKO"/>
    <s v="A-FIN"/>
    <x v="1245"/>
    <s v="Účet"/>
    <m/>
    <n v="4094605"/>
  </r>
  <r>
    <x v="61"/>
    <m/>
    <s v="1.013.01"/>
    <s v="Faktúra"/>
    <n v="1190500138"/>
    <n v="1960021"/>
    <s v="511.110000000"/>
    <x v="83"/>
    <m/>
    <n v="66"/>
    <n v="66"/>
    <s v="Nákup"/>
    <s v="TUZEMSKO"/>
    <s v="A-FIN"/>
    <x v="553"/>
    <s v="Účet"/>
    <m/>
    <n v="4094615"/>
  </r>
  <r>
    <x v="122"/>
    <m/>
    <s v="1.051.01"/>
    <s v="Faktúra"/>
    <n v="1190500151"/>
    <n v="190291"/>
    <s v="511.110000000"/>
    <x v="83"/>
    <m/>
    <n v="1431.09"/>
    <n v="1431.09"/>
    <s v="Nákup"/>
    <s v="TUZEMSKO"/>
    <s v="A-FIN"/>
    <x v="1246"/>
    <s v="Účet"/>
    <m/>
    <n v="4094688"/>
  </r>
  <r>
    <x v="122"/>
    <m/>
    <s v="2.010.54"/>
    <s v="Faktúra"/>
    <n v="1190500151"/>
    <n v="190291"/>
    <s v="511.110000000"/>
    <x v="83"/>
    <m/>
    <n v="1431.09"/>
    <n v="1431.09"/>
    <s v="Nákup"/>
    <s v="TUZEMSKO"/>
    <s v="A-FIN"/>
    <x v="1246"/>
    <s v="Účet"/>
    <m/>
    <n v="4094687"/>
  </r>
  <r>
    <x v="0"/>
    <m/>
    <s v="1.012.01"/>
    <s v="Faktúra"/>
    <n v="1190500424"/>
    <n v="190296"/>
    <s v="511.110000000"/>
    <x v="83"/>
    <m/>
    <n v="405"/>
    <n v="405"/>
    <s v="Nákup"/>
    <s v="TUZEMSKO"/>
    <s v="A-FIN"/>
    <x v="1247"/>
    <s v="Účet"/>
    <m/>
    <n v="4095932"/>
  </r>
  <r>
    <x v="0"/>
    <m/>
    <s v="1.012.01"/>
    <s v="Faktúra"/>
    <n v="1190500425"/>
    <n v="190297"/>
    <s v="511.110000000"/>
    <x v="83"/>
    <m/>
    <n v="1242.24"/>
    <n v="1242.24"/>
    <s v="Nákup"/>
    <s v="TUZEMSKO"/>
    <s v="A-FIN"/>
    <x v="1248"/>
    <s v="Účet"/>
    <m/>
    <n v="4095934"/>
  </r>
  <r>
    <x v="0"/>
    <m/>
    <s v="1.012.01"/>
    <s v="Faktúra"/>
    <n v="1190500426"/>
    <n v="190298"/>
    <s v="511.110000000"/>
    <x v="83"/>
    <m/>
    <n v="1242.24"/>
    <n v="1242.24"/>
    <s v="Nákup"/>
    <s v="TUZEMSKO"/>
    <s v="A-FIN"/>
    <x v="1248"/>
    <s v="Účet"/>
    <m/>
    <n v="4095936"/>
  </r>
  <r>
    <x v="211"/>
    <m/>
    <s v="2.048.52"/>
    <s v="Faktúra"/>
    <n v="1190600302"/>
    <n v="190322"/>
    <s v="511.110000000"/>
    <x v="83"/>
    <m/>
    <n v="839.52"/>
    <n v="839.52"/>
    <s v="Nákup"/>
    <s v="TUZEMSKO"/>
    <s v="A-FIN"/>
    <x v="1219"/>
    <s v="Účet"/>
    <m/>
    <n v="4215677"/>
  </r>
  <r>
    <x v="144"/>
    <m/>
    <s v="1.012.01"/>
    <s v="Faktúra"/>
    <n v="1190600342"/>
    <n v="190347"/>
    <s v="511.110000000"/>
    <x v="83"/>
    <m/>
    <n v="4758"/>
    <n v="4758"/>
    <s v="Nákup"/>
    <s v="TUZEMSKO"/>
    <s v="A-FIN"/>
    <x v="1249"/>
    <s v="Účet"/>
    <m/>
    <n v="4215877"/>
  </r>
  <r>
    <x v="144"/>
    <m/>
    <s v="1.207.05"/>
    <s v="Faktúra"/>
    <n v="1190600341"/>
    <n v="190323"/>
    <s v="511.110000000"/>
    <x v="83"/>
    <m/>
    <n v="360"/>
    <n v="360"/>
    <s v="Nákup"/>
    <s v="TUZEMSKO"/>
    <s v="A-FIN"/>
    <x v="336"/>
    <s v="Účet"/>
    <m/>
    <n v="4215871"/>
  </r>
  <r>
    <x v="18"/>
    <m/>
    <s v="1.010.05"/>
    <s v="Faktúra"/>
    <n v="1190600469"/>
    <n v="190382"/>
    <s v="511.110000000"/>
    <x v="83"/>
    <m/>
    <n v="166.8"/>
    <n v="166.8"/>
    <s v="Nákup"/>
    <s v="TUZEMSKO"/>
    <s v="A-FIN"/>
    <x v="1250"/>
    <s v="Účet"/>
    <m/>
    <n v="4215567"/>
  </r>
  <r>
    <x v="18"/>
    <m/>
    <s v="1.012.01"/>
    <s v="Faktúra"/>
    <n v="1190600458"/>
    <n v="190360"/>
    <s v="511.110000000"/>
    <x v="83"/>
    <m/>
    <n v="1815"/>
    <n v="1815"/>
    <s v="Nákup"/>
    <s v="TUZEMSKO"/>
    <s v="A-FIN"/>
    <x v="1242"/>
    <s v="Účet"/>
    <m/>
    <n v="4215536"/>
  </r>
  <r>
    <x v="18"/>
    <m/>
    <s v="1.012.01"/>
    <s v="Faktúra"/>
    <n v="1190600467"/>
    <n v="190383"/>
    <s v="511.110000000"/>
    <x v="83"/>
    <m/>
    <n v="1815"/>
    <n v="1815"/>
    <s v="Nákup"/>
    <s v="TUZEMSKO"/>
    <s v="A-FIN"/>
    <x v="1242"/>
    <s v="Účet"/>
    <m/>
    <n v="4215563"/>
  </r>
  <r>
    <x v="18"/>
    <m/>
    <s v="1.012.01"/>
    <s v="Faktúra"/>
    <n v="1190600468"/>
    <n v="190385"/>
    <s v="511.110000000"/>
    <x v="83"/>
    <m/>
    <n v="3630"/>
    <n v="3630"/>
    <s v="Nákup"/>
    <s v="TUZEMSKO"/>
    <s v="A-FIN"/>
    <x v="1251"/>
    <s v="Účet"/>
    <m/>
    <n v="4215565"/>
  </r>
  <r>
    <x v="18"/>
    <m/>
    <s v="1.012.01"/>
    <s v="Faktúra"/>
    <n v="1190600510"/>
    <n v="190361"/>
    <s v="511.110000000"/>
    <x v="83"/>
    <m/>
    <n v="1815"/>
    <n v="1815"/>
    <s v="Nákup"/>
    <s v="TUZEMSKO"/>
    <s v="A-FIN"/>
    <x v="1242"/>
    <s v="Účet"/>
    <m/>
    <n v="4238796"/>
  </r>
  <r>
    <x v="18"/>
    <m/>
    <s v="1.014.05"/>
    <s v="Faktúra"/>
    <n v="1190600471"/>
    <n v="190384"/>
    <s v="511.110000000"/>
    <x v="83"/>
    <m/>
    <n v="3387.34"/>
    <n v="3387.34"/>
    <s v="Nákup"/>
    <s v="TUZEMSKO"/>
    <s v="A-FIN"/>
    <x v="1238"/>
    <s v="Účet"/>
    <m/>
    <n v="4215573"/>
  </r>
  <r>
    <x v="18"/>
    <m/>
    <s v="1.015.01"/>
    <s v="Faktúra"/>
    <n v="1190600456"/>
    <n v="190355"/>
    <s v="511.110000000"/>
    <x v="83"/>
    <m/>
    <n v="288.72000000000003"/>
    <n v="288.72000000000003"/>
    <s v="Nákup"/>
    <s v="TUZEMSKO"/>
    <s v="A-FIN"/>
    <x v="1252"/>
    <s v="Účet"/>
    <m/>
    <n v="4215530"/>
  </r>
  <r>
    <x v="18"/>
    <m/>
    <s v="2.048.51"/>
    <s v="Faktúra"/>
    <n v="1190600457"/>
    <n v="190372"/>
    <s v="511.110000000"/>
    <x v="83"/>
    <m/>
    <n v="338.52"/>
    <n v="338.52"/>
    <s v="Nákup"/>
    <s v="TUZEMSKO"/>
    <s v="A-FIN"/>
    <x v="1253"/>
    <s v="Účet"/>
    <m/>
    <n v="4215534"/>
  </r>
  <r>
    <x v="18"/>
    <m/>
    <s v="2.048.52"/>
    <s v="Faktúra"/>
    <n v="1190600470"/>
    <n v="190381"/>
    <s v="511.110000000"/>
    <x v="83"/>
    <m/>
    <n v="571.49"/>
    <n v="571.49"/>
    <s v="Nákup"/>
    <s v="TUZEMSKO"/>
    <s v="A-FIN"/>
    <x v="1254"/>
    <s v="Účet"/>
    <m/>
    <n v="4215569"/>
  </r>
  <r>
    <x v="8"/>
    <m/>
    <s v="1.012.01"/>
    <s v="Faktúra"/>
    <n v="1190700437"/>
    <n v="190407"/>
    <s v="511.110000000"/>
    <x v="83"/>
    <m/>
    <n v="177.6"/>
    <n v="177.6"/>
    <s v="Nákup"/>
    <s v="TUZEMSKO"/>
    <s v="A-FIN"/>
    <x v="770"/>
    <s v="Účet"/>
    <m/>
    <n v="4321254"/>
  </r>
  <r>
    <x v="8"/>
    <m/>
    <s v="2.048.52"/>
    <s v="Faktúra"/>
    <n v="1190700436"/>
    <n v="190421"/>
    <s v="511.110000000"/>
    <x v="83"/>
    <m/>
    <n v="7188"/>
    <n v="7188"/>
    <s v="Nákup"/>
    <s v="TUZEMSKO"/>
    <s v="A-FIN"/>
    <x v="1255"/>
    <s v="Účet"/>
    <m/>
    <n v="4321252"/>
  </r>
  <r>
    <x v="164"/>
    <m/>
    <s v="1.010.05"/>
    <s v="Faktúra"/>
    <n v="1190800180"/>
    <n v="190471"/>
    <s v="511.110000000"/>
    <x v="83"/>
    <m/>
    <n v="4435.8"/>
    <n v="4435.8"/>
    <s v="Nákup"/>
    <s v="TUZEMSKO"/>
    <s v="A-FIN"/>
    <x v="1256"/>
    <s v="Účet"/>
    <m/>
    <n v="4468276"/>
  </r>
  <r>
    <x v="128"/>
    <m/>
    <s v="1.012.01"/>
    <s v="Faktúra"/>
    <n v="1190800182"/>
    <n v="190473"/>
    <s v="511.110000000"/>
    <x v="83"/>
    <m/>
    <n v="1815"/>
    <n v="1815"/>
    <s v="Nákup"/>
    <s v="TUZEMSKO"/>
    <s v="A-FIN"/>
    <x v="1242"/>
    <s v="Účet"/>
    <m/>
    <n v="4468371"/>
  </r>
  <r>
    <x v="4"/>
    <m/>
    <s v="1.012.01"/>
    <s v="Faktúra"/>
    <n v="1190800315"/>
    <n v="190483"/>
    <s v="511.110000000"/>
    <x v="83"/>
    <m/>
    <n v="6900"/>
    <n v="6900"/>
    <s v="Nákup"/>
    <s v="TUZEMSKO"/>
    <s v="A-FIN"/>
    <x v="1257"/>
    <s v="Účet"/>
    <m/>
    <n v="4475497"/>
  </r>
  <r>
    <x v="4"/>
    <m/>
    <s v="2.018.58"/>
    <s v="Faktúra"/>
    <n v="1190800529"/>
    <n v="190508"/>
    <s v="511.110000000"/>
    <x v="83"/>
    <m/>
    <n v="3933"/>
    <n v="3933"/>
    <s v="Nákup"/>
    <s v="TUZEMSKO"/>
    <s v="A-FIN"/>
    <x v="1258"/>
    <s v="Účet"/>
    <m/>
    <n v="4530264"/>
  </r>
  <r>
    <x v="4"/>
    <m/>
    <s v="2.048.51"/>
    <s v="Faktúra"/>
    <n v="1190800528"/>
    <n v="190514"/>
    <s v="511.110000000"/>
    <x v="83"/>
    <m/>
    <n v="108"/>
    <n v="108"/>
    <s v="Nákup"/>
    <s v="TUZEMSKO"/>
    <s v="A-FIN"/>
    <x v="127"/>
    <s v="Účet"/>
    <m/>
    <n v="4530273"/>
  </r>
  <r>
    <x v="4"/>
    <m/>
    <s v="2.048.52"/>
    <s v="Faktúra"/>
    <n v="1190800314"/>
    <n v="190491"/>
    <s v="511.110000000"/>
    <x v="83"/>
    <m/>
    <n v="1920"/>
    <n v="1920"/>
    <s v="Nákup"/>
    <s v="TUZEMSKO"/>
    <s v="A-FIN"/>
    <x v="1259"/>
    <s v="Účet"/>
    <m/>
    <n v="4475490"/>
  </r>
  <r>
    <x v="4"/>
    <m/>
    <s v="S.012.01"/>
    <s v="Faktúra"/>
    <n v="1190800313"/>
    <n v="190503"/>
    <s v="511.110000000"/>
    <x v="83"/>
    <m/>
    <n v="1462.8"/>
    <n v="1462.8"/>
    <s v="Nákup"/>
    <s v="TUZEMSKO"/>
    <s v="A-FIN"/>
    <x v="1260"/>
    <s v="Účet"/>
    <m/>
    <n v="4475437"/>
  </r>
  <r>
    <x v="37"/>
    <m/>
    <s v="1.012.01"/>
    <s v="Faktúra"/>
    <n v="1190900203"/>
    <n v="190563"/>
    <s v="511.110000000"/>
    <x v="83"/>
    <m/>
    <n v="656.64"/>
    <n v="656.64"/>
    <s v="Nákup"/>
    <s v="TUZEMSKO"/>
    <s v="A-FIN"/>
    <x v="1261"/>
    <s v="Účet"/>
    <m/>
    <n v="4564437"/>
  </r>
  <r>
    <x v="37"/>
    <m/>
    <s v="1.051.05"/>
    <s v="Faktúra"/>
    <n v="1190900204"/>
    <n v="190562"/>
    <s v="511.110000000"/>
    <x v="83"/>
    <m/>
    <n v="1029.5999999999999"/>
    <n v="1029.5999999999999"/>
    <s v="Nákup"/>
    <s v="TUZEMSKO"/>
    <s v="A-FIN"/>
    <x v="1262"/>
    <s v="Účet"/>
    <m/>
    <n v="4564439"/>
  </r>
  <r>
    <x v="88"/>
    <m/>
    <s v="1.012.01"/>
    <s v="Faktúra"/>
    <n v="1191000330"/>
    <n v="190583"/>
    <s v="511.110000000"/>
    <x v="83"/>
    <m/>
    <n v="177.6"/>
    <n v="177.6"/>
    <s v="Nákup"/>
    <s v="TUZEMSKO"/>
    <s v="A-FIN"/>
    <x v="770"/>
    <s v="Účet"/>
    <m/>
    <n v="4737156"/>
  </r>
  <r>
    <x v="88"/>
    <m/>
    <s v="2.048.52"/>
    <s v="Faktúra"/>
    <n v="1191000329"/>
    <n v="190584"/>
    <s v="511.110000000"/>
    <x v="83"/>
    <m/>
    <n v="1920"/>
    <n v="1920"/>
    <s v="Nákup"/>
    <s v="TUZEMSKO"/>
    <s v="A-FIN"/>
    <x v="1259"/>
    <s v="Účet"/>
    <m/>
    <n v="4737152"/>
  </r>
  <r>
    <x v="212"/>
    <m/>
    <s v="1.012.05"/>
    <s v="Faktúra"/>
    <n v="1191000352"/>
    <n v="190587"/>
    <s v="511.110000000"/>
    <x v="83"/>
    <m/>
    <n v="1815"/>
    <n v="1815"/>
    <s v="Nákup"/>
    <s v="TUZEMSKO"/>
    <s v="A-FIN"/>
    <x v="1242"/>
    <s v="Účet"/>
    <m/>
    <n v="4738244"/>
  </r>
  <r>
    <x v="212"/>
    <m/>
    <s v="1.012.05"/>
    <s v="Faktúra"/>
    <n v="1191000353"/>
    <n v="190588"/>
    <s v="511.110000000"/>
    <x v="83"/>
    <m/>
    <n v="1815"/>
    <n v="1815"/>
    <s v="Nákup"/>
    <s v="TUZEMSKO"/>
    <s v="A-FIN"/>
    <x v="1242"/>
    <s v="Účet"/>
    <m/>
    <n v="4738248"/>
  </r>
  <r>
    <x v="212"/>
    <m/>
    <s v="2.048.52"/>
    <s v="Faktúra"/>
    <n v="1191000351"/>
    <n v="190586"/>
    <s v="511.110000000"/>
    <x v="83"/>
    <m/>
    <n v="285.60000000000002"/>
    <n v="285.60000000000002"/>
    <s v="Nákup"/>
    <s v="TUZEMSKO"/>
    <s v="A-FIN"/>
    <x v="963"/>
    <s v="Účet"/>
    <m/>
    <n v="4738240"/>
  </r>
  <r>
    <x v="10"/>
    <m/>
    <s v="1.010.05"/>
    <s v="Faktúra"/>
    <n v="1191000672"/>
    <n v="190657"/>
    <s v="511.110000000"/>
    <x v="83"/>
    <m/>
    <n v="1179.24"/>
    <n v="1179.24"/>
    <s v="Nákup"/>
    <s v="TUZEMSKO"/>
    <s v="A-FIN"/>
    <x v="1263"/>
    <s v="Účet"/>
    <m/>
    <n v="4757153"/>
  </r>
  <r>
    <x v="10"/>
    <m/>
    <s v="S.012.01"/>
    <s v="Faktúra"/>
    <n v="1191000638"/>
    <n v="190649"/>
    <s v="511.110000000"/>
    <x v="83"/>
    <m/>
    <n v="5274"/>
    <n v="5274"/>
    <s v="Nákup"/>
    <s v="TUZEMSKO"/>
    <s v="A-FIN"/>
    <x v="1264"/>
    <s v="Účet"/>
    <m/>
    <n v="4757085"/>
  </r>
  <r>
    <x v="10"/>
    <m/>
    <s v="S.012.01"/>
    <s v="Faktúra"/>
    <n v="1191000639"/>
    <n v="190628"/>
    <s v="511.110000000"/>
    <x v="83"/>
    <m/>
    <n v="6595.2"/>
    <n v="6595.2"/>
    <s v="Nákup"/>
    <s v="TUZEMSKO"/>
    <s v="A-FIN"/>
    <x v="1265"/>
    <s v="Účet"/>
    <m/>
    <n v="4757087"/>
  </r>
  <r>
    <x v="19"/>
    <m/>
    <s v="1.012.01"/>
    <s v="Faktúra"/>
    <n v="1191100243"/>
    <n v="190707"/>
    <s v="511.110000000"/>
    <x v="83"/>
    <m/>
    <n v="2945.46"/>
    <n v="2945.46"/>
    <s v="Nákup"/>
    <s v="TUZEMSKO"/>
    <s v="A-FIN"/>
    <x v="1266"/>
    <s v="Účet"/>
    <m/>
    <n v="4865649"/>
  </r>
  <r>
    <x v="19"/>
    <m/>
    <s v="1.014.05"/>
    <s v="Faktúra"/>
    <n v="1191100484"/>
    <n v="190706"/>
    <s v="511.110000000"/>
    <x v="83"/>
    <m/>
    <n v="3420.59"/>
    <n v="3420.59"/>
    <s v="Nákup"/>
    <s v="TUZEMSKO"/>
    <s v="A-FIN"/>
    <x v="1239"/>
    <s v="Účet"/>
    <m/>
    <n v="4896087"/>
  </r>
  <r>
    <x v="19"/>
    <m/>
    <s v="1.014.05"/>
    <s v="Faktúra"/>
    <n v="1191100485"/>
    <n v="190705"/>
    <s v="511.110000000"/>
    <x v="83"/>
    <m/>
    <n v="2395.1999999999998"/>
    <n v="2395.1999999999998"/>
    <s v="Nákup"/>
    <s v="TUZEMSKO"/>
    <s v="A-FIN"/>
    <x v="1267"/>
    <s v="Účet"/>
    <m/>
    <n v="4896090"/>
  </r>
  <r>
    <x v="19"/>
    <m/>
    <s v="2.048.51"/>
    <s v="Faktúra"/>
    <n v="1191100483"/>
    <n v="190721"/>
    <s v="511.110000000"/>
    <x v="83"/>
    <m/>
    <n v="8890.2000000000007"/>
    <n v="8890.2000000000007"/>
    <s v="Nákup"/>
    <s v="TUZEMSKO"/>
    <s v="A-FIN"/>
    <x v="1268"/>
    <s v="Účet"/>
    <m/>
    <n v="4896069"/>
  </r>
  <r>
    <x v="19"/>
    <m/>
    <s v="2.048.52"/>
    <s v="Faktúra"/>
    <n v="1191100242"/>
    <n v="190711"/>
    <s v="511.110000000"/>
    <x v="83"/>
    <m/>
    <n v="9252"/>
    <n v="9252"/>
    <s v="Nákup"/>
    <s v="TUZEMSKO"/>
    <s v="A-FIN"/>
    <x v="1269"/>
    <s v="Účet"/>
    <m/>
    <n v="4865647"/>
  </r>
  <r>
    <x v="19"/>
    <m/>
    <s v="S.012.01"/>
    <s v="Faktúra"/>
    <n v="1191100482"/>
    <n v="190720"/>
    <s v="511.110000000"/>
    <x v="83"/>
    <m/>
    <n v="5310"/>
    <n v="5310"/>
    <s v="Nákup"/>
    <s v="TUZEMSKO"/>
    <s v="A-FIN"/>
    <x v="1270"/>
    <s v="Účet"/>
    <m/>
    <n v="4896067"/>
  </r>
  <r>
    <x v="19"/>
    <m/>
    <s v="S.014.05"/>
    <s v="Faktúra"/>
    <n v="1191100485"/>
    <n v="190705"/>
    <s v="511.110000000"/>
    <x v="83"/>
    <m/>
    <n v="1197.5999999999999"/>
    <n v="1197.5999999999999"/>
    <s v="Nákup"/>
    <s v="TUZEMSKO"/>
    <s v="A-FIN"/>
    <x v="1271"/>
    <s v="Účet"/>
    <m/>
    <n v="4896089"/>
  </r>
  <r>
    <x v="22"/>
    <m/>
    <s v="1.014.05"/>
    <s v="Faktúra"/>
    <n v="1191200235"/>
    <n v="190735"/>
    <s v="511.110000000"/>
    <x v="83"/>
    <m/>
    <n v="1840.56"/>
    <n v="1840.56"/>
    <s v="Nákup"/>
    <s v="TUZEMSKO"/>
    <s v="A-FIN"/>
    <x v="1272"/>
    <s v="Účet"/>
    <m/>
    <n v="5002379"/>
  </r>
  <r>
    <x v="22"/>
    <m/>
    <s v="2.014.53"/>
    <s v="Faktúra"/>
    <n v="1191200236"/>
    <n v="190736"/>
    <s v="511.110000000"/>
    <x v="83"/>
    <m/>
    <n v="1039.44"/>
    <n v="1039.44"/>
    <s v="Nákup"/>
    <s v="TUZEMSKO"/>
    <s v="A-FIN"/>
    <x v="1273"/>
    <s v="Účet"/>
    <m/>
    <n v="5002381"/>
  </r>
  <r>
    <x v="161"/>
    <m/>
    <s v="1.012.05"/>
    <s v="Faktúra"/>
    <n v="1191200250"/>
    <n v="190756"/>
    <s v="511.110000000"/>
    <x v="83"/>
    <m/>
    <n v="1242.3"/>
    <n v="1242.3"/>
    <s v="Nákup"/>
    <s v="TUZEMSKO"/>
    <s v="A-FIN"/>
    <x v="1274"/>
    <s v="Účet"/>
    <m/>
    <n v="5002486"/>
  </r>
  <r>
    <x v="161"/>
    <m/>
    <s v="S.012.01"/>
    <s v="Faktúra"/>
    <n v="1191200249"/>
    <n v="190757"/>
    <s v="511.110000000"/>
    <x v="83"/>
    <m/>
    <n v="1262.92"/>
    <n v="1262.92"/>
    <s v="Nákup"/>
    <s v="TUZEMSKO"/>
    <s v="A-FIN"/>
    <x v="1275"/>
    <s v="Účet"/>
    <m/>
    <n v="5002484"/>
  </r>
  <r>
    <x v="136"/>
    <m/>
    <s v="S.012.01"/>
    <s v="Faktúra"/>
    <n v="1200100116"/>
    <n v="200008"/>
    <s v="511.110000000"/>
    <x v="83"/>
    <m/>
    <n v="3646.92"/>
    <n v="3646.92"/>
    <s v="Nákup"/>
    <s v="TUZEMSKO"/>
    <s v="A-FIN"/>
    <x v="1276"/>
    <s v="Účet"/>
    <m/>
    <n v="5079115"/>
  </r>
  <r>
    <x v="213"/>
    <m/>
    <s v="1.010.05"/>
    <s v="Faktúra"/>
    <n v="1200200485"/>
    <n v="200083"/>
    <s v="511.110000000"/>
    <x v="83"/>
    <m/>
    <n v="158.4"/>
    <n v="158.4"/>
    <s v="Nákup"/>
    <s v="TUZEMSKO"/>
    <s v="A-FIN"/>
    <x v="1277"/>
    <s v="Účet"/>
    <m/>
    <n v="5256283"/>
  </r>
  <r>
    <x v="6"/>
    <m/>
    <s v="1.012.05"/>
    <s v="Faktúra"/>
    <n v="1200200463"/>
    <n v="200110"/>
    <s v="511.110000000"/>
    <x v="83"/>
    <m/>
    <n v="779.04"/>
    <n v="779.04"/>
    <s v="Nákup"/>
    <s v="TUZEMSKO"/>
    <s v="A-FIN"/>
    <x v="1278"/>
    <s v="Účet"/>
    <m/>
    <n v="5256137"/>
  </r>
  <r>
    <x v="6"/>
    <m/>
    <s v="1.012.05"/>
    <s v="Faktúra"/>
    <n v="1200200464"/>
    <n v="200108"/>
    <s v="511.110000000"/>
    <x v="83"/>
    <m/>
    <n v="1815"/>
    <n v="1815"/>
    <s v="Nákup"/>
    <s v="TUZEMSKO"/>
    <s v="A-FIN"/>
    <x v="1242"/>
    <s v="Účet"/>
    <m/>
    <n v="5256145"/>
  </r>
  <r>
    <x v="6"/>
    <m/>
    <s v="S.012.01"/>
    <s v="Faktúra"/>
    <n v="1200200465"/>
    <n v="200109"/>
    <s v="511.110000000"/>
    <x v="83"/>
    <m/>
    <n v="4918.26"/>
    <n v="4918.26"/>
    <s v="Nákup"/>
    <s v="TUZEMSKO"/>
    <s v="A-FIN"/>
    <x v="1279"/>
    <s v="Účet"/>
    <m/>
    <n v="5256147"/>
  </r>
  <r>
    <x v="6"/>
    <m/>
    <s v="S.012.01"/>
    <s v="Faktúra"/>
    <n v="1200200466"/>
    <n v="200094"/>
    <s v="511.110000000"/>
    <x v="83"/>
    <m/>
    <n v="6829.2"/>
    <n v="6829.2"/>
    <s v="Nákup"/>
    <s v="TUZEMSKO"/>
    <s v="A-FIN"/>
    <x v="1280"/>
    <s v="Účet"/>
    <m/>
    <n v="5256149"/>
  </r>
  <r>
    <x v="7"/>
    <m/>
    <s v="S.014.05"/>
    <s v="Faktúra"/>
    <n v="1200200701"/>
    <n v="200131"/>
    <s v="511.110000000"/>
    <x v="83"/>
    <m/>
    <n v="288.72000000000003"/>
    <n v="288.72000000000003"/>
    <s v="Nákup"/>
    <s v="TUZEMSKO"/>
    <s v="A-FIN"/>
    <x v="1252"/>
    <s v="Účet"/>
    <m/>
    <n v="5295355"/>
  </r>
  <r>
    <x v="7"/>
    <m/>
    <s v="S.015.01"/>
    <s v="Faktúra"/>
    <n v="1200200703"/>
    <n v="200126"/>
    <s v="511.110000000"/>
    <x v="83"/>
    <m/>
    <n v="1918.32"/>
    <n v="1918.32"/>
    <s v="Nákup"/>
    <s v="TUZEMSKO"/>
    <s v="A-FIN"/>
    <x v="1281"/>
    <s v="Účet"/>
    <m/>
    <n v="5295359"/>
  </r>
  <r>
    <x v="26"/>
    <m/>
    <s v="2.048.52"/>
    <s v="Faktúra"/>
    <n v="1200400417"/>
    <n v="200218"/>
    <s v="511.110000000"/>
    <x v="83"/>
    <m/>
    <n v="222.6"/>
    <n v="222.6"/>
    <s v="Nákup"/>
    <s v="TUZEMSKO"/>
    <s v="A-FIN"/>
    <x v="1282"/>
    <s v="Účet"/>
    <m/>
    <n v="5502777"/>
  </r>
  <r>
    <x v="26"/>
    <m/>
    <s v="S.012.01"/>
    <s v="Faktúra"/>
    <n v="1200400510"/>
    <n v="200233"/>
    <s v="511.110000000"/>
    <x v="83"/>
    <m/>
    <n v="606.66999999999996"/>
    <n v="606.66999999999996"/>
    <s v="Nákup"/>
    <s v="TUZEMSKO"/>
    <s v="A-FIN"/>
    <x v="1283"/>
    <s v="Účet"/>
    <m/>
    <n v="5503286"/>
  </r>
  <r>
    <x v="26"/>
    <m/>
    <s v="S.012.01"/>
    <s v="Faktúra"/>
    <n v="1200400516"/>
    <n v="200232"/>
    <s v="511.110000000"/>
    <x v="83"/>
    <m/>
    <n v="1815"/>
    <n v="1815"/>
    <s v="Nákup"/>
    <s v="TUZEMSKO"/>
    <s v="A-FIN"/>
    <x v="1242"/>
    <s v="Účet"/>
    <m/>
    <n v="5503312"/>
  </r>
  <r>
    <x v="214"/>
    <m/>
    <s v="2.048.52"/>
    <s v="Faktúra"/>
    <n v="1200500137"/>
    <n v="200259"/>
    <s v="511.110000000"/>
    <x v="83"/>
    <m/>
    <n v="118.8"/>
    <n v="118.8"/>
    <s v="Nákup"/>
    <s v="TUZEMSKO"/>
    <s v="A-FIN"/>
    <x v="1284"/>
    <s v="Účet"/>
    <m/>
    <n v="5553067"/>
  </r>
  <r>
    <x v="215"/>
    <m/>
    <s v="5.023.54"/>
    <s v="Faktúra"/>
    <n v="1190800199"/>
    <n v="619343"/>
    <s v="511.110000000"/>
    <x v="84"/>
    <m/>
    <n v="588"/>
    <n v="588"/>
    <s v="Nákup"/>
    <s v="TUZEMSKO"/>
    <s v="A-FIN"/>
    <x v="1285"/>
    <s v="Účet"/>
    <m/>
    <n v="4468691"/>
  </r>
  <r>
    <x v="131"/>
    <m/>
    <s v="2.012.51"/>
    <s v="Faktúra"/>
    <n v="1200200436"/>
    <n v="620105"/>
    <s v="511.110000000"/>
    <x v="84"/>
    <m/>
    <n v="537.6"/>
    <n v="537.6"/>
    <s v="Nákup"/>
    <s v="TUZEMSKO"/>
    <s v="A-FIN"/>
    <x v="1286"/>
    <s v="Účet"/>
    <m/>
    <n v="5255812"/>
  </r>
  <r>
    <x v="7"/>
    <m/>
    <s v="2.012.51"/>
    <s v="Faktúra"/>
    <n v="1200200700"/>
    <n v="620127"/>
    <s v="511.110000000"/>
    <x v="84"/>
    <m/>
    <n v="571.79999999999995"/>
    <n v="571.79999999999995"/>
    <s v="Nákup"/>
    <s v="TUZEMSKO"/>
    <s v="A-FIN"/>
    <x v="1287"/>
    <s v="Účet"/>
    <m/>
    <n v="5295353"/>
  </r>
  <r>
    <x v="26"/>
    <m/>
    <s v="1.001.01"/>
    <s v="Faktúra"/>
    <n v="1200400500"/>
    <n v="620259"/>
    <s v="511.110000000"/>
    <x v="84"/>
    <m/>
    <n v="588"/>
    <n v="588"/>
    <s v="Nákup"/>
    <s v="TUZEMSKO"/>
    <s v="A-FIN"/>
    <x v="1285"/>
    <s v="Účet"/>
    <m/>
    <n v="5503258"/>
  </r>
  <r>
    <x v="106"/>
    <m/>
    <s v="1.025.06"/>
    <s v="Faktúra"/>
    <n v="1200500468"/>
    <n v="20202004"/>
    <s v="511.110000000"/>
    <x v="85"/>
    <m/>
    <n v="990"/>
    <n v="990"/>
    <s v="Nákup"/>
    <s v="TUZEMSKO"/>
    <s v="A-FIN"/>
    <x v="1288"/>
    <s v="Účet"/>
    <m/>
    <n v="5590449"/>
  </r>
  <r>
    <x v="60"/>
    <m/>
    <s v="5.024.52"/>
    <s v="Faktúra"/>
    <n v="1190100116"/>
    <n v="219004004"/>
    <s v="511.110000000"/>
    <x v="86"/>
    <m/>
    <n v="379.2"/>
    <n v="379.2"/>
    <s v="Nákup"/>
    <s v="TUZEMSKO"/>
    <s v="A-FIN"/>
    <x v="59"/>
    <s v="Účet"/>
    <m/>
    <n v="3563796"/>
  </r>
  <r>
    <x v="60"/>
    <m/>
    <s v="5.186.02"/>
    <s v="Faktúra"/>
    <n v="1190100115"/>
    <n v="219005005"/>
    <s v="511.110000000"/>
    <x v="86"/>
    <m/>
    <n v="649.20000000000005"/>
    <n v="649.20000000000005"/>
    <s v="Nákup"/>
    <s v="TUZEMSKO"/>
    <s v="A-FIN"/>
    <x v="61"/>
    <s v="Účet"/>
    <m/>
    <n v="3561618"/>
  </r>
  <r>
    <x v="60"/>
    <m/>
    <s v="5.186.51"/>
    <s v="Faktúra"/>
    <n v="1190100114"/>
    <n v="219006006"/>
    <s v="511.110000000"/>
    <x v="86"/>
    <m/>
    <n v="291.60000000000002"/>
    <n v="291.60000000000002"/>
    <s v="Nákup"/>
    <s v="TUZEMSKO"/>
    <s v="A-FIN"/>
    <x v="68"/>
    <s v="Účet"/>
    <m/>
    <n v="3561612"/>
  </r>
  <r>
    <x v="72"/>
    <m/>
    <s v="5.024.52"/>
    <s v="Faktúra"/>
    <n v="1190300085"/>
    <n v="219025025"/>
    <s v="511.110000000"/>
    <x v="86"/>
    <m/>
    <n v="591.6"/>
    <n v="591.6"/>
    <s v="Nákup"/>
    <s v="TUZEMSKO"/>
    <s v="A-FIN"/>
    <x v="1289"/>
    <s v="Účet"/>
    <m/>
    <n v="3845921"/>
  </r>
  <r>
    <x v="138"/>
    <m/>
    <s v="5.029.53"/>
    <s v="Faktúra"/>
    <n v="1190300086"/>
    <n v="219026026"/>
    <s v="511.110000000"/>
    <x v="86"/>
    <m/>
    <n v="43.44"/>
    <n v="43.44"/>
    <s v="Nákup"/>
    <s v="TUZEMSKO"/>
    <s v="A-FIN"/>
    <x v="307"/>
    <s v="Účet"/>
    <m/>
    <n v="3845923"/>
  </r>
  <r>
    <x v="216"/>
    <m/>
    <s v="5.186.02"/>
    <s v="Faktúra"/>
    <n v="1190500128"/>
    <n v="219043043"/>
    <s v="511.110000000"/>
    <x v="86"/>
    <m/>
    <n v="649.20000000000005"/>
    <n v="649.20000000000005"/>
    <s v="Nákup"/>
    <s v="TUZEMSKO"/>
    <s v="A-FIN"/>
    <x v="61"/>
    <s v="Účet"/>
    <m/>
    <n v="4094585"/>
  </r>
  <r>
    <x v="216"/>
    <m/>
    <s v="S.013.01"/>
    <s v="Faktúra"/>
    <n v="1190500127"/>
    <n v="219044044"/>
    <s v="511.110000000"/>
    <x v="86"/>
    <m/>
    <n v="291.60000000000002"/>
    <n v="291.60000000000002"/>
    <s v="Nákup"/>
    <s v="TUZEMSKO"/>
    <s v="A-FIN"/>
    <x v="68"/>
    <s v="Účet"/>
    <m/>
    <n v="4094581"/>
  </r>
  <r>
    <x v="66"/>
    <m/>
    <s v="5.024.52"/>
    <s v="Faktúra"/>
    <n v="1190500332"/>
    <n v="219050050"/>
    <s v="511.110000000"/>
    <x v="86"/>
    <m/>
    <n v="379.2"/>
    <n v="379.2"/>
    <s v="Nákup"/>
    <s v="TUZEMSKO"/>
    <s v="A-FIN"/>
    <x v="59"/>
    <s v="Účet"/>
    <m/>
    <n v="4094874"/>
  </r>
  <r>
    <x v="0"/>
    <m/>
    <s v="S.013.01"/>
    <s v="Faktúra"/>
    <n v="1190500432"/>
    <n v="219051051"/>
    <s v="511.110000000"/>
    <x v="86"/>
    <m/>
    <n v="291.60000000000002"/>
    <n v="291.60000000000002"/>
    <s v="Nákup"/>
    <s v="TUZEMSKO"/>
    <s v="A-FIN"/>
    <x v="68"/>
    <s v="Účet"/>
    <m/>
    <n v="4095950"/>
  </r>
  <r>
    <x v="211"/>
    <m/>
    <s v="5.034.51"/>
    <s v="Faktúra"/>
    <n v="1190600303"/>
    <n v="219054054"/>
    <s v="511.110000000"/>
    <x v="86"/>
    <m/>
    <n v="596.4"/>
    <n v="596.4"/>
    <s v="Nákup"/>
    <s v="TUZEMSKO"/>
    <s v="A-FIN"/>
    <x v="1290"/>
    <s v="Účet"/>
    <m/>
    <n v="4215682"/>
  </r>
  <r>
    <x v="18"/>
    <m/>
    <s v="5.186.06"/>
    <s v="Faktúra"/>
    <n v="1190600451"/>
    <n v="219063063"/>
    <s v="511.110000000"/>
    <x v="86"/>
    <m/>
    <n v="649.20000000000005"/>
    <n v="649.20000000000005"/>
    <s v="Nákup"/>
    <s v="TUZEMSKO"/>
    <s v="A-FIN"/>
    <x v="61"/>
    <s v="Účet"/>
    <m/>
    <n v="4215519"/>
  </r>
  <r>
    <x v="55"/>
    <m/>
    <s v="5.024.52"/>
    <s v="Faktúra"/>
    <n v="1190700392"/>
    <n v="219070070"/>
    <s v="511.110000000"/>
    <x v="86"/>
    <m/>
    <n v="591.6"/>
    <n v="591.6"/>
    <s v="Nákup"/>
    <s v="TUZEMSKO"/>
    <s v="A-FIN"/>
    <x v="1289"/>
    <s v="Účet"/>
    <m/>
    <n v="4320959"/>
  </r>
  <r>
    <x v="55"/>
    <m/>
    <s v="S.013.01"/>
    <s v="Faktúra"/>
    <n v="1190700389"/>
    <n v="219067067"/>
    <s v="511.110000000"/>
    <x v="86"/>
    <m/>
    <n v="291.60000000000002"/>
    <n v="291.60000000000002"/>
    <s v="Nákup"/>
    <s v="TUZEMSKO"/>
    <s v="A-FIN"/>
    <x v="68"/>
    <s v="Účet"/>
    <m/>
    <n v="4320825"/>
  </r>
  <r>
    <x v="217"/>
    <m/>
    <s v="5.186.02"/>
    <s v="Faktúra"/>
    <n v="1190700396"/>
    <n v="219072072"/>
    <s v="511.110000000"/>
    <x v="86"/>
    <m/>
    <n v="649.20000000000005"/>
    <n v="649.20000000000005"/>
    <s v="Nákup"/>
    <s v="TUZEMSKO"/>
    <s v="A-FIN"/>
    <x v="61"/>
    <s v="Účet"/>
    <m/>
    <n v="4321003"/>
  </r>
  <r>
    <x v="218"/>
    <m/>
    <s v="3.080.01"/>
    <s v="Faktúra"/>
    <n v="1190900035"/>
    <n v="219088088"/>
    <s v="511.110000000"/>
    <x v="86"/>
    <m/>
    <n v="778.8"/>
    <n v="778.8"/>
    <s v="Nákup"/>
    <s v="TUZEMSKO"/>
    <s v="A-FIN"/>
    <x v="1291"/>
    <s v="Účet"/>
    <m/>
    <n v="4549912"/>
  </r>
  <r>
    <x v="219"/>
    <m/>
    <s v="5.024.52"/>
    <s v="Faktúra"/>
    <n v="1191000029"/>
    <n v="219099099"/>
    <s v="511.110000000"/>
    <x v="86"/>
    <m/>
    <n v="379.2"/>
    <n v="379.2"/>
    <s v="Nákup"/>
    <s v="TUZEMSKO"/>
    <s v="A-FIN"/>
    <x v="59"/>
    <s v="Účet"/>
    <m/>
    <n v="4686646"/>
  </r>
  <r>
    <x v="33"/>
    <m/>
    <s v="5.024.51"/>
    <s v="Faktúra"/>
    <n v="1191000333"/>
    <n v="219103103"/>
    <s v="511.110000000"/>
    <x v="86"/>
    <m/>
    <n v="187.2"/>
    <n v="187.2"/>
    <s v="Nákup"/>
    <s v="TUZEMSKO"/>
    <s v="A-FIN"/>
    <x v="940"/>
    <s v="Účet"/>
    <m/>
    <n v="4737176"/>
  </r>
  <r>
    <x v="89"/>
    <m/>
    <s v="5.186.02"/>
    <s v="Faktúra"/>
    <n v="1191000339"/>
    <n v="219105105"/>
    <s v="511.110000000"/>
    <x v="86"/>
    <m/>
    <n v="649.20000000000005"/>
    <n v="649.20000000000005"/>
    <s v="Nákup"/>
    <s v="TUZEMSKO"/>
    <s v="A-FIN"/>
    <x v="61"/>
    <s v="Účet"/>
    <m/>
    <n v="4737220"/>
  </r>
  <r>
    <x v="179"/>
    <m/>
    <s v="5.186.51"/>
    <s v="Faktúra"/>
    <n v="1191000370"/>
    <n v="219111111"/>
    <s v="511.110000000"/>
    <x v="86"/>
    <m/>
    <n v="363.6"/>
    <n v="363.6"/>
    <s v="Nákup"/>
    <s v="TUZEMSKO"/>
    <s v="A-FIN"/>
    <x v="1292"/>
    <s v="Účet"/>
    <m/>
    <n v="4738344"/>
  </r>
  <r>
    <x v="119"/>
    <m/>
    <s v="5.024.52"/>
    <s v="Faktúra"/>
    <n v="1191200238"/>
    <n v="219130130"/>
    <s v="511.110000000"/>
    <x v="86"/>
    <m/>
    <n v="379.2"/>
    <n v="379.2"/>
    <s v="Nákup"/>
    <s v="TUZEMSKO"/>
    <s v="A-FIN"/>
    <x v="59"/>
    <s v="Účet"/>
    <m/>
    <n v="5002385"/>
  </r>
  <r>
    <x v="53"/>
    <m/>
    <s v="5.040.54"/>
    <s v="Faktúra"/>
    <n v="1200200284"/>
    <n v="220019019"/>
    <s v="511.110000000"/>
    <x v="86"/>
    <m/>
    <n v="655.92"/>
    <n v="655.92"/>
    <s v="Nákup"/>
    <s v="TUZEMSKO"/>
    <s v="A-FIN"/>
    <x v="1293"/>
    <s v="Účet"/>
    <m/>
    <n v="5237519"/>
  </r>
  <r>
    <x v="103"/>
    <m/>
    <s v="5.024.52"/>
    <s v="Faktúra"/>
    <n v="1200300407"/>
    <n v="220038038"/>
    <s v="511.110000000"/>
    <x v="86"/>
    <m/>
    <n v="391.2"/>
    <n v="391.2"/>
    <s v="Nákup"/>
    <s v="TUZEMSKO"/>
    <s v="A-FIN"/>
    <x v="1294"/>
    <s v="Účet"/>
    <m/>
    <n v="5389081"/>
  </r>
  <r>
    <x v="26"/>
    <m/>
    <s v="5.186.02"/>
    <s v="Faktúra"/>
    <n v="1200400418"/>
    <n v="220044044"/>
    <s v="511.110000000"/>
    <x v="86"/>
    <m/>
    <n v="649.20000000000005"/>
    <n v="649.20000000000005"/>
    <s v="Nákup"/>
    <s v="TUZEMSKO"/>
    <s v="A-FIN"/>
    <x v="61"/>
    <s v="Účet"/>
    <m/>
    <n v="5502779"/>
  </r>
  <r>
    <x v="182"/>
    <m/>
    <s v="5.024.52"/>
    <s v="Faktúra"/>
    <n v="1200500457"/>
    <n v="220052052"/>
    <s v="511.110000000"/>
    <x v="86"/>
    <m/>
    <n v="758.4"/>
    <n v="758.4"/>
    <s v="Nákup"/>
    <s v="TUZEMSKO"/>
    <s v="A-FIN"/>
    <x v="1295"/>
    <s v="Účet"/>
    <m/>
    <n v="5589290"/>
  </r>
  <r>
    <x v="106"/>
    <m/>
    <s v="5.186.51"/>
    <s v="Faktúra"/>
    <n v="1200500470"/>
    <n v="220053053"/>
    <s v="511.110000000"/>
    <x v="86"/>
    <m/>
    <n v="291.60000000000002"/>
    <n v="291.60000000000002"/>
    <s v="Nákup"/>
    <s v="TUZEMSKO"/>
    <s v="A-FIN"/>
    <x v="68"/>
    <s v="Účet"/>
    <m/>
    <n v="5590453"/>
  </r>
  <r>
    <x v="106"/>
    <m/>
    <s v="S.013.01"/>
    <s v="Faktúra"/>
    <n v="1200500469"/>
    <n v="220058058"/>
    <s v="511.110000000"/>
    <x v="86"/>
    <m/>
    <n v="391.2"/>
    <n v="391.2"/>
    <s v="Nákup"/>
    <s v="TUZEMSKO"/>
    <s v="A-FIN"/>
    <x v="1294"/>
    <s v="Účet"/>
    <m/>
    <n v="5590451"/>
  </r>
  <r>
    <x v="126"/>
    <m/>
    <s v="S.013.01"/>
    <s v="Faktúra"/>
    <n v="1200600434"/>
    <n v="220061061"/>
    <s v="511.110000000"/>
    <x v="86"/>
    <m/>
    <n v="291.60000000000002"/>
    <n v="291.60000000000002"/>
    <s v="Nákup"/>
    <s v="TUZEMSKO"/>
    <s v="A-FIN"/>
    <x v="68"/>
    <s v="Účet"/>
    <m/>
    <n v="5733167"/>
  </r>
  <r>
    <x v="220"/>
    <m/>
    <s v="3.080.01"/>
    <s v="Faktúra"/>
    <n v="1200700126"/>
    <n v="220072072"/>
    <s v="511.110000000"/>
    <x v="86"/>
    <m/>
    <n v="757.2"/>
    <n v="757.2"/>
    <s v="Nákup"/>
    <s v="TUZEMSKO"/>
    <s v="A-FIN"/>
    <x v="1296"/>
    <s v="Účet"/>
    <m/>
    <n v="5795116"/>
  </r>
  <r>
    <x v="220"/>
    <m/>
    <s v="5.024.06"/>
    <s v="Faktúra"/>
    <n v="1200700127"/>
    <n v="220073073"/>
    <s v="511.110000000"/>
    <x v="86"/>
    <m/>
    <n v="649.20000000000005"/>
    <n v="649.20000000000005"/>
    <s v="Nákup"/>
    <s v="TUZEMSKO"/>
    <s v="A-FIN"/>
    <x v="61"/>
    <s v="Účet"/>
    <m/>
    <n v="5795122"/>
  </r>
  <r>
    <x v="221"/>
    <m/>
    <s v="5.186.02"/>
    <s v="Faktúra"/>
    <n v="1200700233"/>
    <n v="220078078"/>
    <s v="511.110000000"/>
    <x v="86"/>
    <m/>
    <n v="2312.4"/>
    <n v="2312.4"/>
    <s v="Nákup"/>
    <s v="TUZEMSKO"/>
    <s v="A-FIN"/>
    <x v="1297"/>
    <s v="Účet"/>
    <m/>
    <n v="5796073"/>
  </r>
  <r>
    <x v="221"/>
    <m/>
    <s v="S.013.01"/>
    <s v="Faktúra"/>
    <n v="1200700232"/>
    <n v="220077077"/>
    <s v="511.110000000"/>
    <x v="86"/>
    <m/>
    <n v="291.60000000000002"/>
    <n v="291.60000000000002"/>
    <s v="Nákup"/>
    <s v="TUZEMSKO"/>
    <s v="A-FIN"/>
    <x v="68"/>
    <s v="Účet"/>
    <m/>
    <n v="5796071"/>
  </r>
  <r>
    <x v="1"/>
    <m/>
    <s v="3.080.01"/>
    <s v="Faktúra"/>
    <n v="1200700244"/>
    <n v="220082082"/>
    <s v="511.110000000"/>
    <x v="86"/>
    <m/>
    <n v="364.8"/>
    <n v="364.8"/>
    <s v="Nákup"/>
    <s v="TUZEMSKO"/>
    <s v="A-FIN"/>
    <x v="1080"/>
    <s v="Účet"/>
    <m/>
    <n v="5796097"/>
  </r>
  <r>
    <x v="210"/>
    <m/>
    <s v="5.023.66"/>
    <s v="Faktúra"/>
    <n v="1190200066"/>
    <n v="20190245"/>
    <s v="511.110000000"/>
    <x v="0"/>
    <m/>
    <n v="336"/>
    <n v="336"/>
    <s v="Nákup"/>
    <s v="TUZEMSKO"/>
    <s v="A-FIN"/>
    <x v="75"/>
    <s v="Účet"/>
    <m/>
    <n v="3732086"/>
  </r>
  <r>
    <x v="16"/>
    <m/>
    <s v="5.023.54"/>
    <s v="Faktúra"/>
    <n v="1190300695"/>
    <n v="20190728"/>
    <s v="511.110000000"/>
    <x v="0"/>
    <m/>
    <n v="1646.4"/>
    <n v="1646.4"/>
    <s v="Nákup"/>
    <s v="TUZEMSKO"/>
    <s v="A-FIN"/>
    <x v="1298"/>
    <s v="Účet"/>
    <m/>
    <n v="3960067"/>
  </r>
  <r>
    <x v="18"/>
    <m/>
    <s v="5.023.51"/>
    <s v="Faktúra"/>
    <n v="1190600459"/>
    <n v="20191387"/>
    <s v="511.110000000"/>
    <x v="0"/>
    <m/>
    <n v="180"/>
    <n v="180"/>
    <s v="Nákup"/>
    <s v="TUZEMSKO"/>
    <s v="A-FIN"/>
    <x v="363"/>
    <s v="Účet"/>
    <m/>
    <n v="4215538"/>
  </r>
  <r>
    <x v="35"/>
    <m/>
    <s v="5.023.51"/>
    <s v="Faktúra"/>
    <n v="1200200285"/>
    <n v="20200314"/>
    <s v="511.110000000"/>
    <x v="0"/>
    <m/>
    <n v="180"/>
    <n v="180"/>
    <s v="Nákup"/>
    <s v="TUZEMSKO"/>
    <s v="A-FIN"/>
    <x v="363"/>
    <s v="Účet"/>
    <m/>
    <n v="5237529"/>
  </r>
  <r>
    <x v="36"/>
    <m/>
    <s v="2.012.54"/>
    <s v="Faktúra"/>
    <n v="1200300288"/>
    <n v="20200593"/>
    <s v="511.110000000"/>
    <x v="0"/>
    <m/>
    <n v="196.8"/>
    <n v="196.8"/>
    <s v="Nákup"/>
    <s v="TUZEMSKO"/>
    <s v="A-FIN"/>
    <x v="1299"/>
    <s v="Účet"/>
    <m/>
    <n v="5370783"/>
  </r>
  <r>
    <x v="103"/>
    <m/>
    <s v="5.023.57"/>
    <s v="Faktúra"/>
    <n v="1200300518"/>
    <n v="20200647"/>
    <s v="511.110000000"/>
    <x v="0"/>
    <m/>
    <n v="270"/>
    <n v="270"/>
    <s v="Nákup"/>
    <s v="TUZEMSKO"/>
    <s v="A-FIN"/>
    <x v="726"/>
    <s v="Účet"/>
    <m/>
    <n v="5389579"/>
  </r>
  <r>
    <x v="46"/>
    <m/>
    <s v="5.186.51"/>
    <s v="Faktúra"/>
    <n v="1200400130"/>
    <n v="20200713"/>
    <s v="511.110000000"/>
    <x v="0"/>
    <m/>
    <n v="492"/>
    <n v="492"/>
    <s v="Nákup"/>
    <s v="TUZEMSKO"/>
    <s v="A-FIN"/>
    <x v="331"/>
    <s v="Účet"/>
    <m/>
    <n v="5476272"/>
  </r>
  <r>
    <x v="154"/>
    <m/>
    <s v="5.023.51"/>
    <s v="Faktúra"/>
    <n v="1200600445"/>
    <n v="20201098"/>
    <s v="511.110000000"/>
    <x v="0"/>
    <m/>
    <n v="180"/>
    <n v="180"/>
    <s v="Nákup"/>
    <s v="TUZEMSKO"/>
    <s v="A-FIN"/>
    <x v="363"/>
    <s v="Účet"/>
    <m/>
    <n v="5733199"/>
  </r>
  <r>
    <x v="222"/>
    <m/>
    <s v="5.576.53"/>
    <s v="Faktúra"/>
    <n v="1200600520"/>
    <n v="20201153"/>
    <s v="511.110000000"/>
    <x v="0"/>
    <m/>
    <n v="487.2"/>
    <n v="487.2"/>
    <s v="Nákup"/>
    <s v="TUZEMSKO"/>
    <s v="A-FIN"/>
    <x v="0"/>
    <s v="Účet"/>
    <m/>
    <n v="5774998"/>
  </r>
  <r>
    <x v="28"/>
    <m/>
    <s v="5.576.52"/>
    <s v="Faktúra"/>
    <n v="1200600561"/>
    <n v="20201400"/>
    <s v="511.110000000"/>
    <x v="0"/>
    <m/>
    <n v="720"/>
    <n v="720"/>
    <s v="Nákup"/>
    <s v="TUZEMSKO"/>
    <s v="A-FIN"/>
    <x v="918"/>
    <s v="Účet"/>
    <m/>
    <n v="5775178"/>
  </r>
  <r>
    <x v="56"/>
    <m/>
    <s v="5.576.52"/>
    <s v="Faktúra"/>
    <n v="1200700507"/>
    <n v="20201551"/>
    <s v="511.110000000"/>
    <x v="0"/>
    <m/>
    <n v="487.2"/>
    <n v="487.2"/>
    <s v="Nákup"/>
    <s v="TUZEMSKO"/>
    <s v="A-FIN"/>
    <x v="0"/>
    <s v="Účet"/>
    <m/>
    <n v="5869032"/>
  </r>
  <r>
    <x v="76"/>
    <m/>
    <s v="5.576.52"/>
    <s v="Faktúra"/>
    <n v="1190400627"/>
    <n v="20190959"/>
    <s v="511.110000000"/>
    <x v="0"/>
    <m/>
    <n v="180"/>
    <n v="180"/>
    <s v="Nákup"/>
    <s v="TUZEMSKO"/>
    <s v="A-FIN"/>
    <x v="363"/>
    <s v="Účet"/>
    <m/>
    <n v="4034130"/>
  </r>
  <r>
    <x v="110"/>
    <m/>
    <s v="5.023.56"/>
    <s v="Faktúra"/>
    <n v="1200700125"/>
    <n v="20201401"/>
    <s v="511.110000000"/>
    <x v="0"/>
    <m/>
    <n v="180"/>
    <n v="180"/>
    <s v="Nákup"/>
    <s v="TUZEMSKO"/>
    <s v="A-FIN"/>
    <x v="363"/>
    <s v="Účet"/>
    <m/>
    <n v="5795114"/>
  </r>
  <r>
    <x v="131"/>
    <m/>
    <s v="5.023.51"/>
    <s v="Faktúra"/>
    <n v="1200200486"/>
    <n v="20192551"/>
    <s v="511.110000000"/>
    <x v="0"/>
    <m/>
    <n v="2547.6"/>
    <n v="2547.6"/>
    <s v="Nákup"/>
    <s v="TUZEMSKO"/>
    <s v="A-FIN"/>
    <x v="1300"/>
    <s v="Účet"/>
    <m/>
    <n v="5256288"/>
  </r>
  <r>
    <x v="28"/>
    <m/>
    <s v="5.576.52"/>
    <s v="Faktúra"/>
    <n v="1200600526"/>
    <n v="20201324"/>
    <s v="511.110000000"/>
    <x v="0"/>
    <m/>
    <n v="487.2"/>
    <n v="487.2"/>
    <s v="Nákup"/>
    <s v="TUZEMSKO"/>
    <s v="A-FIN"/>
    <x v="0"/>
    <s v="Účet"/>
    <m/>
    <n v="5775014"/>
  </r>
  <r>
    <x v="76"/>
    <m/>
    <s v="1.001.05"/>
    <s v="Faktúra"/>
    <n v="1190400645"/>
    <n v="30419120"/>
    <s v="511.110000000"/>
    <x v="87"/>
    <m/>
    <n v="120.6"/>
    <n v="120.6"/>
    <s v="Nákup"/>
    <s v="TUZEMSKO"/>
    <s v="A-FIN"/>
    <x v="1301"/>
    <s v="Účet"/>
    <m/>
    <n v="4058779"/>
  </r>
  <r>
    <x v="76"/>
    <m/>
    <s v="1.010.01"/>
    <s v="Faktúra"/>
    <n v="1190400645"/>
    <n v="30419120"/>
    <s v="511.110000000"/>
    <x v="87"/>
    <m/>
    <n v="36"/>
    <n v="36"/>
    <s v="Nákup"/>
    <s v="TUZEMSKO"/>
    <s v="A-FIN"/>
    <x v="137"/>
    <s v="Účet"/>
    <m/>
    <n v="4058786"/>
  </r>
  <r>
    <x v="76"/>
    <m/>
    <s v="1.010.05"/>
    <s v="Faktúra"/>
    <n v="1190400645"/>
    <n v="30419120"/>
    <s v="511.110000000"/>
    <x v="87"/>
    <m/>
    <n v="84"/>
    <n v="84"/>
    <s v="Nákup"/>
    <s v="TUZEMSKO"/>
    <s v="A-FIN"/>
    <x v="220"/>
    <s v="Účet"/>
    <m/>
    <n v="4058781"/>
  </r>
  <r>
    <x v="76"/>
    <m/>
    <s v="1.011.05"/>
    <s v="Faktúra"/>
    <n v="1190400645"/>
    <n v="30419120"/>
    <s v="511.110000000"/>
    <x v="87"/>
    <m/>
    <n v="69"/>
    <n v="69"/>
    <s v="Nákup"/>
    <s v="TUZEMSKO"/>
    <s v="A-FIN"/>
    <x v="1302"/>
    <s v="Účet"/>
    <m/>
    <n v="4058775"/>
  </r>
  <r>
    <x v="76"/>
    <m/>
    <s v="1.012.01"/>
    <s v="Faktúra"/>
    <n v="1190400645"/>
    <n v="30419120"/>
    <s v="511.110000000"/>
    <x v="87"/>
    <m/>
    <n v="223.56"/>
    <n v="223.56"/>
    <s v="Nákup"/>
    <s v="TUZEMSKO"/>
    <s v="A-FIN"/>
    <x v="1303"/>
    <s v="Účet"/>
    <m/>
    <n v="4058782"/>
  </r>
  <r>
    <x v="76"/>
    <m/>
    <s v="1.012.05"/>
    <s v="Faktúra"/>
    <n v="1190400645"/>
    <n v="30419120"/>
    <s v="511.110000000"/>
    <x v="87"/>
    <m/>
    <n v="83.4"/>
    <n v="83.4"/>
    <s v="Nákup"/>
    <s v="TUZEMSKO"/>
    <s v="A-FIN"/>
    <x v="1304"/>
    <s v="Účet"/>
    <m/>
    <n v="4058773"/>
  </r>
  <r>
    <x v="76"/>
    <m/>
    <s v="1.013.01"/>
    <s v="Faktúra"/>
    <n v="1190400645"/>
    <n v="30419120"/>
    <s v="511.110000000"/>
    <x v="87"/>
    <m/>
    <n v="278.76"/>
    <n v="278.76"/>
    <s v="Nákup"/>
    <s v="TUZEMSKO"/>
    <s v="A-FIN"/>
    <x v="1305"/>
    <s v="Účet"/>
    <m/>
    <n v="4058785"/>
  </r>
  <r>
    <x v="76"/>
    <m/>
    <s v="1.025.01"/>
    <s v="Faktúra"/>
    <n v="1190400645"/>
    <n v="30419120"/>
    <s v="511.110000000"/>
    <x v="87"/>
    <m/>
    <n v="168"/>
    <n v="168"/>
    <s v="Nákup"/>
    <s v="TUZEMSKO"/>
    <s v="A-FIN"/>
    <x v="811"/>
    <s v="Účet"/>
    <m/>
    <n v="4058784"/>
  </r>
  <r>
    <x v="76"/>
    <m/>
    <s v="1.025.05"/>
    <s v="Faktúra"/>
    <n v="1190400645"/>
    <n v="30419120"/>
    <s v="511.110000000"/>
    <x v="87"/>
    <m/>
    <n v="279"/>
    <n v="279"/>
    <s v="Nákup"/>
    <s v="TUZEMSKO"/>
    <s v="A-FIN"/>
    <x v="1019"/>
    <s v="Účet"/>
    <m/>
    <n v="4058778"/>
  </r>
  <r>
    <x v="76"/>
    <m/>
    <s v="1.037.05"/>
    <s v="Faktúra"/>
    <n v="1190400645"/>
    <n v="30419120"/>
    <s v="511.110000000"/>
    <x v="87"/>
    <m/>
    <n v="60"/>
    <n v="60"/>
    <s v="Nákup"/>
    <s v="TUZEMSKO"/>
    <s v="A-FIN"/>
    <x v="175"/>
    <s v="Účet"/>
    <m/>
    <n v="4058776"/>
  </r>
  <r>
    <x v="76"/>
    <m/>
    <s v="1.070.01"/>
    <s v="Faktúra"/>
    <n v="1190400645"/>
    <n v="30419120"/>
    <s v="511.110000000"/>
    <x v="87"/>
    <m/>
    <n v="29.16"/>
    <n v="29.16"/>
    <s v="Nákup"/>
    <s v="TUZEMSKO"/>
    <s v="A-FIN"/>
    <x v="1306"/>
    <s v="Účet"/>
    <m/>
    <n v="4058772"/>
  </r>
  <r>
    <x v="76"/>
    <m/>
    <s v="1.070.05"/>
    <s v="Faktúra"/>
    <n v="1190400645"/>
    <n v="30419120"/>
    <s v="511.110000000"/>
    <x v="87"/>
    <m/>
    <n v="6"/>
    <n v="6"/>
    <s v="Nákup"/>
    <s v="TUZEMSKO"/>
    <s v="A-FIN"/>
    <x v="1307"/>
    <s v="Účet"/>
    <m/>
    <n v="4058774"/>
  </r>
  <r>
    <x v="76"/>
    <m/>
    <s v="2.048.52"/>
    <s v="Faktúra"/>
    <n v="1190400645"/>
    <n v="30419120"/>
    <s v="511.110000000"/>
    <x v="87"/>
    <m/>
    <n v="81"/>
    <n v="81"/>
    <s v="Nákup"/>
    <s v="TUZEMSKO"/>
    <s v="A-FIN"/>
    <x v="1308"/>
    <s v="Účet"/>
    <m/>
    <n v="4058780"/>
  </r>
  <r>
    <x v="76"/>
    <m/>
    <s v="5.023.51"/>
    <s v="Faktúra"/>
    <n v="1190400645"/>
    <n v="30419120"/>
    <s v="511.110000000"/>
    <x v="87"/>
    <m/>
    <n v="172.8"/>
    <n v="172.8"/>
    <s v="Nákup"/>
    <s v="TUZEMSKO"/>
    <s v="A-FIN"/>
    <x v="1132"/>
    <s v="Účet"/>
    <m/>
    <n v="4058777"/>
  </r>
  <r>
    <x v="76"/>
    <m/>
    <s v="5.023.54"/>
    <s v="Faktúra"/>
    <n v="1190400645"/>
    <n v="30419120"/>
    <s v="511.110000000"/>
    <x v="87"/>
    <m/>
    <n v="147"/>
    <n v="147"/>
    <s v="Nákup"/>
    <s v="TUZEMSKO"/>
    <s v="A-FIN"/>
    <x v="591"/>
    <s v="Účet"/>
    <m/>
    <n v="4058783"/>
  </r>
  <r>
    <x v="76"/>
    <m/>
    <s v="S.013.01"/>
    <s v="Faktúra"/>
    <n v="1190400645"/>
    <n v="30419120"/>
    <s v="511.110000000"/>
    <x v="87"/>
    <m/>
    <n v="72"/>
    <n v="72"/>
    <s v="Nákup"/>
    <s v="TUZEMSKO"/>
    <s v="A-FIN"/>
    <x v="140"/>
    <s v="Účet"/>
    <m/>
    <n v="4058787"/>
  </r>
  <r>
    <x v="10"/>
    <m/>
    <s v="1.001.05"/>
    <s v="Faktúra"/>
    <n v="1191000650"/>
    <n v="30419233"/>
    <s v="511.110000000"/>
    <x v="87"/>
    <m/>
    <n v="104.28"/>
    <n v="104.28"/>
    <s v="Nákup"/>
    <s v="TUZEMSKO"/>
    <s v="A-FIN"/>
    <x v="1309"/>
    <s v="Účet"/>
    <m/>
    <n v="4757121"/>
  </r>
  <r>
    <x v="10"/>
    <m/>
    <s v="1.010.01"/>
    <s v="Faktúra"/>
    <n v="1191000650"/>
    <n v="30419233"/>
    <s v="511.110000000"/>
    <x v="87"/>
    <m/>
    <n v="33"/>
    <n v="33"/>
    <s v="Nákup"/>
    <s v="TUZEMSKO"/>
    <s v="A-FIN"/>
    <x v="1310"/>
    <s v="Účet"/>
    <m/>
    <n v="4757128"/>
  </r>
  <r>
    <x v="10"/>
    <m/>
    <s v="1.010.05"/>
    <s v="Faktúra"/>
    <n v="1191000650"/>
    <n v="30419233"/>
    <s v="511.110000000"/>
    <x v="87"/>
    <m/>
    <n v="84"/>
    <n v="84"/>
    <s v="Nákup"/>
    <s v="TUZEMSKO"/>
    <s v="A-FIN"/>
    <x v="220"/>
    <s v="Účet"/>
    <m/>
    <n v="4757123"/>
  </r>
  <r>
    <x v="10"/>
    <m/>
    <s v="1.011.05"/>
    <s v="Faktúra"/>
    <n v="1191000650"/>
    <n v="30419233"/>
    <s v="511.110000000"/>
    <x v="87"/>
    <m/>
    <n v="69"/>
    <n v="69"/>
    <s v="Nákup"/>
    <s v="TUZEMSKO"/>
    <s v="A-FIN"/>
    <x v="1302"/>
    <s v="Účet"/>
    <m/>
    <n v="4757117"/>
  </r>
  <r>
    <x v="10"/>
    <m/>
    <s v="1.012.01"/>
    <s v="Faktúra"/>
    <n v="1191000650"/>
    <n v="30419233"/>
    <s v="511.110000000"/>
    <x v="87"/>
    <m/>
    <n v="294.36"/>
    <n v="294.36"/>
    <s v="Nákup"/>
    <s v="TUZEMSKO"/>
    <s v="A-FIN"/>
    <x v="1311"/>
    <s v="Účet"/>
    <m/>
    <n v="4757124"/>
  </r>
  <r>
    <x v="10"/>
    <m/>
    <s v="1.012.05"/>
    <s v="Faktúra"/>
    <n v="1191000650"/>
    <n v="30419233"/>
    <s v="511.110000000"/>
    <x v="87"/>
    <m/>
    <n v="54"/>
    <n v="54"/>
    <s v="Nákup"/>
    <s v="TUZEMSKO"/>
    <s v="A-FIN"/>
    <x v="165"/>
    <s v="Účet"/>
    <m/>
    <n v="4757115"/>
  </r>
  <r>
    <x v="10"/>
    <m/>
    <s v="1.013.01"/>
    <s v="Faktúra"/>
    <n v="1191000650"/>
    <n v="30419233"/>
    <s v="511.110000000"/>
    <x v="87"/>
    <m/>
    <n v="284.27999999999997"/>
    <n v="284.27999999999997"/>
    <s v="Nákup"/>
    <s v="TUZEMSKO"/>
    <s v="A-FIN"/>
    <x v="1312"/>
    <s v="Účet"/>
    <m/>
    <n v="4757127"/>
  </r>
  <r>
    <x v="10"/>
    <m/>
    <s v="1.025.01"/>
    <s v="Faktúra"/>
    <n v="1191000650"/>
    <n v="30419233"/>
    <s v="511.110000000"/>
    <x v="87"/>
    <m/>
    <n v="165"/>
    <n v="165"/>
    <s v="Nákup"/>
    <s v="TUZEMSKO"/>
    <s v="A-FIN"/>
    <x v="1313"/>
    <s v="Účet"/>
    <m/>
    <n v="4757126"/>
  </r>
  <r>
    <x v="10"/>
    <m/>
    <s v="1.025.05"/>
    <s v="Faktúra"/>
    <n v="1191000650"/>
    <n v="30419233"/>
    <s v="511.110000000"/>
    <x v="87"/>
    <m/>
    <n v="273"/>
    <n v="273"/>
    <s v="Nákup"/>
    <s v="TUZEMSKO"/>
    <s v="A-FIN"/>
    <x v="895"/>
    <s v="Účet"/>
    <m/>
    <n v="4757120"/>
  </r>
  <r>
    <x v="10"/>
    <m/>
    <s v="1.037.05"/>
    <s v="Faktúra"/>
    <n v="1191000650"/>
    <n v="30419233"/>
    <s v="511.110000000"/>
    <x v="87"/>
    <m/>
    <n v="63"/>
    <n v="63"/>
    <s v="Nákup"/>
    <s v="TUZEMSKO"/>
    <s v="A-FIN"/>
    <x v="1314"/>
    <s v="Účet"/>
    <m/>
    <n v="4757118"/>
  </r>
  <r>
    <x v="10"/>
    <m/>
    <s v="1.070.01"/>
    <s v="Faktúra"/>
    <n v="1191000650"/>
    <n v="30419233"/>
    <s v="511.110000000"/>
    <x v="87"/>
    <m/>
    <n v="30.37"/>
    <n v="30.37"/>
    <s v="Nákup"/>
    <s v="TUZEMSKO"/>
    <s v="A-FIN"/>
    <x v="1315"/>
    <s v="Účet"/>
    <m/>
    <n v="4757114"/>
  </r>
  <r>
    <x v="10"/>
    <m/>
    <s v="1.070.05"/>
    <s v="Faktúra"/>
    <n v="1191000650"/>
    <n v="30419233"/>
    <s v="511.110000000"/>
    <x v="87"/>
    <m/>
    <n v="6"/>
    <n v="6"/>
    <s v="Nákup"/>
    <s v="TUZEMSKO"/>
    <s v="A-FIN"/>
    <x v="1307"/>
    <s v="Účet"/>
    <m/>
    <n v="4757116"/>
  </r>
  <r>
    <x v="10"/>
    <m/>
    <s v="2.048.52"/>
    <s v="Faktúra"/>
    <n v="1191000650"/>
    <n v="30419233"/>
    <s v="511.110000000"/>
    <x v="87"/>
    <m/>
    <n v="116.4"/>
    <n v="116.4"/>
    <s v="Nákup"/>
    <s v="TUZEMSKO"/>
    <s v="A-FIN"/>
    <x v="1222"/>
    <s v="Účet"/>
    <m/>
    <n v="4757122"/>
  </r>
  <r>
    <x v="10"/>
    <m/>
    <s v="5.023.51"/>
    <s v="Faktúra"/>
    <n v="1191000650"/>
    <n v="30419233"/>
    <s v="511.110000000"/>
    <x v="87"/>
    <m/>
    <n v="199.8"/>
    <n v="199.8"/>
    <s v="Nákup"/>
    <s v="TUZEMSKO"/>
    <s v="A-FIN"/>
    <x v="1316"/>
    <s v="Účet"/>
    <m/>
    <n v="4757119"/>
  </r>
  <r>
    <x v="10"/>
    <m/>
    <s v="5.023.54"/>
    <s v="Faktúra"/>
    <n v="1191000650"/>
    <n v="30419233"/>
    <s v="511.110000000"/>
    <x v="87"/>
    <m/>
    <n v="170.4"/>
    <n v="170.4"/>
    <s v="Nákup"/>
    <s v="TUZEMSKO"/>
    <s v="A-FIN"/>
    <x v="1317"/>
    <s v="Účet"/>
    <m/>
    <n v="4757125"/>
  </r>
  <r>
    <x v="10"/>
    <m/>
    <s v="S.013.01"/>
    <s v="Faktúra"/>
    <n v="1191000650"/>
    <n v="30419233"/>
    <s v="511.110000000"/>
    <x v="87"/>
    <m/>
    <n v="69"/>
    <n v="69"/>
    <s v="Nákup"/>
    <s v="TUZEMSKO"/>
    <s v="A-FIN"/>
    <x v="1302"/>
    <s v="Účet"/>
    <m/>
    <n v="4757129"/>
  </r>
  <r>
    <x v="26"/>
    <m/>
    <s v="1.001.05"/>
    <s v="Faktúra"/>
    <n v="1200400511"/>
    <n v="30420092"/>
    <s v="511.110000000"/>
    <x v="87"/>
    <m/>
    <n v="101.52"/>
    <n v="101.52"/>
    <s v="Nákup"/>
    <s v="TUZEMSKO"/>
    <s v="A-FIN"/>
    <x v="1318"/>
    <s v="Účet"/>
    <m/>
    <n v="5503295"/>
  </r>
  <r>
    <x v="26"/>
    <m/>
    <s v="1.010.01"/>
    <s v="Faktúra"/>
    <n v="1200400511"/>
    <n v="30420092"/>
    <s v="511.110000000"/>
    <x v="87"/>
    <m/>
    <n v="36"/>
    <n v="36"/>
    <s v="Nákup"/>
    <s v="TUZEMSKO"/>
    <s v="A-FIN"/>
    <x v="137"/>
    <s v="Účet"/>
    <m/>
    <n v="5503301"/>
  </r>
  <r>
    <x v="26"/>
    <m/>
    <s v="1.011.05"/>
    <s v="Faktúra"/>
    <n v="1200400511"/>
    <n v="30420092"/>
    <s v="511.110000000"/>
    <x v="87"/>
    <m/>
    <n v="78"/>
    <n v="78"/>
    <s v="Nákup"/>
    <s v="TUZEMSKO"/>
    <s v="A-FIN"/>
    <x v="524"/>
    <s v="Účet"/>
    <m/>
    <n v="5503291"/>
  </r>
  <r>
    <x v="26"/>
    <m/>
    <s v="1.012.01"/>
    <s v="Faktúra"/>
    <n v="1200400511"/>
    <n v="30420092"/>
    <s v="511.110000000"/>
    <x v="87"/>
    <m/>
    <n v="240.12"/>
    <n v="240.12"/>
    <s v="Nákup"/>
    <s v="TUZEMSKO"/>
    <s v="A-FIN"/>
    <x v="1319"/>
    <s v="Účet"/>
    <m/>
    <n v="5503297"/>
  </r>
  <r>
    <x v="26"/>
    <m/>
    <s v="1.012.05"/>
    <s v="Faktúra"/>
    <n v="1200400511"/>
    <n v="30420092"/>
    <s v="511.110000000"/>
    <x v="87"/>
    <m/>
    <n v="57"/>
    <n v="57"/>
    <s v="Nákup"/>
    <s v="TUZEMSKO"/>
    <s v="A-FIN"/>
    <x v="1320"/>
    <s v="Účet"/>
    <m/>
    <n v="5503289"/>
  </r>
  <r>
    <x v="26"/>
    <m/>
    <s v="1.013.01"/>
    <s v="Faktúra"/>
    <n v="1200400511"/>
    <n v="30420092"/>
    <s v="511.110000000"/>
    <x v="87"/>
    <m/>
    <n v="273.24"/>
    <n v="273.24"/>
    <s v="Nákup"/>
    <s v="TUZEMSKO"/>
    <s v="A-FIN"/>
    <x v="1321"/>
    <s v="Účet"/>
    <m/>
    <n v="5503300"/>
  </r>
  <r>
    <x v="26"/>
    <m/>
    <s v="1.025.01"/>
    <s v="Faktúra"/>
    <n v="1200400511"/>
    <n v="30420092"/>
    <s v="511.110000000"/>
    <x v="87"/>
    <m/>
    <n v="162"/>
    <n v="162"/>
    <s v="Nákup"/>
    <s v="TUZEMSKO"/>
    <s v="A-FIN"/>
    <x v="1322"/>
    <s v="Účet"/>
    <m/>
    <n v="5503299"/>
  </r>
  <r>
    <x v="26"/>
    <m/>
    <s v="1.025.05"/>
    <s v="Faktúra"/>
    <n v="1200400511"/>
    <n v="30420092"/>
    <s v="511.110000000"/>
    <x v="87"/>
    <m/>
    <n v="255"/>
    <n v="255"/>
    <s v="Nákup"/>
    <s v="TUZEMSKO"/>
    <s v="A-FIN"/>
    <x v="1323"/>
    <s v="Účet"/>
    <m/>
    <n v="5503294"/>
  </r>
  <r>
    <x v="26"/>
    <m/>
    <s v="1.037.05"/>
    <s v="Faktúra"/>
    <n v="1200400511"/>
    <n v="30420092"/>
    <s v="511.110000000"/>
    <x v="87"/>
    <m/>
    <n v="60"/>
    <n v="60"/>
    <s v="Nákup"/>
    <s v="TUZEMSKO"/>
    <s v="A-FIN"/>
    <x v="175"/>
    <s v="Účet"/>
    <m/>
    <n v="5503292"/>
  </r>
  <r>
    <x v="26"/>
    <m/>
    <s v="1.070.01"/>
    <s v="Faktúra"/>
    <n v="1200400511"/>
    <n v="30420092"/>
    <s v="511.110000000"/>
    <x v="87"/>
    <m/>
    <n v="93.83"/>
    <n v="93.83"/>
    <s v="Nákup"/>
    <s v="TUZEMSKO"/>
    <s v="A-FIN"/>
    <x v="1324"/>
    <s v="Účet"/>
    <m/>
    <n v="5503288"/>
  </r>
  <r>
    <x v="26"/>
    <m/>
    <s v="1.070.05"/>
    <s v="Faktúra"/>
    <n v="1200400511"/>
    <n v="30420092"/>
    <s v="511.110000000"/>
    <x v="87"/>
    <m/>
    <n v="6"/>
    <n v="6"/>
    <s v="Nákup"/>
    <s v="TUZEMSKO"/>
    <s v="A-FIN"/>
    <x v="1307"/>
    <s v="Účet"/>
    <m/>
    <n v="5503290"/>
  </r>
  <r>
    <x v="26"/>
    <m/>
    <s v="2.048.52"/>
    <s v="Faktúra"/>
    <n v="1200400511"/>
    <n v="30420092"/>
    <s v="511.110000000"/>
    <x v="87"/>
    <m/>
    <n v="78"/>
    <n v="78"/>
    <s v="Nákup"/>
    <s v="TUZEMSKO"/>
    <s v="A-FIN"/>
    <x v="524"/>
    <s v="Účet"/>
    <m/>
    <n v="5503296"/>
  </r>
  <r>
    <x v="26"/>
    <m/>
    <s v="5.023.51"/>
    <s v="Faktúra"/>
    <n v="1200400511"/>
    <n v="30420092"/>
    <s v="511.110000000"/>
    <x v="87"/>
    <m/>
    <n v="224.4"/>
    <n v="224.4"/>
    <s v="Nákup"/>
    <s v="TUZEMSKO"/>
    <s v="A-FIN"/>
    <x v="1325"/>
    <s v="Účet"/>
    <m/>
    <n v="5503293"/>
  </r>
  <r>
    <x v="26"/>
    <m/>
    <s v="5.023.54"/>
    <s v="Faktúra"/>
    <n v="1200400511"/>
    <n v="30420092"/>
    <s v="511.110000000"/>
    <x v="87"/>
    <m/>
    <n v="276.48"/>
    <n v="276.48"/>
    <s v="Nákup"/>
    <s v="TUZEMSKO"/>
    <s v="A-FIN"/>
    <x v="1326"/>
    <s v="Účet"/>
    <m/>
    <n v="5503298"/>
  </r>
  <r>
    <x v="26"/>
    <m/>
    <s v="S.013.01"/>
    <s v="Faktúra"/>
    <n v="1200400511"/>
    <n v="30420092"/>
    <s v="511.110000000"/>
    <x v="87"/>
    <m/>
    <n v="107.4"/>
    <n v="107.4"/>
    <s v="Nákup"/>
    <s v="TUZEMSKO"/>
    <s v="A-FIN"/>
    <x v="1327"/>
    <s v="Účet"/>
    <m/>
    <n v="5503302"/>
  </r>
  <r>
    <x v="60"/>
    <m/>
    <s v="1.001.05"/>
    <s v="Faktúra"/>
    <n v="1190100112"/>
    <n v="1960002"/>
    <s v="511.110000000"/>
    <x v="88"/>
    <m/>
    <n v="666"/>
    <n v="666"/>
    <s v="Nákup"/>
    <s v="TUZEMSKO"/>
    <s v="A-FIN"/>
    <x v="1048"/>
    <s v="Účet"/>
    <m/>
    <n v="3561459"/>
  </r>
  <r>
    <x v="13"/>
    <m/>
    <s v="1.001.05"/>
    <s v="Faktúra"/>
    <n v="1190100128"/>
    <n v="1960005"/>
    <s v="511.110000000"/>
    <x v="88"/>
    <m/>
    <n v="228"/>
    <n v="228"/>
    <s v="Nákup"/>
    <s v="TUZEMSKO"/>
    <s v="A-FIN"/>
    <x v="964"/>
    <s v="Účet"/>
    <m/>
    <n v="3563960"/>
  </r>
  <r>
    <x v="13"/>
    <m/>
    <s v="1.013.01"/>
    <s v="Faktúra"/>
    <n v="1190100129"/>
    <n v="1960004"/>
    <s v="511.110000000"/>
    <x v="88"/>
    <m/>
    <n v="588"/>
    <n v="588"/>
    <s v="Nákup"/>
    <s v="TUZEMSKO"/>
    <s v="A-FIN"/>
    <x v="1285"/>
    <s v="Účet"/>
    <m/>
    <n v="3564096"/>
  </r>
  <r>
    <x v="114"/>
    <m/>
    <s v="1.009.01"/>
    <s v="Faktúra"/>
    <n v="1190200082"/>
    <n v="1960007"/>
    <s v="511.110000000"/>
    <x v="88"/>
    <m/>
    <n v="222"/>
    <n v="222"/>
    <s v="Nákup"/>
    <s v="TUZEMSKO"/>
    <s v="A-FIN"/>
    <x v="823"/>
    <s v="Účet"/>
    <m/>
    <n v="3732186"/>
  </r>
  <r>
    <x v="114"/>
    <m/>
    <s v="1.025.05"/>
    <s v="Faktúra"/>
    <n v="1190200083"/>
    <n v="1960006"/>
    <s v="511.110000000"/>
    <x v="88"/>
    <m/>
    <n v="198"/>
    <n v="198"/>
    <s v="Nákup"/>
    <s v="TUZEMSKO"/>
    <s v="A-FIN"/>
    <x v="1328"/>
    <s v="Účet"/>
    <m/>
    <n v="3732188"/>
  </r>
  <r>
    <x v="0"/>
    <m/>
    <s v="1.013.01"/>
    <s v="Faktúra"/>
    <n v="1190500438"/>
    <n v="1960026"/>
    <s v="511.110000000"/>
    <x v="88"/>
    <m/>
    <n v="336"/>
    <n v="336"/>
    <s v="Nákup"/>
    <s v="TUZEMSKO"/>
    <s v="A-FIN"/>
    <x v="75"/>
    <s v="Účet"/>
    <m/>
    <n v="4095962"/>
  </r>
  <r>
    <x v="124"/>
    <m/>
    <s v="1.201.06"/>
    <s v="Faktúra"/>
    <n v="1190600308"/>
    <n v="1960030"/>
    <s v="511.110000000"/>
    <x v="88"/>
    <m/>
    <n v="164.4"/>
    <n v="164.4"/>
    <s v="Nákup"/>
    <s v="TUZEMSKO"/>
    <s v="A-FIN"/>
    <x v="378"/>
    <s v="Účet"/>
    <m/>
    <n v="4215707"/>
  </r>
  <r>
    <x v="148"/>
    <m/>
    <s v="1.201.06"/>
    <s v="Faktúra"/>
    <n v="1190600351"/>
    <n v="1960031"/>
    <s v="511.110000000"/>
    <x v="88"/>
    <m/>
    <n v="732"/>
    <n v="732"/>
    <s v="Nákup"/>
    <s v="TUZEMSKO"/>
    <s v="A-FIN"/>
    <x v="1329"/>
    <s v="Účet"/>
    <m/>
    <n v="4215958"/>
  </r>
  <r>
    <x v="57"/>
    <m/>
    <s v="1.201.06"/>
    <s v="Faktúra"/>
    <n v="1190700371"/>
    <n v="1960033"/>
    <s v="511.110000000"/>
    <x v="88"/>
    <m/>
    <n v="1086"/>
    <n v="1086"/>
    <s v="Nákup"/>
    <s v="TUZEMSKO"/>
    <s v="A-FIN"/>
    <x v="1330"/>
    <s v="Účet"/>
    <m/>
    <n v="4320663"/>
  </r>
  <r>
    <x v="4"/>
    <m/>
    <s v="1.013.01"/>
    <s v="Faktúra"/>
    <n v="1190800307"/>
    <n v="1960038"/>
    <s v="511.110000000"/>
    <x v="88"/>
    <m/>
    <n v="90"/>
    <n v="90"/>
    <s v="Nákup"/>
    <s v="TUZEMSKO"/>
    <s v="A-FIN"/>
    <x v="720"/>
    <s v="Účet"/>
    <m/>
    <n v="4475413"/>
  </r>
  <r>
    <x v="4"/>
    <m/>
    <s v="1.106.01"/>
    <s v="Faktúra"/>
    <n v="1190800306"/>
    <n v="1960039"/>
    <s v="511.110000000"/>
    <x v="88"/>
    <m/>
    <n v="168"/>
    <n v="168"/>
    <s v="Nákup"/>
    <s v="TUZEMSKO"/>
    <s v="A-FIN"/>
    <x v="811"/>
    <s v="Účet"/>
    <m/>
    <n v="4475390"/>
  </r>
  <r>
    <x v="4"/>
    <m/>
    <s v="1.201.06"/>
    <s v="Faktúra"/>
    <n v="1190800248"/>
    <n v="1960037"/>
    <s v="511.110000000"/>
    <x v="88"/>
    <m/>
    <n v="114"/>
    <n v="114"/>
    <s v="Nákup"/>
    <s v="TUZEMSKO"/>
    <s v="A-FIN"/>
    <x v="808"/>
    <s v="Účet"/>
    <m/>
    <n v="4469512"/>
  </r>
  <r>
    <x v="37"/>
    <m/>
    <s v="1.037.05"/>
    <s v="Faktúra"/>
    <n v="1190900205"/>
    <n v="1960041"/>
    <s v="511.110000000"/>
    <x v="88"/>
    <m/>
    <n v="468"/>
    <n v="468"/>
    <s v="Nákup"/>
    <s v="TUZEMSKO"/>
    <s v="A-FIN"/>
    <x v="915"/>
    <s v="Účet"/>
    <m/>
    <n v="4564441"/>
  </r>
  <r>
    <x v="37"/>
    <m/>
    <s v="1.037.05"/>
    <s v="Faktúra"/>
    <n v="1190900206"/>
    <n v="1960043"/>
    <s v="511.110000000"/>
    <x v="88"/>
    <m/>
    <n v="288"/>
    <n v="288"/>
    <s v="Nákup"/>
    <s v="TUZEMSKO"/>
    <s v="A-FIN"/>
    <x v="78"/>
    <s v="Účet"/>
    <m/>
    <n v="4564470"/>
  </r>
  <r>
    <x v="37"/>
    <m/>
    <s v="1.037.05"/>
    <s v="Faktúra"/>
    <n v="1190900207"/>
    <n v="1960042"/>
    <s v="511.110000000"/>
    <x v="88"/>
    <m/>
    <n v="270"/>
    <n v="270"/>
    <s v="Nákup"/>
    <s v="TUZEMSKO"/>
    <s v="A-FIN"/>
    <x v="726"/>
    <s v="Účet"/>
    <m/>
    <n v="4564475"/>
  </r>
  <r>
    <x v="89"/>
    <m/>
    <s v="1.027.05"/>
    <s v="Faktúra"/>
    <n v="1191000337"/>
    <n v="1960047"/>
    <s v="511.110000000"/>
    <x v="88"/>
    <m/>
    <n v="4536"/>
    <n v="4536"/>
    <s v="Nákup"/>
    <s v="TUZEMSKO"/>
    <s v="A-FIN"/>
    <x v="1331"/>
    <s v="Účet"/>
    <m/>
    <n v="4737196"/>
  </r>
  <r>
    <x v="89"/>
    <m/>
    <s v="1.031.51"/>
    <s v="Faktúra"/>
    <n v="1191000338"/>
    <n v="1960048"/>
    <s v="511.110000000"/>
    <x v="88"/>
    <m/>
    <n v="4536"/>
    <n v="4536"/>
    <s v="Nákup"/>
    <s v="TUZEMSKO"/>
    <s v="A-FIN"/>
    <x v="1331"/>
    <s v="Účet"/>
    <m/>
    <n v="4737218"/>
  </r>
  <r>
    <x v="89"/>
    <m/>
    <s v="1.201.06"/>
    <s v="Faktúra"/>
    <n v="1191000336"/>
    <n v="1960046"/>
    <s v="511.110000000"/>
    <x v="88"/>
    <m/>
    <n v="2496"/>
    <n v="2496"/>
    <s v="Nákup"/>
    <s v="TUZEMSKO"/>
    <s v="A-FIN"/>
    <x v="1332"/>
    <s v="Účet"/>
    <m/>
    <n v="4737194"/>
  </r>
  <r>
    <x v="43"/>
    <m/>
    <s v="1.013.01"/>
    <s v="Faktúra"/>
    <n v="1191200382"/>
    <n v="1960055"/>
    <s v="511.110000000"/>
    <x v="88"/>
    <m/>
    <n v="111"/>
    <n v="111"/>
    <s v="Nákup"/>
    <s v="TUZEMSKO"/>
    <s v="A-FIN"/>
    <x v="1333"/>
    <s v="Účet"/>
    <m/>
    <n v="5008072"/>
  </r>
  <r>
    <x v="43"/>
    <m/>
    <s v="1.013.01"/>
    <s v="Faktúra"/>
    <n v="1191200383"/>
    <n v="1960056"/>
    <s v="511.110000000"/>
    <x v="88"/>
    <m/>
    <n v="81"/>
    <n v="81"/>
    <s v="Nákup"/>
    <s v="TUZEMSKO"/>
    <s v="A-FIN"/>
    <x v="1308"/>
    <s v="Účet"/>
    <m/>
    <n v="5008077"/>
  </r>
  <r>
    <x v="43"/>
    <m/>
    <s v="1.013.01"/>
    <s v="Faktúra"/>
    <n v="1191200385"/>
    <n v="1960057"/>
    <s v="511.110000000"/>
    <x v="88"/>
    <m/>
    <n v="133.19999999999999"/>
    <n v="133.19999999999999"/>
    <s v="Nákup"/>
    <s v="TUZEMSKO"/>
    <s v="A-FIN"/>
    <x v="1334"/>
    <s v="Účet"/>
    <m/>
    <n v="5008160"/>
  </r>
  <r>
    <x v="53"/>
    <m/>
    <s v="1.001.05"/>
    <s v="Faktúra"/>
    <n v="1200200278"/>
    <n v="2060008"/>
    <s v="511.110000000"/>
    <x v="88"/>
    <m/>
    <n v="519.6"/>
    <n v="519.6"/>
    <s v="Nákup"/>
    <s v="TUZEMSKO"/>
    <s v="A-FIN"/>
    <x v="1335"/>
    <s v="Účet"/>
    <m/>
    <n v="5237340"/>
  </r>
  <r>
    <x v="53"/>
    <m/>
    <s v="1.001.05"/>
    <s v="Faktúra"/>
    <n v="1200200279"/>
    <n v="2060007"/>
    <s v="511.110000000"/>
    <x v="88"/>
    <m/>
    <n v="168"/>
    <n v="168"/>
    <s v="Nákup"/>
    <s v="TUZEMSKO"/>
    <s v="A-FIN"/>
    <x v="811"/>
    <s v="Účet"/>
    <m/>
    <n v="5237346"/>
  </r>
  <r>
    <x v="53"/>
    <m/>
    <s v="1.202.07"/>
    <s v="Faktúra"/>
    <n v="1200200280"/>
    <n v="2060006"/>
    <s v="511.110000000"/>
    <x v="88"/>
    <m/>
    <n v="168"/>
    <n v="168"/>
    <s v="Nákup"/>
    <s v="TUZEMSKO"/>
    <s v="A-FIN"/>
    <x v="811"/>
    <s v="Účet"/>
    <m/>
    <n v="5237352"/>
  </r>
  <r>
    <x v="100"/>
    <m/>
    <s v="1.013.01"/>
    <s v="Faktúra"/>
    <n v="1200300277"/>
    <n v="2060010"/>
    <s v="511.110000000"/>
    <x v="88"/>
    <m/>
    <n v="141.6"/>
    <n v="141.6"/>
    <s v="Nákup"/>
    <s v="TUZEMSKO"/>
    <s v="A-FIN"/>
    <x v="1026"/>
    <s v="Účet"/>
    <m/>
    <n v="5370741"/>
  </r>
  <r>
    <x v="182"/>
    <m/>
    <s v="1.278.02"/>
    <s v="Faktúra"/>
    <n v="1200500144"/>
    <n v="2060022"/>
    <s v="511.110000000"/>
    <x v="88"/>
    <m/>
    <n v="97.2"/>
    <n v="97.2"/>
    <s v="Nákup"/>
    <s v="TUZEMSKO"/>
    <s v="A-FIN"/>
    <x v="92"/>
    <s v="Účet"/>
    <m/>
    <n v="5553231"/>
  </r>
  <r>
    <x v="28"/>
    <m/>
    <s v="1.201.06"/>
    <s v="Faktúra"/>
    <n v="1200600553"/>
    <n v="2060026"/>
    <s v="511.110000000"/>
    <x v="88"/>
    <m/>
    <n v="390"/>
    <n v="390"/>
    <s v="Nákup"/>
    <s v="TUZEMSKO"/>
    <s v="A-FIN"/>
    <x v="506"/>
    <s v="Účet"/>
    <m/>
    <n v="5775134"/>
  </r>
  <r>
    <x v="223"/>
    <m/>
    <s v="2.012.54"/>
    <s v="Faktúra"/>
    <n v="1191000354"/>
    <n v="190394"/>
    <s v="511.110000000"/>
    <x v="89"/>
    <m/>
    <n v="7380"/>
    <n v="7380"/>
    <s v="Nákup"/>
    <s v="TUZEMSKO"/>
    <s v="A-FIN"/>
    <x v="1336"/>
    <s v="Účet"/>
    <m/>
    <n v="4738252"/>
  </r>
  <r>
    <x v="224"/>
    <m/>
    <s v="1.005.05"/>
    <s v="Faktúra"/>
    <n v="1190100093"/>
    <n v="190003"/>
    <s v="511.110000000"/>
    <x v="89"/>
    <m/>
    <n v="352.92"/>
    <n v="352.92"/>
    <s v="Nákup"/>
    <s v="TUZEMSKO"/>
    <s v="A-FIN"/>
    <x v="1337"/>
    <s v="Účet"/>
    <m/>
    <n v="3561104"/>
  </r>
  <r>
    <x v="79"/>
    <m/>
    <s v="1.004.01"/>
    <s v="Faktúra"/>
    <n v="1190600446"/>
    <n v="190243"/>
    <s v="511.110000000"/>
    <x v="89"/>
    <m/>
    <n v="708"/>
    <n v="708"/>
    <s v="Nákup"/>
    <s v="TUZEMSKO"/>
    <s v="A-FIN"/>
    <x v="1338"/>
    <s v="Účet"/>
    <m/>
    <n v="4215507"/>
  </r>
  <r>
    <x v="79"/>
    <m/>
    <s v="1.004.01"/>
    <s v="Faktúra"/>
    <n v="1190600448"/>
    <n v="190242"/>
    <s v="511.110000000"/>
    <x v="89"/>
    <m/>
    <n v="384"/>
    <n v="384"/>
    <s v="Nákup"/>
    <s v="TUZEMSKO"/>
    <s v="A-FIN"/>
    <x v="1339"/>
    <s v="Účet"/>
    <m/>
    <n v="4215511"/>
  </r>
  <r>
    <x v="18"/>
    <m/>
    <s v="1.009.01"/>
    <s v="Faktúra"/>
    <n v="1190600521"/>
    <n v="190269"/>
    <s v="511.110000000"/>
    <x v="89"/>
    <m/>
    <n v="708"/>
    <n v="708"/>
    <s v="Nákup"/>
    <s v="TUZEMSKO"/>
    <s v="A-FIN"/>
    <x v="1338"/>
    <s v="Účet"/>
    <m/>
    <n v="4216705"/>
  </r>
  <r>
    <x v="83"/>
    <m/>
    <s v="1.009.05"/>
    <s v="Faktúra"/>
    <n v="1190800194"/>
    <n v="190311"/>
    <s v="511.110000000"/>
    <x v="89"/>
    <m/>
    <n v="708"/>
    <n v="708"/>
    <s v="Nákup"/>
    <s v="TUZEMSKO"/>
    <s v="A-FIN"/>
    <x v="1338"/>
    <s v="Účet"/>
    <m/>
    <n v="4468645"/>
  </r>
  <r>
    <x v="4"/>
    <m/>
    <s v="2.012.51"/>
    <s v="Faktúra"/>
    <n v="1190800321"/>
    <n v="190326"/>
    <s v="511.110000000"/>
    <x v="89"/>
    <m/>
    <n v="4800"/>
    <n v="4800"/>
    <s v="Nákup"/>
    <s v="TUZEMSKO"/>
    <s v="A-FIN"/>
    <x v="1340"/>
    <s v="Účet"/>
    <m/>
    <n v="4475527"/>
  </r>
  <r>
    <x v="19"/>
    <m/>
    <s v="1.004.05"/>
    <s v="Faktúra"/>
    <n v="1191100490"/>
    <n v="190485"/>
    <s v="511.110000000"/>
    <x v="89"/>
    <m/>
    <n v="906.3"/>
    <n v="906.3"/>
    <s v="Nákup"/>
    <s v="TUZEMSKO"/>
    <s v="A-FIN"/>
    <x v="1341"/>
    <s v="Účet"/>
    <m/>
    <n v="4896105"/>
  </r>
  <r>
    <x v="225"/>
    <m/>
    <s v="1.001.05"/>
    <s v="Faktúra"/>
    <n v="1200400131"/>
    <n v="20145"/>
    <s v="511.110000000"/>
    <x v="89"/>
    <m/>
    <n v="5880"/>
    <n v="5880"/>
    <s v="Nákup"/>
    <s v="TUZEMSKO"/>
    <s v="A-FIN"/>
    <x v="1342"/>
    <s v="Účet"/>
    <m/>
    <n v="5476277"/>
  </r>
  <r>
    <x v="226"/>
    <m/>
    <s v="2.048.52"/>
    <s v="Faktúra"/>
    <n v="1200700068"/>
    <n v="20239"/>
    <s v="511.110000000"/>
    <x v="89"/>
    <m/>
    <n v="708"/>
    <n v="708"/>
    <s v="Nákup"/>
    <s v="TUZEMSKO"/>
    <s v="A-FIN"/>
    <x v="1338"/>
    <s v="Účet"/>
    <m/>
    <n v="5792899"/>
  </r>
  <r>
    <x v="48"/>
    <m/>
    <s v="2.009.68"/>
    <s v="Faktúra"/>
    <n v="1200700234"/>
    <n v="20258"/>
    <s v="511.110000000"/>
    <x v="89"/>
    <m/>
    <n v="708"/>
    <n v="708"/>
    <s v="Nákup"/>
    <s v="TUZEMSKO"/>
    <s v="A-FIN"/>
    <x v="1338"/>
    <s v="Účet"/>
    <m/>
    <n v="5796075"/>
  </r>
  <r>
    <x v="28"/>
    <m/>
    <s v="3.080.01"/>
    <s v="Faktúra"/>
    <n v="1200600559"/>
    <n v="2021275"/>
    <s v="511.110000000"/>
    <x v="90"/>
    <m/>
    <n v="228"/>
    <n v="228"/>
    <s v="Nákup"/>
    <s v="TUZEMSKO"/>
    <s v="A-FIN"/>
    <x v="964"/>
    <s v="Účet"/>
    <m/>
    <n v="5775164"/>
  </r>
  <r>
    <x v="28"/>
    <m/>
    <s v="5.031.51"/>
    <s v="Faktúra"/>
    <n v="1200600560"/>
    <n v="2021276"/>
    <s v="511.110000000"/>
    <x v="90"/>
    <m/>
    <n v="86.4"/>
    <n v="86.4"/>
    <s v="Nákup"/>
    <s v="TUZEMSKO"/>
    <s v="A-FIN"/>
    <x v="1051"/>
    <s v="Účet"/>
    <m/>
    <n v="5775172"/>
  </r>
  <r>
    <x v="28"/>
    <m/>
    <s v="5.188.52"/>
    <s v="Faktúra"/>
    <n v="1200600558"/>
    <n v="2021277"/>
    <s v="511.110000000"/>
    <x v="90"/>
    <m/>
    <n v="86.4"/>
    <n v="86.4"/>
    <s v="Nákup"/>
    <s v="TUZEMSKO"/>
    <s v="A-FIN"/>
    <x v="1051"/>
    <s v="Účet"/>
    <m/>
    <n v="5775162"/>
  </r>
  <r>
    <x v="227"/>
    <m/>
    <m/>
    <m/>
    <m/>
    <m/>
    <m/>
    <x v="91"/>
    <m/>
    <m/>
    <m/>
    <m/>
    <m/>
    <m/>
    <x v="1343"/>
    <m/>
    <m/>
    <m/>
  </r>
  <r>
    <x v="227"/>
    <m/>
    <m/>
    <m/>
    <m/>
    <m/>
    <m/>
    <x v="91"/>
    <m/>
    <m/>
    <m/>
    <m/>
    <m/>
    <m/>
    <x v="1343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1" applyNumberFormats="0" applyBorderFormats="0" applyFontFormats="0" applyPatternFormats="0" applyAlignmentFormats="0" applyWidthHeightFormats="1" dataCaption="Hodnoty" updatedVersion="3" minRefreshableVersion="3" showCalcMbrs="0" useAutoFormatting="1" itemPrintTitles="1" createdVersion="3" indent="0" compact="0" compactData="0" multipleFieldFilters="0">
  <location ref="A3:E504" firstHeaderRow="1" firstDataRow="2" firstDataCol="3"/>
  <pivotFields count="19">
    <pivotField axis="axisRow" compact="0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9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6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1"/>
        <item x="53"/>
        <item x="54"/>
        <item x="55"/>
        <item x="56"/>
        <item x="57"/>
        <item x="58"/>
        <item x="59"/>
        <item x="60"/>
        <item x="61"/>
        <item x="62"/>
        <item x="65"/>
        <item x="66"/>
        <item x="67"/>
        <item x="63"/>
        <item x="68"/>
        <item x="64"/>
        <item x="70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0"/>
        <item x="87"/>
        <item x="88"/>
        <item x="89"/>
        <item x="90"/>
        <item h="1" x="9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>
      <items count="1345">
        <item x="1211"/>
        <item x="95"/>
        <item x="1191"/>
        <item x="98"/>
        <item x="1307"/>
        <item x="946"/>
        <item x="886"/>
        <item x="947"/>
        <item x="969"/>
        <item x="832"/>
        <item x="839"/>
        <item x="841"/>
        <item x="1126"/>
        <item x="565"/>
        <item x="12"/>
        <item x="157"/>
        <item x="1092"/>
        <item x="859"/>
        <item x="877"/>
        <item x="1306"/>
        <item x="151"/>
        <item x="616"/>
        <item x="1315"/>
        <item x="314"/>
        <item x="467"/>
        <item x="450"/>
        <item x="1122"/>
        <item x="1310"/>
        <item x="1123"/>
        <item x="1120"/>
        <item x="1121"/>
        <item x="1119"/>
        <item x="189"/>
        <item x="137"/>
        <item x="235"/>
        <item x="512"/>
        <item x="170"/>
        <item x="135"/>
        <item x="380"/>
        <item x="307"/>
        <item x="871"/>
        <item x="550"/>
        <item x="840"/>
        <item x="1127"/>
        <item x="188"/>
        <item x="390"/>
        <item x="145"/>
        <item x="834"/>
        <item x="486"/>
        <item x="28"/>
        <item x="435"/>
        <item x="123"/>
        <item x="165"/>
        <item x="155"/>
        <item x="858"/>
        <item x="882"/>
        <item x="1320"/>
        <item x="409"/>
        <item x="176"/>
        <item x="438"/>
        <item x="507"/>
        <item x="1022"/>
        <item x="501"/>
        <item x="175"/>
        <item x="134"/>
        <item x="173"/>
        <item x="143"/>
        <item x="338"/>
        <item x="465"/>
        <item x="504"/>
        <item x="19"/>
        <item x="1314"/>
        <item x="133"/>
        <item x="619"/>
        <item x="553"/>
        <item x="218"/>
        <item x="488"/>
        <item x="508"/>
        <item x="539"/>
        <item x="484"/>
        <item x="39"/>
        <item x="1302"/>
        <item x="482"/>
        <item x="843"/>
        <item x="154"/>
        <item x="635"/>
        <item x="1129"/>
        <item x="160"/>
        <item x="357"/>
        <item x="699"/>
        <item x="140"/>
        <item x="317"/>
        <item x="161"/>
        <item x="689"/>
        <item x="604"/>
        <item x="212"/>
        <item x="876"/>
        <item x="524"/>
        <item x="162"/>
        <item x="875"/>
        <item x="748"/>
        <item x="64"/>
        <item x="502"/>
        <item x="533"/>
        <item x="643"/>
        <item x="696"/>
        <item x="1308"/>
        <item x="99"/>
        <item x="285"/>
        <item x="1125"/>
        <item x="861"/>
        <item x="453"/>
        <item x="1304"/>
        <item x="1161"/>
        <item x="220"/>
        <item x="186"/>
        <item x="248"/>
        <item x="128"/>
        <item x="1051"/>
        <item x="54"/>
        <item x="67"/>
        <item x="171"/>
        <item x="972"/>
        <item x="1237"/>
        <item x="641"/>
        <item x="720"/>
        <item x="835"/>
        <item x="610"/>
        <item x="294"/>
        <item x="289"/>
        <item x="938"/>
        <item x="639"/>
        <item x="316"/>
        <item x="1324"/>
        <item x="329"/>
        <item x="461"/>
        <item x="159"/>
        <item x="345"/>
        <item x="636"/>
        <item x="92"/>
        <item x="358"/>
        <item x="948"/>
        <item x="756"/>
        <item x="223"/>
        <item x="746"/>
        <item x="680"/>
        <item x="459"/>
        <item x="792"/>
        <item x="874"/>
        <item x="27"/>
        <item x="356"/>
        <item x="768"/>
        <item x="1318"/>
        <item x="430"/>
        <item x="126"/>
        <item x="62"/>
        <item x="420"/>
        <item x="373"/>
        <item x="1056"/>
        <item x="878"/>
        <item x="1309"/>
        <item x="202"/>
        <item x="725"/>
        <item x="950"/>
        <item x="251"/>
        <item x="526"/>
        <item x="1327"/>
        <item x="339"/>
        <item x="698"/>
        <item x="127"/>
        <item x="809"/>
        <item x="213"/>
        <item x="463"/>
        <item x="197"/>
        <item x="864"/>
        <item x="239"/>
        <item x="1333"/>
        <item x="870"/>
        <item x="757"/>
        <item x="808"/>
        <item x="495"/>
        <item x="313"/>
        <item x="1136"/>
        <item x="551"/>
        <item x="391"/>
        <item x="70"/>
        <item x="1222"/>
        <item x="842"/>
        <item x="413"/>
        <item x="371"/>
        <item x="548"/>
        <item x="444"/>
        <item x="309"/>
        <item x="677"/>
        <item x="1284"/>
        <item x="665"/>
        <item x="119"/>
        <item x="456"/>
        <item x="1301"/>
        <item x="887"/>
        <item x="1111"/>
        <item x="452"/>
        <item x="679"/>
        <item x="1050"/>
        <item x="322"/>
        <item x="460"/>
        <item x="146"/>
        <item x="304"/>
        <item x="340"/>
        <item x="760"/>
        <item x="881"/>
        <item x="383"/>
        <item x="1334"/>
        <item x="381"/>
        <item x="193"/>
        <item x="414"/>
        <item x="152"/>
        <item x="807"/>
        <item x="38"/>
        <item x="523"/>
        <item x="211"/>
        <item x="653"/>
        <item x="87"/>
        <item x="949"/>
        <item x="277"/>
        <item x="194"/>
        <item x="837"/>
        <item x="210"/>
        <item x="656"/>
        <item x="1026"/>
        <item x="451"/>
        <item x="917"/>
        <item x="225"/>
        <item x="73"/>
        <item x="989"/>
        <item x="1030"/>
        <item x="692"/>
        <item x="284"/>
        <item x="591"/>
        <item x="1028"/>
        <item x="628"/>
        <item x="1162"/>
        <item x="366"/>
        <item x="879"/>
        <item x="66"/>
        <item x="890"/>
        <item x="405"/>
        <item x="1027"/>
        <item x="1020"/>
        <item x="270"/>
        <item x="471"/>
        <item x="6"/>
        <item x="82"/>
        <item x="290"/>
        <item x="611"/>
        <item x="167"/>
        <item x="592"/>
        <item x="130"/>
        <item x="1277"/>
        <item x="583"/>
        <item x="110"/>
        <item x="525"/>
        <item x="268"/>
        <item x="767"/>
        <item x="352"/>
        <item x="1204"/>
        <item x="7"/>
        <item x="286"/>
        <item x="334"/>
        <item x="182"/>
        <item x="1322"/>
        <item x="109"/>
        <item x="891"/>
        <item x="535"/>
        <item x="666"/>
        <item x="378"/>
        <item x="274"/>
        <item x="343"/>
        <item x="1313"/>
        <item x="1124"/>
        <item x="860"/>
        <item x="496"/>
        <item x="613"/>
        <item x="649"/>
        <item x="589"/>
        <item x="1250"/>
        <item x="30"/>
        <item x="811"/>
        <item x="492"/>
        <item x="986"/>
        <item x="532"/>
        <item x="234"/>
        <item x="300"/>
        <item x="1317"/>
        <item x="833"/>
        <item x="1024"/>
        <item x="574"/>
        <item x="1132"/>
        <item x="711"/>
        <item x="714"/>
        <item x="549"/>
        <item x="1230"/>
        <item x="364"/>
        <item x="770"/>
        <item x="531"/>
        <item x="363"/>
        <item x="552"/>
        <item x="924"/>
        <item x="23"/>
        <item x="408"/>
        <item x="982"/>
        <item x="392"/>
        <item x="675"/>
        <item x="266"/>
        <item x="642"/>
        <item x="838"/>
        <item x="204"/>
        <item x="472"/>
        <item x="328"/>
        <item x="360"/>
        <item x="940"/>
        <item x="276"/>
        <item x="208"/>
        <item x="973"/>
        <item x="1029"/>
        <item x="1090"/>
        <item x="824"/>
        <item x="715"/>
        <item x="889"/>
        <item x="427"/>
        <item x="1076"/>
        <item x="367"/>
        <item x="446"/>
        <item x="1299"/>
        <item x="1328"/>
        <item x="288"/>
        <item x="1034"/>
        <item x="855"/>
        <item x="1316"/>
        <item x="791"/>
        <item x="1035"/>
        <item x="411"/>
        <item x="883"/>
        <item x="105"/>
        <item x="644"/>
        <item x="319"/>
        <item x="670"/>
        <item x="47"/>
        <item x="1130"/>
        <item x="434"/>
        <item x="253"/>
        <item x="703"/>
        <item x="954"/>
        <item x="695"/>
        <item x="247"/>
        <item x="187"/>
        <item x="483"/>
        <item x="96"/>
        <item x="20"/>
        <item x="454"/>
        <item x="1224"/>
        <item x="678"/>
        <item x="385"/>
        <item x="485"/>
        <item x="101"/>
        <item x="534"/>
        <item x="292"/>
        <item x="396"/>
        <item x="355"/>
        <item x="944"/>
        <item x="965"/>
        <item x="195"/>
        <item x="1118"/>
        <item x="823"/>
        <item x="621"/>
        <item x="1282"/>
        <item x="744"/>
        <item x="1303"/>
        <item x="1325"/>
        <item x="964"/>
        <item x="542"/>
        <item x="305"/>
        <item x="516"/>
        <item x="1103"/>
        <item x="543"/>
        <item x="120"/>
        <item x="318"/>
        <item x="769"/>
        <item x="500"/>
        <item x="1197"/>
        <item x="97"/>
        <item x="185"/>
        <item x="1117"/>
        <item x="429"/>
        <item x="1045"/>
        <item x="324"/>
        <item x="530"/>
        <item x="1087"/>
        <item x="236"/>
        <item x="118"/>
        <item x="1319"/>
        <item x="421"/>
        <item x="199"/>
        <item x="687"/>
        <item x="163"/>
        <item x="784"/>
        <item x="349"/>
        <item x="55"/>
        <item x="394"/>
        <item x="667"/>
        <item x="410"/>
        <item x="275"/>
        <item x="945"/>
        <item x="931"/>
        <item x="238"/>
        <item x="518"/>
        <item x="25"/>
        <item x="912"/>
        <item x="558"/>
        <item x="174"/>
        <item x="900"/>
        <item x="209"/>
        <item x="603"/>
        <item x="880"/>
        <item x="49"/>
        <item x="753"/>
        <item x="172"/>
        <item x="1089"/>
        <item x="580"/>
        <item x="1323"/>
        <item x="131"/>
        <item x="686"/>
        <item x="379"/>
        <item x="1031"/>
        <item x="898"/>
        <item x="359"/>
        <item x="648"/>
        <item x="84"/>
        <item x="65"/>
        <item x="470"/>
        <item x="509"/>
        <item x="168"/>
        <item x="353"/>
        <item x="1023"/>
        <item x="726"/>
        <item x="905"/>
        <item x="400"/>
        <item x="382"/>
        <item x="697"/>
        <item x="655"/>
        <item x="90"/>
        <item x="717"/>
        <item x="895"/>
        <item x="1321"/>
        <item x="230"/>
        <item x="57"/>
        <item x="724"/>
        <item x="387"/>
        <item x="893"/>
        <item x="1326"/>
        <item x="777"/>
        <item x="1305"/>
        <item x="1019"/>
        <item x="681"/>
        <item x="815"/>
        <item x="659"/>
        <item x="354"/>
        <item x="933"/>
        <item x="1312"/>
        <item x="988"/>
        <item x="903"/>
        <item x="397"/>
        <item x="564"/>
        <item x="425"/>
        <item x="963"/>
        <item x="200"/>
        <item x="78"/>
        <item x="1252"/>
        <item x="555"/>
        <item x="663"/>
        <item x="647"/>
        <item x="311"/>
        <item x="14"/>
        <item x="455"/>
        <item x="68"/>
        <item x="207"/>
        <item x="108"/>
        <item x="914"/>
        <item x="1311"/>
        <item x="747"/>
        <item x="527"/>
        <item x="1214"/>
        <item x="107"/>
        <item x="1223"/>
        <item x="560"/>
        <item x="529"/>
        <item x="865"/>
        <item x="494"/>
        <item x="814"/>
        <item x="1198"/>
        <item x="796"/>
        <item x="283"/>
        <item x="177"/>
        <item x="521"/>
        <item x="267"/>
        <item x="904"/>
        <item x="9"/>
        <item x="1015"/>
        <item x="981"/>
        <item x="1187"/>
        <item x="617"/>
        <item x="312"/>
        <item x="762"/>
        <item x="571"/>
        <item x="925"/>
        <item x="607"/>
        <item x="293"/>
        <item x="892"/>
        <item x="1170"/>
        <item x="943"/>
        <item x="754"/>
        <item x="489"/>
        <item x="498"/>
        <item x="69"/>
        <item x="196"/>
        <item x="332"/>
        <item x="634"/>
        <item x="148"/>
        <item x="94"/>
        <item x="609"/>
        <item x="75"/>
        <item x="11"/>
        <item x="850"/>
        <item x="1253"/>
        <item x="499"/>
        <item x="554"/>
        <item x="1013"/>
        <item x="369"/>
        <item x="224"/>
        <item x="1033"/>
        <item x="8"/>
        <item x="327"/>
        <item x="1088"/>
        <item x="606"/>
        <item x="1202"/>
        <item x="1337"/>
        <item x="761"/>
        <item x="773"/>
        <item x="201"/>
        <item x="971"/>
        <item x="952"/>
        <item x="671"/>
        <item x="269"/>
        <item x="336"/>
        <item x="337"/>
        <item x="10"/>
        <item x="415"/>
        <item x="77"/>
        <item x="625"/>
        <item x="1006"/>
        <item x="676"/>
        <item x="588"/>
        <item x="1292"/>
        <item x="1213"/>
        <item x="1080"/>
        <item x="233"/>
        <item x="402"/>
        <item x="1112"/>
        <item x="5"/>
        <item x="774"/>
        <item x="821"/>
        <item x="937"/>
        <item x="166"/>
        <item x="733"/>
        <item x="1205"/>
        <item x="1021"/>
        <item x="1146"/>
        <item x="1032"/>
        <item x="431"/>
        <item x="341"/>
        <item x="1174"/>
        <item x="302"/>
        <item x="59"/>
        <item x="546"/>
        <item x="795"/>
        <item x="344"/>
        <item x="91"/>
        <item x="1339"/>
        <item x="1200"/>
        <item x="922"/>
        <item x="368"/>
        <item x="778"/>
        <item x="506"/>
        <item x="1294"/>
        <item x="325"/>
        <item x="1095"/>
        <item x="403"/>
        <item x="428"/>
        <item x="198"/>
        <item x="245"/>
        <item x="702"/>
        <item x="301"/>
        <item x="115"/>
        <item x="481"/>
        <item x="81"/>
        <item x="1180"/>
        <item x="688"/>
        <item x="1247"/>
        <item x="1078"/>
        <item x="441"/>
        <item x="342"/>
        <item x="258"/>
        <item x="22"/>
        <item x="469"/>
        <item x="909"/>
        <item x="462"/>
        <item x="370"/>
        <item x="1018"/>
        <item x="347"/>
        <item x="701"/>
        <item x="240"/>
        <item x="627"/>
        <item x="1003"/>
        <item x="586"/>
        <item x="790"/>
        <item x="443"/>
        <item x="907"/>
        <item x="310"/>
        <item x="1232"/>
        <item x="540"/>
        <item x="315"/>
        <item x="1149"/>
        <item x="138"/>
        <item x="929"/>
        <item x="1168"/>
        <item x="395"/>
        <item x="497"/>
        <item x="50"/>
        <item x="669"/>
        <item x="419"/>
        <item x="505"/>
        <item x="960"/>
        <item x="503"/>
        <item x="991"/>
        <item x="13"/>
        <item x="445"/>
        <item x="920"/>
        <item x="817"/>
        <item x="424"/>
        <item x="93"/>
        <item x="684"/>
        <item x="683"/>
        <item x="869"/>
        <item x="33"/>
        <item x="664"/>
        <item x="1231"/>
        <item x="1016"/>
        <item x="632"/>
        <item x="682"/>
        <item x="915"/>
        <item x="241"/>
        <item x="959"/>
        <item x="990"/>
        <item x="111"/>
        <item x="1113"/>
        <item x="3"/>
        <item x="124"/>
        <item x="730"/>
        <item x="597"/>
        <item x="1096"/>
        <item x="802"/>
        <item x="147"/>
        <item x="978"/>
        <item x="836"/>
        <item x="348"/>
        <item x="825"/>
        <item x="0"/>
        <item x="888"/>
        <item x="1160"/>
        <item x="331"/>
        <item x="932"/>
        <item x="787"/>
        <item x="788"/>
        <item x="1199"/>
        <item x="1151"/>
        <item x="967"/>
        <item x="272"/>
        <item x="936"/>
        <item x="732"/>
        <item x="44"/>
        <item x="785"/>
        <item x="926"/>
        <item x="320"/>
        <item x="633"/>
        <item x="1128"/>
        <item x="480"/>
        <item x="995"/>
        <item x="570"/>
        <item x="1335"/>
        <item x="599"/>
        <item x="1245"/>
        <item x="447"/>
        <item x="464"/>
        <item x="713"/>
        <item x="1228"/>
        <item x="153"/>
        <item x="219"/>
        <item x="1073"/>
        <item x="26"/>
        <item x="18"/>
        <item x="350"/>
        <item x="125"/>
        <item x="819"/>
        <item x="1286"/>
        <item x="630"/>
        <item x="103"/>
        <item x="399"/>
        <item x="265"/>
        <item x="365"/>
        <item x="797"/>
        <item x="1017"/>
        <item x="743"/>
        <item x="306"/>
        <item x="829"/>
        <item x="15"/>
        <item x="205"/>
        <item x="1203"/>
        <item x="58"/>
        <item x="779"/>
        <item x="1053"/>
        <item x="53"/>
        <item x="941"/>
        <item x="818"/>
        <item x="1210"/>
        <item x="377"/>
        <item x="323"/>
        <item x="426"/>
        <item x="1139"/>
        <item x="1227"/>
        <item x="1065"/>
        <item x="280"/>
        <item x="1133"/>
        <item x="953"/>
        <item x="254"/>
        <item x="759"/>
        <item x="631"/>
        <item x="955"/>
        <item x="150"/>
        <item x="1081"/>
        <item x="1254"/>
        <item x="1287"/>
        <item x="863"/>
        <item x="510"/>
        <item x="281"/>
        <item x="244"/>
        <item x="1014"/>
        <item x="48"/>
        <item x="255"/>
        <item x="902"/>
        <item x="844"/>
        <item x="21"/>
        <item x="250"/>
        <item x="1285"/>
        <item x="112"/>
        <item x="547"/>
        <item x="1289"/>
        <item x="729"/>
        <item x="1010"/>
        <item x="721"/>
        <item x="41"/>
        <item x="372"/>
        <item x="1290"/>
        <item x="113"/>
        <item x="528"/>
        <item x="299"/>
        <item x="51"/>
        <item x="1066"/>
        <item x="1283"/>
        <item x="866"/>
        <item x="624"/>
        <item x="479"/>
        <item x="31"/>
        <item x="958"/>
        <item x="742"/>
        <item x="298"/>
        <item x="957"/>
        <item x="608"/>
        <item x="766"/>
        <item x="295"/>
        <item x="1218"/>
        <item x="1220"/>
        <item x="476"/>
        <item x="273"/>
        <item x="246"/>
        <item x="620"/>
        <item x="1077"/>
        <item x="1105"/>
        <item x="4"/>
        <item x="595"/>
        <item x="782"/>
        <item x="662"/>
        <item x="158"/>
        <item x="475"/>
        <item x="61"/>
        <item x="557"/>
        <item x="645"/>
        <item x="1293"/>
        <item x="585"/>
        <item x="1261"/>
        <item x="538"/>
        <item x="214"/>
        <item x="1107"/>
        <item x="736"/>
        <item x="999"/>
        <item x="1194"/>
        <item x="1048"/>
        <item x="1207"/>
        <item x="256"/>
        <item x="227"/>
        <item x="514"/>
        <item x="1134"/>
        <item x="80"/>
        <item x="308"/>
        <item x="851"/>
        <item x="1108"/>
        <item x="1186"/>
        <item x="573"/>
        <item x="820"/>
        <item x="1008"/>
        <item x="183"/>
        <item x="872"/>
        <item x="885"/>
        <item x="594"/>
        <item x="149"/>
        <item x="979"/>
        <item x="384"/>
        <item x="1171"/>
        <item x="710"/>
        <item x="412"/>
        <item x="928"/>
        <item x="1244"/>
        <item x="896"/>
        <item x="789"/>
        <item x="221"/>
        <item x="707"/>
        <item x="169"/>
        <item x="629"/>
        <item x="1177"/>
        <item x="522"/>
        <item x="1158"/>
        <item x="1212"/>
        <item x="442"/>
        <item x="812"/>
        <item x="901"/>
        <item x="1338"/>
        <item x="927"/>
        <item x="282"/>
        <item x="1011"/>
        <item x="216"/>
        <item x="346"/>
        <item x="180"/>
        <item x="918"/>
        <item x="393"/>
        <item x="1068"/>
        <item x="1135"/>
        <item x="935"/>
        <item x="79"/>
        <item x="1329"/>
        <item x="1043"/>
        <item x="1234"/>
        <item x="951"/>
        <item x="86"/>
        <item x="104"/>
        <item x="970"/>
        <item x="1067"/>
        <item x="321"/>
        <item x="487"/>
        <item x="1296"/>
        <item x="593"/>
        <item x="1295"/>
        <item x="1208"/>
        <item x="229"/>
        <item x="416"/>
        <item x="1058"/>
        <item x="908"/>
        <item x="279"/>
        <item x="63"/>
        <item x="76"/>
        <item x="374"/>
        <item x="178"/>
        <item x="537"/>
        <item x="1291"/>
        <item x="1278"/>
        <item x="34"/>
        <item x="232"/>
        <item x="913"/>
        <item x="478"/>
        <item x="567"/>
        <item x="418"/>
        <item x="271"/>
        <item x="601"/>
        <item x="351"/>
        <item x="433"/>
        <item x="661"/>
        <item x="1075"/>
        <item x="1206"/>
        <item x="651"/>
        <item x="404"/>
        <item x="136"/>
        <item x="806"/>
        <item x="737"/>
        <item x="856"/>
        <item x="474"/>
        <item x="1137"/>
        <item x="1004"/>
        <item x="1219"/>
        <item x="853"/>
        <item x="794"/>
        <item x="1167"/>
        <item x="1061"/>
        <item x="117"/>
        <item x="1072"/>
        <item x="1201"/>
        <item x="222"/>
        <item x="623"/>
        <item x="1007"/>
        <item x="439"/>
        <item x="906"/>
        <item x="468"/>
        <item x="1172"/>
        <item x="1084"/>
        <item x="657"/>
        <item x="690"/>
        <item x="911"/>
        <item x="1209"/>
        <item x="612"/>
        <item x="704"/>
        <item x="705"/>
        <item x="1145"/>
        <item x="303"/>
        <item x="190"/>
        <item x="1085"/>
        <item x="734"/>
        <item x="600"/>
        <item x="1138"/>
        <item x="1079"/>
        <item x="71"/>
        <item x="56"/>
        <item x="132"/>
        <item x="116"/>
        <item x="1155"/>
        <item x="389"/>
        <item x="1036"/>
        <item x="1341"/>
        <item x="541"/>
        <item x="968"/>
        <item x="72"/>
        <item x="923"/>
        <item x="854"/>
        <item x="640"/>
        <item x="916"/>
        <item x="1144"/>
        <item x="828"/>
        <item x="1195"/>
        <item x="1196"/>
        <item x="1153"/>
        <item x="800"/>
        <item x="291"/>
        <item x="262"/>
        <item x="114"/>
        <item x="622"/>
        <item x="1173"/>
        <item x="490"/>
        <item x="1141"/>
        <item x="569"/>
        <item x="1052"/>
        <item x="398"/>
        <item x="1"/>
        <item x="1193"/>
        <item x="361"/>
        <item x="765"/>
        <item x="1094"/>
        <item x="16"/>
        <item x="572"/>
        <item x="1100"/>
        <item x="700"/>
        <item x="847"/>
        <item x="919"/>
        <item x="1288"/>
        <item x="1009"/>
        <item x="83"/>
        <item x="921"/>
        <item x="1154"/>
        <item x="1157"/>
        <item x="215"/>
        <item x="417"/>
        <item x="1012"/>
        <item x="775"/>
        <item x="179"/>
        <item x="1262"/>
        <item x="1070"/>
        <item x="1273"/>
        <item x="1192"/>
        <item x="362"/>
        <item x="330"/>
        <item x="668"/>
        <item x="24"/>
        <item x="961"/>
        <item x="899"/>
        <item x="712"/>
        <item x="1176"/>
        <item x="102"/>
        <item x="1175"/>
        <item x="1147"/>
        <item x="1330"/>
        <item x="810"/>
        <item x="237"/>
        <item x="1236"/>
        <item x="142"/>
        <item x="139"/>
        <item x="1097"/>
        <item x="755"/>
        <item x="1055"/>
        <item x="750"/>
        <item x="191"/>
        <item x="206"/>
        <item x="1190"/>
        <item x="1101"/>
        <item x="562"/>
        <item x="1069"/>
        <item x="2"/>
        <item x="962"/>
        <item x="830"/>
        <item x="1148"/>
        <item x="264"/>
        <item x="144"/>
        <item x="263"/>
        <item x="602"/>
        <item x="333"/>
        <item x="296"/>
        <item x="226"/>
        <item x="1263"/>
        <item x="1091"/>
        <item x="587"/>
        <item x="873"/>
        <item x="1271"/>
        <item x="1164"/>
        <item x="1229"/>
        <item x="335"/>
        <item x="129"/>
        <item x="846"/>
        <item x="894"/>
        <item x="605"/>
        <item x="544"/>
        <item x="650"/>
        <item x="1248"/>
        <item x="1274"/>
        <item x="121"/>
        <item x="749"/>
        <item x="1240"/>
        <item x="1275"/>
        <item x="566"/>
        <item x="1188"/>
        <item x="576"/>
        <item x="511"/>
        <item x="473"/>
        <item x="786"/>
        <item x="231"/>
        <item x="561"/>
        <item x="764"/>
        <item x="74"/>
        <item x="156"/>
        <item x="491"/>
        <item x="992"/>
        <item x="801"/>
        <item x="983"/>
        <item x="822"/>
        <item x="203"/>
        <item x="243"/>
        <item x="1041"/>
        <item x="477"/>
        <item x="88"/>
        <item x="458"/>
        <item x="771"/>
        <item x="559"/>
        <item x="1165"/>
        <item x="577"/>
        <item x="32"/>
        <item x="727"/>
        <item x="1163"/>
        <item x="1046"/>
        <item x="1246"/>
        <item x="693"/>
        <item x="637"/>
        <item x="590"/>
        <item x="1005"/>
        <item x="228"/>
        <item x="1260"/>
        <item x="563"/>
        <item x="1098"/>
        <item x="1106"/>
        <item x="287"/>
        <item x="449"/>
        <item x="772"/>
        <item x="401"/>
        <item x="217"/>
        <item x="1054"/>
        <item x="326"/>
        <item x="582"/>
        <item x="252"/>
        <item x="1060"/>
        <item x="278"/>
        <item x="242"/>
        <item x="388"/>
        <item x="831"/>
        <item x="722"/>
        <item x="763"/>
        <item x="141"/>
        <item x="654"/>
        <item x="249"/>
        <item x="1179"/>
        <item x="466"/>
        <item x="975"/>
        <item x="1298"/>
        <item x="1086"/>
        <item x="731"/>
        <item x="884"/>
        <item x="997"/>
        <item x="40"/>
        <item x="849"/>
        <item x="691"/>
        <item x="46"/>
        <item x="1083"/>
        <item x="513"/>
        <item x="376"/>
        <item x="579"/>
        <item x="716"/>
        <item x="1099"/>
        <item x="575"/>
        <item x="735"/>
        <item x="181"/>
        <item x="192"/>
        <item x="36"/>
        <item x="741"/>
        <item x="1242"/>
        <item x="685"/>
        <item x="708"/>
        <item x="1272"/>
        <item x="584"/>
        <item x="638"/>
        <item x="545"/>
        <item x="596"/>
        <item x="568"/>
        <item x="867"/>
        <item x="1281"/>
        <item x="1259"/>
        <item x="976"/>
        <item x="448"/>
        <item x="1000"/>
        <item x="1235"/>
        <item x="184"/>
        <item x="1102"/>
        <item x="673"/>
        <item x="1093"/>
        <item x="106"/>
        <item x="260"/>
        <item x="658"/>
        <item x="1049"/>
        <item x="745"/>
        <item x="740"/>
        <item x="897"/>
        <item x="694"/>
        <item x="652"/>
        <item x="437"/>
        <item x="826"/>
        <item x="1131"/>
        <item x="868"/>
        <item x="910"/>
        <item x="1042"/>
        <item x="422"/>
        <item x="297"/>
        <item x="706"/>
        <item x="942"/>
        <item x="60"/>
        <item x="985"/>
        <item x="793"/>
        <item x="29"/>
        <item x="52"/>
        <item x="1169"/>
        <item x="996"/>
        <item x="1182"/>
        <item x="758"/>
        <item x="1297"/>
        <item x="436"/>
        <item x="780"/>
        <item x="728"/>
        <item x="993"/>
        <item x="845"/>
        <item x="1267"/>
        <item x="862"/>
        <item x="816"/>
        <item x="581"/>
        <item x="674"/>
        <item x="1025"/>
        <item x="1047"/>
        <item x="998"/>
        <item x="407"/>
        <item x="646"/>
        <item x="1332"/>
        <item x="798"/>
        <item x="1057"/>
        <item x="35"/>
        <item x="17"/>
        <item x="1300"/>
        <item x="939"/>
        <item x="259"/>
        <item x="43"/>
        <item x="1037"/>
        <item x="781"/>
        <item x="89"/>
        <item x="1001"/>
        <item x="440"/>
        <item x="493"/>
        <item x="45"/>
        <item x="783"/>
        <item x="1040"/>
        <item x="578"/>
        <item x="257"/>
        <item x="122"/>
        <item x="598"/>
        <item x="457"/>
        <item x="1104"/>
        <item x="1115"/>
        <item x="966"/>
        <item x="1074"/>
        <item x="1064"/>
        <item x="100"/>
        <item x="519"/>
        <item x="164"/>
        <item x="386"/>
        <item x="799"/>
        <item x="1266"/>
        <item x="1140"/>
        <item x="974"/>
        <item x="423"/>
        <item x="261"/>
        <item x="1183"/>
        <item x="406"/>
        <item x="1059"/>
        <item x="614"/>
        <item x="984"/>
        <item x="556"/>
        <item x="432"/>
        <item x="515"/>
        <item x="1002"/>
        <item x="1238"/>
        <item x="1239"/>
        <item x="813"/>
        <item x="827"/>
        <item x="1044"/>
        <item x="615"/>
        <item x="980"/>
        <item x="1251"/>
        <item x="1276"/>
        <item x="934"/>
        <item x="1233"/>
        <item x="1181"/>
        <item x="1258"/>
        <item x="1063"/>
        <item x="1189"/>
        <item x="1038"/>
        <item x="723"/>
        <item x="987"/>
        <item x="930"/>
        <item x="1152"/>
        <item x="37"/>
        <item x="776"/>
        <item x="1256"/>
        <item x="709"/>
        <item x="857"/>
        <item x="1062"/>
        <item x="1150"/>
        <item x="1331"/>
        <item x="375"/>
        <item x="852"/>
        <item x="1185"/>
        <item x="956"/>
        <item x="1110"/>
        <item x="1249"/>
        <item x="1225"/>
        <item x="1340"/>
        <item x="618"/>
        <item x="672"/>
        <item x="739"/>
        <item x="1279"/>
        <item x="1039"/>
        <item x="1264"/>
        <item x="1184"/>
        <item x="1270"/>
        <item x="1243"/>
        <item x="718"/>
        <item x="1221"/>
        <item x="42"/>
        <item x="751"/>
        <item x="1071"/>
        <item x="977"/>
        <item x="520"/>
        <item x="626"/>
        <item x="1342"/>
        <item x="517"/>
        <item x="1241"/>
        <item x="1178"/>
        <item x="1216"/>
        <item x="1166"/>
        <item x="805"/>
        <item x="536"/>
        <item x="1082"/>
        <item x="1265"/>
        <item x="1116"/>
        <item x="1280"/>
        <item x="1257"/>
        <item x="1143"/>
        <item x="1255"/>
        <item x="1109"/>
        <item x="719"/>
        <item x="1336"/>
        <item x="1159"/>
        <item x="738"/>
        <item x="1268"/>
        <item x="1269"/>
        <item x="752"/>
        <item x="994"/>
        <item x="660"/>
        <item x="804"/>
        <item x="1215"/>
        <item x="1114"/>
        <item x="1156"/>
        <item x="803"/>
        <item x="1226"/>
        <item x="848"/>
        <item x="85"/>
        <item x="1142"/>
        <item x="1217"/>
        <item x="1343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4">
        <item x="0"/>
        <item x="1"/>
        <item x="2"/>
        <item x="3"/>
      </items>
    </pivotField>
  </pivotFields>
  <rowFields count="3">
    <field x="7"/>
    <field x="18"/>
    <field x="0"/>
  </rowFields>
  <rowItems count="500">
    <i>
      <x/>
      <x v="2"/>
      <x v="3"/>
    </i>
    <i r="2">
      <x v="7"/>
    </i>
    <i t="default">
      <x/>
    </i>
    <i>
      <x v="1"/>
      <x v="1"/>
      <x v="2"/>
    </i>
    <i r="2">
      <x v="8"/>
    </i>
    <i r="2">
      <x v="9"/>
    </i>
    <i r="1">
      <x v="2"/>
      <x v="2"/>
    </i>
    <i r="2">
      <x v="7"/>
    </i>
    <i t="default">
      <x v="1"/>
    </i>
    <i>
      <x v="2"/>
      <x v="1"/>
      <x v="7"/>
    </i>
    <i t="default">
      <x v="2"/>
    </i>
    <i>
      <x v="3"/>
      <x v="1"/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10"/>
    </i>
    <i r="2">
      <x v="11"/>
    </i>
    <i r="2">
      <x v="12"/>
    </i>
    <i r="1">
      <x v="2"/>
      <x v="1"/>
    </i>
    <i r="2">
      <x v="2"/>
    </i>
    <i r="2">
      <x v="4"/>
    </i>
    <i r="2">
      <x v="5"/>
    </i>
    <i r="2">
      <x v="6"/>
    </i>
    <i t="default">
      <x v="3"/>
    </i>
    <i>
      <x v="4"/>
      <x v="1"/>
      <x v="8"/>
    </i>
    <i t="default">
      <x v="4"/>
    </i>
    <i>
      <x v="5"/>
      <x v="1"/>
      <x v="1"/>
    </i>
    <i r="2">
      <x v="3"/>
    </i>
    <i r="2">
      <x v="4"/>
    </i>
    <i r="2">
      <x v="5"/>
    </i>
    <i r="2">
      <x v="7"/>
    </i>
    <i r="2">
      <x v="9"/>
    </i>
    <i r="2">
      <x v="10"/>
    </i>
    <i r="2">
      <x v="11"/>
    </i>
    <i r="2">
      <x v="12"/>
    </i>
    <i r="1">
      <x v="2"/>
      <x v="2"/>
    </i>
    <i r="2">
      <x v="3"/>
    </i>
    <i t="default">
      <x v="5"/>
    </i>
    <i>
      <x v="6"/>
      <x v="1"/>
      <x v="9"/>
    </i>
    <i r="2">
      <x v="10"/>
    </i>
    <i r="1">
      <x v="2"/>
      <x v="6"/>
    </i>
    <i t="default">
      <x v="6"/>
    </i>
    <i>
      <x v="7"/>
      <x v="1"/>
      <x v="6"/>
    </i>
    <i r="2">
      <x v="9"/>
    </i>
    <i r="1">
      <x v="2"/>
      <x v="5"/>
    </i>
    <i t="default">
      <x v="7"/>
    </i>
    <i>
      <x v="8"/>
      <x v="2"/>
      <x v="6"/>
    </i>
    <i t="default">
      <x v="8"/>
    </i>
    <i>
      <x v="9"/>
      <x v="1"/>
      <x v="12"/>
    </i>
    <i r="1">
      <x v="2"/>
      <x v="4"/>
    </i>
    <i r="2">
      <x v="6"/>
    </i>
    <i r="2">
      <x v="7"/>
    </i>
    <i t="default">
      <x v="9"/>
    </i>
    <i>
      <x v="10"/>
      <x v="1"/>
      <x v="9"/>
    </i>
    <i t="default">
      <x v="10"/>
    </i>
    <i>
      <x v="11"/>
      <x v="1"/>
      <x v="3"/>
    </i>
    <i r="2">
      <x v="5"/>
    </i>
    <i r="2">
      <x v="10"/>
    </i>
    <i r="2">
      <x v="12"/>
    </i>
    <i r="1">
      <x v="2"/>
      <x v="1"/>
    </i>
    <i r="2">
      <x v="2"/>
    </i>
    <i t="default">
      <x v="11"/>
    </i>
    <i>
      <x v="12"/>
      <x v="1"/>
      <x v="10"/>
    </i>
    <i r="2">
      <x v="11"/>
    </i>
    <i r="1">
      <x v="2"/>
      <x v="2"/>
    </i>
    <i r="2">
      <x v="4"/>
    </i>
    <i r="2">
      <x v="7"/>
    </i>
    <i t="default">
      <x v="12"/>
    </i>
    <i>
      <x v="13"/>
      <x v="2"/>
      <x v="1"/>
    </i>
    <i t="default">
      <x v="13"/>
    </i>
    <i>
      <x v="14"/>
      <x v="1"/>
      <x v="3"/>
    </i>
    <i r="2">
      <x v="5"/>
    </i>
    <i r="2">
      <x v="7"/>
    </i>
    <i r="2">
      <x v="11"/>
    </i>
    <i r="1">
      <x v="2"/>
      <x v="6"/>
    </i>
    <i r="2">
      <x v="7"/>
    </i>
    <i t="default">
      <x v="14"/>
    </i>
    <i>
      <x v="15"/>
      <x v="1"/>
      <x v="2"/>
    </i>
    <i r="2">
      <x v="11"/>
    </i>
    <i r="1">
      <x v="2"/>
      <x v="1"/>
    </i>
    <i t="default">
      <x v="15"/>
    </i>
    <i>
      <x v="16"/>
      <x v="1"/>
      <x v="9"/>
    </i>
    <i t="default">
      <x v="16"/>
    </i>
    <i>
      <x v="17"/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2"/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>
      <x v="17"/>
    </i>
    <i>
      <x v="18"/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2"/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>
      <x v="18"/>
    </i>
    <i>
      <x v="19"/>
      <x v="1"/>
      <x v="3"/>
    </i>
    <i r="2">
      <x v="9"/>
    </i>
    <i r="2">
      <x v="10"/>
    </i>
    <i r="2">
      <x v="12"/>
    </i>
    <i t="default">
      <x v="19"/>
    </i>
    <i>
      <x v="20"/>
      <x v="1"/>
      <x v="3"/>
    </i>
    <i t="default">
      <x v="20"/>
    </i>
    <i>
      <x v="21"/>
      <x v="1"/>
      <x v="3"/>
    </i>
    <i r="2">
      <x v="5"/>
    </i>
    <i r="2">
      <x v="6"/>
    </i>
    <i r="2">
      <x v="8"/>
    </i>
    <i r="2">
      <x v="9"/>
    </i>
    <i r="2">
      <x v="11"/>
    </i>
    <i r="1">
      <x v="2"/>
      <x v="1"/>
    </i>
    <i r="2">
      <x v="6"/>
    </i>
    <i t="default">
      <x v="21"/>
    </i>
    <i>
      <x v="22"/>
      <x v="1"/>
      <x v="1"/>
    </i>
    <i r="2">
      <x v="2"/>
    </i>
    <i r="2">
      <x v="3"/>
    </i>
    <i r="2">
      <x v="4"/>
    </i>
    <i r="2">
      <x v="8"/>
    </i>
    <i r="2">
      <x v="11"/>
    </i>
    <i r="1">
      <x v="2"/>
      <x v="3"/>
    </i>
    <i r="2">
      <x v="7"/>
    </i>
    <i t="default">
      <x v="22"/>
    </i>
    <i>
      <x v="23"/>
      <x v="1"/>
      <x v="7"/>
    </i>
    <i t="default">
      <x v="23"/>
    </i>
    <i>
      <x v="24"/>
      <x v="1"/>
      <x v="6"/>
    </i>
    <i r="1">
      <x v="2"/>
      <x v="7"/>
    </i>
    <i t="default">
      <x v="24"/>
    </i>
    <i>
      <x v="25"/>
      <x v="1"/>
      <x v="2"/>
    </i>
    <i r="2">
      <x v="6"/>
    </i>
    <i r="2">
      <x v="7"/>
    </i>
    <i r="2">
      <x v="10"/>
    </i>
    <i r="2">
      <x v="12"/>
    </i>
    <i r="1">
      <x v="2"/>
      <x v="2"/>
    </i>
    <i t="default">
      <x v="25"/>
    </i>
    <i>
      <x v="26"/>
      <x v="1"/>
      <x v="4"/>
    </i>
    <i t="default">
      <x v="26"/>
    </i>
    <i>
      <x v="27"/>
      <x v="1"/>
      <x v="1"/>
    </i>
    <i r="2">
      <x v="2"/>
    </i>
    <i r="2">
      <x v="3"/>
    </i>
    <i r="2">
      <x v="6"/>
    </i>
    <i r="2">
      <x v="12"/>
    </i>
    <i r="1">
      <x v="2"/>
      <x v="2"/>
    </i>
    <i r="2">
      <x v="3"/>
    </i>
    <i r="2">
      <x v="6"/>
    </i>
    <i t="default">
      <x v="27"/>
    </i>
    <i>
      <x v="28"/>
      <x v="1"/>
      <x v="1"/>
    </i>
    <i t="default">
      <x v="28"/>
    </i>
    <i>
      <x v="29"/>
      <x v="1"/>
      <x v="12"/>
    </i>
    <i t="default">
      <x v="29"/>
    </i>
    <i>
      <x v="30"/>
      <x v="1"/>
      <x v="2"/>
    </i>
    <i r="2">
      <x v="4"/>
    </i>
    <i r="2">
      <x v="5"/>
    </i>
    <i t="default">
      <x v="30"/>
    </i>
    <i>
      <x v="31"/>
      <x v="1"/>
      <x v="6"/>
    </i>
    <i t="default">
      <x v="31"/>
    </i>
    <i>
      <x v="32"/>
      <x v="1"/>
      <x v="3"/>
    </i>
    <i r="2">
      <x v="4"/>
    </i>
    <i r="1">
      <x v="2"/>
      <x v="2"/>
    </i>
    <i r="2">
      <x v="5"/>
    </i>
    <i t="default">
      <x v="32"/>
    </i>
    <i>
      <x v="33"/>
      <x v="2"/>
      <x v="1"/>
    </i>
    <i t="default">
      <x v="33"/>
    </i>
    <i>
      <x v="34"/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2"/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>
      <x v="34"/>
    </i>
    <i>
      <x v="35"/>
      <x v="1"/>
      <x v="3"/>
    </i>
    <i r="2">
      <x v="4"/>
    </i>
    <i r="2">
      <x v="6"/>
    </i>
    <i r="2">
      <x v="8"/>
    </i>
    <i r="1">
      <x v="2"/>
      <x v="3"/>
    </i>
    <i r="2">
      <x v="7"/>
    </i>
    <i t="default">
      <x v="35"/>
    </i>
    <i>
      <x v="36"/>
      <x v="1"/>
      <x v="2"/>
    </i>
    <i r="2">
      <x v="6"/>
    </i>
    <i t="default">
      <x v="36"/>
    </i>
    <i>
      <x v="37"/>
      <x v="1"/>
      <x v="11"/>
    </i>
    <i t="default">
      <x v="37"/>
    </i>
    <i>
      <x v="38"/>
      <x v="1"/>
      <x v="10"/>
    </i>
    <i t="default">
      <x v="38"/>
    </i>
    <i>
      <x v="39"/>
      <x v="1"/>
      <x v="3"/>
    </i>
    <i t="default">
      <x v="39"/>
    </i>
    <i>
      <x v="40"/>
      <x v="2"/>
      <x v="1"/>
    </i>
    <i t="default">
      <x v="40"/>
    </i>
    <i>
      <x v="41"/>
      <x v="1"/>
      <x v="5"/>
    </i>
    <i r="2">
      <x v="10"/>
    </i>
    <i t="default">
      <x v="41"/>
    </i>
    <i>
      <x v="42"/>
      <x v="1"/>
      <x v="3"/>
    </i>
    <i r="2">
      <x v="4"/>
    </i>
    <i r="2">
      <x v="5"/>
    </i>
    <i r="2">
      <x v="6"/>
    </i>
    <i r="2">
      <x v="7"/>
    </i>
    <i r="2">
      <x v="12"/>
    </i>
    <i r="1">
      <x v="2"/>
      <x v="2"/>
    </i>
    <i r="2">
      <x v="3"/>
    </i>
    <i r="2">
      <x v="6"/>
    </i>
    <i t="default">
      <x v="42"/>
    </i>
    <i>
      <x v="43"/>
      <x v="1"/>
      <x v="5"/>
    </i>
    <i r="2">
      <x v="8"/>
    </i>
    <i r="1">
      <x v="2"/>
      <x v="2"/>
    </i>
    <i r="2">
      <x v="4"/>
    </i>
    <i t="default">
      <x v="43"/>
    </i>
    <i>
      <x v="44"/>
      <x v="2"/>
      <x v="1"/>
    </i>
    <i t="default">
      <x v="44"/>
    </i>
    <i>
      <x v="45"/>
      <x v="1"/>
      <x v="3"/>
    </i>
    <i r="2">
      <x v="4"/>
    </i>
    <i r="2">
      <x v="6"/>
    </i>
    <i t="default">
      <x v="45"/>
    </i>
    <i>
      <x v="46"/>
      <x v="1"/>
      <x v="3"/>
    </i>
    <i r="2">
      <x v="12"/>
    </i>
    <i r="1">
      <x v="2"/>
      <x v="5"/>
    </i>
    <i t="default">
      <x v="46"/>
    </i>
    <i>
      <x v="47"/>
      <x v="1"/>
      <x v="1"/>
    </i>
    <i t="default">
      <x v="47"/>
    </i>
    <i>
      <x v="48"/>
      <x v="1"/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9"/>
    </i>
    <i r="2">
      <x v="10"/>
    </i>
    <i r="2">
      <x v="11"/>
    </i>
    <i r="2">
      <x v="12"/>
    </i>
    <i r="1">
      <x v="2"/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>
      <x v="48"/>
    </i>
    <i>
      <x v="49"/>
      <x v="1"/>
      <x v="9"/>
    </i>
    <i r="2">
      <x v="12"/>
    </i>
    <i r="1">
      <x v="2"/>
      <x v="4"/>
    </i>
    <i t="default">
      <x v="49"/>
    </i>
    <i>
      <x v="50"/>
      <x v="1"/>
      <x v="1"/>
    </i>
    <i r="2">
      <x v="6"/>
    </i>
    <i r="2">
      <x v="9"/>
    </i>
    <i r="2">
      <x v="10"/>
    </i>
    <i r="2">
      <x v="11"/>
    </i>
    <i r="2">
      <x v="12"/>
    </i>
    <i r="1">
      <x v="2"/>
      <x v="2"/>
    </i>
    <i r="2">
      <x v="5"/>
    </i>
    <i t="default">
      <x v="50"/>
    </i>
    <i>
      <x v="51"/>
      <x v="1"/>
      <x v="1"/>
    </i>
    <i r="2">
      <x v="4"/>
    </i>
    <i t="default">
      <x v="51"/>
    </i>
    <i>
      <x v="52"/>
      <x v="1"/>
      <x v="1"/>
    </i>
    <i r="1">
      <x v="2"/>
      <x v="3"/>
    </i>
    <i t="default">
      <x v="52"/>
    </i>
    <i>
      <x v="53"/>
      <x v="1"/>
      <x v="1"/>
    </i>
    <i r="2">
      <x v="12"/>
    </i>
    <i r="1">
      <x v="2"/>
      <x v="2"/>
    </i>
    <i r="2">
      <x v="7"/>
    </i>
    <i t="default">
      <x v="53"/>
    </i>
    <i>
      <x v="54"/>
      <x v="1"/>
      <x v="6"/>
    </i>
    <i t="default">
      <x v="54"/>
    </i>
    <i>
      <x v="55"/>
      <x v="2"/>
      <x v="6"/>
    </i>
    <i r="2">
      <x v="7"/>
    </i>
    <i t="default">
      <x v="55"/>
    </i>
    <i>
      <x v="56"/>
      <x v="1"/>
      <x v="3"/>
    </i>
    <i r="2">
      <x v="5"/>
    </i>
    <i r="2">
      <x v="6"/>
    </i>
    <i r="2">
      <x v="7"/>
    </i>
    <i r="2">
      <x v="8"/>
    </i>
    <i r="2">
      <x v="9"/>
    </i>
    <i r="2">
      <x v="12"/>
    </i>
    <i r="1">
      <x v="2"/>
      <x v="1"/>
    </i>
    <i r="2">
      <x v="2"/>
    </i>
    <i r="2">
      <x v="3"/>
    </i>
    <i r="2">
      <x v="4"/>
    </i>
    <i r="2">
      <x v="6"/>
    </i>
    <i t="default">
      <x v="56"/>
    </i>
    <i>
      <x v="57"/>
      <x v="1"/>
      <x v="6"/>
    </i>
    <i t="default">
      <x v="57"/>
    </i>
    <i>
      <x v="58"/>
      <x v="2"/>
      <x v="3"/>
    </i>
    <i t="default">
      <x v="58"/>
    </i>
    <i>
      <x v="59"/>
      <x v="1"/>
      <x v="3"/>
    </i>
    <i t="default">
      <x v="59"/>
    </i>
    <i>
      <x v="60"/>
      <x v="1"/>
      <x v="4"/>
    </i>
    <i t="default">
      <x v="60"/>
    </i>
    <i>
      <x v="61"/>
      <x v="1"/>
      <x v="10"/>
    </i>
    <i t="default">
      <x v="61"/>
    </i>
    <i>
      <x v="62"/>
      <x v="1"/>
      <x v="3"/>
    </i>
    <i t="default">
      <x v="62"/>
    </i>
    <i>
      <x v="63"/>
      <x v="1"/>
      <x v="7"/>
    </i>
    <i t="default">
      <x v="63"/>
    </i>
    <i>
      <x v="64"/>
      <x v="1"/>
      <x v="4"/>
    </i>
    <i t="default">
      <x v="64"/>
    </i>
    <i>
      <x v="65"/>
      <x v="1"/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2"/>
      <x v="1"/>
    </i>
    <i r="2">
      <x v="3"/>
    </i>
    <i r="2">
      <x v="6"/>
    </i>
    <i t="default">
      <x v="65"/>
    </i>
    <i>
      <x v="66"/>
      <x v="1"/>
      <x v="4"/>
    </i>
    <i r="2">
      <x v="9"/>
    </i>
    <i r="2">
      <x v="11"/>
    </i>
    <i t="default">
      <x v="66"/>
    </i>
    <i>
      <x v="67"/>
      <x v="1"/>
      <x v="3"/>
    </i>
    <i r="2">
      <x v="5"/>
    </i>
    <i r="2">
      <x v="6"/>
    </i>
    <i r="2">
      <x v="10"/>
    </i>
    <i r="2">
      <x v="11"/>
    </i>
    <i r="2">
      <x v="12"/>
    </i>
    <i r="1">
      <x v="2"/>
      <x v="2"/>
    </i>
    <i r="2">
      <x v="3"/>
    </i>
    <i r="2">
      <x v="5"/>
    </i>
    <i r="2">
      <x v="7"/>
    </i>
    <i t="default">
      <x v="67"/>
    </i>
    <i>
      <x v="68"/>
      <x v="1"/>
      <x v="5"/>
    </i>
    <i r="2">
      <x v="7"/>
    </i>
    <i r="2">
      <x v="10"/>
    </i>
    <i r="1">
      <x v="2"/>
      <x v="1"/>
    </i>
    <i r="2">
      <x v="4"/>
    </i>
    <i t="default">
      <x v="68"/>
    </i>
    <i>
      <x v="69"/>
      <x v="1"/>
      <x v="4"/>
    </i>
    <i r="2">
      <x v="9"/>
    </i>
    <i t="default">
      <x v="69"/>
    </i>
    <i>
      <x v="70"/>
      <x v="1"/>
      <x v="8"/>
    </i>
    <i t="default">
      <x v="70"/>
    </i>
    <i>
      <x v="71"/>
      <x v="1"/>
      <x v="1"/>
    </i>
    <i r="2">
      <x v="3"/>
    </i>
    <i r="2">
      <x v="7"/>
    </i>
    <i r="1">
      <x v="2"/>
      <x v="5"/>
    </i>
    <i t="default">
      <x v="71"/>
    </i>
    <i>
      <x v="72"/>
      <x v="1"/>
      <x v="6"/>
    </i>
    <i t="default">
      <x v="72"/>
    </i>
    <i>
      <x v="73"/>
      <x v="1"/>
      <x v="3"/>
    </i>
    <i t="default">
      <x v="73"/>
    </i>
    <i>
      <x v="74"/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2"/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>
      <x v="74"/>
    </i>
    <i>
      <x v="75"/>
      <x v="1"/>
      <x v="11"/>
    </i>
    <i t="default">
      <x v="75"/>
    </i>
    <i>
      <x v="76"/>
      <x v="1"/>
      <x v="10"/>
    </i>
    <i t="default">
      <x v="76"/>
    </i>
    <i>
      <x v="77"/>
      <x v="1"/>
      <x v="1"/>
    </i>
    <i r="1">
      <x v="2"/>
      <x v="4"/>
    </i>
    <i t="default">
      <x v="77"/>
    </i>
    <i>
      <x v="78"/>
      <x v="2"/>
      <x v="4"/>
    </i>
    <i t="default">
      <x v="78"/>
    </i>
    <i>
      <x v="79"/>
      <x v="1"/>
      <x v="9"/>
    </i>
    <i t="default">
      <x v="79"/>
    </i>
    <i>
      <x v="80"/>
      <x v="1"/>
      <x v="1"/>
    </i>
    <i t="default">
      <x v="80"/>
    </i>
    <i>
      <x v="81"/>
      <x v="1"/>
      <x v="6"/>
    </i>
    <i r="1">
      <x v="2"/>
      <x v="7"/>
    </i>
    <i t="default">
      <x v="81"/>
    </i>
    <i>
      <x v="82"/>
      <x v="1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1">
      <x v="2"/>
      <x v="1"/>
    </i>
    <i r="2">
      <x v="2"/>
    </i>
    <i r="2">
      <x v="4"/>
    </i>
    <i r="2">
      <x v="5"/>
    </i>
    <i t="default">
      <x v="82"/>
    </i>
    <i>
      <x v="83"/>
      <x v="1"/>
      <x v="8"/>
    </i>
    <i r="1">
      <x v="2"/>
      <x v="2"/>
    </i>
    <i r="2">
      <x v="4"/>
    </i>
    <i t="default">
      <x v="83"/>
    </i>
    <i>
      <x v="84"/>
      <x v="2"/>
      <x v="5"/>
    </i>
    <i t="default">
      <x v="84"/>
    </i>
    <i>
      <x v="85"/>
      <x v="1"/>
      <x v="1"/>
    </i>
    <i r="2">
      <x v="3"/>
    </i>
    <i r="2">
      <x v="5"/>
    </i>
    <i r="2">
      <x v="6"/>
    </i>
    <i r="2">
      <x v="7"/>
    </i>
    <i r="2">
      <x v="9"/>
    </i>
    <i r="2">
      <x v="10"/>
    </i>
    <i r="2">
      <x v="12"/>
    </i>
    <i r="1">
      <x v="2"/>
      <x v="2"/>
    </i>
    <i r="2">
      <x v="3"/>
    </i>
    <i r="2">
      <x v="4"/>
    </i>
    <i r="2">
      <x v="5"/>
    </i>
    <i r="2">
      <x v="6"/>
    </i>
    <i r="2">
      <x v="7"/>
    </i>
    <i t="default">
      <x v="85"/>
    </i>
    <i>
      <x v="86"/>
      <x v="1"/>
      <x v="2"/>
    </i>
    <i r="2">
      <x v="3"/>
    </i>
    <i r="2">
      <x v="4"/>
    </i>
    <i r="2">
      <x v="5"/>
    </i>
    <i r="2">
      <x v="6"/>
    </i>
    <i r="1">
      <x v="2"/>
      <x v="2"/>
    </i>
    <i r="2">
      <x v="3"/>
    </i>
    <i r="2">
      <x v="4"/>
    </i>
    <i r="2">
      <x v="6"/>
    </i>
    <i r="2">
      <x v="7"/>
    </i>
    <i t="default">
      <x v="86"/>
    </i>
    <i>
      <x v="87"/>
      <x v="1"/>
      <x v="4"/>
    </i>
    <i r="2">
      <x v="10"/>
    </i>
    <i r="1">
      <x v="2"/>
      <x v="4"/>
    </i>
    <i t="default">
      <x v="87"/>
    </i>
    <i>
      <x v="88"/>
      <x v="1"/>
      <x v="1"/>
    </i>
    <i r="2">
      <x v="2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2"/>
    </i>
    <i r="1">
      <x v="2"/>
      <x v="2"/>
    </i>
    <i r="2">
      <x v="3"/>
    </i>
    <i r="2">
      <x v="5"/>
    </i>
    <i r="2">
      <x v="6"/>
    </i>
    <i t="default">
      <x v="88"/>
    </i>
    <i>
      <x v="89"/>
      <x v="1"/>
      <x v="1"/>
    </i>
    <i r="2">
      <x v="6"/>
    </i>
    <i r="2">
      <x v="8"/>
    </i>
    <i r="2">
      <x v="10"/>
    </i>
    <i r="2">
      <x v="11"/>
    </i>
    <i r="1">
      <x v="2"/>
      <x v="4"/>
    </i>
    <i r="2">
      <x v="7"/>
    </i>
    <i t="default">
      <x v="89"/>
    </i>
    <i>
      <x v="90"/>
      <x v="2"/>
      <x v="6"/>
    </i>
    <i t="default">
      <x v="90"/>
    </i>
    <i t="grand">
      <x/>
    </i>
  </rowItems>
  <colFields count="1">
    <field x="-2"/>
  </colFields>
  <colItems count="2">
    <i>
      <x/>
    </i>
    <i i="1">
      <x v="1"/>
    </i>
  </colItems>
  <dataFields count="2">
    <dataField name="Počet z Čiastka" fld="14" subtotal="count" baseField="0" baseItem="0"/>
    <dataField name="Súčet z Čiastka2" fld="14" baseField="0" baseItem="0" numFmtId="4"/>
  </dataFields>
  <formats count="1">
    <format dxfId="16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Kontingenčná tabuľka12" cacheId="1" applyNumberFormats="0" applyBorderFormats="0" applyFontFormats="0" applyPatternFormats="0" applyAlignmentFormats="0" applyWidthHeightFormats="1" dataCaption="Hodnoty" updatedVersion="3" minRefreshableVersion="3" showCalcMbrs="0" useAutoFormatting="1" itemPrintTitles="1" createdVersion="3" indent="0" outline="1" outlineData="1" multipleFieldFilters="0">
  <location ref="A3:B14" firstHeaderRow="1" firstDataRow="1" firstDataCol="1" rowPageCount="1" colPageCount="1"/>
  <pivotFields count="19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9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6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1"/>
        <item x="53"/>
        <item x="54"/>
        <item x="55"/>
        <item x="56"/>
        <item x="57"/>
        <item x="58"/>
        <item x="59"/>
        <item x="60"/>
        <item x="61"/>
        <item x="62"/>
        <item x="65"/>
        <item x="66"/>
        <item x="67"/>
        <item x="63"/>
        <item x="68"/>
        <item x="64"/>
        <item x="70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0"/>
        <item x="87"/>
        <item x="88"/>
        <item x="89"/>
        <item x="90"/>
        <item x="9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1345">
        <item x="1211"/>
        <item x="95"/>
        <item x="1191"/>
        <item x="98"/>
        <item x="1307"/>
        <item x="946"/>
        <item x="886"/>
        <item x="947"/>
        <item x="969"/>
        <item x="832"/>
        <item x="839"/>
        <item x="841"/>
        <item x="1126"/>
        <item x="565"/>
        <item x="12"/>
        <item x="157"/>
        <item x="1092"/>
        <item x="859"/>
        <item x="877"/>
        <item x="1306"/>
        <item x="151"/>
        <item x="616"/>
        <item x="1315"/>
        <item x="314"/>
        <item x="467"/>
        <item x="450"/>
        <item x="1122"/>
        <item x="1310"/>
        <item x="1123"/>
        <item x="1120"/>
        <item x="1121"/>
        <item x="1119"/>
        <item x="189"/>
        <item x="137"/>
        <item x="235"/>
        <item x="512"/>
        <item x="170"/>
        <item x="135"/>
        <item x="380"/>
        <item x="307"/>
        <item x="871"/>
        <item x="550"/>
        <item x="840"/>
        <item x="1127"/>
        <item x="188"/>
        <item x="390"/>
        <item x="145"/>
        <item x="834"/>
        <item x="486"/>
        <item x="28"/>
        <item x="435"/>
        <item x="123"/>
        <item x="165"/>
        <item x="155"/>
        <item x="858"/>
        <item x="882"/>
        <item x="1320"/>
        <item x="409"/>
        <item x="176"/>
        <item x="438"/>
        <item x="507"/>
        <item x="1022"/>
        <item x="501"/>
        <item x="175"/>
        <item x="134"/>
        <item x="173"/>
        <item x="143"/>
        <item x="338"/>
        <item x="465"/>
        <item x="504"/>
        <item x="19"/>
        <item x="1314"/>
        <item x="133"/>
        <item x="619"/>
        <item x="553"/>
        <item x="218"/>
        <item x="488"/>
        <item x="508"/>
        <item x="539"/>
        <item x="484"/>
        <item x="39"/>
        <item x="1302"/>
        <item x="482"/>
        <item x="843"/>
        <item x="154"/>
        <item x="635"/>
        <item x="1129"/>
        <item x="160"/>
        <item x="357"/>
        <item x="699"/>
        <item x="140"/>
        <item x="317"/>
        <item x="161"/>
        <item x="689"/>
        <item x="604"/>
        <item x="212"/>
        <item x="876"/>
        <item x="524"/>
        <item x="162"/>
        <item x="875"/>
        <item x="748"/>
        <item x="64"/>
        <item x="502"/>
        <item x="533"/>
        <item x="643"/>
        <item x="696"/>
        <item x="1308"/>
        <item x="99"/>
        <item x="285"/>
        <item x="1125"/>
        <item x="861"/>
        <item x="453"/>
        <item x="1304"/>
        <item x="1161"/>
        <item x="220"/>
        <item x="186"/>
        <item x="248"/>
        <item x="128"/>
        <item x="1051"/>
        <item x="54"/>
        <item x="67"/>
        <item x="171"/>
        <item x="972"/>
        <item x="1237"/>
        <item x="641"/>
        <item x="720"/>
        <item x="835"/>
        <item x="610"/>
        <item x="294"/>
        <item x="289"/>
        <item x="938"/>
        <item x="639"/>
        <item x="316"/>
        <item x="1324"/>
        <item x="329"/>
        <item x="461"/>
        <item x="159"/>
        <item x="345"/>
        <item x="636"/>
        <item x="92"/>
        <item x="358"/>
        <item x="948"/>
        <item x="756"/>
        <item x="223"/>
        <item x="746"/>
        <item x="680"/>
        <item x="459"/>
        <item x="792"/>
        <item x="874"/>
        <item x="27"/>
        <item x="356"/>
        <item x="768"/>
        <item x="1318"/>
        <item x="430"/>
        <item x="126"/>
        <item x="62"/>
        <item x="420"/>
        <item x="373"/>
        <item x="1056"/>
        <item x="878"/>
        <item x="1309"/>
        <item x="202"/>
        <item x="725"/>
        <item x="950"/>
        <item x="251"/>
        <item x="526"/>
        <item x="1327"/>
        <item x="339"/>
        <item x="698"/>
        <item x="127"/>
        <item x="809"/>
        <item x="213"/>
        <item x="463"/>
        <item x="197"/>
        <item x="864"/>
        <item x="239"/>
        <item x="1333"/>
        <item x="870"/>
        <item x="757"/>
        <item x="808"/>
        <item x="495"/>
        <item x="313"/>
        <item x="1136"/>
        <item x="551"/>
        <item x="391"/>
        <item x="70"/>
        <item x="1222"/>
        <item x="842"/>
        <item x="413"/>
        <item x="371"/>
        <item x="548"/>
        <item x="444"/>
        <item x="309"/>
        <item x="677"/>
        <item x="1284"/>
        <item x="665"/>
        <item x="119"/>
        <item x="456"/>
        <item x="1301"/>
        <item x="887"/>
        <item x="1111"/>
        <item x="452"/>
        <item x="679"/>
        <item x="1050"/>
        <item x="322"/>
        <item x="460"/>
        <item x="146"/>
        <item x="304"/>
        <item x="340"/>
        <item x="760"/>
        <item x="881"/>
        <item x="383"/>
        <item x="1334"/>
        <item x="381"/>
        <item x="193"/>
        <item x="414"/>
        <item x="152"/>
        <item x="807"/>
        <item x="38"/>
        <item x="523"/>
        <item x="211"/>
        <item x="653"/>
        <item x="87"/>
        <item x="949"/>
        <item x="277"/>
        <item x="194"/>
        <item x="837"/>
        <item x="210"/>
        <item x="656"/>
        <item x="1026"/>
        <item x="451"/>
        <item x="917"/>
        <item x="225"/>
        <item x="73"/>
        <item x="989"/>
        <item x="1030"/>
        <item x="692"/>
        <item x="284"/>
        <item x="591"/>
        <item x="1028"/>
        <item x="628"/>
        <item x="1162"/>
        <item x="366"/>
        <item x="879"/>
        <item x="66"/>
        <item x="890"/>
        <item x="405"/>
        <item x="1027"/>
        <item x="1020"/>
        <item x="270"/>
        <item x="471"/>
        <item x="6"/>
        <item x="82"/>
        <item x="290"/>
        <item x="611"/>
        <item x="167"/>
        <item x="592"/>
        <item x="130"/>
        <item x="1277"/>
        <item x="583"/>
        <item x="110"/>
        <item x="525"/>
        <item x="268"/>
        <item x="767"/>
        <item x="352"/>
        <item x="1204"/>
        <item x="7"/>
        <item x="286"/>
        <item x="334"/>
        <item x="182"/>
        <item x="1322"/>
        <item x="109"/>
        <item x="891"/>
        <item x="535"/>
        <item x="666"/>
        <item x="378"/>
        <item x="274"/>
        <item x="343"/>
        <item x="1313"/>
        <item x="1124"/>
        <item x="860"/>
        <item x="496"/>
        <item x="613"/>
        <item x="649"/>
        <item x="589"/>
        <item x="1250"/>
        <item x="30"/>
        <item x="811"/>
        <item x="492"/>
        <item x="986"/>
        <item x="532"/>
        <item x="234"/>
        <item x="300"/>
        <item x="1317"/>
        <item x="833"/>
        <item x="1024"/>
        <item x="574"/>
        <item x="1132"/>
        <item x="711"/>
        <item x="714"/>
        <item x="549"/>
        <item x="1230"/>
        <item x="364"/>
        <item x="770"/>
        <item x="531"/>
        <item x="363"/>
        <item x="552"/>
        <item x="924"/>
        <item x="23"/>
        <item x="408"/>
        <item x="982"/>
        <item x="392"/>
        <item x="675"/>
        <item x="266"/>
        <item x="642"/>
        <item x="838"/>
        <item x="204"/>
        <item x="472"/>
        <item x="328"/>
        <item x="360"/>
        <item x="940"/>
        <item x="276"/>
        <item x="208"/>
        <item x="973"/>
        <item x="1029"/>
        <item x="1090"/>
        <item x="824"/>
        <item x="715"/>
        <item x="889"/>
        <item x="427"/>
        <item x="1076"/>
        <item x="367"/>
        <item x="446"/>
        <item x="1299"/>
        <item x="1328"/>
        <item x="288"/>
        <item x="1034"/>
        <item x="855"/>
        <item x="1316"/>
        <item x="791"/>
        <item x="1035"/>
        <item x="411"/>
        <item x="883"/>
        <item x="105"/>
        <item x="644"/>
        <item x="319"/>
        <item x="670"/>
        <item x="47"/>
        <item x="1130"/>
        <item x="434"/>
        <item x="253"/>
        <item x="703"/>
        <item x="954"/>
        <item x="695"/>
        <item x="247"/>
        <item x="187"/>
        <item x="483"/>
        <item x="96"/>
        <item x="20"/>
        <item x="454"/>
        <item x="1224"/>
        <item x="678"/>
        <item x="385"/>
        <item x="485"/>
        <item x="101"/>
        <item x="534"/>
        <item x="292"/>
        <item x="396"/>
        <item x="355"/>
        <item x="944"/>
        <item x="965"/>
        <item x="195"/>
        <item x="1118"/>
        <item x="823"/>
        <item x="621"/>
        <item x="1282"/>
        <item x="744"/>
        <item x="1303"/>
        <item x="1325"/>
        <item x="964"/>
        <item x="542"/>
        <item x="305"/>
        <item x="516"/>
        <item x="1103"/>
        <item x="543"/>
        <item x="120"/>
        <item x="318"/>
        <item x="769"/>
        <item x="500"/>
        <item x="1197"/>
        <item x="97"/>
        <item x="185"/>
        <item x="1117"/>
        <item x="429"/>
        <item x="1045"/>
        <item x="324"/>
        <item x="530"/>
        <item x="1087"/>
        <item x="236"/>
        <item x="118"/>
        <item x="1319"/>
        <item x="421"/>
        <item x="199"/>
        <item x="687"/>
        <item x="163"/>
        <item x="784"/>
        <item x="349"/>
        <item x="55"/>
        <item x="394"/>
        <item x="667"/>
        <item x="410"/>
        <item x="275"/>
        <item x="945"/>
        <item x="931"/>
        <item x="238"/>
        <item x="518"/>
        <item x="25"/>
        <item x="912"/>
        <item x="558"/>
        <item x="174"/>
        <item x="900"/>
        <item x="209"/>
        <item x="603"/>
        <item x="880"/>
        <item x="49"/>
        <item x="753"/>
        <item x="172"/>
        <item x="1089"/>
        <item x="580"/>
        <item x="1323"/>
        <item x="131"/>
        <item x="686"/>
        <item x="379"/>
        <item x="1031"/>
        <item x="898"/>
        <item x="359"/>
        <item x="648"/>
        <item x="84"/>
        <item x="65"/>
        <item x="470"/>
        <item x="509"/>
        <item x="168"/>
        <item x="353"/>
        <item x="1023"/>
        <item x="726"/>
        <item x="905"/>
        <item x="400"/>
        <item x="382"/>
        <item x="697"/>
        <item x="655"/>
        <item x="90"/>
        <item x="717"/>
        <item x="895"/>
        <item x="1321"/>
        <item x="230"/>
        <item x="57"/>
        <item x="724"/>
        <item x="387"/>
        <item x="893"/>
        <item x="1326"/>
        <item x="777"/>
        <item x="1305"/>
        <item x="1019"/>
        <item x="681"/>
        <item x="815"/>
        <item x="659"/>
        <item x="354"/>
        <item x="933"/>
        <item x="1312"/>
        <item x="988"/>
        <item x="903"/>
        <item x="397"/>
        <item x="564"/>
        <item x="425"/>
        <item x="963"/>
        <item x="200"/>
        <item x="78"/>
        <item x="1252"/>
        <item x="555"/>
        <item x="663"/>
        <item x="647"/>
        <item x="311"/>
        <item x="14"/>
        <item x="455"/>
        <item x="68"/>
        <item x="207"/>
        <item x="108"/>
        <item x="914"/>
        <item x="1311"/>
        <item x="747"/>
        <item x="527"/>
        <item x="1214"/>
        <item x="107"/>
        <item x="1223"/>
        <item x="560"/>
        <item x="529"/>
        <item x="865"/>
        <item x="494"/>
        <item x="814"/>
        <item x="1198"/>
        <item x="796"/>
        <item x="283"/>
        <item x="177"/>
        <item x="521"/>
        <item x="267"/>
        <item x="904"/>
        <item x="9"/>
        <item x="1015"/>
        <item x="981"/>
        <item x="1187"/>
        <item x="617"/>
        <item x="312"/>
        <item x="762"/>
        <item x="571"/>
        <item x="925"/>
        <item x="607"/>
        <item x="293"/>
        <item x="892"/>
        <item x="1170"/>
        <item x="943"/>
        <item x="754"/>
        <item x="489"/>
        <item x="498"/>
        <item x="69"/>
        <item x="196"/>
        <item x="332"/>
        <item x="634"/>
        <item x="148"/>
        <item x="94"/>
        <item x="609"/>
        <item x="75"/>
        <item x="11"/>
        <item x="850"/>
        <item x="1253"/>
        <item x="499"/>
        <item x="554"/>
        <item x="1013"/>
        <item x="369"/>
        <item x="224"/>
        <item x="1033"/>
        <item x="8"/>
        <item x="327"/>
        <item x="1088"/>
        <item x="606"/>
        <item x="1202"/>
        <item x="1337"/>
        <item x="761"/>
        <item x="773"/>
        <item x="201"/>
        <item x="971"/>
        <item x="952"/>
        <item x="671"/>
        <item x="269"/>
        <item x="336"/>
        <item x="337"/>
        <item x="10"/>
        <item x="415"/>
        <item x="77"/>
        <item x="625"/>
        <item x="1006"/>
        <item x="676"/>
        <item x="588"/>
        <item x="1292"/>
        <item x="1213"/>
        <item x="1080"/>
        <item x="233"/>
        <item x="402"/>
        <item x="1112"/>
        <item x="5"/>
        <item x="774"/>
        <item x="821"/>
        <item x="937"/>
        <item x="166"/>
        <item x="733"/>
        <item x="1205"/>
        <item x="1021"/>
        <item x="1146"/>
        <item x="1032"/>
        <item x="431"/>
        <item x="341"/>
        <item x="1174"/>
        <item x="302"/>
        <item x="59"/>
        <item x="546"/>
        <item x="795"/>
        <item x="344"/>
        <item x="91"/>
        <item x="1339"/>
        <item x="1200"/>
        <item x="922"/>
        <item x="368"/>
        <item x="778"/>
        <item x="506"/>
        <item x="1294"/>
        <item x="325"/>
        <item x="1095"/>
        <item x="403"/>
        <item x="428"/>
        <item x="198"/>
        <item x="245"/>
        <item x="702"/>
        <item x="301"/>
        <item x="115"/>
        <item x="481"/>
        <item x="81"/>
        <item x="1180"/>
        <item x="688"/>
        <item x="1247"/>
        <item x="1078"/>
        <item x="441"/>
        <item x="342"/>
        <item x="258"/>
        <item x="22"/>
        <item x="469"/>
        <item x="909"/>
        <item x="462"/>
        <item x="370"/>
        <item x="1018"/>
        <item x="347"/>
        <item x="701"/>
        <item x="240"/>
        <item x="627"/>
        <item x="1003"/>
        <item x="586"/>
        <item x="790"/>
        <item x="443"/>
        <item x="907"/>
        <item x="310"/>
        <item x="1232"/>
        <item x="540"/>
        <item x="315"/>
        <item x="1149"/>
        <item x="138"/>
        <item x="929"/>
        <item x="1168"/>
        <item x="395"/>
        <item x="497"/>
        <item x="50"/>
        <item x="669"/>
        <item x="419"/>
        <item x="505"/>
        <item x="960"/>
        <item x="503"/>
        <item x="991"/>
        <item x="13"/>
        <item x="445"/>
        <item x="920"/>
        <item x="817"/>
        <item x="424"/>
        <item x="93"/>
        <item x="684"/>
        <item x="683"/>
        <item x="869"/>
        <item x="33"/>
        <item x="664"/>
        <item x="1231"/>
        <item x="1016"/>
        <item x="632"/>
        <item x="682"/>
        <item x="915"/>
        <item x="241"/>
        <item x="959"/>
        <item x="990"/>
        <item x="111"/>
        <item x="1113"/>
        <item x="3"/>
        <item x="124"/>
        <item x="730"/>
        <item x="597"/>
        <item x="1096"/>
        <item x="802"/>
        <item x="147"/>
        <item x="978"/>
        <item x="836"/>
        <item x="348"/>
        <item x="825"/>
        <item x="0"/>
        <item x="888"/>
        <item x="1160"/>
        <item x="331"/>
        <item x="932"/>
        <item x="787"/>
        <item x="788"/>
        <item x="1199"/>
        <item x="1151"/>
        <item x="967"/>
        <item x="272"/>
        <item x="936"/>
        <item x="732"/>
        <item x="44"/>
        <item x="785"/>
        <item x="926"/>
        <item x="320"/>
        <item x="633"/>
        <item x="1128"/>
        <item x="480"/>
        <item x="995"/>
        <item x="570"/>
        <item x="1335"/>
        <item x="599"/>
        <item x="1245"/>
        <item x="447"/>
        <item x="464"/>
        <item x="713"/>
        <item x="1228"/>
        <item x="153"/>
        <item x="219"/>
        <item x="1073"/>
        <item x="26"/>
        <item x="18"/>
        <item x="350"/>
        <item x="125"/>
        <item x="819"/>
        <item x="1286"/>
        <item x="630"/>
        <item x="103"/>
        <item x="399"/>
        <item x="265"/>
        <item x="365"/>
        <item x="797"/>
        <item x="1017"/>
        <item x="743"/>
        <item x="306"/>
        <item x="829"/>
        <item x="15"/>
        <item x="205"/>
        <item x="1203"/>
        <item x="58"/>
        <item x="779"/>
        <item x="1053"/>
        <item x="53"/>
        <item x="941"/>
        <item x="818"/>
        <item x="1210"/>
        <item x="377"/>
        <item x="323"/>
        <item x="426"/>
        <item x="1139"/>
        <item x="1227"/>
        <item x="1065"/>
        <item x="280"/>
        <item x="1133"/>
        <item x="953"/>
        <item x="254"/>
        <item x="759"/>
        <item x="631"/>
        <item x="955"/>
        <item x="150"/>
        <item x="1081"/>
        <item x="1254"/>
        <item x="1287"/>
        <item x="863"/>
        <item x="510"/>
        <item x="281"/>
        <item x="244"/>
        <item x="1014"/>
        <item x="48"/>
        <item x="255"/>
        <item x="902"/>
        <item x="844"/>
        <item x="21"/>
        <item x="250"/>
        <item x="1285"/>
        <item x="112"/>
        <item x="547"/>
        <item x="1289"/>
        <item x="729"/>
        <item x="1010"/>
        <item x="721"/>
        <item x="41"/>
        <item x="372"/>
        <item x="1290"/>
        <item x="113"/>
        <item x="528"/>
        <item x="299"/>
        <item x="51"/>
        <item x="1066"/>
        <item x="1283"/>
        <item x="866"/>
        <item x="624"/>
        <item x="479"/>
        <item x="31"/>
        <item x="958"/>
        <item x="742"/>
        <item x="298"/>
        <item x="957"/>
        <item x="608"/>
        <item x="766"/>
        <item x="295"/>
        <item x="1218"/>
        <item x="1220"/>
        <item x="476"/>
        <item x="273"/>
        <item x="246"/>
        <item x="620"/>
        <item x="1077"/>
        <item x="1105"/>
        <item x="4"/>
        <item x="595"/>
        <item x="782"/>
        <item x="662"/>
        <item x="158"/>
        <item x="475"/>
        <item x="61"/>
        <item x="557"/>
        <item x="645"/>
        <item x="1293"/>
        <item x="585"/>
        <item x="1261"/>
        <item x="538"/>
        <item x="214"/>
        <item x="1107"/>
        <item x="736"/>
        <item x="999"/>
        <item x="1194"/>
        <item x="1048"/>
        <item x="1207"/>
        <item x="256"/>
        <item x="227"/>
        <item x="514"/>
        <item x="1134"/>
        <item x="80"/>
        <item x="308"/>
        <item x="851"/>
        <item x="1108"/>
        <item x="1186"/>
        <item x="573"/>
        <item x="820"/>
        <item x="1008"/>
        <item x="183"/>
        <item x="872"/>
        <item x="885"/>
        <item x="594"/>
        <item x="149"/>
        <item x="979"/>
        <item x="384"/>
        <item x="1171"/>
        <item x="710"/>
        <item x="412"/>
        <item x="928"/>
        <item x="1244"/>
        <item x="896"/>
        <item x="789"/>
        <item x="221"/>
        <item x="707"/>
        <item x="169"/>
        <item x="629"/>
        <item x="1177"/>
        <item x="522"/>
        <item x="1158"/>
        <item x="1212"/>
        <item x="442"/>
        <item x="812"/>
        <item x="901"/>
        <item x="1338"/>
        <item x="927"/>
        <item x="282"/>
        <item x="1011"/>
        <item x="216"/>
        <item x="346"/>
        <item x="180"/>
        <item x="918"/>
        <item x="393"/>
        <item x="1068"/>
        <item x="1135"/>
        <item x="935"/>
        <item x="79"/>
        <item x="1329"/>
        <item x="1043"/>
        <item x="1234"/>
        <item x="951"/>
        <item x="86"/>
        <item x="104"/>
        <item x="970"/>
        <item x="1067"/>
        <item x="321"/>
        <item x="487"/>
        <item x="1296"/>
        <item x="593"/>
        <item x="1295"/>
        <item x="1208"/>
        <item x="229"/>
        <item x="416"/>
        <item x="1058"/>
        <item x="908"/>
        <item x="279"/>
        <item x="63"/>
        <item x="76"/>
        <item x="374"/>
        <item x="178"/>
        <item x="537"/>
        <item x="1291"/>
        <item x="1278"/>
        <item x="34"/>
        <item x="232"/>
        <item x="913"/>
        <item x="478"/>
        <item x="567"/>
        <item x="418"/>
        <item x="271"/>
        <item x="601"/>
        <item x="351"/>
        <item x="433"/>
        <item x="661"/>
        <item x="1075"/>
        <item x="1206"/>
        <item x="651"/>
        <item x="404"/>
        <item x="136"/>
        <item x="806"/>
        <item x="737"/>
        <item x="856"/>
        <item x="474"/>
        <item x="1137"/>
        <item x="1004"/>
        <item x="1219"/>
        <item x="853"/>
        <item x="794"/>
        <item x="1167"/>
        <item x="1061"/>
        <item x="117"/>
        <item x="1072"/>
        <item x="1201"/>
        <item x="222"/>
        <item x="623"/>
        <item x="1007"/>
        <item x="439"/>
        <item x="906"/>
        <item x="468"/>
        <item x="1172"/>
        <item x="1084"/>
        <item x="657"/>
        <item x="690"/>
        <item x="911"/>
        <item x="1209"/>
        <item x="612"/>
        <item x="704"/>
        <item x="705"/>
        <item x="1145"/>
        <item x="303"/>
        <item x="190"/>
        <item x="1085"/>
        <item x="734"/>
        <item x="600"/>
        <item x="1138"/>
        <item x="1079"/>
        <item x="71"/>
        <item x="56"/>
        <item x="132"/>
        <item x="116"/>
        <item x="1155"/>
        <item x="389"/>
        <item x="1036"/>
        <item x="1341"/>
        <item x="541"/>
        <item x="968"/>
        <item x="72"/>
        <item x="923"/>
        <item x="854"/>
        <item x="640"/>
        <item x="916"/>
        <item x="1144"/>
        <item x="828"/>
        <item x="1195"/>
        <item x="1196"/>
        <item x="1153"/>
        <item x="800"/>
        <item x="291"/>
        <item x="262"/>
        <item x="114"/>
        <item x="622"/>
        <item x="1173"/>
        <item x="490"/>
        <item x="1141"/>
        <item x="569"/>
        <item x="1052"/>
        <item x="398"/>
        <item x="1"/>
        <item x="1193"/>
        <item x="361"/>
        <item x="765"/>
        <item x="1094"/>
        <item x="16"/>
        <item x="572"/>
        <item x="1100"/>
        <item x="700"/>
        <item x="847"/>
        <item x="919"/>
        <item x="1288"/>
        <item x="1009"/>
        <item x="83"/>
        <item x="921"/>
        <item x="1154"/>
        <item x="1157"/>
        <item x="215"/>
        <item x="417"/>
        <item x="1012"/>
        <item x="775"/>
        <item x="179"/>
        <item x="1262"/>
        <item x="1070"/>
        <item x="1273"/>
        <item x="1192"/>
        <item x="362"/>
        <item x="330"/>
        <item x="668"/>
        <item x="24"/>
        <item x="961"/>
        <item x="899"/>
        <item x="712"/>
        <item x="1176"/>
        <item x="102"/>
        <item x="1175"/>
        <item x="1147"/>
        <item x="1330"/>
        <item x="810"/>
        <item x="237"/>
        <item x="1236"/>
        <item x="142"/>
        <item x="139"/>
        <item x="1097"/>
        <item x="755"/>
        <item x="1055"/>
        <item x="750"/>
        <item x="191"/>
        <item x="206"/>
        <item x="1190"/>
        <item x="1101"/>
        <item x="562"/>
        <item x="1069"/>
        <item x="2"/>
        <item x="962"/>
        <item x="830"/>
        <item x="1148"/>
        <item x="264"/>
        <item x="144"/>
        <item x="263"/>
        <item x="602"/>
        <item x="333"/>
        <item x="296"/>
        <item x="226"/>
        <item x="1263"/>
        <item x="1091"/>
        <item x="587"/>
        <item x="873"/>
        <item x="1271"/>
        <item x="1164"/>
        <item x="1229"/>
        <item x="335"/>
        <item x="129"/>
        <item x="846"/>
        <item x="894"/>
        <item x="605"/>
        <item x="544"/>
        <item x="650"/>
        <item x="1248"/>
        <item x="1274"/>
        <item x="121"/>
        <item x="749"/>
        <item x="1240"/>
        <item x="1275"/>
        <item x="566"/>
        <item x="1188"/>
        <item x="576"/>
        <item x="511"/>
        <item x="473"/>
        <item x="786"/>
        <item x="231"/>
        <item x="561"/>
        <item x="764"/>
        <item x="74"/>
        <item x="156"/>
        <item x="491"/>
        <item x="992"/>
        <item x="801"/>
        <item x="983"/>
        <item x="822"/>
        <item x="203"/>
        <item x="243"/>
        <item x="1041"/>
        <item x="477"/>
        <item x="88"/>
        <item x="458"/>
        <item x="771"/>
        <item x="559"/>
        <item x="1165"/>
        <item x="577"/>
        <item x="32"/>
        <item x="727"/>
        <item x="1163"/>
        <item x="1046"/>
        <item x="1246"/>
        <item x="693"/>
        <item x="637"/>
        <item x="590"/>
        <item x="1005"/>
        <item x="228"/>
        <item x="1260"/>
        <item x="563"/>
        <item x="1098"/>
        <item x="1106"/>
        <item x="287"/>
        <item x="449"/>
        <item x="772"/>
        <item x="401"/>
        <item x="217"/>
        <item x="1054"/>
        <item x="326"/>
        <item x="582"/>
        <item x="252"/>
        <item x="1060"/>
        <item x="278"/>
        <item x="242"/>
        <item x="388"/>
        <item x="831"/>
        <item x="722"/>
        <item x="763"/>
        <item x="141"/>
        <item x="654"/>
        <item x="249"/>
        <item x="1179"/>
        <item x="466"/>
        <item x="975"/>
        <item x="1298"/>
        <item x="1086"/>
        <item x="731"/>
        <item x="884"/>
        <item x="997"/>
        <item x="40"/>
        <item x="849"/>
        <item x="691"/>
        <item x="46"/>
        <item x="1083"/>
        <item x="513"/>
        <item x="376"/>
        <item x="579"/>
        <item x="716"/>
        <item x="1099"/>
        <item x="575"/>
        <item x="735"/>
        <item x="181"/>
        <item x="192"/>
        <item x="36"/>
        <item x="741"/>
        <item x="1242"/>
        <item x="685"/>
        <item x="708"/>
        <item x="1272"/>
        <item x="584"/>
        <item x="638"/>
        <item x="545"/>
        <item x="596"/>
        <item x="568"/>
        <item x="867"/>
        <item x="1281"/>
        <item x="1259"/>
        <item x="976"/>
        <item x="448"/>
        <item x="1000"/>
        <item x="1235"/>
        <item x="184"/>
        <item x="1102"/>
        <item x="673"/>
        <item x="1093"/>
        <item x="106"/>
        <item x="260"/>
        <item x="658"/>
        <item x="1049"/>
        <item x="745"/>
        <item x="740"/>
        <item x="897"/>
        <item x="694"/>
        <item x="652"/>
        <item x="437"/>
        <item x="826"/>
        <item x="1131"/>
        <item x="868"/>
        <item x="910"/>
        <item x="1042"/>
        <item x="422"/>
        <item x="297"/>
        <item x="706"/>
        <item x="942"/>
        <item x="60"/>
        <item x="985"/>
        <item x="793"/>
        <item x="29"/>
        <item x="52"/>
        <item x="1169"/>
        <item x="996"/>
        <item x="1182"/>
        <item x="758"/>
        <item x="1297"/>
        <item x="436"/>
        <item x="780"/>
        <item x="728"/>
        <item x="993"/>
        <item x="845"/>
        <item x="1267"/>
        <item x="862"/>
        <item x="816"/>
        <item x="581"/>
        <item x="674"/>
        <item x="1025"/>
        <item x="1047"/>
        <item x="998"/>
        <item x="407"/>
        <item x="646"/>
        <item x="1332"/>
        <item x="798"/>
        <item x="1057"/>
        <item x="35"/>
        <item x="17"/>
        <item x="1300"/>
        <item x="939"/>
        <item x="259"/>
        <item x="43"/>
        <item x="1037"/>
        <item x="781"/>
        <item x="89"/>
        <item x="1001"/>
        <item x="440"/>
        <item x="493"/>
        <item x="45"/>
        <item x="783"/>
        <item x="1040"/>
        <item x="578"/>
        <item x="257"/>
        <item x="122"/>
        <item x="598"/>
        <item x="457"/>
        <item x="1104"/>
        <item x="1115"/>
        <item x="966"/>
        <item x="1074"/>
        <item x="1064"/>
        <item x="100"/>
        <item x="519"/>
        <item x="164"/>
        <item x="386"/>
        <item x="799"/>
        <item x="1266"/>
        <item x="1140"/>
        <item x="974"/>
        <item x="423"/>
        <item x="261"/>
        <item x="1183"/>
        <item x="406"/>
        <item x="1059"/>
        <item x="614"/>
        <item x="984"/>
        <item x="556"/>
        <item x="432"/>
        <item x="515"/>
        <item x="1002"/>
        <item x="1238"/>
        <item x="1239"/>
        <item x="813"/>
        <item x="827"/>
        <item x="1044"/>
        <item x="615"/>
        <item x="980"/>
        <item x="1251"/>
        <item x="1276"/>
        <item x="934"/>
        <item x="1233"/>
        <item x="1181"/>
        <item x="1258"/>
        <item x="1063"/>
        <item x="1189"/>
        <item x="1038"/>
        <item x="723"/>
        <item x="987"/>
        <item x="930"/>
        <item x="1152"/>
        <item x="37"/>
        <item x="776"/>
        <item x="1256"/>
        <item x="709"/>
        <item x="857"/>
        <item x="1062"/>
        <item x="1150"/>
        <item x="1331"/>
        <item x="375"/>
        <item x="852"/>
        <item x="1185"/>
        <item x="956"/>
        <item x="1110"/>
        <item x="1249"/>
        <item x="1225"/>
        <item x="1340"/>
        <item x="618"/>
        <item x="672"/>
        <item x="739"/>
        <item x="1279"/>
        <item x="1039"/>
        <item x="1264"/>
        <item x="1184"/>
        <item x="1270"/>
        <item x="1243"/>
        <item x="718"/>
        <item x="1221"/>
        <item x="42"/>
        <item x="751"/>
        <item x="1071"/>
        <item x="977"/>
        <item x="520"/>
        <item x="626"/>
        <item x="1342"/>
        <item x="517"/>
        <item x="1241"/>
        <item x="1178"/>
        <item x="1216"/>
        <item x="1166"/>
        <item x="805"/>
        <item x="536"/>
        <item x="1082"/>
        <item x="1265"/>
        <item x="1116"/>
        <item x="1280"/>
        <item x="1257"/>
        <item x="1143"/>
        <item x="1255"/>
        <item x="1109"/>
        <item x="719"/>
        <item x="1336"/>
        <item x="1159"/>
        <item x="738"/>
        <item x="1268"/>
        <item x="1269"/>
        <item x="752"/>
        <item x="994"/>
        <item x="660"/>
        <item x="804"/>
        <item x="1215"/>
        <item x="1114"/>
        <item x="1156"/>
        <item x="803"/>
        <item x="1226"/>
        <item x="848"/>
        <item x="85"/>
        <item x="1142"/>
        <item x="1217"/>
        <item x="1343"/>
        <item t="default"/>
      </items>
    </pivotField>
    <pivotField showAll="0"/>
    <pivotField showAll="0"/>
    <pivotField showAll="0"/>
    <pivotField axis="axisRow" showAll="0" defaultSubtotal="0">
      <items count="4">
        <item x="0"/>
        <item x="1"/>
        <item x="2"/>
        <item x="3"/>
      </items>
    </pivotField>
  </pivotFields>
  <rowFields count="2">
    <field x="18"/>
    <field x="0"/>
  </rowFields>
  <rowItems count="11">
    <i>
      <x v="1"/>
    </i>
    <i r="1">
      <x v="3"/>
    </i>
    <i r="1">
      <x v="5"/>
    </i>
    <i r="1">
      <x v="6"/>
    </i>
    <i r="1">
      <x v="8"/>
    </i>
    <i r="1">
      <x v="9"/>
    </i>
    <i r="1">
      <x v="11"/>
    </i>
    <i>
      <x v="2"/>
    </i>
    <i r="1">
      <x v="1"/>
    </i>
    <i r="1">
      <x v="6"/>
    </i>
    <i t="grand">
      <x/>
    </i>
  </rowItems>
  <colItems count="1">
    <i/>
  </colItems>
  <pageFields count="1">
    <pageField fld="7" item="21" hier="-1"/>
  </pageFields>
  <dataFields count="1">
    <dataField name="Súčet z Čiastka" fld="14" baseField="0" baseItem="0" numFmtId="4"/>
  </dataFields>
  <formats count="19">
    <format dxfId="18">
      <pivotArea outline="0" collapsedLevelsAreSubtotals="1" fieldPosition="0"/>
    </format>
    <format dxfId="17">
      <pivotArea dataOnly="0" labelOnly="1" outline="0" fieldPosition="0">
        <references count="1">
          <reference field="7" count="1">
            <x v="21"/>
          </reference>
        </references>
      </pivotArea>
    </format>
    <format dxfId="16">
      <pivotArea dataOnly="0" labelOnly="1" outline="0" axis="axisValues" fieldPosition="0"/>
    </format>
    <format dxfId="15">
      <pivotArea collapsedLevelsAreSubtotals="1" fieldPosition="0">
        <references count="2">
          <reference field="0" count="1">
            <x v="6"/>
          </reference>
          <reference field="18" count="1" selected="0">
            <x v="2"/>
          </reference>
        </references>
      </pivotArea>
    </format>
    <format dxfId="14">
      <pivotArea dataOnly="0" labelOnly="1" fieldPosition="0">
        <references count="2">
          <reference field="0" count="1">
            <x v="6"/>
          </reference>
          <reference field="18" count="1" selected="0">
            <x v="2"/>
          </reference>
        </references>
      </pivotArea>
    </format>
    <format dxfId="13">
      <pivotArea collapsedLevelsAreSubtotals="1" fieldPosition="0">
        <references count="2">
          <reference field="0" count="1">
            <x v="1"/>
          </reference>
          <reference field="18" count="1" selected="0">
            <x v="2"/>
          </reference>
        </references>
      </pivotArea>
    </format>
    <format dxfId="12">
      <pivotArea dataOnly="0" labelOnly="1" fieldPosition="0">
        <references count="2">
          <reference field="0" count="1">
            <x v="1"/>
          </reference>
          <reference field="18" count="1" selected="0">
            <x v="2"/>
          </reference>
        </references>
      </pivotArea>
    </format>
    <format dxfId="11">
      <pivotArea collapsedLevelsAreSubtotals="1" fieldPosition="0">
        <references count="2">
          <reference field="0" count="1">
            <x v="11"/>
          </reference>
          <reference field="18" count="1" selected="0">
            <x v="1"/>
          </reference>
        </references>
      </pivotArea>
    </format>
    <format dxfId="10">
      <pivotArea dataOnly="0" labelOnly="1" fieldPosition="0">
        <references count="2">
          <reference field="0" count="1">
            <x v="11"/>
          </reference>
          <reference field="18" count="1" selected="0">
            <x v="1"/>
          </reference>
        </references>
      </pivotArea>
    </format>
    <format dxfId="9">
      <pivotArea collapsedLevelsAreSubtotals="1" fieldPosition="0">
        <references count="2">
          <reference field="0" count="1">
            <x v="9"/>
          </reference>
          <reference field="18" count="1" selected="0">
            <x v="1"/>
          </reference>
        </references>
      </pivotArea>
    </format>
    <format dxfId="8">
      <pivotArea dataOnly="0" labelOnly="1" fieldPosition="0">
        <references count="2">
          <reference field="0" count="1">
            <x v="9"/>
          </reference>
          <reference field="18" count="1" selected="0">
            <x v="1"/>
          </reference>
        </references>
      </pivotArea>
    </format>
    <format dxfId="7">
      <pivotArea collapsedLevelsAreSubtotals="1" fieldPosition="0">
        <references count="2">
          <reference field="0" count="1">
            <x v="8"/>
          </reference>
          <reference field="18" count="1" selected="0">
            <x v="1"/>
          </reference>
        </references>
      </pivotArea>
    </format>
    <format dxfId="6">
      <pivotArea dataOnly="0" labelOnly="1" fieldPosition="0">
        <references count="2">
          <reference field="0" count="1">
            <x v="8"/>
          </reference>
          <reference field="18" count="1" selected="0">
            <x v="1"/>
          </reference>
        </references>
      </pivotArea>
    </format>
    <format dxfId="5">
      <pivotArea collapsedLevelsAreSubtotals="1" fieldPosition="0">
        <references count="2">
          <reference field="0" count="1">
            <x v="8"/>
          </reference>
          <reference field="18" count="1" selected="0">
            <x v="1"/>
          </reference>
        </references>
      </pivotArea>
    </format>
    <format dxfId="4">
      <pivotArea dataOnly="0" labelOnly="1" fieldPosition="0">
        <references count="2">
          <reference field="0" count="1">
            <x v="8"/>
          </reference>
          <reference field="18" count="1" selected="0">
            <x v="1"/>
          </reference>
        </references>
      </pivotArea>
    </format>
    <format dxfId="3">
      <pivotArea collapsedLevelsAreSubtotals="1" fieldPosition="0">
        <references count="2">
          <reference field="0" count="1">
            <x v="5"/>
          </reference>
          <reference field="18" count="1" selected="0">
            <x v="1"/>
          </reference>
        </references>
      </pivotArea>
    </format>
    <format dxfId="2">
      <pivotArea dataOnly="0" labelOnly="1" fieldPosition="0">
        <references count="2">
          <reference field="0" count="1">
            <x v="5"/>
          </reference>
          <reference field="18" count="1" selected="0">
            <x v="1"/>
          </reference>
        </references>
      </pivotArea>
    </format>
    <format dxfId="1">
      <pivotArea collapsedLevelsAreSubtotals="1" fieldPosition="0">
        <references count="2">
          <reference field="0" count="1">
            <x v="3"/>
          </reference>
          <reference field="18" count="1" selected="0">
            <x v="1"/>
          </reference>
        </references>
      </pivotArea>
    </format>
    <format dxfId="0">
      <pivotArea dataOnly="0" labelOnly="1" fieldPosition="0">
        <references count="2">
          <reference field="0" count="1">
            <x v="3"/>
          </reference>
          <reference field="18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Kontingenčná tabuľka13" cacheId="1" applyNumberFormats="0" applyBorderFormats="0" applyFontFormats="0" applyPatternFormats="0" applyAlignmentFormats="0" applyWidthHeightFormats="1" dataCaption="Hodnoty" updatedVersion="3" minRefreshableVersion="3" showCalcMbrs="0" useAutoFormatting="1" itemPrintTitles="1" createdVersion="3" indent="0" outline="1" outlineData="1" multipleFieldFilters="0">
  <location ref="A4:B26" firstHeaderRow="1" firstDataRow="1" firstDataCol="1" rowPageCount="1" colPageCount="1"/>
  <pivotFields count="19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9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6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1"/>
        <item x="53"/>
        <item x="54"/>
        <item x="55"/>
        <item x="56"/>
        <item x="57"/>
        <item x="58"/>
        <item x="59"/>
        <item x="60"/>
        <item x="61"/>
        <item x="62"/>
        <item x="65"/>
        <item x="66"/>
        <item x="67"/>
        <item x="63"/>
        <item x="68"/>
        <item x="64"/>
        <item x="70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0"/>
        <item x="87"/>
        <item x="88"/>
        <item x="89"/>
        <item x="90"/>
        <item x="9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1345">
        <item x="1211"/>
        <item x="95"/>
        <item x="1191"/>
        <item x="98"/>
        <item x="1307"/>
        <item x="946"/>
        <item x="886"/>
        <item x="947"/>
        <item x="969"/>
        <item x="832"/>
        <item x="839"/>
        <item x="841"/>
        <item x="1126"/>
        <item x="565"/>
        <item x="12"/>
        <item x="157"/>
        <item x="1092"/>
        <item x="859"/>
        <item x="877"/>
        <item x="1306"/>
        <item x="151"/>
        <item x="616"/>
        <item x="1315"/>
        <item x="314"/>
        <item x="467"/>
        <item x="450"/>
        <item x="1122"/>
        <item x="1310"/>
        <item x="1123"/>
        <item x="1120"/>
        <item x="1121"/>
        <item x="1119"/>
        <item x="189"/>
        <item x="137"/>
        <item x="235"/>
        <item x="512"/>
        <item x="170"/>
        <item x="135"/>
        <item x="380"/>
        <item x="307"/>
        <item x="871"/>
        <item x="550"/>
        <item x="840"/>
        <item x="1127"/>
        <item x="188"/>
        <item x="390"/>
        <item x="145"/>
        <item x="834"/>
        <item x="486"/>
        <item x="28"/>
        <item x="435"/>
        <item x="123"/>
        <item x="165"/>
        <item x="155"/>
        <item x="858"/>
        <item x="882"/>
        <item x="1320"/>
        <item x="409"/>
        <item x="176"/>
        <item x="438"/>
        <item x="507"/>
        <item x="1022"/>
        <item x="501"/>
        <item x="175"/>
        <item x="134"/>
        <item x="173"/>
        <item x="143"/>
        <item x="338"/>
        <item x="465"/>
        <item x="504"/>
        <item x="19"/>
        <item x="1314"/>
        <item x="133"/>
        <item x="619"/>
        <item x="553"/>
        <item x="218"/>
        <item x="488"/>
        <item x="508"/>
        <item x="539"/>
        <item x="484"/>
        <item x="39"/>
        <item x="1302"/>
        <item x="482"/>
        <item x="843"/>
        <item x="154"/>
        <item x="635"/>
        <item x="1129"/>
        <item x="160"/>
        <item x="357"/>
        <item x="699"/>
        <item x="140"/>
        <item x="317"/>
        <item x="161"/>
        <item x="689"/>
        <item x="604"/>
        <item x="212"/>
        <item x="876"/>
        <item x="524"/>
        <item x="162"/>
        <item x="875"/>
        <item x="748"/>
        <item x="64"/>
        <item x="502"/>
        <item x="533"/>
        <item x="643"/>
        <item x="696"/>
        <item x="1308"/>
        <item x="99"/>
        <item x="285"/>
        <item x="1125"/>
        <item x="861"/>
        <item x="453"/>
        <item x="1304"/>
        <item x="1161"/>
        <item x="220"/>
        <item x="186"/>
        <item x="248"/>
        <item x="128"/>
        <item x="1051"/>
        <item x="54"/>
        <item x="67"/>
        <item x="171"/>
        <item x="972"/>
        <item x="1237"/>
        <item x="641"/>
        <item x="720"/>
        <item x="835"/>
        <item x="610"/>
        <item x="294"/>
        <item x="289"/>
        <item x="938"/>
        <item x="639"/>
        <item x="316"/>
        <item x="1324"/>
        <item x="329"/>
        <item x="461"/>
        <item x="159"/>
        <item x="345"/>
        <item x="636"/>
        <item x="92"/>
        <item x="358"/>
        <item x="948"/>
        <item x="756"/>
        <item x="223"/>
        <item x="746"/>
        <item x="680"/>
        <item x="459"/>
        <item x="792"/>
        <item x="874"/>
        <item x="27"/>
        <item x="356"/>
        <item x="768"/>
        <item x="1318"/>
        <item x="430"/>
        <item x="126"/>
        <item x="62"/>
        <item x="420"/>
        <item x="373"/>
        <item x="1056"/>
        <item x="878"/>
        <item x="1309"/>
        <item x="202"/>
        <item x="725"/>
        <item x="950"/>
        <item x="251"/>
        <item x="526"/>
        <item x="1327"/>
        <item x="339"/>
        <item x="698"/>
        <item x="127"/>
        <item x="809"/>
        <item x="213"/>
        <item x="463"/>
        <item x="197"/>
        <item x="864"/>
        <item x="239"/>
        <item x="1333"/>
        <item x="870"/>
        <item x="757"/>
        <item x="808"/>
        <item x="495"/>
        <item x="313"/>
        <item x="1136"/>
        <item x="551"/>
        <item x="391"/>
        <item x="70"/>
        <item x="1222"/>
        <item x="842"/>
        <item x="413"/>
        <item x="371"/>
        <item x="548"/>
        <item x="444"/>
        <item x="309"/>
        <item x="677"/>
        <item x="1284"/>
        <item x="665"/>
        <item x="119"/>
        <item x="456"/>
        <item x="1301"/>
        <item x="887"/>
        <item x="1111"/>
        <item x="452"/>
        <item x="679"/>
        <item x="1050"/>
        <item x="322"/>
        <item x="460"/>
        <item x="146"/>
        <item x="304"/>
        <item x="340"/>
        <item x="760"/>
        <item x="881"/>
        <item x="383"/>
        <item x="1334"/>
        <item x="381"/>
        <item x="193"/>
        <item x="414"/>
        <item x="152"/>
        <item x="807"/>
        <item x="38"/>
        <item x="523"/>
        <item x="211"/>
        <item x="653"/>
        <item x="87"/>
        <item x="949"/>
        <item x="277"/>
        <item x="194"/>
        <item x="837"/>
        <item x="210"/>
        <item x="656"/>
        <item x="1026"/>
        <item x="451"/>
        <item x="917"/>
        <item x="225"/>
        <item x="73"/>
        <item x="989"/>
        <item x="1030"/>
        <item x="692"/>
        <item x="284"/>
        <item x="591"/>
        <item x="1028"/>
        <item x="628"/>
        <item x="1162"/>
        <item x="366"/>
        <item x="879"/>
        <item x="66"/>
        <item x="890"/>
        <item x="405"/>
        <item x="1027"/>
        <item x="1020"/>
        <item x="270"/>
        <item x="471"/>
        <item x="6"/>
        <item x="82"/>
        <item x="290"/>
        <item x="611"/>
        <item x="167"/>
        <item x="592"/>
        <item x="130"/>
        <item x="1277"/>
        <item x="583"/>
        <item x="110"/>
        <item x="525"/>
        <item x="268"/>
        <item x="767"/>
        <item x="352"/>
        <item x="1204"/>
        <item x="7"/>
        <item x="286"/>
        <item x="334"/>
        <item x="182"/>
        <item x="1322"/>
        <item x="109"/>
        <item x="891"/>
        <item x="535"/>
        <item x="666"/>
        <item x="378"/>
        <item x="274"/>
        <item x="343"/>
        <item x="1313"/>
        <item x="1124"/>
        <item x="860"/>
        <item x="496"/>
        <item x="613"/>
        <item x="649"/>
        <item x="589"/>
        <item x="1250"/>
        <item x="30"/>
        <item x="811"/>
        <item x="492"/>
        <item x="986"/>
        <item x="532"/>
        <item x="234"/>
        <item x="300"/>
        <item x="1317"/>
        <item x="833"/>
        <item x="1024"/>
        <item x="574"/>
        <item x="1132"/>
        <item x="711"/>
        <item x="714"/>
        <item x="549"/>
        <item x="1230"/>
        <item x="364"/>
        <item x="770"/>
        <item x="531"/>
        <item x="363"/>
        <item x="552"/>
        <item x="924"/>
        <item x="23"/>
        <item x="408"/>
        <item x="982"/>
        <item x="392"/>
        <item x="675"/>
        <item x="266"/>
        <item x="642"/>
        <item x="838"/>
        <item x="204"/>
        <item x="472"/>
        <item x="328"/>
        <item x="360"/>
        <item x="940"/>
        <item x="276"/>
        <item x="208"/>
        <item x="973"/>
        <item x="1029"/>
        <item x="1090"/>
        <item x="824"/>
        <item x="715"/>
        <item x="889"/>
        <item x="427"/>
        <item x="1076"/>
        <item x="367"/>
        <item x="446"/>
        <item x="1299"/>
        <item x="1328"/>
        <item x="288"/>
        <item x="1034"/>
        <item x="855"/>
        <item x="1316"/>
        <item x="791"/>
        <item x="1035"/>
        <item x="411"/>
        <item x="883"/>
        <item x="105"/>
        <item x="644"/>
        <item x="319"/>
        <item x="670"/>
        <item x="47"/>
        <item x="1130"/>
        <item x="434"/>
        <item x="253"/>
        <item x="703"/>
        <item x="954"/>
        <item x="695"/>
        <item x="247"/>
        <item x="187"/>
        <item x="483"/>
        <item x="96"/>
        <item x="20"/>
        <item x="454"/>
        <item x="1224"/>
        <item x="678"/>
        <item x="385"/>
        <item x="485"/>
        <item x="101"/>
        <item x="534"/>
        <item x="292"/>
        <item x="396"/>
        <item x="355"/>
        <item x="944"/>
        <item x="965"/>
        <item x="195"/>
        <item x="1118"/>
        <item x="823"/>
        <item x="621"/>
        <item x="1282"/>
        <item x="744"/>
        <item x="1303"/>
        <item x="1325"/>
        <item x="964"/>
        <item x="542"/>
        <item x="305"/>
        <item x="516"/>
        <item x="1103"/>
        <item x="543"/>
        <item x="120"/>
        <item x="318"/>
        <item x="769"/>
        <item x="500"/>
        <item x="1197"/>
        <item x="97"/>
        <item x="185"/>
        <item x="1117"/>
        <item x="429"/>
        <item x="1045"/>
        <item x="324"/>
        <item x="530"/>
        <item x="1087"/>
        <item x="236"/>
        <item x="118"/>
        <item x="1319"/>
        <item x="421"/>
        <item x="199"/>
        <item x="687"/>
        <item x="163"/>
        <item x="784"/>
        <item x="349"/>
        <item x="55"/>
        <item x="394"/>
        <item x="667"/>
        <item x="410"/>
        <item x="275"/>
        <item x="945"/>
        <item x="931"/>
        <item x="238"/>
        <item x="518"/>
        <item x="25"/>
        <item x="912"/>
        <item x="558"/>
        <item x="174"/>
        <item x="900"/>
        <item x="209"/>
        <item x="603"/>
        <item x="880"/>
        <item x="49"/>
        <item x="753"/>
        <item x="172"/>
        <item x="1089"/>
        <item x="580"/>
        <item x="1323"/>
        <item x="131"/>
        <item x="686"/>
        <item x="379"/>
        <item x="1031"/>
        <item x="898"/>
        <item x="359"/>
        <item x="648"/>
        <item x="84"/>
        <item x="65"/>
        <item x="470"/>
        <item x="509"/>
        <item x="168"/>
        <item x="353"/>
        <item x="1023"/>
        <item x="726"/>
        <item x="905"/>
        <item x="400"/>
        <item x="382"/>
        <item x="697"/>
        <item x="655"/>
        <item x="90"/>
        <item x="717"/>
        <item x="895"/>
        <item x="1321"/>
        <item x="230"/>
        <item x="57"/>
        <item x="724"/>
        <item x="387"/>
        <item x="893"/>
        <item x="1326"/>
        <item x="777"/>
        <item x="1305"/>
        <item x="1019"/>
        <item x="681"/>
        <item x="815"/>
        <item x="659"/>
        <item x="354"/>
        <item x="933"/>
        <item x="1312"/>
        <item x="988"/>
        <item x="903"/>
        <item x="397"/>
        <item x="564"/>
        <item x="425"/>
        <item x="963"/>
        <item x="200"/>
        <item x="78"/>
        <item x="1252"/>
        <item x="555"/>
        <item x="663"/>
        <item x="647"/>
        <item x="311"/>
        <item x="14"/>
        <item x="455"/>
        <item x="68"/>
        <item x="207"/>
        <item x="108"/>
        <item x="914"/>
        <item x="1311"/>
        <item x="747"/>
        <item x="527"/>
        <item x="1214"/>
        <item x="107"/>
        <item x="1223"/>
        <item x="560"/>
        <item x="529"/>
        <item x="865"/>
        <item x="494"/>
        <item x="814"/>
        <item x="1198"/>
        <item x="796"/>
        <item x="283"/>
        <item x="177"/>
        <item x="521"/>
        <item x="267"/>
        <item x="904"/>
        <item x="9"/>
        <item x="1015"/>
        <item x="981"/>
        <item x="1187"/>
        <item x="617"/>
        <item x="312"/>
        <item x="762"/>
        <item x="571"/>
        <item x="925"/>
        <item x="607"/>
        <item x="293"/>
        <item x="892"/>
        <item x="1170"/>
        <item x="943"/>
        <item x="754"/>
        <item x="489"/>
        <item x="498"/>
        <item x="69"/>
        <item x="196"/>
        <item x="332"/>
        <item x="634"/>
        <item x="148"/>
        <item x="94"/>
        <item x="609"/>
        <item x="75"/>
        <item x="11"/>
        <item x="850"/>
        <item x="1253"/>
        <item x="499"/>
        <item x="554"/>
        <item x="1013"/>
        <item x="369"/>
        <item x="224"/>
        <item x="1033"/>
        <item x="8"/>
        <item x="327"/>
        <item x="1088"/>
        <item x="606"/>
        <item x="1202"/>
        <item x="1337"/>
        <item x="761"/>
        <item x="773"/>
        <item x="201"/>
        <item x="971"/>
        <item x="952"/>
        <item x="671"/>
        <item x="269"/>
        <item x="336"/>
        <item x="337"/>
        <item x="10"/>
        <item x="415"/>
        <item x="77"/>
        <item x="625"/>
        <item x="1006"/>
        <item x="676"/>
        <item x="588"/>
        <item x="1292"/>
        <item x="1213"/>
        <item x="1080"/>
        <item x="233"/>
        <item x="402"/>
        <item x="1112"/>
        <item x="5"/>
        <item x="774"/>
        <item x="821"/>
        <item x="937"/>
        <item x="166"/>
        <item x="733"/>
        <item x="1205"/>
        <item x="1021"/>
        <item x="1146"/>
        <item x="1032"/>
        <item x="431"/>
        <item x="341"/>
        <item x="1174"/>
        <item x="302"/>
        <item x="59"/>
        <item x="546"/>
        <item x="795"/>
        <item x="344"/>
        <item x="91"/>
        <item x="1339"/>
        <item x="1200"/>
        <item x="922"/>
        <item x="368"/>
        <item x="778"/>
        <item x="506"/>
        <item x="1294"/>
        <item x="325"/>
        <item x="1095"/>
        <item x="403"/>
        <item x="428"/>
        <item x="198"/>
        <item x="245"/>
        <item x="702"/>
        <item x="301"/>
        <item x="115"/>
        <item x="481"/>
        <item x="81"/>
        <item x="1180"/>
        <item x="688"/>
        <item x="1247"/>
        <item x="1078"/>
        <item x="441"/>
        <item x="342"/>
        <item x="258"/>
        <item x="22"/>
        <item x="469"/>
        <item x="909"/>
        <item x="462"/>
        <item x="370"/>
        <item x="1018"/>
        <item x="347"/>
        <item x="701"/>
        <item x="240"/>
        <item x="627"/>
        <item x="1003"/>
        <item x="586"/>
        <item x="790"/>
        <item x="443"/>
        <item x="907"/>
        <item x="310"/>
        <item x="1232"/>
        <item x="540"/>
        <item x="315"/>
        <item x="1149"/>
        <item x="138"/>
        <item x="929"/>
        <item x="1168"/>
        <item x="395"/>
        <item x="497"/>
        <item x="50"/>
        <item x="669"/>
        <item x="419"/>
        <item x="505"/>
        <item x="960"/>
        <item x="503"/>
        <item x="991"/>
        <item x="13"/>
        <item x="445"/>
        <item x="920"/>
        <item x="817"/>
        <item x="424"/>
        <item x="93"/>
        <item x="684"/>
        <item x="683"/>
        <item x="869"/>
        <item x="33"/>
        <item x="664"/>
        <item x="1231"/>
        <item x="1016"/>
        <item x="632"/>
        <item x="682"/>
        <item x="915"/>
        <item x="241"/>
        <item x="959"/>
        <item x="990"/>
        <item x="111"/>
        <item x="1113"/>
        <item x="3"/>
        <item x="124"/>
        <item x="730"/>
        <item x="597"/>
        <item x="1096"/>
        <item x="802"/>
        <item x="147"/>
        <item x="978"/>
        <item x="836"/>
        <item x="348"/>
        <item x="825"/>
        <item x="0"/>
        <item x="888"/>
        <item x="1160"/>
        <item x="331"/>
        <item x="932"/>
        <item x="787"/>
        <item x="788"/>
        <item x="1199"/>
        <item x="1151"/>
        <item x="967"/>
        <item x="272"/>
        <item x="936"/>
        <item x="732"/>
        <item x="44"/>
        <item x="785"/>
        <item x="926"/>
        <item x="320"/>
        <item x="633"/>
        <item x="1128"/>
        <item x="480"/>
        <item x="995"/>
        <item x="570"/>
        <item x="1335"/>
        <item x="599"/>
        <item x="1245"/>
        <item x="447"/>
        <item x="464"/>
        <item x="713"/>
        <item x="1228"/>
        <item x="153"/>
        <item x="219"/>
        <item x="1073"/>
        <item x="26"/>
        <item x="18"/>
        <item x="350"/>
        <item x="125"/>
        <item x="819"/>
        <item x="1286"/>
        <item x="630"/>
        <item x="103"/>
        <item x="399"/>
        <item x="265"/>
        <item x="365"/>
        <item x="797"/>
        <item x="1017"/>
        <item x="743"/>
        <item x="306"/>
        <item x="829"/>
        <item x="15"/>
        <item x="205"/>
        <item x="1203"/>
        <item x="58"/>
        <item x="779"/>
        <item x="1053"/>
        <item x="53"/>
        <item x="941"/>
        <item x="818"/>
        <item x="1210"/>
        <item x="377"/>
        <item x="323"/>
        <item x="426"/>
        <item x="1139"/>
        <item x="1227"/>
        <item x="1065"/>
        <item x="280"/>
        <item x="1133"/>
        <item x="953"/>
        <item x="254"/>
        <item x="759"/>
        <item x="631"/>
        <item x="955"/>
        <item x="150"/>
        <item x="1081"/>
        <item x="1254"/>
        <item x="1287"/>
        <item x="863"/>
        <item x="510"/>
        <item x="281"/>
        <item x="244"/>
        <item x="1014"/>
        <item x="48"/>
        <item x="255"/>
        <item x="902"/>
        <item x="844"/>
        <item x="21"/>
        <item x="250"/>
        <item x="1285"/>
        <item x="112"/>
        <item x="547"/>
        <item x="1289"/>
        <item x="729"/>
        <item x="1010"/>
        <item x="721"/>
        <item x="41"/>
        <item x="372"/>
        <item x="1290"/>
        <item x="113"/>
        <item x="528"/>
        <item x="299"/>
        <item x="51"/>
        <item x="1066"/>
        <item x="1283"/>
        <item x="866"/>
        <item x="624"/>
        <item x="479"/>
        <item x="31"/>
        <item x="958"/>
        <item x="742"/>
        <item x="298"/>
        <item x="957"/>
        <item x="608"/>
        <item x="766"/>
        <item x="295"/>
        <item x="1218"/>
        <item x="1220"/>
        <item x="476"/>
        <item x="273"/>
        <item x="246"/>
        <item x="620"/>
        <item x="1077"/>
        <item x="1105"/>
        <item x="4"/>
        <item x="595"/>
        <item x="782"/>
        <item x="662"/>
        <item x="158"/>
        <item x="475"/>
        <item x="61"/>
        <item x="557"/>
        <item x="645"/>
        <item x="1293"/>
        <item x="585"/>
        <item x="1261"/>
        <item x="538"/>
        <item x="214"/>
        <item x="1107"/>
        <item x="736"/>
        <item x="999"/>
        <item x="1194"/>
        <item x="1048"/>
        <item x="1207"/>
        <item x="256"/>
        <item x="227"/>
        <item x="514"/>
        <item x="1134"/>
        <item x="80"/>
        <item x="308"/>
        <item x="851"/>
        <item x="1108"/>
        <item x="1186"/>
        <item x="573"/>
        <item x="820"/>
        <item x="1008"/>
        <item x="183"/>
        <item x="872"/>
        <item x="885"/>
        <item x="594"/>
        <item x="149"/>
        <item x="979"/>
        <item x="384"/>
        <item x="1171"/>
        <item x="710"/>
        <item x="412"/>
        <item x="928"/>
        <item x="1244"/>
        <item x="896"/>
        <item x="789"/>
        <item x="221"/>
        <item x="707"/>
        <item x="169"/>
        <item x="629"/>
        <item x="1177"/>
        <item x="522"/>
        <item x="1158"/>
        <item x="1212"/>
        <item x="442"/>
        <item x="812"/>
        <item x="901"/>
        <item x="1338"/>
        <item x="927"/>
        <item x="282"/>
        <item x="1011"/>
        <item x="216"/>
        <item x="346"/>
        <item x="180"/>
        <item x="918"/>
        <item x="393"/>
        <item x="1068"/>
        <item x="1135"/>
        <item x="935"/>
        <item x="79"/>
        <item x="1329"/>
        <item x="1043"/>
        <item x="1234"/>
        <item x="951"/>
        <item x="86"/>
        <item x="104"/>
        <item x="970"/>
        <item x="1067"/>
        <item x="321"/>
        <item x="487"/>
        <item x="1296"/>
        <item x="593"/>
        <item x="1295"/>
        <item x="1208"/>
        <item x="229"/>
        <item x="416"/>
        <item x="1058"/>
        <item x="908"/>
        <item x="279"/>
        <item x="63"/>
        <item x="76"/>
        <item x="374"/>
        <item x="178"/>
        <item x="537"/>
        <item x="1291"/>
        <item x="1278"/>
        <item x="34"/>
        <item x="232"/>
        <item x="913"/>
        <item x="478"/>
        <item x="567"/>
        <item x="418"/>
        <item x="271"/>
        <item x="601"/>
        <item x="351"/>
        <item x="433"/>
        <item x="661"/>
        <item x="1075"/>
        <item x="1206"/>
        <item x="651"/>
        <item x="404"/>
        <item x="136"/>
        <item x="806"/>
        <item x="737"/>
        <item x="856"/>
        <item x="474"/>
        <item x="1137"/>
        <item x="1004"/>
        <item x="1219"/>
        <item x="853"/>
        <item x="794"/>
        <item x="1167"/>
        <item x="1061"/>
        <item x="117"/>
        <item x="1072"/>
        <item x="1201"/>
        <item x="222"/>
        <item x="623"/>
        <item x="1007"/>
        <item x="439"/>
        <item x="906"/>
        <item x="468"/>
        <item x="1172"/>
        <item x="1084"/>
        <item x="657"/>
        <item x="690"/>
        <item x="911"/>
        <item x="1209"/>
        <item x="612"/>
        <item x="704"/>
        <item x="705"/>
        <item x="1145"/>
        <item x="303"/>
        <item x="190"/>
        <item x="1085"/>
        <item x="734"/>
        <item x="600"/>
        <item x="1138"/>
        <item x="1079"/>
        <item x="71"/>
        <item x="56"/>
        <item x="132"/>
        <item x="116"/>
        <item x="1155"/>
        <item x="389"/>
        <item x="1036"/>
        <item x="1341"/>
        <item x="541"/>
        <item x="968"/>
        <item x="72"/>
        <item x="923"/>
        <item x="854"/>
        <item x="640"/>
        <item x="916"/>
        <item x="1144"/>
        <item x="828"/>
        <item x="1195"/>
        <item x="1196"/>
        <item x="1153"/>
        <item x="800"/>
        <item x="291"/>
        <item x="262"/>
        <item x="114"/>
        <item x="622"/>
        <item x="1173"/>
        <item x="490"/>
        <item x="1141"/>
        <item x="569"/>
        <item x="1052"/>
        <item x="398"/>
        <item x="1"/>
        <item x="1193"/>
        <item x="361"/>
        <item x="765"/>
        <item x="1094"/>
        <item x="16"/>
        <item x="572"/>
        <item x="1100"/>
        <item x="700"/>
        <item x="847"/>
        <item x="919"/>
        <item x="1288"/>
        <item x="1009"/>
        <item x="83"/>
        <item x="921"/>
        <item x="1154"/>
        <item x="1157"/>
        <item x="215"/>
        <item x="417"/>
        <item x="1012"/>
        <item x="775"/>
        <item x="179"/>
        <item x="1262"/>
        <item x="1070"/>
        <item x="1273"/>
        <item x="1192"/>
        <item x="362"/>
        <item x="330"/>
        <item x="668"/>
        <item x="24"/>
        <item x="961"/>
        <item x="899"/>
        <item x="712"/>
        <item x="1176"/>
        <item x="102"/>
        <item x="1175"/>
        <item x="1147"/>
        <item x="1330"/>
        <item x="810"/>
        <item x="237"/>
        <item x="1236"/>
        <item x="142"/>
        <item x="139"/>
        <item x="1097"/>
        <item x="755"/>
        <item x="1055"/>
        <item x="750"/>
        <item x="191"/>
        <item x="206"/>
        <item x="1190"/>
        <item x="1101"/>
        <item x="562"/>
        <item x="1069"/>
        <item x="2"/>
        <item x="962"/>
        <item x="830"/>
        <item x="1148"/>
        <item x="264"/>
        <item x="144"/>
        <item x="263"/>
        <item x="602"/>
        <item x="333"/>
        <item x="296"/>
        <item x="226"/>
        <item x="1263"/>
        <item x="1091"/>
        <item x="587"/>
        <item x="873"/>
        <item x="1271"/>
        <item x="1164"/>
        <item x="1229"/>
        <item x="335"/>
        <item x="129"/>
        <item x="846"/>
        <item x="894"/>
        <item x="605"/>
        <item x="544"/>
        <item x="650"/>
        <item x="1248"/>
        <item x="1274"/>
        <item x="121"/>
        <item x="749"/>
        <item x="1240"/>
        <item x="1275"/>
        <item x="566"/>
        <item x="1188"/>
        <item x="576"/>
        <item x="511"/>
        <item x="473"/>
        <item x="786"/>
        <item x="231"/>
        <item x="561"/>
        <item x="764"/>
        <item x="74"/>
        <item x="156"/>
        <item x="491"/>
        <item x="992"/>
        <item x="801"/>
        <item x="983"/>
        <item x="822"/>
        <item x="203"/>
        <item x="243"/>
        <item x="1041"/>
        <item x="477"/>
        <item x="88"/>
        <item x="458"/>
        <item x="771"/>
        <item x="559"/>
        <item x="1165"/>
        <item x="577"/>
        <item x="32"/>
        <item x="727"/>
        <item x="1163"/>
        <item x="1046"/>
        <item x="1246"/>
        <item x="693"/>
        <item x="637"/>
        <item x="590"/>
        <item x="1005"/>
        <item x="228"/>
        <item x="1260"/>
        <item x="563"/>
        <item x="1098"/>
        <item x="1106"/>
        <item x="287"/>
        <item x="449"/>
        <item x="772"/>
        <item x="401"/>
        <item x="217"/>
        <item x="1054"/>
        <item x="326"/>
        <item x="582"/>
        <item x="252"/>
        <item x="1060"/>
        <item x="278"/>
        <item x="242"/>
        <item x="388"/>
        <item x="831"/>
        <item x="722"/>
        <item x="763"/>
        <item x="141"/>
        <item x="654"/>
        <item x="249"/>
        <item x="1179"/>
        <item x="466"/>
        <item x="975"/>
        <item x="1298"/>
        <item x="1086"/>
        <item x="731"/>
        <item x="884"/>
        <item x="997"/>
        <item x="40"/>
        <item x="849"/>
        <item x="691"/>
        <item x="46"/>
        <item x="1083"/>
        <item x="513"/>
        <item x="376"/>
        <item x="579"/>
        <item x="716"/>
        <item x="1099"/>
        <item x="575"/>
        <item x="735"/>
        <item x="181"/>
        <item x="192"/>
        <item x="36"/>
        <item x="741"/>
        <item x="1242"/>
        <item x="685"/>
        <item x="708"/>
        <item x="1272"/>
        <item x="584"/>
        <item x="638"/>
        <item x="545"/>
        <item x="596"/>
        <item x="568"/>
        <item x="867"/>
        <item x="1281"/>
        <item x="1259"/>
        <item x="976"/>
        <item x="448"/>
        <item x="1000"/>
        <item x="1235"/>
        <item x="184"/>
        <item x="1102"/>
        <item x="673"/>
        <item x="1093"/>
        <item x="106"/>
        <item x="260"/>
        <item x="658"/>
        <item x="1049"/>
        <item x="745"/>
        <item x="740"/>
        <item x="897"/>
        <item x="694"/>
        <item x="652"/>
        <item x="437"/>
        <item x="826"/>
        <item x="1131"/>
        <item x="868"/>
        <item x="910"/>
        <item x="1042"/>
        <item x="422"/>
        <item x="297"/>
        <item x="706"/>
        <item x="942"/>
        <item x="60"/>
        <item x="985"/>
        <item x="793"/>
        <item x="29"/>
        <item x="52"/>
        <item x="1169"/>
        <item x="996"/>
        <item x="1182"/>
        <item x="758"/>
        <item x="1297"/>
        <item x="436"/>
        <item x="780"/>
        <item x="728"/>
        <item x="993"/>
        <item x="845"/>
        <item x="1267"/>
        <item x="862"/>
        <item x="816"/>
        <item x="581"/>
        <item x="674"/>
        <item x="1025"/>
        <item x="1047"/>
        <item x="998"/>
        <item x="407"/>
        <item x="646"/>
        <item x="1332"/>
        <item x="798"/>
        <item x="1057"/>
        <item x="35"/>
        <item x="17"/>
        <item x="1300"/>
        <item x="939"/>
        <item x="259"/>
        <item x="43"/>
        <item x="1037"/>
        <item x="781"/>
        <item x="89"/>
        <item x="1001"/>
        <item x="440"/>
        <item x="493"/>
        <item x="45"/>
        <item x="783"/>
        <item x="1040"/>
        <item x="578"/>
        <item x="257"/>
        <item x="122"/>
        <item x="598"/>
        <item x="457"/>
        <item x="1104"/>
        <item x="1115"/>
        <item x="966"/>
        <item x="1074"/>
        <item x="1064"/>
        <item x="100"/>
        <item x="519"/>
        <item x="164"/>
        <item x="386"/>
        <item x="799"/>
        <item x="1266"/>
        <item x="1140"/>
        <item x="974"/>
        <item x="423"/>
        <item x="261"/>
        <item x="1183"/>
        <item x="406"/>
        <item x="1059"/>
        <item x="614"/>
        <item x="984"/>
        <item x="556"/>
        <item x="432"/>
        <item x="515"/>
        <item x="1002"/>
        <item x="1238"/>
        <item x="1239"/>
        <item x="813"/>
        <item x="827"/>
        <item x="1044"/>
        <item x="615"/>
        <item x="980"/>
        <item x="1251"/>
        <item x="1276"/>
        <item x="934"/>
        <item x="1233"/>
        <item x="1181"/>
        <item x="1258"/>
        <item x="1063"/>
        <item x="1189"/>
        <item x="1038"/>
        <item x="723"/>
        <item x="987"/>
        <item x="930"/>
        <item x="1152"/>
        <item x="37"/>
        <item x="776"/>
        <item x="1256"/>
        <item x="709"/>
        <item x="857"/>
        <item x="1062"/>
        <item x="1150"/>
        <item x="1331"/>
        <item x="375"/>
        <item x="852"/>
        <item x="1185"/>
        <item x="956"/>
        <item x="1110"/>
        <item x="1249"/>
        <item x="1225"/>
        <item x="1340"/>
        <item x="618"/>
        <item x="672"/>
        <item x="739"/>
        <item x="1279"/>
        <item x="1039"/>
        <item x="1264"/>
        <item x="1184"/>
        <item x="1270"/>
        <item x="1243"/>
        <item x="718"/>
        <item x="1221"/>
        <item x="42"/>
        <item x="751"/>
        <item x="1071"/>
        <item x="977"/>
        <item x="520"/>
        <item x="626"/>
        <item x="1342"/>
        <item x="517"/>
        <item x="1241"/>
        <item x="1178"/>
        <item x="1216"/>
        <item x="1166"/>
        <item x="805"/>
        <item x="536"/>
        <item x="1082"/>
        <item x="1265"/>
        <item x="1116"/>
        <item x="1280"/>
        <item x="1257"/>
        <item x="1143"/>
        <item x="1255"/>
        <item x="1109"/>
        <item x="719"/>
        <item x="1336"/>
        <item x="1159"/>
        <item x="738"/>
        <item x="1268"/>
        <item x="1269"/>
        <item x="752"/>
        <item x="994"/>
        <item x="660"/>
        <item x="804"/>
        <item x="1215"/>
        <item x="1114"/>
        <item x="1156"/>
        <item x="803"/>
        <item x="1226"/>
        <item x="848"/>
        <item x="85"/>
        <item x="1142"/>
        <item x="1217"/>
        <item x="1343"/>
        <item t="default"/>
      </items>
    </pivotField>
    <pivotField showAll="0"/>
    <pivotField showAll="0"/>
    <pivotField showAll="0"/>
    <pivotField axis="axisRow" showAll="0">
      <items count="5">
        <item x="0"/>
        <item x="1"/>
        <item x="2"/>
        <item x="3"/>
        <item t="default"/>
      </items>
    </pivotField>
  </pivotFields>
  <rowFields count="2">
    <field x="18"/>
    <field x="0"/>
  </rowFields>
  <rowItems count="22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Items count="1">
    <i/>
  </colItems>
  <pageFields count="1">
    <pageField fld="7" item="17" hier="-1"/>
  </pageFields>
  <dataFields count="1">
    <dataField name="Súčet z Čiastka" fld="14" baseField="0" baseItem="0" numFmtId="4"/>
  </dataFields>
  <formats count="28">
    <format dxfId="160">
      <pivotArea outline="0" collapsedLevelsAreSubtotals="1" fieldPosition="0"/>
    </format>
    <format dxfId="159">
      <pivotArea dataOnly="0" labelOnly="1" outline="0" fieldPosition="0">
        <references count="1">
          <reference field="7" count="1">
            <x v="17"/>
          </reference>
        </references>
      </pivotArea>
    </format>
    <format dxfId="158">
      <pivotArea dataOnly="0" labelOnly="1" outline="0" axis="axisValues" fieldPosition="0"/>
    </format>
    <format dxfId="157">
      <pivotArea collapsedLevelsAreSubtotals="1" fieldPosition="0">
        <references count="2">
          <reference field="0" count="1">
            <x v="1"/>
          </reference>
          <reference field="18" count="1" selected="0">
            <x v="1"/>
          </reference>
        </references>
      </pivotArea>
    </format>
    <format dxfId="156">
      <pivotArea collapsedLevelsAreSubtotals="1" fieldPosition="0">
        <references count="2">
          <reference field="0" count="1">
            <x v="2"/>
          </reference>
          <reference field="18" count="1" selected="0">
            <x v="1"/>
          </reference>
        </references>
      </pivotArea>
    </format>
    <format dxfId="155">
      <pivotArea collapsedLevelsAreSubtotals="1" fieldPosition="0">
        <references count="2">
          <reference field="0" count="1">
            <x v="3"/>
          </reference>
          <reference field="18" count="1" selected="0">
            <x v="1"/>
          </reference>
        </references>
      </pivotArea>
    </format>
    <format dxfId="154">
      <pivotArea collapsedLevelsAreSubtotals="1" fieldPosition="0">
        <references count="2">
          <reference field="0" count="1">
            <x v="4"/>
          </reference>
          <reference field="18" count="1" selected="0">
            <x v="1"/>
          </reference>
        </references>
      </pivotArea>
    </format>
    <format dxfId="153">
      <pivotArea collapsedLevelsAreSubtotals="1" fieldPosition="0">
        <references count="2">
          <reference field="0" count="1">
            <x v="5"/>
          </reference>
          <reference field="18" count="1" selected="0">
            <x v="1"/>
          </reference>
        </references>
      </pivotArea>
    </format>
    <format dxfId="152">
      <pivotArea collapsedLevelsAreSubtotals="1" fieldPosition="0">
        <references count="2">
          <reference field="0" count="1">
            <x v="6"/>
          </reference>
          <reference field="18" count="1" selected="0">
            <x v="1"/>
          </reference>
        </references>
      </pivotArea>
    </format>
    <format dxfId="151">
      <pivotArea collapsedLevelsAreSubtotals="1" fieldPosition="0">
        <references count="2">
          <reference field="0" count="1">
            <x v="7"/>
          </reference>
          <reference field="18" count="1" selected="0">
            <x v="1"/>
          </reference>
        </references>
      </pivotArea>
    </format>
    <format dxfId="150">
      <pivotArea collapsedLevelsAreSubtotals="1" fieldPosition="0">
        <references count="2">
          <reference field="0" count="1">
            <x v="7"/>
          </reference>
          <reference field="18" count="1" selected="0">
            <x v="1"/>
          </reference>
        </references>
      </pivotArea>
    </format>
    <format dxfId="149">
      <pivotArea collapsedLevelsAreSubtotals="1" fieldPosition="0">
        <references count="2">
          <reference field="0" count="1">
            <x v="8"/>
          </reference>
          <reference field="18" count="1" selected="0">
            <x v="1"/>
          </reference>
        </references>
      </pivotArea>
    </format>
    <format dxfId="148">
      <pivotArea collapsedLevelsAreSubtotals="1" fieldPosition="0">
        <references count="2">
          <reference field="0" count="1">
            <x v="9"/>
          </reference>
          <reference field="18" count="1" selected="0">
            <x v="1"/>
          </reference>
        </references>
      </pivotArea>
    </format>
    <format dxfId="147">
      <pivotArea collapsedLevelsAreSubtotals="1" fieldPosition="0">
        <references count="2">
          <reference field="0" count="1">
            <x v="12"/>
          </reference>
          <reference field="18" count="1" selected="0">
            <x v="1"/>
          </reference>
        </references>
      </pivotArea>
    </format>
    <format dxfId="146">
      <pivotArea collapsedLevelsAreSubtotals="1" fieldPosition="0">
        <references count="2">
          <reference field="0" count="1">
            <x v="12"/>
          </reference>
          <reference field="18" count="1" selected="0">
            <x v="1"/>
          </reference>
        </references>
      </pivotArea>
    </format>
    <format dxfId="145">
      <pivotArea collapsedLevelsAreSubtotals="1" fieldPosition="0">
        <references count="2">
          <reference field="0" count="1">
            <x v="12"/>
          </reference>
          <reference field="18" count="1" selected="0">
            <x v="1"/>
          </reference>
        </references>
      </pivotArea>
    </format>
    <format dxfId="144">
      <pivotArea collapsedLevelsAreSubtotals="1" fieldPosition="0">
        <references count="2">
          <reference field="0" count="1">
            <x v="12"/>
          </reference>
          <reference field="18" count="1" selected="0">
            <x v="1"/>
          </reference>
        </references>
      </pivotArea>
    </format>
    <format dxfId="143">
      <pivotArea collapsedLevelsAreSubtotals="1" fieldPosition="0">
        <references count="2">
          <reference field="0" count="1">
            <x v="12"/>
          </reference>
          <reference field="18" count="1" selected="0">
            <x v="1"/>
          </reference>
        </references>
      </pivotArea>
    </format>
    <format dxfId="142">
      <pivotArea collapsedLevelsAreSubtotals="1" fieldPosition="0">
        <references count="2">
          <reference field="0" count="1">
            <x v="1"/>
          </reference>
          <reference field="18" count="1" selected="0">
            <x v="2"/>
          </reference>
        </references>
      </pivotArea>
    </format>
    <format dxfId="141">
      <pivotArea collapsedLevelsAreSubtotals="1" fieldPosition="0">
        <references count="2">
          <reference field="0" count="6">
            <x v="2"/>
            <x v="3"/>
            <x v="4"/>
            <x v="5"/>
            <x v="6"/>
            <x v="7"/>
          </reference>
          <reference field="18" count="1" selected="0">
            <x v="2"/>
          </reference>
        </references>
      </pivotArea>
    </format>
    <format dxfId="140">
      <pivotArea collapsedLevelsAreSubtotals="1" fieldPosition="0">
        <references count="2">
          <reference field="0" count="1">
            <x v="12"/>
          </reference>
          <reference field="18" count="1" selected="0">
            <x v="1"/>
          </reference>
        </references>
      </pivotArea>
    </format>
    <format dxfId="139">
      <pivotArea collapsedLevelsAreSubtotals="1" fieldPosition="0">
        <references count="1">
          <reference field="18" count="1">
            <x v="2"/>
          </reference>
        </references>
      </pivotArea>
    </format>
    <format dxfId="138">
      <pivotArea collapsedLevelsAreSubtotals="1" fieldPosition="0">
        <references count="2">
          <reference field="0" count="7">
            <x v="1"/>
            <x v="2"/>
            <x v="3"/>
            <x v="4"/>
            <x v="5"/>
            <x v="6"/>
            <x v="7"/>
          </reference>
          <reference field="18" count="1" selected="0">
            <x v="2"/>
          </reference>
        </references>
      </pivotArea>
    </format>
    <format dxfId="137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8" count="1" selected="0">
            <x v="1"/>
          </reference>
        </references>
      </pivotArea>
    </format>
    <format dxfId="136">
      <pivotArea collapsedLevelsAreSubtotals="1" fieldPosition="0">
        <references count="1">
          <reference field="18" count="1">
            <x v="2"/>
          </reference>
        </references>
      </pivotArea>
    </format>
    <format dxfId="135">
      <pivotArea collapsedLevelsAreSubtotals="1" fieldPosition="0">
        <references count="2">
          <reference field="0" count="7">
            <x v="1"/>
            <x v="2"/>
            <x v="3"/>
            <x v="4"/>
            <x v="5"/>
            <x v="6"/>
            <x v="7"/>
          </reference>
          <reference field="18" count="1" selected="0">
            <x v="2"/>
          </reference>
        </references>
      </pivotArea>
    </format>
    <format dxfId="134">
      <pivotArea dataOnly="0" labelOnly="1" fieldPosition="0">
        <references count="1">
          <reference field="18" count="1">
            <x v="2"/>
          </reference>
        </references>
      </pivotArea>
    </format>
    <format dxfId="133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8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Kontingenčná tabuľka5" cacheId="1" applyNumberFormats="0" applyBorderFormats="0" applyFontFormats="0" applyPatternFormats="0" applyAlignmentFormats="0" applyWidthHeightFormats="1" dataCaption="Hodnoty" updatedVersion="3" minRefreshableVersion="3" showCalcMbrs="0" useAutoFormatting="1" itemPrintTitles="1" createdVersion="3" indent="0" outline="1" outlineData="1" multipleFieldFilters="0">
  <location ref="A4:B26" firstHeaderRow="1" firstDataRow="1" firstDataCol="1" rowPageCount="1" colPageCount="1"/>
  <pivotFields count="19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9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6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1"/>
        <item x="53"/>
        <item x="54"/>
        <item x="55"/>
        <item x="56"/>
        <item x="57"/>
        <item x="58"/>
        <item x="59"/>
        <item x="60"/>
        <item x="61"/>
        <item x="62"/>
        <item x="65"/>
        <item x="66"/>
        <item x="67"/>
        <item x="63"/>
        <item x="68"/>
        <item x="64"/>
        <item x="70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0"/>
        <item x="87"/>
        <item x="88"/>
        <item x="89"/>
        <item x="90"/>
        <item x="9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1345">
        <item x="1211"/>
        <item x="95"/>
        <item x="1191"/>
        <item x="98"/>
        <item x="1307"/>
        <item x="946"/>
        <item x="886"/>
        <item x="947"/>
        <item x="969"/>
        <item x="832"/>
        <item x="839"/>
        <item x="841"/>
        <item x="1126"/>
        <item x="565"/>
        <item x="12"/>
        <item x="157"/>
        <item x="1092"/>
        <item x="859"/>
        <item x="877"/>
        <item x="1306"/>
        <item x="151"/>
        <item x="616"/>
        <item x="1315"/>
        <item x="314"/>
        <item x="467"/>
        <item x="450"/>
        <item x="1122"/>
        <item x="1310"/>
        <item x="1123"/>
        <item x="1120"/>
        <item x="1121"/>
        <item x="1119"/>
        <item x="189"/>
        <item x="137"/>
        <item x="235"/>
        <item x="512"/>
        <item x="170"/>
        <item x="135"/>
        <item x="380"/>
        <item x="307"/>
        <item x="871"/>
        <item x="550"/>
        <item x="840"/>
        <item x="1127"/>
        <item x="188"/>
        <item x="390"/>
        <item x="145"/>
        <item x="834"/>
        <item x="486"/>
        <item x="28"/>
        <item x="435"/>
        <item x="123"/>
        <item x="165"/>
        <item x="155"/>
        <item x="858"/>
        <item x="882"/>
        <item x="1320"/>
        <item x="409"/>
        <item x="176"/>
        <item x="438"/>
        <item x="507"/>
        <item x="1022"/>
        <item x="501"/>
        <item x="175"/>
        <item x="134"/>
        <item x="173"/>
        <item x="143"/>
        <item x="338"/>
        <item x="465"/>
        <item x="504"/>
        <item x="19"/>
        <item x="1314"/>
        <item x="133"/>
        <item x="619"/>
        <item x="553"/>
        <item x="218"/>
        <item x="488"/>
        <item x="508"/>
        <item x="539"/>
        <item x="484"/>
        <item x="39"/>
        <item x="1302"/>
        <item x="482"/>
        <item x="843"/>
        <item x="154"/>
        <item x="635"/>
        <item x="1129"/>
        <item x="160"/>
        <item x="357"/>
        <item x="699"/>
        <item x="140"/>
        <item x="317"/>
        <item x="161"/>
        <item x="689"/>
        <item x="604"/>
        <item x="212"/>
        <item x="876"/>
        <item x="524"/>
        <item x="162"/>
        <item x="875"/>
        <item x="748"/>
        <item x="64"/>
        <item x="502"/>
        <item x="533"/>
        <item x="643"/>
        <item x="696"/>
        <item x="1308"/>
        <item x="99"/>
        <item x="285"/>
        <item x="1125"/>
        <item x="861"/>
        <item x="453"/>
        <item x="1304"/>
        <item x="1161"/>
        <item x="220"/>
        <item x="186"/>
        <item x="248"/>
        <item x="128"/>
        <item x="1051"/>
        <item x="54"/>
        <item x="67"/>
        <item x="171"/>
        <item x="972"/>
        <item x="1237"/>
        <item x="641"/>
        <item x="720"/>
        <item x="835"/>
        <item x="610"/>
        <item x="294"/>
        <item x="289"/>
        <item x="938"/>
        <item x="639"/>
        <item x="316"/>
        <item x="1324"/>
        <item x="329"/>
        <item x="461"/>
        <item x="159"/>
        <item x="345"/>
        <item x="636"/>
        <item x="92"/>
        <item x="358"/>
        <item x="948"/>
        <item x="756"/>
        <item x="223"/>
        <item x="746"/>
        <item x="680"/>
        <item x="459"/>
        <item x="792"/>
        <item x="874"/>
        <item x="27"/>
        <item x="356"/>
        <item x="768"/>
        <item x="1318"/>
        <item x="430"/>
        <item x="126"/>
        <item x="62"/>
        <item x="420"/>
        <item x="373"/>
        <item x="1056"/>
        <item x="878"/>
        <item x="1309"/>
        <item x="202"/>
        <item x="725"/>
        <item x="950"/>
        <item x="251"/>
        <item x="526"/>
        <item x="1327"/>
        <item x="339"/>
        <item x="698"/>
        <item x="127"/>
        <item x="809"/>
        <item x="213"/>
        <item x="463"/>
        <item x="197"/>
        <item x="864"/>
        <item x="239"/>
        <item x="1333"/>
        <item x="870"/>
        <item x="757"/>
        <item x="808"/>
        <item x="495"/>
        <item x="313"/>
        <item x="1136"/>
        <item x="551"/>
        <item x="391"/>
        <item x="70"/>
        <item x="1222"/>
        <item x="842"/>
        <item x="413"/>
        <item x="371"/>
        <item x="548"/>
        <item x="444"/>
        <item x="309"/>
        <item x="677"/>
        <item x="1284"/>
        <item x="665"/>
        <item x="119"/>
        <item x="456"/>
        <item x="1301"/>
        <item x="887"/>
        <item x="1111"/>
        <item x="452"/>
        <item x="679"/>
        <item x="1050"/>
        <item x="322"/>
        <item x="460"/>
        <item x="146"/>
        <item x="304"/>
        <item x="340"/>
        <item x="760"/>
        <item x="881"/>
        <item x="383"/>
        <item x="1334"/>
        <item x="381"/>
        <item x="193"/>
        <item x="414"/>
        <item x="152"/>
        <item x="807"/>
        <item x="38"/>
        <item x="523"/>
        <item x="211"/>
        <item x="653"/>
        <item x="87"/>
        <item x="949"/>
        <item x="277"/>
        <item x="194"/>
        <item x="837"/>
        <item x="210"/>
        <item x="656"/>
        <item x="1026"/>
        <item x="451"/>
        <item x="917"/>
        <item x="225"/>
        <item x="73"/>
        <item x="989"/>
        <item x="1030"/>
        <item x="692"/>
        <item x="284"/>
        <item x="591"/>
        <item x="1028"/>
        <item x="628"/>
        <item x="1162"/>
        <item x="366"/>
        <item x="879"/>
        <item x="66"/>
        <item x="890"/>
        <item x="405"/>
        <item x="1027"/>
        <item x="1020"/>
        <item x="270"/>
        <item x="471"/>
        <item x="6"/>
        <item x="82"/>
        <item x="290"/>
        <item x="611"/>
        <item x="167"/>
        <item x="592"/>
        <item x="130"/>
        <item x="1277"/>
        <item x="583"/>
        <item x="110"/>
        <item x="525"/>
        <item x="268"/>
        <item x="767"/>
        <item x="352"/>
        <item x="1204"/>
        <item x="7"/>
        <item x="286"/>
        <item x="334"/>
        <item x="182"/>
        <item x="1322"/>
        <item x="109"/>
        <item x="891"/>
        <item x="535"/>
        <item x="666"/>
        <item x="378"/>
        <item x="274"/>
        <item x="343"/>
        <item x="1313"/>
        <item x="1124"/>
        <item x="860"/>
        <item x="496"/>
        <item x="613"/>
        <item x="649"/>
        <item x="589"/>
        <item x="1250"/>
        <item x="30"/>
        <item x="811"/>
        <item x="492"/>
        <item x="986"/>
        <item x="532"/>
        <item x="234"/>
        <item x="300"/>
        <item x="1317"/>
        <item x="833"/>
        <item x="1024"/>
        <item x="574"/>
        <item x="1132"/>
        <item x="711"/>
        <item x="714"/>
        <item x="549"/>
        <item x="1230"/>
        <item x="364"/>
        <item x="770"/>
        <item x="531"/>
        <item x="363"/>
        <item x="552"/>
        <item x="924"/>
        <item x="23"/>
        <item x="408"/>
        <item x="982"/>
        <item x="392"/>
        <item x="675"/>
        <item x="266"/>
        <item x="642"/>
        <item x="838"/>
        <item x="204"/>
        <item x="472"/>
        <item x="328"/>
        <item x="360"/>
        <item x="940"/>
        <item x="276"/>
        <item x="208"/>
        <item x="973"/>
        <item x="1029"/>
        <item x="1090"/>
        <item x="824"/>
        <item x="715"/>
        <item x="889"/>
        <item x="427"/>
        <item x="1076"/>
        <item x="367"/>
        <item x="446"/>
        <item x="1299"/>
        <item x="1328"/>
        <item x="288"/>
        <item x="1034"/>
        <item x="855"/>
        <item x="1316"/>
        <item x="791"/>
        <item x="1035"/>
        <item x="411"/>
        <item x="883"/>
        <item x="105"/>
        <item x="644"/>
        <item x="319"/>
        <item x="670"/>
        <item x="47"/>
        <item x="1130"/>
        <item x="434"/>
        <item x="253"/>
        <item x="703"/>
        <item x="954"/>
        <item x="695"/>
        <item x="247"/>
        <item x="187"/>
        <item x="483"/>
        <item x="96"/>
        <item x="20"/>
        <item x="454"/>
        <item x="1224"/>
        <item x="678"/>
        <item x="385"/>
        <item x="485"/>
        <item x="101"/>
        <item x="534"/>
        <item x="292"/>
        <item x="396"/>
        <item x="355"/>
        <item x="944"/>
        <item x="965"/>
        <item x="195"/>
        <item x="1118"/>
        <item x="823"/>
        <item x="621"/>
        <item x="1282"/>
        <item x="744"/>
        <item x="1303"/>
        <item x="1325"/>
        <item x="964"/>
        <item x="542"/>
        <item x="305"/>
        <item x="516"/>
        <item x="1103"/>
        <item x="543"/>
        <item x="120"/>
        <item x="318"/>
        <item x="769"/>
        <item x="500"/>
        <item x="1197"/>
        <item x="97"/>
        <item x="185"/>
        <item x="1117"/>
        <item x="429"/>
        <item x="1045"/>
        <item x="324"/>
        <item x="530"/>
        <item x="1087"/>
        <item x="236"/>
        <item x="118"/>
        <item x="1319"/>
        <item x="421"/>
        <item x="199"/>
        <item x="687"/>
        <item x="163"/>
        <item x="784"/>
        <item x="349"/>
        <item x="55"/>
        <item x="394"/>
        <item x="667"/>
        <item x="410"/>
        <item x="275"/>
        <item x="945"/>
        <item x="931"/>
        <item x="238"/>
        <item x="518"/>
        <item x="25"/>
        <item x="912"/>
        <item x="558"/>
        <item x="174"/>
        <item x="900"/>
        <item x="209"/>
        <item x="603"/>
        <item x="880"/>
        <item x="49"/>
        <item x="753"/>
        <item x="172"/>
        <item x="1089"/>
        <item x="580"/>
        <item x="1323"/>
        <item x="131"/>
        <item x="686"/>
        <item x="379"/>
        <item x="1031"/>
        <item x="898"/>
        <item x="359"/>
        <item x="648"/>
        <item x="84"/>
        <item x="65"/>
        <item x="470"/>
        <item x="509"/>
        <item x="168"/>
        <item x="353"/>
        <item x="1023"/>
        <item x="726"/>
        <item x="905"/>
        <item x="400"/>
        <item x="382"/>
        <item x="697"/>
        <item x="655"/>
        <item x="90"/>
        <item x="717"/>
        <item x="895"/>
        <item x="1321"/>
        <item x="230"/>
        <item x="57"/>
        <item x="724"/>
        <item x="387"/>
        <item x="893"/>
        <item x="1326"/>
        <item x="777"/>
        <item x="1305"/>
        <item x="1019"/>
        <item x="681"/>
        <item x="815"/>
        <item x="659"/>
        <item x="354"/>
        <item x="933"/>
        <item x="1312"/>
        <item x="988"/>
        <item x="903"/>
        <item x="397"/>
        <item x="564"/>
        <item x="425"/>
        <item x="963"/>
        <item x="200"/>
        <item x="78"/>
        <item x="1252"/>
        <item x="555"/>
        <item x="663"/>
        <item x="647"/>
        <item x="311"/>
        <item x="14"/>
        <item x="455"/>
        <item x="68"/>
        <item x="207"/>
        <item x="108"/>
        <item x="914"/>
        <item x="1311"/>
        <item x="747"/>
        <item x="527"/>
        <item x="1214"/>
        <item x="107"/>
        <item x="1223"/>
        <item x="560"/>
        <item x="529"/>
        <item x="865"/>
        <item x="494"/>
        <item x="814"/>
        <item x="1198"/>
        <item x="796"/>
        <item x="283"/>
        <item x="177"/>
        <item x="521"/>
        <item x="267"/>
        <item x="904"/>
        <item x="9"/>
        <item x="1015"/>
        <item x="981"/>
        <item x="1187"/>
        <item x="617"/>
        <item x="312"/>
        <item x="762"/>
        <item x="571"/>
        <item x="925"/>
        <item x="607"/>
        <item x="293"/>
        <item x="892"/>
        <item x="1170"/>
        <item x="943"/>
        <item x="754"/>
        <item x="489"/>
        <item x="498"/>
        <item x="69"/>
        <item x="196"/>
        <item x="332"/>
        <item x="634"/>
        <item x="148"/>
        <item x="94"/>
        <item x="609"/>
        <item x="75"/>
        <item x="11"/>
        <item x="850"/>
        <item x="1253"/>
        <item x="499"/>
        <item x="554"/>
        <item x="1013"/>
        <item x="369"/>
        <item x="224"/>
        <item x="1033"/>
        <item x="8"/>
        <item x="327"/>
        <item x="1088"/>
        <item x="606"/>
        <item x="1202"/>
        <item x="1337"/>
        <item x="761"/>
        <item x="773"/>
        <item x="201"/>
        <item x="971"/>
        <item x="952"/>
        <item x="671"/>
        <item x="269"/>
        <item x="336"/>
        <item x="337"/>
        <item x="10"/>
        <item x="415"/>
        <item x="77"/>
        <item x="625"/>
        <item x="1006"/>
        <item x="676"/>
        <item x="588"/>
        <item x="1292"/>
        <item x="1213"/>
        <item x="1080"/>
        <item x="233"/>
        <item x="402"/>
        <item x="1112"/>
        <item x="5"/>
        <item x="774"/>
        <item x="821"/>
        <item x="937"/>
        <item x="166"/>
        <item x="733"/>
        <item x="1205"/>
        <item x="1021"/>
        <item x="1146"/>
        <item x="1032"/>
        <item x="431"/>
        <item x="341"/>
        <item x="1174"/>
        <item x="302"/>
        <item x="59"/>
        <item x="546"/>
        <item x="795"/>
        <item x="344"/>
        <item x="91"/>
        <item x="1339"/>
        <item x="1200"/>
        <item x="922"/>
        <item x="368"/>
        <item x="778"/>
        <item x="506"/>
        <item x="1294"/>
        <item x="325"/>
        <item x="1095"/>
        <item x="403"/>
        <item x="428"/>
        <item x="198"/>
        <item x="245"/>
        <item x="702"/>
        <item x="301"/>
        <item x="115"/>
        <item x="481"/>
        <item x="81"/>
        <item x="1180"/>
        <item x="688"/>
        <item x="1247"/>
        <item x="1078"/>
        <item x="441"/>
        <item x="342"/>
        <item x="258"/>
        <item x="22"/>
        <item x="469"/>
        <item x="909"/>
        <item x="462"/>
        <item x="370"/>
        <item x="1018"/>
        <item x="347"/>
        <item x="701"/>
        <item x="240"/>
        <item x="627"/>
        <item x="1003"/>
        <item x="586"/>
        <item x="790"/>
        <item x="443"/>
        <item x="907"/>
        <item x="310"/>
        <item x="1232"/>
        <item x="540"/>
        <item x="315"/>
        <item x="1149"/>
        <item x="138"/>
        <item x="929"/>
        <item x="1168"/>
        <item x="395"/>
        <item x="497"/>
        <item x="50"/>
        <item x="669"/>
        <item x="419"/>
        <item x="505"/>
        <item x="960"/>
        <item x="503"/>
        <item x="991"/>
        <item x="13"/>
        <item x="445"/>
        <item x="920"/>
        <item x="817"/>
        <item x="424"/>
        <item x="93"/>
        <item x="684"/>
        <item x="683"/>
        <item x="869"/>
        <item x="33"/>
        <item x="664"/>
        <item x="1231"/>
        <item x="1016"/>
        <item x="632"/>
        <item x="682"/>
        <item x="915"/>
        <item x="241"/>
        <item x="959"/>
        <item x="990"/>
        <item x="111"/>
        <item x="1113"/>
        <item x="3"/>
        <item x="124"/>
        <item x="730"/>
        <item x="597"/>
        <item x="1096"/>
        <item x="802"/>
        <item x="147"/>
        <item x="978"/>
        <item x="836"/>
        <item x="348"/>
        <item x="825"/>
        <item x="0"/>
        <item x="888"/>
        <item x="1160"/>
        <item x="331"/>
        <item x="932"/>
        <item x="787"/>
        <item x="788"/>
        <item x="1199"/>
        <item x="1151"/>
        <item x="967"/>
        <item x="272"/>
        <item x="936"/>
        <item x="732"/>
        <item x="44"/>
        <item x="785"/>
        <item x="926"/>
        <item x="320"/>
        <item x="633"/>
        <item x="1128"/>
        <item x="480"/>
        <item x="995"/>
        <item x="570"/>
        <item x="1335"/>
        <item x="599"/>
        <item x="1245"/>
        <item x="447"/>
        <item x="464"/>
        <item x="713"/>
        <item x="1228"/>
        <item x="153"/>
        <item x="219"/>
        <item x="1073"/>
        <item x="26"/>
        <item x="18"/>
        <item x="350"/>
        <item x="125"/>
        <item x="819"/>
        <item x="1286"/>
        <item x="630"/>
        <item x="103"/>
        <item x="399"/>
        <item x="265"/>
        <item x="365"/>
        <item x="797"/>
        <item x="1017"/>
        <item x="743"/>
        <item x="306"/>
        <item x="829"/>
        <item x="15"/>
        <item x="205"/>
        <item x="1203"/>
        <item x="58"/>
        <item x="779"/>
        <item x="1053"/>
        <item x="53"/>
        <item x="941"/>
        <item x="818"/>
        <item x="1210"/>
        <item x="377"/>
        <item x="323"/>
        <item x="426"/>
        <item x="1139"/>
        <item x="1227"/>
        <item x="1065"/>
        <item x="280"/>
        <item x="1133"/>
        <item x="953"/>
        <item x="254"/>
        <item x="759"/>
        <item x="631"/>
        <item x="955"/>
        <item x="150"/>
        <item x="1081"/>
        <item x="1254"/>
        <item x="1287"/>
        <item x="863"/>
        <item x="510"/>
        <item x="281"/>
        <item x="244"/>
        <item x="1014"/>
        <item x="48"/>
        <item x="255"/>
        <item x="902"/>
        <item x="844"/>
        <item x="21"/>
        <item x="250"/>
        <item x="1285"/>
        <item x="112"/>
        <item x="547"/>
        <item x="1289"/>
        <item x="729"/>
        <item x="1010"/>
        <item x="721"/>
        <item x="41"/>
        <item x="372"/>
        <item x="1290"/>
        <item x="113"/>
        <item x="528"/>
        <item x="299"/>
        <item x="51"/>
        <item x="1066"/>
        <item x="1283"/>
        <item x="866"/>
        <item x="624"/>
        <item x="479"/>
        <item x="31"/>
        <item x="958"/>
        <item x="742"/>
        <item x="298"/>
        <item x="957"/>
        <item x="608"/>
        <item x="766"/>
        <item x="295"/>
        <item x="1218"/>
        <item x="1220"/>
        <item x="476"/>
        <item x="273"/>
        <item x="246"/>
        <item x="620"/>
        <item x="1077"/>
        <item x="1105"/>
        <item x="4"/>
        <item x="595"/>
        <item x="782"/>
        <item x="662"/>
        <item x="158"/>
        <item x="475"/>
        <item x="61"/>
        <item x="557"/>
        <item x="645"/>
        <item x="1293"/>
        <item x="585"/>
        <item x="1261"/>
        <item x="538"/>
        <item x="214"/>
        <item x="1107"/>
        <item x="736"/>
        <item x="999"/>
        <item x="1194"/>
        <item x="1048"/>
        <item x="1207"/>
        <item x="256"/>
        <item x="227"/>
        <item x="514"/>
        <item x="1134"/>
        <item x="80"/>
        <item x="308"/>
        <item x="851"/>
        <item x="1108"/>
        <item x="1186"/>
        <item x="573"/>
        <item x="820"/>
        <item x="1008"/>
        <item x="183"/>
        <item x="872"/>
        <item x="885"/>
        <item x="594"/>
        <item x="149"/>
        <item x="979"/>
        <item x="384"/>
        <item x="1171"/>
        <item x="710"/>
        <item x="412"/>
        <item x="928"/>
        <item x="1244"/>
        <item x="896"/>
        <item x="789"/>
        <item x="221"/>
        <item x="707"/>
        <item x="169"/>
        <item x="629"/>
        <item x="1177"/>
        <item x="522"/>
        <item x="1158"/>
        <item x="1212"/>
        <item x="442"/>
        <item x="812"/>
        <item x="901"/>
        <item x="1338"/>
        <item x="927"/>
        <item x="282"/>
        <item x="1011"/>
        <item x="216"/>
        <item x="346"/>
        <item x="180"/>
        <item x="918"/>
        <item x="393"/>
        <item x="1068"/>
        <item x="1135"/>
        <item x="935"/>
        <item x="79"/>
        <item x="1329"/>
        <item x="1043"/>
        <item x="1234"/>
        <item x="951"/>
        <item x="86"/>
        <item x="104"/>
        <item x="970"/>
        <item x="1067"/>
        <item x="321"/>
        <item x="487"/>
        <item x="1296"/>
        <item x="593"/>
        <item x="1295"/>
        <item x="1208"/>
        <item x="229"/>
        <item x="416"/>
        <item x="1058"/>
        <item x="908"/>
        <item x="279"/>
        <item x="63"/>
        <item x="76"/>
        <item x="374"/>
        <item x="178"/>
        <item x="537"/>
        <item x="1291"/>
        <item x="1278"/>
        <item x="34"/>
        <item x="232"/>
        <item x="913"/>
        <item x="478"/>
        <item x="567"/>
        <item x="418"/>
        <item x="271"/>
        <item x="601"/>
        <item x="351"/>
        <item x="433"/>
        <item x="661"/>
        <item x="1075"/>
        <item x="1206"/>
        <item x="651"/>
        <item x="404"/>
        <item x="136"/>
        <item x="806"/>
        <item x="737"/>
        <item x="856"/>
        <item x="474"/>
        <item x="1137"/>
        <item x="1004"/>
        <item x="1219"/>
        <item x="853"/>
        <item x="794"/>
        <item x="1167"/>
        <item x="1061"/>
        <item x="117"/>
        <item x="1072"/>
        <item x="1201"/>
        <item x="222"/>
        <item x="623"/>
        <item x="1007"/>
        <item x="439"/>
        <item x="906"/>
        <item x="468"/>
        <item x="1172"/>
        <item x="1084"/>
        <item x="657"/>
        <item x="690"/>
        <item x="911"/>
        <item x="1209"/>
        <item x="612"/>
        <item x="704"/>
        <item x="705"/>
        <item x="1145"/>
        <item x="303"/>
        <item x="190"/>
        <item x="1085"/>
        <item x="734"/>
        <item x="600"/>
        <item x="1138"/>
        <item x="1079"/>
        <item x="71"/>
        <item x="56"/>
        <item x="132"/>
        <item x="116"/>
        <item x="1155"/>
        <item x="389"/>
        <item x="1036"/>
        <item x="1341"/>
        <item x="541"/>
        <item x="968"/>
        <item x="72"/>
        <item x="923"/>
        <item x="854"/>
        <item x="640"/>
        <item x="916"/>
        <item x="1144"/>
        <item x="828"/>
        <item x="1195"/>
        <item x="1196"/>
        <item x="1153"/>
        <item x="800"/>
        <item x="291"/>
        <item x="262"/>
        <item x="114"/>
        <item x="622"/>
        <item x="1173"/>
        <item x="490"/>
        <item x="1141"/>
        <item x="569"/>
        <item x="1052"/>
        <item x="398"/>
        <item x="1"/>
        <item x="1193"/>
        <item x="361"/>
        <item x="765"/>
        <item x="1094"/>
        <item x="16"/>
        <item x="572"/>
        <item x="1100"/>
        <item x="700"/>
        <item x="847"/>
        <item x="919"/>
        <item x="1288"/>
        <item x="1009"/>
        <item x="83"/>
        <item x="921"/>
        <item x="1154"/>
        <item x="1157"/>
        <item x="215"/>
        <item x="417"/>
        <item x="1012"/>
        <item x="775"/>
        <item x="179"/>
        <item x="1262"/>
        <item x="1070"/>
        <item x="1273"/>
        <item x="1192"/>
        <item x="362"/>
        <item x="330"/>
        <item x="668"/>
        <item x="24"/>
        <item x="961"/>
        <item x="899"/>
        <item x="712"/>
        <item x="1176"/>
        <item x="102"/>
        <item x="1175"/>
        <item x="1147"/>
        <item x="1330"/>
        <item x="810"/>
        <item x="237"/>
        <item x="1236"/>
        <item x="142"/>
        <item x="139"/>
        <item x="1097"/>
        <item x="755"/>
        <item x="1055"/>
        <item x="750"/>
        <item x="191"/>
        <item x="206"/>
        <item x="1190"/>
        <item x="1101"/>
        <item x="562"/>
        <item x="1069"/>
        <item x="2"/>
        <item x="962"/>
        <item x="830"/>
        <item x="1148"/>
        <item x="264"/>
        <item x="144"/>
        <item x="263"/>
        <item x="602"/>
        <item x="333"/>
        <item x="296"/>
        <item x="226"/>
        <item x="1263"/>
        <item x="1091"/>
        <item x="587"/>
        <item x="873"/>
        <item x="1271"/>
        <item x="1164"/>
        <item x="1229"/>
        <item x="335"/>
        <item x="129"/>
        <item x="846"/>
        <item x="894"/>
        <item x="605"/>
        <item x="544"/>
        <item x="650"/>
        <item x="1248"/>
        <item x="1274"/>
        <item x="121"/>
        <item x="749"/>
        <item x="1240"/>
        <item x="1275"/>
        <item x="566"/>
        <item x="1188"/>
        <item x="576"/>
        <item x="511"/>
        <item x="473"/>
        <item x="786"/>
        <item x="231"/>
        <item x="561"/>
        <item x="764"/>
        <item x="74"/>
        <item x="156"/>
        <item x="491"/>
        <item x="992"/>
        <item x="801"/>
        <item x="983"/>
        <item x="822"/>
        <item x="203"/>
        <item x="243"/>
        <item x="1041"/>
        <item x="477"/>
        <item x="88"/>
        <item x="458"/>
        <item x="771"/>
        <item x="559"/>
        <item x="1165"/>
        <item x="577"/>
        <item x="32"/>
        <item x="727"/>
        <item x="1163"/>
        <item x="1046"/>
        <item x="1246"/>
        <item x="693"/>
        <item x="637"/>
        <item x="590"/>
        <item x="1005"/>
        <item x="228"/>
        <item x="1260"/>
        <item x="563"/>
        <item x="1098"/>
        <item x="1106"/>
        <item x="287"/>
        <item x="449"/>
        <item x="772"/>
        <item x="401"/>
        <item x="217"/>
        <item x="1054"/>
        <item x="326"/>
        <item x="582"/>
        <item x="252"/>
        <item x="1060"/>
        <item x="278"/>
        <item x="242"/>
        <item x="388"/>
        <item x="831"/>
        <item x="722"/>
        <item x="763"/>
        <item x="141"/>
        <item x="654"/>
        <item x="249"/>
        <item x="1179"/>
        <item x="466"/>
        <item x="975"/>
        <item x="1298"/>
        <item x="1086"/>
        <item x="731"/>
        <item x="884"/>
        <item x="997"/>
        <item x="40"/>
        <item x="849"/>
        <item x="691"/>
        <item x="46"/>
        <item x="1083"/>
        <item x="513"/>
        <item x="376"/>
        <item x="579"/>
        <item x="716"/>
        <item x="1099"/>
        <item x="575"/>
        <item x="735"/>
        <item x="181"/>
        <item x="192"/>
        <item x="36"/>
        <item x="741"/>
        <item x="1242"/>
        <item x="685"/>
        <item x="708"/>
        <item x="1272"/>
        <item x="584"/>
        <item x="638"/>
        <item x="545"/>
        <item x="596"/>
        <item x="568"/>
        <item x="867"/>
        <item x="1281"/>
        <item x="1259"/>
        <item x="976"/>
        <item x="448"/>
        <item x="1000"/>
        <item x="1235"/>
        <item x="184"/>
        <item x="1102"/>
        <item x="673"/>
        <item x="1093"/>
        <item x="106"/>
        <item x="260"/>
        <item x="658"/>
        <item x="1049"/>
        <item x="745"/>
        <item x="740"/>
        <item x="897"/>
        <item x="694"/>
        <item x="652"/>
        <item x="437"/>
        <item x="826"/>
        <item x="1131"/>
        <item x="868"/>
        <item x="910"/>
        <item x="1042"/>
        <item x="422"/>
        <item x="297"/>
        <item x="706"/>
        <item x="942"/>
        <item x="60"/>
        <item x="985"/>
        <item x="793"/>
        <item x="29"/>
        <item x="52"/>
        <item x="1169"/>
        <item x="996"/>
        <item x="1182"/>
        <item x="758"/>
        <item x="1297"/>
        <item x="436"/>
        <item x="780"/>
        <item x="728"/>
        <item x="993"/>
        <item x="845"/>
        <item x="1267"/>
        <item x="862"/>
        <item x="816"/>
        <item x="581"/>
        <item x="674"/>
        <item x="1025"/>
        <item x="1047"/>
        <item x="998"/>
        <item x="407"/>
        <item x="646"/>
        <item x="1332"/>
        <item x="798"/>
        <item x="1057"/>
        <item x="35"/>
        <item x="17"/>
        <item x="1300"/>
        <item x="939"/>
        <item x="259"/>
        <item x="43"/>
        <item x="1037"/>
        <item x="781"/>
        <item x="89"/>
        <item x="1001"/>
        <item x="440"/>
        <item x="493"/>
        <item x="45"/>
        <item x="783"/>
        <item x="1040"/>
        <item x="578"/>
        <item x="257"/>
        <item x="122"/>
        <item x="598"/>
        <item x="457"/>
        <item x="1104"/>
        <item x="1115"/>
        <item x="966"/>
        <item x="1074"/>
        <item x="1064"/>
        <item x="100"/>
        <item x="519"/>
        <item x="164"/>
        <item x="386"/>
        <item x="799"/>
        <item x="1266"/>
        <item x="1140"/>
        <item x="974"/>
        <item x="423"/>
        <item x="261"/>
        <item x="1183"/>
        <item x="406"/>
        <item x="1059"/>
        <item x="614"/>
        <item x="984"/>
        <item x="556"/>
        <item x="432"/>
        <item x="515"/>
        <item x="1002"/>
        <item x="1238"/>
        <item x="1239"/>
        <item x="813"/>
        <item x="827"/>
        <item x="1044"/>
        <item x="615"/>
        <item x="980"/>
        <item x="1251"/>
        <item x="1276"/>
        <item x="934"/>
        <item x="1233"/>
        <item x="1181"/>
        <item x="1258"/>
        <item x="1063"/>
        <item x="1189"/>
        <item x="1038"/>
        <item x="723"/>
        <item x="987"/>
        <item x="930"/>
        <item x="1152"/>
        <item x="37"/>
        <item x="776"/>
        <item x="1256"/>
        <item x="709"/>
        <item x="857"/>
        <item x="1062"/>
        <item x="1150"/>
        <item x="1331"/>
        <item x="375"/>
        <item x="852"/>
        <item x="1185"/>
        <item x="956"/>
        <item x="1110"/>
        <item x="1249"/>
        <item x="1225"/>
        <item x="1340"/>
        <item x="618"/>
        <item x="672"/>
        <item x="739"/>
        <item x="1279"/>
        <item x="1039"/>
        <item x="1264"/>
        <item x="1184"/>
        <item x="1270"/>
        <item x="1243"/>
        <item x="718"/>
        <item x="1221"/>
        <item x="42"/>
        <item x="751"/>
        <item x="1071"/>
        <item x="977"/>
        <item x="520"/>
        <item x="626"/>
        <item x="1342"/>
        <item x="517"/>
        <item x="1241"/>
        <item x="1178"/>
        <item x="1216"/>
        <item x="1166"/>
        <item x="805"/>
        <item x="536"/>
        <item x="1082"/>
        <item x="1265"/>
        <item x="1116"/>
        <item x="1280"/>
        <item x="1257"/>
        <item x="1143"/>
        <item x="1255"/>
        <item x="1109"/>
        <item x="719"/>
        <item x="1336"/>
        <item x="1159"/>
        <item x="738"/>
        <item x="1268"/>
        <item x="1269"/>
        <item x="752"/>
        <item x="994"/>
        <item x="660"/>
        <item x="804"/>
        <item x="1215"/>
        <item x="1114"/>
        <item x="1156"/>
        <item x="803"/>
        <item x="1226"/>
        <item x="848"/>
        <item x="85"/>
        <item x="1142"/>
        <item x="1217"/>
        <item x="1343"/>
        <item t="default"/>
      </items>
    </pivotField>
    <pivotField showAll="0"/>
    <pivotField showAll="0"/>
    <pivotField showAll="0"/>
    <pivotField axis="axisRow" showAll="0" defaultSubtotal="0">
      <items count="4">
        <item x="0"/>
        <item x="1"/>
        <item x="2"/>
        <item x="3"/>
      </items>
    </pivotField>
  </pivotFields>
  <rowFields count="2">
    <field x="18"/>
    <field x="0"/>
  </rowFields>
  <rowItems count="22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Items count="1">
    <i/>
  </colItems>
  <pageFields count="1">
    <pageField fld="7" item="74" hier="-1"/>
  </pageFields>
  <dataFields count="1">
    <dataField name="Súčet z Čiastka" fld="14" baseField="0" baseItem="0" numFmtId="4"/>
  </dataFields>
  <formats count="16">
    <format dxfId="132">
      <pivotArea outline="0" collapsedLevelsAreSubtotals="1" fieldPosition="0"/>
    </format>
    <format dxfId="131">
      <pivotArea dataOnly="0" labelOnly="1" outline="0" fieldPosition="0">
        <references count="1">
          <reference field="7" count="1">
            <x v="74"/>
          </reference>
        </references>
      </pivotArea>
    </format>
    <format dxfId="130">
      <pivotArea dataOnly="0" labelOnly="1" outline="0" axis="axisValues" fieldPosition="0"/>
    </format>
    <format dxfId="129">
      <pivotArea dataOnly="0" labelOnly="1" fieldPosition="0">
        <references count="2">
          <reference field="0" count="1">
            <x v="7"/>
          </reference>
          <reference field="18" count="1" selected="0">
            <x v="2"/>
          </reference>
        </references>
      </pivotArea>
    </format>
    <format dxfId="128">
      <pivotArea dataOnly="0" labelOnly="1" fieldPosition="0">
        <references count="2">
          <reference field="0" count="1">
            <x v="6"/>
          </reference>
          <reference field="18" count="1" selected="0">
            <x v="2"/>
          </reference>
        </references>
      </pivotArea>
    </format>
    <format dxfId="127">
      <pivotArea dataOnly="0" labelOnly="1" fieldPosition="0">
        <references count="2">
          <reference field="0" count="1">
            <x v="5"/>
          </reference>
          <reference field="18" count="1" selected="0">
            <x v="2"/>
          </reference>
        </references>
      </pivotArea>
    </format>
    <format dxfId="126">
      <pivotArea dataOnly="0" labelOnly="1" fieldPosition="0">
        <references count="2">
          <reference field="0" count="1">
            <x v="4"/>
          </reference>
          <reference field="18" count="1" selected="0">
            <x v="2"/>
          </reference>
        </references>
      </pivotArea>
    </format>
    <format dxfId="125">
      <pivotArea dataOnly="0" labelOnly="1" fieldPosition="0">
        <references count="2">
          <reference field="0" count="1">
            <x v="3"/>
          </reference>
          <reference field="18" count="1" selected="0">
            <x v="2"/>
          </reference>
        </references>
      </pivotArea>
    </format>
    <format dxfId="124">
      <pivotArea dataOnly="0" labelOnly="1" fieldPosition="0">
        <references count="2">
          <reference field="0" count="1">
            <x v="2"/>
          </reference>
          <reference field="18" count="1" selected="0">
            <x v="2"/>
          </reference>
        </references>
      </pivotArea>
    </format>
    <format dxfId="123">
      <pivotArea dataOnly="0" labelOnly="1" fieldPosition="0">
        <references count="2">
          <reference field="0" count="1">
            <x v="1"/>
          </reference>
          <reference field="18" count="1" selected="0">
            <x v="2"/>
          </reference>
        </references>
      </pivotArea>
    </format>
    <format dxfId="122">
      <pivotArea collapsedLevelsAreSubtotals="1" fieldPosition="0">
        <references count="1">
          <reference field="18" count="1">
            <x v="1"/>
          </reference>
        </references>
      </pivotArea>
    </format>
    <format dxfId="121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8" count="1" selected="0">
            <x v="1"/>
          </reference>
        </references>
      </pivotArea>
    </format>
    <format dxfId="120">
      <pivotArea collapsedLevelsAreSubtotals="1" fieldPosition="0">
        <references count="1">
          <reference field="18" count="1">
            <x v="2"/>
          </reference>
        </references>
      </pivotArea>
    </format>
    <format dxfId="119">
      <pivotArea collapsedLevelsAreSubtotals="1" fieldPosition="0">
        <references count="2">
          <reference field="0" count="7">
            <x v="1"/>
            <x v="2"/>
            <x v="3"/>
            <x v="4"/>
            <x v="5"/>
            <x v="6"/>
            <x v="7"/>
          </reference>
          <reference field="18" count="1" selected="0">
            <x v="2"/>
          </reference>
        </references>
      </pivotArea>
    </format>
    <format dxfId="118">
      <pivotArea dataOnly="0" labelOnly="1" fieldPosition="0">
        <references count="1">
          <reference field="18" count="2">
            <x v="1"/>
            <x v="2"/>
          </reference>
        </references>
      </pivotArea>
    </format>
    <format dxfId="117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8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Kontingenčná tabuľka6" cacheId="1" applyNumberFormats="0" applyBorderFormats="0" applyFontFormats="0" applyPatternFormats="0" applyAlignmentFormats="0" applyWidthHeightFormats="1" dataCaption="Hodnoty" updatedVersion="3" minRefreshableVersion="3" showCalcMbrs="0" useAutoFormatting="1" itemPrintTitles="1" createdVersion="3" indent="0" outline="1" outlineData="1" multipleFieldFilters="0">
  <location ref="A4:B23" firstHeaderRow="1" firstDataRow="1" firstDataCol="1" rowPageCount="1" colPageCount="1"/>
  <pivotFields count="19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9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6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1"/>
        <item x="53"/>
        <item x="54"/>
        <item x="55"/>
        <item x="56"/>
        <item x="57"/>
        <item x="58"/>
        <item x="59"/>
        <item x="60"/>
        <item x="61"/>
        <item x="62"/>
        <item x="65"/>
        <item x="66"/>
        <item x="67"/>
        <item x="63"/>
        <item x="68"/>
        <item x="64"/>
        <item x="70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0"/>
        <item x="87"/>
        <item x="88"/>
        <item x="89"/>
        <item x="90"/>
        <item x="9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1345">
        <item x="1211"/>
        <item x="95"/>
        <item x="1191"/>
        <item x="98"/>
        <item x="1307"/>
        <item x="946"/>
        <item x="886"/>
        <item x="947"/>
        <item x="969"/>
        <item x="832"/>
        <item x="839"/>
        <item x="841"/>
        <item x="1126"/>
        <item x="565"/>
        <item x="12"/>
        <item x="157"/>
        <item x="1092"/>
        <item x="859"/>
        <item x="877"/>
        <item x="1306"/>
        <item x="151"/>
        <item x="616"/>
        <item x="1315"/>
        <item x="314"/>
        <item x="467"/>
        <item x="450"/>
        <item x="1122"/>
        <item x="1310"/>
        <item x="1123"/>
        <item x="1120"/>
        <item x="1121"/>
        <item x="1119"/>
        <item x="189"/>
        <item x="137"/>
        <item x="235"/>
        <item x="512"/>
        <item x="170"/>
        <item x="135"/>
        <item x="380"/>
        <item x="307"/>
        <item x="871"/>
        <item x="550"/>
        <item x="840"/>
        <item x="1127"/>
        <item x="188"/>
        <item x="390"/>
        <item x="145"/>
        <item x="834"/>
        <item x="486"/>
        <item x="28"/>
        <item x="435"/>
        <item x="123"/>
        <item x="165"/>
        <item x="155"/>
        <item x="858"/>
        <item x="882"/>
        <item x="1320"/>
        <item x="409"/>
        <item x="176"/>
        <item x="438"/>
        <item x="507"/>
        <item x="1022"/>
        <item x="501"/>
        <item x="175"/>
        <item x="134"/>
        <item x="173"/>
        <item x="143"/>
        <item x="338"/>
        <item x="465"/>
        <item x="504"/>
        <item x="19"/>
        <item x="1314"/>
        <item x="133"/>
        <item x="619"/>
        <item x="553"/>
        <item x="218"/>
        <item x="488"/>
        <item x="508"/>
        <item x="539"/>
        <item x="484"/>
        <item x="39"/>
        <item x="1302"/>
        <item x="482"/>
        <item x="843"/>
        <item x="154"/>
        <item x="635"/>
        <item x="1129"/>
        <item x="160"/>
        <item x="357"/>
        <item x="699"/>
        <item x="140"/>
        <item x="317"/>
        <item x="161"/>
        <item x="689"/>
        <item x="604"/>
        <item x="212"/>
        <item x="876"/>
        <item x="524"/>
        <item x="162"/>
        <item x="875"/>
        <item x="748"/>
        <item x="64"/>
        <item x="502"/>
        <item x="533"/>
        <item x="643"/>
        <item x="696"/>
        <item x="1308"/>
        <item x="99"/>
        <item x="285"/>
        <item x="1125"/>
        <item x="861"/>
        <item x="453"/>
        <item x="1304"/>
        <item x="1161"/>
        <item x="220"/>
        <item x="186"/>
        <item x="248"/>
        <item x="128"/>
        <item x="1051"/>
        <item x="54"/>
        <item x="67"/>
        <item x="171"/>
        <item x="972"/>
        <item x="1237"/>
        <item x="641"/>
        <item x="720"/>
        <item x="835"/>
        <item x="610"/>
        <item x="294"/>
        <item x="289"/>
        <item x="938"/>
        <item x="639"/>
        <item x="316"/>
        <item x="1324"/>
        <item x="329"/>
        <item x="461"/>
        <item x="159"/>
        <item x="345"/>
        <item x="636"/>
        <item x="92"/>
        <item x="358"/>
        <item x="948"/>
        <item x="756"/>
        <item x="223"/>
        <item x="746"/>
        <item x="680"/>
        <item x="459"/>
        <item x="792"/>
        <item x="874"/>
        <item x="27"/>
        <item x="356"/>
        <item x="768"/>
        <item x="1318"/>
        <item x="430"/>
        <item x="126"/>
        <item x="62"/>
        <item x="420"/>
        <item x="373"/>
        <item x="1056"/>
        <item x="878"/>
        <item x="1309"/>
        <item x="202"/>
        <item x="725"/>
        <item x="950"/>
        <item x="251"/>
        <item x="526"/>
        <item x="1327"/>
        <item x="339"/>
        <item x="698"/>
        <item x="127"/>
        <item x="809"/>
        <item x="213"/>
        <item x="463"/>
        <item x="197"/>
        <item x="864"/>
        <item x="239"/>
        <item x="1333"/>
        <item x="870"/>
        <item x="757"/>
        <item x="808"/>
        <item x="495"/>
        <item x="313"/>
        <item x="1136"/>
        <item x="551"/>
        <item x="391"/>
        <item x="70"/>
        <item x="1222"/>
        <item x="842"/>
        <item x="413"/>
        <item x="371"/>
        <item x="548"/>
        <item x="444"/>
        <item x="309"/>
        <item x="677"/>
        <item x="1284"/>
        <item x="665"/>
        <item x="119"/>
        <item x="456"/>
        <item x="1301"/>
        <item x="887"/>
        <item x="1111"/>
        <item x="452"/>
        <item x="679"/>
        <item x="1050"/>
        <item x="322"/>
        <item x="460"/>
        <item x="146"/>
        <item x="304"/>
        <item x="340"/>
        <item x="760"/>
        <item x="881"/>
        <item x="383"/>
        <item x="1334"/>
        <item x="381"/>
        <item x="193"/>
        <item x="414"/>
        <item x="152"/>
        <item x="807"/>
        <item x="38"/>
        <item x="523"/>
        <item x="211"/>
        <item x="653"/>
        <item x="87"/>
        <item x="949"/>
        <item x="277"/>
        <item x="194"/>
        <item x="837"/>
        <item x="210"/>
        <item x="656"/>
        <item x="1026"/>
        <item x="451"/>
        <item x="917"/>
        <item x="225"/>
        <item x="73"/>
        <item x="989"/>
        <item x="1030"/>
        <item x="692"/>
        <item x="284"/>
        <item x="591"/>
        <item x="1028"/>
        <item x="628"/>
        <item x="1162"/>
        <item x="366"/>
        <item x="879"/>
        <item x="66"/>
        <item x="890"/>
        <item x="405"/>
        <item x="1027"/>
        <item x="1020"/>
        <item x="270"/>
        <item x="471"/>
        <item x="6"/>
        <item x="82"/>
        <item x="290"/>
        <item x="611"/>
        <item x="167"/>
        <item x="592"/>
        <item x="130"/>
        <item x="1277"/>
        <item x="583"/>
        <item x="110"/>
        <item x="525"/>
        <item x="268"/>
        <item x="767"/>
        <item x="352"/>
        <item x="1204"/>
        <item x="7"/>
        <item x="286"/>
        <item x="334"/>
        <item x="182"/>
        <item x="1322"/>
        <item x="109"/>
        <item x="891"/>
        <item x="535"/>
        <item x="666"/>
        <item x="378"/>
        <item x="274"/>
        <item x="343"/>
        <item x="1313"/>
        <item x="1124"/>
        <item x="860"/>
        <item x="496"/>
        <item x="613"/>
        <item x="649"/>
        <item x="589"/>
        <item x="1250"/>
        <item x="30"/>
        <item x="811"/>
        <item x="492"/>
        <item x="986"/>
        <item x="532"/>
        <item x="234"/>
        <item x="300"/>
        <item x="1317"/>
        <item x="833"/>
        <item x="1024"/>
        <item x="574"/>
        <item x="1132"/>
        <item x="711"/>
        <item x="714"/>
        <item x="549"/>
        <item x="1230"/>
        <item x="364"/>
        <item x="770"/>
        <item x="531"/>
        <item x="363"/>
        <item x="552"/>
        <item x="924"/>
        <item x="23"/>
        <item x="408"/>
        <item x="982"/>
        <item x="392"/>
        <item x="675"/>
        <item x="266"/>
        <item x="642"/>
        <item x="838"/>
        <item x="204"/>
        <item x="472"/>
        <item x="328"/>
        <item x="360"/>
        <item x="940"/>
        <item x="276"/>
        <item x="208"/>
        <item x="973"/>
        <item x="1029"/>
        <item x="1090"/>
        <item x="824"/>
        <item x="715"/>
        <item x="889"/>
        <item x="427"/>
        <item x="1076"/>
        <item x="367"/>
        <item x="446"/>
        <item x="1299"/>
        <item x="1328"/>
        <item x="288"/>
        <item x="1034"/>
        <item x="855"/>
        <item x="1316"/>
        <item x="791"/>
        <item x="1035"/>
        <item x="411"/>
        <item x="883"/>
        <item x="105"/>
        <item x="644"/>
        <item x="319"/>
        <item x="670"/>
        <item x="47"/>
        <item x="1130"/>
        <item x="434"/>
        <item x="253"/>
        <item x="703"/>
        <item x="954"/>
        <item x="695"/>
        <item x="247"/>
        <item x="187"/>
        <item x="483"/>
        <item x="96"/>
        <item x="20"/>
        <item x="454"/>
        <item x="1224"/>
        <item x="678"/>
        <item x="385"/>
        <item x="485"/>
        <item x="101"/>
        <item x="534"/>
        <item x="292"/>
        <item x="396"/>
        <item x="355"/>
        <item x="944"/>
        <item x="965"/>
        <item x="195"/>
        <item x="1118"/>
        <item x="823"/>
        <item x="621"/>
        <item x="1282"/>
        <item x="744"/>
        <item x="1303"/>
        <item x="1325"/>
        <item x="964"/>
        <item x="542"/>
        <item x="305"/>
        <item x="516"/>
        <item x="1103"/>
        <item x="543"/>
        <item x="120"/>
        <item x="318"/>
        <item x="769"/>
        <item x="500"/>
        <item x="1197"/>
        <item x="97"/>
        <item x="185"/>
        <item x="1117"/>
        <item x="429"/>
        <item x="1045"/>
        <item x="324"/>
        <item x="530"/>
        <item x="1087"/>
        <item x="236"/>
        <item x="118"/>
        <item x="1319"/>
        <item x="421"/>
        <item x="199"/>
        <item x="687"/>
        <item x="163"/>
        <item x="784"/>
        <item x="349"/>
        <item x="55"/>
        <item x="394"/>
        <item x="667"/>
        <item x="410"/>
        <item x="275"/>
        <item x="945"/>
        <item x="931"/>
        <item x="238"/>
        <item x="518"/>
        <item x="25"/>
        <item x="912"/>
        <item x="558"/>
        <item x="174"/>
        <item x="900"/>
        <item x="209"/>
        <item x="603"/>
        <item x="880"/>
        <item x="49"/>
        <item x="753"/>
        <item x="172"/>
        <item x="1089"/>
        <item x="580"/>
        <item x="1323"/>
        <item x="131"/>
        <item x="686"/>
        <item x="379"/>
        <item x="1031"/>
        <item x="898"/>
        <item x="359"/>
        <item x="648"/>
        <item x="84"/>
        <item x="65"/>
        <item x="470"/>
        <item x="509"/>
        <item x="168"/>
        <item x="353"/>
        <item x="1023"/>
        <item x="726"/>
        <item x="905"/>
        <item x="400"/>
        <item x="382"/>
        <item x="697"/>
        <item x="655"/>
        <item x="90"/>
        <item x="717"/>
        <item x="895"/>
        <item x="1321"/>
        <item x="230"/>
        <item x="57"/>
        <item x="724"/>
        <item x="387"/>
        <item x="893"/>
        <item x="1326"/>
        <item x="777"/>
        <item x="1305"/>
        <item x="1019"/>
        <item x="681"/>
        <item x="815"/>
        <item x="659"/>
        <item x="354"/>
        <item x="933"/>
        <item x="1312"/>
        <item x="988"/>
        <item x="903"/>
        <item x="397"/>
        <item x="564"/>
        <item x="425"/>
        <item x="963"/>
        <item x="200"/>
        <item x="78"/>
        <item x="1252"/>
        <item x="555"/>
        <item x="663"/>
        <item x="647"/>
        <item x="311"/>
        <item x="14"/>
        <item x="455"/>
        <item x="68"/>
        <item x="207"/>
        <item x="108"/>
        <item x="914"/>
        <item x="1311"/>
        <item x="747"/>
        <item x="527"/>
        <item x="1214"/>
        <item x="107"/>
        <item x="1223"/>
        <item x="560"/>
        <item x="529"/>
        <item x="865"/>
        <item x="494"/>
        <item x="814"/>
        <item x="1198"/>
        <item x="796"/>
        <item x="283"/>
        <item x="177"/>
        <item x="521"/>
        <item x="267"/>
        <item x="904"/>
        <item x="9"/>
        <item x="1015"/>
        <item x="981"/>
        <item x="1187"/>
        <item x="617"/>
        <item x="312"/>
        <item x="762"/>
        <item x="571"/>
        <item x="925"/>
        <item x="607"/>
        <item x="293"/>
        <item x="892"/>
        <item x="1170"/>
        <item x="943"/>
        <item x="754"/>
        <item x="489"/>
        <item x="498"/>
        <item x="69"/>
        <item x="196"/>
        <item x="332"/>
        <item x="634"/>
        <item x="148"/>
        <item x="94"/>
        <item x="609"/>
        <item x="75"/>
        <item x="11"/>
        <item x="850"/>
        <item x="1253"/>
        <item x="499"/>
        <item x="554"/>
        <item x="1013"/>
        <item x="369"/>
        <item x="224"/>
        <item x="1033"/>
        <item x="8"/>
        <item x="327"/>
        <item x="1088"/>
        <item x="606"/>
        <item x="1202"/>
        <item x="1337"/>
        <item x="761"/>
        <item x="773"/>
        <item x="201"/>
        <item x="971"/>
        <item x="952"/>
        <item x="671"/>
        <item x="269"/>
        <item x="336"/>
        <item x="337"/>
        <item x="10"/>
        <item x="415"/>
        <item x="77"/>
        <item x="625"/>
        <item x="1006"/>
        <item x="676"/>
        <item x="588"/>
        <item x="1292"/>
        <item x="1213"/>
        <item x="1080"/>
        <item x="233"/>
        <item x="402"/>
        <item x="1112"/>
        <item x="5"/>
        <item x="774"/>
        <item x="821"/>
        <item x="937"/>
        <item x="166"/>
        <item x="733"/>
        <item x="1205"/>
        <item x="1021"/>
        <item x="1146"/>
        <item x="1032"/>
        <item x="431"/>
        <item x="341"/>
        <item x="1174"/>
        <item x="302"/>
        <item x="59"/>
        <item x="546"/>
        <item x="795"/>
        <item x="344"/>
        <item x="91"/>
        <item x="1339"/>
        <item x="1200"/>
        <item x="922"/>
        <item x="368"/>
        <item x="778"/>
        <item x="506"/>
        <item x="1294"/>
        <item x="325"/>
        <item x="1095"/>
        <item x="403"/>
        <item x="428"/>
        <item x="198"/>
        <item x="245"/>
        <item x="702"/>
        <item x="301"/>
        <item x="115"/>
        <item x="481"/>
        <item x="81"/>
        <item x="1180"/>
        <item x="688"/>
        <item x="1247"/>
        <item x="1078"/>
        <item x="441"/>
        <item x="342"/>
        <item x="258"/>
        <item x="22"/>
        <item x="469"/>
        <item x="909"/>
        <item x="462"/>
        <item x="370"/>
        <item x="1018"/>
        <item x="347"/>
        <item x="701"/>
        <item x="240"/>
        <item x="627"/>
        <item x="1003"/>
        <item x="586"/>
        <item x="790"/>
        <item x="443"/>
        <item x="907"/>
        <item x="310"/>
        <item x="1232"/>
        <item x="540"/>
        <item x="315"/>
        <item x="1149"/>
        <item x="138"/>
        <item x="929"/>
        <item x="1168"/>
        <item x="395"/>
        <item x="497"/>
        <item x="50"/>
        <item x="669"/>
        <item x="419"/>
        <item x="505"/>
        <item x="960"/>
        <item x="503"/>
        <item x="991"/>
        <item x="13"/>
        <item x="445"/>
        <item x="920"/>
        <item x="817"/>
        <item x="424"/>
        <item x="93"/>
        <item x="684"/>
        <item x="683"/>
        <item x="869"/>
        <item x="33"/>
        <item x="664"/>
        <item x="1231"/>
        <item x="1016"/>
        <item x="632"/>
        <item x="682"/>
        <item x="915"/>
        <item x="241"/>
        <item x="959"/>
        <item x="990"/>
        <item x="111"/>
        <item x="1113"/>
        <item x="3"/>
        <item x="124"/>
        <item x="730"/>
        <item x="597"/>
        <item x="1096"/>
        <item x="802"/>
        <item x="147"/>
        <item x="978"/>
        <item x="836"/>
        <item x="348"/>
        <item x="825"/>
        <item x="0"/>
        <item x="888"/>
        <item x="1160"/>
        <item x="331"/>
        <item x="932"/>
        <item x="787"/>
        <item x="788"/>
        <item x="1199"/>
        <item x="1151"/>
        <item x="967"/>
        <item x="272"/>
        <item x="936"/>
        <item x="732"/>
        <item x="44"/>
        <item x="785"/>
        <item x="926"/>
        <item x="320"/>
        <item x="633"/>
        <item x="1128"/>
        <item x="480"/>
        <item x="995"/>
        <item x="570"/>
        <item x="1335"/>
        <item x="599"/>
        <item x="1245"/>
        <item x="447"/>
        <item x="464"/>
        <item x="713"/>
        <item x="1228"/>
        <item x="153"/>
        <item x="219"/>
        <item x="1073"/>
        <item x="26"/>
        <item x="18"/>
        <item x="350"/>
        <item x="125"/>
        <item x="819"/>
        <item x="1286"/>
        <item x="630"/>
        <item x="103"/>
        <item x="399"/>
        <item x="265"/>
        <item x="365"/>
        <item x="797"/>
        <item x="1017"/>
        <item x="743"/>
        <item x="306"/>
        <item x="829"/>
        <item x="15"/>
        <item x="205"/>
        <item x="1203"/>
        <item x="58"/>
        <item x="779"/>
        <item x="1053"/>
        <item x="53"/>
        <item x="941"/>
        <item x="818"/>
        <item x="1210"/>
        <item x="377"/>
        <item x="323"/>
        <item x="426"/>
        <item x="1139"/>
        <item x="1227"/>
        <item x="1065"/>
        <item x="280"/>
        <item x="1133"/>
        <item x="953"/>
        <item x="254"/>
        <item x="759"/>
        <item x="631"/>
        <item x="955"/>
        <item x="150"/>
        <item x="1081"/>
        <item x="1254"/>
        <item x="1287"/>
        <item x="863"/>
        <item x="510"/>
        <item x="281"/>
        <item x="244"/>
        <item x="1014"/>
        <item x="48"/>
        <item x="255"/>
        <item x="902"/>
        <item x="844"/>
        <item x="21"/>
        <item x="250"/>
        <item x="1285"/>
        <item x="112"/>
        <item x="547"/>
        <item x="1289"/>
        <item x="729"/>
        <item x="1010"/>
        <item x="721"/>
        <item x="41"/>
        <item x="372"/>
        <item x="1290"/>
        <item x="113"/>
        <item x="528"/>
        <item x="299"/>
        <item x="51"/>
        <item x="1066"/>
        <item x="1283"/>
        <item x="866"/>
        <item x="624"/>
        <item x="479"/>
        <item x="31"/>
        <item x="958"/>
        <item x="742"/>
        <item x="298"/>
        <item x="957"/>
        <item x="608"/>
        <item x="766"/>
        <item x="295"/>
        <item x="1218"/>
        <item x="1220"/>
        <item x="476"/>
        <item x="273"/>
        <item x="246"/>
        <item x="620"/>
        <item x="1077"/>
        <item x="1105"/>
        <item x="4"/>
        <item x="595"/>
        <item x="782"/>
        <item x="662"/>
        <item x="158"/>
        <item x="475"/>
        <item x="61"/>
        <item x="557"/>
        <item x="645"/>
        <item x="1293"/>
        <item x="585"/>
        <item x="1261"/>
        <item x="538"/>
        <item x="214"/>
        <item x="1107"/>
        <item x="736"/>
        <item x="999"/>
        <item x="1194"/>
        <item x="1048"/>
        <item x="1207"/>
        <item x="256"/>
        <item x="227"/>
        <item x="514"/>
        <item x="1134"/>
        <item x="80"/>
        <item x="308"/>
        <item x="851"/>
        <item x="1108"/>
        <item x="1186"/>
        <item x="573"/>
        <item x="820"/>
        <item x="1008"/>
        <item x="183"/>
        <item x="872"/>
        <item x="885"/>
        <item x="594"/>
        <item x="149"/>
        <item x="979"/>
        <item x="384"/>
        <item x="1171"/>
        <item x="710"/>
        <item x="412"/>
        <item x="928"/>
        <item x="1244"/>
        <item x="896"/>
        <item x="789"/>
        <item x="221"/>
        <item x="707"/>
        <item x="169"/>
        <item x="629"/>
        <item x="1177"/>
        <item x="522"/>
        <item x="1158"/>
        <item x="1212"/>
        <item x="442"/>
        <item x="812"/>
        <item x="901"/>
        <item x="1338"/>
        <item x="927"/>
        <item x="282"/>
        <item x="1011"/>
        <item x="216"/>
        <item x="346"/>
        <item x="180"/>
        <item x="918"/>
        <item x="393"/>
        <item x="1068"/>
        <item x="1135"/>
        <item x="935"/>
        <item x="79"/>
        <item x="1329"/>
        <item x="1043"/>
        <item x="1234"/>
        <item x="951"/>
        <item x="86"/>
        <item x="104"/>
        <item x="970"/>
        <item x="1067"/>
        <item x="321"/>
        <item x="487"/>
        <item x="1296"/>
        <item x="593"/>
        <item x="1295"/>
        <item x="1208"/>
        <item x="229"/>
        <item x="416"/>
        <item x="1058"/>
        <item x="908"/>
        <item x="279"/>
        <item x="63"/>
        <item x="76"/>
        <item x="374"/>
        <item x="178"/>
        <item x="537"/>
        <item x="1291"/>
        <item x="1278"/>
        <item x="34"/>
        <item x="232"/>
        <item x="913"/>
        <item x="478"/>
        <item x="567"/>
        <item x="418"/>
        <item x="271"/>
        <item x="601"/>
        <item x="351"/>
        <item x="433"/>
        <item x="661"/>
        <item x="1075"/>
        <item x="1206"/>
        <item x="651"/>
        <item x="404"/>
        <item x="136"/>
        <item x="806"/>
        <item x="737"/>
        <item x="856"/>
        <item x="474"/>
        <item x="1137"/>
        <item x="1004"/>
        <item x="1219"/>
        <item x="853"/>
        <item x="794"/>
        <item x="1167"/>
        <item x="1061"/>
        <item x="117"/>
        <item x="1072"/>
        <item x="1201"/>
        <item x="222"/>
        <item x="623"/>
        <item x="1007"/>
        <item x="439"/>
        <item x="906"/>
        <item x="468"/>
        <item x="1172"/>
        <item x="1084"/>
        <item x="657"/>
        <item x="690"/>
        <item x="911"/>
        <item x="1209"/>
        <item x="612"/>
        <item x="704"/>
        <item x="705"/>
        <item x="1145"/>
        <item x="303"/>
        <item x="190"/>
        <item x="1085"/>
        <item x="734"/>
        <item x="600"/>
        <item x="1138"/>
        <item x="1079"/>
        <item x="71"/>
        <item x="56"/>
        <item x="132"/>
        <item x="116"/>
        <item x="1155"/>
        <item x="389"/>
        <item x="1036"/>
        <item x="1341"/>
        <item x="541"/>
        <item x="968"/>
        <item x="72"/>
        <item x="923"/>
        <item x="854"/>
        <item x="640"/>
        <item x="916"/>
        <item x="1144"/>
        <item x="828"/>
        <item x="1195"/>
        <item x="1196"/>
        <item x="1153"/>
        <item x="800"/>
        <item x="291"/>
        <item x="262"/>
        <item x="114"/>
        <item x="622"/>
        <item x="1173"/>
        <item x="490"/>
        <item x="1141"/>
        <item x="569"/>
        <item x="1052"/>
        <item x="398"/>
        <item x="1"/>
        <item x="1193"/>
        <item x="361"/>
        <item x="765"/>
        <item x="1094"/>
        <item x="16"/>
        <item x="572"/>
        <item x="1100"/>
        <item x="700"/>
        <item x="847"/>
        <item x="919"/>
        <item x="1288"/>
        <item x="1009"/>
        <item x="83"/>
        <item x="921"/>
        <item x="1154"/>
        <item x="1157"/>
        <item x="215"/>
        <item x="417"/>
        <item x="1012"/>
        <item x="775"/>
        <item x="179"/>
        <item x="1262"/>
        <item x="1070"/>
        <item x="1273"/>
        <item x="1192"/>
        <item x="362"/>
        <item x="330"/>
        <item x="668"/>
        <item x="24"/>
        <item x="961"/>
        <item x="899"/>
        <item x="712"/>
        <item x="1176"/>
        <item x="102"/>
        <item x="1175"/>
        <item x="1147"/>
        <item x="1330"/>
        <item x="810"/>
        <item x="237"/>
        <item x="1236"/>
        <item x="142"/>
        <item x="139"/>
        <item x="1097"/>
        <item x="755"/>
        <item x="1055"/>
        <item x="750"/>
        <item x="191"/>
        <item x="206"/>
        <item x="1190"/>
        <item x="1101"/>
        <item x="562"/>
        <item x="1069"/>
        <item x="2"/>
        <item x="962"/>
        <item x="830"/>
        <item x="1148"/>
        <item x="264"/>
        <item x="144"/>
        <item x="263"/>
        <item x="602"/>
        <item x="333"/>
        <item x="296"/>
        <item x="226"/>
        <item x="1263"/>
        <item x="1091"/>
        <item x="587"/>
        <item x="873"/>
        <item x="1271"/>
        <item x="1164"/>
        <item x="1229"/>
        <item x="335"/>
        <item x="129"/>
        <item x="846"/>
        <item x="894"/>
        <item x="605"/>
        <item x="544"/>
        <item x="650"/>
        <item x="1248"/>
        <item x="1274"/>
        <item x="121"/>
        <item x="749"/>
        <item x="1240"/>
        <item x="1275"/>
        <item x="566"/>
        <item x="1188"/>
        <item x="576"/>
        <item x="511"/>
        <item x="473"/>
        <item x="786"/>
        <item x="231"/>
        <item x="561"/>
        <item x="764"/>
        <item x="74"/>
        <item x="156"/>
        <item x="491"/>
        <item x="992"/>
        <item x="801"/>
        <item x="983"/>
        <item x="822"/>
        <item x="203"/>
        <item x="243"/>
        <item x="1041"/>
        <item x="477"/>
        <item x="88"/>
        <item x="458"/>
        <item x="771"/>
        <item x="559"/>
        <item x="1165"/>
        <item x="577"/>
        <item x="32"/>
        <item x="727"/>
        <item x="1163"/>
        <item x="1046"/>
        <item x="1246"/>
        <item x="693"/>
        <item x="637"/>
        <item x="590"/>
        <item x="1005"/>
        <item x="228"/>
        <item x="1260"/>
        <item x="563"/>
        <item x="1098"/>
        <item x="1106"/>
        <item x="287"/>
        <item x="449"/>
        <item x="772"/>
        <item x="401"/>
        <item x="217"/>
        <item x="1054"/>
        <item x="326"/>
        <item x="582"/>
        <item x="252"/>
        <item x="1060"/>
        <item x="278"/>
        <item x="242"/>
        <item x="388"/>
        <item x="831"/>
        <item x="722"/>
        <item x="763"/>
        <item x="141"/>
        <item x="654"/>
        <item x="249"/>
        <item x="1179"/>
        <item x="466"/>
        <item x="975"/>
        <item x="1298"/>
        <item x="1086"/>
        <item x="731"/>
        <item x="884"/>
        <item x="997"/>
        <item x="40"/>
        <item x="849"/>
        <item x="691"/>
        <item x="46"/>
        <item x="1083"/>
        <item x="513"/>
        <item x="376"/>
        <item x="579"/>
        <item x="716"/>
        <item x="1099"/>
        <item x="575"/>
        <item x="735"/>
        <item x="181"/>
        <item x="192"/>
        <item x="36"/>
        <item x="741"/>
        <item x="1242"/>
        <item x="685"/>
        <item x="708"/>
        <item x="1272"/>
        <item x="584"/>
        <item x="638"/>
        <item x="545"/>
        <item x="596"/>
        <item x="568"/>
        <item x="867"/>
        <item x="1281"/>
        <item x="1259"/>
        <item x="976"/>
        <item x="448"/>
        <item x="1000"/>
        <item x="1235"/>
        <item x="184"/>
        <item x="1102"/>
        <item x="673"/>
        <item x="1093"/>
        <item x="106"/>
        <item x="260"/>
        <item x="658"/>
        <item x="1049"/>
        <item x="745"/>
        <item x="740"/>
        <item x="897"/>
        <item x="694"/>
        <item x="652"/>
        <item x="437"/>
        <item x="826"/>
        <item x="1131"/>
        <item x="868"/>
        <item x="910"/>
        <item x="1042"/>
        <item x="422"/>
        <item x="297"/>
        <item x="706"/>
        <item x="942"/>
        <item x="60"/>
        <item x="985"/>
        <item x="793"/>
        <item x="29"/>
        <item x="52"/>
        <item x="1169"/>
        <item x="996"/>
        <item x="1182"/>
        <item x="758"/>
        <item x="1297"/>
        <item x="436"/>
        <item x="780"/>
        <item x="728"/>
        <item x="993"/>
        <item x="845"/>
        <item x="1267"/>
        <item x="862"/>
        <item x="816"/>
        <item x="581"/>
        <item x="674"/>
        <item x="1025"/>
        <item x="1047"/>
        <item x="998"/>
        <item x="407"/>
        <item x="646"/>
        <item x="1332"/>
        <item x="798"/>
        <item x="1057"/>
        <item x="35"/>
        <item x="17"/>
        <item x="1300"/>
        <item x="939"/>
        <item x="259"/>
        <item x="43"/>
        <item x="1037"/>
        <item x="781"/>
        <item x="89"/>
        <item x="1001"/>
        <item x="440"/>
        <item x="493"/>
        <item x="45"/>
        <item x="783"/>
        <item x="1040"/>
        <item x="578"/>
        <item x="257"/>
        <item x="122"/>
        <item x="598"/>
        <item x="457"/>
        <item x="1104"/>
        <item x="1115"/>
        <item x="966"/>
        <item x="1074"/>
        <item x="1064"/>
        <item x="100"/>
        <item x="519"/>
        <item x="164"/>
        <item x="386"/>
        <item x="799"/>
        <item x="1266"/>
        <item x="1140"/>
        <item x="974"/>
        <item x="423"/>
        <item x="261"/>
        <item x="1183"/>
        <item x="406"/>
        <item x="1059"/>
        <item x="614"/>
        <item x="984"/>
        <item x="556"/>
        <item x="432"/>
        <item x="515"/>
        <item x="1002"/>
        <item x="1238"/>
        <item x="1239"/>
        <item x="813"/>
        <item x="827"/>
        <item x="1044"/>
        <item x="615"/>
        <item x="980"/>
        <item x="1251"/>
        <item x="1276"/>
        <item x="934"/>
        <item x="1233"/>
        <item x="1181"/>
        <item x="1258"/>
        <item x="1063"/>
        <item x="1189"/>
        <item x="1038"/>
        <item x="723"/>
        <item x="987"/>
        <item x="930"/>
        <item x="1152"/>
        <item x="37"/>
        <item x="776"/>
        <item x="1256"/>
        <item x="709"/>
        <item x="857"/>
        <item x="1062"/>
        <item x="1150"/>
        <item x="1331"/>
        <item x="375"/>
        <item x="852"/>
        <item x="1185"/>
        <item x="956"/>
        <item x="1110"/>
        <item x="1249"/>
        <item x="1225"/>
        <item x="1340"/>
        <item x="618"/>
        <item x="672"/>
        <item x="739"/>
        <item x="1279"/>
        <item x="1039"/>
        <item x="1264"/>
        <item x="1184"/>
        <item x="1270"/>
        <item x="1243"/>
        <item x="718"/>
        <item x="1221"/>
        <item x="42"/>
        <item x="751"/>
        <item x="1071"/>
        <item x="977"/>
        <item x="520"/>
        <item x="626"/>
        <item x="1342"/>
        <item x="517"/>
        <item x="1241"/>
        <item x="1178"/>
        <item x="1216"/>
        <item x="1166"/>
        <item x="805"/>
        <item x="536"/>
        <item x="1082"/>
        <item x="1265"/>
        <item x="1116"/>
        <item x="1280"/>
        <item x="1257"/>
        <item x="1143"/>
        <item x="1255"/>
        <item x="1109"/>
        <item x="719"/>
        <item x="1336"/>
        <item x="1159"/>
        <item x="738"/>
        <item x="1268"/>
        <item x="1269"/>
        <item x="752"/>
        <item x="994"/>
        <item x="660"/>
        <item x="804"/>
        <item x="1215"/>
        <item x="1114"/>
        <item x="1156"/>
        <item x="803"/>
        <item x="1226"/>
        <item x="848"/>
        <item x="85"/>
        <item x="1142"/>
        <item x="1217"/>
        <item x="1343"/>
        <item t="default"/>
      </items>
    </pivotField>
    <pivotField showAll="0"/>
    <pivotField showAll="0"/>
    <pivotField showAll="0"/>
    <pivotField axis="axisRow" showAll="0" defaultSubtotal="0">
      <items count="4">
        <item x="0"/>
        <item x="1"/>
        <item x="2"/>
        <item x="3"/>
      </items>
    </pivotField>
  </pivotFields>
  <rowFields count="2">
    <field x="18"/>
    <field x="0"/>
  </rowFields>
  <rowItems count="19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4"/>
    </i>
    <i r="1">
      <x v="5"/>
    </i>
    <i t="grand">
      <x/>
    </i>
  </rowItems>
  <colItems count="1">
    <i/>
  </colItems>
  <pageFields count="1">
    <pageField fld="7" item="82" hier="-1"/>
  </pageFields>
  <dataFields count="1">
    <dataField name="Súčet z Čiastka" fld="14" baseField="0" baseItem="0" numFmtId="4"/>
  </dataFields>
  <formats count="13">
    <format dxfId="116">
      <pivotArea outline="0" collapsedLevelsAreSubtotals="1" fieldPosition="0"/>
    </format>
    <format dxfId="115">
      <pivotArea dataOnly="0" labelOnly="1" outline="0" fieldPosition="0">
        <references count="1">
          <reference field="7" count="1">
            <x v="82"/>
          </reference>
        </references>
      </pivotArea>
    </format>
    <format dxfId="114">
      <pivotArea dataOnly="0" labelOnly="1" outline="0" axis="axisValues" fieldPosition="0"/>
    </format>
    <format dxfId="113">
      <pivotArea dataOnly="0" labelOnly="1" fieldPosition="0">
        <references count="2">
          <reference field="0" count="1">
            <x v="2"/>
          </reference>
          <reference field="18" count="1" selected="0">
            <x v="2"/>
          </reference>
        </references>
      </pivotArea>
    </format>
    <format dxfId="112">
      <pivotArea dataOnly="0" labelOnly="1" fieldPosition="0">
        <references count="2">
          <reference field="0" count="1">
            <x v="4"/>
          </reference>
          <reference field="18" count="1" selected="0">
            <x v="2"/>
          </reference>
        </references>
      </pivotArea>
    </format>
    <format dxfId="111">
      <pivotArea dataOnly="0" labelOnly="1" fieldPosition="0">
        <references count="2">
          <reference field="0" count="1">
            <x v="5"/>
          </reference>
          <reference field="18" count="1" selected="0">
            <x v="2"/>
          </reference>
        </references>
      </pivotArea>
    </format>
    <format dxfId="110">
      <pivotArea dataOnly="0" labelOnly="1" fieldPosition="0">
        <references count="2">
          <reference field="0" count="1">
            <x v="1"/>
          </reference>
          <reference field="18" count="1" selected="0">
            <x v="2"/>
          </reference>
        </references>
      </pivotArea>
    </format>
    <format dxfId="109">
      <pivotArea collapsedLevelsAreSubtotals="1" fieldPosition="0">
        <references count="1">
          <reference field="18" count="1">
            <x v="1"/>
          </reference>
        </references>
      </pivotArea>
    </format>
    <format dxfId="108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8" count="1" selected="0">
            <x v="1"/>
          </reference>
        </references>
      </pivotArea>
    </format>
    <format dxfId="107">
      <pivotArea collapsedLevelsAreSubtotals="1" fieldPosition="0">
        <references count="1">
          <reference field="18" count="1">
            <x v="2"/>
          </reference>
        </references>
      </pivotArea>
    </format>
    <format dxfId="106">
      <pivotArea collapsedLevelsAreSubtotals="1" fieldPosition="0">
        <references count="2">
          <reference field="0" count="4">
            <x v="1"/>
            <x v="2"/>
            <x v="4"/>
            <x v="5"/>
          </reference>
          <reference field="18" count="1" selected="0">
            <x v="2"/>
          </reference>
        </references>
      </pivotArea>
    </format>
    <format dxfId="105">
      <pivotArea dataOnly="0" labelOnly="1" fieldPosition="0">
        <references count="1">
          <reference field="18" count="2">
            <x v="1"/>
            <x v="2"/>
          </reference>
        </references>
      </pivotArea>
    </format>
    <format dxfId="104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8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Kontingenčná tabuľka7" cacheId="1" applyNumberFormats="0" applyBorderFormats="0" applyFontFormats="0" applyPatternFormats="0" applyAlignmentFormats="0" applyWidthHeightFormats="1" dataCaption="Hodnoty" updatedVersion="3" minRefreshableVersion="3" showCalcMbrs="0" useAutoFormatting="1" itemPrintTitles="1" createdVersion="3" indent="0" outline="1" outlineData="1" multipleFieldFilters="0">
  <location ref="A4:B26" firstHeaderRow="1" firstDataRow="1" firstDataCol="1" rowPageCount="1" colPageCount="1"/>
  <pivotFields count="19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9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6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1"/>
        <item x="53"/>
        <item x="54"/>
        <item x="55"/>
        <item x="56"/>
        <item x="57"/>
        <item x="58"/>
        <item x="59"/>
        <item x="60"/>
        <item x="61"/>
        <item x="62"/>
        <item x="65"/>
        <item x="66"/>
        <item x="67"/>
        <item x="63"/>
        <item x="68"/>
        <item x="64"/>
        <item x="70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0"/>
        <item x="87"/>
        <item x="88"/>
        <item x="89"/>
        <item x="90"/>
        <item x="9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1345">
        <item x="1211"/>
        <item x="95"/>
        <item x="1191"/>
        <item x="98"/>
        <item x="1307"/>
        <item x="946"/>
        <item x="886"/>
        <item x="947"/>
        <item x="969"/>
        <item x="832"/>
        <item x="839"/>
        <item x="841"/>
        <item x="1126"/>
        <item x="565"/>
        <item x="12"/>
        <item x="157"/>
        <item x="1092"/>
        <item x="859"/>
        <item x="877"/>
        <item x="1306"/>
        <item x="151"/>
        <item x="616"/>
        <item x="1315"/>
        <item x="314"/>
        <item x="467"/>
        <item x="450"/>
        <item x="1122"/>
        <item x="1310"/>
        <item x="1123"/>
        <item x="1120"/>
        <item x="1121"/>
        <item x="1119"/>
        <item x="189"/>
        <item x="137"/>
        <item x="235"/>
        <item x="512"/>
        <item x="170"/>
        <item x="135"/>
        <item x="380"/>
        <item x="307"/>
        <item x="871"/>
        <item x="550"/>
        <item x="840"/>
        <item x="1127"/>
        <item x="188"/>
        <item x="390"/>
        <item x="145"/>
        <item x="834"/>
        <item x="486"/>
        <item x="28"/>
        <item x="435"/>
        <item x="123"/>
        <item x="165"/>
        <item x="155"/>
        <item x="858"/>
        <item x="882"/>
        <item x="1320"/>
        <item x="409"/>
        <item x="176"/>
        <item x="438"/>
        <item x="507"/>
        <item x="1022"/>
        <item x="501"/>
        <item x="175"/>
        <item x="134"/>
        <item x="173"/>
        <item x="143"/>
        <item x="338"/>
        <item x="465"/>
        <item x="504"/>
        <item x="19"/>
        <item x="1314"/>
        <item x="133"/>
        <item x="619"/>
        <item x="553"/>
        <item x="218"/>
        <item x="488"/>
        <item x="508"/>
        <item x="539"/>
        <item x="484"/>
        <item x="39"/>
        <item x="1302"/>
        <item x="482"/>
        <item x="843"/>
        <item x="154"/>
        <item x="635"/>
        <item x="1129"/>
        <item x="160"/>
        <item x="357"/>
        <item x="699"/>
        <item x="140"/>
        <item x="317"/>
        <item x="161"/>
        <item x="689"/>
        <item x="604"/>
        <item x="212"/>
        <item x="876"/>
        <item x="524"/>
        <item x="162"/>
        <item x="875"/>
        <item x="748"/>
        <item x="64"/>
        <item x="502"/>
        <item x="533"/>
        <item x="643"/>
        <item x="696"/>
        <item x="1308"/>
        <item x="99"/>
        <item x="285"/>
        <item x="1125"/>
        <item x="861"/>
        <item x="453"/>
        <item x="1304"/>
        <item x="1161"/>
        <item x="220"/>
        <item x="186"/>
        <item x="248"/>
        <item x="128"/>
        <item x="1051"/>
        <item x="54"/>
        <item x="67"/>
        <item x="171"/>
        <item x="972"/>
        <item x="1237"/>
        <item x="641"/>
        <item x="720"/>
        <item x="835"/>
        <item x="610"/>
        <item x="294"/>
        <item x="289"/>
        <item x="938"/>
        <item x="639"/>
        <item x="316"/>
        <item x="1324"/>
        <item x="329"/>
        <item x="461"/>
        <item x="159"/>
        <item x="345"/>
        <item x="636"/>
        <item x="92"/>
        <item x="358"/>
        <item x="948"/>
        <item x="756"/>
        <item x="223"/>
        <item x="746"/>
        <item x="680"/>
        <item x="459"/>
        <item x="792"/>
        <item x="874"/>
        <item x="27"/>
        <item x="356"/>
        <item x="768"/>
        <item x="1318"/>
        <item x="430"/>
        <item x="126"/>
        <item x="62"/>
        <item x="420"/>
        <item x="373"/>
        <item x="1056"/>
        <item x="878"/>
        <item x="1309"/>
        <item x="202"/>
        <item x="725"/>
        <item x="950"/>
        <item x="251"/>
        <item x="526"/>
        <item x="1327"/>
        <item x="339"/>
        <item x="698"/>
        <item x="127"/>
        <item x="809"/>
        <item x="213"/>
        <item x="463"/>
        <item x="197"/>
        <item x="864"/>
        <item x="239"/>
        <item x="1333"/>
        <item x="870"/>
        <item x="757"/>
        <item x="808"/>
        <item x="495"/>
        <item x="313"/>
        <item x="1136"/>
        <item x="551"/>
        <item x="391"/>
        <item x="70"/>
        <item x="1222"/>
        <item x="842"/>
        <item x="413"/>
        <item x="371"/>
        <item x="548"/>
        <item x="444"/>
        <item x="309"/>
        <item x="677"/>
        <item x="1284"/>
        <item x="665"/>
        <item x="119"/>
        <item x="456"/>
        <item x="1301"/>
        <item x="887"/>
        <item x="1111"/>
        <item x="452"/>
        <item x="679"/>
        <item x="1050"/>
        <item x="322"/>
        <item x="460"/>
        <item x="146"/>
        <item x="304"/>
        <item x="340"/>
        <item x="760"/>
        <item x="881"/>
        <item x="383"/>
        <item x="1334"/>
        <item x="381"/>
        <item x="193"/>
        <item x="414"/>
        <item x="152"/>
        <item x="807"/>
        <item x="38"/>
        <item x="523"/>
        <item x="211"/>
        <item x="653"/>
        <item x="87"/>
        <item x="949"/>
        <item x="277"/>
        <item x="194"/>
        <item x="837"/>
        <item x="210"/>
        <item x="656"/>
        <item x="1026"/>
        <item x="451"/>
        <item x="917"/>
        <item x="225"/>
        <item x="73"/>
        <item x="989"/>
        <item x="1030"/>
        <item x="692"/>
        <item x="284"/>
        <item x="591"/>
        <item x="1028"/>
        <item x="628"/>
        <item x="1162"/>
        <item x="366"/>
        <item x="879"/>
        <item x="66"/>
        <item x="890"/>
        <item x="405"/>
        <item x="1027"/>
        <item x="1020"/>
        <item x="270"/>
        <item x="471"/>
        <item x="6"/>
        <item x="82"/>
        <item x="290"/>
        <item x="611"/>
        <item x="167"/>
        <item x="592"/>
        <item x="130"/>
        <item x="1277"/>
        <item x="583"/>
        <item x="110"/>
        <item x="525"/>
        <item x="268"/>
        <item x="767"/>
        <item x="352"/>
        <item x="1204"/>
        <item x="7"/>
        <item x="286"/>
        <item x="334"/>
        <item x="182"/>
        <item x="1322"/>
        <item x="109"/>
        <item x="891"/>
        <item x="535"/>
        <item x="666"/>
        <item x="378"/>
        <item x="274"/>
        <item x="343"/>
        <item x="1313"/>
        <item x="1124"/>
        <item x="860"/>
        <item x="496"/>
        <item x="613"/>
        <item x="649"/>
        <item x="589"/>
        <item x="1250"/>
        <item x="30"/>
        <item x="811"/>
        <item x="492"/>
        <item x="986"/>
        <item x="532"/>
        <item x="234"/>
        <item x="300"/>
        <item x="1317"/>
        <item x="833"/>
        <item x="1024"/>
        <item x="574"/>
        <item x="1132"/>
        <item x="711"/>
        <item x="714"/>
        <item x="549"/>
        <item x="1230"/>
        <item x="364"/>
        <item x="770"/>
        <item x="531"/>
        <item x="363"/>
        <item x="552"/>
        <item x="924"/>
        <item x="23"/>
        <item x="408"/>
        <item x="982"/>
        <item x="392"/>
        <item x="675"/>
        <item x="266"/>
        <item x="642"/>
        <item x="838"/>
        <item x="204"/>
        <item x="472"/>
        <item x="328"/>
        <item x="360"/>
        <item x="940"/>
        <item x="276"/>
        <item x="208"/>
        <item x="973"/>
        <item x="1029"/>
        <item x="1090"/>
        <item x="824"/>
        <item x="715"/>
        <item x="889"/>
        <item x="427"/>
        <item x="1076"/>
        <item x="367"/>
        <item x="446"/>
        <item x="1299"/>
        <item x="1328"/>
        <item x="288"/>
        <item x="1034"/>
        <item x="855"/>
        <item x="1316"/>
        <item x="791"/>
        <item x="1035"/>
        <item x="411"/>
        <item x="883"/>
        <item x="105"/>
        <item x="644"/>
        <item x="319"/>
        <item x="670"/>
        <item x="47"/>
        <item x="1130"/>
        <item x="434"/>
        <item x="253"/>
        <item x="703"/>
        <item x="954"/>
        <item x="695"/>
        <item x="247"/>
        <item x="187"/>
        <item x="483"/>
        <item x="96"/>
        <item x="20"/>
        <item x="454"/>
        <item x="1224"/>
        <item x="678"/>
        <item x="385"/>
        <item x="485"/>
        <item x="101"/>
        <item x="534"/>
        <item x="292"/>
        <item x="396"/>
        <item x="355"/>
        <item x="944"/>
        <item x="965"/>
        <item x="195"/>
        <item x="1118"/>
        <item x="823"/>
        <item x="621"/>
        <item x="1282"/>
        <item x="744"/>
        <item x="1303"/>
        <item x="1325"/>
        <item x="964"/>
        <item x="542"/>
        <item x="305"/>
        <item x="516"/>
        <item x="1103"/>
        <item x="543"/>
        <item x="120"/>
        <item x="318"/>
        <item x="769"/>
        <item x="500"/>
        <item x="1197"/>
        <item x="97"/>
        <item x="185"/>
        <item x="1117"/>
        <item x="429"/>
        <item x="1045"/>
        <item x="324"/>
        <item x="530"/>
        <item x="1087"/>
        <item x="236"/>
        <item x="118"/>
        <item x="1319"/>
        <item x="421"/>
        <item x="199"/>
        <item x="687"/>
        <item x="163"/>
        <item x="784"/>
        <item x="349"/>
        <item x="55"/>
        <item x="394"/>
        <item x="667"/>
        <item x="410"/>
        <item x="275"/>
        <item x="945"/>
        <item x="931"/>
        <item x="238"/>
        <item x="518"/>
        <item x="25"/>
        <item x="912"/>
        <item x="558"/>
        <item x="174"/>
        <item x="900"/>
        <item x="209"/>
        <item x="603"/>
        <item x="880"/>
        <item x="49"/>
        <item x="753"/>
        <item x="172"/>
        <item x="1089"/>
        <item x="580"/>
        <item x="1323"/>
        <item x="131"/>
        <item x="686"/>
        <item x="379"/>
        <item x="1031"/>
        <item x="898"/>
        <item x="359"/>
        <item x="648"/>
        <item x="84"/>
        <item x="65"/>
        <item x="470"/>
        <item x="509"/>
        <item x="168"/>
        <item x="353"/>
        <item x="1023"/>
        <item x="726"/>
        <item x="905"/>
        <item x="400"/>
        <item x="382"/>
        <item x="697"/>
        <item x="655"/>
        <item x="90"/>
        <item x="717"/>
        <item x="895"/>
        <item x="1321"/>
        <item x="230"/>
        <item x="57"/>
        <item x="724"/>
        <item x="387"/>
        <item x="893"/>
        <item x="1326"/>
        <item x="777"/>
        <item x="1305"/>
        <item x="1019"/>
        <item x="681"/>
        <item x="815"/>
        <item x="659"/>
        <item x="354"/>
        <item x="933"/>
        <item x="1312"/>
        <item x="988"/>
        <item x="903"/>
        <item x="397"/>
        <item x="564"/>
        <item x="425"/>
        <item x="963"/>
        <item x="200"/>
        <item x="78"/>
        <item x="1252"/>
        <item x="555"/>
        <item x="663"/>
        <item x="647"/>
        <item x="311"/>
        <item x="14"/>
        <item x="455"/>
        <item x="68"/>
        <item x="207"/>
        <item x="108"/>
        <item x="914"/>
        <item x="1311"/>
        <item x="747"/>
        <item x="527"/>
        <item x="1214"/>
        <item x="107"/>
        <item x="1223"/>
        <item x="560"/>
        <item x="529"/>
        <item x="865"/>
        <item x="494"/>
        <item x="814"/>
        <item x="1198"/>
        <item x="796"/>
        <item x="283"/>
        <item x="177"/>
        <item x="521"/>
        <item x="267"/>
        <item x="904"/>
        <item x="9"/>
        <item x="1015"/>
        <item x="981"/>
        <item x="1187"/>
        <item x="617"/>
        <item x="312"/>
        <item x="762"/>
        <item x="571"/>
        <item x="925"/>
        <item x="607"/>
        <item x="293"/>
        <item x="892"/>
        <item x="1170"/>
        <item x="943"/>
        <item x="754"/>
        <item x="489"/>
        <item x="498"/>
        <item x="69"/>
        <item x="196"/>
        <item x="332"/>
        <item x="634"/>
        <item x="148"/>
        <item x="94"/>
        <item x="609"/>
        <item x="75"/>
        <item x="11"/>
        <item x="850"/>
        <item x="1253"/>
        <item x="499"/>
        <item x="554"/>
        <item x="1013"/>
        <item x="369"/>
        <item x="224"/>
        <item x="1033"/>
        <item x="8"/>
        <item x="327"/>
        <item x="1088"/>
        <item x="606"/>
        <item x="1202"/>
        <item x="1337"/>
        <item x="761"/>
        <item x="773"/>
        <item x="201"/>
        <item x="971"/>
        <item x="952"/>
        <item x="671"/>
        <item x="269"/>
        <item x="336"/>
        <item x="337"/>
        <item x="10"/>
        <item x="415"/>
        <item x="77"/>
        <item x="625"/>
        <item x="1006"/>
        <item x="676"/>
        <item x="588"/>
        <item x="1292"/>
        <item x="1213"/>
        <item x="1080"/>
        <item x="233"/>
        <item x="402"/>
        <item x="1112"/>
        <item x="5"/>
        <item x="774"/>
        <item x="821"/>
        <item x="937"/>
        <item x="166"/>
        <item x="733"/>
        <item x="1205"/>
        <item x="1021"/>
        <item x="1146"/>
        <item x="1032"/>
        <item x="431"/>
        <item x="341"/>
        <item x="1174"/>
        <item x="302"/>
        <item x="59"/>
        <item x="546"/>
        <item x="795"/>
        <item x="344"/>
        <item x="91"/>
        <item x="1339"/>
        <item x="1200"/>
        <item x="922"/>
        <item x="368"/>
        <item x="778"/>
        <item x="506"/>
        <item x="1294"/>
        <item x="325"/>
        <item x="1095"/>
        <item x="403"/>
        <item x="428"/>
        <item x="198"/>
        <item x="245"/>
        <item x="702"/>
        <item x="301"/>
        <item x="115"/>
        <item x="481"/>
        <item x="81"/>
        <item x="1180"/>
        <item x="688"/>
        <item x="1247"/>
        <item x="1078"/>
        <item x="441"/>
        <item x="342"/>
        <item x="258"/>
        <item x="22"/>
        <item x="469"/>
        <item x="909"/>
        <item x="462"/>
        <item x="370"/>
        <item x="1018"/>
        <item x="347"/>
        <item x="701"/>
        <item x="240"/>
        <item x="627"/>
        <item x="1003"/>
        <item x="586"/>
        <item x="790"/>
        <item x="443"/>
        <item x="907"/>
        <item x="310"/>
        <item x="1232"/>
        <item x="540"/>
        <item x="315"/>
        <item x="1149"/>
        <item x="138"/>
        <item x="929"/>
        <item x="1168"/>
        <item x="395"/>
        <item x="497"/>
        <item x="50"/>
        <item x="669"/>
        <item x="419"/>
        <item x="505"/>
        <item x="960"/>
        <item x="503"/>
        <item x="991"/>
        <item x="13"/>
        <item x="445"/>
        <item x="920"/>
        <item x="817"/>
        <item x="424"/>
        <item x="93"/>
        <item x="684"/>
        <item x="683"/>
        <item x="869"/>
        <item x="33"/>
        <item x="664"/>
        <item x="1231"/>
        <item x="1016"/>
        <item x="632"/>
        <item x="682"/>
        <item x="915"/>
        <item x="241"/>
        <item x="959"/>
        <item x="990"/>
        <item x="111"/>
        <item x="1113"/>
        <item x="3"/>
        <item x="124"/>
        <item x="730"/>
        <item x="597"/>
        <item x="1096"/>
        <item x="802"/>
        <item x="147"/>
        <item x="978"/>
        <item x="836"/>
        <item x="348"/>
        <item x="825"/>
        <item x="0"/>
        <item x="888"/>
        <item x="1160"/>
        <item x="331"/>
        <item x="932"/>
        <item x="787"/>
        <item x="788"/>
        <item x="1199"/>
        <item x="1151"/>
        <item x="967"/>
        <item x="272"/>
        <item x="936"/>
        <item x="732"/>
        <item x="44"/>
        <item x="785"/>
        <item x="926"/>
        <item x="320"/>
        <item x="633"/>
        <item x="1128"/>
        <item x="480"/>
        <item x="995"/>
        <item x="570"/>
        <item x="1335"/>
        <item x="599"/>
        <item x="1245"/>
        <item x="447"/>
        <item x="464"/>
        <item x="713"/>
        <item x="1228"/>
        <item x="153"/>
        <item x="219"/>
        <item x="1073"/>
        <item x="26"/>
        <item x="18"/>
        <item x="350"/>
        <item x="125"/>
        <item x="819"/>
        <item x="1286"/>
        <item x="630"/>
        <item x="103"/>
        <item x="399"/>
        <item x="265"/>
        <item x="365"/>
        <item x="797"/>
        <item x="1017"/>
        <item x="743"/>
        <item x="306"/>
        <item x="829"/>
        <item x="15"/>
        <item x="205"/>
        <item x="1203"/>
        <item x="58"/>
        <item x="779"/>
        <item x="1053"/>
        <item x="53"/>
        <item x="941"/>
        <item x="818"/>
        <item x="1210"/>
        <item x="377"/>
        <item x="323"/>
        <item x="426"/>
        <item x="1139"/>
        <item x="1227"/>
        <item x="1065"/>
        <item x="280"/>
        <item x="1133"/>
        <item x="953"/>
        <item x="254"/>
        <item x="759"/>
        <item x="631"/>
        <item x="955"/>
        <item x="150"/>
        <item x="1081"/>
        <item x="1254"/>
        <item x="1287"/>
        <item x="863"/>
        <item x="510"/>
        <item x="281"/>
        <item x="244"/>
        <item x="1014"/>
        <item x="48"/>
        <item x="255"/>
        <item x="902"/>
        <item x="844"/>
        <item x="21"/>
        <item x="250"/>
        <item x="1285"/>
        <item x="112"/>
        <item x="547"/>
        <item x="1289"/>
        <item x="729"/>
        <item x="1010"/>
        <item x="721"/>
        <item x="41"/>
        <item x="372"/>
        <item x="1290"/>
        <item x="113"/>
        <item x="528"/>
        <item x="299"/>
        <item x="51"/>
        <item x="1066"/>
        <item x="1283"/>
        <item x="866"/>
        <item x="624"/>
        <item x="479"/>
        <item x="31"/>
        <item x="958"/>
        <item x="742"/>
        <item x="298"/>
        <item x="957"/>
        <item x="608"/>
        <item x="766"/>
        <item x="295"/>
        <item x="1218"/>
        <item x="1220"/>
        <item x="476"/>
        <item x="273"/>
        <item x="246"/>
        <item x="620"/>
        <item x="1077"/>
        <item x="1105"/>
        <item x="4"/>
        <item x="595"/>
        <item x="782"/>
        <item x="662"/>
        <item x="158"/>
        <item x="475"/>
        <item x="61"/>
        <item x="557"/>
        <item x="645"/>
        <item x="1293"/>
        <item x="585"/>
        <item x="1261"/>
        <item x="538"/>
        <item x="214"/>
        <item x="1107"/>
        <item x="736"/>
        <item x="999"/>
        <item x="1194"/>
        <item x="1048"/>
        <item x="1207"/>
        <item x="256"/>
        <item x="227"/>
        <item x="514"/>
        <item x="1134"/>
        <item x="80"/>
        <item x="308"/>
        <item x="851"/>
        <item x="1108"/>
        <item x="1186"/>
        <item x="573"/>
        <item x="820"/>
        <item x="1008"/>
        <item x="183"/>
        <item x="872"/>
        <item x="885"/>
        <item x="594"/>
        <item x="149"/>
        <item x="979"/>
        <item x="384"/>
        <item x="1171"/>
        <item x="710"/>
        <item x="412"/>
        <item x="928"/>
        <item x="1244"/>
        <item x="896"/>
        <item x="789"/>
        <item x="221"/>
        <item x="707"/>
        <item x="169"/>
        <item x="629"/>
        <item x="1177"/>
        <item x="522"/>
        <item x="1158"/>
        <item x="1212"/>
        <item x="442"/>
        <item x="812"/>
        <item x="901"/>
        <item x="1338"/>
        <item x="927"/>
        <item x="282"/>
        <item x="1011"/>
        <item x="216"/>
        <item x="346"/>
        <item x="180"/>
        <item x="918"/>
        <item x="393"/>
        <item x="1068"/>
        <item x="1135"/>
        <item x="935"/>
        <item x="79"/>
        <item x="1329"/>
        <item x="1043"/>
        <item x="1234"/>
        <item x="951"/>
        <item x="86"/>
        <item x="104"/>
        <item x="970"/>
        <item x="1067"/>
        <item x="321"/>
        <item x="487"/>
        <item x="1296"/>
        <item x="593"/>
        <item x="1295"/>
        <item x="1208"/>
        <item x="229"/>
        <item x="416"/>
        <item x="1058"/>
        <item x="908"/>
        <item x="279"/>
        <item x="63"/>
        <item x="76"/>
        <item x="374"/>
        <item x="178"/>
        <item x="537"/>
        <item x="1291"/>
        <item x="1278"/>
        <item x="34"/>
        <item x="232"/>
        <item x="913"/>
        <item x="478"/>
        <item x="567"/>
        <item x="418"/>
        <item x="271"/>
        <item x="601"/>
        <item x="351"/>
        <item x="433"/>
        <item x="661"/>
        <item x="1075"/>
        <item x="1206"/>
        <item x="651"/>
        <item x="404"/>
        <item x="136"/>
        <item x="806"/>
        <item x="737"/>
        <item x="856"/>
        <item x="474"/>
        <item x="1137"/>
        <item x="1004"/>
        <item x="1219"/>
        <item x="853"/>
        <item x="794"/>
        <item x="1167"/>
        <item x="1061"/>
        <item x="117"/>
        <item x="1072"/>
        <item x="1201"/>
        <item x="222"/>
        <item x="623"/>
        <item x="1007"/>
        <item x="439"/>
        <item x="906"/>
        <item x="468"/>
        <item x="1172"/>
        <item x="1084"/>
        <item x="657"/>
        <item x="690"/>
        <item x="911"/>
        <item x="1209"/>
        <item x="612"/>
        <item x="704"/>
        <item x="705"/>
        <item x="1145"/>
        <item x="303"/>
        <item x="190"/>
        <item x="1085"/>
        <item x="734"/>
        <item x="600"/>
        <item x="1138"/>
        <item x="1079"/>
        <item x="71"/>
        <item x="56"/>
        <item x="132"/>
        <item x="116"/>
        <item x="1155"/>
        <item x="389"/>
        <item x="1036"/>
        <item x="1341"/>
        <item x="541"/>
        <item x="968"/>
        <item x="72"/>
        <item x="923"/>
        <item x="854"/>
        <item x="640"/>
        <item x="916"/>
        <item x="1144"/>
        <item x="828"/>
        <item x="1195"/>
        <item x="1196"/>
        <item x="1153"/>
        <item x="800"/>
        <item x="291"/>
        <item x="262"/>
        <item x="114"/>
        <item x="622"/>
        <item x="1173"/>
        <item x="490"/>
        <item x="1141"/>
        <item x="569"/>
        <item x="1052"/>
        <item x="398"/>
        <item x="1"/>
        <item x="1193"/>
        <item x="361"/>
        <item x="765"/>
        <item x="1094"/>
        <item x="16"/>
        <item x="572"/>
        <item x="1100"/>
        <item x="700"/>
        <item x="847"/>
        <item x="919"/>
        <item x="1288"/>
        <item x="1009"/>
        <item x="83"/>
        <item x="921"/>
        <item x="1154"/>
        <item x="1157"/>
        <item x="215"/>
        <item x="417"/>
        <item x="1012"/>
        <item x="775"/>
        <item x="179"/>
        <item x="1262"/>
        <item x="1070"/>
        <item x="1273"/>
        <item x="1192"/>
        <item x="362"/>
        <item x="330"/>
        <item x="668"/>
        <item x="24"/>
        <item x="961"/>
        <item x="899"/>
        <item x="712"/>
        <item x="1176"/>
        <item x="102"/>
        <item x="1175"/>
        <item x="1147"/>
        <item x="1330"/>
        <item x="810"/>
        <item x="237"/>
        <item x="1236"/>
        <item x="142"/>
        <item x="139"/>
        <item x="1097"/>
        <item x="755"/>
        <item x="1055"/>
        <item x="750"/>
        <item x="191"/>
        <item x="206"/>
        <item x="1190"/>
        <item x="1101"/>
        <item x="562"/>
        <item x="1069"/>
        <item x="2"/>
        <item x="962"/>
        <item x="830"/>
        <item x="1148"/>
        <item x="264"/>
        <item x="144"/>
        <item x="263"/>
        <item x="602"/>
        <item x="333"/>
        <item x="296"/>
        <item x="226"/>
        <item x="1263"/>
        <item x="1091"/>
        <item x="587"/>
        <item x="873"/>
        <item x="1271"/>
        <item x="1164"/>
        <item x="1229"/>
        <item x="335"/>
        <item x="129"/>
        <item x="846"/>
        <item x="894"/>
        <item x="605"/>
        <item x="544"/>
        <item x="650"/>
        <item x="1248"/>
        <item x="1274"/>
        <item x="121"/>
        <item x="749"/>
        <item x="1240"/>
        <item x="1275"/>
        <item x="566"/>
        <item x="1188"/>
        <item x="576"/>
        <item x="511"/>
        <item x="473"/>
        <item x="786"/>
        <item x="231"/>
        <item x="561"/>
        <item x="764"/>
        <item x="74"/>
        <item x="156"/>
        <item x="491"/>
        <item x="992"/>
        <item x="801"/>
        <item x="983"/>
        <item x="822"/>
        <item x="203"/>
        <item x="243"/>
        <item x="1041"/>
        <item x="477"/>
        <item x="88"/>
        <item x="458"/>
        <item x="771"/>
        <item x="559"/>
        <item x="1165"/>
        <item x="577"/>
        <item x="32"/>
        <item x="727"/>
        <item x="1163"/>
        <item x="1046"/>
        <item x="1246"/>
        <item x="693"/>
        <item x="637"/>
        <item x="590"/>
        <item x="1005"/>
        <item x="228"/>
        <item x="1260"/>
        <item x="563"/>
        <item x="1098"/>
        <item x="1106"/>
        <item x="287"/>
        <item x="449"/>
        <item x="772"/>
        <item x="401"/>
        <item x="217"/>
        <item x="1054"/>
        <item x="326"/>
        <item x="582"/>
        <item x="252"/>
        <item x="1060"/>
        <item x="278"/>
        <item x="242"/>
        <item x="388"/>
        <item x="831"/>
        <item x="722"/>
        <item x="763"/>
        <item x="141"/>
        <item x="654"/>
        <item x="249"/>
        <item x="1179"/>
        <item x="466"/>
        <item x="975"/>
        <item x="1298"/>
        <item x="1086"/>
        <item x="731"/>
        <item x="884"/>
        <item x="997"/>
        <item x="40"/>
        <item x="849"/>
        <item x="691"/>
        <item x="46"/>
        <item x="1083"/>
        <item x="513"/>
        <item x="376"/>
        <item x="579"/>
        <item x="716"/>
        <item x="1099"/>
        <item x="575"/>
        <item x="735"/>
        <item x="181"/>
        <item x="192"/>
        <item x="36"/>
        <item x="741"/>
        <item x="1242"/>
        <item x="685"/>
        <item x="708"/>
        <item x="1272"/>
        <item x="584"/>
        <item x="638"/>
        <item x="545"/>
        <item x="596"/>
        <item x="568"/>
        <item x="867"/>
        <item x="1281"/>
        <item x="1259"/>
        <item x="976"/>
        <item x="448"/>
        <item x="1000"/>
        <item x="1235"/>
        <item x="184"/>
        <item x="1102"/>
        <item x="673"/>
        <item x="1093"/>
        <item x="106"/>
        <item x="260"/>
        <item x="658"/>
        <item x="1049"/>
        <item x="745"/>
        <item x="740"/>
        <item x="897"/>
        <item x="694"/>
        <item x="652"/>
        <item x="437"/>
        <item x="826"/>
        <item x="1131"/>
        <item x="868"/>
        <item x="910"/>
        <item x="1042"/>
        <item x="422"/>
        <item x="297"/>
        <item x="706"/>
        <item x="942"/>
        <item x="60"/>
        <item x="985"/>
        <item x="793"/>
        <item x="29"/>
        <item x="52"/>
        <item x="1169"/>
        <item x="996"/>
        <item x="1182"/>
        <item x="758"/>
        <item x="1297"/>
        <item x="436"/>
        <item x="780"/>
        <item x="728"/>
        <item x="993"/>
        <item x="845"/>
        <item x="1267"/>
        <item x="862"/>
        <item x="816"/>
        <item x="581"/>
        <item x="674"/>
        <item x="1025"/>
        <item x="1047"/>
        <item x="998"/>
        <item x="407"/>
        <item x="646"/>
        <item x="1332"/>
        <item x="798"/>
        <item x="1057"/>
        <item x="35"/>
        <item x="17"/>
        <item x="1300"/>
        <item x="939"/>
        <item x="259"/>
        <item x="43"/>
        <item x="1037"/>
        <item x="781"/>
        <item x="89"/>
        <item x="1001"/>
        <item x="440"/>
        <item x="493"/>
        <item x="45"/>
        <item x="783"/>
        <item x="1040"/>
        <item x="578"/>
        <item x="257"/>
        <item x="122"/>
        <item x="598"/>
        <item x="457"/>
        <item x="1104"/>
        <item x="1115"/>
        <item x="966"/>
        <item x="1074"/>
        <item x="1064"/>
        <item x="100"/>
        <item x="519"/>
        <item x="164"/>
        <item x="386"/>
        <item x="799"/>
        <item x="1266"/>
        <item x="1140"/>
        <item x="974"/>
        <item x="423"/>
        <item x="261"/>
        <item x="1183"/>
        <item x="406"/>
        <item x="1059"/>
        <item x="614"/>
        <item x="984"/>
        <item x="556"/>
        <item x="432"/>
        <item x="515"/>
        <item x="1002"/>
        <item x="1238"/>
        <item x="1239"/>
        <item x="813"/>
        <item x="827"/>
        <item x="1044"/>
        <item x="615"/>
        <item x="980"/>
        <item x="1251"/>
        <item x="1276"/>
        <item x="934"/>
        <item x="1233"/>
        <item x="1181"/>
        <item x="1258"/>
        <item x="1063"/>
        <item x="1189"/>
        <item x="1038"/>
        <item x="723"/>
        <item x="987"/>
        <item x="930"/>
        <item x="1152"/>
        <item x="37"/>
        <item x="776"/>
        <item x="1256"/>
        <item x="709"/>
        <item x="857"/>
        <item x="1062"/>
        <item x="1150"/>
        <item x="1331"/>
        <item x="375"/>
        <item x="852"/>
        <item x="1185"/>
        <item x="956"/>
        <item x="1110"/>
        <item x="1249"/>
        <item x="1225"/>
        <item x="1340"/>
        <item x="618"/>
        <item x="672"/>
        <item x="739"/>
        <item x="1279"/>
        <item x="1039"/>
        <item x="1264"/>
        <item x="1184"/>
        <item x="1270"/>
        <item x="1243"/>
        <item x="718"/>
        <item x="1221"/>
        <item x="42"/>
        <item x="751"/>
        <item x="1071"/>
        <item x="977"/>
        <item x="520"/>
        <item x="626"/>
        <item x="1342"/>
        <item x="517"/>
        <item x="1241"/>
        <item x="1178"/>
        <item x="1216"/>
        <item x="1166"/>
        <item x="805"/>
        <item x="536"/>
        <item x="1082"/>
        <item x="1265"/>
        <item x="1116"/>
        <item x="1280"/>
        <item x="1257"/>
        <item x="1143"/>
        <item x="1255"/>
        <item x="1109"/>
        <item x="719"/>
        <item x="1336"/>
        <item x="1159"/>
        <item x="738"/>
        <item x="1268"/>
        <item x="1269"/>
        <item x="752"/>
        <item x="994"/>
        <item x="660"/>
        <item x="804"/>
        <item x="1215"/>
        <item x="1114"/>
        <item x="1156"/>
        <item x="803"/>
        <item x="1226"/>
        <item x="848"/>
        <item x="85"/>
        <item x="1142"/>
        <item x="1217"/>
        <item x="1343"/>
        <item t="default"/>
      </items>
    </pivotField>
    <pivotField showAll="0"/>
    <pivotField showAll="0"/>
    <pivotField showAll="0"/>
    <pivotField axis="axisRow" showAll="0" defaultSubtotal="0">
      <items count="4">
        <item x="0"/>
        <item x="1"/>
        <item x="2"/>
        <item x="3"/>
      </items>
    </pivotField>
  </pivotFields>
  <rowFields count="2">
    <field x="18"/>
    <field x="0"/>
  </rowFields>
  <rowItems count="22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Items count="1">
    <i/>
  </colItems>
  <pageFields count="1">
    <pageField fld="7" item="34" hier="-1"/>
  </pageFields>
  <dataFields count="1">
    <dataField name="Súčet z Čiastka" fld="14" baseField="0" baseItem="0" numFmtId="4"/>
  </dataFields>
  <formats count="16">
    <format dxfId="103">
      <pivotArea outline="0" collapsedLevelsAreSubtotals="1" fieldPosition="0"/>
    </format>
    <format dxfId="102">
      <pivotArea dataOnly="0" labelOnly="1" outline="0" fieldPosition="0">
        <references count="1">
          <reference field="7" count="1">
            <x v="34"/>
          </reference>
        </references>
      </pivotArea>
    </format>
    <format dxfId="101">
      <pivotArea dataOnly="0" labelOnly="1" outline="0" axis="axisValues" fieldPosition="0"/>
    </format>
    <format dxfId="100">
      <pivotArea dataOnly="0" fieldPosition="0">
        <references count="2">
          <reference field="0" count="1">
            <x v="10"/>
          </reference>
          <reference field="7" count="1" selected="0">
            <x v="34"/>
          </reference>
        </references>
      </pivotArea>
    </format>
    <format dxfId="99">
      <pivotArea dataOnly="0" labelOnly="1" fieldPosition="0">
        <references count="2">
          <reference field="0" count="1">
            <x v="1"/>
          </reference>
          <reference field="18" count="1" selected="0">
            <x v="2"/>
          </reference>
        </references>
      </pivotArea>
    </format>
    <format dxfId="98">
      <pivotArea dataOnly="0" labelOnly="1" fieldPosition="0">
        <references count="2">
          <reference field="0" count="1">
            <x v="2"/>
          </reference>
          <reference field="18" count="1" selected="0">
            <x v="2"/>
          </reference>
        </references>
      </pivotArea>
    </format>
    <format dxfId="97">
      <pivotArea dataOnly="0" labelOnly="1" fieldPosition="0">
        <references count="2">
          <reference field="0" count="1">
            <x v="3"/>
          </reference>
          <reference field="18" count="1" selected="0">
            <x v="2"/>
          </reference>
        </references>
      </pivotArea>
    </format>
    <format dxfId="96">
      <pivotArea dataOnly="0" labelOnly="1" fieldPosition="0">
        <references count="2">
          <reference field="0" count="1">
            <x v="4"/>
          </reference>
          <reference field="18" count="1" selected="0">
            <x v="2"/>
          </reference>
        </references>
      </pivotArea>
    </format>
    <format dxfId="95">
      <pivotArea dataOnly="0" labelOnly="1" fieldPosition="0">
        <references count="2">
          <reference field="0" count="1">
            <x v="5"/>
          </reference>
          <reference field="18" count="1" selected="0">
            <x v="2"/>
          </reference>
        </references>
      </pivotArea>
    </format>
    <format dxfId="94">
      <pivotArea dataOnly="0" labelOnly="1" fieldPosition="0">
        <references count="2">
          <reference field="0" count="1">
            <x v="6"/>
          </reference>
          <reference field="18" count="1" selected="0">
            <x v="2"/>
          </reference>
        </references>
      </pivotArea>
    </format>
    <format dxfId="93">
      <pivotArea collapsedLevelsAreSubtotals="1" fieldPosition="0">
        <references count="1">
          <reference field="18" count="1">
            <x v="1"/>
          </reference>
        </references>
      </pivotArea>
    </format>
    <format dxfId="92">
      <pivotArea collapsedLevelsAreSubtotals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8" count="1" selected="0">
            <x v="1"/>
          </reference>
        </references>
      </pivotArea>
    </format>
    <format dxfId="91">
      <pivotArea collapsedLevelsAreSubtotals="1" fieldPosition="0">
        <references count="1">
          <reference field="18" count="1">
            <x v="2"/>
          </reference>
        </references>
      </pivotArea>
    </format>
    <format dxfId="90">
      <pivotArea collapsedLevelsAreSubtotals="1" fieldPosition="0">
        <references count="2">
          <reference field="0" count="6">
            <x v="1"/>
            <x v="2"/>
            <x v="3"/>
            <x v="4"/>
            <x v="5"/>
            <x v="6"/>
          </reference>
          <reference field="18" count="1" selected="0">
            <x v="2"/>
          </reference>
        </references>
      </pivotArea>
    </format>
    <format dxfId="89">
      <pivotArea dataOnly="0" labelOnly="1" fieldPosition="0">
        <references count="1">
          <reference field="18" count="2">
            <x v="1"/>
            <x v="2"/>
          </reference>
        </references>
      </pivotArea>
    </format>
    <format dxfId="88">
      <pivotArea dataOnly="0" labelOnly="1" fieldPosition="0">
        <references count="2">
          <reference field="0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8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Kontingenčná tabuľka8" cacheId="1" applyNumberFormats="0" applyBorderFormats="0" applyFontFormats="0" applyPatternFormats="0" applyAlignmentFormats="0" applyWidthHeightFormats="1" dataCaption="Hodnoty" updatedVersion="3" minRefreshableVersion="3" showCalcMbrs="0" useAutoFormatting="1" itemPrintTitles="1" createdVersion="3" indent="0" outline="1" outlineData="1" multipleFieldFilters="0">
  <location ref="A4:B11" firstHeaderRow="1" firstDataRow="1" firstDataCol="1" rowPageCount="1" colPageCount="1"/>
  <pivotFields count="19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9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6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1"/>
        <item x="53"/>
        <item x="54"/>
        <item x="55"/>
        <item x="56"/>
        <item x="57"/>
        <item x="58"/>
        <item x="59"/>
        <item x="60"/>
        <item x="61"/>
        <item x="62"/>
        <item x="65"/>
        <item x="66"/>
        <item x="67"/>
        <item x="63"/>
        <item x="68"/>
        <item x="64"/>
        <item x="70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0"/>
        <item x="87"/>
        <item x="88"/>
        <item x="89"/>
        <item x="90"/>
        <item x="9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1345">
        <item x="1211"/>
        <item x="95"/>
        <item x="1191"/>
        <item x="98"/>
        <item x="1307"/>
        <item x="946"/>
        <item x="886"/>
        <item x="947"/>
        <item x="969"/>
        <item x="832"/>
        <item x="839"/>
        <item x="841"/>
        <item x="1126"/>
        <item x="565"/>
        <item x="12"/>
        <item x="157"/>
        <item x="1092"/>
        <item x="859"/>
        <item x="877"/>
        <item x="1306"/>
        <item x="151"/>
        <item x="616"/>
        <item x="1315"/>
        <item x="314"/>
        <item x="467"/>
        <item x="450"/>
        <item x="1122"/>
        <item x="1310"/>
        <item x="1123"/>
        <item x="1120"/>
        <item x="1121"/>
        <item x="1119"/>
        <item x="189"/>
        <item x="137"/>
        <item x="235"/>
        <item x="512"/>
        <item x="170"/>
        <item x="135"/>
        <item x="380"/>
        <item x="307"/>
        <item x="871"/>
        <item x="550"/>
        <item x="840"/>
        <item x="1127"/>
        <item x="188"/>
        <item x="390"/>
        <item x="145"/>
        <item x="834"/>
        <item x="486"/>
        <item x="28"/>
        <item x="435"/>
        <item x="123"/>
        <item x="165"/>
        <item x="155"/>
        <item x="858"/>
        <item x="882"/>
        <item x="1320"/>
        <item x="409"/>
        <item x="176"/>
        <item x="438"/>
        <item x="507"/>
        <item x="1022"/>
        <item x="501"/>
        <item x="175"/>
        <item x="134"/>
        <item x="173"/>
        <item x="143"/>
        <item x="338"/>
        <item x="465"/>
        <item x="504"/>
        <item x="19"/>
        <item x="1314"/>
        <item x="133"/>
        <item x="619"/>
        <item x="553"/>
        <item x="218"/>
        <item x="488"/>
        <item x="508"/>
        <item x="539"/>
        <item x="484"/>
        <item x="39"/>
        <item x="1302"/>
        <item x="482"/>
        <item x="843"/>
        <item x="154"/>
        <item x="635"/>
        <item x="1129"/>
        <item x="160"/>
        <item x="357"/>
        <item x="699"/>
        <item x="140"/>
        <item x="317"/>
        <item x="161"/>
        <item x="689"/>
        <item x="604"/>
        <item x="212"/>
        <item x="876"/>
        <item x="524"/>
        <item x="162"/>
        <item x="875"/>
        <item x="748"/>
        <item x="64"/>
        <item x="502"/>
        <item x="533"/>
        <item x="643"/>
        <item x="696"/>
        <item x="1308"/>
        <item x="99"/>
        <item x="285"/>
        <item x="1125"/>
        <item x="861"/>
        <item x="453"/>
        <item x="1304"/>
        <item x="1161"/>
        <item x="220"/>
        <item x="186"/>
        <item x="248"/>
        <item x="128"/>
        <item x="1051"/>
        <item x="54"/>
        <item x="67"/>
        <item x="171"/>
        <item x="972"/>
        <item x="1237"/>
        <item x="641"/>
        <item x="720"/>
        <item x="835"/>
        <item x="610"/>
        <item x="294"/>
        <item x="289"/>
        <item x="938"/>
        <item x="639"/>
        <item x="316"/>
        <item x="1324"/>
        <item x="329"/>
        <item x="461"/>
        <item x="159"/>
        <item x="345"/>
        <item x="636"/>
        <item x="92"/>
        <item x="358"/>
        <item x="948"/>
        <item x="756"/>
        <item x="223"/>
        <item x="746"/>
        <item x="680"/>
        <item x="459"/>
        <item x="792"/>
        <item x="874"/>
        <item x="27"/>
        <item x="356"/>
        <item x="768"/>
        <item x="1318"/>
        <item x="430"/>
        <item x="126"/>
        <item x="62"/>
        <item x="420"/>
        <item x="373"/>
        <item x="1056"/>
        <item x="878"/>
        <item x="1309"/>
        <item x="202"/>
        <item x="725"/>
        <item x="950"/>
        <item x="251"/>
        <item x="526"/>
        <item x="1327"/>
        <item x="339"/>
        <item x="698"/>
        <item x="127"/>
        <item x="809"/>
        <item x="213"/>
        <item x="463"/>
        <item x="197"/>
        <item x="864"/>
        <item x="239"/>
        <item x="1333"/>
        <item x="870"/>
        <item x="757"/>
        <item x="808"/>
        <item x="495"/>
        <item x="313"/>
        <item x="1136"/>
        <item x="551"/>
        <item x="391"/>
        <item x="70"/>
        <item x="1222"/>
        <item x="842"/>
        <item x="413"/>
        <item x="371"/>
        <item x="548"/>
        <item x="444"/>
        <item x="309"/>
        <item x="677"/>
        <item x="1284"/>
        <item x="665"/>
        <item x="119"/>
        <item x="456"/>
        <item x="1301"/>
        <item x="887"/>
        <item x="1111"/>
        <item x="452"/>
        <item x="679"/>
        <item x="1050"/>
        <item x="322"/>
        <item x="460"/>
        <item x="146"/>
        <item x="304"/>
        <item x="340"/>
        <item x="760"/>
        <item x="881"/>
        <item x="383"/>
        <item x="1334"/>
        <item x="381"/>
        <item x="193"/>
        <item x="414"/>
        <item x="152"/>
        <item x="807"/>
        <item x="38"/>
        <item x="523"/>
        <item x="211"/>
        <item x="653"/>
        <item x="87"/>
        <item x="949"/>
        <item x="277"/>
        <item x="194"/>
        <item x="837"/>
        <item x="210"/>
        <item x="656"/>
        <item x="1026"/>
        <item x="451"/>
        <item x="917"/>
        <item x="225"/>
        <item x="73"/>
        <item x="989"/>
        <item x="1030"/>
        <item x="692"/>
        <item x="284"/>
        <item x="591"/>
        <item x="1028"/>
        <item x="628"/>
        <item x="1162"/>
        <item x="366"/>
        <item x="879"/>
        <item x="66"/>
        <item x="890"/>
        <item x="405"/>
        <item x="1027"/>
        <item x="1020"/>
        <item x="270"/>
        <item x="471"/>
        <item x="6"/>
        <item x="82"/>
        <item x="290"/>
        <item x="611"/>
        <item x="167"/>
        <item x="592"/>
        <item x="130"/>
        <item x="1277"/>
        <item x="583"/>
        <item x="110"/>
        <item x="525"/>
        <item x="268"/>
        <item x="767"/>
        <item x="352"/>
        <item x="1204"/>
        <item x="7"/>
        <item x="286"/>
        <item x="334"/>
        <item x="182"/>
        <item x="1322"/>
        <item x="109"/>
        <item x="891"/>
        <item x="535"/>
        <item x="666"/>
        <item x="378"/>
        <item x="274"/>
        <item x="343"/>
        <item x="1313"/>
        <item x="1124"/>
        <item x="860"/>
        <item x="496"/>
        <item x="613"/>
        <item x="649"/>
        <item x="589"/>
        <item x="1250"/>
        <item x="30"/>
        <item x="811"/>
        <item x="492"/>
        <item x="986"/>
        <item x="532"/>
        <item x="234"/>
        <item x="300"/>
        <item x="1317"/>
        <item x="833"/>
        <item x="1024"/>
        <item x="574"/>
        <item x="1132"/>
        <item x="711"/>
        <item x="714"/>
        <item x="549"/>
        <item x="1230"/>
        <item x="364"/>
        <item x="770"/>
        <item x="531"/>
        <item x="363"/>
        <item x="552"/>
        <item x="924"/>
        <item x="23"/>
        <item x="408"/>
        <item x="982"/>
        <item x="392"/>
        <item x="675"/>
        <item x="266"/>
        <item x="642"/>
        <item x="838"/>
        <item x="204"/>
        <item x="472"/>
        <item x="328"/>
        <item x="360"/>
        <item x="940"/>
        <item x="276"/>
        <item x="208"/>
        <item x="973"/>
        <item x="1029"/>
        <item x="1090"/>
        <item x="824"/>
        <item x="715"/>
        <item x="889"/>
        <item x="427"/>
        <item x="1076"/>
        <item x="367"/>
        <item x="446"/>
        <item x="1299"/>
        <item x="1328"/>
        <item x="288"/>
        <item x="1034"/>
        <item x="855"/>
        <item x="1316"/>
        <item x="791"/>
        <item x="1035"/>
        <item x="411"/>
        <item x="883"/>
        <item x="105"/>
        <item x="644"/>
        <item x="319"/>
        <item x="670"/>
        <item x="47"/>
        <item x="1130"/>
        <item x="434"/>
        <item x="253"/>
        <item x="703"/>
        <item x="954"/>
        <item x="695"/>
        <item x="247"/>
        <item x="187"/>
        <item x="483"/>
        <item x="96"/>
        <item x="20"/>
        <item x="454"/>
        <item x="1224"/>
        <item x="678"/>
        <item x="385"/>
        <item x="485"/>
        <item x="101"/>
        <item x="534"/>
        <item x="292"/>
        <item x="396"/>
        <item x="355"/>
        <item x="944"/>
        <item x="965"/>
        <item x="195"/>
        <item x="1118"/>
        <item x="823"/>
        <item x="621"/>
        <item x="1282"/>
        <item x="744"/>
        <item x="1303"/>
        <item x="1325"/>
        <item x="964"/>
        <item x="542"/>
        <item x="305"/>
        <item x="516"/>
        <item x="1103"/>
        <item x="543"/>
        <item x="120"/>
        <item x="318"/>
        <item x="769"/>
        <item x="500"/>
        <item x="1197"/>
        <item x="97"/>
        <item x="185"/>
        <item x="1117"/>
        <item x="429"/>
        <item x="1045"/>
        <item x="324"/>
        <item x="530"/>
        <item x="1087"/>
        <item x="236"/>
        <item x="118"/>
        <item x="1319"/>
        <item x="421"/>
        <item x="199"/>
        <item x="687"/>
        <item x="163"/>
        <item x="784"/>
        <item x="349"/>
        <item x="55"/>
        <item x="394"/>
        <item x="667"/>
        <item x="410"/>
        <item x="275"/>
        <item x="945"/>
        <item x="931"/>
        <item x="238"/>
        <item x="518"/>
        <item x="25"/>
        <item x="912"/>
        <item x="558"/>
        <item x="174"/>
        <item x="900"/>
        <item x="209"/>
        <item x="603"/>
        <item x="880"/>
        <item x="49"/>
        <item x="753"/>
        <item x="172"/>
        <item x="1089"/>
        <item x="580"/>
        <item x="1323"/>
        <item x="131"/>
        <item x="686"/>
        <item x="379"/>
        <item x="1031"/>
        <item x="898"/>
        <item x="359"/>
        <item x="648"/>
        <item x="84"/>
        <item x="65"/>
        <item x="470"/>
        <item x="509"/>
        <item x="168"/>
        <item x="353"/>
        <item x="1023"/>
        <item x="726"/>
        <item x="905"/>
        <item x="400"/>
        <item x="382"/>
        <item x="697"/>
        <item x="655"/>
        <item x="90"/>
        <item x="717"/>
        <item x="895"/>
        <item x="1321"/>
        <item x="230"/>
        <item x="57"/>
        <item x="724"/>
        <item x="387"/>
        <item x="893"/>
        <item x="1326"/>
        <item x="777"/>
        <item x="1305"/>
        <item x="1019"/>
        <item x="681"/>
        <item x="815"/>
        <item x="659"/>
        <item x="354"/>
        <item x="933"/>
        <item x="1312"/>
        <item x="988"/>
        <item x="903"/>
        <item x="397"/>
        <item x="564"/>
        <item x="425"/>
        <item x="963"/>
        <item x="200"/>
        <item x="78"/>
        <item x="1252"/>
        <item x="555"/>
        <item x="663"/>
        <item x="647"/>
        <item x="311"/>
        <item x="14"/>
        <item x="455"/>
        <item x="68"/>
        <item x="207"/>
        <item x="108"/>
        <item x="914"/>
        <item x="1311"/>
        <item x="747"/>
        <item x="527"/>
        <item x="1214"/>
        <item x="107"/>
        <item x="1223"/>
        <item x="560"/>
        <item x="529"/>
        <item x="865"/>
        <item x="494"/>
        <item x="814"/>
        <item x="1198"/>
        <item x="796"/>
        <item x="283"/>
        <item x="177"/>
        <item x="521"/>
        <item x="267"/>
        <item x="904"/>
        <item x="9"/>
        <item x="1015"/>
        <item x="981"/>
        <item x="1187"/>
        <item x="617"/>
        <item x="312"/>
        <item x="762"/>
        <item x="571"/>
        <item x="925"/>
        <item x="607"/>
        <item x="293"/>
        <item x="892"/>
        <item x="1170"/>
        <item x="943"/>
        <item x="754"/>
        <item x="489"/>
        <item x="498"/>
        <item x="69"/>
        <item x="196"/>
        <item x="332"/>
        <item x="634"/>
        <item x="148"/>
        <item x="94"/>
        <item x="609"/>
        <item x="75"/>
        <item x="11"/>
        <item x="850"/>
        <item x="1253"/>
        <item x="499"/>
        <item x="554"/>
        <item x="1013"/>
        <item x="369"/>
        <item x="224"/>
        <item x="1033"/>
        <item x="8"/>
        <item x="327"/>
        <item x="1088"/>
        <item x="606"/>
        <item x="1202"/>
        <item x="1337"/>
        <item x="761"/>
        <item x="773"/>
        <item x="201"/>
        <item x="971"/>
        <item x="952"/>
        <item x="671"/>
        <item x="269"/>
        <item x="336"/>
        <item x="337"/>
        <item x="10"/>
        <item x="415"/>
        <item x="77"/>
        <item x="625"/>
        <item x="1006"/>
        <item x="676"/>
        <item x="588"/>
        <item x="1292"/>
        <item x="1213"/>
        <item x="1080"/>
        <item x="233"/>
        <item x="402"/>
        <item x="1112"/>
        <item x="5"/>
        <item x="774"/>
        <item x="821"/>
        <item x="937"/>
        <item x="166"/>
        <item x="733"/>
        <item x="1205"/>
        <item x="1021"/>
        <item x="1146"/>
        <item x="1032"/>
        <item x="431"/>
        <item x="341"/>
        <item x="1174"/>
        <item x="302"/>
        <item x="59"/>
        <item x="546"/>
        <item x="795"/>
        <item x="344"/>
        <item x="91"/>
        <item x="1339"/>
        <item x="1200"/>
        <item x="922"/>
        <item x="368"/>
        <item x="778"/>
        <item x="506"/>
        <item x="1294"/>
        <item x="325"/>
        <item x="1095"/>
        <item x="403"/>
        <item x="428"/>
        <item x="198"/>
        <item x="245"/>
        <item x="702"/>
        <item x="301"/>
        <item x="115"/>
        <item x="481"/>
        <item x="81"/>
        <item x="1180"/>
        <item x="688"/>
        <item x="1247"/>
        <item x="1078"/>
        <item x="441"/>
        <item x="342"/>
        <item x="258"/>
        <item x="22"/>
        <item x="469"/>
        <item x="909"/>
        <item x="462"/>
        <item x="370"/>
        <item x="1018"/>
        <item x="347"/>
        <item x="701"/>
        <item x="240"/>
        <item x="627"/>
        <item x="1003"/>
        <item x="586"/>
        <item x="790"/>
        <item x="443"/>
        <item x="907"/>
        <item x="310"/>
        <item x="1232"/>
        <item x="540"/>
        <item x="315"/>
        <item x="1149"/>
        <item x="138"/>
        <item x="929"/>
        <item x="1168"/>
        <item x="395"/>
        <item x="497"/>
        <item x="50"/>
        <item x="669"/>
        <item x="419"/>
        <item x="505"/>
        <item x="960"/>
        <item x="503"/>
        <item x="991"/>
        <item x="13"/>
        <item x="445"/>
        <item x="920"/>
        <item x="817"/>
        <item x="424"/>
        <item x="93"/>
        <item x="684"/>
        <item x="683"/>
        <item x="869"/>
        <item x="33"/>
        <item x="664"/>
        <item x="1231"/>
        <item x="1016"/>
        <item x="632"/>
        <item x="682"/>
        <item x="915"/>
        <item x="241"/>
        <item x="959"/>
        <item x="990"/>
        <item x="111"/>
        <item x="1113"/>
        <item x="3"/>
        <item x="124"/>
        <item x="730"/>
        <item x="597"/>
        <item x="1096"/>
        <item x="802"/>
        <item x="147"/>
        <item x="978"/>
        <item x="836"/>
        <item x="348"/>
        <item x="825"/>
        <item x="0"/>
        <item x="888"/>
        <item x="1160"/>
        <item x="331"/>
        <item x="932"/>
        <item x="787"/>
        <item x="788"/>
        <item x="1199"/>
        <item x="1151"/>
        <item x="967"/>
        <item x="272"/>
        <item x="936"/>
        <item x="732"/>
        <item x="44"/>
        <item x="785"/>
        <item x="926"/>
        <item x="320"/>
        <item x="633"/>
        <item x="1128"/>
        <item x="480"/>
        <item x="995"/>
        <item x="570"/>
        <item x="1335"/>
        <item x="599"/>
        <item x="1245"/>
        <item x="447"/>
        <item x="464"/>
        <item x="713"/>
        <item x="1228"/>
        <item x="153"/>
        <item x="219"/>
        <item x="1073"/>
        <item x="26"/>
        <item x="18"/>
        <item x="350"/>
        <item x="125"/>
        <item x="819"/>
        <item x="1286"/>
        <item x="630"/>
        <item x="103"/>
        <item x="399"/>
        <item x="265"/>
        <item x="365"/>
        <item x="797"/>
        <item x="1017"/>
        <item x="743"/>
        <item x="306"/>
        <item x="829"/>
        <item x="15"/>
        <item x="205"/>
        <item x="1203"/>
        <item x="58"/>
        <item x="779"/>
        <item x="1053"/>
        <item x="53"/>
        <item x="941"/>
        <item x="818"/>
        <item x="1210"/>
        <item x="377"/>
        <item x="323"/>
        <item x="426"/>
        <item x="1139"/>
        <item x="1227"/>
        <item x="1065"/>
        <item x="280"/>
        <item x="1133"/>
        <item x="953"/>
        <item x="254"/>
        <item x="759"/>
        <item x="631"/>
        <item x="955"/>
        <item x="150"/>
        <item x="1081"/>
        <item x="1254"/>
        <item x="1287"/>
        <item x="863"/>
        <item x="510"/>
        <item x="281"/>
        <item x="244"/>
        <item x="1014"/>
        <item x="48"/>
        <item x="255"/>
        <item x="902"/>
        <item x="844"/>
        <item x="21"/>
        <item x="250"/>
        <item x="1285"/>
        <item x="112"/>
        <item x="547"/>
        <item x="1289"/>
        <item x="729"/>
        <item x="1010"/>
        <item x="721"/>
        <item x="41"/>
        <item x="372"/>
        <item x="1290"/>
        <item x="113"/>
        <item x="528"/>
        <item x="299"/>
        <item x="51"/>
        <item x="1066"/>
        <item x="1283"/>
        <item x="866"/>
        <item x="624"/>
        <item x="479"/>
        <item x="31"/>
        <item x="958"/>
        <item x="742"/>
        <item x="298"/>
        <item x="957"/>
        <item x="608"/>
        <item x="766"/>
        <item x="295"/>
        <item x="1218"/>
        <item x="1220"/>
        <item x="476"/>
        <item x="273"/>
        <item x="246"/>
        <item x="620"/>
        <item x="1077"/>
        <item x="1105"/>
        <item x="4"/>
        <item x="595"/>
        <item x="782"/>
        <item x="662"/>
        <item x="158"/>
        <item x="475"/>
        <item x="61"/>
        <item x="557"/>
        <item x="645"/>
        <item x="1293"/>
        <item x="585"/>
        <item x="1261"/>
        <item x="538"/>
        <item x="214"/>
        <item x="1107"/>
        <item x="736"/>
        <item x="999"/>
        <item x="1194"/>
        <item x="1048"/>
        <item x="1207"/>
        <item x="256"/>
        <item x="227"/>
        <item x="514"/>
        <item x="1134"/>
        <item x="80"/>
        <item x="308"/>
        <item x="851"/>
        <item x="1108"/>
        <item x="1186"/>
        <item x="573"/>
        <item x="820"/>
        <item x="1008"/>
        <item x="183"/>
        <item x="872"/>
        <item x="885"/>
        <item x="594"/>
        <item x="149"/>
        <item x="979"/>
        <item x="384"/>
        <item x="1171"/>
        <item x="710"/>
        <item x="412"/>
        <item x="928"/>
        <item x="1244"/>
        <item x="896"/>
        <item x="789"/>
        <item x="221"/>
        <item x="707"/>
        <item x="169"/>
        <item x="629"/>
        <item x="1177"/>
        <item x="522"/>
        <item x="1158"/>
        <item x="1212"/>
        <item x="442"/>
        <item x="812"/>
        <item x="901"/>
        <item x="1338"/>
        <item x="927"/>
        <item x="282"/>
        <item x="1011"/>
        <item x="216"/>
        <item x="346"/>
        <item x="180"/>
        <item x="918"/>
        <item x="393"/>
        <item x="1068"/>
        <item x="1135"/>
        <item x="935"/>
        <item x="79"/>
        <item x="1329"/>
        <item x="1043"/>
        <item x="1234"/>
        <item x="951"/>
        <item x="86"/>
        <item x="104"/>
        <item x="970"/>
        <item x="1067"/>
        <item x="321"/>
        <item x="487"/>
        <item x="1296"/>
        <item x="593"/>
        <item x="1295"/>
        <item x="1208"/>
        <item x="229"/>
        <item x="416"/>
        <item x="1058"/>
        <item x="908"/>
        <item x="279"/>
        <item x="63"/>
        <item x="76"/>
        <item x="374"/>
        <item x="178"/>
        <item x="537"/>
        <item x="1291"/>
        <item x="1278"/>
        <item x="34"/>
        <item x="232"/>
        <item x="913"/>
        <item x="478"/>
        <item x="567"/>
        <item x="418"/>
        <item x="271"/>
        <item x="601"/>
        <item x="351"/>
        <item x="433"/>
        <item x="661"/>
        <item x="1075"/>
        <item x="1206"/>
        <item x="651"/>
        <item x="404"/>
        <item x="136"/>
        <item x="806"/>
        <item x="737"/>
        <item x="856"/>
        <item x="474"/>
        <item x="1137"/>
        <item x="1004"/>
        <item x="1219"/>
        <item x="853"/>
        <item x="794"/>
        <item x="1167"/>
        <item x="1061"/>
        <item x="117"/>
        <item x="1072"/>
        <item x="1201"/>
        <item x="222"/>
        <item x="623"/>
        <item x="1007"/>
        <item x="439"/>
        <item x="906"/>
        <item x="468"/>
        <item x="1172"/>
        <item x="1084"/>
        <item x="657"/>
        <item x="690"/>
        <item x="911"/>
        <item x="1209"/>
        <item x="612"/>
        <item x="704"/>
        <item x="705"/>
        <item x="1145"/>
        <item x="303"/>
        <item x="190"/>
        <item x="1085"/>
        <item x="734"/>
        <item x="600"/>
        <item x="1138"/>
        <item x="1079"/>
        <item x="71"/>
        <item x="56"/>
        <item x="132"/>
        <item x="116"/>
        <item x="1155"/>
        <item x="389"/>
        <item x="1036"/>
        <item x="1341"/>
        <item x="541"/>
        <item x="968"/>
        <item x="72"/>
        <item x="923"/>
        <item x="854"/>
        <item x="640"/>
        <item x="916"/>
        <item x="1144"/>
        <item x="828"/>
        <item x="1195"/>
        <item x="1196"/>
        <item x="1153"/>
        <item x="800"/>
        <item x="291"/>
        <item x="262"/>
        <item x="114"/>
        <item x="622"/>
        <item x="1173"/>
        <item x="490"/>
        <item x="1141"/>
        <item x="569"/>
        <item x="1052"/>
        <item x="398"/>
        <item x="1"/>
        <item x="1193"/>
        <item x="361"/>
        <item x="765"/>
        <item x="1094"/>
        <item x="16"/>
        <item x="572"/>
        <item x="1100"/>
        <item x="700"/>
        <item x="847"/>
        <item x="919"/>
        <item x="1288"/>
        <item x="1009"/>
        <item x="83"/>
        <item x="921"/>
        <item x="1154"/>
        <item x="1157"/>
        <item x="215"/>
        <item x="417"/>
        <item x="1012"/>
        <item x="775"/>
        <item x="179"/>
        <item x="1262"/>
        <item x="1070"/>
        <item x="1273"/>
        <item x="1192"/>
        <item x="362"/>
        <item x="330"/>
        <item x="668"/>
        <item x="24"/>
        <item x="961"/>
        <item x="899"/>
        <item x="712"/>
        <item x="1176"/>
        <item x="102"/>
        <item x="1175"/>
        <item x="1147"/>
        <item x="1330"/>
        <item x="810"/>
        <item x="237"/>
        <item x="1236"/>
        <item x="142"/>
        <item x="139"/>
        <item x="1097"/>
        <item x="755"/>
        <item x="1055"/>
        <item x="750"/>
        <item x="191"/>
        <item x="206"/>
        <item x="1190"/>
        <item x="1101"/>
        <item x="562"/>
        <item x="1069"/>
        <item x="2"/>
        <item x="962"/>
        <item x="830"/>
        <item x="1148"/>
        <item x="264"/>
        <item x="144"/>
        <item x="263"/>
        <item x="602"/>
        <item x="333"/>
        <item x="296"/>
        <item x="226"/>
        <item x="1263"/>
        <item x="1091"/>
        <item x="587"/>
        <item x="873"/>
        <item x="1271"/>
        <item x="1164"/>
        <item x="1229"/>
        <item x="335"/>
        <item x="129"/>
        <item x="846"/>
        <item x="894"/>
        <item x="605"/>
        <item x="544"/>
        <item x="650"/>
        <item x="1248"/>
        <item x="1274"/>
        <item x="121"/>
        <item x="749"/>
        <item x="1240"/>
        <item x="1275"/>
        <item x="566"/>
        <item x="1188"/>
        <item x="576"/>
        <item x="511"/>
        <item x="473"/>
        <item x="786"/>
        <item x="231"/>
        <item x="561"/>
        <item x="764"/>
        <item x="74"/>
        <item x="156"/>
        <item x="491"/>
        <item x="992"/>
        <item x="801"/>
        <item x="983"/>
        <item x="822"/>
        <item x="203"/>
        <item x="243"/>
        <item x="1041"/>
        <item x="477"/>
        <item x="88"/>
        <item x="458"/>
        <item x="771"/>
        <item x="559"/>
        <item x="1165"/>
        <item x="577"/>
        <item x="32"/>
        <item x="727"/>
        <item x="1163"/>
        <item x="1046"/>
        <item x="1246"/>
        <item x="693"/>
        <item x="637"/>
        <item x="590"/>
        <item x="1005"/>
        <item x="228"/>
        <item x="1260"/>
        <item x="563"/>
        <item x="1098"/>
        <item x="1106"/>
        <item x="287"/>
        <item x="449"/>
        <item x="772"/>
        <item x="401"/>
        <item x="217"/>
        <item x="1054"/>
        <item x="326"/>
        <item x="582"/>
        <item x="252"/>
        <item x="1060"/>
        <item x="278"/>
        <item x="242"/>
        <item x="388"/>
        <item x="831"/>
        <item x="722"/>
        <item x="763"/>
        <item x="141"/>
        <item x="654"/>
        <item x="249"/>
        <item x="1179"/>
        <item x="466"/>
        <item x="975"/>
        <item x="1298"/>
        <item x="1086"/>
        <item x="731"/>
        <item x="884"/>
        <item x="997"/>
        <item x="40"/>
        <item x="849"/>
        <item x="691"/>
        <item x="46"/>
        <item x="1083"/>
        <item x="513"/>
        <item x="376"/>
        <item x="579"/>
        <item x="716"/>
        <item x="1099"/>
        <item x="575"/>
        <item x="735"/>
        <item x="181"/>
        <item x="192"/>
        <item x="36"/>
        <item x="741"/>
        <item x="1242"/>
        <item x="685"/>
        <item x="708"/>
        <item x="1272"/>
        <item x="584"/>
        <item x="638"/>
        <item x="545"/>
        <item x="596"/>
        <item x="568"/>
        <item x="867"/>
        <item x="1281"/>
        <item x="1259"/>
        <item x="976"/>
        <item x="448"/>
        <item x="1000"/>
        <item x="1235"/>
        <item x="184"/>
        <item x="1102"/>
        <item x="673"/>
        <item x="1093"/>
        <item x="106"/>
        <item x="260"/>
        <item x="658"/>
        <item x="1049"/>
        <item x="745"/>
        <item x="740"/>
        <item x="897"/>
        <item x="694"/>
        <item x="652"/>
        <item x="437"/>
        <item x="826"/>
        <item x="1131"/>
        <item x="868"/>
        <item x="910"/>
        <item x="1042"/>
        <item x="422"/>
        <item x="297"/>
        <item x="706"/>
        <item x="942"/>
        <item x="60"/>
        <item x="985"/>
        <item x="793"/>
        <item x="29"/>
        <item x="52"/>
        <item x="1169"/>
        <item x="996"/>
        <item x="1182"/>
        <item x="758"/>
        <item x="1297"/>
        <item x="436"/>
        <item x="780"/>
        <item x="728"/>
        <item x="993"/>
        <item x="845"/>
        <item x="1267"/>
        <item x="862"/>
        <item x="816"/>
        <item x="581"/>
        <item x="674"/>
        <item x="1025"/>
        <item x="1047"/>
        <item x="998"/>
        <item x="407"/>
        <item x="646"/>
        <item x="1332"/>
        <item x="798"/>
        <item x="1057"/>
        <item x="35"/>
        <item x="17"/>
        <item x="1300"/>
        <item x="939"/>
        <item x="259"/>
        <item x="43"/>
        <item x="1037"/>
        <item x="781"/>
        <item x="89"/>
        <item x="1001"/>
        <item x="440"/>
        <item x="493"/>
        <item x="45"/>
        <item x="783"/>
        <item x="1040"/>
        <item x="578"/>
        <item x="257"/>
        <item x="122"/>
        <item x="598"/>
        <item x="457"/>
        <item x="1104"/>
        <item x="1115"/>
        <item x="966"/>
        <item x="1074"/>
        <item x="1064"/>
        <item x="100"/>
        <item x="519"/>
        <item x="164"/>
        <item x="386"/>
        <item x="799"/>
        <item x="1266"/>
        <item x="1140"/>
        <item x="974"/>
        <item x="423"/>
        <item x="261"/>
        <item x="1183"/>
        <item x="406"/>
        <item x="1059"/>
        <item x="614"/>
        <item x="984"/>
        <item x="556"/>
        <item x="432"/>
        <item x="515"/>
        <item x="1002"/>
        <item x="1238"/>
        <item x="1239"/>
        <item x="813"/>
        <item x="827"/>
        <item x="1044"/>
        <item x="615"/>
        <item x="980"/>
        <item x="1251"/>
        <item x="1276"/>
        <item x="934"/>
        <item x="1233"/>
        <item x="1181"/>
        <item x="1258"/>
        <item x="1063"/>
        <item x="1189"/>
        <item x="1038"/>
        <item x="723"/>
        <item x="987"/>
        <item x="930"/>
        <item x="1152"/>
        <item x="37"/>
        <item x="776"/>
        <item x="1256"/>
        <item x="709"/>
        <item x="857"/>
        <item x="1062"/>
        <item x="1150"/>
        <item x="1331"/>
        <item x="375"/>
        <item x="852"/>
        <item x="1185"/>
        <item x="956"/>
        <item x="1110"/>
        <item x="1249"/>
        <item x="1225"/>
        <item x="1340"/>
        <item x="618"/>
        <item x="672"/>
        <item x="739"/>
        <item x="1279"/>
        <item x="1039"/>
        <item x="1264"/>
        <item x="1184"/>
        <item x="1270"/>
        <item x="1243"/>
        <item x="718"/>
        <item x="1221"/>
        <item x="42"/>
        <item x="751"/>
        <item x="1071"/>
        <item x="977"/>
        <item x="520"/>
        <item x="626"/>
        <item x="1342"/>
        <item x="517"/>
        <item x="1241"/>
        <item x="1178"/>
        <item x="1216"/>
        <item x="1166"/>
        <item x="805"/>
        <item x="536"/>
        <item x="1082"/>
        <item x="1265"/>
        <item x="1116"/>
        <item x="1280"/>
        <item x="1257"/>
        <item x="1143"/>
        <item x="1255"/>
        <item x="1109"/>
        <item x="719"/>
        <item x="1336"/>
        <item x="1159"/>
        <item x="738"/>
        <item x="1268"/>
        <item x="1269"/>
        <item x="752"/>
        <item x="994"/>
        <item x="660"/>
        <item x="804"/>
        <item x="1215"/>
        <item x="1114"/>
        <item x="1156"/>
        <item x="803"/>
        <item x="1226"/>
        <item x="848"/>
        <item x="85"/>
        <item x="1142"/>
        <item x="1217"/>
        <item x="1343"/>
        <item t="default"/>
      </items>
    </pivotField>
    <pivotField showAll="0"/>
    <pivotField showAll="0"/>
    <pivotField showAll="0"/>
    <pivotField axis="axisRow" showAll="0" defaultSubtotal="0">
      <items count="4">
        <item x="0"/>
        <item x="1"/>
        <item x="2"/>
        <item x="3"/>
      </items>
    </pivotField>
  </pivotFields>
  <rowFields count="2">
    <field x="18"/>
    <field x="0"/>
  </rowFields>
  <rowItems count="7">
    <i>
      <x v="1"/>
    </i>
    <i r="1">
      <x v="1"/>
    </i>
    <i r="1">
      <x v="3"/>
    </i>
    <i r="1">
      <x v="7"/>
    </i>
    <i>
      <x v="2"/>
    </i>
    <i r="1">
      <x v="5"/>
    </i>
    <i t="grand">
      <x/>
    </i>
  </rowItems>
  <colItems count="1">
    <i/>
  </colItems>
  <pageFields count="1">
    <pageField fld="7" item="71" hier="-1"/>
  </pageFields>
  <dataFields count="1">
    <dataField name="Súčet z Čiastka" fld="14" baseField="0" baseItem="0" numFmtId="4"/>
  </dataFields>
  <formats count="9">
    <format dxfId="87">
      <pivotArea outline="0" collapsedLevelsAreSubtotals="1" fieldPosition="0"/>
    </format>
    <format dxfId="86">
      <pivotArea dataOnly="0" labelOnly="1" outline="0" fieldPosition="0">
        <references count="1">
          <reference field="7" count="1">
            <x v="71"/>
          </reference>
        </references>
      </pivotArea>
    </format>
    <format dxfId="85">
      <pivotArea dataOnly="0" labelOnly="1" outline="0" axis="axisValues" fieldPosition="0"/>
    </format>
    <format dxfId="84">
      <pivotArea dataOnly="0" labelOnly="1" fieldPosition="0">
        <references count="2">
          <reference field="0" count="1">
            <x v="5"/>
          </reference>
          <reference field="18" count="1" selected="0">
            <x v="2"/>
          </reference>
        </references>
      </pivotArea>
    </format>
    <format dxfId="83">
      <pivotArea collapsedLevelsAreSubtotals="1" fieldPosition="0">
        <references count="2">
          <reference field="0" count="3">
            <x v="1"/>
            <x v="3"/>
            <x v="7"/>
          </reference>
          <reference field="18" count="1" selected="0">
            <x v="1"/>
          </reference>
        </references>
      </pivotArea>
    </format>
    <format dxfId="82">
      <pivotArea collapsedLevelsAreSubtotals="1" fieldPosition="0">
        <references count="1">
          <reference field="18" count="1">
            <x v="2"/>
          </reference>
        </references>
      </pivotArea>
    </format>
    <format dxfId="81">
      <pivotArea collapsedLevelsAreSubtotals="1" fieldPosition="0">
        <references count="2">
          <reference field="0" count="1">
            <x v="5"/>
          </reference>
          <reference field="18" count="1" selected="0">
            <x v="2"/>
          </reference>
        </references>
      </pivotArea>
    </format>
    <format dxfId="80">
      <pivotArea dataOnly="0" labelOnly="1" fieldPosition="0">
        <references count="1">
          <reference field="18" count="1">
            <x v="2"/>
          </reference>
        </references>
      </pivotArea>
    </format>
    <format dxfId="79">
      <pivotArea dataOnly="0" labelOnly="1" fieldPosition="0">
        <references count="2">
          <reference field="0" count="4">
            <x v="1"/>
            <x v="3"/>
            <x v="5"/>
            <x v="7"/>
          </reference>
          <reference field="18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Kontingenčná tabuľka9" cacheId="1" applyNumberFormats="0" applyBorderFormats="0" applyFontFormats="0" applyPatternFormats="0" applyAlignmentFormats="0" applyWidthHeightFormats="1" dataCaption="Hodnoty" updatedVersion="3" minRefreshableVersion="3" showCalcMbrs="0" useAutoFormatting="1" itemPrintTitles="1" createdVersion="3" indent="0" outline="1" outlineData="1" multipleFieldFilters="0">
  <location ref="A3:B20" firstHeaderRow="1" firstDataRow="1" firstDataCol="1" rowPageCount="1" colPageCount="1"/>
  <pivotFields count="19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9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6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1"/>
        <item x="53"/>
        <item x="54"/>
        <item x="55"/>
        <item x="56"/>
        <item x="57"/>
        <item x="58"/>
        <item x="59"/>
        <item x="60"/>
        <item x="61"/>
        <item x="62"/>
        <item x="65"/>
        <item x="66"/>
        <item x="67"/>
        <item x="63"/>
        <item x="68"/>
        <item x="64"/>
        <item x="70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0"/>
        <item x="87"/>
        <item x="88"/>
        <item x="89"/>
        <item x="90"/>
        <item x="9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1345">
        <item x="1211"/>
        <item x="95"/>
        <item x="1191"/>
        <item x="98"/>
        <item x="1307"/>
        <item x="946"/>
        <item x="886"/>
        <item x="947"/>
        <item x="969"/>
        <item x="832"/>
        <item x="839"/>
        <item x="841"/>
        <item x="1126"/>
        <item x="565"/>
        <item x="12"/>
        <item x="157"/>
        <item x="1092"/>
        <item x="859"/>
        <item x="877"/>
        <item x="1306"/>
        <item x="151"/>
        <item x="616"/>
        <item x="1315"/>
        <item x="314"/>
        <item x="467"/>
        <item x="450"/>
        <item x="1122"/>
        <item x="1310"/>
        <item x="1123"/>
        <item x="1120"/>
        <item x="1121"/>
        <item x="1119"/>
        <item x="189"/>
        <item x="137"/>
        <item x="235"/>
        <item x="512"/>
        <item x="170"/>
        <item x="135"/>
        <item x="380"/>
        <item x="307"/>
        <item x="871"/>
        <item x="550"/>
        <item x="840"/>
        <item x="1127"/>
        <item x="188"/>
        <item x="390"/>
        <item x="145"/>
        <item x="834"/>
        <item x="486"/>
        <item x="28"/>
        <item x="435"/>
        <item x="123"/>
        <item x="165"/>
        <item x="155"/>
        <item x="858"/>
        <item x="882"/>
        <item x="1320"/>
        <item x="409"/>
        <item x="176"/>
        <item x="438"/>
        <item x="507"/>
        <item x="1022"/>
        <item x="501"/>
        <item x="175"/>
        <item x="134"/>
        <item x="173"/>
        <item x="143"/>
        <item x="338"/>
        <item x="465"/>
        <item x="504"/>
        <item x="19"/>
        <item x="1314"/>
        <item x="133"/>
        <item x="619"/>
        <item x="553"/>
        <item x="218"/>
        <item x="488"/>
        <item x="508"/>
        <item x="539"/>
        <item x="484"/>
        <item x="39"/>
        <item x="1302"/>
        <item x="482"/>
        <item x="843"/>
        <item x="154"/>
        <item x="635"/>
        <item x="1129"/>
        <item x="160"/>
        <item x="357"/>
        <item x="699"/>
        <item x="140"/>
        <item x="317"/>
        <item x="161"/>
        <item x="689"/>
        <item x="604"/>
        <item x="212"/>
        <item x="876"/>
        <item x="524"/>
        <item x="162"/>
        <item x="875"/>
        <item x="748"/>
        <item x="64"/>
        <item x="502"/>
        <item x="533"/>
        <item x="643"/>
        <item x="696"/>
        <item x="1308"/>
        <item x="99"/>
        <item x="285"/>
        <item x="1125"/>
        <item x="861"/>
        <item x="453"/>
        <item x="1304"/>
        <item x="1161"/>
        <item x="220"/>
        <item x="186"/>
        <item x="248"/>
        <item x="128"/>
        <item x="1051"/>
        <item x="54"/>
        <item x="67"/>
        <item x="171"/>
        <item x="972"/>
        <item x="1237"/>
        <item x="641"/>
        <item x="720"/>
        <item x="835"/>
        <item x="610"/>
        <item x="294"/>
        <item x="289"/>
        <item x="938"/>
        <item x="639"/>
        <item x="316"/>
        <item x="1324"/>
        <item x="329"/>
        <item x="461"/>
        <item x="159"/>
        <item x="345"/>
        <item x="636"/>
        <item x="92"/>
        <item x="358"/>
        <item x="948"/>
        <item x="756"/>
        <item x="223"/>
        <item x="746"/>
        <item x="680"/>
        <item x="459"/>
        <item x="792"/>
        <item x="874"/>
        <item x="27"/>
        <item x="356"/>
        <item x="768"/>
        <item x="1318"/>
        <item x="430"/>
        <item x="126"/>
        <item x="62"/>
        <item x="420"/>
        <item x="373"/>
        <item x="1056"/>
        <item x="878"/>
        <item x="1309"/>
        <item x="202"/>
        <item x="725"/>
        <item x="950"/>
        <item x="251"/>
        <item x="526"/>
        <item x="1327"/>
        <item x="339"/>
        <item x="698"/>
        <item x="127"/>
        <item x="809"/>
        <item x="213"/>
        <item x="463"/>
        <item x="197"/>
        <item x="864"/>
        <item x="239"/>
        <item x="1333"/>
        <item x="870"/>
        <item x="757"/>
        <item x="808"/>
        <item x="495"/>
        <item x="313"/>
        <item x="1136"/>
        <item x="551"/>
        <item x="391"/>
        <item x="70"/>
        <item x="1222"/>
        <item x="842"/>
        <item x="413"/>
        <item x="371"/>
        <item x="548"/>
        <item x="444"/>
        <item x="309"/>
        <item x="677"/>
        <item x="1284"/>
        <item x="665"/>
        <item x="119"/>
        <item x="456"/>
        <item x="1301"/>
        <item x="887"/>
        <item x="1111"/>
        <item x="452"/>
        <item x="679"/>
        <item x="1050"/>
        <item x="322"/>
        <item x="460"/>
        <item x="146"/>
        <item x="304"/>
        <item x="340"/>
        <item x="760"/>
        <item x="881"/>
        <item x="383"/>
        <item x="1334"/>
        <item x="381"/>
        <item x="193"/>
        <item x="414"/>
        <item x="152"/>
        <item x="807"/>
        <item x="38"/>
        <item x="523"/>
        <item x="211"/>
        <item x="653"/>
        <item x="87"/>
        <item x="949"/>
        <item x="277"/>
        <item x="194"/>
        <item x="837"/>
        <item x="210"/>
        <item x="656"/>
        <item x="1026"/>
        <item x="451"/>
        <item x="917"/>
        <item x="225"/>
        <item x="73"/>
        <item x="989"/>
        <item x="1030"/>
        <item x="692"/>
        <item x="284"/>
        <item x="591"/>
        <item x="1028"/>
        <item x="628"/>
        <item x="1162"/>
        <item x="366"/>
        <item x="879"/>
        <item x="66"/>
        <item x="890"/>
        <item x="405"/>
        <item x="1027"/>
        <item x="1020"/>
        <item x="270"/>
        <item x="471"/>
        <item x="6"/>
        <item x="82"/>
        <item x="290"/>
        <item x="611"/>
        <item x="167"/>
        <item x="592"/>
        <item x="130"/>
        <item x="1277"/>
        <item x="583"/>
        <item x="110"/>
        <item x="525"/>
        <item x="268"/>
        <item x="767"/>
        <item x="352"/>
        <item x="1204"/>
        <item x="7"/>
        <item x="286"/>
        <item x="334"/>
        <item x="182"/>
        <item x="1322"/>
        <item x="109"/>
        <item x="891"/>
        <item x="535"/>
        <item x="666"/>
        <item x="378"/>
        <item x="274"/>
        <item x="343"/>
        <item x="1313"/>
        <item x="1124"/>
        <item x="860"/>
        <item x="496"/>
        <item x="613"/>
        <item x="649"/>
        <item x="589"/>
        <item x="1250"/>
        <item x="30"/>
        <item x="811"/>
        <item x="492"/>
        <item x="986"/>
        <item x="532"/>
        <item x="234"/>
        <item x="300"/>
        <item x="1317"/>
        <item x="833"/>
        <item x="1024"/>
        <item x="574"/>
        <item x="1132"/>
        <item x="711"/>
        <item x="714"/>
        <item x="549"/>
        <item x="1230"/>
        <item x="364"/>
        <item x="770"/>
        <item x="531"/>
        <item x="363"/>
        <item x="552"/>
        <item x="924"/>
        <item x="23"/>
        <item x="408"/>
        <item x="982"/>
        <item x="392"/>
        <item x="675"/>
        <item x="266"/>
        <item x="642"/>
        <item x="838"/>
        <item x="204"/>
        <item x="472"/>
        <item x="328"/>
        <item x="360"/>
        <item x="940"/>
        <item x="276"/>
        <item x="208"/>
        <item x="973"/>
        <item x="1029"/>
        <item x="1090"/>
        <item x="824"/>
        <item x="715"/>
        <item x="889"/>
        <item x="427"/>
        <item x="1076"/>
        <item x="367"/>
        <item x="446"/>
        <item x="1299"/>
        <item x="1328"/>
        <item x="288"/>
        <item x="1034"/>
        <item x="855"/>
        <item x="1316"/>
        <item x="791"/>
        <item x="1035"/>
        <item x="411"/>
        <item x="883"/>
        <item x="105"/>
        <item x="644"/>
        <item x="319"/>
        <item x="670"/>
        <item x="47"/>
        <item x="1130"/>
        <item x="434"/>
        <item x="253"/>
        <item x="703"/>
        <item x="954"/>
        <item x="695"/>
        <item x="247"/>
        <item x="187"/>
        <item x="483"/>
        <item x="96"/>
        <item x="20"/>
        <item x="454"/>
        <item x="1224"/>
        <item x="678"/>
        <item x="385"/>
        <item x="485"/>
        <item x="101"/>
        <item x="534"/>
        <item x="292"/>
        <item x="396"/>
        <item x="355"/>
        <item x="944"/>
        <item x="965"/>
        <item x="195"/>
        <item x="1118"/>
        <item x="823"/>
        <item x="621"/>
        <item x="1282"/>
        <item x="744"/>
        <item x="1303"/>
        <item x="1325"/>
        <item x="964"/>
        <item x="542"/>
        <item x="305"/>
        <item x="516"/>
        <item x="1103"/>
        <item x="543"/>
        <item x="120"/>
        <item x="318"/>
        <item x="769"/>
        <item x="500"/>
        <item x="1197"/>
        <item x="97"/>
        <item x="185"/>
        <item x="1117"/>
        <item x="429"/>
        <item x="1045"/>
        <item x="324"/>
        <item x="530"/>
        <item x="1087"/>
        <item x="236"/>
        <item x="118"/>
        <item x="1319"/>
        <item x="421"/>
        <item x="199"/>
        <item x="687"/>
        <item x="163"/>
        <item x="784"/>
        <item x="349"/>
        <item x="55"/>
        <item x="394"/>
        <item x="667"/>
        <item x="410"/>
        <item x="275"/>
        <item x="945"/>
        <item x="931"/>
        <item x="238"/>
        <item x="518"/>
        <item x="25"/>
        <item x="912"/>
        <item x="558"/>
        <item x="174"/>
        <item x="900"/>
        <item x="209"/>
        <item x="603"/>
        <item x="880"/>
        <item x="49"/>
        <item x="753"/>
        <item x="172"/>
        <item x="1089"/>
        <item x="580"/>
        <item x="1323"/>
        <item x="131"/>
        <item x="686"/>
        <item x="379"/>
        <item x="1031"/>
        <item x="898"/>
        <item x="359"/>
        <item x="648"/>
        <item x="84"/>
        <item x="65"/>
        <item x="470"/>
        <item x="509"/>
        <item x="168"/>
        <item x="353"/>
        <item x="1023"/>
        <item x="726"/>
        <item x="905"/>
        <item x="400"/>
        <item x="382"/>
        <item x="697"/>
        <item x="655"/>
        <item x="90"/>
        <item x="717"/>
        <item x="895"/>
        <item x="1321"/>
        <item x="230"/>
        <item x="57"/>
        <item x="724"/>
        <item x="387"/>
        <item x="893"/>
        <item x="1326"/>
        <item x="777"/>
        <item x="1305"/>
        <item x="1019"/>
        <item x="681"/>
        <item x="815"/>
        <item x="659"/>
        <item x="354"/>
        <item x="933"/>
        <item x="1312"/>
        <item x="988"/>
        <item x="903"/>
        <item x="397"/>
        <item x="564"/>
        <item x="425"/>
        <item x="963"/>
        <item x="200"/>
        <item x="78"/>
        <item x="1252"/>
        <item x="555"/>
        <item x="663"/>
        <item x="647"/>
        <item x="311"/>
        <item x="14"/>
        <item x="455"/>
        <item x="68"/>
        <item x="207"/>
        <item x="108"/>
        <item x="914"/>
        <item x="1311"/>
        <item x="747"/>
        <item x="527"/>
        <item x="1214"/>
        <item x="107"/>
        <item x="1223"/>
        <item x="560"/>
        <item x="529"/>
        <item x="865"/>
        <item x="494"/>
        <item x="814"/>
        <item x="1198"/>
        <item x="796"/>
        <item x="283"/>
        <item x="177"/>
        <item x="521"/>
        <item x="267"/>
        <item x="904"/>
        <item x="9"/>
        <item x="1015"/>
        <item x="981"/>
        <item x="1187"/>
        <item x="617"/>
        <item x="312"/>
        <item x="762"/>
        <item x="571"/>
        <item x="925"/>
        <item x="607"/>
        <item x="293"/>
        <item x="892"/>
        <item x="1170"/>
        <item x="943"/>
        <item x="754"/>
        <item x="489"/>
        <item x="498"/>
        <item x="69"/>
        <item x="196"/>
        <item x="332"/>
        <item x="634"/>
        <item x="148"/>
        <item x="94"/>
        <item x="609"/>
        <item x="75"/>
        <item x="11"/>
        <item x="850"/>
        <item x="1253"/>
        <item x="499"/>
        <item x="554"/>
        <item x="1013"/>
        <item x="369"/>
        <item x="224"/>
        <item x="1033"/>
        <item x="8"/>
        <item x="327"/>
        <item x="1088"/>
        <item x="606"/>
        <item x="1202"/>
        <item x="1337"/>
        <item x="761"/>
        <item x="773"/>
        <item x="201"/>
        <item x="971"/>
        <item x="952"/>
        <item x="671"/>
        <item x="269"/>
        <item x="336"/>
        <item x="337"/>
        <item x="10"/>
        <item x="415"/>
        <item x="77"/>
        <item x="625"/>
        <item x="1006"/>
        <item x="676"/>
        <item x="588"/>
        <item x="1292"/>
        <item x="1213"/>
        <item x="1080"/>
        <item x="233"/>
        <item x="402"/>
        <item x="1112"/>
        <item x="5"/>
        <item x="774"/>
        <item x="821"/>
        <item x="937"/>
        <item x="166"/>
        <item x="733"/>
        <item x="1205"/>
        <item x="1021"/>
        <item x="1146"/>
        <item x="1032"/>
        <item x="431"/>
        <item x="341"/>
        <item x="1174"/>
        <item x="302"/>
        <item x="59"/>
        <item x="546"/>
        <item x="795"/>
        <item x="344"/>
        <item x="91"/>
        <item x="1339"/>
        <item x="1200"/>
        <item x="922"/>
        <item x="368"/>
        <item x="778"/>
        <item x="506"/>
        <item x="1294"/>
        <item x="325"/>
        <item x="1095"/>
        <item x="403"/>
        <item x="428"/>
        <item x="198"/>
        <item x="245"/>
        <item x="702"/>
        <item x="301"/>
        <item x="115"/>
        <item x="481"/>
        <item x="81"/>
        <item x="1180"/>
        <item x="688"/>
        <item x="1247"/>
        <item x="1078"/>
        <item x="441"/>
        <item x="342"/>
        <item x="258"/>
        <item x="22"/>
        <item x="469"/>
        <item x="909"/>
        <item x="462"/>
        <item x="370"/>
        <item x="1018"/>
        <item x="347"/>
        <item x="701"/>
        <item x="240"/>
        <item x="627"/>
        <item x="1003"/>
        <item x="586"/>
        <item x="790"/>
        <item x="443"/>
        <item x="907"/>
        <item x="310"/>
        <item x="1232"/>
        <item x="540"/>
        <item x="315"/>
        <item x="1149"/>
        <item x="138"/>
        <item x="929"/>
        <item x="1168"/>
        <item x="395"/>
        <item x="497"/>
        <item x="50"/>
        <item x="669"/>
        <item x="419"/>
        <item x="505"/>
        <item x="960"/>
        <item x="503"/>
        <item x="991"/>
        <item x="13"/>
        <item x="445"/>
        <item x="920"/>
        <item x="817"/>
        <item x="424"/>
        <item x="93"/>
        <item x="684"/>
        <item x="683"/>
        <item x="869"/>
        <item x="33"/>
        <item x="664"/>
        <item x="1231"/>
        <item x="1016"/>
        <item x="632"/>
        <item x="682"/>
        <item x="915"/>
        <item x="241"/>
        <item x="959"/>
        <item x="990"/>
        <item x="111"/>
        <item x="1113"/>
        <item x="3"/>
        <item x="124"/>
        <item x="730"/>
        <item x="597"/>
        <item x="1096"/>
        <item x="802"/>
        <item x="147"/>
        <item x="978"/>
        <item x="836"/>
        <item x="348"/>
        <item x="825"/>
        <item x="0"/>
        <item x="888"/>
        <item x="1160"/>
        <item x="331"/>
        <item x="932"/>
        <item x="787"/>
        <item x="788"/>
        <item x="1199"/>
        <item x="1151"/>
        <item x="967"/>
        <item x="272"/>
        <item x="936"/>
        <item x="732"/>
        <item x="44"/>
        <item x="785"/>
        <item x="926"/>
        <item x="320"/>
        <item x="633"/>
        <item x="1128"/>
        <item x="480"/>
        <item x="995"/>
        <item x="570"/>
        <item x="1335"/>
        <item x="599"/>
        <item x="1245"/>
        <item x="447"/>
        <item x="464"/>
        <item x="713"/>
        <item x="1228"/>
        <item x="153"/>
        <item x="219"/>
        <item x="1073"/>
        <item x="26"/>
        <item x="18"/>
        <item x="350"/>
        <item x="125"/>
        <item x="819"/>
        <item x="1286"/>
        <item x="630"/>
        <item x="103"/>
        <item x="399"/>
        <item x="265"/>
        <item x="365"/>
        <item x="797"/>
        <item x="1017"/>
        <item x="743"/>
        <item x="306"/>
        <item x="829"/>
        <item x="15"/>
        <item x="205"/>
        <item x="1203"/>
        <item x="58"/>
        <item x="779"/>
        <item x="1053"/>
        <item x="53"/>
        <item x="941"/>
        <item x="818"/>
        <item x="1210"/>
        <item x="377"/>
        <item x="323"/>
        <item x="426"/>
        <item x="1139"/>
        <item x="1227"/>
        <item x="1065"/>
        <item x="280"/>
        <item x="1133"/>
        <item x="953"/>
        <item x="254"/>
        <item x="759"/>
        <item x="631"/>
        <item x="955"/>
        <item x="150"/>
        <item x="1081"/>
        <item x="1254"/>
        <item x="1287"/>
        <item x="863"/>
        <item x="510"/>
        <item x="281"/>
        <item x="244"/>
        <item x="1014"/>
        <item x="48"/>
        <item x="255"/>
        <item x="902"/>
        <item x="844"/>
        <item x="21"/>
        <item x="250"/>
        <item x="1285"/>
        <item x="112"/>
        <item x="547"/>
        <item x="1289"/>
        <item x="729"/>
        <item x="1010"/>
        <item x="721"/>
        <item x="41"/>
        <item x="372"/>
        <item x="1290"/>
        <item x="113"/>
        <item x="528"/>
        <item x="299"/>
        <item x="51"/>
        <item x="1066"/>
        <item x="1283"/>
        <item x="866"/>
        <item x="624"/>
        <item x="479"/>
        <item x="31"/>
        <item x="958"/>
        <item x="742"/>
        <item x="298"/>
        <item x="957"/>
        <item x="608"/>
        <item x="766"/>
        <item x="295"/>
        <item x="1218"/>
        <item x="1220"/>
        <item x="476"/>
        <item x="273"/>
        <item x="246"/>
        <item x="620"/>
        <item x="1077"/>
        <item x="1105"/>
        <item x="4"/>
        <item x="595"/>
        <item x="782"/>
        <item x="662"/>
        <item x="158"/>
        <item x="475"/>
        <item x="61"/>
        <item x="557"/>
        <item x="645"/>
        <item x="1293"/>
        <item x="585"/>
        <item x="1261"/>
        <item x="538"/>
        <item x="214"/>
        <item x="1107"/>
        <item x="736"/>
        <item x="999"/>
        <item x="1194"/>
        <item x="1048"/>
        <item x="1207"/>
        <item x="256"/>
        <item x="227"/>
        <item x="514"/>
        <item x="1134"/>
        <item x="80"/>
        <item x="308"/>
        <item x="851"/>
        <item x="1108"/>
        <item x="1186"/>
        <item x="573"/>
        <item x="820"/>
        <item x="1008"/>
        <item x="183"/>
        <item x="872"/>
        <item x="885"/>
        <item x="594"/>
        <item x="149"/>
        <item x="979"/>
        <item x="384"/>
        <item x="1171"/>
        <item x="710"/>
        <item x="412"/>
        <item x="928"/>
        <item x="1244"/>
        <item x="896"/>
        <item x="789"/>
        <item x="221"/>
        <item x="707"/>
        <item x="169"/>
        <item x="629"/>
        <item x="1177"/>
        <item x="522"/>
        <item x="1158"/>
        <item x="1212"/>
        <item x="442"/>
        <item x="812"/>
        <item x="901"/>
        <item x="1338"/>
        <item x="927"/>
        <item x="282"/>
        <item x="1011"/>
        <item x="216"/>
        <item x="346"/>
        <item x="180"/>
        <item x="918"/>
        <item x="393"/>
        <item x="1068"/>
        <item x="1135"/>
        <item x="935"/>
        <item x="79"/>
        <item x="1329"/>
        <item x="1043"/>
        <item x="1234"/>
        <item x="951"/>
        <item x="86"/>
        <item x="104"/>
        <item x="970"/>
        <item x="1067"/>
        <item x="321"/>
        <item x="487"/>
        <item x="1296"/>
        <item x="593"/>
        <item x="1295"/>
        <item x="1208"/>
        <item x="229"/>
        <item x="416"/>
        <item x="1058"/>
        <item x="908"/>
        <item x="279"/>
        <item x="63"/>
        <item x="76"/>
        <item x="374"/>
        <item x="178"/>
        <item x="537"/>
        <item x="1291"/>
        <item x="1278"/>
        <item x="34"/>
        <item x="232"/>
        <item x="913"/>
        <item x="478"/>
        <item x="567"/>
        <item x="418"/>
        <item x="271"/>
        <item x="601"/>
        <item x="351"/>
        <item x="433"/>
        <item x="661"/>
        <item x="1075"/>
        <item x="1206"/>
        <item x="651"/>
        <item x="404"/>
        <item x="136"/>
        <item x="806"/>
        <item x="737"/>
        <item x="856"/>
        <item x="474"/>
        <item x="1137"/>
        <item x="1004"/>
        <item x="1219"/>
        <item x="853"/>
        <item x="794"/>
        <item x="1167"/>
        <item x="1061"/>
        <item x="117"/>
        <item x="1072"/>
        <item x="1201"/>
        <item x="222"/>
        <item x="623"/>
        <item x="1007"/>
        <item x="439"/>
        <item x="906"/>
        <item x="468"/>
        <item x="1172"/>
        <item x="1084"/>
        <item x="657"/>
        <item x="690"/>
        <item x="911"/>
        <item x="1209"/>
        <item x="612"/>
        <item x="704"/>
        <item x="705"/>
        <item x="1145"/>
        <item x="303"/>
        <item x="190"/>
        <item x="1085"/>
        <item x="734"/>
        <item x="600"/>
        <item x="1138"/>
        <item x="1079"/>
        <item x="71"/>
        <item x="56"/>
        <item x="132"/>
        <item x="116"/>
        <item x="1155"/>
        <item x="389"/>
        <item x="1036"/>
        <item x="1341"/>
        <item x="541"/>
        <item x="968"/>
        <item x="72"/>
        <item x="923"/>
        <item x="854"/>
        <item x="640"/>
        <item x="916"/>
        <item x="1144"/>
        <item x="828"/>
        <item x="1195"/>
        <item x="1196"/>
        <item x="1153"/>
        <item x="800"/>
        <item x="291"/>
        <item x="262"/>
        <item x="114"/>
        <item x="622"/>
        <item x="1173"/>
        <item x="490"/>
        <item x="1141"/>
        <item x="569"/>
        <item x="1052"/>
        <item x="398"/>
        <item x="1"/>
        <item x="1193"/>
        <item x="361"/>
        <item x="765"/>
        <item x="1094"/>
        <item x="16"/>
        <item x="572"/>
        <item x="1100"/>
        <item x="700"/>
        <item x="847"/>
        <item x="919"/>
        <item x="1288"/>
        <item x="1009"/>
        <item x="83"/>
        <item x="921"/>
        <item x="1154"/>
        <item x="1157"/>
        <item x="215"/>
        <item x="417"/>
        <item x="1012"/>
        <item x="775"/>
        <item x="179"/>
        <item x="1262"/>
        <item x="1070"/>
        <item x="1273"/>
        <item x="1192"/>
        <item x="362"/>
        <item x="330"/>
        <item x="668"/>
        <item x="24"/>
        <item x="961"/>
        <item x="899"/>
        <item x="712"/>
        <item x="1176"/>
        <item x="102"/>
        <item x="1175"/>
        <item x="1147"/>
        <item x="1330"/>
        <item x="810"/>
        <item x="237"/>
        <item x="1236"/>
        <item x="142"/>
        <item x="139"/>
        <item x="1097"/>
        <item x="755"/>
        <item x="1055"/>
        <item x="750"/>
        <item x="191"/>
        <item x="206"/>
        <item x="1190"/>
        <item x="1101"/>
        <item x="562"/>
        <item x="1069"/>
        <item x="2"/>
        <item x="962"/>
        <item x="830"/>
        <item x="1148"/>
        <item x="264"/>
        <item x="144"/>
        <item x="263"/>
        <item x="602"/>
        <item x="333"/>
        <item x="296"/>
        <item x="226"/>
        <item x="1263"/>
        <item x="1091"/>
        <item x="587"/>
        <item x="873"/>
        <item x="1271"/>
        <item x="1164"/>
        <item x="1229"/>
        <item x="335"/>
        <item x="129"/>
        <item x="846"/>
        <item x="894"/>
        <item x="605"/>
        <item x="544"/>
        <item x="650"/>
        <item x="1248"/>
        <item x="1274"/>
        <item x="121"/>
        <item x="749"/>
        <item x="1240"/>
        <item x="1275"/>
        <item x="566"/>
        <item x="1188"/>
        <item x="576"/>
        <item x="511"/>
        <item x="473"/>
        <item x="786"/>
        <item x="231"/>
        <item x="561"/>
        <item x="764"/>
        <item x="74"/>
        <item x="156"/>
        <item x="491"/>
        <item x="992"/>
        <item x="801"/>
        <item x="983"/>
        <item x="822"/>
        <item x="203"/>
        <item x="243"/>
        <item x="1041"/>
        <item x="477"/>
        <item x="88"/>
        <item x="458"/>
        <item x="771"/>
        <item x="559"/>
        <item x="1165"/>
        <item x="577"/>
        <item x="32"/>
        <item x="727"/>
        <item x="1163"/>
        <item x="1046"/>
        <item x="1246"/>
        <item x="693"/>
        <item x="637"/>
        <item x="590"/>
        <item x="1005"/>
        <item x="228"/>
        <item x="1260"/>
        <item x="563"/>
        <item x="1098"/>
        <item x="1106"/>
        <item x="287"/>
        <item x="449"/>
        <item x="772"/>
        <item x="401"/>
        <item x="217"/>
        <item x="1054"/>
        <item x="326"/>
        <item x="582"/>
        <item x="252"/>
        <item x="1060"/>
        <item x="278"/>
        <item x="242"/>
        <item x="388"/>
        <item x="831"/>
        <item x="722"/>
        <item x="763"/>
        <item x="141"/>
        <item x="654"/>
        <item x="249"/>
        <item x="1179"/>
        <item x="466"/>
        <item x="975"/>
        <item x="1298"/>
        <item x="1086"/>
        <item x="731"/>
        <item x="884"/>
        <item x="997"/>
        <item x="40"/>
        <item x="849"/>
        <item x="691"/>
        <item x="46"/>
        <item x="1083"/>
        <item x="513"/>
        <item x="376"/>
        <item x="579"/>
        <item x="716"/>
        <item x="1099"/>
        <item x="575"/>
        <item x="735"/>
        <item x="181"/>
        <item x="192"/>
        <item x="36"/>
        <item x="741"/>
        <item x="1242"/>
        <item x="685"/>
        <item x="708"/>
        <item x="1272"/>
        <item x="584"/>
        <item x="638"/>
        <item x="545"/>
        <item x="596"/>
        <item x="568"/>
        <item x="867"/>
        <item x="1281"/>
        <item x="1259"/>
        <item x="976"/>
        <item x="448"/>
        <item x="1000"/>
        <item x="1235"/>
        <item x="184"/>
        <item x="1102"/>
        <item x="673"/>
        <item x="1093"/>
        <item x="106"/>
        <item x="260"/>
        <item x="658"/>
        <item x="1049"/>
        <item x="745"/>
        <item x="740"/>
        <item x="897"/>
        <item x="694"/>
        <item x="652"/>
        <item x="437"/>
        <item x="826"/>
        <item x="1131"/>
        <item x="868"/>
        <item x="910"/>
        <item x="1042"/>
        <item x="422"/>
        <item x="297"/>
        <item x="706"/>
        <item x="942"/>
        <item x="60"/>
        <item x="985"/>
        <item x="793"/>
        <item x="29"/>
        <item x="52"/>
        <item x="1169"/>
        <item x="996"/>
        <item x="1182"/>
        <item x="758"/>
        <item x="1297"/>
        <item x="436"/>
        <item x="780"/>
        <item x="728"/>
        <item x="993"/>
        <item x="845"/>
        <item x="1267"/>
        <item x="862"/>
        <item x="816"/>
        <item x="581"/>
        <item x="674"/>
        <item x="1025"/>
        <item x="1047"/>
        <item x="998"/>
        <item x="407"/>
        <item x="646"/>
        <item x="1332"/>
        <item x="798"/>
        <item x="1057"/>
        <item x="35"/>
        <item x="17"/>
        <item x="1300"/>
        <item x="939"/>
        <item x="259"/>
        <item x="43"/>
        <item x="1037"/>
        <item x="781"/>
        <item x="89"/>
        <item x="1001"/>
        <item x="440"/>
        <item x="493"/>
        <item x="45"/>
        <item x="783"/>
        <item x="1040"/>
        <item x="578"/>
        <item x="257"/>
        <item x="122"/>
        <item x="598"/>
        <item x="457"/>
        <item x="1104"/>
        <item x="1115"/>
        <item x="966"/>
        <item x="1074"/>
        <item x="1064"/>
        <item x="100"/>
        <item x="519"/>
        <item x="164"/>
        <item x="386"/>
        <item x="799"/>
        <item x="1266"/>
        <item x="1140"/>
        <item x="974"/>
        <item x="423"/>
        <item x="261"/>
        <item x="1183"/>
        <item x="406"/>
        <item x="1059"/>
        <item x="614"/>
        <item x="984"/>
        <item x="556"/>
        <item x="432"/>
        <item x="515"/>
        <item x="1002"/>
        <item x="1238"/>
        <item x="1239"/>
        <item x="813"/>
        <item x="827"/>
        <item x="1044"/>
        <item x="615"/>
        <item x="980"/>
        <item x="1251"/>
        <item x="1276"/>
        <item x="934"/>
        <item x="1233"/>
        <item x="1181"/>
        <item x="1258"/>
        <item x="1063"/>
        <item x="1189"/>
        <item x="1038"/>
        <item x="723"/>
        <item x="987"/>
        <item x="930"/>
        <item x="1152"/>
        <item x="37"/>
        <item x="776"/>
        <item x="1256"/>
        <item x="709"/>
        <item x="857"/>
        <item x="1062"/>
        <item x="1150"/>
        <item x="1331"/>
        <item x="375"/>
        <item x="852"/>
        <item x="1185"/>
        <item x="956"/>
        <item x="1110"/>
        <item x="1249"/>
        <item x="1225"/>
        <item x="1340"/>
        <item x="618"/>
        <item x="672"/>
        <item x="739"/>
        <item x="1279"/>
        <item x="1039"/>
        <item x="1264"/>
        <item x="1184"/>
        <item x="1270"/>
        <item x="1243"/>
        <item x="718"/>
        <item x="1221"/>
        <item x="42"/>
        <item x="751"/>
        <item x="1071"/>
        <item x="977"/>
        <item x="520"/>
        <item x="626"/>
        <item x="1342"/>
        <item x="517"/>
        <item x="1241"/>
        <item x="1178"/>
        <item x="1216"/>
        <item x="1166"/>
        <item x="805"/>
        <item x="536"/>
        <item x="1082"/>
        <item x="1265"/>
        <item x="1116"/>
        <item x="1280"/>
        <item x="1257"/>
        <item x="1143"/>
        <item x="1255"/>
        <item x="1109"/>
        <item x="719"/>
        <item x="1336"/>
        <item x="1159"/>
        <item x="738"/>
        <item x="1268"/>
        <item x="1269"/>
        <item x="752"/>
        <item x="994"/>
        <item x="660"/>
        <item x="804"/>
        <item x="1215"/>
        <item x="1114"/>
        <item x="1156"/>
        <item x="803"/>
        <item x="1226"/>
        <item x="848"/>
        <item x="85"/>
        <item x="1142"/>
        <item x="1217"/>
        <item x="1343"/>
        <item t="default"/>
      </items>
    </pivotField>
    <pivotField showAll="0"/>
    <pivotField showAll="0"/>
    <pivotField showAll="0"/>
    <pivotField axis="axisRow" showAll="0" defaultSubtotal="0">
      <items count="4">
        <item x="0"/>
        <item x="1"/>
        <item x="2"/>
        <item x="3"/>
      </items>
    </pivotField>
  </pivotFields>
  <rowFields count="2">
    <field x="18"/>
    <field x="0"/>
  </rowFields>
  <rowItems count="17">
    <i>
      <x v="1"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3"/>
    </i>
    <i r="1">
      <x v="6"/>
    </i>
    <i t="grand">
      <x/>
    </i>
  </rowItems>
  <colItems count="1">
    <i/>
  </colItems>
  <pageFields count="1">
    <pageField fld="7" item="65" hier="-1"/>
  </pageFields>
  <dataFields count="1">
    <dataField name="Súčet z Čiastka" fld="14" baseField="0" baseItem="0" numFmtId="4"/>
  </dataFields>
  <formats count="4">
    <format dxfId="78">
      <pivotArea outline="0" collapsedLevelsAreSubtotals="1" fieldPosition="0"/>
    </format>
    <format dxfId="77">
      <pivotArea dataOnly="0" labelOnly="1" outline="0" fieldPosition="0">
        <references count="1">
          <reference field="7" count="1">
            <x v="65"/>
          </reference>
        </references>
      </pivotArea>
    </format>
    <format dxfId="76">
      <pivotArea dataOnly="0" labelOnly="1" outline="0" axis="axisValues" fieldPosition="0"/>
    </format>
    <format dxfId="75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Kontingenčná tabuľka10" cacheId="1" applyNumberFormats="0" applyBorderFormats="0" applyFontFormats="0" applyPatternFormats="0" applyAlignmentFormats="0" applyWidthHeightFormats="1" dataCaption="Hodnoty" updatedVersion="3" minRefreshableVersion="3" showCalcMbrs="0" useAutoFormatting="1" itemPrintTitles="1" createdVersion="3" indent="0" outline="1" outlineData="1" multipleFieldFilters="0">
  <location ref="A3:B21" firstHeaderRow="1" firstDataRow="1" firstDataCol="1" rowPageCount="1" colPageCount="1"/>
  <pivotFields count="19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9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6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1"/>
        <item x="53"/>
        <item x="54"/>
        <item x="55"/>
        <item x="56"/>
        <item x="57"/>
        <item x="58"/>
        <item x="59"/>
        <item x="60"/>
        <item x="61"/>
        <item x="62"/>
        <item x="65"/>
        <item x="66"/>
        <item x="67"/>
        <item x="63"/>
        <item x="68"/>
        <item x="64"/>
        <item x="70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0"/>
        <item x="87"/>
        <item x="88"/>
        <item x="89"/>
        <item x="90"/>
        <item x="9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1345">
        <item x="1211"/>
        <item x="95"/>
        <item x="1191"/>
        <item x="98"/>
        <item x="1307"/>
        <item x="946"/>
        <item x="886"/>
        <item x="947"/>
        <item x="969"/>
        <item x="832"/>
        <item x="839"/>
        <item x="841"/>
        <item x="1126"/>
        <item x="565"/>
        <item x="12"/>
        <item x="157"/>
        <item x="1092"/>
        <item x="859"/>
        <item x="877"/>
        <item x="1306"/>
        <item x="151"/>
        <item x="616"/>
        <item x="1315"/>
        <item x="314"/>
        <item x="467"/>
        <item x="450"/>
        <item x="1122"/>
        <item x="1310"/>
        <item x="1123"/>
        <item x="1120"/>
        <item x="1121"/>
        <item x="1119"/>
        <item x="189"/>
        <item x="137"/>
        <item x="235"/>
        <item x="512"/>
        <item x="170"/>
        <item x="135"/>
        <item x="380"/>
        <item x="307"/>
        <item x="871"/>
        <item x="550"/>
        <item x="840"/>
        <item x="1127"/>
        <item x="188"/>
        <item x="390"/>
        <item x="145"/>
        <item x="834"/>
        <item x="486"/>
        <item x="28"/>
        <item x="435"/>
        <item x="123"/>
        <item x="165"/>
        <item x="155"/>
        <item x="858"/>
        <item x="882"/>
        <item x="1320"/>
        <item x="409"/>
        <item x="176"/>
        <item x="438"/>
        <item x="507"/>
        <item x="1022"/>
        <item x="501"/>
        <item x="175"/>
        <item x="134"/>
        <item x="173"/>
        <item x="143"/>
        <item x="338"/>
        <item x="465"/>
        <item x="504"/>
        <item x="19"/>
        <item x="1314"/>
        <item x="133"/>
        <item x="619"/>
        <item x="553"/>
        <item x="218"/>
        <item x="488"/>
        <item x="508"/>
        <item x="539"/>
        <item x="484"/>
        <item x="39"/>
        <item x="1302"/>
        <item x="482"/>
        <item x="843"/>
        <item x="154"/>
        <item x="635"/>
        <item x="1129"/>
        <item x="160"/>
        <item x="357"/>
        <item x="699"/>
        <item x="140"/>
        <item x="317"/>
        <item x="161"/>
        <item x="689"/>
        <item x="604"/>
        <item x="212"/>
        <item x="876"/>
        <item x="524"/>
        <item x="162"/>
        <item x="875"/>
        <item x="748"/>
        <item x="64"/>
        <item x="502"/>
        <item x="533"/>
        <item x="643"/>
        <item x="696"/>
        <item x="1308"/>
        <item x="99"/>
        <item x="285"/>
        <item x="1125"/>
        <item x="861"/>
        <item x="453"/>
        <item x="1304"/>
        <item x="1161"/>
        <item x="220"/>
        <item x="186"/>
        <item x="248"/>
        <item x="128"/>
        <item x="1051"/>
        <item x="54"/>
        <item x="67"/>
        <item x="171"/>
        <item x="972"/>
        <item x="1237"/>
        <item x="641"/>
        <item x="720"/>
        <item x="835"/>
        <item x="610"/>
        <item x="294"/>
        <item x="289"/>
        <item x="938"/>
        <item x="639"/>
        <item x="316"/>
        <item x="1324"/>
        <item x="329"/>
        <item x="461"/>
        <item x="159"/>
        <item x="345"/>
        <item x="636"/>
        <item x="92"/>
        <item x="358"/>
        <item x="948"/>
        <item x="756"/>
        <item x="223"/>
        <item x="746"/>
        <item x="680"/>
        <item x="459"/>
        <item x="792"/>
        <item x="874"/>
        <item x="27"/>
        <item x="356"/>
        <item x="768"/>
        <item x="1318"/>
        <item x="430"/>
        <item x="126"/>
        <item x="62"/>
        <item x="420"/>
        <item x="373"/>
        <item x="1056"/>
        <item x="878"/>
        <item x="1309"/>
        <item x="202"/>
        <item x="725"/>
        <item x="950"/>
        <item x="251"/>
        <item x="526"/>
        <item x="1327"/>
        <item x="339"/>
        <item x="698"/>
        <item x="127"/>
        <item x="809"/>
        <item x="213"/>
        <item x="463"/>
        <item x="197"/>
        <item x="864"/>
        <item x="239"/>
        <item x="1333"/>
        <item x="870"/>
        <item x="757"/>
        <item x="808"/>
        <item x="495"/>
        <item x="313"/>
        <item x="1136"/>
        <item x="551"/>
        <item x="391"/>
        <item x="70"/>
        <item x="1222"/>
        <item x="842"/>
        <item x="413"/>
        <item x="371"/>
        <item x="548"/>
        <item x="444"/>
        <item x="309"/>
        <item x="677"/>
        <item x="1284"/>
        <item x="665"/>
        <item x="119"/>
        <item x="456"/>
        <item x="1301"/>
        <item x="887"/>
        <item x="1111"/>
        <item x="452"/>
        <item x="679"/>
        <item x="1050"/>
        <item x="322"/>
        <item x="460"/>
        <item x="146"/>
        <item x="304"/>
        <item x="340"/>
        <item x="760"/>
        <item x="881"/>
        <item x="383"/>
        <item x="1334"/>
        <item x="381"/>
        <item x="193"/>
        <item x="414"/>
        <item x="152"/>
        <item x="807"/>
        <item x="38"/>
        <item x="523"/>
        <item x="211"/>
        <item x="653"/>
        <item x="87"/>
        <item x="949"/>
        <item x="277"/>
        <item x="194"/>
        <item x="837"/>
        <item x="210"/>
        <item x="656"/>
        <item x="1026"/>
        <item x="451"/>
        <item x="917"/>
        <item x="225"/>
        <item x="73"/>
        <item x="989"/>
        <item x="1030"/>
        <item x="692"/>
        <item x="284"/>
        <item x="591"/>
        <item x="1028"/>
        <item x="628"/>
        <item x="1162"/>
        <item x="366"/>
        <item x="879"/>
        <item x="66"/>
        <item x="890"/>
        <item x="405"/>
        <item x="1027"/>
        <item x="1020"/>
        <item x="270"/>
        <item x="471"/>
        <item x="6"/>
        <item x="82"/>
        <item x="290"/>
        <item x="611"/>
        <item x="167"/>
        <item x="592"/>
        <item x="130"/>
        <item x="1277"/>
        <item x="583"/>
        <item x="110"/>
        <item x="525"/>
        <item x="268"/>
        <item x="767"/>
        <item x="352"/>
        <item x="1204"/>
        <item x="7"/>
        <item x="286"/>
        <item x="334"/>
        <item x="182"/>
        <item x="1322"/>
        <item x="109"/>
        <item x="891"/>
        <item x="535"/>
        <item x="666"/>
        <item x="378"/>
        <item x="274"/>
        <item x="343"/>
        <item x="1313"/>
        <item x="1124"/>
        <item x="860"/>
        <item x="496"/>
        <item x="613"/>
        <item x="649"/>
        <item x="589"/>
        <item x="1250"/>
        <item x="30"/>
        <item x="811"/>
        <item x="492"/>
        <item x="986"/>
        <item x="532"/>
        <item x="234"/>
        <item x="300"/>
        <item x="1317"/>
        <item x="833"/>
        <item x="1024"/>
        <item x="574"/>
        <item x="1132"/>
        <item x="711"/>
        <item x="714"/>
        <item x="549"/>
        <item x="1230"/>
        <item x="364"/>
        <item x="770"/>
        <item x="531"/>
        <item x="363"/>
        <item x="552"/>
        <item x="924"/>
        <item x="23"/>
        <item x="408"/>
        <item x="982"/>
        <item x="392"/>
        <item x="675"/>
        <item x="266"/>
        <item x="642"/>
        <item x="838"/>
        <item x="204"/>
        <item x="472"/>
        <item x="328"/>
        <item x="360"/>
        <item x="940"/>
        <item x="276"/>
        <item x="208"/>
        <item x="973"/>
        <item x="1029"/>
        <item x="1090"/>
        <item x="824"/>
        <item x="715"/>
        <item x="889"/>
        <item x="427"/>
        <item x="1076"/>
        <item x="367"/>
        <item x="446"/>
        <item x="1299"/>
        <item x="1328"/>
        <item x="288"/>
        <item x="1034"/>
        <item x="855"/>
        <item x="1316"/>
        <item x="791"/>
        <item x="1035"/>
        <item x="411"/>
        <item x="883"/>
        <item x="105"/>
        <item x="644"/>
        <item x="319"/>
        <item x="670"/>
        <item x="47"/>
        <item x="1130"/>
        <item x="434"/>
        <item x="253"/>
        <item x="703"/>
        <item x="954"/>
        <item x="695"/>
        <item x="247"/>
        <item x="187"/>
        <item x="483"/>
        <item x="96"/>
        <item x="20"/>
        <item x="454"/>
        <item x="1224"/>
        <item x="678"/>
        <item x="385"/>
        <item x="485"/>
        <item x="101"/>
        <item x="534"/>
        <item x="292"/>
        <item x="396"/>
        <item x="355"/>
        <item x="944"/>
        <item x="965"/>
        <item x="195"/>
        <item x="1118"/>
        <item x="823"/>
        <item x="621"/>
        <item x="1282"/>
        <item x="744"/>
        <item x="1303"/>
        <item x="1325"/>
        <item x="964"/>
        <item x="542"/>
        <item x="305"/>
        <item x="516"/>
        <item x="1103"/>
        <item x="543"/>
        <item x="120"/>
        <item x="318"/>
        <item x="769"/>
        <item x="500"/>
        <item x="1197"/>
        <item x="97"/>
        <item x="185"/>
        <item x="1117"/>
        <item x="429"/>
        <item x="1045"/>
        <item x="324"/>
        <item x="530"/>
        <item x="1087"/>
        <item x="236"/>
        <item x="118"/>
        <item x="1319"/>
        <item x="421"/>
        <item x="199"/>
        <item x="687"/>
        <item x="163"/>
        <item x="784"/>
        <item x="349"/>
        <item x="55"/>
        <item x="394"/>
        <item x="667"/>
        <item x="410"/>
        <item x="275"/>
        <item x="945"/>
        <item x="931"/>
        <item x="238"/>
        <item x="518"/>
        <item x="25"/>
        <item x="912"/>
        <item x="558"/>
        <item x="174"/>
        <item x="900"/>
        <item x="209"/>
        <item x="603"/>
        <item x="880"/>
        <item x="49"/>
        <item x="753"/>
        <item x="172"/>
        <item x="1089"/>
        <item x="580"/>
        <item x="1323"/>
        <item x="131"/>
        <item x="686"/>
        <item x="379"/>
        <item x="1031"/>
        <item x="898"/>
        <item x="359"/>
        <item x="648"/>
        <item x="84"/>
        <item x="65"/>
        <item x="470"/>
        <item x="509"/>
        <item x="168"/>
        <item x="353"/>
        <item x="1023"/>
        <item x="726"/>
        <item x="905"/>
        <item x="400"/>
        <item x="382"/>
        <item x="697"/>
        <item x="655"/>
        <item x="90"/>
        <item x="717"/>
        <item x="895"/>
        <item x="1321"/>
        <item x="230"/>
        <item x="57"/>
        <item x="724"/>
        <item x="387"/>
        <item x="893"/>
        <item x="1326"/>
        <item x="777"/>
        <item x="1305"/>
        <item x="1019"/>
        <item x="681"/>
        <item x="815"/>
        <item x="659"/>
        <item x="354"/>
        <item x="933"/>
        <item x="1312"/>
        <item x="988"/>
        <item x="903"/>
        <item x="397"/>
        <item x="564"/>
        <item x="425"/>
        <item x="963"/>
        <item x="200"/>
        <item x="78"/>
        <item x="1252"/>
        <item x="555"/>
        <item x="663"/>
        <item x="647"/>
        <item x="311"/>
        <item x="14"/>
        <item x="455"/>
        <item x="68"/>
        <item x="207"/>
        <item x="108"/>
        <item x="914"/>
        <item x="1311"/>
        <item x="747"/>
        <item x="527"/>
        <item x="1214"/>
        <item x="107"/>
        <item x="1223"/>
        <item x="560"/>
        <item x="529"/>
        <item x="865"/>
        <item x="494"/>
        <item x="814"/>
        <item x="1198"/>
        <item x="796"/>
        <item x="283"/>
        <item x="177"/>
        <item x="521"/>
        <item x="267"/>
        <item x="904"/>
        <item x="9"/>
        <item x="1015"/>
        <item x="981"/>
        <item x="1187"/>
        <item x="617"/>
        <item x="312"/>
        <item x="762"/>
        <item x="571"/>
        <item x="925"/>
        <item x="607"/>
        <item x="293"/>
        <item x="892"/>
        <item x="1170"/>
        <item x="943"/>
        <item x="754"/>
        <item x="489"/>
        <item x="498"/>
        <item x="69"/>
        <item x="196"/>
        <item x="332"/>
        <item x="634"/>
        <item x="148"/>
        <item x="94"/>
        <item x="609"/>
        <item x="75"/>
        <item x="11"/>
        <item x="850"/>
        <item x="1253"/>
        <item x="499"/>
        <item x="554"/>
        <item x="1013"/>
        <item x="369"/>
        <item x="224"/>
        <item x="1033"/>
        <item x="8"/>
        <item x="327"/>
        <item x="1088"/>
        <item x="606"/>
        <item x="1202"/>
        <item x="1337"/>
        <item x="761"/>
        <item x="773"/>
        <item x="201"/>
        <item x="971"/>
        <item x="952"/>
        <item x="671"/>
        <item x="269"/>
        <item x="336"/>
        <item x="337"/>
        <item x="10"/>
        <item x="415"/>
        <item x="77"/>
        <item x="625"/>
        <item x="1006"/>
        <item x="676"/>
        <item x="588"/>
        <item x="1292"/>
        <item x="1213"/>
        <item x="1080"/>
        <item x="233"/>
        <item x="402"/>
        <item x="1112"/>
        <item x="5"/>
        <item x="774"/>
        <item x="821"/>
        <item x="937"/>
        <item x="166"/>
        <item x="733"/>
        <item x="1205"/>
        <item x="1021"/>
        <item x="1146"/>
        <item x="1032"/>
        <item x="431"/>
        <item x="341"/>
        <item x="1174"/>
        <item x="302"/>
        <item x="59"/>
        <item x="546"/>
        <item x="795"/>
        <item x="344"/>
        <item x="91"/>
        <item x="1339"/>
        <item x="1200"/>
        <item x="922"/>
        <item x="368"/>
        <item x="778"/>
        <item x="506"/>
        <item x="1294"/>
        <item x="325"/>
        <item x="1095"/>
        <item x="403"/>
        <item x="428"/>
        <item x="198"/>
        <item x="245"/>
        <item x="702"/>
        <item x="301"/>
        <item x="115"/>
        <item x="481"/>
        <item x="81"/>
        <item x="1180"/>
        <item x="688"/>
        <item x="1247"/>
        <item x="1078"/>
        <item x="441"/>
        <item x="342"/>
        <item x="258"/>
        <item x="22"/>
        <item x="469"/>
        <item x="909"/>
        <item x="462"/>
        <item x="370"/>
        <item x="1018"/>
        <item x="347"/>
        <item x="701"/>
        <item x="240"/>
        <item x="627"/>
        <item x="1003"/>
        <item x="586"/>
        <item x="790"/>
        <item x="443"/>
        <item x="907"/>
        <item x="310"/>
        <item x="1232"/>
        <item x="540"/>
        <item x="315"/>
        <item x="1149"/>
        <item x="138"/>
        <item x="929"/>
        <item x="1168"/>
        <item x="395"/>
        <item x="497"/>
        <item x="50"/>
        <item x="669"/>
        <item x="419"/>
        <item x="505"/>
        <item x="960"/>
        <item x="503"/>
        <item x="991"/>
        <item x="13"/>
        <item x="445"/>
        <item x="920"/>
        <item x="817"/>
        <item x="424"/>
        <item x="93"/>
        <item x="684"/>
        <item x="683"/>
        <item x="869"/>
        <item x="33"/>
        <item x="664"/>
        <item x="1231"/>
        <item x="1016"/>
        <item x="632"/>
        <item x="682"/>
        <item x="915"/>
        <item x="241"/>
        <item x="959"/>
        <item x="990"/>
        <item x="111"/>
        <item x="1113"/>
        <item x="3"/>
        <item x="124"/>
        <item x="730"/>
        <item x="597"/>
        <item x="1096"/>
        <item x="802"/>
        <item x="147"/>
        <item x="978"/>
        <item x="836"/>
        <item x="348"/>
        <item x="825"/>
        <item x="0"/>
        <item x="888"/>
        <item x="1160"/>
        <item x="331"/>
        <item x="932"/>
        <item x="787"/>
        <item x="788"/>
        <item x="1199"/>
        <item x="1151"/>
        <item x="967"/>
        <item x="272"/>
        <item x="936"/>
        <item x="732"/>
        <item x="44"/>
        <item x="785"/>
        <item x="926"/>
        <item x="320"/>
        <item x="633"/>
        <item x="1128"/>
        <item x="480"/>
        <item x="995"/>
        <item x="570"/>
        <item x="1335"/>
        <item x="599"/>
        <item x="1245"/>
        <item x="447"/>
        <item x="464"/>
        <item x="713"/>
        <item x="1228"/>
        <item x="153"/>
        <item x="219"/>
        <item x="1073"/>
        <item x="26"/>
        <item x="18"/>
        <item x="350"/>
        <item x="125"/>
        <item x="819"/>
        <item x="1286"/>
        <item x="630"/>
        <item x="103"/>
        <item x="399"/>
        <item x="265"/>
        <item x="365"/>
        <item x="797"/>
        <item x="1017"/>
        <item x="743"/>
        <item x="306"/>
        <item x="829"/>
        <item x="15"/>
        <item x="205"/>
        <item x="1203"/>
        <item x="58"/>
        <item x="779"/>
        <item x="1053"/>
        <item x="53"/>
        <item x="941"/>
        <item x="818"/>
        <item x="1210"/>
        <item x="377"/>
        <item x="323"/>
        <item x="426"/>
        <item x="1139"/>
        <item x="1227"/>
        <item x="1065"/>
        <item x="280"/>
        <item x="1133"/>
        <item x="953"/>
        <item x="254"/>
        <item x="759"/>
        <item x="631"/>
        <item x="955"/>
        <item x="150"/>
        <item x="1081"/>
        <item x="1254"/>
        <item x="1287"/>
        <item x="863"/>
        <item x="510"/>
        <item x="281"/>
        <item x="244"/>
        <item x="1014"/>
        <item x="48"/>
        <item x="255"/>
        <item x="902"/>
        <item x="844"/>
        <item x="21"/>
        <item x="250"/>
        <item x="1285"/>
        <item x="112"/>
        <item x="547"/>
        <item x="1289"/>
        <item x="729"/>
        <item x="1010"/>
        <item x="721"/>
        <item x="41"/>
        <item x="372"/>
        <item x="1290"/>
        <item x="113"/>
        <item x="528"/>
        <item x="299"/>
        <item x="51"/>
        <item x="1066"/>
        <item x="1283"/>
        <item x="866"/>
        <item x="624"/>
        <item x="479"/>
        <item x="31"/>
        <item x="958"/>
        <item x="742"/>
        <item x="298"/>
        <item x="957"/>
        <item x="608"/>
        <item x="766"/>
        <item x="295"/>
        <item x="1218"/>
        <item x="1220"/>
        <item x="476"/>
        <item x="273"/>
        <item x="246"/>
        <item x="620"/>
        <item x="1077"/>
        <item x="1105"/>
        <item x="4"/>
        <item x="595"/>
        <item x="782"/>
        <item x="662"/>
        <item x="158"/>
        <item x="475"/>
        <item x="61"/>
        <item x="557"/>
        <item x="645"/>
        <item x="1293"/>
        <item x="585"/>
        <item x="1261"/>
        <item x="538"/>
        <item x="214"/>
        <item x="1107"/>
        <item x="736"/>
        <item x="999"/>
        <item x="1194"/>
        <item x="1048"/>
        <item x="1207"/>
        <item x="256"/>
        <item x="227"/>
        <item x="514"/>
        <item x="1134"/>
        <item x="80"/>
        <item x="308"/>
        <item x="851"/>
        <item x="1108"/>
        <item x="1186"/>
        <item x="573"/>
        <item x="820"/>
        <item x="1008"/>
        <item x="183"/>
        <item x="872"/>
        <item x="885"/>
        <item x="594"/>
        <item x="149"/>
        <item x="979"/>
        <item x="384"/>
        <item x="1171"/>
        <item x="710"/>
        <item x="412"/>
        <item x="928"/>
        <item x="1244"/>
        <item x="896"/>
        <item x="789"/>
        <item x="221"/>
        <item x="707"/>
        <item x="169"/>
        <item x="629"/>
        <item x="1177"/>
        <item x="522"/>
        <item x="1158"/>
        <item x="1212"/>
        <item x="442"/>
        <item x="812"/>
        <item x="901"/>
        <item x="1338"/>
        <item x="927"/>
        <item x="282"/>
        <item x="1011"/>
        <item x="216"/>
        <item x="346"/>
        <item x="180"/>
        <item x="918"/>
        <item x="393"/>
        <item x="1068"/>
        <item x="1135"/>
        <item x="935"/>
        <item x="79"/>
        <item x="1329"/>
        <item x="1043"/>
        <item x="1234"/>
        <item x="951"/>
        <item x="86"/>
        <item x="104"/>
        <item x="970"/>
        <item x="1067"/>
        <item x="321"/>
        <item x="487"/>
        <item x="1296"/>
        <item x="593"/>
        <item x="1295"/>
        <item x="1208"/>
        <item x="229"/>
        <item x="416"/>
        <item x="1058"/>
        <item x="908"/>
        <item x="279"/>
        <item x="63"/>
        <item x="76"/>
        <item x="374"/>
        <item x="178"/>
        <item x="537"/>
        <item x="1291"/>
        <item x="1278"/>
        <item x="34"/>
        <item x="232"/>
        <item x="913"/>
        <item x="478"/>
        <item x="567"/>
        <item x="418"/>
        <item x="271"/>
        <item x="601"/>
        <item x="351"/>
        <item x="433"/>
        <item x="661"/>
        <item x="1075"/>
        <item x="1206"/>
        <item x="651"/>
        <item x="404"/>
        <item x="136"/>
        <item x="806"/>
        <item x="737"/>
        <item x="856"/>
        <item x="474"/>
        <item x="1137"/>
        <item x="1004"/>
        <item x="1219"/>
        <item x="853"/>
        <item x="794"/>
        <item x="1167"/>
        <item x="1061"/>
        <item x="117"/>
        <item x="1072"/>
        <item x="1201"/>
        <item x="222"/>
        <item x="623"/>
        <item x="1007"/>
        <item x="439"/>
        <item x="906"/>
        <item x="468"/>
        <item x="1172"/>
        <item x="1084"/>
        <item x="657"/>
        <item x="690"/>
        <item x="911"/>
        <item x="1209"/>
        <item x="612"/>
        <item x="704"/>
        <item x="705"/>
        <item x="1145"/>
        <item x="303"/>
        <item x="190"/>
        <item x="1085"/>
        <item x="734"/>
        <item x="600"/>
        <item x="1138"/>
        <item x="1079"/>
        <item x="71"/>
        <item x="56"/>
        <item x="132"/>
        <item x="116"/>
        <item x="1155"/>
        <item x="389"/>
        <item x="1036"/>
        <item x="1341"/>
        <item x="541"/>
        <item x="968"/>
        <item x="72"/>
        <item x="923"/>
        <item x="854"/>
        <item x="640"/>
        <item x="916"/>
        <item x="1144"/>
        <item x="828"/>
        <item x="1195"/>
        <item x="1196"/>
        <item x="1153"/>
        <item x="800"/>
        <item x="291"/>
        <item x="262"/>
        <item x="114"/>
        <item x="622"/>
        <item x="1173"/>
        <item x="490"/>
        <item x="1141"/>
        <item x="569"/>
        <item x="1052"/>
        <item x="398"/>
        <item x="1"/>
        <item x="1193"/>
        <item x="361"/>
        <item x="765"/>
        <item x="1094"/>
        <item x="16"/>
        <item x="572"/>
        <item x="1100"/>
        <item x="700"/>
        <item x="847"/>
        <item x="919"/>
        <item x="1288"/>
        <item x="1009"/>
        <item x="83"/>
        <item x="921"/>
        <item x="1154"/>
        <item x="1157"/>
        <item x="215"/>
        <item x="417"/>
        <item x="1012"/>
        <item x="775"/>
        <item x="179"/>
        <item x="1262"/>
        <item x="1070"/>
        <item x="1273"/>
        <item x="1192"/>
        <item x="362"/>
        <item x="330"/>
        <item x="668"/>
        <item x="24"/>
        <item x="961"/>
        <item x="899"/>
        <item x="712"/>
        <item x="1176"/>
        <item x="102"/>
        <item x="1175"/>
        <item x="1147"/>
        <item x="1330"/>
        <item x="810"/>
        <item x="237"/>
        <item x="1236"/>
        <item x="142"/>
        <item x="139"/>
        <item x="1097"/>
        <item x="755"/>
        <item x="1055"/>
        <item x="750"/>
        <item x="191"/>
        <item x="206"/>
        <item x="1190"/>
        <item x="1101"/>
        <item x="562"/>
        <item x="1069"/>
        <item x="2"/>
        <item x="962"/>
        <item x="830"/>
        <item x="1148"/>
        <item x="264"/>
        <item x="144"/>
        <item x="263"/>
        <item x="602"/>
        <item x="333"/>
        <item x="296"/>
        <item x="226"/>
        <item x="1263"/>
        <item x="1091"/>
        <item x="587"/>
        <item x="873"/>
        <item x="1271"/>
        <item x="1164"/>
        <item x="1229"/>
        <item x="335"/>
        <item x="129"/>
        <item x="846"/>
        <item x="894"/>
        <item x="605"/>
        <item x="544"/>
        <item x="650"/>
        <item x="1248"/>
        <item x="1274"/>
        <item x="121"/>
        <item x="749"/>
        <item x="1240"/>
        <item x="1275"/>
        <item x="566"/>
        <item x="1188"/>
        <item x="576"/>
        <item x="511"/>
        <item x="473"/>
        <item x="786"/>
        <item x="231"/>
        <item x="561"/>
        <item x="764"/>
        <item x="74"/>
        <item x="156"/>
        <item x="491"/>
        <item x="992"/>
        <item x="801"/>
        <item x="983"/>
        <item x="822"/>
        <item x="203"/>
        <item x="243"/>
        <item x="1041"/>
        <item x="477"/>
        <item x="88"/>
        <item x="458"/>
        <item x="771"/>
        <item x="559"/>
        <item x="1165"/>
        <item x="577"/>
        <item x="32"/>
        <item x="727"/>
        <item x="1163"/>
        <item x="1046"/>
        <item x="1246"/>
        <item x="693"/>
        <item x="637"/>
        <item x="590"/>
        <item x="1005"/>
        <item x="228"/>
        <item x="1260"/>
        <item x="563"/>
        <item x="1098"/>
        <item x="1106"/>
        <item x="287"/>
        <item x="449"/>
        <item x="772"/>
        <item x="401"/>
        <item x="217"/>
        <item x="1054"/>
        <item x="326"/>
        <item x="582"/>
        <item x="252"/>
        <item x="1060"/>
        <item x="278"/>
        <item x="242"/>
        <item x="388"/>
        <item x="831"/>
        <item x="722"/>
        <item x="763"/>
        <item x="141"/>
        <item x="654"/>
        <item x="249"/>
        <item x="1179"/>
        <item x="466"/>
        <item x="975"/>
        <item x="1298"/>
        <item x="1086"/>
        <item x="731"/>
        <item x="884"/>
        <item x="997"/>
        <item x="40"/>
        <item x="849"/>
        <item x="691"/>
        <item x="46"/>
        <item x="1083"/>
        <item x="513"/>
        <item x="376"/>
        <item x="579"/>
        <item x="716"/>
        <item x="1099"/>
        <item x="575"/>
        <item x="735"/>
        <item x="181"/>
        <item x="192"/>
        <item x="36"/>
        <item x="741"/>
        <item x="1242"/>
        <item x="685"/>
        <item x="708"/>
        <item x="1272"/>
        <item x="584"/>
        <item x="638"/>
        <item x="545"/>
        <item x="596"/>
        <item x="568"/>
        <item x="867"/>
        <item x="1281"/>
        <item x="1259"/>
        <item x="976"/>
        <item x="448"/>
        <item x="1000"/>
        <item x="1235"/>
        <item x="184"/>
        <item x="1102"/>
        <item x="673"/>
        <item x="1093"/>
        <item x="106"/>
        <item x="260"/>
        <item x="658"/>
        <item x="1049"/>
        <item x="745"/>
        <item x="740"/>
        <item x="897"/>
        <item x="694"/>
        <item x="652"/>
        <item x="437"/>
        <item x="826"/>
        <item x="1131"/>
        <item x="868"/>
        <item x="910"/>
        <item x="1042"/>
        <item x="422"/>
        <item x="297"/>
        <item x="706"/>
        <item x="942"/>
        <item x="60"/>
        <item x="985"/>
        <item x="793"/>
        <item x="29"/>
        <item x="52"/>
        <item x="1169"/>
        <item x="996"/>
        <item x="1182"/>
        <item x="758"/>
        <item x="1297"/>
        <item x="436"/>
        <item x="780"/>
        <item x="728"/>
        <item x="993"/>
        <item x="845"/>
        <item x="1267"/>
        <item x="862"/>
        <item x="816"/>
        <item x="581"/>
        <item x="674"/>
        <item x="1025"/>
        <item x="1047"/>
        <item x="998"/>
        <item x="407"/>
        <item x="646"/>
        <item x="1332"/>
        <item x="798"/>
        <item x="1057"/>
        <item x="35"/>
        <item x="17"/>
        <item x="1300"/>
        <item x="939"/>
        <item x="259"/>
        <item x="43"/>
        <item x="1037"/>
        <item x="781"/>
        <item x="89"/>
        <item x="1001"/>
        <item x="440"/>
        <item x="493"/>
        <item x="45"/>
        <item x="783"/>
        <item x="1040"/>
        <item x="578"/>
        <item x="257"/>
        <item x="122"/>
        <item x="598"/>
        <item x="457"/>
        <item x="1104"/>
        <item x="1115"/>
        <item x="966"/>
        <item x="1074"/>
        <item x="1064"/>
        <item x="100"/>
        <item x="519"/>
        <item x="164"/>
        <item x="386"/>
        <item x="799"/>
        <item x="1266"/>
        <item x="1140"/>
        <item x="974"/>
        <item x="423"/>
        <item x="261"/>
        <item x="1183"/>
        <item x="406"/>
        <item x="1059"/>
        <item x="614"/>
        <item x="984"/>
        <item x="556"/>
        <item x="432"/>
        <item x="515"/>
        <item x="1002"/>
        <item x="1238"/>
        <item x="1239"/>
        <item x="813"/>
        <item x="827"/>
        <item x="1044"/>
        <item x="615"/>
        <item x="980"/>
        <item x="1251"/>
        <item x="1276"/>
        <item x="934"/>
        <item x="1233"/>
        <item x="1181"/>
        <item x="1258"/>
        <item x="1063"/>
        <item x="1189"/>
        <item x="1038"/>
        <item x="723"/>
        <item x="987"/>
        <item x="930"/>
        <item x="1152"/>
        <item x="37"/>
        <item x="776"/>
        <item x="1256"/>
        <item x="709"/>
        <item x="857"/>
        <item x="1062"/>
        <item x="1150"/>
        <item x="1331"/>
        <item x="375"/>
        <item x="852"/>
        <item x="1185"/>
        <item x="956"/>
        <item x="1110"/>
        <item x="1249"/>
        <item x="1225"/>
        <item x="1340"/>
        <item x="618"/>
        <item x="672"/>
        <item x="739"/>
        <item x="1279"/>
        <item x="1039"/>
        <item x="1264"/>
        <item x="1184"/>
        <item x="1270"/>
        <item x="1243"/>
        <item x="718"/>
        <item x="1221"/>
        <item x="42"/>
        <item x="751"/>
        <item x="1071"/>
        <item x="977"/>
        <item x="520"/>
        <item x="626"/>
        <item x="1342"/>
        <item x="517"/>
        <item x="1241"/>
        <item x="1178"/>
        <item x="1216"/>
        <item x="1166"/>
        <item x="805"/>
        <item x="536"/>
        <item x="1082"/>
        <item x="1265"/>
        <item x="1116"/>
        <item x="1280"/>
        <item x="1257"/>
        <item x="1143"/>
        <item x="1255"/>
        <item x="1109"/>
        <item x="719"/>
        <item x="1336"/>
        <item x="1159"/>
        <item x="738"/>
        <item x="1268"/>
        <item x="1269"/>
        <item x="752"/>
        <item x="994"/>
        <item x="660"/>
        <item x="804"/>
        <item x="1215"/>
        <item x="1114"/>
        <item x="1156"/>
        <item x="803"/>
        <item x="1226"/>
        <item x="848"/>
        <item x="85"/>
        <item x="1142"/>
        <item x="1217"/>
        <item x="1343"/>
        <item t="default"/>
      </items>
    </pivotField>
    <pivotField showAll="0"/>
    <pivotField showAll="0"/>
    <pivotField showAll="0"/>
    <pivotField axis="axisRow" showAll="0" defaultSubtotal="0">
      <items count="4">
        <item x="0"/>
        <item x="1"/>
        <item x="2"/>
        <item x="3"/>
      </items>
    </pivotField>
  </pivotFields>
  <rowFields count="2">
    <field x="18"/>
    <field x="0"/>
  </rowFields>
  <rowItems count="18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8"/>
    </i>
    <i r="1">
      <x v="10"/>
    </i>
    <i r="1">
      <x v="11"/>
    </i>
    <i r="1">
      <x v="12"/>
    </i>
    <i>
      <x v="2"/>
    </i>
    <i r="1">
      <x v="1"/>
    </i>
    <i r="1">
      <x v="2"/>
    </i>
    <i r="1">
      <x v="4"/>
    </i>
    <i r="1">
      <x v="5"/>
    </i>
    <i r="1">
      <x v="6"/>
    </i>
    <i t="grand">
      <x/>
    </i>
  </rowItems>
  <colItems count="1">
    <i/>
  </colItems>
  <pageFields count="1">
    <pageField fld="7" item="3" hier="-1"/>
  </pageFields>
  <dataFields count="1">
    <dataField name="Súčet z Čiastka" fld="14" baseField="0" baseItem="0" numFmtId="4"/>
  </dataFields>
  <formats count="27">
    <format dxfId="74">
      <pivotArea outline="0" collapsedLevelsAreSubtotals="1" fieldPosition="0"/>
    </format>
    <format dxfId="73">
      <pivotArea dataOnly="0" labelOnly="1" outline="0" fieldPosition="0">
        <references count="1">
          <reference field="7" count="1">
            <x v="3"/>
          </reference>
        </references>
      </pivotArea>
    </format>
    <format dxfId="72">
      <pivotArea dataOnly="0" labelOnly="1" outline="0" axis="axisValues" fieldPosition="0"/>
    </format>
    <format dxfId="71">
      <pivotArea collapsedLevelsAreSubtotals="1" fieldPosition="0">
        <references count="2">
          <reference field="0" count="1">
            <x v="2"/>
          </reference>
          <reference field="18" count="1" selected="0">
            <x v="2"/>
          </reference>
        </references>
      </pivotArea>
    </format>
    <format dxfId="70">
      <pivotArea dataOnly="0" labelOnly="1" fieldPosition="0">
        <references count="2">
          <reference field="0" count="1">
            <x v="2"/>
          </reference>
          <reference field="18" count="1" selected="0">
            <x v="2"/>
          </reference>
        </references>
      </pivotArea>
    </format>
    <format dxfId="69">
      <pivotArea collapsedLevelsAreSubtotals="1" fieldPosition="0">
        <references count="2">
          <reference field="0" count="1">
            <x v="4"/>
          </reference>
          <reference field="18" count="1" selected="0">
            <x v="2"/>
          </reference>
        </references>
      </pivotArea>
    </format>
    <format dxfId="68">
      <pivotArea dataOnly="0" labelOnly="1" fieldPosition="0">
        <references count="2">
          <reference field="0" count="1">
            <x v="4"/>
          </reference>
          <reference field="18" count="1" selected="0">
            <x v="2"/>
          </reference>
        </references>
      </pivotArea>
    </format>
    <format dxfId="67">
      <pivotArea collapsedLevelsAreSubtotals="1" fieldPosition="0">
        <references count="2">
          <reference field="0" count="1">
            <x v="5"/>
          </reference>
          <reference field="18" count="1" selected="0">
            <x v="2"/>
          </reference>
        </references>
      </pivotArea>
    </format>
    <format dxfId="66">
      <pivotArea dataOnly="0" labelOnly="1" fieldPosition="0">
        <references count="2">
          <reference field="0" count="1">
            <x v="5"/>
          </reference>
          <reference field="18" count="1" selected="0">
            <x v="2"/>
          </reference>
        </references>
      </pivotArea>
    </format>
    <format dxfId="65">
      <pivotArea collapsedLevelsAreSubtotals="1" fieldPosition="0">
        <references count="2">
          <reference field="0" count="1">
            <x v="1"/>
          </reference>
          <reference field="18" count="1" selected="0">
            <x v="2"/>
          </reference>
        </references>
      </pivotArea>
    </format>
    <format dxfId="64">
      <pivotArea dataOnly="0" labelOnly="1" fieldPosition="0">
        <references count="2">
          <reference field="0" count="1">
            <x v="1"/>
          </reference>
          <reference field="18" count="1" selected="0">
            <x v="2"/>
          </reference>
        </references>
      </pivotArea>
    </format>
    <format dxfId="63">
      <pivotArea collapsedLevelsAreSubtotals="1" fieldPosition="0">
        <references count="2">
          <reference field="0" count="1">
            <x v="12"/>
          </reference>
          <reference field="18" count="1" selected="0">
            <x v="1"/>
          </reference>
        </references>
      </pivotArea>
    </format>
    <format dxfId="62">
      <pivotArea dataOnly="0" labelOnly="1" fieldPosition="0">
        <references count="2">
          <reference field="0" count="1">
            <x v="12"/>
          </reference>
          <reference field="18" count="1" selected="0">
            <x v="1"/>
          </reference>
        </references>
      </pivotArea>
    </format>
    <format dxfId="61">
      <pivotArea collapsedLevelsAreSubtotals="1" fieldPosition="0">
        <references count="2">
          <reference field="0" count="1">
            <x v="11"/>
          </reference>
          <reference field="18" count="1" selected="0">
            <x v="1"/>
          </reference>
        </references>
      </pivotArea>
    </format>
    <format dxfId="60">
      <pivotArea dataOnly="0" labelOnly="1" fieldPosition="0">
        <references count="2">
          <reference field="0" count="1">
            <x v="11"/>
          </reference>
          <reference field="18" count="1" selected="0">
            <x v="1"/>
          </reference>
        </references>
      </pivotArea>
    </format>
    <format dxfId="59">
      <pivotArea collapsedLevelsAreSubtotals="1" fieldPosition="0">
        <references count="2">
          <reference field="0" count="1">
            <x v="10"/>
          </reference>
          <reference field="18" count="1" selected="0">
            <x v="1"/>
          </reference>
        </references>
      </pivotArea>
    </format>
    <format dxfId="58">
      <pivotArea dataOnly="0" labelOnly="1" fieldPosition="0">
        <references count="2">
          <reference field="0" count="1">
            <x v="10"/>
          </reference>
          <reference field="18" count="1" selected="0">
            <x v="1"/>
          </reference>
        </references>
      </pivotArea>
    </format>
    <format dxfId="57">
      <pivotArea collapsedLevelsAreSubtotals="1" fieldPosition="0">
        <references count="2">
          <reference field="0" count="1">
            <x v="8"/>
          </reference>
          <reference field="18" count="1" selected="0">
            <x v="1"/>
          </reference>
        </references>
      </pivotArea>
    </format>
    <format dxfId="56">
      <pivotArea dataOnly="0" labelOnly="1" fieldPosition="0">
        <references count="2">
          <reference field="0" count="1">
            <x v="8"/>
          </reference>
          <reference field="18" count="1" selected="0">
            <x v="1"/>
          </reference>
        </references>
      </pivotArea>
    </format>
    <format dxfId="55">
      <pivotArea collapsedLevelsAreSubtotals="1" fieldPosition="0">
        <references count="2">
          <reference field="0" count="1">
            <x v="6"/>
          </reference>
          <reference field="18" count="1" selected="0">
            <x v="1"/>
          </reference>
        </references>
      </pivotArea>
    </format>
    <format dxfId="54">
      <pivotArea dataOnly="0" labelOnly="1" fieldPosition="0">
        <references count="2">
          <reference field="0" count="1">
            <x v="6"/>
          </reference>
          <reference field="18" count="1" selected="0">
            <x v="1"/>
          </reference>
        </references>
      </pivotArea>
    </format>
    <format dxfId="53">
      <pivotArea collapsedLevelsAreSubtotals="1" fieldPosition="0">
        <references count="2">
          <reference field="0" count="1">
            <x v="5"/>
          </reference>
          <reference field="18" count="1" selected="0">
            <x v="1"/>
          </reference>
        </references>
      </pivotArea>
    </format>
    <format dxfId="52">
      <pivotArea dataOnly="0" labelOnly="1" fieldPosition="0">
        <references count="2">
          <reference field="0" count="1">
            <x v="5"/>
          </reference>
          <reference field="18" count="1" selected="0">
            <x v="1"/>
          </reference>
        </references>
      </pivotArea>
    </format>
    <format dxfId="51">
      <pivotArea collapsedLevelsAreSubtotals="1" fieldPosition="0">
        <references count="2">
          <reference field="0" count="1">
            <x v="3"/>
          </reference>
          <reference field="18" count="1" selected="0">
            <x v="1"/>
          </reference>
        </references>
      </pivotArea>
    </format>
    <format dxfId="50">
      <pivotArea dataOnly="0" labelOnly="1" fieldPosition="0">
        <references count="2">
          <reference field="0" count="1">
            <x v="3"/>
          </reference>
          <reference field="18" count="1" selected="0">
            <x v="1"/>
          </reference>
        </references>
      </pivotArea>
    </format>
    <format dxfId="49">
      <pivotArea collapsedLevelsAreSubtotals="1" fieldPosition="0">
        <references count="2">
          <reference field="0" count="1">
            <x v="2"/>
          </reference>
          <reference field="18" count="1" selected="0">
            <x v="1"/>
          </reference>
        </references>
      </pivotArea>
    </format>
    <format dxfId="48">
      <pivotArea dataOnly="0" labelOnly="1" fieldPosition="0">
        <references count="2">
          <reference field="0" count="1">
            <x v="2"/>
          </reference>
          <reference field="18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Kontingenčná tabuľka11" cacheId="1" applyNumberFormats="0" applyBorderFormats="0" applyFontFormats="0" applyPatternFormats="0" applyAlignmentFormats="0" applyWidthHeightFormats="1" dataCaption="Hodnoty" updatedVersion="3" minRefreshableVersion="3" showCalcMbrs="0" useAutoFormatting="1" itemPrintTitles="1" createdVersion="3" indent="0" outline="1" outlineData="1" multipleFieldFilters="0">
  <location ref="A3:B25" firstHeaderRow="1" firstDataRow="1" firstDataCol="1" rowPageCount="1" colPageCount="1"/>
  <pivotFields count="19"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93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6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1"/>
        <item x="53"/>
        <item x="54"/>
        <item x="55"/>
        <item x="56"/>
        <item x="57"/>
        <item x="58"/>
        <item x="59"/>
        <item x="60"/>
        <item x="61"/>
        <item x="62"/>
        <item x="65"/>
        <item x="66"/>
        <item x="67"/>
        <item x="63"/>
        <item x="68"/>
        <item x="64"/>
        <item x="70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0"/>
        <item x="87"/>
        <item x="88"/>
        <item x="89"/>
        <item x="90"/>
        <item x="9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>
      <items count="1345">
        <item x="1211"/>
        <item x="95"/>
        <item x="1191"/>
        <item x="98"/>
        <item x="1307"/>
        <item x="946"/>
        <item x="886"/>
        <item x="947"/>
        <item x="969"/>
        <item x="832"/>
        <item x="839"/>
        <item x="841"/>
        <item x="1126"/>
        <item x="565"/>
        <item x="12"/>
        <item x="157"/>
        <item x="1092"/>
        <item x="859"/>
        <item x="877"/>
        <item x="1306"/>
        <item x="151"/>
        <item x="616"/>
        <item x="1315"/>
        <item x="314"/>
        <item x="467"/>
        <item x="450"/>
        <item x="1122"/>
        <item x="1310"/>
        <item x="1123"/>
        <item x="1120"/>
        <item x="1121"/>
        <item x="1119"/>
        <item x="189"/>
        <item x="137"/>
        <item x="235"/>
        <item x="512"/>
        <item x="170"/>
        <item x="135"/>
        <item x="380"/>
        <item x="307"/>
        <item x="871"/>
        <item x="550"/>
        <item x="840"/>
        <item x="1127"/>
        <item x="188"/>
        <item x="390"/>
        <item x="145"/>
        <item x="834"/>
        <item x="486"/>
        <item x="28"/>
        <item x="435"/>
        <item x="123"/>
        <item x="165"/>
        <item x="155"/>
        <item x="858"/>
        <item x="882"/>
        <item x="1320"/>
        <item x="409"/>
        <item x="176"/>
        <item x="438"/>
        <item x="507"/>
        <item x="1022"/>
        <item x="501"/>
        <item x="175"/>
        <item x="134"/>
        <item x="173"/>
        <item x="143"/>
        <item x="338"/>
        <item x="465"/>
        <item x="504"/>
        <item x="19"/>
        <item x="1314"/>
        <item x="133"/>
        <item x="619"/>
        <item x="553"/>
        <item x="218"/>
        <item x="488"/>
        <item x="508"/>
        <item x="539"/>
        <item x="484"/>
        <item x="39"/>
        <item x="1302"/>
        <item x="482"/>
        <item x="843"/>
        <item x="154"/>
        <item x="635"/>
        <item x="1129"/>
        <item x="160"/>
        <item x="357"/>
        <item x="699"/>
        <item x="140"/>
        <item x="317"/>
        <item x="161"/>
        <item x="689"/>
        <item x="604"/>
        <item x="212"/>
        <item x="876"/>
        <item x="524"/>
        <item x="162"/>
        <item x="875"/>
        <item x="748"/>
        <item x="64"/>
        <item x="502"/>
        <item x="533"/>
        <item x="643"/>
        <item x="696"/>
        <item x="1308"/>
        <item x="99"/>
        <item x="285"/>
        <item x="1125"/>
        <item x="861"/>
        <item x="453"/>
        <item x="1304"/>
        <item x="1161"/>
        <item x="220"/>
        <item x="186"/>
        <item x="248"/>
        <item x="128"/>
        <item x="1051"/>
        <item x="54"/>
        <item x="67"/>
        <item x="171"/>
        <item x="972"/>
        <item x="1237"/>
        <item x="641"/>
        <item x="720"/>
        <item x="835"/>
        <item x="610"/>
        <item x="294"/>
        <item x="289"/>
        <item x="938"/>
        <item x="639"/>
        <item x="316"/>
        <item x="1324"/>
        <item x="329"/>
        <item x="461"/>
        <item x="159"/>
        <item x="345"/>
        <item x="636"/>
        <item x="92"/>
        <item x="358"/>
        <item x="948"/>
        <item x="756"/>
        <item x="223"/>
        <item x="746"/>
        <item x="680"/>
        <item x="459"/>
        <item x="792"/>
        <item x="874"/>
        <item x="27"/>
        <item x="356"/>
        <item x="768"/>
        <item x="1318"/>
        <item x="430"/>
        <item x="126"/>
        <item x="62"/>
        <item x="420"/>
        <item x="373"/>
        <item x="1056"/>
        <item x="878"/>
        <item x="1309"/>
        <item x="202"/>
        <item x="725"/>
        <item x="950"/>
        <item x="251"/>
        <item x="526"/>
        <item x="1327"/>
        <item x="339"/>
        <item x="698"/>
        <item x="127"/>
        <item x="809"/>
        <item x="213"/>
        <item x="463"/>
        <item x="197"/>
        <item x="864"/>
        <item x="239"/>
        <item x="1333"/>
        <item x="870"/>
        <item x="757"/>
        <item x="808"/>
        <item x="495"/>
        <item x="313"/>
        <item x="1136"/>
        <item x="551"/>
        <item x="391"/>
        <item x="70"/>
        <item x="1222"/>
        <item x="842"/>
        <item x="413"/>
        <item x="371"/>
        <item x="548"/>
        <item x="444"/>
        <item x="309"/>
        <item x="677"/>
        <item x="1284"/>
        <item x="665"/>
        <item x="119"/>
        <item x="456"/>
        <item x="1301"/>
        <item x="887"/>
        <item x="1111"/>
        <item x="452"/>
        <item x="679"/>
        <item x="1050"/>
        <item x="322"/>
        <item x="460"/>
        <item x="146"/>
        <item x="304"/>
        <item x="340"/>
        <item x="760"/>
        <item x="881"/>
        <item x="383"/>
        <item x="1334"/>
        <item x="381"/>
        <item x="193"/>
        <item x="414"/>
        <item x="152"/>
        <item x="807"/>
        <item x="38"/>
        <item x="523"/>
        <item x="211"/>
        <item x="653"/>
        <item x="87"/>
        <item x="949"/>
        <item x="277"/>
        <item x="194"/>
        <item x="837"/>
        <item x="210"/>
        <item x="656"/>
        <item x="1026"/>
        <item x="451"/>
        <item x="917"/>
        <item x="225"/>
        <item x="73"/>
        <item x="989"/>
        <item x="1030"/>
        <item x="692"/>
        <item x="284"/>
        <item x="591"/>
        <item x="1028"/>
        <item x="628"/>
        <item x="1162"/>
        <item x="366"/>
        <item x="879"/>
        <item x="66"/>
        <item x="890"/>
        <item x="405"/>
        <item x="1027"/>
        <item x="1020"/>
        <item x="270"/>
        <item x="471"/>
        <item x="6"/>
        <item x="82"/>
        <item x="290"/>
        <item x="611"/>
        <item x="167"/>
        <item x="592"/>
        <item x="130"/>
        <item x="1277"/>
        <item x="583"/>
        <item x="110"/>
        <item x="525"/>
        <item x="268"/>
        <item x="767"/>
        <item x="352"/>
        <item x="1204"/>
        <item x="7"/>
        <item x="286"/>
        <item x="334"/>
        <item x="182"/>
        <item x="1322"/>
        <item x="109"/>
        <item x="891"/>
        <item x="535"/>
        <item x="666"/>
        <item x="378"/>
        <item x="274"/>
        <item x="343"/>
        <item x="1313"/>
        <item x="1124"/>
        <item x="860"/>
        <item x="496"/>
        <item x="613"/>
        <item x="649"/>
        <item x="589"/>
        <item x="1250"/>
        <item x="30"/>
        <item x="811"/>
        <item x="492"/>
        <item x="986"/>
        <item x="532"/>
        <item x="234"/>
        <item x="300"/>
        <item x="1317"/>
        <item x="833"/>
        <item x="1024"/>
        <item x="574"/>
        <item x="1132"/>
        <item x="711"/>
        <item x="714"/>
        <item x="549"/>
        <item x="1230"/>
        <item x="364"/>
        <item x="770"/>
        <item x="531"/>
        <item x="363"/>
        <item x="552"/>
        <item x="924"/>
        <item x="23"/>
        <item x="408"/>
        <item x="982"/>
        <item x="392"/>
        <item x="675"/>
        <item x="266"/>
        <item x="642"/>
        <item x="838"/>
        <item x="204"/>
        <item x="472"/>
        <item x="328"/>
        <item x="360"/>
        <item x="940"/>
        <item x="276"/>
        <item x="208"/>
        <item x="973"/>
        <item x="1029"/>
        <item x="1090"/>
        <item x="824"/>
        <item x="715"/>
        <item x="889"/>
        <item x="427"/>
        <item x="1076"/>
        <item x="367"/>
        <item x="446"/>
        <item x="1299"/>
        <item x="1328"/>
        <item x="288"/>
        <item x="1034"/>
        <item x="855"/>
        <item x="1316"/>
        <item x="791"/>
        <item x="1035"/>
        <item x="411"/>
        <item x="883"/>
        <item x="105"/>
        <item x="644"/>
        <item x="319"/>
        <item x="670"/>
        <item x="47"/>
        <item x="1130"/>
        <item x="434"/>
        <item x="253"/>
        <item x="703"/>
        <item x="954"/>
        <item x="695"/>
        <item x="247"/>
        <item x="187"/>
        <item x="483"/>
        <item x="96"/>
        <item x="20"/>
        <item x="454"/>
        <item x="1224"/>
        <item x="678"/>
        <item x="385"/>
        <item x="485"/>
        <item x="101"/>
        <item x="534"/>
        <item x="292"/>
        <item x="396"/>
        <item x="355"/>
        <item x="944"/>
        <item x="965"/>
        <item x="195"/>
        <item x="1118"/>
        <item x="823"/>
        <item x="621"/>
        <item x="1282"/>
        <item x="744"/>
        <item x="1303"/>
        <item x="1325"/>
        <item x="964"/>
        <item x="542"/>
        <item x="305"/>
        <item x="516"/>
        <item x="1103"/>
        <item x="543"/>
        <item x="120"/>
        <item x="318"/>
        <item x="769"/>
        <item x="500"/>
        <item x="1197"/>
        <item x="97"/>
        <item x="185"/>
        <item x="1117"/>
        <item x="429"/>
        <item x="1045"/>
        <item x="324"/>
        <item x="530"/>
        <item x="1087"/>
        <item x="236"/>
        <item x="118"/>
        <item x="1319"/>
        <item x="421"/>
        <item x="199"/>
        <item x="687"/>
        <item x="163"/>
        <item x="784"/>
        <item x="349"/>
        <item x="55"/>
        <item x="394"/>
        <item x="667"/>
        <item x="410"/>
        <item x="275"/>
        <item x="945"/>
        <item x="931"/>
        <item x="238"/>
        <item x="518"/>
        <item x="25"/>
        <item x="912"/>
        <item x="558"/>
        <item x="174"/>
        <item x="900"/>
        <item x="209"/>
        <item x="603"/>
        <item x="880"/>
        <item x="49"/>
        <item x="753"/>
        <item x="172"/>
        <item x="1089"/>
        <item x="580"/>
        <item x="1323"/>
        <item x="131"/>
        <item x="686"/>
        <item x="379"/>
        <item x="1031"/>
        <item x="898"/>
        <item x="359"/>
        <item x="648"/>
        <item x="84"/>
        <item x="65"/>
        <item x="470"/>
        <item x="509"/>
        <item x="168"/>
        <item x="353"/>
        <item x="1023"/>
        <item x="726"/>
        <item x="905"/>
        <item x="400"/>
        <item x="382"/>
        <item x="697"/>
        <item x="655"/>
        <item x="90"/>
        <item x="717"/>
        <item x="895"/>
        <item x="1321"/>
        <item x="230"/>
        <item x="57"/>
        <item x="724"/>
        <item x="387"/>
        <item x="893"/>
        <item x="1326"/>
        <item x="777"/>
        <item x="1305"/>
        <item x="1019"/>
        <item x="681"/>
        <item x="815"/>
        <item x="659"/>
        <item x="354"/>
        <item x="933"/>
        <item x="1312"/>
        <item x="988"/>
        <item x="903"/>
        <item x="397"/>
        <item x="564"/>
        <item x="425"/>
        <item x="963"/>
        <item x="200"/>
        <item x="78"/>
        <item x="1252"/>
        <item x="555"/>
        <item x="663"/>
        <item x="647"/>
        <item x="311"/>
        <item x="14"/>
        <item x="455"/>
        <item x="68"/>
        <item x="207"/>
        <item x="108"/>
        <item x="914"/>
        <item x="1311"/>
        <item x="747"/>
        <item x="527"/>
        <item x="1214"/>
        <item x="107"/>
        <item x="1223"/>
        <item x="560"/>
        <item x="529"/>
        <item x="865"/>
        <item x="494"/>
        <item x="814"/>
        <item x="1198"/>
        <item x="796"/>
        <item x="283"/>
        <item x="177"/>
        <item x="521"/>
        <item x="267"/>
        <item x="904"/>
        <item x="9"/>
        <item x="1015"/>
        <item x="981"/>
        <item x="1187"/>
        <item x="617"/>
        <item x="312"/>
        <item x="762"/>
        <item x="571"/>
        <item x="925"/>
        <item x="607"/>
        <item x="293"/>
        <item x="892"/>
        <item x="1170"/>
        <item x="943"/>
        <item x="754"/>
        <item x="489"/>
        <item x="498"/>
        <item x="69"/>
        <item x="196"/>
        <item x="332"/>
        <item x="634"/>
        <item x="148"/>
        <item x="94"/>
        <item x="609"/>
        <item x="75"/>
        <item x="11"/>
        <item x="850"/>
        <item x="1253"/>
        <item x="499"/>
        <item x="554"/>
        <item x="1013"/>
        <item x="369"/>
        <item x="224"/>
        <item x="1033"/>
        <item x="8"/>
        <item x="327"/>
        <item x="1088"/>
        <item x="606"/>
        <item x="1202"/>
        <item x="1337"/>
        <item x="761"/>
        <item x="773"/>
        <item x="201"/>
        <item x="971"/>
        <item x="952"/>
        <item x="671"/>
        <item x="269"/>
        <item x="336"/>
        <item x="337"/>
        <item x="10"/>
        <item x="415"/>
        <item x="77"/>
        <item x="625"/>
        <item x="1006"/>
        <item x="676"/>
        <item x="588"/>
        <item x="1292"/>
        <item x="1213"/>
        <item x="1080"/>
        <item x="233"/>
        <item x="402"/>
        <item x="1112"/>
        <item x="5"/>
        <item x="774"/>
        <item x="821"/>
        <item x="937"/>
        <item x="166"/>
        <item x="733"/>
        <item x="1205"/>
        <item x="1021"/>
        <item x="1146"/>
        <item x="1032"/>
        <item x="431"/>
        <item x="341"/>
        <item x="1174"/>
        <item x="302"/>
        <item x="59"/>
        <item x="546"/>
        <item x="795"/>
        <item x="344"/>
        <item x="91"/>
        <item x="1339"/>
        <item x="1200"/>
        <item x="922"/>
        <item x="368"/>
        <item x="778"/>
        <item x="506"/>
        <item x="1294"/>
        <item x="325"/>
        <item x="1095"/>
        <item x="403"/>
        <item x="428"/>
        <item x="198"/>
        <item x="245"/>
        <item x="702"/>
        <item x="301"/>
        <item x="115"/>
        <item x="481"/>
        <item x="81"/>
        <item x="1180"/>
        <item x="688"/>
        <item x="1247"/>
        <item x="1078"/>
        <item x="441"/>
        <item x="342"/>
        <item x="258"/>
        <item x="22"/>
        <item x="469"/>
        <item x="909"/>
        <item x="462"/>
        <item x="370"/>
        <item x="1018"/>
        <item x="347"/>
        <item x="701"/>
        <item x="240"/>
        <item x="627"/>
        <item x="1003"/>
        <item x="586"/>
        <item x="790"/>
        <item x="443"/>
        <item x="907"/>
        <item x="310"/>
        <item x="1232"/>
        <item x="540"/>
        <item x="315"/>
        <item x="1149"/>
        <item x="138"/>
        <item x="929"/>
        <item x="1168"/>
        <item x="395"/>
        <item x="497"/>
        <item x="50"/>
        <item x="669"/>
        <item x="419"/>
        <item x="505"/>
        <item x="960"/>
        <item x="503"/>
        <item x="991"/>
        <item x="13"/>
        <item x="445"/>
        <item x="920"/>
        <item x="817"/>
        <item x="424"/>
        <item x="93"/>
        <item x="684"/>
        <item x="683"/>
        <item x="869"/>
        <item x="33"/>
        <item x="664"/>
        <item x="1231"/>
        <item x="1016"/>
        <item x="632"/>
        <item x="682"/>
        <item x="915"/>
        <item x="241"/>
        <item x="959"/>
        <item x="990"/>
        <item x="111"/>
        <item x="1113"/>
        <item x="3"/>
        <item x="124"/>
        <item x="730"/>
        <item x="597"/>
        <item x="1096"/>
        <item x="802"/>
        <item x="147"/>
        <item x="978"/>
        <item x="836"/>
        <item x="348"/>
        <item x="825"/>
        <item x="0"/>
        <item x="888"/>
        <item x="1160"/>
        <item x="331"/>
        <item x="932"/>
        <item x="787"/>
        <item x="788"/>
        <item x="1199"/>
        <item x="1151"/>
        <item x="967"/>
        <item x="272"/>
        <item x="936"/>
        <item x="732"/>
        <item x="44"/>
        <item x="785"/>
        <item x="926"/>
        <item x="320"/>
        <item x="633"/>
        <item x="1128"/>
        <item x="480"/>
        <item x="995"/>
        <item x="570"/>
        <item x="1335"/>
        <item x="599"/>
        <item x="1245"/>
        <item x="447"/>
        <item x="464"/>
        <item x="713"/>
        <item x="1228"/>
        <item x="153"/>
        <item x="219"/>
        <item x="1073"/>
        <item x="26"/>
        <item x="18"/>
        <item x="350"/>
        <item x="125"/>
        <item x="819"/>
        <item x="1286"/>
        <item x="630"/>
        <item x="103"/>
        <item x="399"/>
        <item x="265"/>
        <item x="365"/>
        <item x="797"/>
        <item x="1017"/>
        <item x="743"/>
        <item x="306"/>
        <item x="829"/>
        <item x="15"/>
        <item x="205"/>
        <item x="1203"/>
        <item x="58"/>
        <item x="779"/>
        <item x="1053"/>
        <item x="53"/>
        <item x="941"/>
        <item x="818"/>
        <item x="1210"/>
        <item x="377"/>
        <item x="323"/>
        <item x="426"/>
        <item x="1139"/>
        <item x="1227"/>
        <item x="1065"/>
        <item x="280"/>
        <item x="1133"/>
        <item x="953"/>
        <item x="254"/>
        <item x="759"/>
        <item x="631"/>
        <item x="955"/>
        <item x="150"/>
        <item x="1081"/>
        <item x="1254"/>
        <item x="1287"/>
        <item x="863"/>
        <item x="510"/>
        <item x="281"/>
        <item x="244"/>
        <item x="1014"/>
        <item x="48"/>
        <item x="255"/>
        <item x="902"/>
        <item x="844"/>
        <item x="21"/>
        <item x="250"/>
        <item x="1285"/>
        <item x="112"/>
        <item x="547"/>
        <item x="1289"/>
        <item x="729"/>
        <item x="1010"/>
        <item x="721"/>
        <item x="41"/>
        <item x="372"/>
        <item x="1290"/>
        <item x="113"/>
        <item x="528"/>
        <item x="299"/>
        <item x="51"/>
        <item x="1066"/>
        <item x="1283"/>
        <item x="866"/>
        <item x="624"/>
        <item x="479"/>
        <item x="31"/>
        <item x="958"/>
        <item x="742"/>
        <item x="298"/>
        <item x="957"/>
        <item x="608"/>
        <item x="766"/>
        <item x="295"/>
        <item x="1218"/>
        <item x="1220"/>
        <item x="476"/>
        <item x="273"/>
        <item x="246"/>
        <item x="620"/>
        <item x="1077"/>
        <item x="1105"/>
        <item x="4"/>
        <item x="595"/>
        <item x="782"/>
        <item x="662"/>
        <item x="158"/>
        <item x="475"/>
        <item x="61"/>
        <item x="557"/>
        <item x="645"/>
        <item x="1293"/>
        <item x="585"/>
        <item x="1261"/>
        <item x="538"/>
        <item x="214"/>
        <item x="1107"/>
        <item x="736"/>
        <item x="999"/>
        <item x="1194"/>
        <item x="1048"/>
        <item x="1207"/>
        <item x="256"/>
        <item x="227"/>
        <item x="514"/>
        <item x="1134"/>
        <item x="80"/>
        <item x="308"/>
        <item x="851"/>
        <item x="1108"/>
        <item x="1186"/>
        <item x="573"/>
        <item x="820"/>
        <item x="1008"/>
        <item x="183"/>
        <item x="872"/>
        <item x="885"/>
        <item x="594"/>
        <item x="149"/>
        <item x="979"/>
        <item x="384"/>
        <item x="1171"/>
        <item x="710"/>
        <item x="412"/>
        <item x="928"/>
        <item x="1244"/>
        <item x="896"/>
        <item x="789"/>
        <item x="221"/>
        <item x="707"/>
        <item x="169"/>
        <item x="629"/>
        <item x="1177"/>
        <item x="522"/>
        <item x="1158"/>
        <item x="1212"/>
        <item x="442"/>
        <item x="812"/>
        <item x="901"/>
        <item x="1338"/>
        <item x="927"/>
        <item x="282"/>
        <item x="1011"/>
        <item x="216"/>
        <item x="346"/>
        <item x="180"/>
        <item x="918"/>
        <item x="393"/>
        <item x="1068"/>
        <item x="1135"/>
        <item x="935"/>
        <item x="79"/>
        <item x="1329"/>
        <item x="1043"/>
        <item x="1234"/>
        <item x="951"/>
        <item x="86"/>
        <item x="104"/>
        <item x="970"/>
        <item x="1067"/>
        <item x="321"/>
        <item x="487"/>
        <item x="1296"/>
        <item x="593"/>
        <item x="1295"/>
        <item x="1208"/>
        <item x="229"/>
        <item x="416"/>
        <item x="1058"/>
        <item x="908"/>
        <item x="279"/>
        <item x="63"/>
        <item x="76"/>
        <item x="374"/>
        <item x="178"/>
        <item x="537"/>
        <item x="1291"/>
        <item x="1278"/>
        <item x="34"/>
        <item x="232"/>
        <item x="913"/>
        <item x="478"/>
        <item x="567"/>
        <item x="418"/>
        <item x="271"/>
        <item x="601"/>
        <item x="351"/>
        <item x="433"/>
        <item x="661"/>
        <item x="1075"/>
        <item x="1206"/>
        <item x="651"/>
        <item x="404"/>
        <item x="136"/>
        <item x="806"/>
        <item x="737"/>
        <item x="856"/>
        <item x="474"/>
        <item x="1137"/>
        <item x="1004"/>
        <item x="1219"/>
        <item x="853"/>
        <item x="794"/>
        <item x="1167"/>
        <item x="1061"/>
        <item x="117"/>
        <item x="1072"/>
        <item x="1201"/>
        <item x="222"/>
        <item x="623"/>
        <item x="1007"/>
        <item x="439"/>
        <item x="906"/>
        <item x="468"/>
        <item x="1172"/>
        <item x="1084"/>
        <item x="657"/>
        <item x="690"/>
        <item x="911"/>
        <item x="1209"/>
        <item x="612"/>
        <item x="704"/>
        <item x="705"/>
        <item x="1145"/>
        <item x="303"/>
        <item x="190"/>
        <item x="1085"/>
        <item x="734"/>
        <item x="600"/>
        <item x="1138"/>
        <item x="1079"/>
        <item x="71"/>
        <item x="56"/>
        <item x="132"/>
        <item x="116"/>
        <item x="1155"/>
        <item x="389"/>
        <item x="1036"/>
        <item x="1341"/>
        <item x="541"/>
        <item x="968"/>
        <item x="72"/>
        <item x="923"/>
        <item x="854"/>
        <item x="640"/>
        <item x="916"/>
        <item x="1144"/>
        <item x="828"/>
        <item x="1195"/>
        <item x="1196"/>
        <item x="1153"/>
        <item x="800"/>
        <item x="291"/>
        <item x="262"/>
        <item x="114"/>
        <item x="622"/>
        <item x="1173"/>
        <item x="490"/>
        <item x="1141"/>
        <item x="569"/>
        <item x="1052"/>
        <item x="398"/>
        <item x="1"/>
        <item x="1193"/>
        <item x="361"/>
        <item x="765"/>
        <item x="1094"/>
        <item x="16"/>
        <item x="572"/>
        <item x="1100"/>
        <item x="700"/>
        <item x="847"/>
        <item x="919"/>
        <item x="1288"/>
        <item x="1009"/>
        <item x="83"/>
        <item x="921"/>
        <item x="1154"/>
        <item x="1157"/>
        <item x="215"/>
        <item x="417"/>
        <item x="1012"/>
        <item x="775"/>
        <item x="179"/>
        <item x="1262"/>
        <item x="1070"/>
        <item x="1273"/>
        <item x="1192"/>
        <item x="362"/>
        <item x="330"/>
        <item x="668"/>
        <item x="24"/>
        <item x="961"/>
        <item x="899"/>
        <item x="712"/>
        <item x="1176"/>
        <item x="102"/>
        <item x="1175"/>
        <item x="1147"/>
        <item x="1330"/>
        <item x="810"/>
        <item x="237"/>
        <item x="1236"/>
        <item x="142"/>
        <item x="139"/>
        <item x="1097"/>
        <item x="755"/>
        <item x="1055"/>
        <item x="750"/>
        <item x="191"/>
        <item x="206"/>
        <item x="1190"/>
        <item x="1101"/>
        <item x="562"/>
        <item x="1069"/>
        <item x="2"/>
        <item x="962"/>
        <item x="830"/>
        <item x="1148"/>
        <item x="264"/>
        <item x="144"/>
        <item x="263"/>
        <item x="602"/>
        <item x="333"/>
        <item x="296"/>
        <item x="226"/>
        <item x="1263"/>
        <item x="1091"/>
        <item x="587"/>
        <item x="873"/>
        <item x="1271"/>
        <item x="1164"/>
        <item x="1229"/>
        <item x="335"/>
        <item x="129"/>
        <item x="846"/>
        <item x="894"/>
        <item x="605"/>
        <item x="544"/>
        <item x="650"/>
        <item x="1248"/>
        <item x="1274"/>
        <item x="121"/>
        <item x="749"/>
        <item x="1240"/>
        <item x="1275"/>
        <item x="566"/>
        <item x="1188"/>
        <item x="576"/>
        <item x="511"/>
        <item x="473"/>
        <item x="786"/>
        <item x="231"/>
        <item x="561"/>
        <item x="764"/>
        <item x="74"/>
        <item x="156"/>
        <item x="491"/>
        <item x="992"/>
        <item x="801"/>
        <item x="983"/>
        <item x="822"/>
        <item x="203"/>
        <item x="243"/>
        <item x="1041"/>
        <item x="477"/>
        <item x="88"/>
        <item x="458"/>
        <item x="771"/>
        <item x="559"/>
        <item x="1165"/>
        <item x="577"/>
        <item x="32"/>
        <item x="727"/>
        <item x="1163"/>
        <item x="1046"/>
        <item x="1246"/>
        <item x="693"/>
        <item x="637"/>
        <item x="590"/>
        <item x="1005"/>
        <item x="228"/>
        <item x="1260"/>
        <item x="563"/>
        <item x="1098"/>
        <item x="1106"/>
        <item x="287"/>
        <item x="449"/>
        <item x="772"/>
        <item x="401"/>
        <item x="217"/>
        <item x="1054"/>
        <item x="326"/>
        <item x="582"/>
        <item x="252"/>
        <item x="1060"/>
        <item x="278"/>
        <item x="242"/>
        <item x="388"/>
        <item x="831"/>
        <item x="722"/>
        <item x="763"/>
        <item x="141"/>
        <item x="654"/>
        <item x="249"/>
        <item x="1179"/>
        <item x="466"/>
        <item x="975"/>
        <item x="1298"/>
        <item x="1086"/>
        <item x="731"/>
        <item x="884"/>
        <item x="997"/>
        <item x="40"/>
        <item x="849"/>
        <item x="691"/>
        <item x="46"/>
        <item x="1083"/>
        <item x="513"/>
        <item x="376"/>
        <item x="579"/>
        <item x="716"/>
        <item x="1099"/>
        <item x="575"/>
        <item x="735"/>
        <item x="181"/>
        <item x="192"/>
        <item x="36"/>
        <item x="741"/>
        <item x="1242"/>
        <item x="685"/>
        <item x="708"/>
        <item x="1272"/>
        <item x="584"/>
        <item x="638"/>
        <item x="545"/>
        <item x="596"/>
        <item x="568"/>
        <item x="867"/>
        <item x="1281"/>
        <item x="1259"/>
        <item x="976"/>
        <item x="448"/>
        <item x="1000"/>
        <item x="1235"/>
        <item x="184"/>
        <item x="1102"/>
        <item x="673"/>
        <item x="1093"/>
        <item x="106"/>
        <item x="260"/>
        <item x="658"/>
        <item x="1049"/>
        <item x="745"/>
        <item x="740"/>
        <item x="897"/>
        <item x="694"/>
        <item x="652"/>
        <item x="437"/>
        <item x="826"/>
        <item x="1131"/>
        <item x="868"/>
        <item x="910"/>
        <item x="1042"/>
        <item x="422"/>
        <item x="297"/>
        <item x="706"/>
        <item x="942"/>
        <item x="60"/>
        <item x="985"/>
        <item x="793"/>
        <item x="29"/>
        <item x="52"/>
        <item x="1169"/>
        <item x="996"/>
        <item x="1182"/>
        <item x="758"/>
        <item x="1297"/>
        <item x="436"/>
        <item x="780"/>
        <item x="728"/>
        <item x="993"/>
        <item x="845"/>
        <item x="1267"/>
        <item x="862"/>
        <item x="816"/>
        <item x="581"/>
        <item x="674"/>
        <item x="1025"/>
        <item x="1047"/>
        <item x="998"/>
        <item x="407"/>
        <item x="646"/>
        <item x="1332"/>
        <item x="798"/>
        <item x="1057"/>
        <item x="35"/>
        <item x="17"/>
        <item x="1300"/>
        <item x="939"/>
        <item x="259"/>
        <item x="43"/>
        <item x="1037"/>
        <item x="781"/>
        <item x="89"/>
        <item x="1001"/>
        <item x="440"/>
        <item x="493"/>
        <item x="45"/>
        <item x="783"/>
        <item x="1040"/>
        <item x="578"/>
        <item x="257"/>
        <item x="122"/>
        <item x="598"/>
        <item x="457"/>
        <item x="1104"/>
        <item x="1115"/>
        <item x="966"/>
        <item x="1074"/>
        <item x="1064"/>
        <item x="100"/>
        <item x="519"/>
        <item x="164"/>
        <item x="386"/>
        <item x="799"/>
        <item x="1266"/>
        <item x="1140"/>
        <item x="974"/>
        <item x="423"/>
        <item x="261"/>
        <item x="1183"/>
        <item x="406"/>
        <item x="1059"/>
        <item x="614"/>
        <item x="984"/>
        <item x="556"/>
        <item x="432"/>
        <item x="515"/>
        <item x="1002"/>
        <item x="1238"/>
        <item x="1239"/>
        <item x="813"/>
        <item x="827"/>
        <item x="1044"/>
        <item x="615"/>
        <item x="980"/>
        <item x="1251"/>
        <item x="1276"/>
        <item x="934"/>
        <item x="1233"/>
        <item x="1181"/>
        <item x="1258"/>
        <item x="1063"/>
        <item x="1189"/>
        <item x="1038"/>
        <item x="723"/>
        <item x="987"/>
        <item x="930"/>
        <item x="1152"/>
        <item x="37"/>
        <item x="776"/>
        <item x="1256"/>
        <item x="709"/>
        <item x="857"/>
        <item x="1062"/>
        <item x="1150"/>
        <item x="1331"/>
        <item x="375"/>
        <item x="852"/>
        <item x="1185"/>
        <item x="956"/>
        <item x="1110"/>
        <item x="1249"/>
        <item x="1225"/>
        <item x="1340"/>
        <item x="618"/>
        <item x="672"/>
        <item x="739"/>
        <item x="1279"/>
        <item x="1039"/>
        <item x="1264"/>
        <item x="1184"/>
        <item x="1270"/>
        <item x="1243"/>
        <item x="718"/>
        <item x="1221"/>
        <item x="42"/>
        <item x="751"/>
        <item x="1071"/>
        <item x="977"/>
        <item x="520"/>
        <item x="626"/>
        <item x="1342"/>
        <item x="517"/>
        <item x="1241"/>
        <item x="1178"/>
        <item x="1216"/>
        <item x="1166"/>
        <item x="805"/>
        <item x="536"/>
        <item x="1082"/>
        <item x="1265"/>
        <item x="1116"/>
        <item x="1280"/>
        <item x="1257"/>
        <item x="1143"/>
        <item x="1255"/>
        <item x="1109"/>
        <item x="719"/>
        <item x="1336"/>
        <item x="1159"/>
        <item x="738"/>
        <item x="1268"/>
        <item x="1269"/>
        <item x="752"/>
        <item x="994"/>
        <item x="660"/>
        <item x="804"/>
        <item x="1215"/>
        <item x="1114"/>
        <item x="1156"/>
        <item x="803"/>
        <item x="1226"/>
        <item x="848"/>
        <item x="85"/>
        <item x="1142"/>
        <item x="1217"/>
        <item x="1343"/>
        <item t="default"/>
      </items>
    </pivotField>
    <pivotField showAll="0"/>
    <pivotField showAll="0"/>
    <pivotField showAll="0"/>
    <pivotField axis="axisRow" showAll="0" defaultSubtotal="0">
      <items count="4">
        <item x="0"/>
        <item x="1"/>
        <item x="2"/>
        <item x="3"/>
      </items>
    </pivotField>
  </pivotFields>
  <rowFields count="2">
    <field x="18"/>
    <field x="0"/>
  </rowFields>
  <rowItems count="22"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Items count="1">
    <i/>
  </colItems>
  <pageFields count="1">
    <pageField fld="7" item="18" hier="-1"/>
  </pageFields>
  <dataFields count="1">
    <dataField name="Súčet z Čiastka" fld="14" baseField="0" baseItem="0" numFmtId="4"/>
  </dataFields>
  <formats count="29">
    <format dxfId="47">
      <pivotArea outline="0" collapsedLevelsAreSubtotals="1" fieldPosition="0"/>
    </format>
    <format dxfId="46">
      <pivotArea dataOnly="0" labelOnly="1" outline="0" fieldPosition="0">
        <references count="1">
          <reference field="7" count="1">
            <x v="18"/>
          </reference>
        </references>
      </pivotArea>
    </format>
    <format dxfId="45">
      <pivotArea dataOnly="0" labelOnly="1" outline="0" axis="axisValues" fieldPosition="0"/>
    </format>
    <format dxfId="44">
      <pivotArea collapsedLevelsAreSubtotals="1" fieldPosition="0">
        <references count="2">
          <reference field="0" count="1">
            <x v="7"/>
          </reference>
          <reference field="18" count="1" selected="0">
            <x v="2"/>
          </reference>
        </references>
      </pivotArea>
    </format>
    <format dxfId="43">
      <pivotArea dataOnly="0" labelOnly="1" fieldPosition="0">
        <references count="2">
          <reference field="0" count="1">
            <x v="7"/>
          </reference>
          <reference field="18" count="1" selected="0">
            <x v="2"/>
          </reference>
        </references>
      </pivotArea>
    </format>
    <format dxfId="42">
      <pivotArea collapsedLevelsAreSubtotals="1" fieldPosition="0">
        <references count="2">
          <reference field="0" count="1">
            <x v="6"/>
          </reference>
          <reference field="18" count="1" selected="0">
            <x v="2"/>
          </reference>
        </references>
      </pivotArea>
    </format>
    <format dxfId="41">
      <pivotArea dataOnly="0" labelOnly="1" fieldPosition="0">
        <references count="2">
          <reference field="0" count="1">
            <x v="6"/>
          </reference>
          <reference field="18" count="1" selected="0">
            <x v="2"/>
          </reference>
        </references>
      </pivotArea>
    </format>
    <format dxfId="40">
      <pivotArea collapsedLevelsAreSubtotals="1" fieldPosition="0">
        <references count="2">
          <reference field="0" count="1">
            <x v="5"/>
          </reference>
          <reference field="18" count="1" selected="0">
            <x v="2"/>
          </reference>
        </references>
      </pivotArea>
    </format>
    <format dxfId="39">
      <pivotArea dataOnly="0" labelOnly="1" fieldPosition="0">
        <references count="2">
          <reference field="0" count="1">
            <x v="5"/>
          </reference>
          <reference field="18" count="1" selected="0">
            <x v="2"/>
          </reference>
        </references>
      </pivotArea>
    </format>
    <format dxfId="38">
      <pivotArea collapsedLevelsAreSubtotals="1" fieldPosition="0">
        <references count="2">
          <reference field="0" count="1">
            <x v="4"/>
          </reference>
          <reference field="18" count="1" selected="0">
            <x v="2"/>
          </reference>
        </references>
      </pivotArea>
    </format>
    <format dxfId="37">
      <pivotArea dataOnly="0" labelOnly="1" fieldPosition="0">
        <references count="2">
          <reference field="0" count="1">
            <x v="4"/>
          </reference>
          <reference field="18" count="1" selected="0">
            <x v="2"/>
          </reference>
        </references>
      </pivotArea>
    </format>
    <format dxfId="36">
      <pivotArea collapsedLevelsAreSubtotals="1" fieldPosition="0">
        <references count="2">
          <reference field="0" count="1">
            <x v="3"/>
          </reference>
          <reference field="18" count="1" selected="0">
            <x v="2"/>
          </reference>
        </references>
      </pivotArea>
    </format>
    <format dxfId="35">
      <pivotArea dataOnly="0" labelOnly="1" fieldPosition="0">
        <references count="2">
          <reference field="0" count="1">
            <x v="3"/>
          </reference>
          <reference field="18" count="1" selected="0">
            <x v="2"/>
          </reference>
        </references>
      </pivotArea>
    </format>
    <format dxfId="34">
      <pivotArea collapsedLevelsAreSubtotals="1" fieldPosition="0">
        <references count="2">
          <reference field="0" count="1">
            <x v="2"/>
          </reference>
          <reference field="18" count="1" selected="0">
            <x v="2"/>
          </reference>
        </references>
      </pivotArea>
    </format>
    <format dxfId="33">
      <pivotArea dataOnly="0" labelOnly="1" fieldPosition="0">
        <references count="2">
          <reference field="0" count="1">
            <x v="2"/>
          </reference>
          <reference field="18" count="1" selected="0">
            <x v="2"/>
          </reference>
        </references>
      </pivotArea>
    </format>
    <format dxfId="32">
      <pivotArea collapsedLevelsAreSubtotals="1" fieldPosition="0">
        <references count="2">
          <reference field="0" count="1">
            <x v="11"/>
          </reference>
          <reference field="18" count="1" selected="0">
            <x v="1"/>
          </reference>
        </references>
      </pivotArea>
    </format>
    <format dxfId="31">
      <pivotArea dataOnly="0" labelOnly="1" fieldPosition="0">
        <references count="2">
          <reference field="0" count="1">
            <x v="11"/>
          </reference>
          <reference field="18" count="1" selected="0">
            <x v="1"/>
          </reference>
        </references>
      </pivotArea>
    </format>
    <format dxfId="30">
      <pivotArea collapsedLevelsAreSubtotals="1" fieldPosition="0">
        <references count="2">
          <reference field="0" count="1">
            <x v="6"/>
          </reference>
          <reference field="18" count="1" selected="0">
            <x v="1"/>
          </reference>
        </references>
      </pivotArea>
    </format>
    <format dxfId="29">
      <pivotArea dataOnly="0" labelOnly="1" fieldPosition="0">
        <references count="2">
          <reference field="0" count="1">
            <x v="6"/>
          </reference>
          <reference field="18" count="1" selected="0">
            <x v="1"/>
          </reference>
        </references>
      </pivotArea>
    </format>
    <format dxfId="28">
      <pivotArea collapsedLevelsAreSubtotals="1" fieldPosition="0">
        <references count="2">
          <reference field="0" count="1">
            <x v="8"/>
          </reference>
          <reference field="18" count="1" selected="0">
            <x v="1"/>
          </reference>
        </references>
      </pivotArea>
    </format>
    <format dxfId="27">
      <pivotArea dataOnly="0" labelOnly="1" fieldPosition="0">
        <references count="2">
          <reference field="0" count="1">
            <x v="8"/>
          </reference>
          <reference field="18" count="1" selected="0">
            <x v="1"/>
          </reference>
        </references>
      </pivotArea>
    </format>
    <format dxfId="26">
      <pivotArea collapsedLevelsAreSubtotals="1" fieldPosition="0">
        <references count="2">
          <reference field="0" count="1">
            <x v="7"/>
          </reference>
          <reference field="18" count="1" selected="0">
            <x v="1"/>
          </reference>
        </references>
      </pivotArea>
    </format>
    <format dxfId="25">
      <pivotArea dataOnly="0" labelOnly="1" fieldPosition="0">
        <references count="2">
          <reference field="0" count="1">
            <x v="7"/>
          </reference>
          <reference field="18" count="1" selected="0">
            <x v="1"/>
          </reference>
        </references>
      </pivotArea>
    </format>
    <format dxfId="24">
      <pivotArea collapsedLevelsAreSubtotals="1" fieldPosition="0">
        <references count="2">
          <reference field="0" count="1">
            <x v="2"/>
          </reference>
          <reference field="18" count="1" selected="0">
            <x v="1"/>
          </reference>
        </references>
      </pivotArea>
    </format>
    <format dxfId="23">
      <pivotArea dataOnly="0" labelOnly="1" fieldPosition="0">
        <references count="2">
          <reference field="0" count="1">
            <x v="2"/>
          </reference>
          <reference field="18" count="1" selected="0">
            <x v="1"/>
          </reference>
        </references>
      </pivotArea>
    </format>
    <format dxfId="22">
      <pivotArea collapsedLevelsAreSubtotals="1" fieldPosition="0">
        <references count="2">
          <reference field="0" count="1">
            <x v="4"/>
          </reference>
          <reference field="18" count="1" selected="0">
            <x v="1"/>
          </reference>
        </references>
      </pivotArea>
    </format>
    <format dxfId="21">
      <pivotArea dataOnly="0" labelOnly="1" fieldPosition="0">
        <references count="2">
          <reference field="0" count="1">
            <x v="4"/>
          </reference>
          <reference field="18" count="1" selected="0">
            <x v="1"/>
          </reference>
        </references>
      </pivotArea>
    </format>
    <format dxfId="20">
      <pivotArea collapsedLevelsAreSubtotals="1" fieldPosition="0">
        <references count="2">
          <reference field="0" count="1">
            <x v="1"/>
          </reference>
          <reference field="18" count="1" selected="0">
            <x v="1"/>
          </reference>
        </references>
      </pivotArea>
    </format>
    <format dxfId="19">
      <pivotArea dataOnly="0" labelOnly="1" fieldPosition="0">
        <references count="2">
          <reference field="0" count="1">
            <x v="1"/>
          </reference>
          <reference field="18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116"/>
  <sheetViews>
    <sheetView workbookViewId="0"/>
  </sheetViews>
  <sheetFormatPr defaultRowHeight="15"/>
  <cols>
    <col min="1" max="1" width="18" style="106" bestFit="1" customWidth="1"/>
    <col min="2" max="2" width="7.140625" hidden="1" customWidth="1"/>
    <col min="3" max="3" width="13.28515625" hidden="1" customWidth="1"/>
    <col min="4" max="4" width="11.7109375" hidden="1" customWidth="1"/>
    <col min="5" max="5" width="12.7109375" style="106" bestFit="1" customWidth="1"/>
    <col min="6" max="6" width="25.140625" style="106" bestFit="1" customWidth="1"/>
    <col min="7" max="7" width="13.7109375" style="106" bestFit="1" customWidth="1"/>
    <col min="8" max="8" width="18.85546875" style="106" bestFit="1" customWidth="1"/>
    <col min="9" max="9" width="22.85546875" hidden="1" customWidth="1"/>
    <col min="10" max="10" width="20.7109375" hidden="1" customWidth="1"/>
    <col min="11" max="11" width="17.5703125" hidden="1" customWidth="1"/>
    <col min="12" max="12" width="26" hidden="1" customWidth="1"/>
    <col min="13" max="13" width="27.7109375" hidden="1" customWidth="1"/>
    <col min="14" max="14" width="29" hidden="1" customWidth="1"/>
    <col min="15" max="15" width="12.140625" style="106" bestFit="1" customWidth="1"/>
    <col min="16" max="16" width="12.7109375" hidden="1" customWidth="1"/>
    <col min="17" max="17" width="13.85546875" hidden="1" customWidth="1"/>
    <col min="18" max="18" width="12.42578125" hidden="1" customWidth="1"/>
    <col min="19" max="19" width="9.140625" style="106"/>
    <col min="20" max="20" width="11.42578125" style="106" bestFit="1" customWidth="1"/>
    <col min="21" max="16384" width="9.140625" style="106"/>
  </cols>
  <sheetData>
    <row r="1" spans="1:18">
      <c r="A1" s="106" t="s">
        <v>0</v>
      </c>
      <c r="B1" t="s">
        <v>1</v>
      </c>
      <c r="C1" t="s">
        <v>2</v>
      </c>
      <c r="D1" t="s">
        <v>3</v>
      </c>
      <c r="E1" s="106" t="s">
        <v>4</v>
      </c>
      <c r="F1" s="106" t="s">
        <v>5</v>
      </c>
      <c r="G1" s="106" t="s">
        <v>6</v>
      </c>
      <c r="H1" s="106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06" t="s">
        <v>14</v>
      </c>
      <c r="P1" t="s">
        <v>15</v>
      </c>
      <c r="Q1" t="s">
        <v>16</v>
      </c>
      <c r="R1" t="s">
        <v>17</v>
      </c>
    </row>
    <row r="2" spans="1:18" customFormat="1">
      <c r="A2" s="1">
        <v>43474</v>
      </c>
      <c r="C2" t="s">
        <v>18</v>
      </c>
      <c r="D2" t="s">
        <v>19</v>
      </c>
      <c r="E2">
        <v>1190100093</v>
      </c>
      <c r="F2">
        <v>190003</v>
      </c>
      <c r="G2" t="s">
        <v>20</v>
      </c>
      <c r="H2" t="s">
        <v>278</v>
      </c>
      <c r="J2">
        <v>352.92</v>
      </c>
      <c r="K2">
        <v>352.92</v>
      </c>
      <c r="L2" t="s">
        <v>21</v>
      </c>
      <c r="M2" t="s">
        <v>22</v>
      </c>
      <c r="N2" t="s">
        <v>23</v>
      </c>
      <c r="O2">
        <v>352.92</v>
      </c>
      <c r="P2" t="s">
        <v>24</v>
      </c>
      <c r="R2">
        <v>3561104</v>
      </c>
    </row>
    <row r="3" spans="1:18" customFormat="1">
      <c r="A3" s="1">
        <v>43475</v>
      </c>
      <c r="C3" t="s">
        <v>25</v>
      </c>
      <c r="D3" t="s">
        <v>19</v>
      </c>
      <c r="E3">
        <v>1190100095</v>
      </c>
      <c r="F3">
        <v>4115004580</v>
      </c>
      <c r="G3" t="s">
        <v>20</v>
      </c>
      <c r="H3" t="s">
        <v>262</v>
      </c>
      <c r="J3" s="7">
        <v>1082.4000000000001</v>
      </c>
      <c r="K3" s="7">
        <v>1082.4000000000001</v>
      </c>
      <c r="L3" t="s">
        <v>21</v>
      </c>
      <c r="M3" t="s">
        <v>22</v>
      </c>
      <c r="N3" t="s">
        <v>23</v>
      </c>
      <c r="O3" s="7">
        <v>1082.4000000000001</v>
      </c>
      <c r="P3" t="s">
        <v>24</v>
      </c>
      <c r="R3">
        <v>3561110</v>
      </c>
    </row>
    <row r="4" spans="1:18" customFormat="1">
      <c r="A4" s="1">
        <v>43475</v>
      </c>
      <c r="C4" t="s">
        <v>26</v>
      </c>
      <c r="D4" t="s">
        <v>19</v>
      </c>
      <c r="E4">
        <v>1190100094</v>
      </c>
      <c r="F4">
        <v>4115004581</v>
      </c>
      <c r="G4" t="s">
        <v>20</v>
      </c>
      <c r="H4" t="s">
        <v>262</v>
      </c>
      <c r="J4" s="2">
        <v>1002</v>
      </c>
      <c r="K4" s="2">
        <v>1002</v>
      </c>
      <c r="L4" t="s">
        <v>21</v>
      </c>
      <c r="M4" t="s">
        <v>22</v>
      </c>
      <c r="N4" t="s">
        <v>23</v>
      </c>
      <c r="O4" s="2">
        <v>1002</v>
      </c>
      <c r="P4" t="s">
        <v>24</v>
      </c>
      <c r="R4">
        <v>3561106</v>
      </c>
    </row>
    <row r="5" spans="1:18" customFormat="1">
      <c r="A5" s="1">
        <v>43480</v>
      </c>
      <c r="C5" t="s">
        <v>27</v>
      </c>
      <c r="D5" t="s">
        <v>19</v>
      </c>
      <c r="E5">
        <v>1190100097</v>
      </c>
      <c r="F5">
        <v>190005</v>
      </c>
      <c r="G5" t="s">
        <v>20</v>
      </c>
      <c r="H5" t="s">
        <v>265</v>
      </c>
      <c r="J5" s="7">
        <v>4779.6000000000004</v>
      </c>
      <c r="K5" s="7">
        <v>4779.6000000000004</v>
      </c>
      <c r="L5" t="s">
        <v>21</v>
      </c>
      <c r="M5" t="s">
        <v>22</v>
      </c>
      <c r="N5" t="s">
        <v>23</v>
      </c>
      <c r="O5" s="7">
        <v>4779.6000000000004</v>
      </c>
      <c r="P5" t="s">
        <v>24</v>
      </c>
      <c r="R5">
        <v>3561192</v>
      </c>
    </row>
    <row r="6" spans="1:18" customFormat="1">
      <c r="A6" s="1">
        <v>43481</v>
      </c>
      <c r="C6" t="s">
        <v>28</v>
      </c>
      <c r="D6" t="s">
        <v>19</v>
      </c>
      <c r="E6">
        <v>1190100098</v>
      </c>
      <c r="F6">
        <v>662019</v>
      </c>
      <c r="G6" t="s">
        <v>20</v>
      </c>
      <c r="H6" t="s">
        <v>234</v>
      </c>
      <c r="J6">
        <v>342</v>
      </c>
      <c r="K6">
        <v>342</v>
      </c>
      <c r="L6" t="s">
        <v>21</v>
      </c>
      <c r="M6" t="s">
        <v>22</v>
      </c>
      <c r="N6" t="s">
        <v>23</v>
      </c>
      <c r="O6">
        <v>342</v>
      </c>
      <c r="P6" t="s">
        <v>24</v>
      </c>
      <c r="R6">
        <v>3561120</v>
      </c>
    </row>
    <row r="7" spans="1:18" customFormat="1">
      <c r="A7" s="1">
        <v>43482</v>
      </c>
      <c r="C7" t="s">
        <v>29</v>
      </c>
      <c r="D7" t="s">
        <v>19</v>
      </c>
      <c r="E7">
        <v>1190100099</v>
      </c>
      <c r="F7">
        <v>201990012</v>
      </c>
      <c r="G7" t="s">
        <v>20</v>
      </c>
      <c r="H7" t="s">
        <v>252</v>
      </c>
      <c r="J7" s="7">
        <v>1180.8</v>
      </c>
      <c r="K7" s="7">
        <v>1180.8</v>
      </c>
      <c r="L7" t="s">
        <v>21</v>
      </c>
      <c r="M7" t="s">
        <v>22</v>
      </c>
      <c r="N7" t="s">
        <v>23</v>
      </c>
      <c r="O7" s="7">
        <v>1180.8</v>
      </c>
      <c r="P7" t="s">
        <v>24</v>
      </c>
      <c r="R7">
        <v>3561124</v>
      </c>
    </row>
    <row r="8" spans="1:18" customFormat="1">
      <c r="A8" s="1">
        <v>43482</v>
      </c>
      <c r="C8" t="s">
        <v>29</v>
      </c>
      <c r="D8" t="s">
        <v>19</v>
      </c>
      <c r="E8">
        <v>1190100100</v>
      </c>
      <c r="F8">
        <v>201990013</v>
      </c>
      <c r="G8" t="s">
        <v>20</v>
      </c>
      <c r="H8" t="s">
        <v>252</v>
      </c>
      <c r="J8" s="7">
        <v>1180.8</v>
      </c>
      <c r="K8" s="7">
        <v>1180.8</v>
      </c>
      <c r="L8" t="s">
        <v>21</v>
      </c>
      <c r="M8" t="s">
        <v>22</v>
      </c>
      <c r="N8" t="s">
        <v>23</v>
      </c>
      <c r="O8" s="7">
        <v>1180.8</v>
      </c>
      <c r="P8" t="s">
        <v>24</v>
      </c>
      <c r="R8">
        <v>3561126</v>
      </c>
    </row>
    <row r="9" spans="1:18">
      <c r="A9" s="147">
        <v>43514</v>
      </c>
      <c r="C9" t="s">
        <v>18</v>
      </c>
      <c r="D9" t="s">
        <v>19</v>
      </c>
      <c r="E9" s="106">
        <v>1190200076</v>
      </c>
      <c r="F9" s="106">
        <v>190179</v>
      </c>
      <c r="G9" s="106" t="s">
        <v>20</v>
      </c>
      <c r="H9" s="106" t="s">
        <v>219</v>
      </c>
      <c r="J9">
        <v>564.48</v>
      </c>
      <c r="K9">
        <v>564.48</v>
      </c>
      <c r="L9" t="s">
        <v>21</v>
      </c>
      <c r="M9" t="s">
        <v>22</v>
      </c>
      <c r="N9" t="s">
        <v>23</v>
      </c>
      <c r="O9" s="106">
        <v>564.48</v>
      </c>
      <c r="P9" t="s">
        <v>24</v>
      </c>
      <c r="R9">
        <v>3732114</v>
      </c>
    </row>
    <row r="10" spans="1:18">
      <c r="A10" s="147">
        <v>43488</v>
      </c>
      <c r="C10" t="s">
        <v>35</v>
      </c>
      <c r="D10" t="s">
        <v>19</v>
      </c>
      <c r="E10" s="106">
        <v>1190100107</v>
      </c>
      <c r="F10" s="106">
        <v>2019004</v>
      </c>
      <c r="G10" s="106" t="s">
        <v>20</v>
      </c>
      <c r="H10" s="106" t="s">
        <v>219</v>
      </c>
      <c r="J10">
        <v>241.92</v>
      </c>
      <c r="K10">
        <v>241.92</v>
      </c>
      <c r="L10" t="s">
        <v>21</v>
      </c>
      <c r="M10" t="s">
        <v>22</v>
      </c>
      <c r="N10" t="s">
        <v>23</v>
      </c>
      <c r="O10" s="106">
        <v>241.92</v>
      </c>
      <c r="P10" t="s">
        <v>24</v>
      </c>
      <c r="R10">
        <v>3561187</v>
      </c>
    </row>
    <row r="11" spans="1:18">
      <c r="A11" s="147">
        <v>43488</v>
      </c>
      <c r="C11" t="s">
        <v>39</v>
      </c>
      <c r="D11" t="s">
        <v>19</v>
      </c>
      <c r="E11" s="106">
        <v>1190100107</v>
      </c>
      <c r="F11" s="106">
        <v>2019004</v>
      </c>
      <c r="G11" s="106" t="s">
        <v>20</v>
      </c>
      <c r="H11" s="106" t="s">
        <v>219</v>
      </c>
      <c r="J11" s="7">
        <v>1321.8</v>
      </c>
      <c r="K11" s="7">
        <v>1321.8</v>
      </c>
      <c r="L11" t="s">
        <v>21</v>
      </c>
      <c r="M11" t="s">
        <v>22</v>
      </c>
      <c r="N11" t="s">
        <v>23</v>
      </c>
      <c r="O11" s="98">
        <v>1321.8</v>
      </c>
      <c r="P11" t="s">
        <v>24</v>
      </c>
      <c r="R11">
        <v>3561188</v>
      </c>
    </row>
    <row r="12" spans="1:18">
      <c r="A12" s="147">
        <v>43488</v>
      </c>
      <c r="C12" t="s">
        <v>27</v>
      </c>
      <c r="D12" t="s">
        <v>19</v>
      </c>
      <c r="E12" s="106">
        <v>1190100107</v>
      </c>
      <c r="F12" s="106">
        <v>2019004</v>
      </c>
      <c r="G12" s="106" t="s">
        <v>20</v>
      </c>
      <c r="H12" s="106" t="s">
        <v>219</v>
      </c>
      <c r="J12">
        <v>659.04</v>
      </c>
      <c r="K12">
        <v>659.04</v>
      </c>
      <c r="L12" t="s">
        <v>21</v>
      </c>
      <c r="M12" t="s">
        <v>22</v>
      </c>
      <c r="N12" t="s">
        <v>23</v>
      </c>
      <c r="O12" s="106">
        <v>659.04</v>
      </c>
      <c r="P12" t="s">
        <v>24</v>
      </c>
      <c r="R12">
        <v>3561186</v>
      </c>
    </row>
    <row r="13" spans="1:18">
      <c r="A13" s="147">
        <v>43488</v>
      </c>
      <c r="C13" t="s">
        <v>34</v>
      </c>
      <c r="D13" t="s">
        <v>19</v>
      </c>
      <c r="E13" s="106">
        <v>1190100106</v>
      </c>
      <c r="F13" s="106">
        <v>2019005</v>
      </c>
      <c r="G13" s="106" t="s">
        <v>20</v>
      </c>
      <c r="H13" s="106" t="s">
        <v>219</v>
      </c>
      <c r="J13">
        <v>398.04</v>
      </c>
      <c r="K13">
        <v>398.04</v>
      </c>
      <c r="L13" t="s">
        <v>21</v>
      </c>
      <c r="M13" t="s">
        <v>22</v>
      </c>
      <c r="N13" t="s">
        <v>23</v>
      </c>
      <c r="O13" s="106">
        <v>398.04</v>
      </c>
      <c r="P13" t="s">
        <v>24</v>
      </c>
      <c r="R13">
        <v>3561176</v>
      </c>
    </row>
    <row r="14" spans="1:18">
      <c r="A14" s="147">
        <v>43488</v>
      </c>
      <c r="C14" t="s">
        <v>48</v>
      </c>
      <c r="D14" t="s">
        <v>19</v>
      </c>
      <c r="E14" s="106">
        <v>1190100106</v>
      </c>
      <c r="F14" s="106">
        <v>2019005</v>
      </c>
      <c r="G14" s="106" t="s">
        <v>20</v>
      </c>
      <c r="H14" s="106" t="s">
        <v>219</v>
      </c>
      <c r="J14" s="42">
        <v>108.48</v>
      </c>
      <c r="K14" s="42">
        <v>108.48</v>
      </c>
      <c r="L14" t="s">
        <v>21</v>
      </c>
      <c r="M14" t="s">
        <v>22</v>
      </c>
      <c r="N14" t="s">
        <v>23</v>
      </c>
      <c r="O14" s="106">
        <v>108.48</v>
      </c>
      <c r="P14" t="s">
        <v>24</v>
      </c>
      <c r="R14">
        <v>3561175</v>
      </c>
    </row>
    <row r="15" spans="1:18">
      <c r="A15" s="147">
        <v>43487</v>
      </c>
      <c r="C15" t="s">
        <v>30</v>
      </c>
      <c r="D15" t="s">
        <v>19</v>
      </c>
      <c r="E15" s="106">
        <v>1190100105</v>
      </c>
      <c r="F15" s="106">
        <v>2019006</v>
      </c>
      <c r="G15" s="106" t="s">
        <v>20</v>
      </c>
      <c r="H15" s="106" t="s">
        <v>219</v>
      </c>
      <c r="J15">
        <v>219.84</v>
      </c>
      <c r="K15">
        <v>219.84</v>
      </c>
      <c r="L15" t="s">
        <v>21</v>
      </c>
      <c r="M15" t="s">
        <v>22</v>
      </c>
      <c r="N15" t="s">
        <v>23</v>
      </c>
      <c r="O15" s="106">
        <v>219.84</v>
      </c>
      <c r="P15" t="s">
        <v>24</v>
      </c>
      <c r="R15">
        <v>3561167</v>
      </c>
    </row>
    <row r="16" spans="1:18">
      <c r="A16" s="147">
        <v>43487</v>
      </c>
      <c r="C16" t="s">
        <v>31</v>
      </c>
      <c r="D16" t="s">
        <v>19</v>
      </c>
      <c r="E16" s="106">
        <v>1190100105</v>
      </c>
      <c r="F16" s="106">
        <v>2019006</v>
      </c>
      <c r="G16" s="106" t="s">
        <v>20</v>
      </c>
      <c r="H16" s="106" t="s">
        <v>219</v>
      </c>
      <c r="J16">
        <v>27.48</v>
      </c>
      <c r="K16">
        <v>27.48</v>
      </c>
      <c r="L16" t="s">
        <v>21</v>
      </c>
      <c r="M16" t="s">
        <v>22</v>
      </c>
      <c r="N16" t="s">
        <v>23</v>
      </c>
      <c r="O16" s="106">
        <v>27.48</v>
      </c>
      <c r="P16" t="s">
        <v>24</v>
      </c>
      <c r="R16">
        <v>3561166</v>
      </c>
    </row>
    <row r="17" spans="1:18">
      <c r="A17" s="147">
        <v>43487</v>
      </c>
      <c r="C17" t="s">
        <v>32</v>
      </c>
      <c r="D17" t="s">
        <v>19</v>
      </c>
      <c r="E17" s="106">
        <v>1190100105</v>
      </c>
      <c r="F17" s="106">
        <v>2019006</v>
      </c>
      <c r="G17" s="106" t="s">
        <v>20</v>
      </c>
      <c r="H17" s="106" t="s">
        <v>219</v>
      </c>
      <c r="J17">
        <v>329.52</v>
      </c>
      <c r="K17">
        <v>329.52</v>
      </c>
      <c r="L17" t="s">
        <v>21</v>
      </c>
      <c r="M17" t="s">
        <v>22</v>
      </c>
      <c r="N17" t="s">
        <v>23</v>
      </c>
      <c r="O17" s="106">
        <v>329.52</v>
      </c>
      <c r="P17" t="s">
        <v>24</v>
      </c>
      <c r="R17">
        <v>3561168</v>
      </c>
    </row>
    <row r="18" spans="1:18">
      <c r="A18" s="147">
        <v>43487</v>
      </c>
      <c r="C18" t="s">
        <v>33</v>
      </c>
      <c r="D18" t="s">
        <v>19</v>
      </c>
      <c r="E18" s="106">
        <v>1190100105</v>
      </c>
      <c r="F18" s="106">
        <v>2019006</v>
      </c>
      <c r="G18" s="106" t="s">
        <v>20</v>
      </c>
      <c r="H18" s="106" t="s">
        <v>219</v>
      </c>
      <c r="J18">
        <v>109.92</v>
      </c>
      <c r="K18">
        <v>109.92</v>
      </c>
      <c r="L18" t="s">
        <v>21</v>
      </c>
      <c r="M18" t="s">
        <v>22</v>
      </c>
      <c r="N18" t="s">
        <v>23</v>
      </c>
      <c r="O18" s="106">
        <v>109.92</v>
      </c>
      <c r="P18" t="s">
        <v>24</v>
      </c>
      <c r="R18">
        <v>3561169</v>
      </c>
    </row>
    <row r="19" spans="1:18">
      <c r="A19" s="147">
        <v>43488</v>
      </c>
      <c r="C19" t="s">
        <v>37</v>
      </c>
      <c r="D19" t="s">
        <v>19</v>
      </c>
      <c r="E19" s="106">
        <v>1190100104</v>
      </c>
      <c r="F19" s="106">
        <v>2019007</v>
      </c>
      <c r="G19" s="106" t="s">
        <v>20</v>
      </c>
      <c r="H19" s="106" t="s">
        <v>219</v>
      </c>
      <c r="J19" s="42">
        <v>357.48</v>
      </c>
      <c r="K19" s="42">
        <v>357.48</v>
      </c>
      <c r="L19" t="s">
        <v>21</v>
      </c>
      <c r="M19" t="s">
        <v>22</v>
      </c>
      <c r="N19" t="s">
        <v>23</v>
      </c>
      <c r="O19" s="106">
        <v>357.48</v>
      </c>
      <c r="P19" t="s">
        <v>24</v>
      </c>
      <c r="R19">
        <v>3561152</v>
      </c>
    </row>
    <row r="20" spans="1:18">
      <c r="A20" s="147">
        <v>43488</v>
      </c>
      <c r="C20" t="s">
        <v>40</v>
      </c>
      <c r="D20" t="s">
        <v>19</v>
      </c>
      <c r="E20" s="106">
        <v>1190100104</v>
      </c>
      <c r="F20" s="106">
        <v>2019007</v>
      </c>
      <c r="G20" s="106" t="s">
        <v>20</v>
      </c>
      <c r="H20" s="106" t="s">
        <v>219</v>
      </c>
      <c r="J20" s="42">
        <v>186.6</v>
      </c>
      <c r="K20" s="42">
        <v>186.6</v>
      </c>
      <c r="L20" t="s">
        <v>21</v>
      </c>
      <c r="M20" t="s">
        <v>22</v>
      </c>
      <c r="N20" t="s">
        <v>23</v>
      </c>
      <c r="O20" s="106">
        <v>186.6</v>
      </c>
      <c r="P20" t="s">
        <v>24</v>
      </c>
      <c r="R20">
        <v>3561151</v>
      </c>
    </row>
    <row r="21" spans="1:18">
      <c r="A21" s="147">
        <v>43488</v>
      </c>
      <c r="C21" t="s">
        <v>43</v>
      </c>
      <c r="D21" t="s">
        <v>19</v>
      </c>
      <c r="E21" s="106">
        <v>1190100104</v>
      </c>
      <c r="F21" s="106">
        <v>2019007</v>
      </c>
      <c r="G21" s="106" t="s">
        <v>20</v>
      </c>
      <c r="H21" s="106" t="s">
        <v>219</v>
      </c>
      <c r="J21">
        <v>291.95999999999998</v>
      </c>
      <c r="K21">
        <v>291.95999999999998</v>
      </c>
      <c r="L21" t="s">
        <v>21</v>
      </c>
      <c r="M21" t="s">
        <v>22</v>
      </c>
      <c r="N21" t="s">
        <v>23</v>
      </c>
      <c r="O21" s="106">
        <v>291.95999999999998</v>
      </c>
      <c r="P21" t="s">
        <v>24</v>
      </c>
      <c r="R21">
        <v>3561149</v>
      </c>
    </row>
    <row r="22" spans="1:18">
      <c r="A22" s="147">
        <v>43488</v>
      </c>
      <c r="C22" t="s">
        <v>44</v>
      </c>
      <c r="D22" t="s">
        <v>19</v>
      </c>
      <c r="E22" s="106">
        <v>1190100104</v>
      </c>
      <c r="F22" s="106">
        <v>2019007</v>
      </c>
      <c r="G22" s="106" t="s">
        <v>20</v>
      </c>
      <c r="H22" s="106" t="s">
        <v>219</v>
      </c>
      <c r="J22">
        <v>189.48</v>
      </c>
      <c r="K22">
        <v>189.48</v>
      </c>
      <c r="L22" t="s">
        <v>21</v>
      </c>
      <c r="M22" t="s">
        <v>22</v>
      </c>
      <c r="N22" t="s">
        <v>23</v>
      </c>
      <c r="O22" s="106">
        <v>189.48</v>
      </c>
      <c r="P22" t="s">
        <v>24</v>
      </c>
      <c r="R22">
        <v>3561150</v>
      </c>
    </row>
    <row r="23" spans="1:18">
      <c r="A23" s="147">
        <v>43488</v>
      </c>
      <c r="C23" t="s">
        <v>38</v>
      </c>
      <c r="D23" t="s">
        <v>19</v>
      </c>
      <c r="E23" s="106">
        <v>1190100103</v>
      </c>
      <c r="F23" s="106">
        <v>2019008</v>
      </c>
      <c r="G23" s="106" t="s">
        <v>20</v>
      </c>
      <c r="H23" s="106" t="s">
        <v>219</v>
      </c>
      <c r="J23" s="42">
        <v>105</v>
      </c>
      <c r="K23" s="42">
        <v>105</v>
      </c>
      <c r="L23" t="s">
        <v>21</v>
      </c>
      <c r="M23" t="s">
        <v>22</v>
      </c>
      <c r="N23" t="s">
        <v>23</v>
      </c>
      <c r="O23" s="106">
        <v>105</v>
      </c>
      <c r="P23" t="s">
        <v>24</v>
      </c>
      <c r="R23">
        <v>3561142</v>
      </c>
    </row>
    <row r="24" spans="1:18">
      <c r="A24" s="147">
        <v>43488</v>
      </c>
      <c r="C24" t="s">
        <v>41</v>
      </c>
      <c r="D24" t="s">
        <v>19</v>
      </c>
      <c r="E24" s="106">
        <v>1190100103</v>
      </c>
      <c r="F24" s="106">
        <v>2019008</v>
      </c>
      <c r="G24" s="106" t="s">
        <v>20</v>
      </c>
      <c r="H24" s="106" t="s">
        <v>219</v>
      </c>
      <c r="J24">
        <v>54.96</v>
      </c>
      <c r="K24">
        <v>54.96</v>
      </c>
      <c r="L24" t="s">
        <v>21</v>
      </c>
      <c r="M24" t="s">
        <v>22</v>
      </c>
      <c r="N24" t="s">
        <v>23</v>
      </c>
      <c r="O24" s="106">
        <v>54.96</v>
      </c>
      <c r="P24" t="s">
        <v>24</v>
      </c>
      <c r="R24">
        <v>3561145</v>
      </c>
    </row>
    <row r="25" spans="1:18">
      <c r="A25" s="147">
        <v>43488</v>
      </c>
      <c r="C25" t="s">
        <v>42</v>
      </c>
      <c r="D25" t="s">
        <v>19</v>
      </c>
      <c r="E25" s="106">
        <v>1190100103</v>
      </c>
      <c r="F25" s="106">
        <v>2019008</v>
      </c>
      <c r="G25" s="106" t="s">
        <v>20</v>
      </c>
      <c r="H25" s="106" t="s">
        <v>219</v>
      </c>
      <c r="J25">
        <v>548.64</v>
      </c>
      <c r="K25">
        <v>548.64</v>
      </c>
      <c r="L25" t="s">
        <v>21</v>
      </c>
      <c r="M25" t="s">
        <v>22</v>
      </c>
      <c r="N25" t="s">
        <v>23</v>
      </c>
      <c r="O25" s="106">
        <v>548.64</v>
      </c>
      <c r="P25" t="s">
        <v>24</v>
      </c>
      <c r="R25">
        <v>3561144</v>
      </c>
    </row>
    <row r="26" spans="1:18">
      <c r="A26" s="147">
        <v>43488</v>
      </c>
      <c r="C26" t="s">
        <v>45</v>
      </c>
      <c r="D26" t="s">
        <v>19</v>
      </c>
      <c r="E26" s="106">
        <v>1190100103</v>
      </c>
      <c r="F26" s="106">
        <v>2019008</v>
      </c>
      <c r="G26" s="106" t="s">
        <v>20</v>
      </c>
      <c r="H26" s="106" t="s">
        <v>219</v>
      </c>
      <c r="J26">
        <v>251.52</v>
      </c>
      <c r="K26">
        <v>251.52</v>
      </c>
      <c r="L26" t="s">
        <v>21</v>
      </c>
      <c r="M26" t="s">
        <v>22</v>
      </c>
      <c r="N26" t="s">
        <v>23</v>
      </c>
      <c r="O26" s="106">
        <v>251.52</v>
      </c>
      <c r="P26" t="s">
        <v>24</v>
      </c>
      <c r="R26">
        <v>3561143</v>
      </c>
    </row>
    <row r="27" spans="1:18">
      <c r="A27" s="147">
        <v>43488</v>
      </c>
      <c r="C27" t="s">
        <v>31</v>
      </c>
      <c r="D27" t="s">
        <v>19</v>
      </c>
      <c r="E27" s="106">
        <v>1190100102</v>
      </c>
      <c r="F27" s="106">
        <v>2019009</v>
      </c>
      <c r="G27" s="106" t="s">
        <v>20</v>
      </c>
      <c r="H27" s="106" t="s">
        <v>219</v>
      </c>
      <c r="J27">
        <v>27.48</v>
      </c>
      <c r="K27">
        <v>27.48</v>
      </c>
      <c r="L27" t="s">
        <v>21</v>
      </c>
      <c r="M27" t="s">
        <v>22</v>
      </c>
      <c r="N27" t="s">
        <v>23</v>
      </c>
      <c r="O27" s="106">
        <v>27.48</v>
      </c>
      <c r="P27" t="s">
        <v>24</v>
      </c>
      <c r="R27">
        <v>3561138</v>
      </c>
    </row>
    <row r="28" spans="1:18">
      <c r="A28" s="147">
        <v>43488</v>
      </c>
      <c r="C28" t="s">
        <v>36</v>
      </c>
      <c r="D28" t="s">
        <v>19</v>
      </c>
      <c r="E28" s="106">
        <v>1190100102</v>
      </c>
      <c r="F28" s="106">
        <v>2019009</v>
      </c>
      <c r="G28" s="106" t="s">
        <v>20</v>
      </c>
      <c r="H28" s="106" t="s">
        <v>219</v>
      </c>
      <c r="J28" s="42">
        <v>286.56</v>
      </c>
      <c r="K28" s="42">
        <v>286.56</v>
      </c>
      <c r="L28" t="s">
        <v>21</v>
      </c>
      <c r="M28" t="s">
        <v>22</v>
      </c>
      <c r="N28" t="s">
        <v>23</v>
      </c>
      <c r="O28" s="106">
        <v>286.56</v>
      </c>
      <c r="P28" t="s">
        <v>24</v>
      </c>
      <c r="R28">
        <v>3561139</v>
      </c>
    </row>
    <row r="29" spans="1:18">
      <c r="A29" s="147">
        <v>43488</v>
      </c>
      <c r="C29" t="s">
        <v>46</v>
      </c>
      <c r="D29" t="s">
        <v>19</v>
      </c>
      <c r="E29" s="106">
        <v>1190100102</v>
      </c>
      <c r="F29" s="106">
        <v>2019009</v>
      </c>
      <c r="G29" s="106" t="s">
        <v>20</v>
      </c>
      <c r="H29" s="106" t="s">
        <v>219</v>
      </c>
      <c r="J29">
        <v>140.04</v>
      </c>
      <c r="K29">
        <v>140.04</v>
      </c>
      <c r="L29" t="s">
        <v>21</v>
      </c>
      <c r="M29" t="s">
        <v>22</v>
      </c>
      <c r="N29" t="s">
        <v>23</v>
      </c>
      <c r="O29" s="106">
        <v>140.04</v>
      </c>
      <c r="P29" t="s">
        <v>24</v>
      </c>
      <c r="R29">
        <v>3561137</v>
      </c>
    </row>
    <row r="30" spans="1:18">
      <c r="A30" s="147">
        <v>43488</v>
      </c>
      <c r="C30" t="s">
        <v>29</v>
      </c>
      <c r="D30" t="s">
        <v>19</v>
      </c>
      <c r="E30" s="106">
        <v>1190100102</v>
      </c>
      <c r="F30" s="106">
        <v>2019009</v>
      </c>
      <c r="G30" s="106" t="s">
        <v>20</v>
      </c>
      <c r="H30" s="106" t="s">
        <v>219</v>
      </c>
      <c r="J30" s="42">
        <v>54.96</v>
      </c>
      <c r="K30" s="42">
        <v>54.96</v>
      </c>
      <c r="L30" t="s">
        <v>21</v>
      </c>
      <c r="M30" t="s">
        <v>22</v>
      </c>
      <c r="N30" t="s">
        <v>23</v>
      </c>
      <c r="O30" s="106">
        <v>54.96</v>
      </c>
      <c r="P30" t="s">
        <v>24</v>
      </c>
      <c r="R30">
        <v>3561140</v>
      </c>
    </row>
    <row r="31" spans="1:18">
      <c r="A31" s="147">
        <v>43488</v>
      </c>
      <c r="C31" t="s">
        <v>42</v>
      </c>
      <c r="D31" t="s">
        <v>19</v>
      </c>
      <c r="E31" s="106">
        <v>1190100108</v>
      </c>
      <c r="F31" s="106">
        <v>2019010</v>
      </c>
      <c r="G31" s="106" t="s">
        <v>20</v>
      </c>
      <c r="H31" s="106" t="s">
        <v>219</v>
      </c>
      <c r="J31" s="7">
        <v>1130.76</v>
      </c>
      <c r="K31" s="7">
        <v>1130.76</v>
      </c>
      <c r="L31" t="s">
        <v>21</v>
      </c>
      <c r="M31" t="s">
        <v>22</v>
      </c>
      <c r="N31" t="s">
        <v>23</v>
      </c>
      <c r="O31" s="98">
        <v>1130.76</v>
      </c>
      <c r="P31" t="s">
        <v>24</v>
      </c>
      <c r="R31">
        <v>3561196</v>
      </c>
    </row>
    <row r="32" spans="1:18">
      <c r="A32" s="147">
        <v>43488</v>
      </c>
      <c r="C32" t="s">
        <v>47</v>
      </c>
      <c r="D32" t="s">
        <v>19</v>
      </c>
      <c r="E32" s="106">
        <v>1190100108</v>
      </c>
      <c r="F32" s="106">
        <v>2019010</v>
      </c>
      <c r="G32" s="106" t="s">
        <v>20</v>
      </c>
      <c r="H32" s="106" t="s">
        <v>219</v>
      </c>
      <c r="J32">
        <v>137.63999999999999</v>
      </c>
      <c r="K32">
        <v>137.63999999999999</v>
      </c>
      <c r="L32" t="s">
        <v>21</v>
      </c>
      <c r="M32" t="s">
        <v>22</v>
      </c>
      <c r="N32" t="s">
        <v>23</v>
      </c>
      <c r="O32" s="106">
        <v>137.63999999999999</v>
      </c>
      <c r="P32" t="s">
        <v>24</v>
      </c>
      <c r="R32">
        <v>3561197</v>
      </c>
    </row>
    <row r="33" spans="1:18">
      <c r="A33" s="147">
        <v>43488</v>
      </c>
      <c r="C33" t="s">
        <v>29</v>
      </c>
      <c r="D33" t="s">
        <v>19</v>
      </c>
      <c r="E33" s="106">
        <v>1190100108</v>
      </c>
      <c r="F33" s="106">
        <v>2019010</v>
      </c>
      <c r="G33" s="106" t="s">
        <v>20</v>
      </c>
      <c r="H33" s="106" t="s">
        <v>219</v>
      </c>
      <c r="J33" s="42">
        <v>75.84</v>
      </c>
      <c r="K33" s="42">
        <v>75.84</v>
      </c>
      <c r="L33" t="s">
        <v>21</v>
      </c>
      <c r="M33" t="s">
        <v>22</v>
      </c>
      <c r="N33" t="s">
        <v>23</v>
      </c>
      <c r="O33" s="106">
        <v>75.84</v>
      </c>
      <c r="P33" t="s">
        <v>24</v>
      </c>
      <c r="R33">
        <v>3561198</v>
      </c>
    </row>
    <row r="34" spans="1:18">
      <c r="A34" s="147">
        <v>43488</v>
      </c>
      <c r="C34" t="s">
        <v>27</v>
      </c>
      <c r="D34" t="s">
        <v>19</v>
      </c>
      <c r="E34" s="106">
        <v>1190100108</v>
      </c>
      <c r="F34" s="106">
        <v>2019010</v>
      </c>
      <c r="G34" s="106" t="s">
        <v>20</v>
      </c>
      <c r="H34" s="106" t="s">
        <v>219</v>
      </c>
      <c r="J34" s="7">
        <v>1004.04</v>
      </c>
      <c r="K34" s="7">
        <v>1004.04</v>
      </c>
      <c r="L34" t="s">
        <v>21</v>
      </c>
      <c r="M34" t="s">
        <v>22</v>
      </c>
      <c r="N34" t="s">
        <v>23</v>
      </c>
      <c r="O34" s="98">
        <v>1004.04</v>
      </c>
      <c r="P34" t="s">
        <v>24</v>
      </c>
      <c r="R34">
        <v>3561199</v>
      </c>
    </row>
    <row r="35" spans="1:18">
      <c r="A35" s="147">
        <v>43495</v>
      </c>
      <c r="C35" t="s">
        <v>57</v>
      </c>
      <c r="D35" t="s">
        <v>19</v>
      </c>
      <c r="E35" s="106">
        <v>1190100123</v>
      </c>
      <c r="F35" s="106">
        <v>2019015</v>
      </c>
      <c r="G35" s="106" t="s">
        <v>20</v>
      </c>
      <c r="H35" s="106" t="s">
        <v>219</v>
      </c>
      <c r="J35">
        <v>695.04</v>
      </c>
      <c r="K35">
        <v>695.04</v>
      </c>
      <c r="L35" t="s">
        <v>21</v>
      </c>
      <c r="M35" t="s">
        <v>22</v>
      </c>
      <c r="N35" t="s">
        <v>23</v>
      </c>
      <c r="O35" s="106">
        <v>695.04</v>
      </c>
      <c r="P35" t="s">
        <v>24</v>
      </c>
      <c r="R35">
        <v>3563927</v>
      </c>
    </row>
    <row r="36" spans="1:18">
      <c r="A36" s="147">
        <v>43495</v>
      </c>
      <c r="C36" t="s">
        <v>62</v>
      </c>
      <c r="D36" t="s">
        <v>19</v>
      </c>
      <c r="E36" s="106">
        <v>1190100122</v>
      </c>
      <c r="F36" s="106">
        <v>2019016</v>
      </c>
      <c r="G36" s="106" t="s">
        <v>20</v>
      </c>
      <c r="H36" s="106" t="s">
        <v>219</v>
      </c>
      <c r="J36" s="42">
        <v>855.12</v>
      </c>
      <c r="K36" s="42">
        <v>855.12</v>
      </c>
      <c r="L36" t="s">
        <v>21</v>
      </c>
      <c r="M36" t="s">
        <v>22</v>
      </c>
      <c r="N36" t="s">
        <v>23</v>
      </c>
      <c r="O36" s="106">
        <v>855.12</v>
      </c>
      <c r="P36" t="s">
        <v>24</v>
      </c>
      <c r="R36">
        <v>3563923</v>
      </c>
    </row>
    <row r="37" spans="1:18">
      <c r="A37" s="147">
        <v>43495</v>
      </c>
      <c r="C37" t="s">
        <v>53</v>
      </c>
      <c r="D37" t="s">
        <v>19</v>
      </c>
      <c r="E37" s="106">
        <v>1190100124</v>
      </c>
      <c r="F37" s="106">
        <v>2019023</v>
      </c>
      <c r="G37" s="106" t="s">
        <v>20</v>
      </c>
      <c r="H37" s="106" t="s">
        <v>219</v>
      </c>
      <c r="J37" s="42">
        <v>525.6</v>
      </c>
      <c r="K37" s="42">
        <v>525.6</v>
      </c>
      <c r="L37" t="s">
        <v>21</v>
      </c>
      <c r="M37" t="s">
        <v>22</v>
      </c>
      <c r="N37" t="s">
        <v>23</v>
      </c>
      <c r="O37" s="106">
        <v>525.6</v>
      </c>
      <c r="P37" t="s">
        <v>24</v>
      </c>
      <c r="R37">
        <v>3563932</v>
      </c>
    </row>
    <row r="38" spans="1:18">
      <c r="A38" s="147">
        <v>43495</v>
      </c>
      <c r="C38" t="s">
        <v>36</v>
      </c>
      <c r="D38" t="s">
        <v>19</v>
      </c>
      <c r="E38" s="106">
        <v>1190100124</v>
      </c>
      <c r="F38" s="106">
        <v>2019023</v>
      </c>
      <c r="G38" s="106" t="s">
        <v>20</v>
      </c>
      <c r="H38" s="106" t="s">
        <v>219</v>
      </c>
      <c r="J38">
        <v>84</v>
      </c>
      <c r="K38">
        <v>84</v>
      </c>
      <c r="L38" t="s">
        <v>21</v>
      </c>
      <c r="M38" t="s">
        <v>22</v>
      </c>
      <c r="N38" t="s">
        <v>23</v>
      </c>
      <c r="O38" s="106">
        <v>84</v>
      </c>
      <c r="P38" t="s">
        <v>24</v>
      </c>
      <c r="R38">
        <v>3563930</v>
      </c>
    </row>
    <row r="39" spans="1:18">
      <c r="A39" s="147">
        <v>43495</v>
      </c>
      <c r="C39" t="s">
        <v>62</v>
      </c>
      <c r="D39" t="s">
        <v>19</v>
      </c>
      <c r="E39" s="106">
        <v>1190100124</v>
      </c>
      <c r="F39" s="106">
        <v>2019023</v>
      </c>
      <c r="G39" s="106" t="s">
        <v>20</v>
      </c>
      <c r="H39" s="106" t="s">
        <v>219</v>
      </c>
      <c r="J39">
        <v>98.88</v>
      </c>
      <c r="K39">
        <v>98.88</v>
      </c>
      <c r="L39" t="s">
        <v>21</v>
      </c>
      <c r="M39" t="s">
        <v>22</v>
      </c>
      <c r="N39" t="s">
        <v>23</v>
      </c>
      <c r="O39" s="106">
        <v>98.88</v>
      </c>
      <c r="P39" t="s">
        <v>24</v>
      </c>
      <c r="R39">
        <v>3563931</v>
      </c>
    </row>
    <row r="40" spans="1:18">
      <c r="A40" s="147">
        <v>43495</v>
      </c>
      <c r="C40" t="s">
        <v>63</v>
      </c>
      <c r="D40" t="s">
        <v>19</v>
      </c>
      <c r="E40" s="106">
        <v>1190100124</v>
      </c>
      <c r="F40" s="106">
        <v>2019023</v>
      </c>
      <c r="G40" s="106" t="s">
        <v>20</v>
      </c>
      <c r="H40" s="106" t="s">
        <v>219</v>
      </c>
      <c r="J40" s="42">
        <v>345</v>
      </c>
      <c r="K40" s="42">
        <v>345</v>
      </c>
      <c r="L40" t="s">
        <v>21</v>
      </c>
      <c r="M40" t="s">
        <v>22</v>
      </c>
      <c r="N40" t="s">
        <v>23</v>
      </c>
      <c r="O40" s="106">
        <v>345</v>
      </c>
      <c r="P40" t="s">
        <v>24</v>
      </c>
      <c r="R40">
        <v>3563929</v>
      </c>
    </row>
    <row r="41" spans="1:18">
      <c r="A41" s="147">
        <v>43495</v>
      </c>
      <c r="C41" t="s">
        <v>49</v>
      </c>
      <c r="D41" t="s">
        <v>19</v>
      </c>
      <c r="E41" s="106">
        <v>1190100125</v>
      </c>
      <c r="F41" s="106">
        <v>2019024</v>
      </c>
      <c r="G41" s="106" t="s">
        <v>20</v>
      </c>
      <c r="H41" s="106" t="s">
        <v>219</v>
      </c>
      <c r="J41" s="42">
        <v>716.88</v>
      </c>
      <c r="K41" s="42">
        <v>716.88</v>
      </c>
      <c r="L41" t="s">
        <v>21</v>
      </c>
      <c r="M41" t="s">
        <v>22</v>
      </c>
      <c r="N41" t="s">
        <v>23</v>
      </c>
      <c r="O41" s="106">
        <v>716.88</v>
      </c>
      <c r="P41" t="s">
        <v>24</v>
      </c>
      <c r="R41">
        <v>3563935</v>
      </c>
    </row>
    <row r="42" spans="1:18">
      <c r="A42" s="147">
        <v>43495</v>
      </c>
      <c r="C42" t="s">
        <v>35</v>
      </c>
      <c r="D42" t="s">
        <v>19</v>
      </c>
      <c r="E42" s="106">
        <v>1190100125</v>
      </c>
      <c r="F42" s="106">
        <v>2019024</v>
      </c>
      <c r="G42" s="106" t="s">
        <v>20</v>
      </c>
      <c r="H42" s="106" t="s">
        <v>219</v>
      </c>
      <c r="J42" s="42">
        <v>66.84</v>
      </c>
      <c r="K42" s="42">
        <v>66.84</v>
      </c>
      <c r="L42" t="s">
        <v>21</v>
      </c>
      <c r="M42" t="s">
        <v>22</v>
      </c>
      <c r="N42" t="s">
        <v>23</v>
      </c>
      <c r="O42" s="106">
        <v>66.84</v>
      </c>
      <c r="P42" t="s">
        <v>24</v>
      </c>
      <c r="R42">
        <v>3563934</v>
      </c>
    </row>
    <row r="43" spans="1:18">
      <c r="A43" s="147">
        <v>43495</v>
      </c>
      <c r="C43" t="s">
        <v>50</v>
      </c>
      <c r="D43" t="s">
        <v>19</v>
      </c>
      <c r="E43" s="106">
        <v>1190100126</v>
      </c>
      <c r="F43" s="106">
        <v>2019025</v>
      </c>
      <c r="G43" s="106" t="s">
        <v>20</v>
      </c>
      <c r="H43" s="106" t="s">
        <v>219</v>
      </c>
      <c r="J43" s="7">
        <v>2745.48</v>
      </c>
      <c r="K43" s="7">
        <v>2745.48</v>
      </c>
      <c r="L43" t="s">
        <v>21</v>
      </c>
      <c r="M43" t="s">
        <v>22</v>
      </c>
      <c r="N43" t="s">
        <v>23</v>
      </c>
      <c r="O43" s="98">
        <v>2745.48</v>
      </c>
      <c r="P43" t="s">
        <v>24</v>
      </c>
      <c r="R43">
        <v>3563940</v>
      </c>
    </row>
    <row r="44" spans="1:18" customFormat="1">
      <c r="A44" s="1">
        <v>43495</v>
      </c>
      <c r="C44" t="s">
        <v>61</v>
      </c>
      <c r="D44" t="s">
        <v>19</v>
      </c>
      <c r="E44">
        <v>1190100364</v>
      </c>
      <c r="F44">
        <v>2019011</v>
      </c>
      <c r="G44" t="s">
        <v>20</v>
      </c>
      <c r="H44" t="s">
        <v>213</v>
      </c>
      <c r="J44">
        <v>23.11</v>
      </c>
      <c r="K44">
        <v>23.11</v>
      </c>
      <c r="L44" t="s">
        <v>21</v>
      </c>
      <c r="M44" t="s">
        <v>22</v>
      </c>
      <c r="N44" t="s">
        <v>23</v>
      </c>
      <c r="O44">
        <v>23.11</v>
      </c>
      <c r="P44" t="s">
        <v>24</v>
      </c>
      <c r="R44">
        <v>3584661</v>
      </c>
    </row>
    <row r="45" spans="1:18" customFormat="1">
      <c r="A45" s="1">
        <v>43495</v>
      </c>
      <c r="C45" t="s">
        <v>52</v>
      </c>
      <c r="D45" t="s">
        <v>19</v>
      </c>
      <c r="E45">
        <v>1190100110</v>
      </c>
      <c r="F45">
        <v>201904</v>
      </c>
      <c r="G45" t="s">
        <v>20</v>
      </c>
      <c r="H45" t="s">
        <v>220</v>
      </c>
      <c r="J45" s="42">
        <v>55.2</v>
      </c>
      <c r="K45" s="42">
        <v>55.2</v>
      </c>
      <c r="L45" t="s">
        <v>21</v>
      </c>
      <c r="M45" t="s">
        <v>22</v>
      </c>
      <c r="N45" t="s">
        <v>23</v>
      </c>
      <c r="O45" s="42">
        <v>55.2</v>
      </c>
      <c r="P45" t="s">
        <v>24</v>
      </c>
      <c r="R45">
        <v>3561218</v>
      </c>
    </row>
    <row r="46" spans="1:18" customFormat="1">
      <c r="A46" s="1">
        <v>43495</v>
      </c>
      <c r="C46" t="s">
        <v>54</v>
      </c>
      <c r="D46" t="s">
        <v>19</v>
      </c>
      <c r="E46">
        <v>1190100110</v>
      </c>
      <c r="F46">
        <v>201904</v>
      </c>
      <c r="G46" t="s">
        <v>20</v>
      </c>
      <c r="H46" t="s">
        <v>220</v>
      </c>
      <c r="J46" s="42">
        <v>27.6</v>
      </c>
      <c r="K46" s="42">
        <v>27.6</v>
      </c>
      <c r="L46" t="s">
        <v>21</v>
      </c>
      <c r="M46" t="s">
        <v>22</v>
      </c>
      <c r="N46" t="s">
        <v>23</v>
      </c>
      <c r="O46" s="42">
        <v>27.6</v>
      </c>
      <c r="P46" t="s">
        <v>24</v>
      </c>
      <c r="R46">
        <v>3561217</v>
      </c>
    </row>
    <row r="47" spans="1:18" customFormat="1">
      <c r="A47" s="1">
        <v>43495</v>
      </c>
      <c r="C47" t="s">
        <v>55</v>
      </c>
      <c r="D47" t="s">
        <v>19</v>
      </c>
      <c r="E47">
        <v>1190100110</v>
      </c>
      <c r="F47">
        <v>201904</v>
      </c>
      <c r="G47" t="s">
        <v>20</v>
      </c>
      <c r="H47" t="s">
        <v>220</v>
      </c>
      <c r="J47">
        <v>165.6</v>
      </c>
      <c r="K47">
        <v>165.6</v>
      </c>
      <c r="L47" t="s">
        <v>21</v>
      </c>
      <c r="M47" t="s">
        <v>22</v>
      </c>
      <c r="N47" t="s">
        <v>23</v>
      </c>
      <c r="O47">
        <v>165.6</v>
      </c>
      <c r="P47" t="s">
        <v>24</v>
      </c>
      <c r="R47">
        <v>3561216</v>
      </c>
    </row>
    <row r="48" spans="1:18" customFormat="1">
      <c r="A48" s="1">
        <v>43495</v>
      </c>
      <c r="C48" t="s">
        <v>59</v>
      </c>
      <c r="D48" t="s">
        <v>19</v>
      </c>
      <c r="E48">
        <v>1190100109</v>
      </c>
      <c r="F48">
        <v>201905</v>
      </c>
      <c r="G48" t="s">
        <v>20</v>
      </c>
      <c r="H48" t="s">
        <v>220</v>
      </c>
      <c r="J48" s="42">
        <v>276</v>
      </c>
      <c r="K48" s="42">
        <v>276</v>
      </c>
      <c r="L48" t="s">
        <v>21</v>
      </c>
      <c r="M48" t="s">
        <v>22</v>
      </c>
      <c r="N48" t="s">
        <v>23</v>
      </c>
      <c r="O48" s="42">
        <v>276</v>
      </c>
      <c r="P48" t="s">
        <v>24</v>
      </c>
      <c r="R48">
        <v>3561214</v>
      </c>
    </row>
    <row r="49" spans="1:18" customFormat="1">
      <c r="A49" s="1">
        <v>43495</v>
      </c>
      <c r="C49" t="s">
        <v>34</v>
      </c>
      <c r="D49" t="s">
        <v>19</v>
      </c>
      <c r="E49">
        <v>1190100119</v>
      </c>
      <c r="F49">
        <v>1900019</v>
      </c>
      <c r="G49" t="s">
        <v>20</v>
      </c>
      <c r="H49" t="s">
        <v>235</v>
      </c>
      <c r="J49" s="42">
        <v>465</v>
      </c>
      <c r="K49" s="42">
        <v>465</v>
      </c>
      <c r="L49" t="s">
        <v>21</v>
      </c>
      <c r="M49" t="s">
        <v>22</v>
      </c>
      <c r="N49" t="s">
        <v>23</v>
      </c>
      <c r="O49" s="42">
        <v>465</v>
      </c>
      <c r="P49" t="s">
        <v>24</v>
      </c>
      <c r="R49">
        <v>3563835</v>
      </c>
    </row>
    <row r="50" spans="1:18" customFormat="1">
      <c r="A50" s="1">
        <v>43495</v>
      </c>
      <c r="C50" t="s">
        <v>51</v>
      </c>
      <c r="D50" t="s">
        <v>19</v>
      </c>
      <c r="E50">
        <v>1190100120</v>
      </c>
      <c r="F50">
        <v>1900018</v>
      </c>
      <c r="G50" t="s">
        <v>20</v>
      </c>
      <c r="H50" t="s">
        <v>235</v>
      </c>
      <c r="J50">
        <v>579.6</v>
      </c>
      <c r="K50">
        <v>579.6</v>
      </c>
      <c r="L50" t="s">
        <v>21</v>
      </c>
      <c r="M50" t="s">
        <v>22</v>
      </c>
      <c r="N50" t="s">
        <v>23</v>
      </c>
      <c r="O50">
        <v>579.6</v>
      </c>
      <c r="P50" t="s">
        <v>24</v>
      </c>
      <c r="R50">
        <v>3563845</v>
      </c>
    </row>
    <row r="51" spans="1:18" customFormat="1">
      <c r="A51" s="1">
        <v>43495</v>
      </c>
      <c r="C51" t="s">
        <v>56</v>
      </c>
      <c r="D51" t="s">
        <v>19</v>
      </c>
      <c r="E51">
        <v>1190100121</v>
      </c>
      <c r="F51">
        <v>1900017</v>
      </c>
      <c r="G51" t="s">
        <v>20</v>
      </c>
      <c r="H51" t="s">
        <v>235</v>
      </c>
      <c r="J51" s="42">
        <v>228</v>
      </c>
      <c r="K51" s="42">
        <v>228</v>
      </c>
      <c r="L51" t="s">
        <v>21</v>
      </c>
      <c r="M51" t="s">
        <v>22</v>
      </c>
      <c r="N51" t="s">
        <v>23</v>
      </c>
      <c r="O51" s="42">
        <v>228</v>
      </c>
      <c r="P51" t="s">
        <v>24</v>
      </c>
      <c r="R51">
        <v>3563851</v>
      </c>
    </row>
    <row r="52" spans="1:18" customFormat="1">
      <c r="A52" s="1">
        <v>43495</v>
      </c>
      <c r="C52" t="s">
        <v>51</v>
      </c>
      <c r="D52" t="s">
        <v>19</v>
      </c>
      <c r="E52">
        <v>1190100111</v>
      </c>
      <c r="F52">
        <v>8190028</v>
      </c>
      <c r="G52" t="s">
        <v>20</v>
      </c>
      <c r="H52" t="s">
        <v>237</v>
      </c>
      <c r="J52" s="2">
        <v>2714.4</v>
      </c>
      <c r="K52" s="2">
        <v>2714.4</v>
      </c>
      <c r="L52" t="s">
        <v>21</v>
      </c>
      <c r="M52" t="s">
        <v>22</v>
      </c>
      <c r="N52" t="s">
        <v>23</v>
      </c>
      <c r="O52" s="2">
        <v>2714.4</v>
      </c>
      <c r="P52" t="s">
        <v>24</v>
      </c>
      <c r="R52">
        <v>3561445</v>
      </c>
    </row>
    <row r="53" spans="1:18" customFormat="1">
      <c r="A53" s="1">
        <v>43495</v>
      </c>
      <c r="C53" t="s">
        <v>58</v>
      </c>
      <c r="D53" t="s">
        <v>19</v>
      </c>
      <c r="E53">
        <v>1190100113</v>
      </c>
      <c r="F53">
        <v>190032</v>
      </c>
      <c r="G53" t="s">
        <v>20</v>
      </c>
      <c r="H53" t="s">
        <v>270</v>
      </c>
      <c r="J53">
        <v>164.4</v>
      </c>
      <c r="K53">
        <v>164.4</v>
      </c>
      <c r="L53" t="s">
        <v>21</v>
      </c>
      <c r="M53" t="s">
        <v>22</v>
      </c>
      <c r="N53" t="s">
        <v>23</v>
      </c>
      <c r="O53">
        <v>164.4</v>
      </c>
      <c r="P53" t="s">
        <v>24</v>
      </c>
      <c r="R53">
        <v>3561463</v>
      </c>
    </row>
    <row r="54" spans="1:18" customFormat="1">
      <c r="A54" s="1">
        <v>43495</v>
      </c>
      <c r="C54" t="s">
        <v>60</v>
      </c>
      <c r="D54" t="s">
        <v>19</v>
      </c>
      <c r="E54">
        <v>1190100116</v>
      </c>
      <c r="F54">
        <v>219004004</v>
      </c>
      <c r="G54" t="s">
        <v>20</v>
      </c>
      <c r="H54" t="s">
        <v>273</v>
      </c>
      <c r="J54">
        <v>379.2</v>
      </c>
      <c r="K54">
        <v>379.2</v>
      </c>
      <c r="L54" t="s">
        <v>21</v>
      </c>
      <c r="M54" t="s">
        <v>22</v>
      </c>
      <c r="N54" t="s">
        <v>23</v>
      </c>
      <c r="O54">
        <v>379.2</v>
      </c>
      <c r="P54" t="s">
        <v>24</v>
      </c>
      <c r="R54">
        <v>3563796</v>
      </c>
    </row>
    <row r="55" spans="1:18" customFormat="1">
      <c r="A55" s="1">
        <v>43495</v>
      </c>
      <c r="C55" t="s">
        <v>64</v>
      </c>
      <c r="D55" t="s">
        <v>19</v>
      </c>
      <c r="E55">
        <v>1190100115</v>
      </c>
      <c r="F55">
        <v>219005005</v>
      </c>
      <c r="G55" t="s">
        <v>20</v>
      </c>
      <c r="H55" t="s">
        <v>273</v>
      </c>
      <c r="J55">
        <v>649.20000000000005</v>
      </c>
      <c r="K55">
        <v>649.20000000000005</v>
      </c>
      <c r="L55" t="s">
        <v>21</v>
      </c>
      <c r="M55" t="s">
        <v>22</v>
      </c>
      <c r="N55" t="s">
        <v>23</v>
      </c>
      <c r="O55">
        <v>649.20000000000005</v>
      </c>
      <c r="P55" t="s">
        <v>24</v>
      </c>
      <c r="R55">
        <v>3561618</v>
      </c>
    </row>
    <row r="56" spans="1:18" customFormat="1">
      <c r="A56" s="1">
        <v>43495</v>
      </c>
      <c r="C56" t="s">
        <v>65</v>
      </c>
      <c r="D56" t="s">
        <v>19</v>
      </c>
      <c r="E56">
        <v>1190100114</v>
      </c>
      <c r="F56">
        <v>219006006</v>
      </c>
      <c r="G56" t="s">
        <v>20</v>
      </c>
      <c r="H56" t="s">
        <v>273</v>
      </c>
      <c r="J56">
        <v>291.60000000000002</v>
      </c>
      <c r="K56">
        <v>291.60000000000002</v>
      </c>
      <c r="L56" t="s">
        <v>21</v>
      </c>
      <c r="M56" t="s">
        <v>22</v>
      </c>
      <c r="N56" t="s">
        <v>23</v>
      </c>
      <c r="O56">
        <v>291.60000000000002</v>
      </c>
      <c r="P56" t="s">
        <v>24</v>
      </c>
      <c r="R56">
        <v>3561612</v>
      </c>
    </row>
    <row r="57" spans="1:18" customFormat="1">
      <c r="A57" s="1">
        <v>43495</v>
      </c>
      <c r="C57" t="s">
        <v>30</v>
      </c>
      <c r="D57" t="s">
        <v>19</v>
      </c>
      <c r="E57">
        <v>1190100112</v>
      </c>
      <c r="F57">
        <v>1960002</v>
      </c>
      <c r="G57" t="s">
        <v>20</v>
      </c>
      <c r="H57" t="s">
        <v>277</v>
      </c>
      <c r="J57">
        <v>666</v>
      </c>
      <c r="K57">
        <v>666</v>
      </c>
      <c r="L57" t="s">
        <v>21</v>
      </c>
      <c r="M57" t="s">
        <v>22</v>
      </c>
      <c r="N57" t="s">
        <v>23</v>
      </c>
      <c r="O57">
        <v>666</v>
      </c>
      <c r="P57" t="s">
        <v>24</v>
      </c>
      <c r="R57">
        <v>3561459</v>
      </c>
    </row>
    <row r="58" spans="1:18" customFormat="1">
      <c r="A58" s="1">
        <v>43496</v>
      </c>
      <c r="C58" t="s">
        <v>68</v>
      </c>
      <c r="D58" t="s">
        <v>19</v>
      </c>
      <c r="E58">
        <v>1190100406</v>
      </c>
      <c r="F58">
        <v>300115410</v>
      </c>
      <c r="G58" t="s">
        <v>20</v>
      </c>
      <c r="H58" t="s">
        <v>189</v>
      </c>
      <c r="J58" s="42">
        <v>183.12</v>
      </c>
      <c r="K58" s="42">
        <v>183.12</v>
      </c>
      <c r="L58" t="s">
        <v>21</v>
      </c>
      <c r="M58" t="s">
        <v>22</v>
      </c>
      <c r="N58" t="s">
        <v>23</v>
      </c>
      <c r="O58" s="42">
        <v>183.12</v>
      </c>
      <c r="P58" t="s">
        <v>24</v>
      </c>
      <c r="R58">
        <v>3584584</v>
      </c>
    </row>
    <row r="59" spans="1:18" customFormat="1">
      <c r="A59" s="1">
        <v>43496</v>
      </c>
      <c r="C59" t="s">
        <v>29</v>
      </c>
      <c r="D59" t="s">
        <v>19</v>
      </c>
      <c r="E59">
        <v>1190100407</v>
      </c>
      <c r="F59">
        <v>300116437</v>
      </c>
      <c r="G59" t="s">
        <v>20</v>
      </c>
      <c r="H59" t="s">
        <v>189</v>
      </c>
      <c r="J59" s="7">
        <v>1057.3</v>
      </c>
      <c r="K59" s="7">
        <v>1057.3</v>
      </c>
      <c r="L59" t="s">
        <v>21</v>
      </c>
      <c r="M59" t="s">
        <v>22</v>
      </c>
      <c r="N59" t="s">
        <v>23</v>
      </c>
      <c r="O59" s="7">
        <v>1057.3</v>
      </c>
      <c r="P59" t="s">
        <v>24</v>
      </c>
      <c r="R59">
        <v>3584586</v>
      </c>
    </row>
    <row r="60" spans="1:18" customFormat="1">
      <c r="A60" s="1">
        <v>43496</v>
      </c>
      <c r="C60" t="s">
        <v>82</v>
      </c>
      <c r="D60" t="s">
        <v>19</v>
      </c>
      <c r="E60">
        <v>1190100413</v>
      </c>
      <c r="F60">
        <v>201900398</v>
      </c>
      <c r="G60" t="s">
        <v>20</v>
      </c>
      <c r="H60" t="s">
        <v>191</v>
      </c>
      <c r="J60">
        <v>379.2</v>
      </c>
      <c r="K60">
        <v>379.2</v>
      </c>
      <c r="L60" t="s">
        <v>21</v>
      </c>
      <c r="M60" t="s">
        <v>22</v>
      </c>
      <c r="N60" t="s">
        <v>23</v>
      </c>
      <c r="O60">
        <v>379.2</v>
      </c>
      <c r="P60" t="s">
        <v>24</v>
      </c>
      <c r="R60">
        <v>3584607</v>
      </c>
    </row>
    <row r="61" spans="1:18" customFormat="1">
      <c r="A61" s="1">
        <v>43496</v>
      </c>
      <c r="C61" t="s">
        <v>82</v>
      </c>
      <c r="D61" t="s">
        <v>19</v>
      </c>
      <c r="E61">
        <v>1190100414</v>
      </c>
      <c r="F61">
        <v>201900397</v>
      </c>
      <c r="G61" t="s">
        <v>20</v>
      </c>
      <c r="H61" t="s">
        <v>191</v>
      </c>
      <c r="J61">
        <v>649.20000000000005</v>
      </c>
      <c r="K61">
        <v>649.20000000000005</v>
      </c>
      <c r="L61" t="s">
        <v>21</v>
      </c>
      <c r="M61" t="s">
        <v>22</v>
      </c>
      <c r="N61" t="s">
        <v>23</v>
      </c>
      <c r="O61">
        <v>649.20000000000005</v>
      </c>
      <c r="P61" t="s">
        <v>24</v>
      </c>
      <c r="R61">
        <v>3584611</v>
      </c>
    </row>
    <row r="62" spans="1:18">
      <c r="A62" s="147">
        <v>43495</v>
      </c>
      <c r="C62" t="s">
        <v>51</v>
      </c>
      <c r="D62" t="s">
        <v>19</v>
      </c>
      <c r="E62" s="106">
        <v>1190100127</v>
      </c>
      <c r="F62" s="106">
        <v>2019026</v>
      </c>
      <c r="G62" s="106" t="s">
        <v>20</v>
      </c>
      <c r="H62" s="106" t="s">
        <v>219</v>
      </c>
      <c r="J62" s="7">
        <v>1509.96</v>
      </c>
      <c r="K62" s="7">
        <v>1509.96</v>
      </c>
      <c r="L62" t="s">
        <v>21</v>
      </c>
      <c r="M62" t="s">
        <v>22</v>
      </c>
      <c r="N62" t="s">
        <v>23</v>
      </c>
      <c r="O62" s="98">
        <v>1509.96</v>
      </c>
      <c r="P62" t="s">
        <v>24</v>
      </c>
      <c r="R62">
        <v>3563944</v>
      </c>
    </row>
    <row r="63" spans="1:18">
      <c r="A63" s="147">
        <v>43496</v>
      </c>
      <c r="C63" t="s">
        <v>50</v>
      </c>
      <c r="D63" t="s">
        <v>19</v>
      </c>
      <c r="E63" s="106">
        <v>1190100132</v>
      </c>
      <c r="F63" s="106">
        <v>2019027</v>
      </c>
      <c r="G63" s="106" t="s">
        <v>20</v>
      </c>
      <c r="H63" s="106" t="s">
        <v>219</v>
      </c>
      <c r="J63" s="42">
        <v>668.88</v>
      </c>
      <c r="K63" s="42">
        <v>668.88</v>
      </c>
      <c r="L63" t="s">
        <v>21</v>
      </c>
      <c r="M63" t="s">
        <v>22</v>
      </c>
      <c r="N63" t="s">
        <v>23</v>
      </c>
      <c r="O63" s="106">
        <v>668.88</v>
      </c>
      <c r="P63" t="s">
        <v>24</v>
      </c>
      <c r="R63">
        <v>3564108</v>
      </c>
    </row>
    <row r="64" spans="1:18">
      <c r="A64" s="147">
        <v>43496</v>
      </c>
      <c r="C64" t="s">
        <v>56</v>
      </c>
      <c r="D64" t="s">
        <v>19</v>
      </c>
      <c r="E64" s="106">
        <v>1190100133</v>
      </c>
      <c r="F64" s="106">
        <v>2019028</v>
      </c>
      <c r="G64" s="106" t="s">
        <v>20</v>
      </c>
      <c r="H64" s="106" t="s">
        <v>219</v>
      </c>
      <c r="J64" s="7">
        <v>1288.8</v>
      </c>
      <c r="K64" s="7">
        <v>1288.8</v>
      </c>
      <c r="L64" t="s">
        <v>21</v>
      </c>
      <c r="M64" t="s">
        <v>22</v>
      </c>
      <c r="N64" t="s">
        <v>23</v>
      </c>
      <c r="O64" s="98">
        <v>1288.8</v>
      </c>
      <c r="P64" t="s">
        <v>24</v>
      </c>
      <c r="R64">
        <v>3564123</v>
      </c>
    </row>
    <row r="65" spans="1:18">
      <c r="A65" s="147">
        <v>43496</v>
      </c>
      <c r="C65" t="s">
        <v>34</v>
      </c>
      <c r="D65" t="s">
        <v>19</v>
      </c>
      <c r="E65" s="106">
        <v>1190100134</v>
      </c>
      <c r="F65" s="106">
        <v>2019029</v>
      </c>
      <c r="G65" s="106" t="s">
        <v>20</v>
      </c>
      <c r="H65" s="106" t="s">
        <v>219</v>
      </c>
      <c r="J65" s="7">
        <v>1462.08</v>
      </c>
      <c r="K65" s="7">
        <v>1462.08</v>
      </c>
      <c r="L65" t="s">
        <v>21</v>
      </c>
      <c r="M65" t="s">
        <v>22</v>
      </c>
      <c r="N65" t="s">
        <v>23</v>
      </c>
      <c r="O65" s="98">
        <v>1462.08</v>
      </c>
      <c r="P65" t="s">
        <v>24</v>
      </c>
      <c r="R65">
        <v>3564127</v>
      </c>
    </row>
    <row r="66" spans="1:18">
      <c r="A66" s="147">
        <v>43496</v>
      </c>
      <c r="C66" t="s">
        <v>49</v>
      </c>
      <c r="D66" t="s">
        <v>19</v>
      </c>
      <c r="E66" s="106">
        <v>1190100135</v>
      </c>
      <c r="F66" s="106">
        <v>2019030</v>
      </c>
      <c r="G66" s="106" t="s">
        <v>20</v>
      </c>
      <c r="H66" s="106" t="s">
        <v>219</v>
      </c>
      <c r="J66" s="42">
        <v>143.88</v>
      </c>
      <c r="K66" s="42">
        <v>143.88</v>
      </c>
      <c r="L66" t="s">
        <v>21</v>
      </c>
      <c r="M66" t="s">
        <v>22</v>
      </c>
      <c r="N66" t="s">
        <v>23</v>
      </c>
      <c r="O66" s="106">
        <v>143.88</v>
      </c>
      <c r="P66" t="s">
        <v>24</v>
      </c>
      <c r="R66">
        <v>3564134</v>
      </c>
    </row>
    <row r="67" spans="1:18">
      <c r="A67" s="147">
        <v>43496</v>
      </c>
      <c r="C67" t="s">
        <v>76</v>
      </c>
      <c r="D67" t="s">
        <v>19</v>
      </c>
      <c r="E67" s="106">
        <v>1190100135</v>
      </c>
      <c r="F67" s="106">
        <v>2019030</v>
      </c>
      <c r="G67" s="106" t="s">
        <v>20</v>
      </c>
      <c r="H67" s="106" t="s">
        <v>219</v>
      </c>
      <c r="J67">
        <v>110.76</v>
      </c>
      <c r="K67">
        <v>110.76</v>
      </c>
      <c r="L67" t="s">
        <v>21</v>
      </c>
      <c r="M67" t="s">
        <v>22</v>
      </c>
      <c r="N67" t="s">
        <v>23</v>
      </c>
      <c r="O67" s="106">
        <v>110.76</v>
      </c>
      <c r="P67" t="s">
        <v>24</v>
      </c>
      <c r="R67">
        <v>3564133</v>
      </c>
    </row>
    <row r="68" spans="1:18">
      <c r="A68" s="147">
        <v>43496</v>
      </c>
      <c r="C68" t="s">
        <v>78</v>
      </c>
      <c r="D68" t="s">
        <v>19</v>
      </c>
      <c r="E68" s="106">
        <v>1190100135</v>
      </c>
      <c r="F68" s="106">
        <v>2019030</v>
      </c>
      <c r="G68" s="106" t="s">
        <v>20</v>
      </c>
      <c r="H68" s="106" t="s">
        <v>219</v>
      </c>
      <c r="J68" s="42">
        <v>575.16</v>
      </c>
      <c r="K68" s="42">
        <v>575.16</v>
      </c>
      <c r="L68" t="s">
        <v>21</v>
      </c>
      <c r="M68" t="s">
        <v>22</v>
      </c>
      <c r="N68" t="s">
        <v>23</v>
      </c>
      <c r="O68" s="106">
        <v>575.16</v>
      </c>
      <c r="P68" t="s">
        <v>24</v>
      </c>
      <c r="R68">
        <v>3564135</v>
      </c>
    </row>
    <row r="69" spans="1:18">
      <c r="A69" s="147">
        <v>43496</v>
      </c>
      <c r="C69" t="s">
        <v>66</v>
      </c>
      <c r="D69" t="s">
        <v>19</v>
      </c>
      <c r="E69" s="106">
        <v>1190100136</v>
      </c>
      <c r="F69" s="106">
        <v>2019031</v>
      </c>
      <c r="G69" s="106" t="s">
        <v>20</v>
      </c>
      <c r="H69" s="106" t="s">
        <v>219</v>
      </c>
      <c r="J69" s="7">
        <v>1179</v>
      </c>
      <c r="K69" s="7">
        <v>1179</v>
      </c>
      <c r="L69" t="s">
        <v>21</v>
      </c>
      <c r="M69" t="s">
        <v>22</v>
      </c>
      <c r="N69" t="s">
        <v>23</v>
      </c>
      <c r="O69" s="98">
        <v>1179</v>
      </c>
      <c r="P69" t="s">
        <v>24</v>
      </c>
      <c r="R69">
        <v>3564137</v>
      </c>
    </row>
    <row r="70" spans="1:18">
      <c r="A70" s="147">
        <v>43496</v>
      </c>
      <c r="C70" t="s">
        <v>69</v>
      </c>
      <c r="D70" t="s">
        <v>19</v>
      </c>
      <c r="E70" s="106">
        <v>1190100137</v>
      </c>
      <c r="F70" s="106">
        <v>2019032</v>
      </c>
      <c r="G70" s="106" t="s">
        <v>20</v>
      </c>
      <c r="H70" s="106" t="s">
        <v>219</v>
      </c>
      <c r="J70">
        <v>780.24</v>
      </c>
      <c r="K70">
        <v>780.24</v>
      </c>
      <c r="L70" t="s">
        <v>21</v>
      </c>
      <c r="M70" t="s">
        <v>22</v>
      </c>
      <c r="N70" t="s">
        <v>23</v>
      </c>
      <c r="O70" s="106">
        <v>780.24</v>
      </c>
      <c r="P70" t="s">
        <v>24</v>
      </c>
      <c r="R70">
        <v>3564156</v>
      </c>
    </row>
    <row r="71" spans="1:18">
      <c r="A71" s="147">
        <v>43496</v>
      </c>
      <c r="C71" t="s">
        <v>46</v>
      </c>
      <c r="D71" t="s">
        <v>19</v>
      </c>
      <c r="E71" s="106">
        <v>1190100138</v>
      </c>
      <c r="F71" s="106">
        <v>2019033</v>
      </c>
      <c r="G71" s="106" t="s">
        <v>20</v>
      </c>
      <c r="H71" s="106" t="s">
        <v>219</v>
      </c>
      <c r="J71" s="42">
        <v>208.8</v>
      </c>
      <c r="K71" s="42">
        <v>208.8</v>
      </c>
      <c r="L71" t="s">
        <v>21</v>
      </c>
      <c r="M71" t="s">
        <v>22</v>
      </c>
      <c r="N71" t="s">
        <v>23</v>
      </c>
      <c r="O71" s="106">
        <v>208.8</v>
      </c>
      <c r="P71" t="s">
        <v>24</v>
      </c>
      <c r="R71">
        <v>3564162</v>
      </c>
    </row>
    <row r="72" spans="1:18">
      <c r="A72" s="147">
        <v>43496</v>
      </c>
      <c r="C72" t="s">
        <v>42</v>
      </c>
      <c r="D72" t="s">
        <v>19</v>
      </c>
      <c r="E72" s="106">
        <v>1190100139</v>
      </c>
      <c r="F72" s="106">
        <v>2019034</v>
      </c>
      <c r="G72" s="106" t="s">
        <v>20</v>
      </c>
      <c r="H72" s="106" t="s">
        <v>219</v>
      </c>
      <c r="J72" s="7">
        <v>1569.36</v>
      </c>
      <c r="K72" s="7">
        <v>1569.36</v>
      </c>
      <c r="L72" t="s">
        <v>21</v>
      </c>
      <c r="M72" t="s">
        <v>22</v>
      </c>
      <c r="N72" t="s">
        <v>23</v>
      </c>
      <c r="O72" s="98">
        <v>1569.36</v>
      </c>
      <c r="P72" t="s">
        <v>24</v>
      </c>
      <c r="R72">
        <v>3564164</v>
      </c>
    </row>
    <row r="73" spans="1:18">
      <c r="A73" s="147">
        <v>43496</v>
      </c>
      <c r="C73" t="s">
        <v>78</v>
      </c>
      <c r="D73" t="s">
        <v>19</v>
      </c>
      <c r="E73" s="106">
        <v>1190100140</v>
      </c>
      <c r="F73" s="106">
        <v>2019035</v>
      </c>
      <c r="G73" s="106" t="s">
        <v>20</v>
      </c>
      <c r="H73" s="106" t="s">
        <v>219</v>
      </c>
      <c r="J73">
        <v>398.28</v>
      </c>
      <c r="K73">
        <v>398.28</v>
      </c>
      <c r="L73" t="s">
        <v>21</v>
      </c>
      <c r="M73" t="s">
        <v>22</v>
      </c>
      <c r="N73" t="s">
        <v>23</v>
      </c>
      <c r="O73" s="106">
        <v>398.28</v>
      </c>
      <c r="P73" t="s">
        <v>24</v>
      </c>
      <c r="R73">
        <v>3564168</v>
      </c>
    </row>
    <row r="74" spans="1:18">
      <c r="A74" s="147">
        <v>43496</v>
      </c>
      <c r="C74" t="s">
        <v>69</v>
      </c>
      <c r="D74" t="s">
        <v>19</v>
      </c>
      <c r="E74" s="106">
        <v>1190100141</v>
      </c>
      <c r="F74" s="106">
        <v>2019036</v>
      </c>
      <c r="G74" s="106" t="s">
        <v>20</v>
      </c>
      <c r="H74" s="106" t="s">
        <v>219</v>
      </c>
      <c r="J74">
        <v>365.16</v>
      </c>
      <c r="K74">
        <v>365.16</v>
      </c>
      <c r="L74" t="s">
        <v>21</v>
      </c>
      <c r="M74" t="s">
        <v>22</v>
      </c>
      <c r="N74" t="s">
        <v>23</v>
      </c>
      <c r="O74" s="106">
        <v>365.16</v>
      </c>
      <c r="P74" t="s">
        <v>24</v>
      </c>
      <c r="R74">
        <v>3564170</v>
      </c>
    </row>
    <row r="75" spans="1:18">
      <c r="A75" s="147">
        <v>43496</v>
      </c>
      <c r="C75" t="s">
        <v>31</v>
      </c>
      <c r="D75" t="s">
        <v>19</v>
      </c>
      <c r="E75" s="106">
        <v>1190100142</v>
      </c>
      <c r="F75" s="106">
        <v>2019037</v>
      </c>
      <c r="G75" s="106" t="s">
        <v>20</v>
      </c>
      <c r="H75" s="106" t="s">
        <v>219</v>
      </c>
      <c r="J75" s="42">
        <v>760.32</v>
      </c>
      <c r="K75" s="42">
        <v>760.32</v>
      </c>
      <c r="L75" t="s">
        <v>21</v>
      </c>
      <c r="M75" t="s">
        <v>22</v>
      </c>
      <c r="N75" t="s">
        <v>23</v>
      </c>
      <c r="O75" s="106">
        <v>760.32</v>
      </c>
      <c r="P75" t="s">
        <v>24</v>
      </c>
      <c r="R75">
        <v>3564184</v>
      </c>
    </row>
    <row r="76" spans="1:18">
      <c r="A76" s="147">
        <v>43496</v>
      </c>
      <c r="C76" t="s">
        <v>36</v>
      </c>
      <c r="D76" t="s">
        <v>19</v>
      </c>
      <c r="E76" s="106">
        <v>1190100142</v>
      </c>
      <c r="F76" s="106">
        <v>2019037</v>
      </c>
      <c r="G76" s="106" t="s">
        <v>20</v>
      </c>
      <c r="H76" s="106" t="s">
        <v>219</v>
      </c>
      <c r="J76">
        <v>273.72000000000003</v>
      </c>
      <c r="K76">
        <v>273.72000000000003</v>
      </c>
      <c r="L76" t="s">
        <v>21</v>
      </c>
      <c r="M76" t="s">
        <v>22</v>
      </c>
      <c r="N76" t="s">
        <v>23</v>
      </c>
      <c r="O76" s="106">
        <v>273.72000000000003</v>
      </c>
      <c r="P76" t="s">
        <v>24</v>
      </c>
      <c r="R76">
        <v>3564183</v>
      </c>
    </row>
    <row r="77" spans="1:18">
      <c r="A77" s="147">
        <v>43496</v>
      </c>
      <c r="C77" t="s">
        <v>84</v>
      </c>
      <c r="D77" t="s">
        <v>19</v>
      </c>
      <c r="E77" s="106">
        <v>1190100142</v>
      </c>
      <c r="F77" s="106">
        <v>2019037</v>
      </c>
      <c r="G77" s="106" t="s">
        <v>20</v>
      </c>
      <c r="H77" s="106" t="s">
        <v>219</v>
      </c>
      <c r="J77">
        <v>106.44</v>
      </c>
      <c r="K77">
        <v>106.44</v>
      </c>
      <c r="L77" t="s">
        <v>21</v>
      </c>
      <c r="M77" t="s">
        <v>22</v>
      </c>
      <c r="N77" t="s">
        <v>23</v>
      </c>
      <c r="O77" s="106">
        <v>106.44</v>
      </c>
      <c r="P77" t="s">
        <v>24</v>
      </c>
      <c r="R77">
        <v>3564182</v>
      </c>
    </row>
    <row r="78" spans="1:18">
      <c r="A78" s="147">
        <v>43496</v>
      </c>
      <c r="C78" t="s">
        <v>52</v>
      </c>
      <c r="D78" t="s">
        <v>19</v>
      </c>
      <c r="E78" s="106">
        <v>1190100143</v>
      </c>
      <c r="F78" s="106">
        <v>2019038</v>
      </c>
      <c r="G78" s="106" t="s">
        <v>20</v>
      </c>
      <c r="H78" s="106" t="s">
        <v>219</v>
      </c>
      <c r="J78">
        <v>36</v>
      </c>
      <c r="K78">
        <v>36</v>
      </c>
      <c r="L78" t="s">
        <v>21</v>
      </c>
      <c r="M78" t="s">
        <v>22</v>
      </c>
      <c r="N78" t="s">
        <v>23</v>
      </c>
      <c r="O78" s="106">
        <v>36</v>
      </c>
      <c r="P78" t="s">
        <v>24</v>
      </c>
      <c r="R78">
        <v>3564206</v>
      </c>
    </row>
    <row r="79" spans="1:18">
      <c r="A79" s="147">
        <v>43496</v>
      </c>
      <c r="C79" t="s">
        <v>70</v>
      </c>
      <c r="D79" t="s">
        <v>19</v>
      </c>
      <c r="E79" s="106">
        <v>1190100143</v>
      </c>
      <c r="F79" s="106">
        <v>2019038</v>
      </c>
      <c r="G79" s="106" t="s">
        <v>20</v>
      </c>
      <c r="H79" s="106" t="s">
        <v>219</v>
      </c>
      <c r="J79">
        <v>36.6</v>
      </c>
      <c r="K79">
        <v>36.6</v>
      </c>
      <c r="L79" t="s">
        <v>21</v>
      </c>
      <c r="M79" t="s">
        <v>22</v>
      </c>
      <c r="N79" t="s">
        <v>23</v>
      </c>
      <c r="O79" s="106">
        <v>36.6</v>
      </c>
      <c r="P79" t="s">
        <v>24</v>
      </c>
      <c r="R79">
        <v>3564204</v>
      </c>
    </row>
    <row r="80" spans="1:18">
      <c r="A80" s="147">
        <v>43496</v>
      </c>
      <c r="C80" t="s">
        <v>74</v>
      </c>
      <c r="D80" t="s">
        <v>19</v>
      </c>
      <c r="E80" s="106">
        <v>1190100143</v>
      </c>
      <c r="F80" s="106">
        <v>2019038</v>
      </c>
      <c r="G80" s="106" t="s">
        <v>20</v>
      </c>
      <c r="H80" s="106" t="s">
        <v>219</v>
      </c>
      <c r="J80" s="42">
        <v>246.84</v>
      </c>
      <c r="K80" s="42">
        <v>246.84</v>
      </c>
      <c r="L80" t="s">
        <v>21</v>
      </c>
      <c r="M80" t="s">
        <v>22</v>
      </c>
      <c r="N80" t="s">
        <v>23</v>
      </c>
      <c r="O80" s="106">
        <v>246.84</v>
      </c>
      <c r="P80" t="s">
        <v>24</v>
      </c>
      <c r="R80">
        <v>3564203</v>
      </c>
    </row>
    <row r="81" spans="1:18">
      <c r="A81" s="147">
        <v>43496</v>
      </c>
      <c r="C81" t="s">
        <v>88</v>
      </c>
      <c r="D81" t="s">
        <v>19</v>
      </c>
      <c r="E81" s="106">
        <v>1190100143</v>
      </c>
      <c r="F81" s="106">
        <v>2019038</v>
      </c>
      <c r="G81" s="106" t="s">
        <v>20</v>
      </c>
      <c r="H81" s="106" t="s">
        <v>219</v>
      </c>
      <c r="J81" s="42">
        <v>205.68</v>
      </c>
      <c r="K81" s="42">
        <v>205.68</v>
      </c>
      <c r="L81" t="s">
        <v>21</v>
      </c>
      <c r="M81" t="s">
        <v>22</v>
      </c>
      <c r="N81" t="s">
        <v>23</v>
      </c>
      <c r="O81" s="106">
        <v>205.68</v>
      </c>
      <c r="P81" t="s">
        <v>24</v>
      </c>
      <c r="R81">
        <v>3564205</v>
      </c>
    </row>
    <row r="82" spans="1:18">
      <c r="A82" s="147">
        <v>43496</v>
      </c>
      <c r="C82" t="s">
        <v>41</v>
      </c>
      <c r="D82" t="s">
        <v>19</v>
      </c>
      <c r="E82" s="106">
        <v>1190100144</v>
      </c>
      <c r="F82" s="106">
        <v>2019039</v>
      </c>
      <c r="G82" s="106" t="s">
        <v>20</v>
      </c>
      <c r="H82" s="106" t="s">
        <v>219</v>
      </c>
      <c r="J82">
        <v>414</v>
      </c>
      <c r="K82">
        <v>414</v>
      </c>
      <c r="L82" t="s">
        <v>21</v>
      </c>
      <c r="M82" t="s">
        <v>22</v>
      </c>
      <c r="N82" t="s">
        <v>23</v>
      </c>
      <c r="O82" s="106">
        <v>414</v>
      </c>
      <c r="P82" t="s">
        <v>24</v>
      </c>
      <c r="R82">
        <v>3564208</v>
      </c>
    </row>
    <row r="83" spans="1:18">
      <c r="A83" s="147">
        <v>43496</v>
      </c>
      <c r="C83" t="s">
        <v>46</v>
      </c>
      <c r="D83" t="s">
        <v>19</v>
      </c>
      <c r="E83" s="106">
        <v>1190100144</v>
      </c>
      <c r="F83" s="106">
        <v>2019039</v>
      </c>
      <c r="G83" s="106" t="s">
        <v>20</v>
      </c>
      <c r="H83" s="106" t="s">
        <v>219</v>
      </c>
      <c r="J83">
        <v>85.14</v>
      </c>
      <c r="K83">
        <v>85.14</v>
      </c>
      <c r="L83" t="s">
        <v>21</v>
      </c>
      <c r="M83" t="s">
        <v>22</v>
      </c>
      <c r="N83" t="s">
        <v>23</v>
      </c>
      <c r="O83" s="106">
        <v>85.14</v>
      </c>
      <c r="P83" t="s">
        <v>24</v>
      </c>
      <c r="R83">
        <v>3564209</v>
      </c>
    </row>
    <row r="84" spans="1:18">
      <c r="A84" s="147">
        <v>43496</v>
      </c>
      <c r="C84" t="s">
        <v>38</v>
      </c>
      <c r="D84" t="s">
        <v>19</v>
      </c>
      <c r="E84" s="106">
        <v>1190100145</v>
      </c>
      <c r="F84" s="106">
        <v>2019040</v>
      </c>
      <c r="G84" s="106" t="s">
        <v>20</v>
      </c>
      <c r="H84" s="106" t="s">
        <v>219</v>
      </c>
      <c r="J84">
        <v>239.64</v>
      </c>
      <c r="K84">
        <v>239.64</v>
      </c>
      <c r="L84" t="s">
        <v>21</v>
      </c>
      <c r="M84" t="s">
        <v>22</v>
      </c>
      <c r="N84" t="s">
        <v>23</v>
      </c>
      <c r="O84" s="106">
        <v>239.64</v>
      </c>
      <c r="P84" t="s">
        <v>24</v>
      </c>
      <c r="R84">
        <v>3564228</v>
      </c>
    </row>
    <row r="85" spans="1:18">
      <c r="A85" s="147">
        <v>43496</v>
      </c>
      <c r="C85" t="s">
        <v>77</v>
      </c>
      <c r="D85" t="s">
        <v>19</v>
      </c>
      <c r="E85" s="106">
        <v>1190100145</v>
      </c>
      <c r="F85" s="106">
        <v>2019040</v>
      </c>
      <c r="G85" s="106" t="s">
        <v>20</v>
      </c>
      <c r="H85" s="106" t="s">
        <v>219</v>
      </c>
      <c r="J85" s="42">
        <v>468.72</v>
      </c>
      <c r="K85" s="42">
        <v>468.72</v>
      </c>
      <c r="L85" t="s">
        <v>21</v>
      </c>
      <c r="M85" t="s">
        <v>22</v>
      </c>
      <c r="N85" t="s">
        <v>23</v>
      </c>
      <c r="O85" s="106">
        <v>468.72</v>
      </c>
      <c r="P85" t="s">
        <v>24</v>
      </c>
      <c r="R85">
        <v>3564227</v>
      </c>
    </row>
    <row r="86" spans="1:18">
      <c r="A86" s="147">
        <v>43496</v>
      </c>
      <c r="C86" t="s">
        <v>73</v>
      </c>
      <c r="D86" t="s">
        <v>19</v>
      </c>
      <c r="E86" s="106">
        <v>1190100146</v>
      </c>
      <c r="F86" s="106">
        <v>2019041</v>
      </c>
      <c r="G86" s="106" t="s">
        <v>20</v>
      </c>
      <c r="H86" s="106" t="s">
        <v>219</v>
      </c>
      <c r="J86" s="7">
        <v>1087.2</v>
      </c>
      <c r="K86" s="7">
        <v>1087.2</v>
      </c>
      <c r="L86" t="s">
        <v>21</v>
      </c>
      <c r="M86" t="s">
        <v>22</v>
      </c>
      <c r="N86" t="s">
        <v>23</v>
      </c>
      <c r="O86" s="98">
        <v>1087.2</v>
      </c>
      <c r="P86" t="s">
        <v>24</v>
      </c>
      <c r="R86">
        <v>3564236</v>
      </c>
    </row>
    <row r="87" spans="1:18">
      <c r="A87" s="147">
        <v>43496</v>
      </c>
      <c r="C87" t="s">
        <v>60</v>
      </c>
      <c r="D87" t="s">
        <v>19</v>
      </c>
      <c r="E87" s="106">
        <v>1190100147</v>
      </c>
      <c r="F87" s="106">
        <v>2019042</v>
      </c>
      <c r="G87" s="106" t="s">
        <v>20</v>
      </c>
      <c r="H87" s="106" t="s">
        <v>219</v>
      </c>
      <c r="J87" s="7">
        <v>1624.2</v>
      </c>
      <c r="K87" s="7">
        <v>1624.2</v>
      </c>
      <c r="L87" t="s">
        <v>21</v>
      </c>
      <c r="M87" t="s">
        <v>22</v>
      </c>
      <c r="N87" t="s">
        <v>23</v>
      </c>
      <c r="O87" s="98">
        <v>1624.2</v>
      </c>
      <c r="P87" t="s">
        <v>24</v>
      </c>
      <c r="R87">
        <v>3564253</v>
      </c>
    </row>
    <row r="88" spans="1:18">
      <c r="A88" s="147">
        <v>43496</v>
      </c>
      <c r="C88" t="s">
        <v>42</v>
      </c>
      <c r="D88" t="s">
        <v>19</v>
      </c>
      <c r="E88" s="106">
        <v>1190100148</v>
      </c>
      <c r="F88" s="106">
        <v>2019043</v>
      </c>
      <c r="G88" s="106" t="s">
        <v>20</v>
      </c>
      <c r="H88" s="106" t="s">
        <v>219</v>
      </c>
      <c r="J88" s="7">
        <v>1325.28</v>
      </c>
      <c r="K88" s="7">
        <v>1325.28</v>
      </c>
      <c r="L88" t="s">
        <v>21</v>
      </c>
      <c r="M88" t="s">
        <v>22</v>
      </c>
      <c r="N88" t="s">
        <v>23</v>
      </c>
      <c r="O88" s="98">
        <v>1325.28</v>
      </c>
      <c r="P88" t="s">
        <v>24</v>
      </c>
      <c r="R88">
        <v>3564259</v>
      </c>
    </row>
    <row r="89" spans="1:18">
      <c r="A89" s="147">
        <v>43496</v>
      </c>
      <c r="C89" t="s">
        <v>37</v>
      </c>
      <c r="D89" t="s">
        <v>19</v>
      </c>
      <c r="E89" s="106">
        <v>1190100149</v>
      </c>
      <c r="F89" s="106">
        <v>2019044</v>
      </c>
      <c r="G89" s="106" t="s">
        <v>20</v>
      </c>
      <c r="H89" s="106" t="s">
        <v>219</v>
      </c>
      <c r="J89" s="42">
        <v>169.92</v>
      </c>
      <c r="K89" s="42">
        <v>169.92</v>
      </c>
      <c r="L89" t="s">
        <v>21</v>
      </c>
      <c r="M89" t="s">
        <v>22</v>
      </c>
      <c r="N89" t="s">
        <v>23</v>
      </c>
      <c r="O89" s="106">
        <v>169.92</v>
      </c>
      <c r="P89" t="s">
        <v>24</v>
      </c>
      <c r="R89">
        <v>3564269</v>
      </c>
    </row>
    <row r="90" spans="1:18">
      <c r="A90" s="147">
        <v>43496</v>
      </c>
      <c r="C90" t="s">
        <v>83</v>
      </c>
      <c r="D90" t="s">
        <v>19</v>
      </c>
      <c r="E90" s="106">
        <v>1190100149</v>
      </c>
      <c r="F90" s="106">
        <v>2019044</v>
      </c>
      <c r="G90" s="106" t="s">
        <v>20</v>
      </c>
      <c r="H90" s="106" t="s">
        <v>219</v>
      </c>
      <c r="J90" s="42">
        <v>587.76</v>
      </c>
      <c r="K90" s="42">
        <v>587.76</v>
      </c>
      <c r="L90" t="s">
        <v>21</v>
      </c>
      <c r="M90" t="s">
        <v>22</v>
      </c>
      <c r="N90" t="s">
        <v>23</v>
      </c>
      <c r="O90" s="106">
        <v>587.76</v>
      </c>
      <c r="P90" t="s">
        <v>24</v>
      </c>
      <c r="R90">
        <v>3564270</v>
      </c>
    </row>
    <row r="91" spans="1:18">
      <c r="A91" s="147">
        <v>43496</v>
      </c>
      <c r="C91" t="s">
        <v>78</v>
      </c>
      <c r="D91" t="s">
        <v>19</v>
      </c>
      <c r="E91" s="106">
        <v>1190100150</v>
      </c>
      <c r="F91" s="106">
        <v>2019045</v>
      </c>
      <c r="G91" s="106" t="s">
        <v>20</v>
      </c>
      <c r="H91" s="106" t="s">
        <v>219</v>
      </c>
      <c r="J91" s="42">
        <v>630.36</v>
      </c>
      <c r="K91" s="42">
        <v>630.36</v>
      </c>
      <c r="L91" t="s">
        <v>21</v>
      </c>
      <c r="M91" t="s">
        <v>22</v>
      </c>
      <c r="N91" t="s">
        <v>23</v>
      </c>
      <c r="O91" s="106">
        <v>630.36</v>
      </c>
      <c r="P91" t="s">
        <v>24</v>
      </c>
      <c r="R91">
        <v>3564276</v>
      </c>
    </row>
    <row r="92" spans="1:18" customFormat="1">
      <c r="A92" s="1">
        <v>43496</v>
      </c>
      <c r="C92" t="s">
        <v>49</v>
      </c>
      <c r="D92" t="s">
        <v>19</v>
      </c>
      <c r="E92">
        <v>1190100280</v>
      </c>
      <c r="F92">
        <v>1970035</v>
      </c>
      <c r="G92" t="s">
        <v>20</v>
      </c>
      <c r="H92" t="s">
        <v>203</v>
      </c>
      <c r="J92">
        <v>98.36</v>
      </c>
      <c r="K92">
        <v>98.36</v>
      </c>
      <c r="L92" t="s">
        <v>21</v>
      </c>
      <c r="M92" t="s">
        <v>22</v>
      </c>
      <c r="N92" t="s">
        <v>23</v>
      </c>
      <c r="O92">
        <v>98.36</v>
      </c>
      <c r="P92" t="s">
        <v>24</v>
      </c>
      <c r="R92">
        <v>3584365</v>
      </c>
    </row>
    <row r="93" spans="1:18" customFormat="1">
      <c r="A93" s="1">
        <v>43496</v>
      </c>
      <c r="C93" t="s">
        <v>51</v>
      </c>
      <c r="D93" t="s">
        <v>19</v>
      </c>
      <c r="E93">
        <v>1190100280</v>
      </c>
      <c r="F93">
        <v>1970035</v>
      </c>
      <c r="G93" t="s">
        <v>20</v>
      </c>
      <c r="H93" t="s">
        <v>203</v>
      </c>
      <c r="J93">
        <v>112.44</v>
      </c>
      <c r="K93">
        <v>112.44</v>
      </c>
      <c r="L93" t="s">
        <v>21</v>
      </c>
      <c r="M93" t="s">
        <v>22</v>
      </c>
      <c r="N93" t="s">
        <v>23</v>
      </c>
      <c r="O93">
        <v>112.44</v>
      </c>
      <c r="P93" t="s">
        <v>24</v>
      </c>
      <c r="R93">
        <v>3584366</v>
      </c>
    </row>
    <row r="94" spans="1:18" customFormat="1">
      <c r="A94" s="1">
        <v>43496</v>
      </c>
      <c r="C94" t="s">
        <v>67</v>
      </c>
      <c r="D94" t="s">
        <v>19</v>
      </c>
      <c r="E94">
        <v>1190100280</v>
      </c>
      <c r="F94">
        <v>1970035</v>
      </c>
      <c r="G94" t="s">
        <v>20</v>
      </c>
      <c r="H94" t="s">
        <v>203</v>
      </c>
      <c r="J94">
        <v>161.76</v>
      </c>
      <c r="K94">
        <v>161.76</v>
      </c>
      <c r="L94" t="s">
        <v>21</v>
      </c>
      <c r="M94" t="s">
        <v>22</v>
      </c>
      <c r="N94" t="s">
        <v>23</v>
      </c>
      <c r="O94">
        <v>161.76</v>
      </c>
      <c r="P94" t="s">
        <v>24</v>
      </c>
      <c r="R94">
        <v>3584364</v>
      </c>
    </row>
    <row r="95" spans="1:18" customFormat="1">
      <c r="A95" s="1">
        <v>43496</v>
      </c>
      <c r="C95" t="s">
        <v>71</v>
      </c>
      <c r="D95" t="s">
        <v>19</v>
      </c>
      <c r="E95">
        <v>1190100280</v>
      </c>
      <c r="F95">
        <v>1970035</v>
      </c>
      <c r="G95" t="s">
        <v>20</v>
      </c>
      <c r="H95" t="s">
        <v>203</v>
      </c>
      <c r="J95" s="7">
        <v>2236.7399999999998</v>
      </c>
      <c r="K95" s="7">
        <v>2236.7399999999998</v>
      </c>
      <c r="L95" t="s">
        <v>21</v>
      </c>
      <c r="M95" t="s">
        <v>22</v>
      </c>
      <c r="N95" t="s">
        <v>23</v>
      </c>
      <c r="O95" s="7">
        <v>2236.7399999999998</v>
      </c>
      <c r="P95" t="s">
        <v>24</v>
      </c>
      <c r="R95">
        <v>3584363</v>
      </c>
    </row>
    <row r="96" spans="1:18" customFormat="1">
      <c r="A96" s="1">
        <v>43496</v>
      </c>
      <c r="C96" t="s">
        <v>72</v>
      </c>
      <c r="D96" t="s">
        <v>19</v>
      </c>
      <c r="E96">
        <v>1190100277</v>
      </c>
      <c r="F96">
        <v>1970020</v>
      </c>
      <c r="G96" t="s">
        <v>20</v>
      </c>
      <c r="H96" t="s">
        <v>203</v>
      </c>
      <c r="J96">
        <v>564.6</v>
      </c>
      <c r="K96">
        <v>564.6</v>
      </c>
      <c r="L96" t="s">
        <v>21</v>
      </c>
      <c r="M96" t="s">
        <v>22</v>
      </c>
      <c r="N96" t="s">
        <v>23</v>
      </c>
      <c r="O96">
        <v>564.6</v>
      </c>
      <c r="P96" t="s">
        <v>24</v>
      </c>
      <c r="R96">
        <v>3565011</v>
      </c>
    </row>
    <row r="97" spans="1:19" customFormat="1">
      <c r="A97" s="1">
        <v>43496</v>
      </c>
      <c r="C97" t="s">
        <v>39</v>
      </c>
      <c r="D97" t="s">
        <v>19</v>
      </c>
      <c r="E97">
        <v>1190100280</v>
      </c>
      <c r="F97">
        <v>1970035</v>
      </c>
      <c r="G97" t="s">
        <v>20</v>
      </c>
      <c r="H97" t="s">
        <v>203</v>
      </c>
      <c r="J97">
        <v>130.56</v>
      </c>
      <c r="K97">
        <v>130.56</v>
      </c>
      <c r="L97" t="s">
        <v>21</v>
      </c>
      <c r="M97" t="s">
        <v>22</v>
      </c>
      <c r="N97" t="s">
        <v>23</v>
      </c>
      <c r="O97">
        <v>130.56</v>
      </c>
      <c r="P97" t="s">
        <v>24</v>
      </c>
      <c r="R97">
        <v>3584367</v>
      </c>
    </row>
    <row r="98" spans="1:19" customFormat="1">
      <c r="A98" s="1">
        <v>43496</v>
      </c>
      <c r="C98" t="s">
        <v>27</v>
      </c>
      <c r="D98" t="s">
        <v>19</v>
      </c>
      <c r="E98">
        <v>1190100280</v>
      </c>
      <c r="F98">
        <v>1970035</v>
      </c>
      <c r="G98" t="s">
        <v>20</v>
      </c>
      <c r="H98" t="s">
        <v>203</v>
      </c>
      <c r="J98">
        <v>353.8</v>
      </c>
      <c r="K98">
        <v>353.8</v>
      </c>
      <c r="L98" t="s">
        <v>21</v>
      </c>
      <c r="M98" t="s">
        <v>22</v>
      </c>
      <c r="N98" t="s">
        <v>23</v>
      </c>
      <c r="O98">
        <v>353.8</v>
      </c>
      <c r="P98" t="s">
        <v>24</v>
      </c>
      <c r="R98">
        <v>3584368</v>
      </c>
    </row>
    <row r="99" spans="1:19" customFormat="1">
      <c r="A99" s="1">
        <v>43496</v>
      </c>
      <c r="C99" t="s">
        <v>52</v>
      </c>
      <c r="D99" t="s">
        <v>19</v>
      </c>
      <c r="E99">
        <v>1190100279</v>
      </c>
      <c r="F99">
        <v>111900221</v>
      </c>
      <c r="G99" t="s">
        <v>20</v>
      </c>
      <c r="H99" t="s">
        <v>207</v>
      </c>
      <c r="J99">
        <v>186.6</v>
      </c>
      <c r="K99">
        <v>186.6</v>
      </c>
      <c r="L99" t="s">
        <v>21</v>
      </c>
      <c r="M99" t="s">
        <v>22</v>
      </c>
      <c r="N99" t="s">
        <v>23</v>
      </c>
      <c r="O99">
        <v>186.6</v>
      </c>
      <c r="P99" t="s">
        <v>24</v>
      </c>
      <c r="R99">
        <v>3565023</v>
      </c>
    </row>
    <row r="100" spans="1:19" customFormat="1">
      <c r="A100" s="1">
        <v>43496</v>
      </c>
      <c r="C100" t="s">
        <v>85</v>
      </c>
      <c r="D100" t="s">
        <v>19</v>
      </c>
      <c r="E100">
        <v>1190100276</v>
      </c>
      <c r="F100">
        <v>2195010034</v>
      </c>
      <c r="G100" t="s">
        <v>20</v>
      </c>
      <c r="H100" t="s">
        <v>212</v>
      </c>
      <c r="J100">
        <v>486</v>
      </c>
      <c r="K100">
        <v>486</v>
      </c>
      <c r="L100" t="s">
        <v>21</v>
      </c>
      <c r="M100" t="s">
        <v>22</v>
      </c>
      <c r="N100" t="s">
        <v>23</v>
      </c>
      <c r="O100">
        <v>486</v>
      </c>
      <c r="P100" t="s">
        <v>24</v>
      </c>
      <c r="R100">
        <v>3564971</v>
      </c>
    </row>
    <row r="101" spans="1:19" customFormat="1">
      <c r="A101" s="1">
        <v>43496</v>
      </c>
      <c r="C101" t="s">
        <v>52</v>
      </c>
      <c r="D101" t="s">
        <v>19</v>
      </c>
      <c r="E101">
        <v>1190100158</v>
      </c>
      <c r="F101">
        <v>201908</v>
      </c>
      <c r="G101" t="s">
        <v>20</v>
      </c>
      <c r="H101" t="s">
        <v>220</v>
      </c>
      <c r="J101">
        <v>82.8</v>
      </c>
      <c r="K101">
        <v>82.8</v>
      </c>
      <c r="L101" t="s">
        <v>21</v>
      </c>
      <c r="M101" t="s">
        <v>22</v>
      </c>
      <c r="N101" t="s">
        <v>23</v>
      </c>
      <c r="O101">
        <v>82.8</v>
      </c>
      <c r="P101" t="s">
        <v>24</v>
      </c>
      <c r="R101">
        <v>3564335</v>
      </c>
    </row>
    <row r="102" spans="1:19" customFormat="1">
      <c r="A102" s="1">
        <v>43496</v>
      </c>
      <c r="C102" t="s">
        <v>59</v>
      </c>
      <c r="D102" t="s">
        <v>19</v>
      </c>
      <c r="E102">
        <v>1190100154</v>
      </c>
      <c r="F102">
        <v>201909</v>
      </c>
      <c r="G102" t="s">
        <v>20</v>
      </c>
      <c r="H102" t="s">
        <v>220</v>
      </c>
      <c r="J102">
        <v>55.2</v>
      </c>
      <c r="K102">
        <v>55.2</v>
      </c>
      <c r="L102" t="s">
        <v>21</v>
      </c>
      <c r="M102" t="s">
        <v>22</v>
      </c>
      <c r="N102" t="s">
        <v>23</v>
      </c>
      <c r="O102">
        <v>55.2</v>
      </c>
      <c r="P102" t="s">
        <v>24</v>
      </c>
      <c r="R102">
        <v>3564321</v>
      </c>
    </row>
    <row r="103" spans="1:19" customFormat="1">
      <c r="A103" s="1">
        <v>43496</v>
      </c>
      <c r="C103" t="s">
        <v>59</v>
      </c>
      <c r="D103" t="s">
        <v>19</v>
      </c>
      <c r="E103">
        <v>1190100156</v>
      </c>
      <c r="F103">
        <v>201907</v>
      </c>
      <c r="G103" t="s">
        <v>20</v>
      </c>
      <c r="H103" t="s">
        <v>220</v>
      </c>
      <c r="J103" s="7">
        <v>2397.6</v>
      </c>
      <c r="K103" s="7">
        <v>2397.6</v>
      </c>
      <c r="L103" t="s">
        <v>21</v>
      </c>
      <c r="M103" t="s">
        <v>22</v>
      </c>
      <c r="N103" t="s">
        <v>23</v>
      </c>
      <c r="O103" s="7">
        <v>2397.6</v>
      </c>
      <c r="P103" t="s">
        <v>24</v>
      </c>
      <c r="R103">
        <v>3564327</v>
      </c>
    </row>
    <row r="104" spans="1:19" customFormat="1">
      <c r="A104" s="1">
        <v>43496</v>
      </c>
      <c r="C104" t="s">
        <v>80</v>
      </c>
      <c r="D104" t="s">
        <v>19</v>
      </c>
      <c r="E104">
        <v>1190100159</v>
      </c>
      <c r="F104">
        <v>201906</v>
      </c>
      <c r="G104" t="s">
        <v>20</v>
      </c>
      <c r="H104" t="s">
        <v>220</v>
      </c>
      <c r="J104">
        <v>572.4</v>
      </c>
      <c r="K104">
        <v>572.4</v>
      </c>
      <c r="L104" t="s">
        <v>21</v>
      </c>
      <c r="M104" t="s">
        <v>22</v>
      </c>
      <c r="N104" t="s">
        <v>23</v>
      </c>
      <c r="O104">
        <v>572.4</v>
      </c>
      <c r="P104" t="s">
        <v>24</v>
      </c>
      <c r="R104">
        <v>3564339</v>
      </c>
    </row>
    <row r="105" spans="1:19" customFormat="1">
      <c r="A105" s="1">
        <v>43496</v>
      </c>
      <c r="C105" t="s">
        <v>81</v>
      </c>
      <c r="D105" t="s">
        <v>19</v>
      </c>
      <c r="E105">
        <v>1190100158</v>
      </c>
      <c r="F105">
        <v>201908</v>
      </c>
      <c r="G105" t="s">
        <v>20</v>
      </c>
      <c r="H105" t="s">
        <v>220</v>
      </c>
      <c r="J105">
        <v>136.80000000000001</v>
      </c>
      <c r="K105">
        <v>136.80000000000001</v>
      </c>
      <c r="L105" t="s">
        <v>21</v>
      </c>
      <c r="M105" t="s">
        <v>22</v>
      </c>
      <c r="N105" t="s">
        <v>23</v>
      </c>
      <c r="O105">
        <v>136.80000000000001</v>
      </c>
      <c r="P105" t="s">
        <v>24</v>
      </c>
      <c r="R105">
        <v>3564337</v>
      </c>
    </row>
    <row r="106" spans="1:19" customFormat="1">
      <c r="A106" s="1">
        <v>43496</v>
      </c>
      <c r="C106" t="s">
        <v>62</v>
      </c>
      <c r="D106" t="s">
        <v>19</v>
      </c>
      <c r="E106">
        <v>1190100158</v>
      </c>
      <c r="F106">
        <v>201908</v>
      </c>
      <c r="G106" t="s">
        <v>20</v>
      </c>
      <c r="H106" t="s">
        <v>220</v>
      </c>
      <c r="J106">
        <v>110.4</v>
      </c>
      <c r="K106">
        <v>110.4</v>
      </c>
      <c r="L106" t="s">
        <v>21</v>
      </c>
      <c r="M106" t="s">
        <v>22</v>
      </c>
      <c r="N106" t="s">
        <v>23</v>
      </c>
      <c r="O106">
        <v>110.4</v>
      </c>
      <c r="P106" t="s">
        <v>24</v>
      </c>
      <c r="R106">
        <v>3564336</v>
      </c>
    </row>
    <row r="107" spans="1:19" customFormat="1">
      <c r="A107" s="1">
        <v>43496</v>
      </c>
      <c r="C107" t="s">
        <v>86</v>
      </c>
      <c r="D107" t="s">
        <v>19</v>
      </c>
      <c r="E107">
        <v>1190100157</v>
      </c>
      <c r="F107">
        <v>201910</v>
      </c>
      <c r="G107" t="s">
        <v>20</v>
      </c>
      <c r="H107" t="s">
        <v>220</v>
      </c>
      <c r="J107">
        <v>136.80000000000001</v>
      </c>
      <c r="K107">
        <v>136.80000000000001</v>
      </c>
      <c r="L107" t="s">
        <v>21</v>
      </c>
      <c r="M107" t="s">
        <v>22</v>
      </c>
      <c r="N107" t="s">
        <v>23</v>
      </c>
      <c r="O107">
        <v>136.80000000000001</v>
      </c>
      <c r="P107" t="s">
        <v>24</v>
      </c>
      <c r="R107">
        <v>3564333</v>
      </c>
    </row>
    <row r="108" spans="1:19" customFormat="1">
      <c r="A108" s="1">
        <v>43496</v>
      </c>
      <c r="C108" t="s">
        <v>34</v>
      </c>
      <c r="D108" t="s">
        <v>19</v>
      </c>
      <c r="E108">
        <v>1190100278</v>
      </c>
      <c r="F108">
        <v>1900025</v>
      </c>
      <c r="G108" t="s">
        <v>20</v>
      </c>
      <c r="H108" t="s">
        <v>235</v>
      </c>
      <c r="J108">
        <v>543.6</v>
      </c>
      <c r="K108">
        <v>543.6</v>
      </c>
      <c r="L108" t="s">
        <v>21</v>
      </c>
      <c r="M108" t="s">
        <v>22</v>
      </c>
      <c r="N108" t="s">
        <v>23</v>
      </c>
      <c r="O108">
        <v>543.6</v>
      </c>
      <c r="P108" t="s">
        <v>24</v>
      </c>
      <c r="R108">
        <v>3565015</v>
      </c>
    </row>
    <row r="109" spans="1:19" customFormat="1">
      <c r="A109" s="1">
        <v>43496</v>
      </c>
      <c r="C109" t="s">
        <v>56</v>
      </c>
      <c r="D109" t="s">
        <v>19</v>
      </c>
      <c r="E109">
        <v>1190100410</v>
      </c>
      <c r="F109">
        <v>1900035</v>
      </c>
      <c r="G109" t="s">
        <v>20</v>
      </c>
      <c r="H109" t="s">
        <v>235</v>
      </c>
      <c r="J109" s="42">
        <v>362.4</v>
      </c>
      <c r="K109" s="42">
        <v>362.4</v>
      </c>
      <c r="L109" t="s">
        <v>21</v>
      </c>
      <c r="M109" t="s">
        <v>22</v>
      </c>
      <c r="N109" t="s">
        <v>23</v>
      </c>
      <c r="O109" s="42">
        <v>362.4</v>
      </c>
      <c r="P109" t="s">
        <v>24</v>
      </c>
      <c r="R109">
        <v>3584601</v>
      </c>
      <c r="S109" s="2"/>
    </row>
    <row r="110" spans="1:19" customFormat="1">
      <c r="A110" s="1">
        <v>43496</v>
      </c>
      <c r="C110" t="s">
        <v>56</v>
      </c>
      <c r="D110" t="s">
        <v>19</v>
      </c>
      <c r="E110">
        <v>1190100411</v>
      </c>
      <c r="F110">
        <v>1900036</v>
      </c>
      <c r="G110" t="s">
        <v>20</v>
      </c>
      <c r="H110" t="s">
        <v>235</v>
      </c>
      <c r="J110">
        <v>362.4</v>
      </c>
      <c r="K110">
        <v>362.4</v>
      </c>
      <c r="L110" t="s">
        <v>21</v>
      </c>
      <c r="M110" t="s">
        <v>22</v>
      </c>
      <c r="N110" t="s">
        <v>23</v>
      </c>
      <c r="O110">
        <v>362.4</v>
      </c>
      <c r="P110" t="s">
        <v>24</v>
      </c>
      <c r="R110">
        <v>3584603</v>
      </c>
    </row>
    <row r="111" spans="1:19" customFormat="1">
      <c r="A111" s="1">
        <v>43496</v>
      </c>
      <c r="C111" t="s">
        <v>56</v>
      </c>
      <c r="D111" t="s">
        <v>19</v>
      </c>
      <c r="E111">
        <v>1190100412</v>
      </c>
      <c r="F111">
        <v>1900037</v>
      </c>
      <c r="G111" t="s">
        <v>20</v>
      </c>
      <c r="H111" t="s">
        <v>235</v>
      </c>
      <c r="J111">
        <v>159.6</v>
      </c>
      <c r="K111">
        <v>159.6</v>
      </c>
      <c r="L111" t="s">
        <v>21</v>
      </c>
      <c r="M111" t="s">
        <v>22</v>
      </c>
      <c r="N111" t="s">
        <v>23</v>
      </c>
      <c r="O111">
        <v>159.6</v>
      </c>
      <c r="P111" t="s">
        <v>24</v>
      </c>
      <c r="R111">
        <v>3584605</v>
      </c>
    </row>
    <row r="112" spans="1:19" customFormat="1">
      <c r="A112" s="1">
        <v>43496</v>
      </c>
      <c r="C112" t="s">
        <v>67</v>
      </c>
      <c r="D112" t="s">
        <v>19</v>
      </c>
      <c r="E112">
        <v>1190100446</v>
      </c>
      <c r="F112">
        <v>8190062</v>
      </c>
      <c r="G112" t="s">
        <v>20</v>
      </c>
      <c r="H112" t="s">
        <v>238</v>
      </c>
      <c r="J112" s="7">
        <v>2114.21</v>
      </c>
      <c r="K112" s="7">
        <v>2114.21</v>
      </c>
      <c r="L112" t="s">
        <v>21</v>
      </c>
      <c r="M112" t="s">
        <v>22</v>
      </c>
      <c r="N112" t="s">
        <v>23</v>
      </c>
      <c r="O112" s="7">
        <v>2114.21</v>
      </c>
      <c r="P112" t="s">
        <v>24</v>
      </c>
      <c r="R112">
        <v>3608785</v>
      </c>
    </row>
    <row r="113" spans="1:19" customFormat="1">
      <c r="A113" s="1">
        <v>43496</v>
      </c>
      <c r="C113" t="s">
        <v>60</v>
      </c>
      <c r="D113" t="s">
        <v>19</v>
      </c>
      <c r="E113">
        <v>1190100153</v>
      </c>
      <c r="F113">
        <v>20190015</v>
      </c>
      <c r="G113" t="s">
        <v>20</v>
      </c>
      <c r="H113" t="s">
        <v>239</v>
      </c>
      <c r="J113" s="2">
        <v>1116.28</v>
      </c>
      <c r="K113" s="2">
        <v>1116.28</v>
      </c>
      <c r="L113" t="s">
        <v>21</v>
      </c>
      <c r="M113" t="s">
        <v>22</v>
      </c>
      <c r="N113" t="s">
        <v>23</v>
      </c>
      <c r="O113" s="2">
        <v>1116.28</v>
      </c>
      <c r="P113" t="s">
        <v>24</v>
      </c>
      <c r="R113">
        <v>3564308</v>
      </c>
    </row>
    <row r="114" spans="1:19" customFormat="1">
      <c r="A114" s="1">
        <v>43496</v>
      </c>
      <c r="C114" t="s">
        <v>35</v>
      </c>
      <c r="D114" t="s">
        <v>19</v>
      </c>
      <c r="E114">
        <v>1190100417</v>
      </c>
      <c r="F114">
        <v>132019</v>
      </c>
      <c r="G114" t="s">
        <v>20</v>
      </c>
      <c r="H114" t="s">
        <v>240</v>
      </c>
      <c r="J114" s="2">
        <v>2533.44</v>
      </c>
      <c r="K114" s="2">
        <v>2533.44</v>
      </c>
      <c r="L114" t="s">
        <v>21</v>
      </c>
      <c r="M114" t="s">
        <v>22</v>
      </c>
      <c r="N114" t="s">
        <v>23</v>
      </c>
      <c r="O114" s="2">
        <v>2533.44</v>
      </c>
      <c r="P114" t="s">
        <v>24</v>
      </c>
      <c r="R114">
        <v>3584617</v>
      </c>
    </row>
    <row r="115" spans="1:19" customFormat="1">
      <c r="A115" s="1">
        <v>43496</v>
      </c>
      <c r="C115" t="s">
        <v>68</v>
      </c>
      <c r="D115" t="s">
        <v>19</v>
      </c>
      <c r="E115">
        <v>1190100415</v>
      </c>
      <c r="F115">
        <v>142019</v>
      </c>
      <c r="G115" t="s">
        <v>20</v>
      </c>
      <c r="H115" t="s">
        <v>240</v>
      </c>
      <c r="J115">
        <v>388.8</v>
      </c>
      <c r="K115">
        <v>388.8</v>
      </c>
      <c r="L115" t="s">
        <v>21</v>
      </c>
      <c r="M115" t="s">
        <v>22</v>
      </c>
      <c r="N115" t="s">
        <v>23</v>
      </c>
      <c r="O115">
        <v>388.8</v>
      </c>
      <c r="P115" t="s">
        <v>24</v>
      </c>
      <c r="R115">
        <v>3584613</v>
      </c>
    </row>
    <row r="116" spans="1:19" customFormat="1">
      <c r="A116" s="1">
        <v>43496</v>
      </c>
      <c r="C116" t="s">
        <v>75</v>
      </c>
      <c r="D116" t="s">
        <v>19</v>
      </c>
      <c r="E116">
        <v>1190100416</v>
      </c>
      <c r="F116">
        <v>122019</v>
      </c>
      <c r="G116" t="s">
        <v>20</v>
      </c>
      <c r="H116" t="s">
        <v>240</v>
      </c>
      <c r="J116">
        <v>84</v>
      </c>
      <c r="K116">
        <v>84</v>
      </c>
      <c r="L116" t="s">
        <v>21</v>
      </c>
      <c r="M116" t="s">
        <v>22</v>
      </c>
      <c r="N116" t="s">
        <v>23</v>
      </c>
      <c r="O116">
        <v>84</v>
      </c>
      <c r="P116" t="s">
        <v>24</v>
      </c>
      <c r="R116">
        <v>3584615</v>
      </c>
    </row>
    <row r="117" spans="1:19" customFormat="1">
      <c r="A117" s="1">
        <v>43496</v>
      </c>
      <c r="C117" t="s">
        <v>59</v>
      </c>
      <c r="D117" t="s">
        <v>19</v>
      </c>
      <c r="E117">
        <v>1190100405</v>
      </c>
      <c r="F117">
        <v>9031017799</v>
      </c>
      <c r="G117" t="s">
        <v>20</v>
      </c>
      <c r="H117" t="s">
        <v>258</v>
      </c>
      <c r="J117">
        <v>940.8</v>
      </c>
      <c r="K117">
        <v>940.8</v>
      </c>
      <c r="L117" t="s">
        <v>21</v>
      </c>
      <c r="M117" t="s">
        <v>22</v>
      </c>
      <c r="N117" t="s">
        <v>23</v>
      </c>
      <c r="O117">
        <v>940.8</v>
      </c>
      <c r="P117" t="s">
        <v>24</v>
      </c>
      <c r="R117">
        <v>3584582</v>
      </c>
    </row>
    <row r="118" spans="1:19" customFormat="1">
      <c r="A118" s="1">
        <v>43496</v>
      </c>
      <c r="C118" t="s">
        <v>59</v>
      </c>
      <c r="D118" t="s">
        <v>19</v>
      </c>
      <c r="E118">
        <v>1190100408</v>
      </c>
      <c r="F118">
        <v>9031017795</v>
      </c>
      <c r="G118" t="s">
        <v>20</v>
      </c>
      <c r="H118" t="s">
        <v>258</v>
      </c>
      <c r="J118" s="7">
        <v>83448</v>
      </c>
      <c r="K118" s="7">
        <v>83448</v>
      </c>
      <c r="L118" t="s">
        <v>21</v>
      </c>
      <c r="M118" t="s">
        <v>22</v>
      </c>
      <c r="N118" t="s">
        <v>23</v>
      </c>
      <c r="O118" s="7">
        <v>83448</v>
      </c>
      <c r="P118" t="s">
        <v>24</v>
      </c>
      <c r="R118">
        <v>3584597</v>
      </c>
    </row>
    <row r="119" spans="1:19" customFormat="1">
      <c r="A119" s="1">
        <v>43496</v>
      </c>
      <c r="C119" t="s">
        <v>79</v>
      </c>
      <c r="D119" t="s">
        <v>19</v>
      </c>
      <c r="E119">
        <v>1190100130</v>
      </c>
      <c r="F119">
        <v>4115004705</v>
      </c>
      <c r="G119" t="s">
        <v>20</v>
      </c>
      <c r="H119" t="s">
        <v>262</v>
      </c>
      <c r="J119">
        <v>374.5</v>
      </c>
      <c r="K119">
        <v>374.5</v>
      </c>
      <c r="L119" t="s">
        <v>21</v>
      </c>
      <c r="M119" t="s">
        <v>22</v>
      </c>
      <c r="N119" t="s">
        <v>23</v>
      </c>
      <c r="O119">
        <v>374.5</v>
      </c>
      <c r="P119" t="s">
        <v>24</v>
      </c>
      <c r="R119">
        <v>3564100</v>
      </c>
    </row>
    <row r="120" spans="1:19" customFormat="1">
      <c r="A120" s="1">
        <v>43496</v>
      </c>
      <c r="C120" t="s">
        <v>87</v>
      </c>
      <c r="D120" t="s">
        <v>19</v>
      </c>
      <c r="E120">
        <v>1190100131</v>
      </c>
      <c r="F120">
        <v>4115004703</v>
      </c>
      <c r="G120" t="s">
        <v>20</v>
      </c>
      <c r="H120" t="s">
        <v>262</v>
      </c>
      <c r="J120" s="42">
        <v>700.7</v>
      </c>
      <c r="K120" s="42">
        <v>700.7</v>
      </c>
      <c r="L120" t="s">
        <v>21</v>
      </c>
      <c r="M120" t="s">
        <v>22</v>
      </c>
      <c r="N120" t="s">
        <v>23</v>
      </c>
      <c r="O120" s="42">
        <v>700.7</v>
      </c>
      <c r="P120" t="s">
        <v>24</v>
      </c>
      <c r="R120">
        <v>3564104</v>
      </c>
    </row>
    <row r="121" spans="1:19" customFormat="1">
      <c r="A121" s="1">
        <v>43496</v>
      </c>
      <c r="C121" t="s">
        <v>87</v>
      </c>
      <c r="D121" t="s">
        <v>19</v>
      </c>
      <c r="E121">
        <v>1190100643</v>
      </c>
      <c r="F121">
        <v>4115004711</v>
      </c>
      <c r="G121" t="s">
        <v>20</v>
      </c>
      <c r="H121" t="s">
        <v>262</v>
      </c>
      <c r="J121" s="7">
        <v>7552.44</v>
      </c>
      <c r="K121" s="7">
        <v>7552.44</v>
      </c>
      <c r="L121" t="s">
        <v>21</v>
      </c>
      <c r="M121" t="s">
        <v>22</v>
      </c>
      <c r="N121" t="s">
        <v>23</v>
      </c>
      <c r="O121" s="7">
        <v>7552.44</v>
      </c>
      <c r="P121" t="s">
        <v>24</v>
      </c>
      <c r="R121">
        <v>3667788</v>
      </c>
    </row>
    <row r="122" spans="1:19" customFormat="1">
      <c r="A122" s="1">
        <v>43496</v>
      </c>
      <c r="C122" t="s">
        <v>29</v>
      </c>
      <c r="D122" t="s">
        <v>19</v>
      </c>
      <c r="E122">
        <v>1190100155</v>
      </c>
      <c r="F122">
        <v>18200001</v>
      </c>
      <c r="G122" t="s">
        <v>20</v>
      </c>
      <c r="H122" t="s">
        <v>268</v>
      </c>
      <c r="J122" s="7">
        <v>1204.8</v>
      </c>
      <c r="K122" s="7">
        <v>1204.8</v>
      </c>
      <c r="L122" t="s">
        <v>21</v>
      </c>
      <c r="M122" t="s">
        <v>22</v>
      </c>
      <c r="N122" t="s">
        <v>23</v>
      </c>
      <c r="O122" s="7">
        <v>1204.8</v>
      </c>
      <c r="P122" t="s">
        <v>24</v>
      </c>
      <c r="R122">
        <v>3564325</v>
      </c>
    </row>
    <row r="123" spans="1:19" customFormat="1">
      <c r="A123" s="1">
        <v>43496</v>
      </c>
      <c r="C123" t="s">
        <v>53</v>
      </c>
      <c r="D123" t="s">
        <v>19</v>
      </c>
      <c r="E123">
        <v>1190100442</v>
      </c>
      <c r="F123">
        <v>190058</v>
      </c>
      <c r="G123" t="s">
        <v>20</v>
      </c>
      <c r="H123" t="s">
        <v>270</v>
      </c>
      <c r="J123">
        <v>89.16</v>
      </c>
      <c r="K123">
        <v>89.16</v>
      </c>
      <c r="L123" t="s">
        <v>21</v>
      </c>
      <c r="M123" t="s">
        <v>22</v>
      </c>
      <c r="N123" t="s">
        <v>23</v>
      </c>
      <c r="O123">
        <v>89.16</v>
      </c>
      <c r="P123" t="s">
        <v>24</v>
      </c>
      <c r="R123">
        <v>3608777</v>
      </c>
    </row>
    <row r="124" spans="1:19" customFormat="1">
      <c r="A124" s="1">
        <v>43496</v>
      </c>
      <c r="C124" t="s">
        <v>53</v>
      </c>
      <c r="D124" t="s">
        <v>19</v>
      </c>
      <c r="E124">
        <v>1190100443</v>
      </c>
      <c r="F124">
        <v>190060</v>
      </c>
      <c r="G124" t="s">
        <v>20</v>
      </c>
      <c r="H124" t="s">
        <v>270</v>
      </c>
      <c r="J124" s="7">
        <v>3387.34</v>
      </c>
      <c r="K124" s="7">
        <v>3387.34</v>
      </c>
      <c r="L124" t="s">
        <v>21</v>
      </c>
      <c r="M124" t="s">
        <v>22</v>
      </c>
      <c r="N124" t="s">
        <v>23</v>
      </c>
      <c r="O124" s="7">
        <v>3387.34</v>
      </c>
      <c r="P124" t="s">
        <v>24</v>
      </c>
      <c r="R124">
        <v>3608779</v>
      </c>
    </row>
    <row r="125" spans="1:19" customFormat="1">
      <c r="A125" s="1">
        <v>43496</v>
      </c>
      <c r="C125" t="s">
        <v>53</v>
      </c>
      <c r="D125" t="s">
        <v>19</v>
      </c>
      <c r="E125">
        <v>1190100444</v>
      </c>
      <c r="F125">
        <v>190059</v>
      </c>
      <c r="G125" t="s">
        <v>20</v>
      </c>
      <c r="H125" t="s">
        <v>270</v>
      </c>
      <c r="J125" s="2">
        <v>3420.59</v>
      </c>
      <c r="K125" s="2">
        <v>3420.59</v>
      </c>
      <c r="L125" t="s">
        <v>21</v>
      </c>
      <c r="M125" t="s">
        <v>22</v>
      </c>
      <c r="N125" t="s">
        <v>23</v>
      </c>
      <c r="O125" s="2">
        <v>3420.59</v>
      </c>
      <c r="P125" t="s">
        <v>24</v>
      </c>
      <c r="R125">
        <v>3608781</v>
      </c>
      <c r="S125" s="2"/>
    </row>
    <row r="126" spans="1:19" customFormat="1">
      <c r="A126" s="1">
        <v>43496</v>
      </c>
      <c r="C126" t="s">
        <v>53</v>
      </c>
      <c r="D126" t="s">
        <v>19</v>
      </c>
      <c r="E126">
        <v>1190100445</v>
      </c>
      <c r="F126">
        <v>190061</v>
      </c>
      <c r="G126" t="s">
        <v>20</v>
      </c>
      <c r="H126" t="s">
        <v>270</v>
      </c>
      <c r="J126" s="7">
        <v>3420.59</v>
      </c>
      <c r="K126" s="7">
        <v>3420.59</v>
      </c>
      <c r="L126" t="s">
        <v>21</v>
      </c>
      <c r="M126" t="s">
        <v>22</v>
      </c>
      <c r="N126" t="s">
        <v>23</v>
      </c>
      <c r="O126" s="7">
        <v>3420.59</v>
      </c>
      <c r="P126" t="s">
        <v>24</v>
      </c>
      <c r="R126">
        <v>3608783</v>
      </c>
    </row>
    <row r="127" spans="1:19" customFormat="1">
      <c r="A127" s="1">
        <v>43496</v>
      </c>
      <c r="C127" t="s">
        <v>30</v>
      </c>
      <c r="D127" t="s">
        <v>19</v>
      </c>
      <c r="E127">
        <v>1190100128</v>
      </c>
      <c r="F127">
        <v>1960005</v>
      </c>
      <c r="G127" t="s">
        <v>20</v>
      </c>
      <c r="H127" t="s">
        <v>277</v>
      </c>
      <c r="J127">
        <v>228</v>
      </c>
      <c r="K127">
        <v>228</v>
      </c>
      <c r="L127" t="s">
        <v>21</v>
      </c>
      <c r="M127" t="s">
        <v>22</v>
      </c>
      <c r="N127" t="s">
        <v>23</v>
      </c>
      <c r="O127">
        <v>228</v>
      </c>
      <c r="P127" t="s">
        <v>24</v>
      </c>
      <c r="R127">
        <v>3563960</v>
      </c>
    </row>
    <row r="128" spans="1:19" customFormat="1">
      <c r="A128" s="1">
        <v>43496</v>
      </c>
      <c r="C128" t="s">
        <v>35</v>
      </c>
      <c r="D128" t="s">
        <v>19</v>
      </c>
      <c r="E128">
        <v>1190100129</v>
      </c>
      <c r="F128">
        <v>1960004</v>
      </c>
      <c r="G128" t="s">
        <v>20</v>
      </c>
      <c r="H128" t="s">
        <v>277</v>
      </c>
      <c r="J128" s="42">
        <v>588</v>
      </c>
      <c r="K128" s="42">
        <v>588</v>
      </c>
      <c r="L128" t="s">
        <v>21</v>
      </c>
      <c r="M128" t="s">
        <v>22</v>
      </c>
      <c r="N128" t="s">
        <v>23</v>
      </c>
      <c r="O128" s="42">
        <v>588</v>
      </c>
      <c r="P128" t="s">
        <v>24</v>
      </c>
      <c r="R128">
        <v>3564096</v>
      </c>
    </row>
    <row r="129" spans="1:18" customFormat="1">
      <c r="A129" s="1">
        <v>43502</v>
      </c>
      <c r="C129" t="s">
        <v>79</v>
      </c>
      <c r="D129" t="s">
        <v>19</v>
      </c>
      <c r="E129">
        <v>1190200056</v>
      </c>
      <c r="F129">
        <v>4114003974</v>
      </c>
      <c r="G129" t="s">
        <v>20</v>
      </c>
      <c r="H129" t="s">
        <v>262</v>
      </c>
      <c r="J129" s="7">
        <v>13456.37</v>
      </c>
      <c r="K129" s="7">
        <v>13456.37</v>
      </c>
      <c r="L129" t="s">
        <v>21</v>
      </c>
      <c r="M129" t="s">
        <v>22</v>
      </c>
      <c r="N129" t="s">
        <v>23</v>
      </c>
      <c r="O129" s="7">
        <v>13456.37</v>
      </c>
      <c r="P129" t="s">
        <v>24</v>
      </c>
      <c r="R129">
        <v>3731904</v>
      </c>
    </row>
    <row r="130" spans="1:18" customFormat="1">
      <c r="A130" s="1">
        <v>43503</v>
      </c>
      <c r="C130" t="s">
        <v>56</v>
      </c>
      <c r="D130" t="s">
        <v>19</v>
      </c>
      <c r="E130">
        <v>1190200057</v>
      </c>
      <c r="F130">
        <v>1201900185</v>
      </c>
      <c r="G130" t="s">
        <v>20</v>
      </c>
      <c r="H130" t="s">
        <v>201</v>
      </c>
      <c r="J130">
        <v>120</v>
      </c>
      <c r="K130">
        <v>120</v>
      </c>
      <c r="L130" t="s">
        <v>21</v>
      </c>
      <c r="M130" t="s">
        <v>22</v>
      </c>
      <c r="N130" t="s">
        <v>23</v>
      </c>
      <c r="O130">
        <v>120</v>
      </c>
      <c r="P130" t="s">
        <v>24</v>
      </c>
      <c r="R130">
        <v>3731906</v>
      </c>
    </row>
    <row r="131" spans="1:18" customFormat="1">
      <c r="A131" s="1">
        <v>43503</v>
      </c>
      <c r="C131" t="s">
        <v>79</v>
      </c>
      <c r="D131" t="s">
        <v>19</v>
      </c>
      <c r="E131">
        <v>1190200060</v>
      </c>
      <c r="F131">
        <v>4115004719</v>
      </c>
      <c r="G131" t="s">
        <v>20</v>
      </c>
      <c r="H131" t="s">
        <v>262</v>
      </c>
      <c r="J131">
        <v>490.9</v>
      </c>
      <c r="K131">
        <v>490.9</v>
      </c>
      <c r="L131" t="s">
        <v>21</v>
      </c>
      <c r="M131" t="s">
        <v>22</v>
      </c>
      <c r="N131" t="s">
        <v>23</v>
      </c>
      <c r="O131">
        <v>490.9</v>
      </c>
      <c r="P131" t="s">
        <v>24</v>
      </c>
      <c r="R131">
        <v>3732038</v>
      </c>
    </row>
    <row r="132" spans="1:18" customFormat="1">
      <c r="A132" s="1">
        <v>43503</v>
      </c>
      <c r="C132" t="s">
        <v>25</v>
      </c>
      <c r="D132" t="s">
        <v>19</v>
      </c>
      <c r="E132">
        <v>1190200058</v>
      </c>
      <c r="F132">
        <v>4115004717</v>
      </c>
      <c r="G132" t="s">
        <v>20</v>
      </c>
      <c r="H132" t="s">
        <v>262</v>
      </c>
      <c r="J132" s="2">
        <v>1082.4000000000001</v>
      </c>
      <c r="K132" s="2">
        <v>1082.4000000000001</v>
      </c>
      <c r="L132" t="s">
        <v>21</v>
      </c>
      <c r="M132" t="s">
        <v>22</v>
      </c>
      <c r="N132" t="s">
        <v>23</v>
      </c>
      <c r="O132" s="2">
        <v>1082.4000000000001</v>
      </c>
      <c r="P132" t="s">
        <v>24</v>
      </c>
      <c r="R132">
        <v>3731956</v>
      </c>
    </row>
    <row r="133" spans="1:18" customFormat="1">
      <c r="A133" s="1">
        <v>43503</v>
      </c>
      <c r="C133" t="s">
        <v>26</v>
      </c>
      <c r="D133" t="s">
        <v>19</v>
      </c>
      <c r="E133">
        <v>1190200059</v>
      </c>
      <c r="F133">
        <v>4115004718</v>
      </c>
      <c r="G133" t="s">
        <v>20</v>
      </c>
      <c r="H133" t="s">
        <v>262</v>
      </c>
      <c r="J133" s="7">
        <v>1002</v>
      </c>
      <c r="K133" s="7">
        <v>1002</v>
      </c>
      <c r="L133" t="s">
        <v>21</v>
      </c>
      <c r="M133" t="s">
        <v>22</v>
      </c>
      <c r="N133" t="s">
        <v>23</v>
      </c>
      <c r="O133" s="7">
        <v>1002</v>
      </c>
      <c r="P133" t="s">
        <v>24</v>
      </c>
      <c r="R133">
        <v>3732032</v>
      </c>
    </row>
    <row r="134" spans="1:18" customFormat="1">
      <c r="A134" s="1">
        <v>43504</v>
      </c>
      <c r="C134" t="s">
        <v>79</v>
      </c>
      <c r="D134" t="s">
        <v>19</v>
      </c>
      <c r="E134">
        <v>1190200061</v>
      </c>
      <c r="F134">
        <v>4115004724</v>
      </c>
      <c r="G134" t="s">
        <v>20</v>
      </c>
      <c r="H134" t="s">
        <v>262</v>
      </c>
      <c r="J134">
        <v>83.52</v>
      </c>
      <c r="K134">
        <v>83.52</v>
      </c>
      <c r="L134" t="s">
        <v>21</v>
      </c>
      <c r="M134" t="s">
        <v>22</v>
      </c>
      <c r="N134" t="s">
        <v>23</v>
      </c>
      <c r="O134">
        <v>83.52</v>
      </c>
      <c r="P134" t="s">
        <v>24</v>
      </c>
      <c r="R134">
        <v>3732040</v>
      </c>
    </row>
    <row r="135" spans="1:18" customFormat="1">
      <c r="A135" s="1">
        <v>43507</v>
      </c>
      <c r="C135" t="s">
        <v>26</v>
      </c>
      <c r="D135" t="s">
        <v>19</v>
      </c>
      <c r="E135">
        <v>1190200062</v>
      </c>
      <c r="F135">
        <v>4115004728</v>
      </c>
      <c r="G135" t="s">
        <v>20</v>
      </c>
      <c r="H135" t="s">
        <v>262</v>
      </c>
      <c r="J135">
        <v>148.80000000000001</v>
      </c>
      <c r="K135">
        <v>148.80000000000001</v>
      </c>
      <c r="L135" t="s">
        <v>21</v>
      </c>
      <c r="M135" t="s">
        <v>22</v>
      </c>
      <c r="N135" t="s">
        <v>23</v>
      </c>
      <c r="O135">
        <v>148.80000000000001</v>
      </c>
      <c r="P135" t="s">
        <v>24</v>
      </c>
      <c r="R135">
        <v>3732050</v>
      </c>
    </row>
    <row r="136" spans="1:18" customFormat="1">
      <c r="A136" s="1">
        <v>43507</v>
      </c>
      <c r="C136" t="s">
        <v>26</v>
      </c>
      <c r="D136" t="s">
        <v>19</v>
      </c>
      <c r="E136">
        <v>1190200063</v>
      </c>
      <c r="F136">
        <v>4115004727</v>
      </c>
      <c r="G136" t="s">
        <v>20</v>
      </c>
      <c r="H136" t="s">
        <v>262</v>
      </c>
      <c r="J136" s="7">
        <v>1425.24</v>
      </c>
      <c r="K136" s="7">
        <v>1425.24</v>
      </c>
      <c r="L136" t="s">
        <v>21</v>
      </c>
      <c r="M136" t="s">
        <v>22</v>
      </c>
      <c r="N136" t="s">
        <v>23</v>
      </c>
      <c r="O136" s="7">
        <v>1425.24</v>
      </c>
      <c r="P136" t="s">
        <v>24</v>
      </c>
      <c r="R136">
        <v>3732062</v>
      </c>
    </row>
    <row r="137" spans="1:18" customFormat="1">
      <c r="A137" s="1">
        <v>43510</v>
      </c>
      <c r="C137" t="s">
        <v>67</v>
      </c>
      <c r="D137" t="s">
        <v>19</v>
      </c>
      <c r="E137">
        <v>1190200065</v>
      </c>
      <c r="F137">
        <v>190062</v>
      </c>
      <c r="G137" t="s">
        <v>20</v>
      </c>
      <c r="H137" t="s">
        <v>270</v>
      </c>
      <c r="J137" s="7">
        <v>1262.8800000000001</v>
      </c>
      <c r="K137" s="7">
        <v>1262.8800000000001</v>
      </c>
      <c r="L137" t="s">
        <v>21</v>
      </c>
      <c r="M137" t="s">
        <v>22</v>
      </c>
      <c r="N137" t="s">
        <v>23</v>
      </c>
      <c r="O137" s="7">
        <v>1262.8800000000001</v>
      </c>
      <c r="P137" t="s">
        <v>24</v>
      </c>
      <c r="R137">
        <v>3732080</v>
      </c>
    </row>
    <row r="138" spans="1:18" customFormat="1">
      <c r="A138" s="1">
        <v>43510</v>
      </c>
      <c r="C138" t="s">
        <v>81</v>
      </c>
      <c r="D138" t="s">
        <v>19</v>
      </c>
      <c r="E138">
        <v>1190200066</v>
      </c>
      <c r="F138">
        <v>20190245</v>
      </c>
      <c r="G138" t="s">
        <v>20</v>
      </c>
      <c r="H138" t="s">
        <v>274</v>
      </c>
      <c r="J138">
        <v>336</v>
      </c>
      <c r="K138">
        <v>336</v>
      </c>
      <c r="L138" t="s">
        <v>21</v>
      </c>
      <c r="M138" t="s">
        <v>22</v>
      </c>
      <c r="N138" t="s">
        <v>23</v>
      </c>
      <c r="O138">
        <v>336</v>
      </c>
      <c r="P138" t="s">
        <v>24</v>
      </c>
      <c r="R138">
        <v>3732086</v>
      </c>
    </row>
    <row r="139" spans="1:18">
      <c r="A139" s="147">
        <v>43496</v>
      </c>
      <c r="C139" t="s">
        <v>29</v>
      </c>
      <c r="D139" t="s">
        <v>19</v>
      </c>
      <c r="E139" s="106">
        <v>1190100151</v>
      </c>
      <c r="F139" s="106">
        <v>2019046</v>
      </c>
      <c r="G139" s="106" t="s">
        <v>20</v>
      </c>
      <c r="H139" s="106" t="s">
        <v>219</v>
      </c>
      <c r="J139" s="7">
        <v>1551</v>
      </c>
      <c r="K139" s="7">
        <v>1551</v>
      </c>
      <c r="L139" t="s">
        <v>21</v>
      </c>
      <c r="M139" t="s">
        <v>22</v>
      </c>
      <c r="N139" t="s">
        <v>23</v>
      </c>
      <c r="O139" s="98">
        <v>1551</v>
      </c>
      <c r="P139" t="s">
        <v>24</v>
      </c>
      <c r="R139">
        <v>3564297</v>
      </c>
    </row>
    <row r="140" spans="1:18">
      <c r="A140" s="147">
        <v>43514</v>
      </c>
      <c r="C140" t="s">
        <v>70</v>
      </c>
      <c r="D140" t="s">
        <v>19</v>
      </c>
      <c r="E140" s="106">
        <v>1190200075</v>
      </c>
      <c r="F140" s="106">
        <v>2019060</v>
      </c>
      <c r="G140" s="106" t="s">
        <v>20</v>
      </c>
      <c r="H140" s="106" t="s">
        <v>219</v>
      </c>
      <c r="J140">
        <v>668.64</v>
      </c>
      <c r="K140">
        <v>668.64</v>
      </c>
      <c r="L140" t="s">
        <v>21</v>
      </c>
      <c r="M140" t="s">
        <v>22</v>
      </c>
      <c r="N140" t="s">
        <v>23</v>
      </c>
      <c r="O140" s="106">
        <v>668.64</v>
      </c>
      <c r="P140" t="s">
        <v>24</v>
      </c>
      <c r="R140">
        <v>3732112</v>
      </c>
    </row>
    <row r="141" spans="1:18">
      <c r="A141" s="147">
        <v>43514</v>
      </c>
      <c r="C141" t="s">
        <v>46</v>
      </c>
      <c r="D141" t="s">
        <v>19</v>
      </c>
      <c r="E141" s="106">
        <v>1190200067</v>
      </c>
      <c r="F141" s="106">
        <v>2019061</v>
      </c>
      <c r="G141" s="106" t="s">
        <v>20</v>
      </c>
      <c r="H141" s="106" t="s">
        <v>219</v>
      </c>
      <c r="J141" s="7">
        <v>1982.28</v>
      </c>
      <c r="K141" s="7">
        <v>1982.28</v>
      </c>
      <c r="L141" t="s">
        <v>21</v>
      </c>
      <c r="M141" t="s">
        <v>22</v>
      </c>
      <c r="N141" t="s">
        <v>23</v>
      </c>
      <c r="O141" s="98">
        <v>1982.28</v>
      </c>
      <c r="P141" t="s">
        <v>24</v>
      </c>
      <c r="R141">
        <v>3732090</v>
      </c>
    </row>
    <row r="142" spans="1:18">
      <c r="A142" s="147">
        <v>43514</v>
      </c>
      <c r="C142" t="s">
        <v>46</v>
      </c>
      <c r="D142" t="s">
        <v>19</v>
      </c>
      <c r="E142" s="106">
        <v>1190200068</v>
      </c>
      <c r="F142" s="106">
        <v>2019062</v>
      </c>
      <c r="G142" s="106" t="s">
        <v>20</v>
      </c>
      <c r="H142" s="106" t="s">
        <v>219</v>
      </c>
      <c r="J142" s="7">
        <v>3007.2</v>
      </c>
      <c r="K142" s="7">
        <v>3007.2</v>
      </c>
      <c r="L142" t="s">
        <v>21</v>
      </c>
      <c r="M142" t="s">
        <v>22</v>
      </c>
      <c r="N142" t="s">
        <v>23</v>
      </c>
      <c r="O142" s="98">
        <v>3007.2</v>
      </c>
      <c r="P142" t="s">
        <v>24</v>
      </c>
      <c r="R142">
        <v>3732092</v>
      </c>
    </row>
    <row r="143" spans="1:18">
      <c r="A143" s="147">
        <v>43514</v>
      </c>
      <c r="C143" t="s">
        <v>67</v>
      </c>
      <c r="D143" t="s">
        <v>19</v>
      </c>
      <c r="E143" s="106">
        <v>1190200069</v>
      </c>
      <c r="F143" s="106">
        <v>2019063</v>
      </c>
      <c r="G143" s="106" t="s">
        <v>20</v>
      </c>
      <c r="H143" s="106" t="s">
        <v>219</v>
      </c>
      <c r="J143">
        <v>60</v>
      </c>
      <c r="K143">
        <v>60</v>
      </c>
      <c r="L143" t="s">
        <v>21</v>
      </c>
      <c r="M143" t="s">
        <v>22</v>
      </c>
      <c r="N143" t="s">
        <v>23</v>
      </c>
      <c r="O143" s="106">
        <v>60</v>
      </c>
      <c r="P143" t="s">
        <v>24</v>
      </c>
      <c r="R143">
        <v>3732094</v>
      </c>
    </row>
    <row r="144" spans="1:18">
      <c r="A144" s="147">
        <v>43514</v>
      </c>
      <c r="C144" t="s">
        <v>35</v>
      </c>
      <c r="D144" t="s">
        <v>19</v>
      </c>
      <c r="E144" s="106">
        <v>1190200069</v>
      </c>
      <c r="F144" s="106">
        <v>2019063</v>
      </c>
      <c r="G144" s="106" t="s">
        <v>20</v>
      </c>
      <c r="H144" s="106" t="s">
        <v>219</v>
      </c>
      <c r="J144" s="42">
        <v>480</v>
      </c>
      <c r="K144" s="42">
        <v>480</v>
      </c>
      <c r="L144" t="s">
        <v>21</v>
      </c>
      <c r="M144" t="s">
        <v>22</v>
      </c>
      <c r="N144" t="s">
        <v>23</v>
      </c>
      <c r="O144" s="106">
        <v>480</v>
      </c>
      <c r="P144" t="s">
        <v>24</v>
      </c>
      <c r="R144">
        <v>3732095</v>
      </c>
    </row>
    <row r="145" spans="1:18">
      <c r="A145" s="147">
        <v>43514</v>
      </c>
      <c r="C145" t="s">
        <v>83</v>
      </c>
      <c r="D145" t="s">
        <v>19</v>
      </c>
      <c r="E145" s="106">
        <v>1190200070</v>
      </c>
      <c r="F145" s="106">
        <v>2019064</v>
      </c>
      <c r="G145" s="106" t="s">
        <v>20</v>
      </c>
      <c r="H145" s="106" t="s">
        <v>219</v>
      </c>
      <c r="J145">
        <v>930</v>
      </c>
      <c r="K145">
        <v>930</v>
      </c>
      <c r="L145" t="s">
        <v>21</v>
      </c>
      <c r="M145" t="s">
        <v>22</v>
      </c>
      <c r="N145" t="s">
        <v>23</v>
      </c>
      <c r="O145" s="106">
        <v>930</v>
      </c>
      <c r="P145" t="s">
        <v>24</v>
      </c>
      <c r="R145">
        <v>3732101</v>
      </c>
    </row>
    <row r="146" spans="1:18">
      <c r="A146" s="147">
        <v>43514</v>
      </c>
      <c r="C146" t="s">
        <v>31</v>
      </c>
      <c r="D146" t="s">
        <v>19</v>
      </c>
      <c r="E146" s="106">
        <v>1190200071</v>
      </c>
      <c r="F146" s="106">
        <v>2019066</v>
      </c>
      <c r="G146" s="106" t="s">
        <v>20</v>
      </c>
      <c r="H146" s="106" t="s">
        <v>219</v>
      </c>
      <c r="J146" s="42">
        <v>585.12</v>
      </c>
      <c r="K146" s="42">
        <v>585.12</v>
      </c>
      <c r="L146" t="s">
        <v>21</v>
      </c>
      <c r="M146" t="s">
        <v>22</v>
      </c>
      <c r="N146" t="s">
        <v>23</v>
      </c>
      <c r="O146" s="106">
        <v>585.12</v>
      </c>
      <c r="P146" t="s">
        <v>24</v>
      </c>
      <c r="R146">
        <v>3732104</v>
      </c>
    </row>
    <row r="147" spans="1:18">
      <c r="A147" s="147">
        <v>43514</v>
      </c>
      <c r="C147" t="s">
        <v>44</v>
      </c>
      <c r="D147" t="s">
        <v>19</v>
      </c>
      <c r="E147" s="106">
        <v>1190200071</v>
      </c>
      <c r="F147" s="106">
        <v>2019066</v>
      </c>
      <c r="G147" s="106" t="s">
        <v>20</v>
      </c>
      <c r="H147" s="106" t="s">
        <v>219</v>
      </c>
      <c r="J147" s="42">
        <v>406.8</v>
      </c>
      <c r="K147" s="42">
        <v>406.8</v>
      </c>
      <c r="L147" t="s">
        <v>21</v>
      </c>
      <c r="M147" t="s">
        <v>22</v>
      </c>
      <c r="N147" t="s">
        <v>23</v>
      </c>
      <c r="O147" s="106">
        <v>406.8</v>
      </c>
      <c r="P147" t="s">
        <v>24</v>
      </c>
      <c r="R147">
        <v>3732103</v>
      </c>
    </row>
    <row r="148" spans="1:18">
      <c r="A148" s="147">
        <v>43514</v>
      </c>
      <c r="C148" t="s">
        <v>44</v>
      </c>
      <c r="D148" t="s">
        <v>19</v>
      </c>
      <c r="E148" s="106">
        <v>1190200072</v>
      </c>
      <c r="F148" s="106">
        <v>2019067</v>
      </c>
      <c r="G148" s="106" t="s">
        <v>20</v>
      </c>
      <c r="H148" s="106" t="s">
        <v>219</v>
      </c>
      <c r="J148" s="2">
        <v>2550.6</v>
      </c>
      <c r="K148" s="2">
        <v>2550.6</v>
      </c>
      <c r="L148" t="s">
        <v>21</v>
      </c>
      <c r="M148" t="s">
        <v>22</v>
      </c>
      <c r="N148" t="s">
        <v>23</v>
      </c>
      <c r="O148" s="98">
        <v>2550.6</v>
      </c>
      <c r="P148" t="s">
        <v>24</v>
      </c>
      <c r="R148">
        <v>3732106</v>
      </c>
    </row>
    <row r="149" spans="1:18">
      <c r="A149" s="147">
        <v>43514</v>
      </c>
      <c r="C149" t="s">
        <v>28</v>
      </c>
      <c r="D149" t="s">
        <v>19</v>
      </c>
      <c r="E149" s="106">
        <v>1190200073</v>
      </c>
      <c r="F149" s="106">
        <v>2019068</v>
      </c>
      <c r="G149" s="106" t="s">
        <v>20</v>
      </c>
      <c r="H149" s="106" t="s">
        <v>219</v>
      </c>
      <c r="J149" s="7">
        <v>2724.96</v>
      </c>
      <c r="K149" s="7">
        <v>2724.96</v>
      </c>
      <c r="L149" t="s">
        <v>21</v>
      </c>
      <c r="M149" t="s">
        <v>22</v>
      </c>
      <c r="N149" t="s">
        <v>23</v>
      </c>
      <c r="O149" s="98">
        <v>2724.96</v>
      </c>
      <c r="P149" t="s">
        <v>24</v>
      </c>
      <c r="R149">
        <v>3732108</v>
      </c>
    </row>
    <row r="150" spans="1:18">
      <c r="A150" s="147">
        <v>43514</v>
      </c>
      <c r="C150" t="s">
        <v>27</v>
      </c>
      <c r="D150" t="s">
        <v>19</v>
      </c>
      <c r="E150" s="106">
        <v>1190200074</v>
      </c>
      <c r="F150" s="106">
        <v>2019069</v>
      </c>
      <c r="G150" s="106" t="s">
        <v>20</v>
      </c>
      <c r="H150" s="106" t="s">
        <v>219</v>
      </c>
      <c r="J150" s="7">
        <v>1165.44</v>
      </c>
      <c r="K150" s="7">
        <v>1165.44</v>
      </c>
      <c r="L150" t="s">
        <v>21</v>
      </c>
      <c r="M150" t="s">
        <v>22</v>
      </c>
      <c r="N150" t="s">
        <v>23</v>
      </c>
      <c r="O150" s="98">
        <v>1165.44</v>
      </c>
      <c r="P150" t="s">
        <v>24</v>
      </c>
      <c r="R150">
        <v>3732110</v>
      </c>
    </row>
    <row r="151" spans="1:18" customFormat="1">
      <c r="A151" s="1">
        <v>43515</v>
      </c>
      <c r="C151" t="s">
        <v>18</v>
      </c>
      <c r="D151" t="s">
        <v>19</v>
      </c>
      <c r="E151">
        <v>1190200084</v>
      </c>
      <c r="F151">
        <v>1980147</v>
      </c>
      <c r="G151" t="s">
        <v>20</v>
      </c>
      <c r="H151" t="s">
        <v>203</v>
      </c>
      <c r="J151">
        <v>316.8</v>
      </c>
      <c r="K151">
        <v>316.8</v>
      </c>
      <c r="L151" t="s">
        <v>21</v>
      </c>
      <c r="M151" t="s">
        <v>22</v>
      </c>
      <c r="N151" t="s">
        <v>23</v>
      </c>
      <c r="O151">
        <v>316.8</v>
      </c>
      <c r="P151" t="s">
        <v>24</v>
      </c>
      <c r="R151">
        <v>3732190</v>
      </c>
    </row>
    <row r="152" spans="1:18" customFormat="1">
      <c r="A152" s="1">
        <v>43515</v>
      </c>
      <c r="C152" t="s">
        <v>56</v>
      </c>
      <c r="D152" t="s">
        <v>19</v>
      </c>
      <c r="E152">
        <v>1190200085</v>
      </c>
      <c r="F152">
        <v>1970067</v>
      </c>
      <c r="G152" t="s">
        <v>20</v>
      </c>
      <c r="H152" t="s">
        <v>203</v>
      </c>
      <c r="J152" s="7">
        <v>1619.1</v>
      </c>
      <c r="K152" s="7">
        <v>1619.1</v>
      </c>
      <c r="L152" t="s">
        <v>21</v>
      </c>
      <c r="M152" t="s">
        <v>22</v>
      </c>
      <c r="N152" t="s">
        <v>23</v>
      </c>
      <c r="O152" s="7">
        <v>1619.1</v>
      </c>
      <c r="P152" t="s">
        <v>24</v>
      </c>
      <c r="R152">
        <v>3732192</v>
      </c>
    </row>
    <row r="153" spans="1:18" customFormat="1">
      <c r="A153" s="1">
        <v>43515</v>
      </c>
      <c r="C153" t="s">
        <v>85</v>
      </c>
      <c r="D153" t="s">
        <v>19</v>
      </c>
      <c r="E153">
        <v>1190200081</v>
      </c>
      <c r="F153">
        <v>2195010054</v>
      </c>
      <c r="G153" t="s">
        <v>20</v>
      </c>
      <c r="H153" t="s">
        <v>212</v>
      </c>
      <c r="J153" s="7">
        <v>2074.44</v>
      </c>
      <c r="K153" s="7">
        <v>2074.44</v>
      </c>
      <c r="L153" t="s">
        <v>21</v>
      </c>
      <c r="M153" t="s">
        <v>22</v>
      </c>
      <c r="N153" t="s">
        <v>23</v>
      </c>
      <c r="O153" s="7">
        <v>2074.44</v>
      </c>
      <c r="P153" t="s">
        <v>24</v>
      </c>
      <c r="R153">
        <v>3732184</v>
      </c>
    </row>
    <row r="154" spans="1:18" customFormat="1">
      <c r="A154" s="1">
        <v>43515</v>
      </c>
      <c r="C154" t="s">
        <v>56</v>
      </c>
      <c r="D154" t="s">
        <v>19</v>
      </c>
      <c r="E154">
        <v>1190200077</v>
      </c>
      <c r="F154">
        <v>1900050</v>
      </c>
      <c r="G154" t="s">
        <v>20</v>
      </c>
      <c r="H154" t="s">
        <v>235</v>
      </c>
      <c r="J154">
        <v>362.4</v>
      </c>
      <c r="K154">
        <v>362.4</v>
      </c>
      <c r="L154" t="s">
        <v>21</v>
      </c>
      <c r="M154" t="s">
        <v>22</v>
      </c>
      <c r="N154" t="s">
        <v>23</v>
      </c>
      <c r="O154">
        <v>362.4</v>
      </c>
      <c r="P154" t="s">
        <v>24</v>
      </c>
      <c r="R154">
        <v>3732176</v>
      </c>
    </row>
    <row r="155" spans="1:18" customFormat="1">
      <c r="A155" s="1">
        <v>43515</v>
      </c>
      <c r="C155" t="s">
        <v>56</v>
      </c>
      <c r="D155" t="s">
        <v>19</v>
      </c>
      <c r="E155">
        <v>1190200078</v>
      </c>
      <c r="F155">
        <v>1900047</v>
      </c>
      <c r="G155" t="s">
        <v>20</v>
      </c>
      <c r="H155" t="s">
        <v>235</v>
      </c>
      <c r="J155">
        <v>362.4</v>
      </c>
      <c r="K155">
        <v>362.4</v>
      </c>
      <c r="L155" t="s">
        <v>21</v>
      </c>
      <c r="M155" t="s">
        <v>22</v>
      </c>
      <c r="N155" t="s">
        <v>23</v>
      </c>
      <c r="O155">
        <v>362.4</v>
      </c>
      <c r="P155" t="s">
        <v>24</v>
      </c>
      <c r="R155">
        <v>3732178</v>
      </c>
    </row>
    <row r="156" spans="1:18" customFormat="1">
      <c r="A156" s="1">
        <v>43515</v>
      </c>
      <c r="C156" t="s">
        <v>56</v>
      </c>
      <c r="D156" t="s">
        <v>19</v>
      </c>
      <c r="E156">
        <v>1190200079</v>
      </c>
      <c r="F156">
        <v>1900049</v>
      </c>
      <c r="G156" t="s">
        <v>20</v>
      </c>
      <c r="H156" t="s">
        <v>235</v>
      </c>
      <c r="J156" s="42">
        <v>362.4</v>
      </c>
      <c r="K156" s="42">
        <v>362.4</v>
      </c>
      <c r="L156" t="s">
        <v>21</v>
      </c>
      <c r="M156" t="s">
        <v>22</v>
      </c>
      <c r="N156" t="s">
        <v>23</v>
      </c>
      <c r="O156" s="42">
        <v>362.4</v>
      </c>
      <c r="P156" t="s">
        <v>24</v>
      </c>
      <c r="R156">
        <v>3732180</v>
      </c>
    </row>
    <row r="157" spans="1:18" customFormat="1">
      <c r="A157" s="1">
        <v>43515</v>
      </c>
      <c r="C157" t="s">
        <v>56</v>
      </c>
      <c r="D157" t="s">
        <v>19</v>
      </c>
      <c r="E157">
        <v>1190200080</v>
      </c>
      <c r="F157">
        <v>1900048</v>
      </c>
      <c r="G157" t="s">
        <v>20</v>
      </c>
      <c r="H157" t="s">
        <v>235</v>
      </c>
      <c r="J157">
        <v>362.4</v>
      </c>
      <c r="K157">
        <v>362.4</v>
      </c>
      <c r="L157" t="s">
        <v>21</v>
      </c>
      <c r="M157" t="s">
        <v>22</v>
      </c>
      <c r="N157" t="s">
        <v>23</v>
      </c>
      <c r="O157">
        <v>362.4</v>
      </c>
      <c r="P157" t="s">
        <v>24</v>
      </c>
      <c r="R157">
        <v>3732182</v>
      </c>
    </row>
    <row r="158" spans="1:18" customFormat="1">
      <c r="A158" s="1">
        <v>43515</v>
      </c>
      <c r="C158" t="s">
        <v>34</v>
      </c>
      <c r="D158" t="s">
        <v>19</v>
      </c>
      <c r="E158">
        <v>1190200082</v>
      </c>
      <c r="F158">
        <v>1960007</v>
      </c>
      <c r="G158" t="s">
        <v>20</v>
      </c>
      <c r="H158" t="s">
        <v>277</v>
      </c>
      <c r="J158">
        <v>222</v>
      </c>
      <c r="K158">
        <v>222</v>
      </c>
      <c r="L158" t="s">
        <v>21</v>
      </c>
      <c r="M158" t="s">
        <v>22</v>
      </c>
      <c r="N158" t="s">
        <v>23</v>
      </c>
      <c r="O158">
        <v>222</v>
      </c>
      <c r="P158" t="s">
        <v>24</v>
      </c>
      <c r="R158">
        <v>3732186</v>
      </c>
    </row>
    <row r="159" spans="1:18" customFormat="1">
      <c r="A159" s="1">
        <v>43515</v>
      </c>
      <c r="C159" t="s">
        <v>36</v>
      </c>
      <c r="D159" t="s">
        <v>19</v>
      </c>
      <c r="E159">
        <v>1190200083</v>
      </c>
      <c r="F159">
        <v>1960006</v>
      </c>
      <c r="G159" t="s">
        <v>20</v>
      </c>
      <c r="H159" t="s">
        <v>277</v>
      </c>
      <c r="J159">
        <v>198</v>
      </c>
      <c r="K159">
        <v>198</v>
      </c>
      <c r="L159" t="s">
        <v>21</v>
      </c>
      <c r="M159" t="s">
        <v>22</v>
      </c>
      <c r="N159" t="s">
        <v>23</v>
      </c>
      <c r="O159">
        <v>198</v>
      </c>
      <c r="P159" t="s">
        <v>24</v>
      </c>
      <c r="R159">
        <v>3732188</v>
      </c>
    </row>
    <row r="160" spans="1:18" customFormat="1">
      <c r="A160" s="1">
        <v>43516</v>
      </c>
      <c r="C160" t="s">
        <v>30</v>
      </c>
      <c r="D160" t="s">
        <v>19</v>
      </c>
      <c r="E160">
        <v>1190200086</v>
      </c>
      <c r="F160">
        <v>201913</v>
      </c>
      <c r="G160" t="s">
        <v>20</v>
      </c>
      <c r="H160" t="s">
        <v>220</v>
      </c>
      <c r="J160">
        <v>55.2</v>
      </c>
      <c r="K160">
        <v>55.2</v>
      </c>
      <c r="L160" t="s">
        <v>21</v>
      </c>
      <c r="M160" t="s">
        <v>22</v>
      </c>
      <c r="N160" t="s">
        <v>23</v>
      </c>
      <c r="O160">
        <v>55.2</v>
      </c>
      <c r="P160" t="s">
        <v>24</v>
      </c>
      <c r="R160">
        <v>3732196</v>
      </c>
    </row>
    <row r="161" spans="1:18" customFormat="1">
      <c r="A161" s="1">
        <v>43516</v>
      </c>
      <c r="C161" t="s">
        <v>53</v>
      </c>
      <c r="D161" t="s">
        <v>19</v>
      </c>
      <c r="E161">
        <v>1190200086</v>
      </c>
      <c r="F161">
        <v>201913</v>
      </c>
      <c r="G161" t="s">
        <v>20</v>
      </c>
      <c r="H161" t="s">
        <v>220</v>
      </c>
      <c r="J161">
        <v>55.2</v>
      </c>
      <c r="K161">
        <v>55.2</v>
      </c>
      <c r="L161" t="s">
        <v>21</v>
      </c>
      <c r="M161" t="s">
        <v>22</v>
      </c>
      <c r="N161" t="s">
        <v>23</v>
      </c>
      <c r="O161">
        <v>55.2</v>
      </c>
      <c r="P161" t="s">
        <v>24</v>
      </c>
      <c r="R161">
        <v>3732197</v>
      </c>
    </row>
    <row r="162" spans="1:18" customFormat="1">
      <c r="A162" s="1">
        <v>43516</v>
      </c>
      <c r="C162" t="s">
        <v>79</v>
      </c>
      <c r="D162" t="s">
        <v>19</v>
      </c>
      <c r="E162">
        <v>1190200087</v>
      </c>
      <c r="F162">
        <v>201912</v>
      </c>
      <c r="G162" t="s">
        <v>20</v>
      </c>
      <c r="H162" t="s">
        <v>220</v>
      </c>
      <c r="J162">
        <v>248.4</v>
      </c>
      <c r="K162">
        <v>248.4</v>
      </c>
      <c r="L162" t="s">
        <v>21</v>
      </c>
      <c r="M162" t="s">
        <v>22</v>
      </c>
      <c r="N162" t="s">
        <v>23</v>
      </c>
      <c r="O162">
        <v>248.4</v>
      </c>
      <c r="P162" t="s">
        <v>24</v>
      </c>
      <c r="R162">
        <v>3732199</v>
      </c>
    </row>
    <row r="163" spans="1:18" customFormat="1">
      <c r="A163" s="1">
        <v>43516</v>
      </c>
      <c r="C163" t="s">
        <v>61</v>
      </c>
      <c r="D163" t="s">
        <v>19</v>
      </c>
      <c r="E163">
        <v>1190200087</v>
      </c>
      <c r="F163">
        <v>201912</v>
      </c>
      <c r="G163" t="s">
        <v>20</v>
      </c>
      <c r="H163" t="s">
        <v>220</v>
      </c>
      <c r="J163">
        <v>793.2</v>
      </c>
      <c r="K163">
        <v>793.2</v>
      </c>
      <c r="L163" t="s">
        <v>21</v>
      </c>
      <c r="M163" t="s">
        <v>22</v>
      </c>
      <c r="N163" t="s">
        <v>23</v>
      </c>
      <c r="O163">
        <v>793.2</v>
      </c>
      <c r="P163" t="s">
        <v>24</v>
      </c>
      <c r="R163">
        <v>3732200</v>
      </c>
    </row>
    <row r="164" spans="1:18" customFormat="1">
      <c r="A164" s="1">
        <v>43516</v>
      </c>
      <c r="C164" t="s">
        <v>29</v>
      </c>
      <c r="D164" t="s">
        <v>19</v>
      </c>
      <c r="E164">
        <v>1190200086</v>
      </c>
      <c r="F164">
        <v>201913</v>
      </c>
      <c r="G164" t="s">
        <v>20</v>
      </c>
      <c r="H164" t="s">
        <v>220</v>
      </c>
      <c r="J164">
        <v>82.8</v>
      </c>
      <c r="K164">
        <v>82.8</v>
      </c>
      <c r="L164" t="s">
        <v>21</v>
      </c>
      <c r="M164" t="s">
        <v>22</v>
      </c>
      <c r="N164" t="s">
        <v>23</v>
      </c>
      <c r="O164">
        <v>82.8</v>
      </c>
      <c r="P164" t="s">
        <v>24</v>
      </c>
      <c r="R164">
        <v>3732194</v>
      </c>
    </row>
    <row r="165" spans="1:18" customFormat="1">
      <c r="A165" s="1">
        <v>43516</v>
      </c>
      <c r="C165" t="s">
        <v>89</v>
      </c>
      <c r="D165" t="s">
        <v>19</v>
      </c>
      <c r="E165">
        <v>1190200086</v>
      </c>
      <c r="F165">
        <v>201913</v>
      </c>
      <c r="G165" t="s">
        <v>20</v>
      </c>
      <c r="H165" t="s">
        <v>220</v>
      </c>
      <c r="J165">
        <v>110.4</v>
      </c>
      <c r="K165">
        <v>110.4</v>
      </c>
      <c r="L165" t="s">
        <v>21</v>
      </c>
      <c r="M165" t="s">
        <v>22</v>
      </c>
      <c r="N165" t="s">
        <v>23</v>
      </c>
      <c r="O165">
        <v>110.4</v>
      </c>
      <c r="P165" t="s">
        <v>24</v>
      </c>
      <c r="R165">
        <v>3732195</v>
      </c>
    </row>
    <row r="166" spans="1:18" customFormat="1">
      <c r="A166" s="1">
        <v>43517</v>
      </c>
      <c r="C166" t="s">
        <v>90</v>
      </c>
      <c r="D166" t="s">
        <v>19</v>
      </c>
      <c r="E166">
        <v>1190200090</v>
      </c>
      <c r="F166">
        <v>111900375</v>
      </c>
      <c r="G166" t="s">
        <v>20</v>
      </c>
      <c r="H166" t="s">
        <v>207</v>
      </c>
      <c r="J166">
        <v>136.80000000000001</v>
      </c>
      <c r="K166">
        <v>136.80000000000001</v>
      </c>
      <c r="L166" t="s">
        <v>21</v>
      </c>
      <c r="M166" t="s">
        <v>22</v>
      </c>
      <c r="N166" t="s">
        <v>23</v>
      </c>
      <c r="O166">
        <v>136.80000000000001</v>
      </c>
      <c r="P166" t="s">
        <v>24</v>
      </c>
      <c r="R166">
        <v>3732214</v>
      </c>
    </row>
    <row r="167" spans="1:18" customFormat="1">
      <c r="A167" s="1">
        <v>43517</v>
      </c>
      <c r="C167" t="s">
        <v>92</v>
      </c>
      <c r="D167" t="s">
        <v>19</v>
      </c>
      <c r="E167">
        <v>1190200089</v>
      </c>
      <c r="F167">
        <v>111900376</v>
      </c>
      <c r="G167" t="s">
        <v>20</v>
      </c>
      <c r="H167" t="s">
        <v>207</v>
      </c>
      <c r="J167">
        <v>114</v>
      </c>
      <c r="K167">
        <v>114</v>
      </c>
      <c r="L167" t="s">
        <v>21</v>
      </c>
      <c r="M167" t="s">
        <v>22</v>
      </c>
      <c r="N167" t="s">
        <v>23</v>
      </c>
      <c r="O167">
        <v>114</v>
      </c>
      <c r="P167" t="s">
        <v>24</v>
      </c>
      <c r="R167">
        <v>3732212</v>
      </c>
    </row>
    <row r="168" spans="1:18" customFormat="1">
      <c r="A168" s="1">
        <v>43517</v>
      </c>
      <c r="C168" t="s">
        <v>34</v>
      </c>
      <c r="D168" t="s">
        <v>19</v>
      </c>
      <c r="E168">
        <v>1190200088</v>
      </c>
      <c r="F168">
        <v>41190192</v>
      </c>
      <c r="G168" t="s">
        <v>20</v>
      </c>
      <c r="H168" t="s">
        <v>215</v>
      </c>
      <c r="J168">
        <v>50</v>
      </c>
      <c r="K168">
        <v>50</v>
      </c>
      <c r="L168" t="s">
        <v>21</v>
      </c>
      <c r="M168" t="s">
        <v>22</v>
      </c>
      <c r="N168" t="s">
        <v>23</v>
      </c>
      <c r="O168">
        <v>50</v>
      </c>
      <c r="P168" t="s">
        <v>24</v>
      </c>
      <c r="R168">
        <v>3732203</v>
      </c>
    </row>
    <row r="169" spans="1:18" customFormat="1">
      <c r="A169" s="1">
        <v>43517</v>
      </c>
      <c r="C169" t="s">
        <v>54</v>
      </c>
      <c r="D169" t="s">
        <v>19</v>
      </c>
      <c r="E169">
        <v>1190200088</v>
      </c>
      <c r="F169">
        <v>41190192</v>
      </c>
      <c r="G169" t="s">
        <v>20</v>
      </c>
      <c r="H169" t="s">
        <v>215</v>
      </c>
      <c r="J169">
        <v>50</v>
      </c>
      <c r="K169">
        <v>50</v>
      </c>
      <c r="L169" t="s">
        <v>21</v>
      </c>
      <c r="M169" t="s">
        <v>22</v>
      </c>
      <c r="N169" t="s">
        <v>23</v>
      </c>
      <c r="O169">
        <v>50</v>
      </c>
      <c r="P169" t="s">
        <v>24</v>
      </c>
      <c r="R169">
        <v>3732205</v>
      </c>
    </row>
    <row r="170" spans="1:18" customFormat="1">
      <c r="A170" s="1">
        <v>43517</v>
      </c>
      <c r="C170" t="s">
        <v>91</v>
      </c>
      <c r="D170" t="s">
        <v>19</v>
      </c>
      <c r="E170">
        <v>1190200088</v>
      </c>
      <c r="F170">
        <v>41190192</v>
      </c>
      <c r="G170" t="s">
        <v>20</v>
      </c>
      <c r="H170" t="s">
        <v>215</v>
      </c>
      <c r="J170" s="42">
        <v>484.82</v>
      </c>
      <c r="K170" s="42">
        <v>484.82</v>
      </c>
      <c r="L170" t="s">
        <v>21</v>
      </c>
      <c r="M170" t="s">
        <v>22</v>
      </c>
      <c r="N170" t="s">
        <v>23</v>
      </c>
      <c r="O170" s="42">
        <v>484.82</v>
      </c>
      <c r="P170" t="s">
        <v>24</v>
      </c>
      <c r="R170">
        <v>3732204</v>
      </c>
    </row>
    <row r="171" spans="1:18" customFormat="1">
      <c r="A171" s="1">
        <v>43521</v>
      </c>
      <c r="C171" t="s">
        <v>68</v>
      </c>
      <c r="D171" t="s">
        <v>19</v>
      </c>
      <c r="E171">
        <v>1190200094</v>
      </c>
      <c r="F171">
        <v>300117887</v>
      </c>
      <c r="G171" t="s">
        <v>20</v>
      </c>
      <c r="H171" t="s">
        <v>189</v>
      </c>
      <c r="J171">
        <v>248.15</v>
      </c>
      <c r="K171">
        <v>248.15</v>
      </c>
      <c r="L171" t="s">
        <v>21</v>
      </c>
      <c r="M171" t="s">
        <v>22</v>
      </c>
      <c r="N171" t="s">
        <v>23</v>
      </c>
      <c r="O171">
        <v>248.15</v>
      </c>
      <c r="P171" t="s">
        <v>24</v>
      </c>
      <c r="R171">
        <v>3732225</v>
      </c>
    </row>
    <row r="172" spans="1:18" customFormat="1">
      <c r="A172" s="1">
        <v>43521</v>
      </c>
      <c r="C172" t="s">
        <v>93</v>
      </c>
      <c r="D172" t="s">
        <v>19</v>
      </c>
      <c r="E172">
        <v>1190200096</v>
      </c>
      <c r="F172">
        <v>111900374</v>
      </c>
      <c r="G172" t="s">
        <v>20</v>
      </c>
      <c r="H172" t="s">
        <v>207</v>
      </c>
      <c r="J172" s="42">
        <v>108.24</v>
      </c>
      <c r="K172" s="42">
        <v>108.24</v>
      </c>
      <c r="L172" t="s">
        <v>21</v>
      </c>
      <c r="M172" t="s">
        <v>22</v>
      </c>
      <c r="N172" t="s">
        <v>23</v>
      </c>
      <c r="O172" s="42">
        <v>108.24</v>
      </c>
      <c r="P172" t="s">
        <v>24</v>
      </c>
      <c r="R172">
        <v>3732229</v>
      </c>
    </row>
    <row r="173" spans="1:18" customFormat="1">
      <c r="A173" s="1">
        <v>43521</v>
      </c>
      <c r="C173" t="s">
        <v>62</v>
      </c>
      <c r="D173" t="s">
        <v>19</v>
      </c>
      <c r="E173">
        <v>1190200095</v>
      </c>
      <c r="F173">
        <v>6190115</v>
      </c>
      <c r="G173" t="s">
        <v>20</v>
      </c>
      <c r="H173" t="s">
        <v>223</v>
      </c>
      <c r="J173" s="42">
        <v>285.12</v>
      </c>
      <c r="K173" s="42">
        <v>285.12</v>
      </c>
      <c r="L173" t="s">
        <v>21</v>
      </c>
      <c r="M173" t="s">
        <v>22</v>
      </c>
      <c r="N173" t="s">
        <v>23</v>
      </c>
      <c r="O173" s="42">
        <v>285.12</v>
      </c>
      <c r="P173" t="s">
        <v>24</v>
      </c>
      <c r="R173">
        <v>3732227</v>
      </c>
    </row>
    <row r="174" spans="1:18" customFormat="1">
      <c r="A174" s="1">
        <v>43521</v>
      </c>
      <c r="C174" t="s">
        <v>59</v>
      </c>
      <c r="D174" t="s">
        <v>19</v>
      </c>
      <c r="E174">
        <v>1190200091</v>
      </c>
      <c r="F174">
        <v>201914</v>
      </c>
      <c r="G174" t="s">
        <v>20</v>
      </c>
      <c r="H174" t="s">
        <v>220</v>
      </c>
      <c r="J174" s="7">
        <v>2376</v>
      </c>
      <c r="K174" s="7">
        <v>2376</v>
      </c>
      <c r="L174" t="s">
        <v>21</v>
      </c>
      <c r="M174" t="s">
        <v>22</v>
      </c>
      <c r="N174" t="s">
        <v>23</v>
      </c>
      <c r="O174" s="7">
        <v>2376</v>
      </c>
      <c r="P174" t="s">
        <v>24</v>
      </c>
      <c r="R174">
        <v>3732216</v>
      </c>
    </row>
    <row r="175" spans="1:18" customFormat="1">
      <c r="A175" s="1">
        <v>43521</v>
      </c>
      <c r="C175" t="s">
        <v>79</v>
      </c>
      <c r="D175" t="s">
        <v>19</v>
      </c>
      <c r="E175">
        <v>1190200091</v>
      </c>
      <c r="F175">
        <v>201914</v>
      </c>
      <c r="G175" t="s">
        <v>20</v>
      </c>
      <c r="H175" t="s">
        <v>220</v>
      </c>
      <c r="J175" s="42">
        <v>27.6</v>
      </c>
      <c r="K175" s="42">
        <v>27.6</v>
      </c>
      <c r="L175" t="s">
        <v>21</v>
      </c>
      <c r="M175" t="s">
        <v>22</v>
      </c>
      <c r="N175" t="s">
        <v>23</v>
      </c>
      <c r="O175" s="42">
        <v>27.6</v>
      </c>
      <c r="P175" t="s">
        <v>24</v>
      </c>
      <c r="R175">
        <v>3732217</v>
      </c>
    </row>
    <row r="176" spans="1:18" customFormat="1">
      <c r="A176" s="1">
        <v>43521</v>
      </c>
      <c r="C176" t="s">
        <v>59</v>
      </c>
      <c r="D176" t="s">
        <v>19</v>
      </c>
      <c r="E176">
        <v>1190200092</v>
      </c>
      <c r="F176">
        <v>4115004749</v>
      </c>
      <c r="G176" t="s">
        <v>20</v>
      </c>
      <c r="H176" t="s">
        <v>262</v>
      </c>
      <c r="J176">
        <v>431.42</v>
      </c>
      <c r="K176">
        <v>431.42</v>
      </c>
      <c r="L176" t="s">
        <v>21</v>
      </c>
      <c r="M176" t="s">
        <v>22</v>
      </c>
      <c r="N176" t="s">
        <v>23</v>
      </c>
      <c r="O176">
        <v>431.42</v>
      </c>
      <c r="P176" t="s">
        <v>24</v>
      </c>
      <c r="R176">
        <v>3732219</v>
      </c>
    </row>
    <row r="177" spans="1:18" customFormat="1">
      <c r="A177" s="1">
        <v>43521</v>
      </c>
      <c r="C177" t="s">
        <v>87</v>
      </c>
      <c r="D177" t="s">
        <v>19</v>
      </c>
      <c r="E177">
        <v>1190200093</v>
      </c>
      <c r="F177">
        <v>4115004750</v>
      </c>
      <c r="G177" t="s">
        <v>20</v>
      </c>
      <c r="H177" t="s">
        <v>262</v>
      </c>
      <c r="J177" s="7">
        <v>1197.8399999999999</v>
      </c>
      <c r="K177" s="7">
        <v>1197.8399999999999</v>
      </c>
      <c r="L177" t="s">
        <v>21</v>
      </c>
      <c r="M177" t="s">
        <v>22</v>
      </c>
      <c r="N177" t="s">
        <v>23</v>
      </c>
      <c r="O177" s="7">
        <v>1197.8399999999999</v>
      </c>
      <c r="P177" t="s">
        <v>24</v>
      </c>
      <c r="R177">
        <v>3732223</v>
      </c>
    </row>
    <row r="178" spans="1:18" customFormat="1">
      <c r="A178" s="1">
        <v>43522</v>
      </c>
      <c r="C178" t="s">
        <v>68</v>
      </c>
      <c r="D178" t="s">
        <v>19</v>
      </c>
      <c r="E178">
        <v>1190200097</v>
      </c>
      <c r="F178">
        <v>300117874</v>
      </c>
      <c r="G178" t="s">
        <v>20</v>
      </c>
      <c r="H178" t="s">
        <v>189</v>
      </c>
      <c r="J178">
        <v>547.39</v>
      </c>
      <c r="K178">
        <v>547.39</v>
      </c>
      <c r="L178" t="s">
        <v>21</v>
      </c>
      <c r="M178" t="s">
        <v>22</v>
      </c>
      <c r="N178" t="s">
        <v>23</v>
      </c>
      <c r="O178">
        <v>547.39</v>
      </c>
      <c r="P178" t="s">
        <v>24</v>
      </c>
      <c r="R178">
        <v>3732243</v>
      </c>
    </row>
    <row r="179" spans="1:18" customFormat="1">
      <c r="A179" s="1">
        <v>43522</v>
      </c>
      <c r="C179" t="s">
        <v>68</v>
      </c>
      <c r="D179" t="s">
        <v>19</v>
      </c>
      <c r="E179">
        <v>1190200098</v>
      </c>
      <c r="F179">
        <v>300117882</v>
      </c>
      <c r="G179" t="s">
        <v>20</v>
      </c>
      <c r="H179" t="s">
        <v>189</v>
      </c>
      <c r="J179">
        <v>248.15</v>
      </c>
      <c r="K179">
        <v>248.15</v>
      </c>
      <c r="L179" t="s">
        <v>21</v>
      </c>
      <c r="M179" t="s">
        <v>22</v>
      </c>
      <c r="N179" t="s">
        <v>23</v>
      </c>
      <c r="O179">
        <v>248.15</v>
      </c>
      <c r="P179" t="s">
        <v>24</v>
      </c>
      <c r="R179">
        <v>3732247</v>
      </c>
    </row>
    <row r="180" spans="1:18" customFormat="1">
      <c r="A180" s="1">
        <v>43523</v>
      </c>
      <c r="C180" t="s">
        <v>34</v>
      </c>
      <c r="D180" t="s">
        <v>19</v>
      </c>
      <c r="E180">
        <v>1190200110</v>
      </c>
      <c r="F180">
        <v>190100061</v>
      </c>
      <c r="G180" t="s">
        <v>20</v>
      </c>
      <c r="H180" t="s">
        <v>187</v>
      </c>
      <c r="J180">
        <v>476.57</v>
      </c>
      <c r="K180">
        <v>476.57</v>
      </c>
      <c r="L180" t="s">
        <v>21</v>
      </c>
      <c r="M180" t="s">
        <v>22</v>
      </c>
      <c r="N180" t="s">
        <v>23</v>
      </c>
      <c r="O180">
        <v>476.57</v>
      </c>
      <c r="P180" t="s">
        <v>24</v>
      </c>
      <c r="R180">
        <v>3732381</v>
      </c>
    </row>
    <row r="181" spans="1:18">
      <c r="A181" s="147">
        <v>43523</v>
      </c>
      <c r="C181" t="s">
        <v>98</v>
      </c>
      <c r="D181" t="s">
        <v>19</v>
      </c>
      <c r="E181" s="106">
        <v>1190200099</v>
      </c>
      <c r="F181" s="106">
        <v>2019077</v>
      </c>
      <c r="G181" s="106" t="s">
        <v>20</v>
      </c>
      <c r="H181" s="106" t="s">
        <v>219</v>
      </c>
      <c r="J181" s="42">
        <v>359.76</v>
      </c>
      <c r="K181" s="42">
        <v>359.76</v>
      </c>
      <c r="L181" t="s">
        <v>21</v>
      </c>
      <c r="M181" t="s">
        <v>22</v>
      </c>
      <c r="N181" t="s">
        <v>23</v>
      </c>
      <c r="O181" s="106">
        <v>359.76</v>
      </c>
      <c r="P181" t="s">
        <v>24</v>
      </c>
      <c r="R181">
        <v>3732349</v>
      </c>
    </row>
    <row r="182" spans="1:18">
      <c r="A182" s="147">
        <v>43523</v>
      </c>
      <c r="C182" t="s">
        <v>95</v>
      </c>
      <c r="D182" t="s">
        <v>19</v>
      </c>
      <c r="E182" s="106">
        <v>1190200100</v>
      </c>
      <c r="F182" s="106">
        <v>2019078</v>
      </c>
      <c r="G182" s="106" t="s">
        <v>20</v>
      </c>
      <c r="H182" s="106" t="s">
        <v>219</v>
      </c>
      <c r="J182">
        <v>542.16</v>
      </c>
      <c r="K182">
        <v>542.16</v>
      </c>
      <c r="L182" t="s">
        <v>21</v>
      </c>
      <c r="M182" t="s">
        <v>22</v>
      </c>
      <c r="N182" t="s">
        <v>23</v>
      </c>
      <c r="O182" s="106">
        <v>542.16</v>
      </c>
      <c r="P182" t="s">
        <v>24</v>
      </c>
      <c r="R182">
        <v>3732351</v>
      </c>
    </row>
    <row r="183" spans="1:18">
      <c r="A183" s="147">
        <v>43523</v>
      </c>
      <c r="C183" t="s">
        <v>61</v>
      </c>
      <c r="D183" t="s">
        <v>19</v>
      </c>
      <c r="E183" s="106">
        <v>1190200101</v>
      </c>
      <c r="F183" s="106">
        <v>2019079</v>
      </c>
      <c r="G183" s="106" t="s">
        <v>20</v>
      </c>
      <c r="H183" s="106" t="s">
        <v>219</v>
      </c>
      <c r="J183">
        <v>800.64</v>
      </c>
      <c r="K183">
        <v>800.64</v>
      </c>
      <c r="L183" t="s">
        <v>21</v>
      </c>
      <c r="M183" t="s">
        <v>22</v>
      </c>
      <c r="N183" t="s">
        <v>23</v>
      </c>
      <c r="O183" s="106">
        <v>800.64</v>
      </c>
      <c r="P183" t="s">
        <v>24</v>
      </c>
      <c r="R183">
        <v>3732353</v>
      </c>
    </row>
    <row r="184" spans="1:18">
      <c r="A184" s="147">
        <v>43523</v>
      </c>
      <c r="C184" t="s">
        <v>63</v>
      </c>
      <c r="D184" t="s">
        <v>19</v>
      </c>
      <c r="E184" s="106">
        <v>1190200102</v>
      </c>
      <c r="F184" s="106">
        <v>2019080</v>
      </c>
      <c r="G184" s="106" t="s">
        <v>20</v>
      </c>
      <c r="H184" s="106" t="s">
        <v>219</v>
      </c>
      <c r="J184">
        <v>504.24</v>
      </c>
      <c r="K184">
        <v>504.24</v>
      </c>
      <c r="L184" t="s">
        <v>21</v>
      </c>
      <c r="M184" t="s">
        <v>22</v>
      </c>
      <c r="N184" t="s">
        <v>23</v>
      </c>
      <c r="O184" s="106">
        <v>504.24</v>
      </c>
      <c r="P184" t="s">
        <v>24</v>
      </c>
      <c r="R184">
        <v>3732357</v>
      </c>
    </row>
    <row r="185" spans="1:18">
      <c r="A185" s="147">
        <v>43523</v>
      </c>
      <c r="C185" t="s">
        <v>94</v>
      </c>
      <c r="D185" t="s">
        <v>19</v>
      </c>
      <c r="E185" s="106">
        <v>1190200103</v>
      </c>
      <c r="F185" s="106">
        <v>2019081</v>
      </c>
      <c r="G185" s="106" t="s">
        <v>20</v>
      </c>
      <c r="H185" s="106" t="s">
        <v>219</v>
      </c>
      <c r="J185" s="7">
        <v>1155.1199999999999</v>
      </c>
      <c r="K185" s="7">
        <v>1155.1199999999999</v>
      </c>
      <c r="L185" t="s">
        <v>21</v>
      </c>
      <c r="M185" t="s">
        <v>22</v>
      </c>
      <c r="N185" t="s">
        <v>23</v>
      </c>
      <c r="O185" s="98">
        <v>1155.1199999999999</v>
      </c>
      <c r="P185" t="s">
        <v>24</v>
      </c>
      <c r="R185">
        <v>3732361</v>
      </c>
    </row>
    <row r="186" spans="1:18">
      <c r="A186" s="147">
        <v>43523</v>
      </c>
      <c r="C186" t="s">
        <v>65</v>
      </c>
      <c r="D186" t="s">
        <v>19</v>
      </c>
      <c r="E186" s="106">
        <v>1190200104</v>
      </c>
      <c r="F186" s="106">
        <v>2019082</v>
      </c>
      <c r="G186" s="106" t="s">
        <v>20</v>
      </c>
      <c r="H186" s="106" t="s">
        <v>219</v>
      </c>
      <c r="J186">
        <v>27.48</v>
      </c>
      <c r="K186">
        <v>27.48</v>
      </c>
      <c r="L186" t="s">
        <v>21</v>
      </c>
      <c r="M186" t="s">
        <v>22</v>
      </c>
      <c r="N186" t="s">
        <v>23</v>
      </c>
      <c r="O186" s="106">
        <v>27.48</v>
      </c>
      <c r="P186" t="s">
        <v>24</v>
      </c>
      <c r="R186">
        <v>3732363</v>
      </c>
    </row>
    <row r="187" spans="1:18">
      <c r="A187" s="147">
        <v>43523</v>
      </c>
      <c r="C187" t="s">
        <v>96</v>
      </c>
      <c r="D187" t="s">
        <v>19</v>
      </c>
      <c r="E187" s="106">
        <v>1190200105</v>
      </c>
      <c r="F187" s="106">
        <v>2019083</v>
      </c>
      <c r="G187" s="106" t="s">
        <v>20</v>
      </c>
      <c r="H187" s="106" t="s">
        <v>219</v>
      </c>
      <c r="J187">
        <v>185.28</v>
      </c>
      <c r="K187">
        <v>185.28</v>
      </c>
      <c r="L187" t="s">
        <v>21</v>
      </c>
      <c r="M187" t="s">
        <v>22</v>
      </c>
      <c r="N187" t="s">
        <v>23</v>
      </c>
      <c r="O187" s="106">
        <v>185.28</v>
      </c>
      <c r="P187" t="s">
        <v>24</v>
      </c>
      <c r="R187">
        <v>3732367</v>
      </c>
    </row>
    <row r="188" spans="1:18">
      <c r="A188" s="147">
        <v>43523</v>
      </c>
      <c r="C188" t="s">
        <v>60</v>
      </c>
      <c r="D188" t="s">
        <v>19</v>
      </c>
      <c r="E188" s="106">
        <v>1190200106</v>
      </c>
      <c r="F188" s="106">
        <v>2019084</v>
      </c>
      <c r="G188" s="106" t="s">
        <v>20</v>
      </c>
      <c r="H188" s="106" t="s">
        <v>219</v>
      </c>
      <c r="J188">
        <v>153.47999999999999</v>
      </c>
      <c r="K188">
        <v>153.47999999999999</v>
      </c>
      <c r="L188" t="s">
        <v>21</v>
      </c>
      <c r="M188" t="s">
        <v>22</v>
      </c>
      <c r="N188" t="s">
        <v>23</v>
      </c>
      <c r="O188" s="106">
        <v>153.47999999999999</v>
      </c>
      <c r="P188" t="s">
        <v>24</v>
      </c>
      <c r="R188">
        <v>3732371</v>
      </c>
    </row>
    <row r="189" spans="1:18">
      <c r="A189" s="147">
        <v>43523</v>
      </c>
      <c r="C189" t="s">
        <v>77</v>
      </c>
      <c r="D189" t="s">
        <v>19</v>
      </c>
      <c r="E189" s="106">
        <v>1190200107</v>
      </c>
      <c r="F189" s="106">
        <v>2019085</v>
      </c>
      <c r="G189" s="106" t="s">
        <v>20</v>
      </c>
      <c r="H189" s="106" t="s">
        <v>219</v>
      </c>
      <c r="J189">
        <v>312.48</v>
      </c>
      <c r="K189">
        <v>312.48</v>
      </c>
      <c r="L189" t="s">
        <v>21</v>
      </c>
      <c r="M189" t="s">
        <v>22</v>
      </c>
      <c r="N189" t="s">
        <v>23</v>
      </c>
      <c r="O189" s="106">
        <v>312.48</v>
      </c>
      <c r="P189" t="s">
        <v>24</v>
      </c>
      <c r="R189">
        <v>3732373</v>
      </c>
    </row>
    <row r="190" spans="1:18">
      <c r="A190" s="147">
        <v>43523</v>
      </c>
      <c r="C190" t="s">
        <v>97</v>
      </c>
      <c r="D190" t="s">
        <v>19</v>
      </c>
      <c r="E190" s="106">
        <v>1190200108</v>
      </c>
      <c r="F190" s="106">
        <v>2019086</v>
      </c>
      <c r="G190" s="106" t="s">
        <v>20</v>
      </c>
      <c r="H190" s="106" t="s">
        <v>219</v>
      </c>
      <c r="J190">
        <v>159.36000000000001</v>
      </c>
      <c r="K190">
        <v>159.36000000000001</v>
      </c>
      <c r="L190" t="s">
        <v>21</v>
      </c>
      <c r="M190" t="s">
        <v>22</v>
      </c>
      <c r="N190" t="s">
        <v>23</v>
      </c>
      <c r="O190" s="106">
        <v>159.36000000000001</v>
      </c>
      <c r="P190" t="s">
        <v>24</v>
      </c>
      <c r="R190">
        <v>3732377</v>
      </c>
    </row>
    <row r="191" spans="1:18">
      <c r="A191" s="147">
        <v>43523</v>
      </c>
      <c r="C191" t="s">
        <v>29</v>
      </c>
      <c r="D191" t="s">
        <v>19</v>
      </c>
      <c r="E191" s="106">
        <v>1190200109</v>
      </c>
      <c r="F191" s="106">
        <v>2019087</v>
      </c>
      <c r="G191" s="106" t="s">
        <v>20</v>
      </c>
      <c r="H191" s="106" t="s">
        <v>219</v>
      </c>
      <c r="J191" s="42">
        <v>629.4</v>
      </c>
      <c r="K191" s="42">
        <v>629.4</v>
      </c>
      <c r="L191" t="s">
        <v>21</v>
      </c>
      <c r="M191" t="s">
        <v>22</v>
      </c>
      <c r="N191" t="s">
        <v>23</v>
      </c>
      <c r="O191" s="106">
        <v>629.4</v>
      </c>
      <c r="P191" t="s">
        <v>24</v>
      </c>
      <c r="R191">
        <v>3732379</v>
      </c>
    </row>
    <row r="192" spans="1:18">
      <c r="A192" s="147">
        <v>43524</v>
      </c>
      <c r="C192" t="s">
        <v>34</v>
      </c>
      <c r="D192" t="s">
        <v>19</v>
      </c>
      <c r="E192" s="106">
        <v>1190200240</v>
      </c>
      <c r="F192" s="106">
        <v>2019088</v>
      </c>
      <c r="G192" s="106" t="s">
        <v>20</v>
      </c>
      <c r="H192" s="106" t="s">
        <v>219</v>
      </c>
      <c r="J192">
        <v>245.64</v>
      </c>
      <c r="K192">
        <v>245.64</v>
      </c>
      <c r="L192" t="s">
        <v>21</v>
      </c>
      <c r="M192" t="s">
        <v>22</v>
      </c>
      <c r="N192" t="s">
        <v>23</v>
      </c>
      <c r="O192" s="106">
        <v>245.64</v>
      </c>
      <c r="P192" t="s">
        <v>24</v>
      </c>
      <c r="R192">
        <v>3732588</v>
      </c>
    </row>
    <row r="193" spans="1:18">
      <c r="A193" s="147">
        <v>43524</v>
      </c>
      <c r="C193" t="s">
        <v>99</v>
      </c>
      <c r="D193" t="s">
        <v>19</v>
      </c>
      <c r="E193" s="106">
        <v>1190200241</v>
      </c>
      <c r="F193" s="106">
        <v>2019089</v>
      </c>
      <c r="G193" s="106" t="s">
        <v>20</v>
      </c>
      <c r="H193" s="106" t="s">
        <v>219</v>
      </c>
      <c r="J193">
        <v>188.88</v>
      </c>
      <c r="K193">
        <v>188.88</v>
      </c>
      <c r="L193" t="s">
        <v>21</v>
      </c>
      <c r="M193" t="s">
        <v>22</v>
      </c>
      <c r="N193" t="s">
        <v>23</v>
      </c>
      <c r="O193" s="106">
        <v>188.88</v>
      </c>
      <c r="P193" t="s">
        <v>24</v>
      </c>
      <c r="R193">
        <v>3732590</v>
      </c>
    </row>
    <row r="194" spans="1:18">
      <c r="A194" s="147">
        <v>43524</v>
      </c>
      <c r="C194" t="s">
        <v>100</v>
      </c>
      <c r="D194" t="s">
        <v>19</v>
      </c>
      <c r="E194" s="106">
        <v>1190200241</v>
      </c>
      <c r="F194" s="106">
        <v>2019089</v>
      </c>
      <c r="G194" s="106" t="s">
        <v>20</v>
      </c>
      <c r="H194" s="106" t="s">
        <v>219</v>
      </c>
      <c r="J194">
        <v>36</v>
      </c>
      <c r="K194">
        <v>36</v>
      </c>
      <c r="L194" t="s">
        <v>21</v>
      </c>
      <c r="M194" t="s">
        <v>22</v>
      </c>
      <c r="N194" t="s">
        <v>23</v>
      </c>
      <c r="O194" s="106">
        <v>36</v>
      </c>
      <c r="P194" t="s">
        <v>24</v>
      </c>
      <c r="R194">
        <v>3732591</v>
      </c>
    </row>
    <row r="195" spans="1:18">
      <c r="A195" s="147">
        <v>43524</v>
      </c>
      <c r="C195" t="s">
        <v>36</v>
      </c>
      <c r="D195" t="s">
        <v>19</v>
      </c>
      <c r="E195" s="106">
        <v>1190200242</v>
      </c>
      <c r="F195" s="106">
        <v>2019090</v>
      </c>
      <c r="G195" s="106" t="s">
        <v>20</v>
      </c>
      <c r="H195" s="106" t="s">
        <v>219</v>
      </c>
      <c r="J195" s="7">
        <v>1559.4</v>
      </c>
      <c r="K195" s="7">
        <v>1559.4</v>
      </c>
      <c r="L195" t="s">
        <v>21</v>
      </c>
      <c r="M195" t="s">
        <v>22</v>
      </c>
      <c r="N195" t="s">
        <v>23</v>
      </c>
      <c r="O195" s="98">
        <v>1559.4</v>
      </c>
      <c r="P195" t="s">
        <v>24</v>
      </c>
      <c r="R195">
        <v>3732595</v>
      </c>
    </row>
    <row r="196" spans="1:18">
      <c r="A196" s="147">
        <v>43524</v>
      </c>
      <c r="C196" t="s">
        <v>29</v>
      </c>
      <c r="D196" t="s">
        <v>19</v>
      </c>
      <c r="E196" s="106">
        <v>1190200243</v>
      </c>
      <c r="F196" s="106">
        <v>2019091</v>
      </c>
      <c r="G196" s="106" t="s">
        <v>20</v>
      </c>
      <c r="H196" s="106" t="s">
        <v>219</v>
      </c>
      <c r="J196">
        <v>711.84</v>
      </c>
      <c r="K196">
        <v>711.84</v>
      </c>
      <c r="L196" t="s">
        <v>21</v>
      </c>
      <c r="M196" t="s">
        <v>22</v>
      </c>
      <c r="N196" t="s">
        <v>23</v>
      </c>
      <c r="O196" s="106">
        <v>711.84</v>
      </c>
      <c r="P196" t="s">
        <v>24</v>
      </c>
      <c r="R196">
        <v>3732597</v>
      </c>
    </row>
    <row r="197" spans="1:18">
      <c r="A197" s="147">
        <v>43524</v>
      </c>
      <c r="C197" t="s">
        <v>46</v>
      </c>
      <c r="D197" t="s">
        <v>19</v>
      </c>
      <c r="E197" s="106">
        <v>1190200244</v>
      </c>
      <c r="F197" s="106">
        <v>2019092</v>
      </c>
      <c r="G197" s="106" t="s">
        <v>20</v>
      </c>
      <c r="H197" s="106" t="s">
        <v>219</v>
      </c>
      <c r="J197" s="42">
        <v>558.6</v>
      </c>
      <c r="K197" s="42">
        <v>558.6</v>
      </c>
      <c r="L197" t="s">
        <v>21</v>
      </c>
      <c r="M197" t="s">
        <v>22</v>
      </c>
      <c r="N197" t="s">
        <v>23</v>
      </c>
      <c r="O197" s="106">
        <v>558.6</v>
      </c>
      <c r="P197" t="s">
        <v>24</v>
      </c>
      <c r="R197">
        <v>3732599</v>
      </c>
    </row>
    <row r="198" spans="1:18">
      <c r="A198" s="147">
        <v>43524</v>
      </c>
      <c r="C198" t="s">
        <v>30</v>
      </c>
      <c r="D198" t="s">
        <v>19</v>
      </c>
      <c r="E198" s="106">
        <v>1190200245</v>
      </c>
      <c r="F198" s="106">
        <v>2019093</v>
      </c>
      <c r="G198" s="106" t="s">
        <v>20</v>
      </c>
      <c r="H198" s="106" t="s">
        <v>219</v>
      </c>
      <c r="J198">
        <v>164.52</v>
      </c>
      <c r="K198">
        <v>164.52</v>
      </c>
      <c r="L198" t="s">
        <v>21</v>
      </c>
      <c r="M198" t="s">
        <v>22</v>
      </c>
      <c r="N198" t="s">
        <v>23</v>
      </c>
      <c r="O198" s="106">
        <v>164.52</v>
      </c>
      <c r="P198" t="s">
        <v>24</v>
      </c>
      <c r="R198">
        <v>3732603</v>
      </c>
    </row>
    <row r="199" spans="1:18">
      <c r="A199" s="147">
        <v>43524</v>
      </c>
      <c r="C199" t="s">
        <v>96</v>
      </c>
      <c r="D199" t="s">
        <v>19</v>
      </c>
      <c r="E199" s="106">
        <v>1190200246</v>
      </c>
      <c r="F199" s="106">
        <v>2019094</v>
      </c>
      <c r="G199" s="106" t="s">
        <v>20</v>
      </c>
      <c r="H199" s="106" t="s">
        <v>219</v>
      </c>
      <c r="J199">
        <v>765</v>
      </c>
      <c r="K199">
        <v>765</v>
      </c>
      <c r="L199" t="s">
        <v>21</v>
      </c>
      <c r="M199" t="s">
        <v>22</v>
      </c>
      <c r="N199" t="s">
        <v>23</v>
      </c>
      <c r="O199" s="106">
        <v>765</v>
      </c>
      <c r="P199" t="s">
        <v>24</v>
      </c>
      <c r="R199">
        <v>3732605</v>
      </c>
    </row>
    <row r="200" spans="1:18">
      <c r="A200" s="147">
        <v>43524</v>
      </c>
      <c r="C200" t="s">
        <v>60</v>
      </c>
      <c r="D200" t="s">
        <v>19</v>
      </c>
      <c r="E200" s="106">
        <v>1190200247</v>
      </c>
      <c r="F200" s="106">
        <v>2019095</v>
      </c>
      <c r="G200" s="106" t="s">
        <v>20</v>
      </c>
      <c r="H200" s="106" t="s">
        <v>219</v>
      </c>
      <c r="J200">
        <v>574.20000000000005</v>
      </c>
      <c r="K200">
        <v>574.20000000000005</v>
      </c>
      <c r="L200" t="s">
        <v>21</v>
      </c>
      <c r="M200" t="s">
        <v>22</v>
      </c>
      <c r="N200" t="s">
        <v>23</v>
      </c>
      <c r="O200" s="106">
        <v>574.20000000000005</v>
      </c>
      <c r="P200" t="s">
        <v>24</v>
      </c>
      <c r="R200">
        <v>3732607</v>
      </c>
    </row>
    <row r="201" spans="1:18">
      <c r="A201" s="147">
        <v>43524</v>
      </c>
      <c r="C201" t="s">
        <v>31</v>
      </c>
      <c r="D201" t="s">
        <v>19</v>
      </c>
      <c r="E201" s="106">
        <v>1190200248</v>
      </c>
      <c r="F201" s="106">
        <v>2019096</v>
      </c>
      <c r="G201" s="106" t="s">
        <v>20</v>
      </c>
      <c r="H201" s="106" t="s">
        <v>219</v>
      </c>
      <c r="J201" s="42">
        <v>139.19999999999999</v>
      </c>
      <c r="K201" s="42">
        <v>139.19999999999999</v>
      </c>
      <c r="L201" t="s">
        <v>21</v>
      </c>
      <c r="M201" t="s">
        <v>22</v>
      </c>
      <c r="N201" t="s">
        <v>23</v>
      </c>
      <c r="O201" s="106">
        <v>139.19999999999999</v>
      </c>
      <c r="P201" t="s">
        <v>24</v>
      </c>
      <c r="R201">
        <v>3732611</v>
      </c>
    </row>
    <row r="202" spans="1:18">
      <c r="A202" s="147">
        <v>43524</v>
      </c>
      <c r="C202" t="s">
        <v>27</v>
      </c>
      <c r="D202" t="s">
        <v>19</v>
      </c>
      <c r="E202" s="106">
        <v>1190200249</v>
      </c>
      <c r="F202" s="106">
        <v>2019097</v>
      </c>
      <c r="G202" s="106" t="s">
        <v>20</v>
      </c>
      <c r="H202" s="106" t="s">
        <v>219</v>
      </c>
      <c r="J202">
        <v>310.08</v>
      </c>
      <c r="K202">
        <v>310.08</v>
      </c>
      <c r="L202" t="s">
        <v>21</v>
      </c>
      <c r="M202" t="s">
        <v>22</v>
      </c>
      <c r="N202" t="s">
        <v>23</v>
      </c>
      <c r="O202" s="106">
        <v>310.08</v>
      </c>
      <c r="P202" t="s">
        <v>24</v>
      </c>
      <c r="R202">
        <v>3732613</v>
      </c>
    </row>
    <row r="203" spans="1:18">
      <c r="A203" s="147">
        <v>43524</v>
      </c>
      <c r="C203" t="s">
        <v>31</v>
      </c>
      <c r="D203" t="s">
        <v>19</v>
      </c>
      <c r="E203" s="106">
        <v>1190200250</v>
      </c>
      <c r="F203" s="106">
        <v>2019098</v>
      </c>
      <c r="G203" s="106" t="s">
        <v>20</v>
      </c>
      <c r="H203" s="106" t="s">
        <v>219</v>
      </c>
      <c r="J203">
        <v>216</v>
      </c>
      <c r="K203">
        <v>216</v>
      </c>
      <c r="L203" t="s">
        <v>21</v>
      </c>
      <c r="M203" t="s">
        <v>22</v>
      </c>
      <c r="N203" t="s">
        <v>23</v>
      </c>
      <c r="O203" s="106">
        <v>216</v>
      </c>
      <c r="P203" t="s">
        <v>24</v>
      </c>
      <c r="R203">
        <v>3732617</v>
      </c>
    </row>
    <row r="204" spans="1:18" customFormat="1">
      <c r="A204" s="1">
        <v>43524</v>
      </c>
      <c r="C204" t="s">
        <v>49</v>
      </c>
      <c r="D204" t="s">
        <v>19</v>
      </c>
      <c r="E204">
        <v>1190200239</v>
      </c>
      <c r="F204">
        <v>1970110</v>
      </c>
      <c r="G204" t="s">
        <v>20</v>
      </c>
      <c r="H204" t="s">
        <v>203</v>
      </c>
      <c r="J204">
        <v>98.36</v>
      </c>
      <c r="K204">
        <v>98.36</v>
      </c>
      <c r="L204" t="s">
        <v>21</v>
      </c>
      <c r="M204" t="s">
        <v>22</v>
      </c>
      <c r="N204" t="s">
        <v>23</v>
      </c>
      <c r="O204">
        <v>98.36</v>
      </c>
      <c r="P204" t="s">
        <v>24</v>
      </c>
      <c r="R204">
        <v>3732581</v>
      </c>
    </row>
    <row r="205" spans="1:18" customFormat="1">
      <c r="A205" s="1">
        <v>43524</v>
      </c>
      <c r="C205" t="s">
        <v>51</v>
      </c>
      <c r="D205" t="s">
        <v>19</v>
      </c>
      <c r="E205">
        <v>1190200239</v>
      </c>
      <c r="F205">
        <v>1970110</v>
      </c>
      <c r="G205" t="s">
        <v>20</v>
      </c>
      <c r="H205" t="s">
        <v>203</v>
      </c>
      <c r="J205">
        <v>112.44</v>
      </c>
      <c r="K205">
        <v>112.44</v>
      </c>
      <c r="L205" t="s">
        <v>21</v>
      </c>
      <c r="M205" t="s">
        <v>22</v>
      </c>
      <c r="N205" t="s">
        <v>23</v>
      </c>
      <c r="O205">
        <v>112.44</v>
      </c>
      <c r="P205" t="s">
        <v>24</v>
      </c>
      <c r="R205">
        <v>3732582</v>
      </c>
    </row>
    <row r="206" spans="1:18" customFormat="1">
      <c r="A206" s="1">
        <v>43524</v>
      </c>
      <c r="C206" t="s">
        <v>67</v>
      </c>
      <c r="D206" t="s">
        <v>19</v>
      </c>
      <c r="E206">
        <v>1190200239</v>
      </c>
      <c r="F206">
        <v>1970110</v>
      </c>
      <c r="G206" t="s">
        <v>20</v>
      </c>
      <c r="H206" t="s">
        <v>203</v>
      </c>
      <c r="J206">
        <v>161.76</v>
      </c>
      <c r="K206">
        <v>161.76</v>
      </c>
      <c r="L206" t="s">
        <v>21</v>
      </c>
      <c r="M206" t="s">
        <v>22</v>
      </c>
      <c r="N206" t="s">
        <v>23</v>
      </c>
      <c r="O206">
        <v>161.76</v>
      </c>
      <c r="P206" t="s">
        <v>24</v>
      </c>
      <c r="R206">
        <v>3732580</v>
      </c>
    </row>
    <row r="207" spans="1:18" customFormat="1">
      <c r="A207" s="1">
        <v>43524</v>
      </c>
      <c r="C207" t="s">
        <v>39</v>
      </c>
      <c r="D207" t="s">
        <v>19</v>
      </c>
      <c r="E207">
        <v>1190200239</v>
      </c>
      <c r="F207">
        <v>1970110</v>
      </c>
      <c r="G207" t="s">
        <v>20</v>
      </c>
      <c r="H207" t="s">
        <v>203</v>
      </c>
      <c r="J207">
        <v>130.56</v>
      </c>
      <c r="K207">
        <v>130.56</v>
      </c>
      <c r="L207" t="s">
        <v>21</v>
      </c>
      <c r="M207" t="s">
        <v>22</v>
      </c>
      <c r="N207" t="s">
        <v>23</v>
      </c>
      <c r="O207">
        <v>130.56</v>
      </c>
      <c r="P207" t="s">
        <v>24</v>
      </c>
      <c r="R207">
        <v>3732583</v>
      </c>
    </row>
    <row r="208" spans="1:18" customFormat="1">
      <c r="A208" s="1">
        <v>43524</v>
      </c>
      <c r="C208" t="s">
        <v>27</v>
      </c>
      <c r="D208" t="s">
        <v>19</v>
      </c>
      <c r="E208">
        <v>1190200239</v>
      </c>
      <c r="F208">
        <v>1970110</v>
      </c>
      <c r="G208" t="s">
        <v>20</v>
      </c>
      <c r="H208" t="s">
        <v>203</v>
      </c>
      <c r="J208">
        <v>353.8</v>
      </c>
      <c r="K208">
        <v>353.8</v>
      </c>
      <c r="L208" t="s">
        <v>21</v>
      </c>
      <c r="M208" t="s">
        <v>22</v>
      </c>
      <c r="N208" t="s">
        <v>23</v>
      </c>
      <c r="O208">
        <v>353.8</v>
      </c>
      <c r="P208" t="s">
        <v>24</v>
      </c>
      <c r="R208">
        <v>3732584</v>
      </c>
    </row>
    <row r="209" spans="1:18" customFormat="1">
      <c r="A209" s="1">
        <v>43524</v>
      </c>
      <c r="C209" t="s">
        <v>70</v>
      </c>
      <c r="D209" t="s">
        <v>19</v>
      </c>
      <c r="E209">
        <v>1190200537</v>
      </c>
      <c r="F209">
        <v>190064</v>
      </c>
      <c r="G209" t="s">
        <v>20</v>
      </c>
      <c r="H209" t="s">
        <v>210</v>
      </c>
      <c r="J209">
        <v>679.2</v>
      </c>
      <c r="K209">
        <v>679.2</v>
      </c>
      <c r="L209" t="s">
        <v>21</v>
      </c>
      <c r="M209" t="s">
        <v>22</v>
      </c>
      <c r="N209" t="s">
        <v>23</v>
      </c>
      <c r="O209">
        <v>679.2</v>
      </c>
      <c r="P209" t="s">
        <v>24</v>
      </c>
      <c r="R209">
        <v>3824348</v>
      </c>
    </row>
    <row r="210" spans="1:18" customFormat="1">
      <c r="A210" s="1">
        <v>43524</v>
      </c>
      <c r="C210" t="s">
        <v>54</v>
      </c>
      <c r="D210" t="s">
        <v>19</v>
      </c>
      <c r="E210">
        <v>1190200234</v>
      </c>
      <c r="F210">
        <v>201916</v>
      </c>
      <c r="G210" t="s">
        <v>20</v>
      </c>
      <c r="H210" t="s">
        <v>220</v>
      </c>
      <c r="J210">
        <v>55.2</v>
      </c>
      <c r="K210">
        <v>55.2</v>
      </c>
      <c r="L210" t="s">
        <v>21</v>
      </c>
      <c r="M210" t="s">
        <v>22</v>
      </c>
      <c r="N210" t="s">
        <v>23</v>
      </c>
      <c r="O210">
        <v>55.2</v>
      </c>
      <c r="P210" t="s">
        <v>24</v>
      </c>
      <c r="R210">
        <v>3732565</v>
      </c>
    </row>
    <row r="211" spans="1:18" customFormat="1">
      <c r="A211" s="1">
        <v>43524</v>
      </c>
      <c r="C211" t="s">
        <v>91</v>
      </c>
      <c r="D211" t="s">
        <v>19</v>
      </c>
      <c r="E211">
        <v>1190200236</v>
      </c>
      <c r="F211">
        <v>201918</v>
      </c>
      <c r="G211" t="s">
        <v>20</v>
      </c>
      <c r="H211" t="s">
        <v>220</v>
      </c>
      <c r="J211">
        <v>294</v>
      </c>
      <c r="K211">
        <v>294</v>
      </c>
      <c r="L211" t="s">
        <v>21</v>
      </c>
      <c r="M211" t="s">
        <v>22</v>
      </c>
      <c r="N211" t="s">
        <v>23</v>
      </c>
      <c r="O211">
        <v>294</v>
      </c>
      <c r="P211" t="s">
        <v>24</v>
      </c>
      <c r="R211">
        <v>3732572</v>
      </c>
    </row>
    <row r="212" spans="1:18" customFormat="1">
      <c r="A212" s="1">
        <v>43524</v>
      </c>
      <c r="C212" t="s">
        <v>29</v>
      </c>
      <c r="D212" t="s">
        <v>19</v>
      </c>
      <c r="E212">
        <v>1190200235</v>
      </c>
      <c r="F212">
        <v>201915</v>
      </c>
      <c r="G212" t="s">
        <v>20</v>
      </c>
      <c r="H212" t="s">
        <v>220</v>
      </c>
      <c r="J212">
        <v>110.4</v>
      </c>
      <c r="K212">
        <v>110.4</v>
      </c>
      <c r="L212" t="s">
        <v>21</v>
      </c>
      <c r="M212" t="s">
        <v>22</v>
      </c>
      <c r="N212" t="s">
        <v>23</v>
      </c>
      <c r="O212">
        <v>110.4</v>
      </c>
      <c r="P212" t="s">
        <v>24</v>
      </c>
      <c r="R212">
        <v>3732567</v>
      </c>
    </row>
    <row r="213" spans="1:18" customFormat="1">
      <c r="A213" s="1">
        <v>43524</v>
      </c>
      <c r="C213" t="s">
        <v>53</v>
      </c>
      <c r="D213" t="s">
        <v>19</v>
      </c>
      <c r="E213">
        <v>1190200237</v>
      </c>
      <c r="F213">
        <v>201990064</v>
      </c>
      <c r="G213" t="s">
        <v>20</v>
      </c>
      <c r="H213" t="s">
        <v>252</v>
      </c>
      <c r="J213" s="7">
        <v>1180.8</v>
      </c>
      <c r="K213" s="7">
        <v>1180.8</v>
      </c>
      <c r="L213" t="s">
        <v>21</v>
      </c>
      <c r="M213" t="s">
        <v>22</v>
      </c>
      <c r="N213" t="s">
        <v>23</v>
      </c>
      <c r="O213" s="7">
        <v>1180.8</v>
      </c>
      <c r="P213" t="s">
        <v>24</v>
      </c>
      <c r="R213">
        <v>3732574</v>
      </c>
    </row>
    <row r="214" spans="1:18" customFormat="1">
      <c r="A214" s="1">
        <v>43524</v>
      </c>
      <c r="C214" t="s">
        <v>29</v>
      </c>
      <c r="D214" t="s">
        <v>19</v>
      </c>
      <c r="E214">
        <v>1190200238</v>
      </c>
      <c r="F214">
        <v>201990061</v>
      </c>
      <c r="G214" t="s">
        <v>20</v>
      </c>
      <c r="H214" t="s">
        <v>252</v>
      </c>
      <c r="J214" s="7">
        <v>1180.8</v>
      </c>
      <c r="K214" s="7">
        <v>1180.8</v>
      </c>
      <c r="L214" t="s">
        <v>21</v>
      </c>
      <c r="M214" t="s">
        <v>22</v>
      </c>
      <c r="N214" t="s">
        <v>23</v>
      </c>
      <c r="O214" s="7">
        <v>1180.8</v>
      </c>
      <c r="P214" t="s">
        <v>24</v>
      </c>
      <c r="R214">
        <v>3732576</v>
      </c>
    </row>
    <row r="215" spans="1:18" customFormat="1">
      <c r="A215" s="1">
        <v>43524</v>
      </c>
      <c r="C215" t="s">
        <v>87</v>
      </c>
      <c r="D215" t="s">
        <v>19</v>
      </c>
      <c r="E215">
        <v>1190200233</v>
      </c>
      <c r="F215">
        <v>4115004843</v>
      </c>
      <c r="G215" t="s">
        <v>20</v>
      </c>
      <c r="H215" t="s">
        <v>262</v>
      </c>
      <c r="J215">
        <v>700.7</v>
      </c>
      <c r="K215">
        <v>700.7</v>
      </c>
      <c r="L215" t="s">
        <v>21</v>
      </c>
      <c r="M215" t="s">
        <v>22</v>
      </c>
      <c r="N215" t="s">
        <v>23</v>
      </c>
      <c r="O215">
        <v>700.7</v>
      </c>
      <c r="P215" t="s">
        <v>24</v>
      </c>
      <c r="R215">
        <v>3732563</v>
      </c>
    </row>
    <row r="216" spans="1:18" customFormat="1">
      <c r="A216" s="1">
        <v>43530</v>
      </c>
      <c r="C216" t="s">
        <v>101</v>
      </c>
      <c r="D216" t="s">
        <v>19</v>
      </c>
      <c r="E216">
        <v>1190300056</v>
      </c>
      <c r="F216">
        <v>20190067</v>
      </c>
      <c r="G216" t="s">
        <v>20</v>
      </c>
      <c r="H216" t="s">
        <v>222</v>
      </c>
      <c r="J216" s="7">
        <v>2030.4</v>
      </c>
      <c r="K216" s="7">
        <v>2030.4</v>
      </c>
      <c r="L216" t="s">
        <v>21</v>
      </c>
      <c r="M216" t="s">
        <v>22</v>
      </c>
      <c r="N216" t="s">
        <v>23</v>
      </c>
      <c r="O216" s="7">
        <v>2030.4</v>
      </c>
      <c r="P216" t="s">
        <v>24</v>
      </c>
      <c r="R216">
        <v>3845816</v>
      </c>
    </row>
    <row r="217" spans="1:18" customFormat="1">
      <c r="A217" s="1">
        <v>43532</v>
      </c>
      <c r="C217" t="s">
        <v>54</v>
      </c>
      <c r="D217" t="s">
        <v>19</v>
      </c>
      <c r="E217">
        <v>1190300697</v>
      </c>
      <c r="F217">
        <v>5924011767</v>
      </c>
      <c r="G217" t="s">
        <v>20</v>
      </c>
      <c r="H217" t="s">
        <v>197</v>
      </c>
      <c r="J217">
        <v>138</v>
      </c>
      <c r="K217">
        <v>138</v>
      </c>
      <c r="L217" t="s">
        <v>21</v>
      </c>
      <c r="M217" t="s">
        <v>22</v>
      </c>
      <c r="N217" t="s">
        <v>23</v>
      </c>
      <c r="O217">
        <v>138</v>
      </c>
      <c r="P217" t="s">
        <v>24</v>
      </c>
      <c r="R217">
        <v>3960187</v>
      </c>
    </row>
    <row r="218" spans="1:18" customFormat="1">
      <c r="A218" s="1">
        <v>43532</v>
      </c>
      <c r="C218" t="s">
        <v>54</v>
      </c>
      <c r="D218" t="s">
        <v>19</v>
      </c>
      <c r="E218">
        <v>1190300698</v>
      </c>
      <c r="F218">
        <v>5924011766</v>
      </c>
      <c r="G218" t="s">
        <v>20</v>
      </c>
      <c r="H218" t="s">
        <v>197</v>
      </c>
      <c r="J218">
        <v>81.599999999999994</v>
      </c>
      <c r="K218">
        <v>81.599999999999994</v>
      </c>
      <c r="L218" t="s">
        <v>21</v>
      </c>
      <c r="M218" t="s">
        <v>22</v>
      </c>
      <c r="N218" t="s">
        <v>23</v>
      </c>
      <c r="O218">
        <v>81.599999999999994</v>
      </c>
      <c r="P218" t="s">
        <v>24</v>
      </c>
      <c r="R218">
        <v>3960183</v>
      </c>
    </row>
    <row r="219" spans="1:18" customFormat="1">
      <c r="A219" s="1">
        <v>43535</v>
      </c>
      <c r="C219" t="s">
        <v>55</v>
      </c>
      <c r="D219" t="s">
        <v>19</v>
      </c>
      <c r="E219">
        <v>1190300057</v>
      </c>
      <c r="F219">
        <v>201919</v>
      </c>
      <c r="G219" t="s">
        <v>20</v>
      </c>
      <c r="H219" t="s">
        <v>220</v>
      </c>
      <c r="J219">
        <v>192</v>
      </c>
      <c r="K219">
        <v>192</v>
      </c>
      <c r="L219" t="s">
        <v>21</v>
      </c>
      <c r="M219" t="s">
        <v>22</v>
      </c>
      <c r="N219" t="s">
        <v>23</v>
      </c>
      <c r="O219">
        <v>192</v>
      </c>
      <c r="P219" t="s">
        <v>24</v>
      </c>
      <c r="R219">
        <v>3845818</v>
      </c>
    </row>
    <row r="220" spans="1:18" customFormat="1">
      <c r="A220" s="1">
        <v>43535</v>
      </c>
      <c r="C220" t="s">
        <v>102</v>
      </c>
      <c r="D220" t="s">
        <v>19</v>
      </c>
      <c r="E220">
        <v>1190300058</v>
      </c>
      <c r="F220">
        <v>201920</v>
      </c>
      <c r="G220" t="s">
        <v>20</v>
      </c>
      <c r="H220" t="s">
        <v>220</v>
      </c>
      <c r="J220" s="42">
        <v>165.6</v>
      </c>
      <c r="K220" s="42">
        <v>165.6</v>
      </c>
      <c r="L220" t="s">
        <v>21</v>
      </c>
      <c r="M220" t="s">
        <v>22</v>
      </c>
      <c r="N220" t="s">
        <v>23</v>
      </c>
      <c r="O220" s="42">
        <v>165.6</v>
      </c>
      <c r="P220" t="s">
        <v>24</v>
      </c>
      <c r="R220">
        <v>3845820</v>
      </c>
    </row>
    <row r="221" spans="1:18" customFormat="1">
      <c r="A221" s="1">
        <v>43535</v>
      </c>
      <c r="C221" t="s">
        <v>59</v>
      </c>
      <c r="D221" t="s">
        <v>19</v>
      </c>
      <c r="E221">
        <v>1190300059</v>
      </c>
      <c r="F221">
        <v>201921</v>
      </c>
      <c r="G221" t="s">
        <v>20</v>
      </c>
      <c r="H221" t="s">
        <v>220</v>
      </c>
      <c r="J221">
        <v>303.60000000000002</v>
      </c>
      <c r="K221">
        <v>303.60000000000002</v>
      </c>
      <c r="L221" t="s">
        <v>21</v>
      </c>
      <c r="M221" t="s">
        <v>22</v>
      </c>
      <c r="N221" t="s">
        <v>23</v>
      </c>
      <c r="O221">
        <v>303.60000000000002</v>
      </c>
      <c r="P221" t="s">
        <v>24</v>
      </c>
      <c r="R221">
        <v>3845822</v>
      </c>
    </row>
    <row r="222" spans="1:18" customFormat="1">
      <c r="A222" s="1">
        <v>43535</v>
      </c>
      <c r="C222" t="s">
        <v>25</v>
      </c>
      <c r="D222" t="s">
        <v>19</v>
      </c>
      <c r="E222">
        <v>1190300061</v>
      </c>
      <c r="F222">
        <v>4115004872</v>
      </c>
      <c r="G222" t="s">
        <v>20</v>
      </c>
      <c r="H222" t="s">
        <v>262</v>
      </c>
      <c r="J222" s="2">
        <v>1404</v>
      </c>
      <c r="K222" s="2">
        <v>1404</v>
      </c>
      <c r="L222" t="s">
        <v>21</v>
      </c>
      <c r="M222" t="s">
        <v>22</v>
      </c>
      <c r="N222" t="s">
        <v>23</v>
      </c>
      <c r="O222" s="2">
        <v>1404</v>
      </c>
      <c r="P222" t="s">
        <v>24</v>
      </c>
      <c r="R222">
        <v>3845826</v>
      </c>
    </row>
    <row r="223" spans="1:18" customFormat="1">
      <c r="A223" s="1">
        <v>43535</v>
      </c>
      <c r="C223" t="s">
        <v>25</v>
      </c>
      <c r="D223" t="s">
        <v>19</v>
      </c>
      <c r="E223">
        <v>1190300062</v>
      </c>
      <c r="F223">
        <v>4115004874</v>
      </c>
      <c r="G223" t="s">
        <v>20</v>
      </c>
      <c r="H223" t="s">
        <v>262</v>
      </c>
      <c r="J223" s="7">
        <v>1082.4000000000001</v>
      </c>
      <c r="K223" s="7">
        <v>1082.4000000000001</v>
      </c>
      <c r="L223" t="s">
        <v>21</v>
      </c>
      <c r="M223" t="s">
        <v>22</v>
      </c>
      <c r="N223" t="s">
        <v>23</v>
      </c>
      <c r="O223" s="7">
        <v>1082.4000000000001</v>
      </c>
      <c r="P223" t="s">
        <v>24</v>
      </c>
      <c r="R223">
        <v>3845828</v>
      </c>
    </row>
    <row r="224" spans="1:18" customFormat="1">
      <c r="A224" s="1">
        <v>43535</v>
      </c>
      <c r="C224" t="s">
        <v>26</v>
      </c>
      <c r="D224" t="s">
        <v>19</v>
      </c>
      <c r="E224">
        <v>1190300060</v>
      </c>
      <c r="F224">
        <v>4115004873</v>
      </c>
      <c r="G224" t="s">
        <v>20</v>
      </c>
      <c r="H224" t="s">
        <v>262</v>
      </c>
      <c r="J224" s="7">
        <v>1002</v>
      </c>
      <c r="K224" s="7">
        <v>1002</v>
      </c>
      <c r="L224" t="s">
        <v>21</v>
      </c>
      <c r="M224" t="s">
        <v>22</v>
      </c>
      <c r="N224" t="s">
        <v>23</v>
      </c>
      <c r="O224" s="7">
        <v>1002</v>
      </c>
      <c r="P224" t="s">
        <v>24</v>
      </c>
      <c r="R224">
        <v>3845824</v>
      </c>
    </row>
    <row r="225" spans="1:18">
      <c r="A225" s="147">
        <v>43536</v>
      </c>
      <c r="C225" t="s">
        <v>60</v>
      </c>
      <c r="D225" t="s">
        <v>19</v>
      </c>
      <c r="E225" s="106">
        <v>1190300065</v>
      </c>
      <c r="F225" s="106">
        <v>2019105</v>
      </c>
      <c r="G225" s="106" t="s">
        <v>20</v>
      </c>
      <c r="H225" s="106" t="s">
        <v>219</v>
      </c>
      <c r="J225" s="42">
        <v>91.56</v>
      </c>
      <c r="K225" s="42">
        <v>91.56</v>
      </c>
      <c r="L225" t="s">
        <v>21</v>
      </c>
      <c r="M225" t="s">
        <v>22</v>
      </c>
      <c r="N225" t="s">
        <v>23</v>
      </c>
      <c r="O225" s="106">
        <v>91.56</v>
      </c>
      <c r="P225" t="s">
        <v>24</v>
      </c>
      <c r="R225">
        <v>3845834</v>
      </c>
    </row>
    <row r="226" spans="1:18">
      <c r="A226" s="147">
        <v>43536</v>
      </c>
      <c r="C226" t="s">
        <v>68</v>
      </c>
      <c r="D226" t="s">
        <v>19</v>
      </c>
      <c r="E226" s="106">
        <v>1190300066</v>
      </c>
      <c r="F226" s="106">
        <v>2019106</v>
      </c>
      <c r="G226" s="106" t="s">
        <v>20</v>
      </c>
      <c r="H226" s="106" t="s">
        <v>219</v>
      </c>
      <c r="J226">
        <v>54.96</v>
      </c>
      <c r="K226">
        <v>54.96</v>
      </c>
      <c r="L226" t="s">
        <v>21</v>
      </c>
      <c r="M226" t="s">
        <v>22</v>
      </c>
      <c r="N226" t="s">
        <v>23</v>
      </c>
      <c r="O226" s="106">
        <v>54.96</v>
      </c>
      <c r="P226" t="s">
        <v>24</v>
      </c>
      <c r="R226">
        <v>3845836</v>
      </c>
    </row>
    <row r="227" spans="1:18">
      <c r="A227" s="147">
        <v>43536</v>
      </c>
      <c r="C227" t="s">
        <v>92</v>
      </c>
      <c r="D227" t="s">
        <v>19</v>
      </c>
      <c r="E227" s="106">
        <v>1190300067</v>
      </c>
      <c r="F227" s="106">
        <v>2019107</v>
      </c>
      <c r="G227" s="106" t="s">
        <v>20</v>
      </c>
      <c r="H227" s="106" t="s">
        <v>219</v>
      </c>
      <c r="J227">
        <v>155.16</v>
      </c>
      <c r="K227">
        <v>155.16</v>
      </c>
      <c r="L227" t="s">
        <v>21</v>
      </c>
      <c r="M227" t="s">
        <v>22</v>
      </c>
      <c r="N227" t="s">
        <v>23</v>
      </c>
      <c r="O227" s="106">
        <v>155.16</v>
      </c>
      <c r="P227" t="s">
        <v>24</v>
      </c>
      <c r="R227">
        <v>3845838</v>
      </c>
    </row>
    <row r="228" spans="1:18">
      <c r="A228" s="147">
        <v>43536</v>
      </c>
      <c r="C228" t="s">
        <v>97</v>
      </c>
      <c r="D228" t="s">
        <v>19</v>
      </c>
      <c r="E228" s="106">
        <v>1190300068</v>
      </c>
      <c r="F228" s="106">
        <v>2019108</v>
      </c>
      <c r="G228" s="106" t="s">
        <v>20</v>
      </c>
      <c r="H228" s="106" t="s">
        <v>219</v>
      </c>
      <c r="J228">
        <v>198.84</v>
      </c>
      <c r="K228">
        <v>198.84</v>
      </c>
      <c r="L228" t="s">
        <v>21</v>
      </c>
      <c r="M228" t="s">
        <v>22</v>
      </c>
      <c r="N228" t="s">
        <v>23</v>
      </c>
      <c r="O228" s="106">
        <v>198.84</v>
      </c>
      <c r="P228" t="s">
        <v>24</v>
      </c>
      <c r="R228">
        <v>3845840</v>
      </c>
    </row>
    <row r="229" spans="1:18">
      <c r="A229" s="147">
        <v>43536</v>
      </c>
      <c r="C229" t="s">
        <v>104</v>
      </c>
      <c r="D229" t="s">
        <v>19</v>
      </c>
      <c r="E229" s="106">
        <v>1190300069</v>
      </c>
      <c r="F229" s="106">
        <v>2019109</v>
      </c>
      <c r="G229" s="106" t="s">
        <v>20</v>
      </c>
      <c r="H229" s="106" t="s">
        <v>219</v>
      </c>
      <c r="J229">
        <v>27.48</v>
      </c>
      <c r="K229">
        <v>27.48</v>
      </c>
      <c r="L229" t="s">
        <v>21</v>
      </c>
      <c r="M229" t="s">
        <v>22</v>
      </c>
      <c r="N229" t="s">
        <v>23</v>
      </c>
      <c r="O229" s="106">
        <v>27.48</v>
      </c>
      <c r="P229" t="s">
        <v>24</v>
      </c>
      <c r="R229">
        <v>3845842</v>
      </c>
    </row>
    <row r="230" spans="1:18">
      <c r="A230" s="147">
        <v>43536</v>
      </c>
      <c r="C230" t="s">
        <v>40</v>
      </c>
      <c r="D230" t="s">
        <v>19</v>
      </c>
      <c r="E230" s="106">
        <v>1190300070</v>
      </c>
      <c r="F230" s="106">
        <v>2019110</v>
      </c>
      <c r="G230" s="106" t="s">
        <v>20</v>
      </c>
      <c r="H230" s="106" t="s">
        <v>219</v>
      </c>
      <c r="J230" s="42">
        <v>54.96</v>
      </c>
      <c r="K230" s="42">
        <v>54.96</v>
      </c>
      <c r="L230" t="s">
        <v>21</v>
      </c>
      <c r="M230" t="s">
        <v>22</v>
      </c>
      <c r="N230" t="s">
        <v>23</v>
      </c>
      <c r="O230" s="106">
        <v>54.96</v>
      </c>
      <c r="P230" t="s">
        <v>24</v>
      </c>
      <c r="R230">
        <v>3845844</v>
      </c>
    </row>
    <row r="231" spans="1:18">
      <c r="A231" s="147">
        <v>43536</v>
      </c>
      <c r="C231" t="s">
        <v>35</v>
      </c>
      <c r="D231" t="s">
        <v>19</v>
      </c>
      <c r="E231" s="106">
        <v>1190300071</v>
      </c>
      <c r="F231" s="106">
        <v>2019111</v>
      </c>
      <c r="G231" s="106" t="s">
        <v>20</v>
      </c>
      <c r="H231" s="106" t="s">
        <v>219</v>
      </c>
      <c r="J231">
        <v>30</v>
      </c>
      <c r="K231">
        <v>30</v>
      </c>
      <c r="L231" t="s">
        <v>21</v>
      </c>
      <c r="M231" t="s">
        <v>22</v>
      </c>
      <c r="N231" t="s">
        <v>23</v>
      </c>
      <c r="O231" s="106">
        <v>30</v>
      </c>
      <c r="P231" t="s">
        <v>24</v>
      </c>
      <c r="R231">
        <v>3845846</v>
      </c>
    </row>
    <row r="232" spans="1:18">
      <c r="A232" s="147">
        <v>43536</v>
      </c>
      <c r="C232" t="s">
        <v>52</v>
      </c>
      <c r="D232" t="s">
        <v>19</v>
      </c>
      <c r="E232" s="106">
        <v>1190300072</v>
      </c>
      <c r="F232" s="106">
        <v>2019112</v>
      </c>
      <c r="G232" s="106" t="s">
        <v>20</v>
      </c>
      <c r="H232" s="106" t="s">
        <v>219</v>
      </c>
      <c r="J232">
        <v>82.44</v>
      </c>
      <c r="K232">
        <v>82.44</v>
      </c>
      <c r="L232" t="s">
        <v>21</v>
      </c>
      <c r="M232" t="s">
        <v>22</v>
      </c>
      <c r="N232" t="s">
        <v>23</v>
      </c>
      <c r="O232" s="106">
        <v>82.44</v>
      </c>
      <c r="P232" t="s">
        <v>24</v>
      </c>
      <c r="R232">
        <v>3845848</v>
      </c>
    </row>
    <row r="233" spans="1:18">
      <c r="A233" s="147">
        <v>43536</v>
      </c>
      <c r="C233" t="s">
        <v>103</v>
      </c>
      <c r="D233" t="s">
        <v>19</v>
      </c>
      <c r="E233" s="106">
        <v>1190300072</v>
      </c>
      <c r="F233" s="106">
        <v>2019112</v>
      </c>
      <c r="G233" s="106" t="s">
        <v>20</v>
      </c>
      <c r="H233" s="106" t="s">
        <v>219</v>
      </c>
      <c r="J233">
        <v>160.91999999999999</v>
      </c>
      <c r="K233">
        <v>160.91999999999999</v>
      </c>
      <c r="L233" t="s">
        <v>21</v>
      </c>
      <c r="M233" t="s">
        <v>22</v>
      </c>
      <c r="N233" t="s">
        <v>23</v>
      </c>
      <c r="O233" s="106">
        <v>160.91999999999999</v>
      </c>
      <c r="P233" t="s">
        <v>24</v>
      </c>
      <c r="R233">
        <v>3845849</v>
      </c>
    </row>
    <row r="234" spans="1:18">
      <c r="A234" s="147">
        <v>43536</v>
      </c>
      <c r="C234" t="s">
        <v>50</v>
      </c>
      <c r="D234" t="s">
        <v>19</v>
      </c>
      <c r="E234" s="106">
        <v>1190300073</v>
      </c>
      <c r="F234" s="106">
        <v>2019113</v>
      </c>
      <c r="G234" s="106" t="s">
        <v>20</v>
      </c>
      <c r="H234" s="106" t="s">
        <v>219</v>
      </c>
      <c r="J234" s="42">
        <v>146.52000000000001</v>
      </c>
      <c r="K234" s="42">
        <v>146.52000000000001</v>
      </c>
      <c r="L234" t="s">
        <v>21</v>
      </c>
      <c r="M234" t="s">
        <v>22</v>
      </c>
      <c r="N234" t="s">
        <v>23</v>
      </c>
      <c r="O234" s="106">
        <v>146.52000000000001</v>
      </c>
      <c r="P234" t="s">
        <v>24</v>
      </c>
      <c r="R234">
        <v>3845851</v>
      </c>
    </row>
    <row r="235" spans="1:18">
      <c r="A235" s="147">
        <v>43536</v>
      </c>
      <c r="C235" t="s">
        <v>29</v>
      </c>
      <c r="D235" t="s">
        <v>19</v>
      </c>
      <c r="E235" s="106">
        <v>1190300075</v>
      </c>
      <c r="F235" s="106">
        <v>2019115</v>
      </c>
      <c r="G235" s="106" t="s">
        <v>20</v>
      </c>
      <c r="H235" s="106" t="s">
        <v>219</v>
      </c>
      <c r="J235" s="42">
        <v>54.96</v>
      </c>
      <c r="K235" s="42">
        <v>54.96</v>
      </c>
      <c r="L235" t="s">
        <v>21</v>
      </c>
      <c r="M235" t="s">
        <v>22</v>
      </c>
      <c r="N235" t="s">
        <v>23</v>
      </c>
      <c r="O235" s="106">
        <v>54.96</v>
      </c>
      <c r="P235" t="s">
        <v>24</v>
      </c>
      <c r="R235">
        <v>3845855</v>
      </c>
    </row>
    <row r="236" spans="1:18">
      <c r="A236" s="147">
        <v>43536</v>
      </c>
      <c r="C236" t="s">
        <v>28</v>
      </c>
      <c r="D236" t="s">
        <v>19</v>
      </c>
      <c r="E236" s="106">
        <v>1190300074</v>
      </c>
      <c r="F236" s="106">
        <v>2019116</v>
      </c>
      <c r="G236" s="106" t="s">
        <v>20</v>
      </c>
      <c r="H236" s="106" t="s">
        <v>219</v>
      </c>
      <c r="J236" s="7">
        <v>1486.44</v>
      </c>
      <c r="K236" s="7">
        <v>1486.44</v>
      </c>
      <c r="L236" t="s">
        <v>21</v>
      </c>
      <c r="M236" t="s">
        <v>22</v>
      </c>
      <c r="N236" t="s">
        <v>23</v>
      </c>
      <c r="O236" s="98">
        <v>1486.44</v>
      </c>
      <c r="P236" t="s">
        <v>24</v>
      </c>
      <c r="R236">
        <v>3845853</v>
      </c>
    </row>
    <row r="237" spans="1:18" customFormat="1">
      <c r="A237" s="1">
        <v>43536</v>
      </c>
      <c r="C237" t="s">
        <v>51</v>
      </c>
      <c r="D237" t="s">
        <v>19</v>
      </c>
      <c r="E237">
        <v>1190300078</v>
      </c>
      <c r="F237">
        <v>201924</v>
      </c>
      <c r="G237" t="s">
        <v>20</v>
      </c>
      <c r="H237" t="s">
        <v>220</v>
      </c>
      <c r="J237">
        <v>82.8</v>
      </c>
      <c r="K237">
        <v>82.8</v>
      </c>
      <c r="L237" t="s">
        <v>21</v>
      </c>
      <c r="M237" t="s">
        <v>22</v>
      </c>
      <c r="N237" t="s">
        <v>23</v>
      </c>
      <c r="O237">
        <v>82.8</v>
      </c>
      <c r="P237" t="s">
        <v>24</v>
      </c>
      <c r="R237">
        <v>3845861</v>
      </c>
    </row>
    <row r="238" spans="1:18" customFormat="1">
      <c r="A238" s="1">
        <v>43536</v>
      </c>
      <c r="C238" t="s">
        <v>61</v>
      </c>
      <c r="D238" t="s">
        <v>19</v>
      </c>
      <c r="E238">
        <v>1190300076</v>
      </c>
      <c r="F238">
        <v>201922</v>
      </c>
      <c r="G238" t="s">
        <v>20</v>
      </c>
      <c r="H238" t="s">
        <v>220</v>
      </c>
      <c r="J238">
        <v>138</v>
      </c>
      <c r="K238">
        <v>138</v>
      </c>
      <c r="L238" t="s">
        <v>21</v>
      </c>
      <c r="M238" t="s">
        <v>22</v>
      </c>
      <c r="N238" t="s">
        <v>23</v>
      </c>
      <c r="O238">
        <v>138</v>
      </c>
      <c r="P238" t="s">
        <v>24</v>
      </c>
      <c r="R238">
        <v>3845857</v>
      </c>
    </row>
    <row r="239" spans="1:18" customFormat="1">
      <c r="A239" s="1">
        <v>43536</v>
      </c>
      <c r="C239" t="s">
        <v>105</v>
      </c>
      <c r="D239" t="s">
        <v>19</v>
      </c>
      <c r="E239">
        <v>1190300077</v>
      </c>
      <c r="F239">
        <v>201923</v>
      </c>
      <c r="G239" t="s">
        <v>20</v>
      </c>
      <c r="H239" t="s">
        <v>220</v>
      </c>
      <c r="J239">
        <v>468</v>
      </c>
      <c r="K239">
        <v>468</v>
      </c>
      <c r="L239" t="s">
        <v>21</v>
      </c>
      <c r="M239" t="s">
        <v>22</v>
      </c>
      <c r="N239" t="s">
        <v>23</v>
      </c>
      <c r="O239">
        <v>468</v>
      </c>
      <c r="P239" t="s">
        <v>24</v>
      </c>
      <c r="R239">
        <v>3845859</v>
      </c>
    </row>
    <row r="240" spans="1:18" customFormat="1">
      <c r="A240" s="1">
        <v>43536</v>
      </c>
      <c r="C240" t="s">
        <v>106</v>
      </c>
      <c r="D240" t="s">
        <v>19</v>
      </c>
      <c r="E240">
        <v>1190300079</v>
      </c>
      <c r="F240">
        <v>201925</v>
      </c>
      <c r="G240" t="s">
        <v>20</v>
      </c>
      <c r="H240" t="s">
        <v>220</v>
      </c>
      <c r="J240">
        <v>915.6</v>
      </c>
      <c r="K240">
        <v>915.6</v>
      </c>
      <c r="L240" t="s">
        <v>21</v>
      </c>
      <c r="M240" t="s">
        <v>22</v>
      </c>
      <c r="N240" t="s">
        <v>23</v>
      </c>
      <c r="O240">
        <v>915.6</v>
      </c>
      <c r="P240" t="s">
        <v>24</v>
      </c>
      <c r="R240">
        <v>3845863</v>
      </c>
    </row>
    <row r="241" spans="1:18" customFormat="1">
      <c r="A241" s="1">
        <v>43536</v>
      </c>
      <c r="C241" t="s">
        <v>56</v>
      </c>
      <c r="D241" t="s">
        <v>19</v>
      </c>
      <c r="E241">
        <v>1190300063</v>
      </c>
      <c r="F241">
        <v>1900073</v>
      </c>
      <c r="G241" t="s">
        <v>20</v>
      </c>
      <c r="H241" t="s">
        <v>235</v>
      </c>
      <c r="J241">
        <v>409.2</v>
      </c>
      <c r="K241">
        <v>409.2</v>
      </c>
      <c r="L241" t="s">
        <v>21</v>
      </c>
      <c r="M241" t="s">
        <v>22</v>
      </c>
      <c r="N241" t="s">
        <v>23</v>
      </c>
      <c r="O241">
        <v>409.2</v>
      </c>
      <c r="P241" t="s">
        <v>24</v>
      </c>
      <c r="R241">
        <v>3845830</v>
      </c>
    </row>
    <row r="242" spans="1:18" customFormat="1">
      <c r="A242" s="1">
        <v>43536</v>
      </c>
      <c r="C242" t="s">
        <v>56</v>
      </c>
      <c r="D242" t="s">
        <v>19</v>
      </c>
      <c r="E242">
        <v>1190300064</v>
      </c>
      <c r="F242">
        <v>1900072</v>
      </c>
      <c r="G242" t="s">
        <v>20</v>
      </c>
      <c r="H242" t="s">
        <v>235</v>
      </c>
      <c r="J242">
        <v>279</v>
      </c>
      <c r="K242">
        <v>279</v>
      </c>
      <c r="L242" t="s">
        <v>21</v>
      </c>
      <c r="M242" t="s">
        <v>22</v>
      </c>
      <c r="N242" t="s">
        <v>23</v>
      </c>
      <c r="O242">
        <v>279</v>
      </c>
      <c r="P242" t="s">
        <v>24</v>
      </c>
      <c r="R242">
        <v>3845832</v>
      </c>
    </row>
    <row r="243" spans="1:18" customFormat="1">
      <c r="A243" s="1">
        <v>43537</v>
      </c>
      <c r="C243" t="s">
        <v>101</v>
      </c>
      <c r="D243" t="s">
        <v>19</v>
      </c>
      <c r="E243">
        <v>1190300080</v>
      </c>
      <c r="F243">
        <v>20190071</v>
      </c>
      <c r="G243" t="s">
        <v>20</v>
      </c>
      <c r="H243" t="s">
        <v>222</v>
      </c>
      <c r="J243">
        <v>260.83</v>
      </c>
      <c r="K243">
        <v>260.83</v>
      </c>
      <c r="L243" t="s">
        <v>21</v>
      </c>
      <c r="M243" t="s">
        <v>22</v>
      </c>
      <c r="N243" t="s">
        <v>23</v>
      </c>
      <c r="O243">
        <v>260.83</v>
      </c>
      <c r="P243" t="s">
        <v>24</v>
      </c>
      <c r="R243">
        <v>3845865</v>
      </c>
    </row>
    <row r="244" spans="1:18" customFormat="1">
      <c r="A244" s="1">
        <v>43539</v>
      </c>
      <c r="C244" t="s">
        <v>29</v>
      </c>
      <c r="D244" t="s">
        <v>19</v>
      </c>
      <c r="E244">
        <v>1190300294</v>
      </c>
      <c r="F244">
        <v>300119367</v>
      </c>
      <c r="G244" t="s">
        <v>20</v>
      </c>
      <c r="H244" t="s">
        <v>189</v>
      </c>
      <c r="J244">
        <v>526.86</v>
      </c>
      <c r="K244">
        <v>526.86</v>
      </c>
      <c r="L244" t="s">
        <v>21</v>
      </c>
      <c r="M244" t="s">
        <v>22</v>
      </c>
      <c r="N244" t="s">
        <v>23</v>
      </c>
      <c r="O244">
        <v>526.86</v>
      </c>
      <c r="P244" t="s">
        <v>24</v>
      </c>
      <c r="R244">
        <v>3884166</v>
      </c>
    </row>
    <row r="245" spans="1:18" customFormat="1">
      <c r="A245" s="1">
        <v>43539</v>
      </c>
      <c r="C245" t="s">
        <v>87</v>
      </c>
      <c r="D245" t="s">
        <v>19</v>
      </c>
      <c r="E245">
        <v>1190300081</v>
      </c>
      <c r="F245">
        <v>4115004880</v>
      </c>
      <c r="G245" t="s">
        <v>20</v>
      </c>
      <c r="H245" t="s">
        <v>262</v>
      </c>
      <c r="J245" s="7">
        <v>6277.92</v>
      </c>
      <c r="K245" s="7">
        <v>6277.92</v>
      </c>
      <c r="L245" t="s">
        <v>21</v>
      </c>
      <c r="M245" t="s">
        <v>22</v>
      </c>
      <c r="N245" t="s">
        <v>23</v>
      </c>
      <c r="O245" s="7">
        <v>6277.92</v>
      </c>
      <c r="P245" t="s">
        <v>24</v>
      </c>
      <c r="R245">
        <v>3845871</v>
      </c>
    </row>
    <row r="246" spans="1:18" customFormat="1">
      <c r="A246" s="1">
        <v>43539</v>
      </c>
      <c r="C246" t="s">
        <v>87</v>
      </c>
      <c r="D246" t="s">
        <v>19</v>
      </c>
      <c r="E246">
        <v>1190300082</v>
      </c>
      <c r="F246">
        <v>4115004885</v>
      </c>
      <c r="G246" t="s">
        <v>20</v>
      </c>
      <c r="H246" t="s">
        <v>262</v>
      </c>
      <c r="J246">
        <v>849.5</v>
      </c>
      <c r="K246">
        <v>849.5</v>
      </c>
      <c r="L246" t="s">
        <v>21</v>
      </c>
      <c r="M246" t="s">
        <v>22</v>
      </c>
      <c r="N246" t="s">
        <v>23</v>
      </c>
      <c r="O246">
        <v>849.5</v>
      </c>
      <c r="P246" t="s">
        <v>24</v>
      </c>
      <c r="R246">
        <v>3845879</v>
      </c>
    </row>
    <row r="247" spans="1:18">
      <c r="A247" s="147">
        <v>43542</v>
      </c>
      <c r="C247" t="s">
        <v>31</v>
      </c>
      <c r="D247" t="s">
        <v>19</v>
      </c>
      <c r="E247" s="106">
        <v>1190300297</v>
      </c>
      <c r="F247" s="106">
        <v>2019124</v>
      </c>
      <c r="G247" s="106" t="s">
        <v>20</v>
      </c>
      <c r="H247" s="106" t="s">
        <v>219</v>
      </c>
      <c r="J247">
        <v>928.32</v>
      </c>
      <c r="K247">
        <v>928.32</v>
      </c>
      <c r="L247" t="s">
        <v>21</v>
      </c>
      <c r="M247" t="s">
        <v>22</v>
      </c>
      <c r="N247" t="s">
        <v>23</v>
      </c>
      <c r="O247" s="106">
        <v>928.32</v>
      </c>
      <c r="P247" t="s">
        <v>24</v>
      </c>
      <c r="R247">
        <v>3884174</v>
      </c>
    </row>
    <row r="248" spans="1:18">
      <c r="A248" s="147">
        <v>43542</v>
      </c>
      <c r="C248" t="s">
        <v>65</v>
      </c>
      <c r="D248" t="s">
        <v>19</v>
      </c>
      <c r="E248" s="106">
        <v>1190300296</v>
      </c>
      <c r="F248" s="106">
        <v>2019125</v>
      </c>
      <c r="G248" s="106" t="s">
        <v>20</v>
      </c>
      <c r="H248" s="106" t="s">
        <v>219</v>
      </c>
      <c r="J248">
        <v>321.60000000000002</v>
      </c>
      <c r="K248">
        <v>321.60000000000002</v>
      </c>
      <c r="L248" t="s">
        <v>21</v>
      </c>
      <c r="M248" t="s">
        <v>22</v>
      </c>
      <c r="N248" t="s">
        <v>23</v>
      </c>
      <c r="O248" s="106">
        <v>321.60000000000002</v>
      </c>
      <c r="P248" t="s">
        <v>24</v>
      </c>
      <c r="R248">
        <v>3884172</v>
      </c>
    </row>
    <row r="249" spans="1:18">
      <c r="A249" s="147">
        <v>43542</v>
      </c>
      <c r="C249" t="s">
        <v>95</v>
      </c>
      <c r="D249" t="s">
        <v>19</v>
      </c>
      <c r="E249" s="106">
        <v>1190300295</v>
      </c>
      <c r="F249" s="106">
        <v>2019126</v>
      </c>
      <c r="G249" s="106" t="s">
        <v>20</v>
      </c>
      <c r="H249" s="106" t="s">
        <v>219</v>
      </c>
      <c r="J249" s="42">
        <v>216.56</v>
      </c>
      <c r="K249" s="42">
        <v>216.56</v>
      </c>
      <c r="L249" t="s">
        <v>21</v>
      </c>
      <c r="M249" t="s">
        <v>22</v>
      </c>
      <c r="N249" t="s">
        <v>23</v>
      </c>
      <c r="O249" s="106">
        <v>216.56</v>
      </c>
      <c r="P249" t="s">
        <v>24</v>
      </c>
      <c r="R249">
        <v>3884168</v>
      </c>
    </row>
    <row r="250" spans="1:18">
      <c r="A250" s="147">
        <v>43542</v>
      </c>
      <c r="C250" t="s">
        <v>107</v>
      </c>
      <c r="D250" t="s">
        <v>19</v>
      </c>
      <c r="E250" s="106">
        <v>1190300295</v>
      </c>
      <c r="F250" s="106">
        <v>2019126</v>
      </c>
      <c r="G250" s="106" t="s">
        <v>20</v>
      </c>
      <c r="H250" s="106" t="s">
        <v>219</v>
      </c>
      <c r="J250">
        <v>216.56</v>
      </c>
      <c r="K250">
        <v>216.56</v>
      </c>
      <c r="L250" t="s">
        <v>21</v>
      </c>
      <c r="M250" t="s">
        <v>22</v>
      </c>
      <c r="N250" t="s">
        <v>23</v>
      </c>
      <c r="O250" s="106">
        <v>216.56</v>
      </c>
      <c r="P250" t="s">
        <v>24</v>
      </c>
      <c r="R250">
        <v>3884169</v>
      </c>
    </row>
    <row r="251" spans="1:18">
      <c r="A251" s="147">
        <v>43542</v>
      </c>
      <c r="C251" t="s">
        <v>83</v>
      </c>
      <c r="D251" t="s">
        <v>19</v>
      </c>
      <c r="E251" s="106">
        <v>1190300295</v>
      </c>
      <c r="F251" s="106">
        <v>2019126</v>
      </c>
      <c r="G251" s="106" t="s">
        <v>20</v>
      </c>
      <c r="H251" s="106" t="s">
        <v>219</v>
      </c>
      <c r="J251">
        <v>216.56</v>
      </c>
      <c r="K251">
        <v>216.56</v>
      </c>
      <c r="L251" t="s">
        <v>21</v>
      </c>
      <c r="M251" t="s">
        <v>22</v>
      </c>
      <c r="N251" t="s">
        <v>23</v>
      </c>
      <c r="O251" s="106">
        <v>216.56</v>
      </c>
      <c r="P251" t="s">
        <v>24</v>
      </c>
      <c r="R251">
        <v>3884170</v>
      </c>
    </row>
    <row r="252" spans="1:18" customFormat="1">
      <c r="A252" s="1">
        <v>43542</v>
      </c>
      <c r="C252" t="s">
        <v>65</v>
      </c>
      <c r="D252" t="s">
        <v>19</v>
      </c>
      <c r="E252">
        <v>1190300084</v>
      </c>
      <c r="F252">
        <v>2195010109</v>
      </c>
      <c r="G252" t="s">
        <v>20</v>
      </c>
      <c r="H252" t="s">
        <v>212</v>
      </c>
      <c r="J252">
        <v>222</v>
      </c>
      <c r="K252">
        <v>222</v>
      </c>
      <c r="L252" t="s">
        <v>21</v>
      </c>
      <c r="M252" t="s">
        <v>22</v>
      </c>
      <c r="N252" t="s">
        <v>23</v>
      </c>
      <c r="O252">
        <v>222</v>
      </c>
      <c r="P252" t="s">
        <v>24</v>
      </c>
      <c r="R252">
        <v>3845912</v>
      </c>
    </row>
    <row r="253" spans="1:18" customFormat="1">
      <c r="A253" s="1">
        <v>43542</v>
      </c>
      <c r="C253" t="s">
        <v>60</v>
      </c>
      <c r="D253" t="s">
        <v>19</v>
      </c>
      <c r="E253">
        <v>1190300085</v>
      </c>
      <c r="F253">
        <v>219025025</v>
      </c>
      <c r="G253" t="s">
        <v>20</v>
      </c>
      <c r="H253" t="s">
        <v>273</v>
      </c>
      <c r="J253" s="42">
        <v>591.6</v>
      </c>
      <c r="K253" s="42">
        <v>591.6</v>
      </c>
      <c r="L253" t="s">
        <v>21</v>
      </c>
      <c r="M253" t="s">
        <v>22</v>
      </c>
      <c r="N253" t="s">
        <v>23</v>
      </c>
      <c r="O253" s="42">
        <v>591.6</v>
      </c>
      <c r="P253" t="s">
        <v>24</v>
      </c>
      <c r="R253">
        <v>3845921</v>
      </c>
    </row>
    <row r="254" spans="1:18" customFormat="1">
      <c r="A254" s="1">
        <v>43543</v>
      </c>
      <c r="C254" t="s">
        <v>59</v>
      </c>
      <c r="D254" t="s">
        <v>19</v>
      </c>
      <c r="E254">
        <v>1190300091</v>
      </c>
      <c r="F254">
        <v>201929</v>
      </c>
      <c r="G254" t="s">
        <v>20</v>
      </c>
      <c r="H254" t="s">
        <v>220</v>
      </c>
      <c r="J254">
        <v>608.4</v>
      </c>
      <c r="K254">
        <v>608.4</v>
      </c>
      <c r="L254" t="s">
        <v>21</v>
      </c>
      <c r="M254" t="s">
        <v>22</v>
      </c>
      <c r="N254" t="s">
        <v>23</v>
      </c>
      <c r="O254">
        <v>608.4</v>
      </c>
      <c r="P254" t="s">
        <v>24</v>
      </c>
      <c r="R254">
        <v>3845942</v>
      </c>
    </row>
    <row r="255" spans="1:18" customFormat="1">
      <c r="A255" s="1">
        <v>43543</v>
      </c>
      <c r="C255" t="s">
        <v>79</v>
      </c>
      <c r="D255" t="s">
        <v>19</v>
      </c>
      <c r="E255">
        <v>1190300093</v>
      </c>
      <c r="F255">
        <v>201931</v>
      </c>
      <c r="G255" t="s">
        <v>20</v>
      </c>
      <c r="H255" t="s">
        <v>220</v>
      </c>
      <c r="J255" s="7">
        <v>1900.8</v>
      </c>
      <c r="K255" s="7">
        <v>1900.8</v>
      </c>
      <c r="L255" t="s">
        <v>21</v>
      </c>
      <c r="M255" t="s">
        <v>22</v>
      </c>
      <c r="N255" t="s">
        <v>23</v>
      </c>
      <c r="O255" s="7">
        <v>1900.8</v>
      </c>
      <c r="P255" t="s">
        <v>24</v>
      </c>
      <c r="R255">
        <v>3845946</v>
      </c>
    </row>
    <row r="256" spans="1:18" customFormat="1">
      <c r="A256" s="1">
        <v>43543</v>
      </c>
      <c r="C256" t="s">
        <v>79</v>
      </c>
      <c r="D256" t="s">
        <v>19</v>
      </c>
      <c r="E256">
        <v>1190300094</v>
      </c>
      <c r="F256">
        <v>201928</v>
      </c>
      <c r="G256" t="s">
        <v>20</v>
      </c>
      <c r="H256" t="s">
        <v>220</v>
      </c>
      <c r="J256" s="7">
        <v>2100</v>
      </c>
      <c r="K256" s="7">
        <v>2100</v>
      </c>
      <c r="L256" t="s">
        <v>21</v>
      </c>
      <c r="M256" t="s">
        <v>22</v>
      </c>
      <c r="N256" t="s">
        <v>23</v>
      </c>
      <c r="O256" s="7">
        <v>2100</v>
      </c>
      <c r="P256" t="s">
        <v>24</v>
      </c>
      <c r="R256">
        <v>3845949</v>
      </c>
    </row>
    <row r="257" spans="1:18" customFormat="1">
      <c r="A257" s="1">
        <v>43543</v>
      </c>
      <c r="C257" t="s">
        <v>109</v>
      </c>
      <c r="D257" t="s">
        <v>19</v>
      </c>
      <c r="E257">
        <v>1190300094</v>
      </c>
      <c r="F257">
        <v>201928</v>
      </c>
      <c r="G257" t="s">
        <v>20</v>
      </c>
      <c r="H257" t="s">
        <v>220</v>
      </c>
      <c r="J257">
        <v>420</v>
      </c>
      <c r="K257">
        <v>420</v>
      </c>
      <c r="L257" t="s">
        <v>21</v>
      </c>
      <c r="M257" t="s">
        <v>22</v>
      </c>
      <c r="N257" t="s">
        <v>23</v>
      </c>
      <c r="O257">
        <v>420</v>
      </c>
      <c r="P257" t="s">
        <v>24</v>
      </c>
      <c r="R257">
        <v>3845948</v>
      </c>
    </row>
    <row r="258" spans="1:18" customFormat="1">
      <c r="A258" s="1">
        <v>43543</v>
      </c>
      <c r="C258" t="s">
        <v>79</v>
      </c>
      <c r="D258" t="s">
        <v>19</v>
      </c>
      <c r="E258">
        <v>1190300092</v>
      </c>
      <c r="F258">
        <v>201930</v>
      </c>
      <c r="G258" t="s">
        <v>20</v>
      </c>
      <c r="H258" t="s">
        <v>220</v>
      </c>
      <c r="J258" s="7">
        <v>1216.8</v>
      </c>
      <c r="K258" s="7">
        <v>1216.8</v>
      </c>
      <c r="L258" t="s">
        <v>21</v>
      </c>
      <c r="M258" t="s">
        <v>22</v>
      </c>
      <c r="N258" t="s">
        <v>23</v>
      </c>
      <c r="O258" s="7">
        <v>1216.8</v>
      </c>
      <c r="P258" t="s">
        <v>24</v>
      </c>
      <c r="R258">
        <v>3845944</v>
      </c>
    </row>
    <row r="259" spans="1:18" customFormat="1">
      <c r="A259" s="1">
        <v>43543</v>
      </c>
      <c r="C259" t="s">
        <v>91</v>
      </c>
      <c r="D259" t="s">
        <v>19</v>
      </c>
      <c r="E259">
        <v>1190300088</v>
      </c>
      <c r="F259">
        <v>181501143</v>
      </c>
      <c r="G259" t="s">
        <v>20</v>
      </c>
      <c r="H259" t="s">
        <v>246</v>
      </c>
      <c r="J259">
        <v>348.5</v>
      </c>
      <c r="K259">
        <v>348.5</v>
      </c>
      <c r="L259" t="s">
        <v>21</v>
      </c>
      <c r="M259" t="s">
        <v>110</v>
      </c>
      <c r="N259" t="s">
        <v>23</v>
      </c>
      <c r="O259">
        <v>348.5</v>
      </c>
      <c r="P259" t="s">
        <v>24</v>
      </c>
      <c r="R259">
        <v>3845934</v>
      </c>
    </row>
    <row r="260" spans="1:18" customFormat="1">
      <c r="A260" s="1">
        <v>43543</v>
      </c>
      <c r="C260" t="s">
        <v>108</v>
      </c>
      <c r="D260" t="s">
        <v>19</v>
      </c>
      <c r="E260">
        <v>1190300087</v>
      </c>
      <c r="F260">
        <v>190156</v>
      </c>
      <c r="G260" t="s">
        <v>20</v>
      </c>
      <c r="H260" t="s">
        <v>270</v>
      </c>
      <c r="J260" s="7">
        <v>5958.6</v>
      </c>
      <c r="K260" s="7">
        <v>5958.6</v>
      </c>
      <c r="L260" t="s">
        <v>21</v>
      </c>
      <c r="M260" t="s">
        <v>22</v>
      </c>
      <c r="N260" t="s">
        <v>23</v>
      </c>
      <c r="O260" s="7">
        <v>5958.6</v>
      </c>
      <c r="P260" t="s">
        <v>24</v>
      </c>
      <c r="R260">
        <v>3845932</v>
      </c>
    </row>
    <row r="261" spans="1:18" customFormat="1">
      <c r="A261" s="1">
        <v>43543</v>
      </c>
      <c r="C261" t="s">
        <v>62</v>
      </c>
      <c r="D261" t="s">
        <v>19</v>
      </c>
      <c r="E261">
        <v>1190300086</v>
      </c>
      <c r="F261">
        <v>219026026</v>
      </c>
      <c r="G261" t="s">
        <v>20</v>
      </c>
      <c r="H261" t="s">
        <v>273</v>
      </c>
      <c r="J261">
        <v>43.44</v>
      </c>
      <c r="K261">
        <v>43.44</v>
      </c>
      <c r="L261" t="s">
        <v>21</v>
      </c>
      <c r="M261" t="s">
        <v>22</v>
      </c>
      <c r="N261" t="s">
        <v>23</v>
      </c>
      <c r="O261">
        <v>43.44</v>
      </c>
      <c r="P261" t="s">
        <v>24</v>
      </c>
      <c r="R261">
        <v>3845923</v>
      </c>
    </row>
    <row r="262" spans="1:18" customFormat="1">
      <c r="A262" s="1">
        <v>43544</v>
      </c>
      <c r="C262" t="s">
        <v>89</v>
      </c>
      <c r="D262" t="s">
        <v>19</v>
      </c>
      <c r="E262">
        <v>1190300412</v>
      </c>
      <c r="F262">
        <v>18191309</v>
      </c>
      <c r="G262" t="s">
        <v>20</v>
      </c>
      <c r="H262" t="s">
        <v>229</v>
      </c>
      <c r="J262" s="7">
        <v>2340</v>
      </c>
      <c r="K262" s="7">
        <v>2340</v>
      </c>
      <c r="L262" t="s">
        <v>21</v>
      </c>
      <c r="M262" t="s">
        <v>22</v>
      </c>
      <c r="N262" t="s">
        <v>23</v>
      </c>
      <c r="O262" s="7">
        <v>2340</v>
      </c>
      <c r="P262" t="s">
        <v>24</v>
      </c>
      <c r="R262">
        <v>3897307</v>
      </c>
    </row>
    <row r="263" spans="1:18" customFormat="1">
      <c r="A263" s="1">
        <v>43544</v>
      </c>
      <c r="C263" t="s">
        <v>61</v>
      </c>
      <c r="D263" t="s">
        <v>19</v>
      </c>
      <c r="E263">
        <v>1190300413</v>
      </c>
      <c r="F263">
        <v>120190017</v>
      </c>
      <c r="G263" t="s">
        <v>20</v>
      </c>
      <c r="H263" t="s">
        <v>233</v>
      </c>
      <c r="J263" s="42">
        <v>592.71</v>
      </c>
      <c r="K263" s="42">
        <v>592.71</v>
      </c>
      <c r="L263" t="s">
        <v>21</v>
      </c>
      <c r="M263" t="s">
        <v>22</v>
      </c>
      <c r="N263" t="s">
        <v>23</v>
      </c>
      <c r="O263" s="42">
        <v>592.71</v>
      </c>
      <c r="P263" t="s">
        <v>24</v>
      </c>
      <c r="R263">
        <v>3897437</v>
      </c>
    </row>
    <row r="264" spans="1:18" customFormat="1">
      <c r="A264" s="1">
        <v>43544</v>
      </c>
      <c r="C264" t="s">
        <v>54</v>
      </c>
      <c r="D264" t="s">
        <v>19</v>
      </c>
      <c r="E264">
        <v>1190300096</v>
      </c>
      <c r="F264">
        <v>2190066</v>
      </c>
      <c r="G264" t="s">
        <v>20</v>
      </c>
      <c r="H264" t="s">
        <v>254</v>
      </c>
      <c r="J264">
        <v>45.6</v>
      </c>
      <c r="K264">
        <v>45.6</v>
      </c>
      <c r="L264" t="s">
        <v>21</v>
      </c>
      <c r="M264" t="s">
        <v>22</v>
      </c>
      <c r="N264" t="s">
        <v>23</v>
      </c>
      <c r="O264">
        <v>45.6</v>
      </c>
      <c r="P264" t="s">
        <v>24</v>
      </c>
      <c r="R264">
        <v>3845956</v>
      </c>
    </row>
    <row r="265" spans="1:18" customFormat="1">
      <c r="A265" s="1">
        <v>43544</v>
      </c>
      <c r="C265" t="s">
        <v>51</v>
      </c>
      <c r="D265" t="s">
        <v>19</v>
      </c>
      <c r="E265">
        <v>1190300098</v>
      </c>
      <c r="F265">
        <v>2190065</v>
      </c>
      <c r="G265" t="s">
        <v>20</v>
      </c>
      <c r="H265" t="s">
        <v>254</v>
      </c>
      <c r="J265" s="42">
        <v>32.799999999999997</v>
      </c>
      <c r="K265" s="42">
        <v>32.799999999999997</v>
      </c>
      <c r="L265" t="s">
        <v>21</v>
      </c>
      <c r="M265" t="s">
        <v>22</v>
      </c>
      <c r="N265" t="s">
        <v>23</v>
      </c>
      <c r="O265" s="42">
        <v>32.799999999999997</v>
      </c>
      <c r="P265" t="s">
        <v>24</v>
      </c>
      <c r="R265">
        <v>3845960</v>
      </c>
    </row>
    <row r="266" spans="1:18" customFormat="1">
      <c r="A266" s="1">
        <v>43544</v>
      </c>
      <c r="C266" t="s">
        <v>51</v>
      </c>
      <c r="D266" t="s">
        <v>19</v>
      </c>
      <c r="E266">
        <v>1190300099</v>
      </c>
      <c r="F266">
        <v>2190063</v>
      </c>
      <c r="G266" t="s">
        <v>20</v>
      </c>
      <c r="H266" t="s">
        <v>254</v>
      </c>
      <c r="J266">
        <v>35.4</v>
      </c>
      <c r="K266">
        <v>35.4</v>
      </c>
      <c r="L266" t="s">
        <v>21</v>
      </c>
      <c r="M266" t="s">
        <v>22</v>
      </c>
      <c r="N266" t="s">
        <v>23</v>
      </c>
      <c r="O266">
        <v>35.4</v>
      </c>
      <c r="P266" t="s">
        <v>24</v>
      </c>
      <c r="R266">
        <v>3845964</v>
      </c>
    </row>
    <row r="267" spans="1:18" customFormat="1">
      <c r="A267" s="1">
        <v>43544</v>
      </c>
      <c r="C267" t="s">
        <v>57</v>
      </c>
      <c r="D267" t="s">
        <v>19</v>
      </c>
      <c r="E267">
        <v>1190300099</v>
      </c>
      <c r="F267">
        <v>2190063</v>
      </c>
      <c r="G267" t="s">
        <v>20</v>
      </c>
      <c r="H267" t="s">
        <v>254</v>
      </c>
      <c r="J267">
        <v>35.4</v>
      </c>
      <c r="K267">
        <v>35.4</v>
      </c>
      <c r="L267" t="s">
        <v>21</v>
      </c>
      <c r="M267" t="s">
        <v>22</v>
      </c>
      <c r="N267" t="s">
        <v>23</v>
      </c>
      <c r="O267">
        <v>35.4</v>
      </c>
      <c r="P267" t="s">
        <v>24</v>
      </c>
      <c r="R267">
        <v>3845963</v>
      </c>
    </row>
    <row r="268" spans="1:18" customFormat="1">
      <c r="A268" s="1">
        <v>43544</v>
      </c>
      <c r="C268" t="s">
        <v>111</v>
      </c>
      <c r="D268" t="s">
        <v>19</v>
      </c>
      <c r="E268">
        <v>1190300099</v>
      </c>
      <c r="F268">
        <v>2190063</v>
      </c>
      <c r="G268" t="s">
        <v>20</v>
      </c>
      <c r="H268" t="s">
        <v>254</v>
      </c>
      <c r="J268">
        <v>35.4</v>
      </c>
      <c r="K268">
        <v>35.4</v>
      </c>
      <c r="L268" t="s">
        <v>21</v>
      </c>
      <c r="M268" t="s">
        <v>22</v>
      </c>
      <c r="N268" t="s">
        <v>23</v>
      </c>
      <c r="O268">
        <v>35.4</v>
      </c>
      <c r="P268" t="s">
        <v>24</v>
      </c>
      <c r="R268">
        <v>3845962</v>
      </c>
    </row>
    <row r="269" spans="1:18" customFormat="1">
      <c r="A269" s="1">
        <v>43544</v>
      </c>
      <c r="C269" t="s">
        <v>61</v>
      </c>
      <c r="D269" t="s">
        <v>19</v>
      </c>
      <c r="E269">
        <v>1190300097</v>
      </c>
      <c r="F269">
        <v>2190064</v>
      </c>
      <c r="G269" t="s">
        <v>20</v>
      </c>
      <c r="H269" t="s">
        <v>254</v>
      </c>
      <c r="J269">
        <v>32.799999999999997</v>
      </c>
      <c r="K269">
        <v>32.799999999999997</v>
      </c>
      <c r="L269" t="s">
        <v>21</v>
      </c>
      <c r="M269" t="s">
        <v>22</v>
      </c>
      <c r="N269" t="s">
        <v>23</v>
      </c>
      <c r="O269">
        <v>32.799999999999997</v>
      </c>
      <c r="P269" t="s">
        <v>24</v>
      </c>
      <c r="R269">
        <v>3845958</v>
      </c>
    </row>
    <row r="270" spans="1:18" customFormat="1">
      <c r="A270" s="1">
        <v>43544</v>
      </c>
      <c r="C270" t="s">
        <v>67</v>
      </c>
      <c r="D270" t="s">
        <v>19</v>
      </c>
      <c r="E270">
        <v>1190300411</v>
      </c>
      <c r="F270">
        <v>190158</v>
      </c>
      <c r="G270" t="s">
        <v>20</v>
      </c>
      <c r="H270" t="s">
        <v>270</v>
      </c>
      <c r="J270" s="7">
        <v>1815</v>
      </c>
      <c r="K270" s="7">
        <v>1815</v>
      </c>
      <c r="L270" t="s">
        <v>21</v>
      </c>
      <c r="M270" t="s">
        <v>22</v>
      </c>
      <c r="N270" t="s">
        <v>23</v>
      </c>
      <c r="O270" s="7">
        <v>1815</v>
      </c>
      <c r="P270" t="s">
        <v>24</v>
      </c>
      <c r="R270">
        <v>3897280</v>
      </c>
    </row>
    <row r="271" spans="1:18" customFormat="1">
      <c r="A271" s="1">
        <v>43545</v>
      </c>
      <c r="C271" t="s">
        <v>56</v>
      </c>
      <c r="D271" t="s">
        <v>19</v>
      </c>
      <c r="E271">
        <v>1190300415</v>
      </c>
      <c r="F271">
        <v>2019090425</v>
      </c>
      <c r="G271" t="s">
        <v>20</v>
      </c>
      <c r="H271" t="s">
        <v>243</v>
      </c>
      <c r="J271">
        <v>558.05999999999995</v>
      </c>
      <c r="K271">
        <v>558.05999999999995</v>
      </c>
      <c r="L271" t="s">
        <v>21</v>
      </c>
      <c r="M271" t="s">
        <v>22</v>
      </c>
      <c r="N271" t="s">
        <v>23</v>
      </c>
      <c r="O271">
        <v>558.05999999999995</v>
      </c>
      <c r="P271" t="s">
        <v>24</v>
      </c>
      <c r="R271">
        <v>3897447</v>
      </c>
    </row>
    <row r="272" spans="1:18">
      <c r="A272" s="147">
        <v>43549</v>
      </c>
      <c r="C272" t="s">
        <v>40</v>
      </c>
      <c r="D272" t="s">
        <v>19</v>
      </c>
      <c r="E272" s="106">
        <v>1190300416</v>
      </c>
      <c r="F272" s="106">
        <v>2019128</v>
      </c>
      <c r="G272" s="106" t="s">
        <v>20</v>
      </c>
      <c r="H272" s="106" t="s">
        <v>219</v>
      </c>
      <c r="J272">
        <v>617.64</v>
      </c>
      <c r="K272">
        <v>617.64</v>
      </c>
      <c r="L272" t="s">
        <v>21</v>
      </c>
      <c r="M272" t="s">
        <v>22</v>
      </c>
      <c r="N272" t="s">
        <v>23</v>
      </c>
      <c r="O272" s="106">
        <v>617.64</v>
      </c>
      <c r="P272" t="s">
        <v>24</v>
      </c>
      <c r="R272">
        <v>3897500</v>
      </c>
    </row>
    <row r="273" spans="1:18">
      <c r="A273" s="147">
        <v>43549</v>
      </c>
      <c r="C273" t="s">
        <v>34</v>
      </c>
      <c r="D273" t="s">
        <v>19</v>
      </c>
      <c r="E273" s="106">
        <v>1190300417</v>
      </c>
      <c r="F273" s="106">
        <v>2019129</v>
      </c>
      <c r="G273" s="106" t="s">
        <v>20</v>
      </c>
      <c r="H273" s="106" t="s">
        <v>219</v>
      </c>
      <c r="J273">
        <v>91.2</v>
      </c>
      <c r="K273">
        <v>91.2</v>
      </c>
      <c r="L273" t="s">
        <v>21</v>
      </c>
      <c r="M273" t="s">
        <v>22</v>
      </c>
      <c r="N273" t="s">
        <v>23</v>
      </c>
      <c r="O273" s="106">
        <v>91.2</v>
      </c>
      <c r="P273" t="s">
        <v>24</v>
      </c>
      <c r="R273">
        <v>3897506</v>
      </c>
    </row>
    <row r="274" spans="1:18">
      <c r="A274" s="147">
        <v>43549</v>
      </c>
      <c r="C274" t="s">
        <v>35</v>
      </c>
      <c r="D274" t="s">
        <v>19</v>
      </c>
      <c r="E274" s="106">
        <v>1190300418</v>
      </c>
      <c r="F274" s="106">
        <v>2019130</v>
      </c>
      <c r="G274" s="106" t="s">
        <v>20</v>
      </c>
      <c r="H274" s="106" t="s">
        <v>219</v>
      </c>
      <c r="J274" s="42">
        <v>480</v>
      </c>
      <c r="K274" s="42">
        <v>480</v>
      </c>
      <c r="L274" t="s">
        <v>21</v>
      </c>
      <c r="M274" t="s">
        <v>22</v>
      </c>
      <c r="N274" t="s">
        <v>23</v>
      </c>
      <c r="O274" s="106">
        <v>480</v>
      </c>
      <c r="P274" t="s">
        <v>24</v>
      </c>
      <c r="R274">
        <v>3897508</v>
      </c>
    </row>
    <row r="275" spans="1:18">
      <c r="A275" s="147">
        <v>43549</v>
      </c>
      <c r="C275" t="s">
        <v>40</v>
      </c>
      <c r="D275" t="s">
        <v>19</v>
      </c>
      <c r="E275" s="106">
        <v>1190300419</v>
      </c>
      <c r="F275" s="106">
        <v>2019131</v>
      </c>
      <c r="G275" s="106" t="s">
        <v>20</v>
      </c>
      <c r="H275" s="106" t="s">
        <v>219</v>
      </c>
      <c r="J275" s="42">
        <v>603.12</v>
      </c>
      <c r="K275" s="42">
        <v>603.12</v>
      </c>
      <c r="L275" t="s">
        <v>21</v>
      </c>
      <c r="M275" t="s">
        <v>22</v>
      </c>
      <c r="N275" t="s">
        <v>23</v>
      </c>
      <c r="O275" s="106">
        <v>603.12</v>
      </c>
      <c r="P275" t="s">
        <v>24</v>
      </c>
      <c r="R275">
        <v>3897513</v>
      </c>
    </row>
    <row r="276" spans="1:18">
      <c r="A276" s="147">
        <v>43549</v>
      </c>
      <c r="C276" t="s">
        <v>40</v>
      </c>
      <c r="D276" t="s">
        <v>19</v>
      </c>
      <c r="E276" s="106">
        <v>1190300420</v>
      </c>
      <c r="F276" s="106">
        <v>2019132</v>
      </c>
      <c r="G276" s="106" t="s">
        <v>20</v>
      </c>
      <c r="H276" s="106" t="s">
        <v>219</v>
      </c>
      <c r="J276" s="42">
        <v>170.16</v>
      </c>
      <c r="K276" s="42">
        <v>170.16</v>
      </c>
      <c r="L276" t="s">
        <v>21</v>
      </c>
      <c r="M276" t="s">
        <v>22</v>
      </c>
      <c r="N276" t="s">
        <v>23</v>
      </c>
      <c r="O276" s="106">
        <v>170.16</v>
      </c>
      <c r="P276" t="s">
        <v>24</v>
      </c>
      <c r="R276">
        <v>3897548</v>
      </c>
    </row>
    <row r="277" spans="1:18">
      <c r="A277" s="147">
        <v>43549</v>
      </c>
      <c r="C277" t="s">
        <v>40</v>
      </c>
      <c r="D277" t="s">
        <v>19</v>
      </c>
      <c r="E277" s="106">
        <v>1190300421</v>
      </c>
      <c r="F277" s="106">
        <v>2019133</v>
      </c>
      <c r="G277" s="106" t="s">
        <v>20</v>
      </c>
      <c r="H277" s="106" t="s">
        <v>219</v>
      </c>
      <c r="J277">
        <v>399.96</v>
      </c>
      <c r="K277">
        <v>399.96</v>
      </c>
      <c r="L277" t="s">
        <v>21</v>
      </c>
      <c r="M277" t="s">
        <v>22</v>
      </c>
      <c r="N277" t="s">
        <v>23</v>
      </c>
      <c r="O277" s="106">
        <v>399.96</v>
      </c>
      <c r="P277" t="s">
        <v>24</v>
      </c>
      <c r="R277">
        <v>3897553</v>
      </c>
    </row>
    <row r="278" spans="1:18">
      <c r="A278" s="147">
        <v>43549</v>
      </c>
      <c r="C278" t="s">
        <v>40</v>
      </c>
      <c r="D278" t="s">
        <v>19</v>
      </c>
      <c r="E278" s="106">
        <v>1190300422</v>
      </c>
      <c r="F278" s="106">
        <v>2019134</v>
      </c>
      <c r="G278" s="106" t="s">
        <v>20</v>
      </c>
      <c r="H278" s="106" t="s">
        <v>219</v>
      </c>
      <c r="J278">
        <v>376.56</v>
      </c>
      <c r="K278">
        <v>376.56</v>
      </c>
      <c r="L278" t="s">
        <v>21</v>
      </c>
      <c r="M278" t="s">
        <v>22</v>
      </c>
      <c r="N278" t="s">
        <v>23</v>
      </c>
      <c r="O278" s="106">
        <v>376.56</v>
      </c>
      <c r="P278" t="s">
        <v>24</v>
      </c>
      <c r="R278">
        <v>3897566</v>
      </c>
    </row>
    <row r="279" spans="1:18">
      <c r="A279" s="147">
        <v>43549</v>
      </c>
      <c r="C279" t="s">
        <v>44</v>
      </c>
      <c r="D279" t="s">
        <v>19</v>
      </c>
      <c r="E279" s="106">
        <v>1190300423</v>
      </c>
      <c r="F279" s="106">
        <v>2019135</v>
      </c>
      <c r="G279" s="106" t="s">
        <v>20</v>
      </c>
      <c r="H279" s="106" t="s">
        <v>219</v>
      </c>
      <c r="J279">
        <v>880.56</v>
      </c>
      <c r="K279">
        <v>880.56</v>
      </c>
      <c r="L279" t="s">
        <v>21</v>
      </c>
      <c r="M279" t="s">
        <v>22</v>
      </c>
      <c r="N279" t="s">
        <v>23</v>
      </c>
      <c r="O279" s="106">
        <v>880.56</v>
      </c>
      <c r="P279" t="s">
        <v>24</v>
      </c>
      <c r="R279">
        <v>3897571</v>
      </c>
    </row>
    <row r="280" spans="1:18">
      <c r="A280" s="147">
        <v>43549</v>
      </c>
      <c r="C280" t="s">
        <v>98</v>
      </c>
      <c r="D280" t="s">
        <v>19</v>
      </c>
      <c r="E280" s="106">
        <v>1190300424</v>
      </c>
      <c r="F280" s="106">
        <v>2019136</v>
      </c>
      <c r="G280" s="106" t="s">
        <v>20</v>
      </c>
      <c r="H280" s="106" t="s">
        <v>219</v>
      </c>
      <c r="J280" s="42">
        <v>36</v>
      </c>
      <c r="K280" s="42">
        <v>36</v>
      </c>
      <c r="L280" t="s">
        <v>21</v>
      </c>
      <c r="M280" t="s">
        <v>22</v>
      </c>
      <c r="N280" t="s">
        <v>23</v>
      </c>
      <c r="O280" s="106">
        <v>36</v>
      </c>
      <c r="P280" t="s">
        <v>24</v>
      </c>
      <c r="R280">
        <v>3897578</v>
      </c>
    </row>
    <row r="281" spans="1:18">
      <c r="A281" s="147">
        <v>43549</v>
      </c>
      <c r="C281" t="s">
        <v>34</v>
      </c>
      <c r="D281" t="s">
        <v>19</v>
      </c>
      <c r="E281" s="106">
        <v>1190300425</v>
      </c>
      <c r="F281" s="106">
        <v>2019137</v>
      </c>
      <c r="G281" s="106" t="s">
        <v>20</v>
      </c>
      <c r="H281" s="106" t="s">
        <v>219</v>
      </c>
      <c r="J281">
        <v>625.91999999999996</v>
      </c>
      <c r="K281">
        <v>625.91999999999996</v>
      </c>
      <c r="L281" t="s">
        <v>21</v>
      </c>
      <c r="M281" t="s">
        <v>22</v>
      </c>
      <c r="N281" t="s">
        <v>23</v>
      </c>
      <c r="O281" s="106">
        <v>625.91999999999996</v>
      </c>
      <c r="P281" t="s">
        <v>24</v>
      </c>
      <c r="R281">
        <v>3897584</v>
      </c>
    </row>
    <row r="282" spans="1:18">
      <c r="A282" s="147">
        <v>43549</v>
      </c>
      <c r="C282" t="s">
        <v>34</v>
      </c>
      <c r="D282" t="s">
        <v>19</v>
      </c>
      <c r="E282" s="106">
        <v>1190300426</v>
      </c>
      <c r="F282" s="106">
        <v>2019138</v>
      </c>
      <c r="G282" s="106" t="s">
        <v>20</v>
      </c>
      <c r="H282" s="106" t="s">
        <v>219</v>
      </c>
      <c r="J282" s="7">
        <v>1172.6400000000001</v>
      </c>
      <c r="K282" s="7">
        <v>1172.6400000000001</v>
      </c>
      <c r="L282" t="s">
        <v>21</v>
      </c>
      <c r="M282" t="s">
        <v>22</v>
      </c>
      <c r="N282" t="s">
        <v>23</v>
      </c>
      <c r="O282" s="98">
        <v>1172.6400000000001</v>
      </c>
      <c r="P282" t="s">
        <v>24</v>
      </c>
      <c r="R282">
        <v>3897588</v>
      </c>
    </row>
    <row r="283" spans="1:18">
      <c r="A283" s="147">
        <v>43549</v>
      </c>
      <c r="C283" t="s">
        <v>67</v>
      </c>
      <c r="D283" t="s">
        <v>19</v>
      </c>
      <c r="E283" s="106">
        <v>1190300427</v>
      </c>
      <c r="F283" s="106">
        <v>2019139</v>
      </c>
      <c r="G283" s="106" t="s">
        <v>20</v>
      </c>
      <c r="H283" s="106" t="s">
        <v>219</v>
      </c>
      <c r="J283" s="7">
        <v>2124</v>
      </c>
      <c r="K283" s="7">
        <v>2124</v>
      </c>
      <c r="L283" t="s">
        <v>21</v>
      </c>
      <c r="M283" t="s">
        <v>22</v>
      </c>
      <c r="N283" t="s">
        <v>23</v>
      </c>
      <c r="O283" s="98">
        <v>2124</v>
      </c>
      <c r="P283" t="s">
        <v>24</v>
      </c>
      <c r="R283">
        <v>3897592</v>
      </c>
    </row>
    <row r="284" spans="1:18">
      <c r="A284" s="147">
        <v>43549</v>
      </c>
      <c r="C284" t="s">
        <v>44</v>
      </c>
      <c r="D284" t="s">
        <v>19</v>
      </c>
      <c r="E284" s="106">
        <v>1190300428</v>
      </c>
      <c r="F284" s="106">
        <v>2019142</v>
      </c>
      <c r="G284" s="106" t="s">
        <v>20</v>
      </c>
      <c r="H284" s="106" t="s">
        <v>219</v>
      </c>
      <c r="J284">
        <v>128.28</v>
      </c>
      <c r="K284">
        <v>128.28</v>
      </c>
      <c r="L284" t="s">
        <v>21</v>
      </c>
      <c r="M284" t="s">
        <v>22</v>
      </c>
      <c r="N284" t="s">
        <v>23</v>
      </c>
      <c r="O284" s="106">
        <v>128.28</v>
      </c>
      <c r="P284" t="s">
        <v>24</v>
      </c>
      <c r="R284">
        <v>3897599</v>
      </c>
    </row>
    <row r="285" spans="1:18">
      <c r="A285" s="147">
        <v>43549</v>
      </c>
      <c r="C285" t="s">
        <v>114</v>
      </c>
      <c r="D285" t="s">
        <v>19</v>
      </c>
      <c r="E285" s="106">
        <v>1190300428</v>
      </c>
      <c r="F285" s="106">
        <v>2019142</v>
      </c>
      <c r="G285" s="106" t="s">
        <v>20</v>
      </c>
      <c r="H285" s="106" t="s">
        <v>219</v>
      </c>
      <c r="J285">
        <v>228.72</v>
      </c>
      <c r="K285">
        <v>228.72</v>
      </c>
      <c r="L285" t="s">
        <v>21</v>
      </c>
      <c r="M285" t="s">
        <v>22</v>
      </c>
      <c r="N285" t="s">
        <v>23</v>
      </c>
      <c r="O285" s="106">
        <v>228.72</v>
      </c>
      <c r="P285" t="s">
        <v>24</v>
      </c>
      <c r="R285">
        <v>3897600</v>
      </c>
    </row>
    <row r="286" spans="1:18">
      <c r="A286" s="147">
        <v>43549</v>
      </c>
      <c r="C286" t="s">
        <v>29</v>
      </c>
      <c r="D286" t="s">
        <v>19</v>
      </c>
      <c r="E286" s="106">
        <v>1190300429</v>
      </c>
      <c r="F286" s="106">
        <v>2019143</v>
      </c>
      <c r="G286" s="106" t="s">
        <v>20</v>
      </c>
      <c r="H286" s="106" t="s">
        <v>219</v>
      </c>
      <c r="J286" s="42">
        <v>673.92</v>
      </c>
      <c r="K286" s="42">
        <v>673.92</v>
      </c>
      <c r="L286" t="s">
        <v>21</v>
      </c>
      <c r="M286" t="s">
        <v>22</v>
      </c>
      <c r="N286" t="s">
        <v>23</v>
      </c>
      <c r="O286" s="106">
        <v>673.92</v>
      </c>
      <c r="P286" t="s">
        <v>24</v>
      </c>
      <c r="R286">
        <v>3897602</v>
      </c>
    </row>
    <row r="287" spans="1:18">
      <c r="A287" s="147">
        <v>43549</v>
      </c>
      <c r="C287" t="s">
        <v>46</v>
      </c>
      <c r="D287" t="s">
        <v>19</v>
      </c>
      <c r="E287" s="106">
        <v>1190300430</v>
      </c>
      <c r="F287" s="106">
        <v>2019144</v>
      </c>
      <c r="G287" s="106" t="s">
        <v>20</v>
      </c>
      <c r="H287" s="106" t="s">
        <v>219</v>
      </c>
      <c r="J287">
        <v>545.76</v>
      </c>
      <c r="K287">
        <v>545.76</v>
      </c>
      <c r="L287" t="s">
        <v>21</v>
      </c>
      <c r="M287" t="s">
        <v>22</v>
      </c>
      <c r="N287" t="s">
        <v>23</v>
      </c>
      <c r="O287" s="106">
        <v>545.76</v>
      </c>
      <c r="P287" t="s">
        <v>24</v>
      </c>
      <c r="R287">
        <v>3897611</v>
      </c>
    </row>
    <row r="288" spans="1:18">
      <c r="A288" s="147">
        <v>43549</v>
      </c>
      <c r="C288" t="s">
        <v>29</v>
      </c>
      <c r="D288" t="s">
        <v>19</v>
      </c>
      <c r="E288" s="106">
        <v>1190300431</v>
      </c>
      <c r="F288" s="106">
        <v>2019145</v>
      </c>
      <c r="G288" s="106" t="s">
        <v>20</v>
      </c>
      <c r="H288" s="106" t="s">
        <v>219</v>
      </c>
      <c r="J288">
        <v>118.44</v>
      </c>
      <c r="K288">
        <v>118.44</v>
      </c>
      <c r="L288" t="s">
        <v>21</v>
      </c>
      <c r="M288" t="s">
        <v>22</v>
      </c>
      <c r="N288" t="s">
        <v>23</v>
      </c>
      <c r="O288" s="106">
        <v>118.44</v>
      </c>
      <c r="P288" t="s">
        <v>24</v>
      </c>
      <c r="R288">
        <v>3897616</v>
      </c>
    </row>
    <row r="289" spans="1:18">
      <c r="A289" s="147">
        <v>43549</v>
      </c>
      <c r="C289" t="s">
        <v>88</v>
      </c>
      <c r="D289" t="s">
        <v>19</v>
      </c>
      <c r="E289" s="106">
        <v>1190300432</v>
      </c>
      <c r="F289" s="106">
        <v>2019146</v>
      </c>
      <c r="G289" s="106" t="s">
        <v>20</v>
      </c>
      <c r="H289" s="106" t="s">
        <v>219</v>
      </c>
      <c r="J289">
        <v>423.72</v>
      </c>
      <c r="K289">
        <v>423.72</v>
      </c>
      <c r="L289" t="s">
        <v>21</v>
      </c>
      <c r="M289" t="s">
        <v>22</v>
      </c>
      <c r="N289" t="s">
        <v>23</v>
      </c>
      <c r="O289" s="106">
        <v>423.72</v>
      </c>
      <c r="P289" t="s">
        <v>24</v>
      </c>
      <c r="R289">
        <v>3897618</v>
      </c>
    </row>
    <row r="290" spans="1:18">
      <c r="A290" s="147">
        <v>43549</v>
      </c>
      <c r="C290" t="s">
        <v>70</v>
      </c>
      <c r="D290" t="s">
        <v>19</v>
      </c>
      <c r="E290" s="106">
        <v>1190300433</v>
      </c>
      <c r="F290" s="106">
        <v>2019147</v>
      </c>
      <c r="G290" s="106" t="s">
        <v>20</v>
      </c>
      <c r="H290" s="106" t="s">
        <v>219</v>
      </c>
      <c r="J290">
        <v>72</v>
      </c>
      <c r="K290">
        <v>72</v>
      </c>
      <c r="L290" t="s">
        <v>21</v>
      </c>
      <c r="M290" t="s">
        <v>22</v>
      </c>
      <c r="N290" t="s">
        <v>23</v>
      </c>
      <c r="O290" s="106">
        <v>72</v>
      </c>
      <c r="P290" t="s">
        <v>24</v>
      </c>
      <c r="R290">
        <v>3897624</v>
      </c>
    </row>
    <row r="291" spans="1:18">
      <c r="A291" s="147">
        <v>43549</v>
      </c>
      <c r="C291" t="s">
        <v>60</v>
      </c>
      <c r="D291" t="s">
        <v>19</v>
      </c>
      <c r="E291" s="106">
        <v>1190300434</v>
      </c>
      <c r="F291" s="106">
        <v>2019148</v>
      </c>
      <c r="G291" s="106" t="s">
        <v>20</v>
      </c>
      <c r="H291" s="106" t="s">
        <v>219</v>
      </c>
      <c r="J291" s="42">
        <v>43.44</v>
      </c>
      <c r="K291" s="42">
        <v>43.44</v>
      </c>
      <c r="L291" t="s">
        <v>21</v>
      </c>
      <c r="M291" t="s">
        <v>22</v>
      </c>
      <c r="N291" t="s">
        <v>23</v>
      </c>
      <c r="O291" s="106">
        <v>43.44</v>
      </c>
      <c r="P291" t="s">
        <v>24</v>
      </c>
      <c r="R291">
        <v>3897628</v>
      </c>
    </row>
    <row r="292" spans="1:18" customFormat="1">
      <c r="A292" s="1">
        <v>43549</v>
      </c>
      <c r="C292" t="s">
        <v>112</v>
      </c>
      <c r="D292" t="s">
        <v>19</v>
      </c>
      <c r="E292">
        <v>1190300442</v>
      </c>
      <c r="F292">
        <v>111900621</v>
      </c>
      <c r="G292" t="s">
        <v>20</v>
      </c>
      <c r="H292" t="s">
        <v>207</v>
      </c>
      <c r="J292" s="42">
        <v>114</v>
      </c>
      <c r="K292" s="42">
        <v>114</v>
      </c>
      <c r="L292" t="s">
        <v>21</v>
      </c>
      <c r="M292" t="s">
        <v>22</v>
      </c>
      <c r="N292" t="s">
        <v>23</v>
      </c>
      <c r="O292" s="42">
        <v>114</v>
      </c>
      <c r="P292" t="s">
        <v>24</v>
      </c>
      <c r="R292">
        <v>3897653</v>
      </c>
    </row>
    <row r="293" spans="1:18" customFormat="1">
      <c r="A293" s="1">
        <v>43549</v>
      </c>
      <c r="C293" t="s">
        <v>66</v>
      </c>
      <c r="D293" t="s">
        <v>19</v>
      </c>
      <c r="E293">
        <v>1190300696</v>
      </c>
      <c r="F293">
        <v>201939</v>
      </c>
      <c r="G293" t="s">
        <v>20</v>
      </c>
      <c r="H293" t="s">
        <v>220</v>
      </c>
      <c r="J293">
        <v>193.2</v>
      </c>
      <c r="K293">
        <v>193.2</v>
      </c>
      <c r="L293" t="s">
        <v>21</v>
      </c>
      <c r="M293" t="s">
        <v>22</v>
      </c>
      <c r="N293" t="s">
        <v>23</v>
      </c>
      <c r="O293">
        <v>193.2</v>
      </c>
      <c r="P293" t="s">
        <v>24</v>
      </c>
      <c r="R293">
        <v>3960091</v>
      </c>
    </row>
    <row r="294" spans="1:18" customFormat="1">
      <c r="A294" s="1">
        <v>43549</v>
      </c>
      <c r="C294" t="s">
        <v>56</v>
      </c>
      <c r="D294" t="s">
        <v>19</v>
      </c>
      <c r="E294">
        <v>1190300486</v>
      </c>
      <c r="F294">
        <v>201906178</v>
      </c>
      <c r="G294" t="s">
        <v>20</v>
      </c>
      <c r="H294" t="s">
        <v>226</v>
      </c>
      <c r="J294">
        <v>763.2</v>
      </c>
      <c r="K294">
        <v>763.2</v>
      </c>
      <c r="L294" t="s">
        <v>21</v>
      </c>
      <c r="M294" t="s">
        <v>22</v>
      </c>
      <c r="N294" t="s">
        <v>23</v>
      </c>
      <c r="O294">
        <v>763.2</v>
      </c>
      <c r="P294" t="s">
        <v>24</v>
      </c>
      <c r="R294">
        <v>3899612</v>
      </c>
    </row>
    <row r="295" spans="1:18" customFormat="1">
      <c r="A295" s="1">
        <v>43549</v>
      </c>
      <c r="C295" t="s">
        <v>18</v>
      </c>
      <c r="D295" t="s">
        <v>19</v>
      </c>
      <c r="E295">
        <v>1190300441</v>
      </c>
      <c r="F295">
        <v>201938</v>
      </c>
      <c r="G295" t="s">
        <v>20</v>
      </c>
      <c r="H295" t="s">
        <v>220</v>
      </c>
      <c r="J295">
        <v>60</v>
      </c>
      <c r="K295">
        <v>60</v>
      </c>
      <c r="L295" t="s">
        <v>21</v>
      </c>
      <c r="M295" t="s">
        <v>22</v>
      </c>
      <c r="N295" t="s">
        <v>23</v>
      </c>
      <c r="O295">
        <v>60</v>
      </c>
      <c r="P295" t="s">
        <v>24</v>
      </c>
      <c r="R295">
        <v>3897651</v>
      </c>
    </row>
    <row r="296" spans="1:18" customFormat="1">
      <c r="A296" s="1">
        <v>43549</v>
      </c>
      <c r="C296" t="s">
        <v>54</v>
      </c>
      <c r="D296" t="s">
        <v>19</v>
      </c>
      <c r="E296">
        <v>1190300440</v>
      </c>
      <c r="F296">
        <v>201937</v>
      </c>
      <c r="G296" t="s">
        <v>20</v>
      </c>
      <c r="H296" t="s">
        <v>220</v>
      </c>
      <c r="J296">
        <v>55.2</v>
      </c>
      <c r="K296">
        <v>55.2</v>
      </c>
      <c r="L296" t="s">
        <v>21</v>
      </c>
      <c r="M296" t="s">
        <v>22</v>
      </c>
      <c r="N296" t="s">
        <v>23</v>
      </c>
      <c r="O296">
        <v>55.2</v>
      </c>
      <c r="P296" t="s">
        <v>24</v>
      </c>
      <c r="R296">
        <v>3897649</v>
      </c>
    </row>
    <row r="297" spans="1:18" customFormat="1">
      <c r="A297" s="1">
        <v>43549</v>
      </c>
      <c r="C297" t="s">
        <v>113</v>
      </c>
      <c r="D297" t="s">
        <v>19</v>
      </c>
      <c r="E297">
        <v>1190300439</v>
      </c>
      <c r="F297">
        <v>201936</v>
      </c>
      <c r="G297" t="s">
        <v>20</v>
      </c>
      <c r="H297" t="s">
        <v>220</v>
      </c>
      <c r="J297">
        <v>55.2</v>
      </c>
      <c r="K297">
        <v>55.2</v>
      </c>
      <c r="L297" t="s">
        <v>21</v>
      </c>
      <c r="M297" t="s">
        <v>22</v>
      </c>
      <c r="N297" t="s">
        <v>23</v>
      </c>
      <c r="O297">
        <v>55.2</v>
      </c>
      <c r="P297" t="s">
        <v>24</v>
      </c>
      <c r="R297">
        <v>3897645</v>
      </c>
    </row>
    <row r="298" spans="1:18" customFormat="1">
      <c r="A298" s="1">
        <v>43549</v>
      </c>
      <c r="C298" t="s">
        <v>79</v>
      </c>
      <c r="D298" t="s">
        <v>19</v>
      </c>
      <c r="E298">
        <v>1190300438</v>
      </c>
      <c r="F298">
        <v>201935</v>
      </c>
      <c r="G298" t="s">
        <v>20</v>
      </c>
      <c r="H298" t="s">
        <v>220</v>
      </c>
      <c r="J298" s="42">
        <v>55.2</v>
      </c>
      <c r="K298" s="42">
        <v>55.2</v>
      </c>
      <c r="L298" t="s">
        <v>21</v>
      </c>
      <c r="M298" t="s">
        <v>22</v>
      </c>
      <c r="N298" t="s">
        <v>23</v>
      </c>
      <c r="O298" s="42">
        <v>55.2</v>
      </c>
      <c r="P298" t="s">
        <v>24</v>
      </c>
      <c r="R298">
        <v>3897643</v>
      </c>
    </row>
    <row r="299" spans="1:18" customFormat="1">
      <c r="A299" s="1">
        <v>43549</v>
      </c>
      <c r="C299" t="s">
        <v>115</v>
      </c>
      <c r="D299" t="s">
        <v>19</v>
      </c>
      <c r="E299">
        <v>1190300436</v>
      </c>
      <c r="F299">
        <v>201933</v>
      </c>
      <c r="G299" t="s">
        <v>20</v>
      </c>
      <c r="H299" t="s">
        <v>220</v>
      </c>
      <c r="J299">
        <v>142.80000000000001</v>
      </c>
      <c r="K299">
        <v>142.80000000000001</v>
      </c>
      <c r="L299" t="s">
        <v>21</v>
      </c>
      <c r="M299" t="s">
        <v>22</v>
      </c>
      <c r="N299" t="s">
        <v>23</v>
      </c>
      <c r="O299">
        <v>142.80000000000001</v>
      </c>
      <c r="P299" t="s">
        <v>24</v>
      </c>
      <c r="R299">
        <v>3897639</v>
      </c>
    </row>
    <row r="300" spans="1:18" customFormat="1">
      <c r="A300" s="1">
        <v>43549</v>
      </c>
      <c r="C300" t="s">
        <v>116</v>
      </c>
      <c r="D300" t="s">
        <v>19</v>
      </c>
      <c r="E300">
        <v>1190300435</v>
      </c>
      <c r="F300">
        <v>201932</v>
      </c>
      <c r="G300" t="s">
        <v>20</v>
      </c>
      <c r="H300" t="s">
        <v>220</v>
      </c>
      <c r="J300">
        <v>720</v>
      </c>
      <c r="K300">
        <v>720</v>
      </c>
      <c r="L300" t="s">
        <v>21</v>
      </c>
      <c r="M300" t="s">
        <v>22</v>
      </c>
      <c r="N300" t="s">
        <v>23</v>
      </c>
      <c r="O300">
        <v>720</v>
      </c>
      <c r="P300" t="s">
        <v>24</v>
      </c>
      <c r="R300">
        <v>3897632</v>
      </c>
    </row>
    <row r="301" spans="1:18" customFormat="1">
      <c r="A301" s="1">
        <v>43549</v>
      </c>
      <c r="C301" t="s">
        <v>80</v>
      </c>
      <c r="D301" t="s">
        <v>19</v>
      </c>
      <c r="E301">
        <v>1190300437</v>
      </c>
      <c r="F301">
        <v>201934</v>
      </c>
      <c r="G301" t="s">
        <v>20</v>
      </c>
      <c r="H301" t="s">
        <v>220</v>
      </c>
      <c r="J301" s="42">
        <v>138</v>
      </c>
      <c r="K301" s="42">
        <v>138</v>
      </c>
      <c r="L301" t="s">
        <v>21</v>
      </c>
      <c r="M301" t="s">
        <v>22</v>
      </c>
      <c r="N301" t="s">
        <v>23</v>
      </c>
      <c r="O301" s="42">
        <v>138</v>
      </c>
      <c r="P301" t="s">
        <v>24</v>
      </c>
      <c r="R301">
        <v>3897641</v>
      </c>
    </row>
    <row r="302" spans="1:18" customFormat="1">
      <c r="A302" s="1">
        <v>43549</v>
      </c>
      <c r="C302" t="s">
        <v>109</v>
      </c>
      <c r="D302" t="s">
        <v>19</v>
      </c>
      <c r="E302">
        <v>1190300436</v>
      </c>
      <c r="F302">
        <v>201933</v>
      </c>
      <c r="G302" t="s">
        <v>20</v>
      </c>
      <c r="H302" t="s">
        <v>220</v>
      </c>
      <c r="J302">
        <v>55.2</v>
      </c>
      <c r="K302">
        <v>55.2</v>
      </c>
      <c r="L302" t="s">
        <v>21</v>
      </c>
      <c r="M302" t="s">
        <v>22</v>
      </c>
      <c r="N302" t="s">
        <v>23</v>
      </c>
      <c r="O302">
        <v>55.2</v>
      </c>
      <c r="P302" t="s">
        <v>24</v>
      </c>
      <c r="R302">
        <v>3897638</v>
      </c>
    </row>
    <row r="303" spans="1:18" customFormat="1">
      <c r="A303" s="1">
        <v>43549</v>
      </c>
      <c r="C303" t="s">
        <v>80</v>
      </c>
      <c r="D303" t="s">
        <v>19</v>
      </c>
      <c r="E303">
        <v>1190300443</v>
      </c>
      <c r="F303">
        <v>4115004893</v>
      </c>
      <c r="G303" t="s">
        <v>20</v>
      </c>
      <c r="H303" t="s">
        <v>262</v>
      </c>
      <c r="J303">
        <v>432.7</v>
      </c>
      <c r="K303">
        <v>432.7</v>
      </c>
      <c r="L303" t="s">
        <v>21</v>
      </c>
      <c r="M303" t="s">
        <v>22</v>
      </c>
      <c r="N303" t="s">
        <v>23</v>
      </c>
      <c r="O303">
        <v>432.7</v>
      </c>
      <c r="P303" t="s">
        <v>24</v>
      </c>
      <c r="R303">
        <v>3897655</v>
      </c>
    </row>
    <row r="304" spans="1:18" customFormat="1">
      <c r="A304" s="1">
        <v>43550</v>
      </c>
      <c r="C304" t="s">
        <v>54</v>
      </c>
      <c r="D304" t="s">
        <v>19</v>
      </c>
      <c r="E304">
        <v>1190300490</v>
      </c>
      <c r="F304">
        <v>20190025</v>
      </c>
      <c r="G304" t="s">
        <v>20</v>
      </c>
      <c r="H304" t="s">
        <v>204</v>
      </c>
      <c r="J304">
        <v>60</v>
      </c>
      <c r="K304">
        <v>60</v>
      </c>
      <c r="L304" t="s">
        <v>21</v>
      </c>
      <c r="M304" t="s">
        <v>22</v>
      </c>
      <c r="N304" t="s">
        <v>23</v>
      </c>
      <c r="O304">
        <v>60</v>
      </c>
      <c r="P304" t="s">
        <v>24</v>
      </c>
      <c r="R304">
        <v>3899641</v>
      </c>
    </row>
    <row r="305" spans="1:18" customFormat="1">
      <c r="A305" s="1">
        <v>43550</v>
      </c>
      <c r="C305" t="s">
        <v>91</v>
      </c>
      <c r="D305" t="s">
        <v>19</v>
      </c>
      <c r="E305">
        <v>1190300487</v>
      </c>
      <c r="F305">
        <v>20190028</v>
      </c>
      <c r="G305" t="s">
        <v>20</v>
      </c>
      <c r="H305" t="s">
        <v>204</v>
      </c>
      <c r="J305">
        <v>120</v>
      </c>
      <c r="K305">
        <v>120</v>
      </c>
      <c r="L305" t="s">
        <v>21</v>
      </c>
      <c r="M305" t="s">
        <v>22</v>
      </c>
      <c r="N305" t="s">
        <v>23</v>
      </c>
      <c r="O305">
        <v>120</v>
      </c>
      <c r="P305" t="s">
        <v>24</v>
      </c>
      <c r="R305">
        <v>3899633</v>
      </c>
    </row>
    <row r="306" spans="1:18" customFormat="1">
      <c r="A306" s="1">
        <v>43550</v>
      </c>
      <c r="C306" t="s">
        <v>65</v>
      </c>
      <c r="D306" t="s">
        <v>19</v>
      </c>
      <c r="E306">
        <v>1190300489</v>
      </c>
      <c r="F306">
        <v>20190026</v>
      </c>
      <c r="G306" t="s">
        <v>20</v>
      </c>
      <c r="H306" t="s">
        <v>204</v>
      </c>
      <c r="J306">
        <v>695</v>
      </c>
      <c r="K306">
        <v>695</v>
      </c>
      <c r="L306" t="s">
        <v>21</v>
      </c>
      <c r="M306" t="s">
        <v>22</v>
      </c>
      <c r="N306" t="s">
        <v>23</v>
      </c>
      <c r="O306">
        <v>695</v>
      </c>
      <c r="P306" t="s">
        <v>24</v>
      </c>
      <c r="R306">
        <v>3899637</v>
      </c>
    </row>
    <row r="307" spans="1:18" customFormat="1">
      <c r="A307" s="1">
        <v>43550</v>
      </c>
      <c r="C307" t="s">
        <v>65</v>
      </c>
      <c r="D307" t="s">
        <v>19</v>
      </c>
      <c r="E307">
        <v>1190300493</v>
      </c>
      <c r="F307">
        <v>20190022</v>
      </c>
      <c r="G307" t="s">
        <v>20</v>
      </c>
      <c r="H307" t="s">
        <v>204</v>
      </c>
      <c r="J307">
        <v>420</v>
      </c>
      <c r="K307">
        <v>420</v>
      </c>
      <c r="L307" t="s">
        <v>21</v>
      </c>
      <c r="M307" t="s">
        <v>22</v>
      </c>
      <c r="N307" t="s">
        <v>23</v>
      </c>
      <c r="O307">
        <v>420</v>
      </c>
      <c r="P307" t="s">
        <v>24</v>
      </c>
      <c r="R307">
        <v>3899673</v>
      </c>
    </row>
    <row r="308" spans="1:18" customFormat="1">
      <c r="A308" s="1">
        <v>43550</v>
      </c>
      <c r="C308" t="s">
        <v>65</v>
      </c>
      <c r="D308" t="s">
        <v>19</v>
      </c>
      <c r="E308">
        <v>1190300496</v>
      </c>
      <c r="F308">
        <v>20190019</v>
      </c>
      <c r="G308" t="s">
        <v>20</v>
      </c>
      <c r="H308" t="s">
        <v>204</v>
      </c>
      <c r="J308" s="42">
        <v>420</v>
      </c>
      <c r="K308" s="42">
        <v>420</v>
      </c>
      <c r="L308" t="s">
        <v>21</v>
      </c>
      <c r="M308" t="s">
        <v>22</v>
      </c>
      <c r="N308" t="s">
        <v>23</v>
      </c>
      <c r="O308" s="42">
        <v>420</v>
      </c>
      <c r="P308" t="s">
        <v>24</v>
      </c>
      <c r="R308">
        <v>3899801</v>
      </c>
    </row>
    <row r="309" spans="1:18" customFormat="1">
      <c r="A309" s="1">
        <v>43550</v>
      </c>
      <c r="C309" t="s">
        <v>65</v>
      </c>
      <c r="D309" t="s">
        <v>19</v>
      </c>
      <c r="E309">
        <v>1190300575</v>
      </c>
      <c r="F309">
        <v>20190017</v>
      </c>
      <c r="G309" t="s">
        <v>20</v>
      </c>
      <c r="H309" t="s">
        <v>204</v>
      </c>
      <c r="J309">
        <v>420</v>
      </c>
      <c r="K309">
        <v>420</v>
      </c>
      <c r="L309" t="s">
        <v>21</v>
      </c>
      <c r="M309" t="s">
        <v>22</v>
      </c>
      <c r="N309" t="s">
        <v>23</v>
      </c>
      <c r="O309">
        <v>420</v>
      </c>
      <c r="P309" t="s">
        <v>24</v>
      </c>
      <c r="R309">
        <v>3910864</v>
      </c>
    </row>
    <row r="310" spans="1:18" customFormat="1">
      <c r="A310" s="1">
        <v>43550</v>
      </c>
      <c r="C310" t="s">
        <v>85</v>
      </c>
      <c r="D310" t="s">
        <v>19</v>
      </c>
      <c r="E310">
        <v>1190300488</v>
      </c>
      <c r="F310">
        <v>20190027</v>
      </c>
      <c r="G310" t="s">
        <v>20</v>
      </c>
      <c r="H310" t="s">
        <v>204</v>
      </c>
      <c r="J310" s="42">
        <v>180</v>
      </c>
      <c r="K310" s="42">
        <v>180</v>
      </c>
      <c r="L310" t="s">
        <v>21</v>
      </c>
      <c r="M310" t="s">
        <v>22</v>
      </c>
      <c r="N310" t="s">
        <v>23</v>
      </c>
      <c r="O310" s="42">
        <v>180</v>
      </c>
      <c r="P310" t="s">
        <v>24</v>
      </c>
      <c r="R310">
        <v>3899635</v>
      </c>
    </row>
    <row r="311" spans="1:18" customFormat="1">
      <c r="A311" s="1">
        <v>43550</v>
      </c>
      <c r="C311" t="s">
        <v>85</v>
      </c>
      <c r="D311" t="s">
        <v>19</v>
      </c>
      <c r="E311">
        <v>1190300492</v>
      </c>
      <c r="F311">
        <v>20190023</v>
      </c>
      <c r="G311" t="s">
        <v>20</v>
      </c>
      <c r="H311" t="s">
        <v>204</v>
      </c>
      <c r="J311" s="42">
        <v>180</v>
      </c>
      <c r="K311" s="42">
        <v>180</v>
      </c>
      <c r="L311" t="s">
        <v>21</v>
      </c>
      <c r="M311" t="s">
        <v>22</v>
      </c>
      <c r="N311" t="s">
        <v>23</v>
      </c>
      <c r="O311" s="42">
        <v>180</v>
      </c>
      <c r="P311" t="s">
        <v>24</v>
      </c>
      <c r="R311">
        <v>3899669</v>
      </c>
    </row>
    <row r="312" spans="1:18" customFormat="1">
      <c r="A312" s="1">
        <v>43550</v>
      </c>
      <c r="C312" t="s">
        <v>85</v>
      </c>
      <c r="D312" t="s">
        <v>19</v>
      </c>
      <c r="E312">
        <v>1190300494</v>
      </c>
      <c r="F312">
        <v>20190021</v>
      </c>
      <c r="G312" t="s">
        <v>20</v>
      </c>
      <c r="H312" t="s">
        <v>204</v>
      </c>
      <c r="J312" s="42">
        <v>180</v>
      </c>
      <c r="K312" s="42">
        <v>180</v>
      </c>
      <c r="L312" t="s">
        <v>21</v>
      </c>
      <c r="M312" t="s">
        <v>22</v>
      </c>
      <c r="N312" t="s">
        <v>23</v>
      </c>
      <c r="O312" s="42">
        <v>180</v>
      </c>
      <c r="P312" t="s">
        <v>24</v>
      </c>
      <c r="R312">
        <v>3899774</v>
      </c>
    </row>
    <row r="313" spans="1:18" customFormat="1">
      <c r="A313" s="1">
        <v>43550</v>
      </c>
      <c r="C313" t="s">
        <v>85</v>
      </c>
      <c r="D313" t="s">
        <v>19</v>
      </c>
      <c r="E313">
        <v>1190300495</v>
      </c>
      <c r="F313">
        <v>20190020</v>
      </c>
      <c r="G313" t="s">
        <v>20</v>
      </c>
      <c r="H313" t="s">
        <v>204</v>
      </c>
      <c r="J313">
        <v>200</v>
      </c>
      <c r="K313">
        <v>200</v>
      </c>
      <c r="L313" t="s">
        <v>21</v>
      </c>
      <c r="M313" t="s">
        <v>22</v>
      </c>
      <c r="N313" t="s">
        <v>23</v>
      </c>
      <c r="O313">
        <v>200</v>
      </c>
      <c r="P313" t="s">
        <v>24</v>
      </c>
      <c r="R313">
        <v>3899778</v>
      </c>
    </row>
    <row r="314" spans="1:18" customFormat="1">
      <c r="A314" s="1">
        <v>43550</v>
      </c>
      <c r="C314" t="s">
        <v>85</v>
      </c>
      <c r="D314" t="s">
        <v>19</v>
      </c>
      <c r="E314">
        <v>1190300497</v>
      </c>
      <c r="F314">
        <v>20190018</v>
      </c>
      <c r="G314" t="s">
        <v>20</v>
      </c>
      <c r="H314" t="s">
        <v>204</v>
      </c>
      <c r="J314" s="42">
        <v>180</v>
      </c>
      <c r="K314" s="42">
        <v>180</v>
      </c>
      <c r="L314" t="s">
        <v>21</v>
      </c>
      <c r="M314" t="s">
        <v>22</v>
      </c>
      <c r="N314" t="s">
        <v>23</v>
      </c>
      <c r="O314" s="42">
        <v>180</v>
      </c>
      <c r="P314" t="s">
        <v>24</v>
      </c>
      <c r="R314">
        <v>3899816</v>
      </c>
    </row>
    <row r="315" spans="1:18" customFormat="1">
      <c r="A315" s="1">
        <v>43550</v>
      </c>
      <c r="C315" t="s">
        <v>27</v>
      </c>
      <c r="D315" t="s">
        <v>19</v>
      </c>
      <c r="E315">
        <v>1190300491</v>
      </c>
      <c r="F315">
        <v>20190024</v>
      </c>
      <c r="G315" t="s">
        <v>20</v>
      </c>
      <c r="H315" t="s">
        <v>204</v>
      </c>
      <c r="J315" s="42">
        <v>180</v>
      </c>
      <c r="K315" s="42">
        <v>180</v>
      </c>
      <c r="L315" t="s">
        <v>21</v>
      </c>
      <c r="M315" t="s">
        <v>22</v>
      </c>
      <c r="N315" t="s">
        <v>23</v>
      </c>
      <c r="O315" s="42">
        <v>180</v>
      </c>
      <c r="P315" t="s">
        <v>24</v>
      </c>
      <c r="R315">
        <v>3899643</v>
      </c>
    </row>
    <row r="316" spans="1:18" customFormat="1">
      <c r="A316" s="1">
        <v>43550</v>
      </c>
      <c r="C316" t="s">
        <v>68</v>
      </c>
      <c r="D316" t="s">
        <v>19</v>
      </c>
      <c r="E316">
        <v>1190300669</v>
      </c>
      <c r="F316">
        <v>619008</v>
      </c>
      <c r="G316" t="s">
        <v>20</v>
      </c>
      <c r="H316" t="s">
        <v>206</v>
      </c>
      <c r="J316">
        <v>420</v>
      </c>
      <c r="K316">
        <v>420</v>
      </c>
      <c r="L316" t="s">
        <v>21</v>
      </c>
      <c r="M316" t="s">
        <v>22</v>
      </c>
      <c r="N316" t="s">
        <v>23</v>
      </c>
      <c r="O316">
        <v>420</v>
      </c>
      <c r="P316" t="s">
        <v>24</v>
      </c>
      <c r="R316">
        <v>3918270</v>
      </c>
    </row>
    <row r="317" spans="1:18" customFormat="1">
      <c r="A317" s="1">
        <v>43550</v>
      </c>
      <c r="C317" t="s">
        <v>79</v>
      </c>
      <c r="D317" t="s">
        <v>19</v>
      </c>
      <c r="E317">
        <v>1190300578</v>
      </c>
      <c r="F317">
        <v>190280</v>
      </c>
      <c r="G317" t="s">
        <v>20</v>
      </c>
      <c r="H317" t="s">
        <v>217</v>
      </c>
      <c r="J317" s="7">
        <v>2376</v>
      </c>
      <c r="K317" s="7">
        <v>2376</v>
      </c>
      <c r="L317" t="s">
        <v>21</v>
      </c>
      <c r="M317" t="s">
        <v>22</v>
      </c>
      <c r="N317" t="s">
        <v>23</v>
      </c>
      <c r="O317" s="7">
        <v>2376</v>
      </c>
      <c r="P317" t="s">
        <v>24</v>
      </c>
      <c r="R317">
        <v>3910898</v>
      </c>
    </row>
    <row r="318" spans="1:18" customFormat="1">
      <c r="A318" s="1">
        <v>43550</v>
      </c>
      <c r="C318" t="s">
        <v>28</v>
      </c>
      <c r="D318" t="s">
        <v>19</v>
      </c>
      <c r="E318">
        <v>1190300576</v>
      </c>
      <c r="F318">
        <v>3076001821</v>
      </c>
      <c r="G318" t="s">
        <v>20</v>
      </c>
      <c r="H318" t="s">
        <v>232</v>
      </c>
      <c r="J318">
        <v>860.59</v>
      </c>
      <c r="K318">
        <v>860.59</v>
      </c>
      <c r="L318" t="s">
        <v>21</v>
      </c>
      <c r="M318" t="s">
        <v>22</v>
      </c>
      <c r="N318" t="s">
        <v>23</v>
      </c>
      <c r="O318">
        <v>860.59</v>
      </c>
      <c r="P318" t="s">
        <v>24</v>
      </c>
      <c r="R318">
        <v>3910866</v>
      </c>
    </row>
    <row r="319" spans="1:18" customFormat="1">
      <c r="A319" s="1">
        <v>43550</v>
      </c>
      <c r="C319" t="s">
        <v>56</v>
      </c>
      <c r="D319" t="s">
        <v>19</v>
      </c>
      <c r="E319">
        <v>1190300498</v>
      </c>
      <c r="F319">
        <v>1900085</v>
      </c>
      <c r="G319" t="s">
        <v>20</v>
      </c>
      <c r="H319" t="s">
        <v>235</v>
      </c>
      <c r="J319">
        <v>362.4</v>
      </c>
      <c r="K319">
        <v>362.4</v>
      </c>
      <c r="L319" t="s">
        <v>21</v>
      </c>
      <c r="M319" t="s">
        <v>22</v>
      </c>
      <c r="N319" t="s">
        <v>23</v>
      </c>
      <c r="O319">
        <v>362.4</v>
      </c>
      <c r="P319" t="s">
        <v>24</v>
      </c>
      <c r="R319">
        <v>3899820</v>
      </c>
    </row>
    <row r="320" spans="1:18" customFormat="1">
      <c r="A320" s="1">
        <v>43550</v>
      </c>
      <c r="C320" t="s">
        <v>56</v>
      </c>
      <c r="D320" t="s">
        <v>19</v>
      </c>
      <c r="E320">
        <v>1190300499</v>
      </c>
      <c r="F320">
        <v>1900084</v>
      </c>
      <c r="G320" t="s">
        <v>20</v>
      </c>
      <c r="H320" t="s">
        <v>235</v>
      </c>
      <c r="J320">
        <v>153</v>
      </c>
      <c r="K320">
        <v>153</v>
      </c>
      <c r="L320" t="s">
        <v>21</v>
      </c>
      <c r="M320" t="s">
        <v>22</v>
      </c>
      <c r="N320" t="s">
        <v>23</v>
      </c>
      <c r="O320">
        <v>153</v>
      </c>
      <c r="P320" t="s">
        <v>24</v>
      </c>
      <c r="R320">
        <v>3899822</v>
      </c>
    </row>
    <row r="321" spans="1:18" customFormat="1">
      <c r="A321" s="1">
        <v>43551</v>
      </c>
      <c r="C321" t="s">
        <v>62</v>
      </c>
      <c r="D321" t="s">
        <v>19</v>
      </c>
      <c r="E321">
        <v>1190300500</v>
      </c>
      <c r="F321">
        <v>181910057</v>
      </c>
      <c r="G321" t="s">
        <v>20</v>
      </c>
      <c r="H321" t="s">
        <v>205</v>
      </c>
      <c r="J321">
        <v>120</v>
      </c>
      <c r="K321">
        <v>120</v>
      </c>
      <c r="L321" t="s">
        <v>21</v>
      </c>
      <c r="M321" t="s">
        <v>22</v>
      </c>
      <c r="N321" t="s">
        <v>23</v>
      </c>
      <c r="O321">
        <v>120</v>
      </c>
      <c r="P321" t="s">
        <v>24</v>
      </c>
      <c r="R321">
        <v>3899828</v>
      </c>
    </row>
    <row r="322" spans="1:18">
      <c r="A322" s="147">
        <v>43552</v>
      </c>
      <c r="C322" t="s">
        <v>118</v>
      </c>
      <c r="D322" t="s">
        <v>19</v>
      </c>
      <c r="E322" s="106">
        <v>1190300507</v>
      </c>
      <c r="F322" s="106">
        <v>2019152</v>
      </c>
      <c r="G322" s="106" t="s">
        <v>20</v>
      </c>
      <c r="H322" s="106" t="s">
        <v>219</v>
      </c>
      <c r="J322">
        <v>554.88</v>
      </c>
      <c r="K322">
        <v>554.88</v>
      </c>
      <c r="L322" t="s">
        <v>21</v>
      </c>
      <c r="M322" t="s">
        <v>22</v>
      </c>
      <c r="N322" t="s">
        <v>23</v>
      </c>
      <c r="O322" s="106">
        <v>554.88</v>
      </c>
      <c r="P322" t="s">
        <v>24</v>
      </c>
      <c r="R322">
        <v>3899879</v>
      </c>
    </row>
    <row r="323" spans="1:18">
      <c r="A323" s="147">
        <v>43552</v>
      </c>
      <c r="C323" t="s">
        <v>46</v>
      </c>
      <c r="D323" t="s">
        <v>19</v>
      </c>
      <c r="E323" s="106">
        <v>1190300501</v>
      </c>
      <c r="F323" s="106">
        <v>2019153</v>
      </c>
      <c r="G323" s="106" t="s">
        <v>20</v>
      </c>
      <c r="H323" s="106" t="s">
        <v>219</v>
      </c>
      <c r="J323">
        <v>512.52</v>
      </c>
      <c r="K323">
        <v>512.52</v>
      </c>
      <c r="L323" t="s">
        <v>21</v>
      </c>
      <c r="M323" t="s">
        <v>22</v>
      </c>
      <c r="N323" t="s">
        <v>23</v>
      </c>
      <c r="O323" s="106">
        <v>512.52</v>
      </c>
      <c r="P323" t="s">
        <v>24</v>
      </c>
      <c r="R323">
        <v>3899830</v>
      </c>
    </row>
    <row r="324" spans="1:18">
      <c r="A324" s="147">
        <v>43552</v>
      </c>
      <c r="C324" t="s">
        <v>66</v>
      </c>
      <c r="D324" t="s">
        <v>19</v>
      </c>
      <c r="E324" s="106">
        <v>1190300502</v>
      </c>
      <c r="F324" s="106">
        <v>2019154</v>
      </c>
      <c r="G324" s="106" t="s">
        <v>20</v>
      </c>
      <c r="H324" s="106" t="s">
        <v>219</v>
      </c>
      <c r="J324">
        <v>27.48</v>
      </c>
      <c r="K324">
        <v>27.48</v>
      </c>
      <c r="L324" t="s">
        <v>21</v>
      </c>
      <c r="M324" t="s">
        <v>22</v>
      </c>
      <c r="N324" t="s">
        <v>23</v>
      </c>
      <c r="O324" s="106">
        <v>27.48</v>
      </c>
      <c r="P324" t="s">
        <v>24</v>
      </c>
      <c r="R324">
        <v>3899848</v>
      </c>
    </row>
    <row r="325" spans="1:18">
      <c r="A325" s="147">
        <v>43552</v>
      </c>
      <c r="C325" t="s">
        <v>51</v>
      </c>
      <c r="D325" t="s">
        <v>19</v>
      </c>
      <c r="E325" s="106">
        <v>1190300502</v>
      </c>
      <c r="F325" s="106">
        <v>2019154</v>
      </c>
      <c r="G325" s="106" t="s">
        <v>20</v>
      </c>
      <c r="H325" s="106" t="s">
        <v>219</v>
      </c>
      <c r="J325">
        <v>316.44</v>
      </c>
      <c r="K325">
        <v>316.44</v>
      </c>
      <c r="L325" t="s">
        <v>21</v>
      </c>
      <c r="M325" t="s">
        <v>22</v>
      </c>
      <c r="N325" t="s">
        <v>23</v>
      </c>
      <c r="O325" s="106">
        <v>316.44</v>
      </c>
      <c r="P325" t="s">
        <v>24</v>
      </c>
      <c r="R325">
        <v>3899845</v>
      </c>
    </row>
    <row r="326" spans="1:18">
      <c r="A326" s="147">
        <v>43552</v>
      </c>
      <c r="C326" t="s">
        <v>35</v>
      </c>
      <c r="D326" t="s">
        <v>19</v>
      </c>
      <c r="E326" s="106">
        <v>1190300502</v>
      </c>
      <c r="F326" s="106">
        <v>2019154</v>
      </c>
      <c r="G326" s="106" t="s">
        <v>20</v>
      </c>
      <c r="H326" s="106" t="s">
        <v>219</v>
      </c>
      <c r="J326">
        <v>114.96</v>
      </c>
      <c r="K326">
        <v>114.96</v>
      </c>
      <c r="L326" t="s">
        <v>21</v>
      </c>
      <c r="M326" t="s">
        <v>22</v>
      </c>
      <c r="N326" t="s">
        <v>23</v>
      </c>
      <c r="O326" s="106">
        <v>114.96</v>
      </c>
      <c r="P326" t="s">
        <v>24</v>
      </c>
      <c r="R326">
        <v>3899847</v>
      </c>
    </row>
    <row r="327" spans="1:18">
      <c r="A327" s="147">
        <v>43552</v>
      </c>
      <c r="C327" t="s">
        <v>27</v>
      </c>
      <c r="D327" t="s">
        <v>19</v>
      </c>
      <c r="E327" s="106">
        <v>1190300502</v>
      </c>
      <c r="F327" s="106">
        <v>2019154</v>
      </c>
      <c r="G327" s="106" t="s">
        <v>20</v>
      </c>
      <c r="H327" s="106" t="s">
        <v>219</v>
      </c>
      <c r="J327">
        <v>392.04</v>
      </c>
      <c r="K327">
        <v>392.04</v>
      </c>
      <c r="L327" t="s">
        <v>21</v>
      </c>
      <c r="M327" t="s">
        <v>22</v>
      </c>
      <c r="N327" t="s">
        <v>23</v>
      </c>
      <c r="O327" s="106">
        <v>392.04</v>
      </c>
      <c r="P327" t="s">
        <v>24</v>
      </c>
      <c r="R327">
        <v>3899846</v>
      </c>
    </row>
    <row r="328" spans="1:18">
      <c r="A328" s="147">
        <v>43552</v>
      </c>
      <c r="C328" t="s">
        <v>90</v>
      </c>
      <c r="D328" t="s">
        <v>19</v>
      </c>
      <c r="E328" s="106">
        <v>1190300580</v>
      </c>
      <c r="F328" s="106">
        <v>2019155</v>
      </c>
      <c r="G328" s="106" t="s">
        <v>20</v>
      </c>
      <c r="H328" s="106" t="s">
        <v>219</v>
      </c>
      <c r="J328">
        <v>430.68</v>
      </c>
      <c r="K328">
        <v>430.68</v>
      </c>
      <c r="L328" t="s">
        <v>21</v>
      </c>
      <c r="M328" t="s">
        <v>22</v>
      </c>
      <c r="N328" t="s">
        <v>23</v>
      </c>
      <c r="O328" s="106">
        <v>430.68</v>
      </c>
      <c r="P328" t="s">
        <v>24</v>
      </c>
      <c r="R328">
        <v>3910903</v>
      </c>
    </row>
    <row r="329" spans="1:18">
      <c r="A329" s="147">
        <v>43552</v>
      </c>
      <c r="C329" t="s">
        <v>88</v>
      </c>
      <c r="D329" t="s">
        <v>19</v>
      </c>
      <c r="E329" s="106">
        <v>1190300580</v>
      </c>
      <c r="F329" s="106">
        <v>2019155</v>
      </c>
      <c r="G329" s="106" t="s">
        <v>20</v>
      </c>
      <c r="H329" s="106" t="s">
        <v>219</v>
      </c>
      <c r="J329">
        <v>236.76</v>
      </c>
      <c r="K329">
        <v>236.76</v>
      </c>
      <c r="L329" t="s">
        <v>21</v>
      </c>
      <c r="M329" t="s">
        <v>22</v>
      </c>
      <c r="N329" t="s">
        <v>23</v>
      </c>
      <c r="O329" s="106">
        <v>236.76</v>
      </c>
      <c r="P329" t="s">
        <v>24</v>
      </c>
      <c r="R329">
        <v>3910902</v>
      </c>
    </row>
    <row r="330" spans="1:18">
      <c r="A330" s="147">
        <v>43552</v>
      </c>
      <c r="C330" t="s">
        <v>60</v>
      </c>
      <c r="D330" t="s">
        <v>19</v>
      </c>
      <c r="E330" s="106">
        <v>1190300581</v>
      </c>
      <c r="F330" s="106">
        <v>2019156</v>
      </c>
      <c r="G330" s="106" t="s">
        <v>20</v>
      </c>
      <c r="H330" s="106" t="s">
        <v>219</v>
      </c>
      <c r="J330">
        <v>750.72</v>
      </c>
      <c r="K330">
        <v>750.72</v>
      </c>
      <c r="L330" t="s">
        <v>21</v>
      </c>
      <c r="M330" t="s">
        <v>22</v>
      </c>
      <c r="N330" t="s">
        <v>23</v>
      </c>
      <c r="O330" s="106">
        <v>750.72</v>
      </c>
      <c r="P330" t="s">
        <v>24</v>
      </c>
      <c r="R330">
        <v>3910905</v>
      </c>
    </row>
    <row r="331" spans="1:18">
      <c r="A331" s="147">
        <v>43552</v>
      </c>
      <c r="C331" t="s">
        <v>41</v>
      </c>
      <c r="D331" t="s">
        <v>19</v>
      </c>
      <c r="E331" s="106">
        <v>1190300503</v>
      </c>
      <c r="F331" s="106">
        <v>2019157</v>
      </c>
      <c r="G331" s="106" t="s">
        <v>20</v>
      </c>
      <c r="H331" s="106" t="s">
        <v>219</v>
      </c>
      <c r="J331" s="42">
        <v>231.6</v>
      </c>
      <c r="K331" s="42">
        <v>231.6</v>
      </c>
      <c r="L331" t="s">
        <v>21</v>
      </c>
      <c r="M331" t="s">
        <v>22</v>
      </c>
      <c r="N331" t="s">
        <v>23</v>
      </c>
      <c r="O331" s="106">
        <v>231.6</v>
      </c>
      <c r="P331" t="s">
        <v>24</v>
      </c>
      <c r="R331">
        <v>3899852</v>
      </c>
    </row>
    <row r="332" spans="1:18">
      <c r="A332" s="147">
        <v>43552</v>
      </c>
      <c r="C332" t="s">
        <v>40</v>
      </c>
      <c r="D332" t="s">
        <v>19</v>
      </c>
      <c r="E332" s="106">
        <v>1190300582</v>
      </c>
      <c r="F332" s="106">
        <v>2019158</v>
      </c>
      <c r="G332" s="106" t="s">
        <v>20</v>
      </c>
      <c r="H332" s="106" t="s">
        <v>219</v>
      </c>
      <c r="J332">
        <v>72.12</v>
      </c>
      <c r="K332">
        <v>72.12</v>
      </c>
      <c r="L332" t="s">
        <v>21</v>
      </c>
      <c r="M332" t="s">
        <v>22</v>
      </c>
      <c r="N332" t="s">
        <v>23</v>
      </c>
      <c r="O332" s="106">
        <v>72.12</v>
      </c>
      <c r="P332" t="s">
        <v>24</v>
      </c>
      <c r="R332">
        <v>3910907</v>
      </c>
    </row>
    <row r="333" spans="1:18">
      <c r="A333" s="147">
        <v>43552</v>
      </c>
      <c r="C333" t="s">
        <v>35</v>
      </c>
      <c r="D333" t="s">
        <v>19</v>
      </c>
      <c r="E333" s="106">
        <v>1190300504</v>
      </c>
      <c r="F333" s="106">
        <v>2019159</v>
      </c>
      <c r="G333" s="106" t="s">
        <v>20</v>
      </c>
      <c r="H333" s="106" t="s">
        <v>219</v>
      </c>
      <c r="J333">
        <v>32.28</v>
      </c>
      <c r="K333">
        <v>32.28</v>
      </c>
      <c r="L333" t="s">
        <v>21</v>
      </c>
      <c r="M333" t="s">
        <v>22</v>
      </c>
      <c r="N333" t="s">
        <v>23</v>
      </c>
      <c r="O333" s="106">
        <v>32.28</v>
      </c>
      <c r="P333" t="s">
        <v>24</v>
      </c>
      <c r="R333">
        <v>3899858</v>
      </c>
    </row>
    <row r="334" spans="1:18">
      <c r="A334" s="147">
        <v>43552</v>
      </c>
      <c r="C334" t="s">
        <v>49</v>
      </c>
      <c r="D334" t="s">
        <v>19</v>
      </c>
      <c r="E334" s="106">
        <v>1190300505</v>
      </c>
      <c r="F334" s="106">
        <v>2019160</v>
      </c>
      <c r="G334" s="106" t="s">
        <v>20</v>
      </c>
      <c r="H334" s="106" t="s">
        <v>219</v>
      </c>
      <c r="J334">
        <v>290.39999999999998</v>
      </c>
      <c r="K334">
        <v>290.39999999999998</v>
      </c>
      <c r="L334" t="s">
        <v>21</v>
      </c>
      <c r="M334" t="s">
        <v>22</v>
      </c>
      <c r="N334" t="s">
        <v>23</v>
      </c>
      <c r="O334" s="106">
        <v>290.39999999999998</v>
      </c>
      <c r="P334" t="s">
        <v>24</v>
      </c>
      <c r="R334">
        <v>3899860</v>
      </c>
    </row>
    <row r="335" spans="1:18">
      <c r="A335" s="147">
        <v>43552</v>
      </c>
      <c r="C335" t="s">
        <v>41</v>
      </c>
      <c r="D335" t="s">
        <v>19</v>
      </c>
      <c r="E335" s="106">
        <v>1190300583</v>
      </c>
      <c r="F335" s="106">
        <v>2019162</v>
      </c>
      <c r="G335" s="106" t="s">
        <v>20</v>
      </c>
      <c r="H335" s="106" t="s">
        <v>219</v>
      </c>
      <c r="J335">
        <v>203.64</v>
      </c>
      <c r="K335">
        <v>203.64</v>
      </c>
      <c r="L335" t="s">
        <v>21</v>
      </c>
      <c r="M335" t="s">
        <v>22</v>
      </c>
      <c r="N335" t="s">
        <v>23</v>
      </c>
      <c r="O335" s="106">
        <v>203.64</v>
      </c>
      <c r="P335" t="s">
        <v>24</v>
      </c>
      <c r="R335">
        <v>3910912</v>
      </c>
    </row>
    <row r="336" spans="1:18">
      <c r="A336" s="147">
        <v>43552</v>
      </c>
      <c r="C336" t="s">
        <v>26</v>
      </c>
      <c r="D336" t="s">
        <v>19</v>
      </c>
      <c r="E336" s="106">
        <v>1190300585</v>
      </c>
      <c r="F336" s="106">
        <v>2019163</v>
      </c>
      <c r="G336" s="106" t="s">
        <v>20</v>
      </c>
      <c r="H336" s="106" t="s">
        <v>219</v>
      </c>
      <c r="J336">
        <v>126.24</v>
      </c>
      <c r="K336">
        <v>126.24</v>
      </c>
      <c r="L336" t="s">
        <v>21</v>
      </c>
      <c r="M336" t="s">
        <v>22</v>
      </c>
      <c r="N336" t="s">
        <v>23</v>
      </c>
      <c r="O336" s="106">
        <v>126.24</v>
      </c>
      <c r="P336" t="s">
        <v>24</v>
      </c>
      <c r="R336">
        <v>3910916</v>
      </c>
    </row>
    <row r="337" spans="1:18">
      <c r="A337" s="147">
        <v>43552</v>
      </c>
      <c r="C337" t="s">
        <v>117</v>
      </c>
      <c r="D337" t="s">
        <v>19</v>
      </c>
      <c r="E337" s="106">
        <v>1190300506</v>
      </c>
      <c r="F337" s="106">
        <v>2019164</v>
      </c>
      <c r="G337" s="106" t="s">
        <v>20</v>
      </c>
      <c r="H337" s="106" t="s">
        <v>219</v>
      </c>
      <c r="J337">
        <v>93.12</v>
      </c>
      <c r="K337">
        <v>93.12</v>
      </c>
      <c r="L337" t="s">
        <v>21</v>
      </c>
      <c r="M337" t="s">
        <v>22</v>
      </c>
      <c r="N337" t="s">
        <v>23</v>
      </c>
      <c r="O337" s="106">
        <v>93.12</v>
      </c>
      <c r="P337" t="s">
        <v>24</v>
      </c>
      <c r="R337">
        <v>3899875</v>
      </c>
    </row>
    <row r="338" spans="1:18" customFormat="1">
      <c r="A338" s="1">
        <v>43553</v>
      </c>
      <c r="C338" t="s">
        <v>98</v>
      </c>
      <c r="D338" t="s">
        <v>19</v>
      </c>
      <c r="E338">
        <v>1190300508</v>
      </c>
      <c r="F338">
        <v>4340003327</v>
      </c>
      <c r="G338" t="s">
        <v>20</v>
      </c>
      <c r="H338" t="s">
        <v>260</v>
      </c>
      <c r="J338">
        <v>915.88</v>
      </c>
      <c r="K338">
        <v>915.88</v>
      </c>
      <c r="L338" t="s">
        <v>21</v>
      </c>
      <c r="M338" t="s">
        <v>22</v>
      </c>
      <c r="N338" t="s">
        <v>23</v>
      </c>
      <c r="O338">
        <v>915.88</v>
      </c>
      <c r="P338" t="s">
        <v>24</v>
      </c>
      <c r="R338">
        <v>3899883</v>
      </c>
    </row>
    <row r="339" spans="1:18" customFormat="1">
      <c r="A339" s="1">
        <v>43553</v>
      </c>
      <c r="C339" t="s">
        <v>26</v>
      </c>
      <c r="D339" t="s">
        <v>19</v>
      </c>
      <c r="E339">
        <v>1190300586</v>
      </c>
      <c r="F339">
        <v>4115005020</v>
      </c>
      <c r="G339" t="s">
        <v>20</v>
      </c>
      <c r="H339" t="s">
        <v>262</v>
      </c>
      <c r="J339" s="7">
        <v>2187.6</v>
      </c>
      <c r="K339" s="7">
        <v>2187.6</v>
      </c>
      <c r="L339" t="s">
        <v>21</v>
      </c>
      <c r="M339" t="s">
        <v>22</v>
      </c>
      <c r="N339" t="s">
        <v>23</v>
      </c>
      <c r="O339" s="7">
        <v>2187.6</v>
      </c>
      <c r="P339" t="s">
        <v>24</v>
      </c>
      <c r="R339">
        <v>3910921</v>
      </c>
    </row>
    <row r="340" spans="1:18" customFormat="1">
      <c r="A340" s="1">
        <v>43555</v>
      </c>
      <c r="C340" t="s">
        <v>68</v>
      </c>
      <c r="D340" t="s">
        <v>19</v>
      </c>
      <c r="E340">
        <v>1190300592</v>
      </c>
      <c r="F340">
        <v>300121876</v>
      </c>
      <c r="G340" t="s">
        <v>20</v>
      </c>
      <c r="H340" t="s">
        <v>189</v>
      </c>
      <c r="J340">
        <v>100.8</v>
      </c>
      <c r="K340">
        <v>100.8</v>
      </c>
      <c r="L340" t="s">
        <v>21</v>
      </c>
      <c r="M340" t="s">
        <v>22</v>
      </c>
      <c r="N340" t="s">
        <v>23</v>
      </c>
      <c r="O340">
        <v>100.8</v>
      </c>
      <c r="P340" t="s">
        <v>24</v>
      </c>
      <c r="R340">
        <v>3910945</v>
      </c>
    </row>
    <row r="341" spans="1:18" customFormat="1">
      <c r="A341" s="1">
        <v>43555</v>
      </c>
      <c r="C341" t="s">
        <v>36</v>
      </c>
      <c r="D341" t="s">
        <v>19</v>
      </c>
      <c r="E341">
        <v>1190300592</v>
      </c>
      <c r="F341">
        <v>300121876</v>
      </c>
      <c r="G341" t="s">
        <v>20</v>
      </c>
      <c r="H341" t="s">
        <v>189</v>
      </c>
      <c r="J341">
        <v>50.4</v>
      </c>
      <c r="K341">
        <v>50.4</v>
      </c>
      <c r="L341" t="s">
        <v>21</v>
      </c>
      <c r="M341" t="s">
        <v>22</v>
      </c>
      <c r="N341" t="s">
        <v>23</v>
      </c>
      <c r="O341">
        <v>50.4</v>
      </c>
      <c r="P341" t="s">
        <v>24</v>
      </c>
      <c r="R341">
        <v>3910944</v>
      </c>
    </row>
    <row r="342" spans="1:18" customFormat="1">
      <c r="A342" s="1">
        <v>43555</v>
      </c>
      <c r="C342" t="s">
        <v>39</v>
      </c>
      <c r="D342" t="s">
        <v>19</v>
      </c>
      <c r="E342">
        <v>1190300592</v>
      </c>
      <c r="F342">
        <v>300121876</v>
      </c>
      <c r="G342" t="s">
        <v>20</v>
      </c>
      <c r="H342" t="s">
        <v>189</v>
      </c>
      <c r="J342" s="7">
        <v>2166.77</v>
      </c>
      <c r="K342" s="7">
        <v>2166.77</v>
      </c>
      <c r="L342" t="s">
        <v>21</v>
      </c>
      <c r="M342" t="s">
        <v>22</v>
      </c>
      <c r="N342" t="s">
        <v>23</v>
      </c>
      <c r="O342" s="7">
        <v>2166.77</v>
      </c>
      <c r="P342" t="s">
        <v>24</v>
      </c>
      <c r="R342">
        <v>3910943</v>
      </c>
    </row>
    <row r="343" spans="1:18" customFormat="1">
      <c r="A343" s="1">
        <v>43555</v>
      </c>
      <c r="C343" t="s">
        <v>82</v>
      </c>
      <c r="D343" t="s">
        <v>19</v>
      </c>
      <c r="E343">
        <v>1190300595</v>
      </c>
      <c r="F343">
        <v>201901062</v>
      </c>
      <c r="G343" t="s">
        <v>20</v>
      </c>
      <c r="H343" t="s">
        <v>191</v>
      </c>
      <c r="J343" s="42">
        <v>379.2</v>
      </c>
      <c r="K343" s="42">
        <v>379.2</v>
      </c>
      <c r="L343" t="s">
        <v>21</v>
      </c>
      <c r="M343" t="s">
        <v>22</v>
      </c>
      <c r="N343" t="s">
        <v>23</v>
      </c>
      <c r="O343" s="42">
        <v>379.2</v>
      </c>
      <c r="P343" t="s">
        <v>24</v>
      </c>
      <c r="R343">
        <v>3910951</v>
      </c>
    </row>
    <row r="344" spans="1:18" customFormat="1">
      <c r="A344" s="1">
        <v>43555</v>
      </c>
      <c r="C344" t="s">
        <v>55</v>
      </c>
      <c r="D344" t="s">
        <v>19</v>
      </c>
      <c r="E344">
        <v>1190300596</v>
      </c>
      <c r="F344">
        <v>5924011761</v>
      </c>
      <c r="G344" t="s">
        <v>20</v>
      </c>
      <c r="H344" t="s">
        <v>197</v>
      </c>
      <c r="J344" s="7">
        <v>1351.2</v>
      </c>
      <c r="K344" s="7">
        <v>1351.2</v>
      </c>
      <c r="L344" t="s">
        <v>21</v>
      </c>
      <c r="M344" t="s">
        <v>22</v>
      </c>
      <c r="N344" t="s">
        <v>23</v>
      </c>
      <c r="O344" s="7">
        <v>1351.2</v>
      </c>
      <c r="P344" t="s">
        <v>24</v>
      </c>
      <c r="R344">
        <v>3910960</v>
      </c>
    </row>
    <row r="345" spans="1:18" customFormat="1">
      <c r="A345" s="1">
        <v>43555</v>
      </c>
      <c r="C345" t="s">
        <v>70</v>
      </c>
      <c r="D345" t="s">
        <v>19</v>
      </c>
      <c r="E345">
        <v>1190300593</v>
      </c>
      <c r="F345">
        <v>190250</v>
      </c>
      <c r="G345" t="s">
        <v>20</v>
      </c>
      <c r="H345" t="s">
        <v>200</v>
      </c>
      <c r="J345">
        <v>162.19</v>
      </c>
      <c r="K345">
        <v>162.19</v>
      </c>
      <c r="L345" t="s">
        <v>21</v>
      </c>
      <c r="M345" t="s">
        <v>22</v>
      </c>
      <c r="N345" t="s">
        <v>23</v>
      </c>
      <c r="O345">
        <v>162.19</v>
      </c>
      <c r="P345" t="s">
        <v>24</v>
      </c>
      <c r="R345">
        <v>3910947</v>
      </c>
    </row>
    <row r="346" spans="1:18" customFormat="1">
      <c r="A346" s="1">
        <v>43555</v>
      </c>
      <c r="C346" t="s">
        <v>70</v>
      </c>
      <c r="D346" t="s">
        <v>19</v>
      </c>
      <c r="E346">
        <v>1190300597</v>
      </c>
      <c r="F346">
        <v>190249</v>
      </c>
      <c r="G346" t="s">
        <v>20</v>
      </c>
      <c r="H346" t="s">
        <v>200</v>
      </c>
      <c r="J346">
        <v>158.88</v>
      </c>
      <c r="K346">
        <v>158.88</v>
      </c>
      <c r="L346" t="s">
        <v>21</v>
      </c>
      <c r="M346" t="s">
        <v>22</v>
      </c>
      <c r="N346" t="s">
        <v>23</v>
      </c>
      <c r="O346">
        <v>158.88</v>
      </c>
      <c r="P346" t="s">
        <v>24</v>
      </c>
      <c r="R346">
        <v>3910972</v>
      </c>
    </row>
    <row r="347" spans="1:18" customFormat="1">
      <c r="A347" s="1">
        <v>43555</v>
      </c>
      <c r="C347" t="s">
        <v>49</v>
      </c>
      <c r="D347" t="s">
        <v>19</v>
      </c>
      <c r="E347">
        <v>1190300511</v>
      </c>
      <c r="F347">
        <v>1970168</v>
      </c>
      <c r="G347" t="s">
        <v>20</v>
      </c>
      <c r="H347" t="s">
        <v>203</v>
      </c>
      <c r="J347">
        <v>98.36</v>
      </c>
      <c r="K347">
        <v>98.36</v>
      </c>
      <c r="L347" t="s">
        <v>21</v>
      </c>
      <c r="M347" t="s">
        <v>22</v>
      </c>
      <c r="N347" t="s">
        <v>23</v>
      </c>
      <c r="O347">
        <v>98.36</v>
      </c>
      <c r="P347" t="s">
        <v>24</v>
      </c>
      <c r="R347">
        <v>3899912</v>
      </c>
    </row>
    <row r="348" spans="1:18" customFormat="1">
      <c r="A348" s="1">
        <v>43555</v>
      </c>
      <c r="C348" t="s">
        <v>51</v>
      </c>
      <c r="D348" t="s">
        <v>19</v>
      </c>
      <c r="E348">
        <v>1190300511</v>
      </c>
      <c r="F348">
        <v>1970168</v>
      </c>
      <c r="G348" t="s">
        <v>20</v>
      </c>
      <c r="H348" t="s">
        <v>203</v>
      </c>
      <c r="J348">
        <v>112.44</v>
      </c>
      <c r="K348">
        <v>112.44</v>
      </c>
      <c r="L348" t="s">
        <v>21</v>
      </c>
      <c r="M348" t="s">
        <v>22</v>
      </c>
      <c r="N348" t="s">
        <v>23</v>
      </c>
      <c r="O348">
        <v>112.44</v>
      </c>
      <c r="P348" t="s">
        <v>24</v>
      </c>
      <c r="R348">
        <v>3899913</v>
      </c>
    </row>
    <row r="349" spans="1:18" customFormat="1">
      <c r="A349" s="1">
        <v>43555</v>
      </c>
      <c r="C349" t="s">
        <v>67</v>
      </c>
      <c r="D349" t="s">
        <v>19</v>
      </c>
      <c r="E349">
        <v>1190300511</v>
      </c>
      <c r="F349">
        <v>1970168</v>
      </c>
      <c r="G349" t="s">
        <v>20</v>
      </c>
      <c r="H349" t="s">
        <v>203</v>
      </c>
      <c r="J349">
        <v>161.76</v>
      </c>
      <c r="K349">
        <v>161.76</v>
      </c>
      <c r="L349" t="s">
        <v>21</v>
      </c>
      <c r="M349" t="s">
        <v>22</v>
      </c>
      <c r="N349" t="s">
        <v>23</v>
      </c>
      <c r="O349">
        <v>161.76</v>
      </c>
      <c r="P349" t="s">
        <v>24</v>
      </c>
      <c r="R349">
        <v>3899911</v>
      </c>
    </row>
    <row r="350" spans="1:18" customFormat="1">
      <c r="A350" s="1">
        <v>43555</v>
      </c>
      <c r="C350" t="s">
        <v>39</v>
      </c>
      <c r="D350" t="s">
        <v>19</v>
      </c>
      <c r="E350">
        <v>1190300511</v>
      </c>
      <c r="F350">
        <v>1970168</v>
      </c>
      <c r="G350" t="s">
        <v>20</v>
      </c>
      <c r="H350" t="s">
        <v>203</v>
      </c>
      <c r="J350">
        <v>130.56</v>
      </c>
      <c r="K350">
        <v>130.56</v>
      </c>
      <c r="L350" t="s">
        <v>21</v>
      </c>
      <c r="M350" t="s">
        <v>22</v>
      </c>
      <c r="N350" t="s">
        <v>23</v>
      </c>
      <c r="O350">
        <v>130.56</v>
      </c>
      <c r="P350" t="s">
        <v>24</v>
      </c>
      <c r="R350">
        <v>3899914</v>
      </c>
    </row>
    <row r="351" spans="1:18" customFormat="1">
      <c r="A351" s="1">
        <v>43555</v>
      </c>
      <c r="C351" t="s">
        <v>27</v>
      </c>
      <c r="D351" t="s">
        <v>19</v>
      </c>
      <c r="E351">
        <v>1190300511</v>
      </c>
      <c r="F351">
        <v>1970168</v>
      </c>
      <c r="G351" t="s">
        <v>20</v>
      </c>
      <c r="H351" t="s">
        <v>203</v>
      </c>
      <c r="J351">
        <v>353.8</v>
      </c>
      <c r="K351">
        <v>353.8</v>
      </c>
      <c r="L351" t="s">
        <v>21</v>
      </c>
      <c r="M351" t="s">
        <v>22</v>
      </c>
      <c r="N351" t="s">
        <v>23</v>
      </c>
      <c r="O351">
        <v>353.8</v>
      </c>
      <c r="P351" t="s">
        <v>24</v>
      </c>
      <c r="R351">
        <v>3899915</v>
      </c>
    </row>
    <row r="352" spans="1:18" customFormat="1">
      <c r="A352" s="1">
        <v>43555</v>
      </c>
      <c r="C352" t="s">
        <v>51</v>
      </c>
      <c r="D352" t="s">
        <v>19</v>
      </c>
      <c r="E352">
        <v>1190300510</v>
      </c>
      <c r="F352">
        <v>519020</v>
      </c>
      <c r="G352" t="s">
        <v>20</v>
      </c>
      <c r="H352" t="s">
        <v>206</v>
      </c>
      <c r="J352" s="7">
        <v>2159.64</v>
      </c>
      <c r="K352" s="7">
        <v>2159.64</v>
      </c>
      <c r="L352" t="s">
        <v>21</v>
      </c>
      <c r="M352" t="s">
        <v>22</v>
      </c>
      <c r="N352" t="s">
        <v>23</v>
      </c>
      <c r="O352" s="7">
        <v>2159.64</v>
      </c>
      <c r="P352" t="s">
        <v>24</v>
      </c>
      <c r="R352">
        <v>3899903</v>
      </c>
    </row>
    <row r="353" spans="1:18" customFormat="1">
      <c r="A353" s="1">
        <v>43555</v>
      </c>
      <c r="C353" t="s">
        <v>85</v>
      </c>
      <c r="D353" t="s">
        <v>19</v>
      </c>
      <c r="E353">
        <v>1190300587</v>
      </c>
      <c r="F353">
        <v>2195010121</v>
      </c>
      <c r="G353" t="s">
        <v>20</v>
      </c>
      <c r="H353" t="s">
        <v>212</v>
      </c>
      <c r="J353" s="7">
        <v>3478.68</v>
      </c>
      <c r="K353" s="7">
        <v>3478.68</v>
      </c>
      <c r="L353" t="s">
        <v>21</v>
      </c>
      <c r="M353" t="s">
        <v>22</v>
      </c>
      <c r="N353" t="s">
        <v>23</v>
      </c>
      <c r="O353" s="7">
        <v>3478.68</v>
      </c>
      <c r="P353" t="s">
        <v>24</v>
      </c>
      <c r="R353">
        <v>3910923</v>
      </c>
    </row>
    <row r="354" spans="1:18" customFormat="1">
      <c r="A354" s="1">
        <v>43555</v>
      </c>
      <c r="C354" t="s">
        <v>25</v>
      </c>
      <c r="D354" t="s">
        <v>19</v>
      </c>
      <c r="E354">
        <v>1190300509</v>
      </c>
      <c r="F354">
        <v>142019</v>
      </c>
      <c r="G354" t="s">
        <v>20</v>
      </c>
      <c r="H354" t="s">
        <v>249</v>
      </c>
      <c r="J354">
        <v>230</v>
      </c>
      <c r="K354">
        <v>230</v>
      </c>
      <c r="L354" t="s">
        <v>21</v>
      </c>
      <c r="M354" t="s">
        <v>22</v>
      </c>
      <c r="N354" t="s">
        <v>23</v>
      </c>
      <c r="O354">
        <v>230</v>
      </c>
      <c r="P354" t="s">
        <v>24</v>
      </c>
      <c r="R354">
        <v>3899889</v>
      </c>
    </row>
    <row r="355" spans="1:18" customFormat="1">
      <c r="A355" s="1">
        <v>43555</v>
      </c>
      <c r="C355" t="s">
        <v>26</v>
      </c>
      <c r="D355" t="s">
        <v>19</v>
      </c>
      <c r="E355">
        <v>1190300509</v>
      </c>
      <c r="F355">
        <v>142019</v>
      </c>
      <c r="G355" t="s">
        <v>20</v>
      </c>
      <c r="H355" t="s">
        <v>249</v>
      </c>
      <c r="J355">
        <v>230</v>
      </c>
      <c r="K355">
        <v>230</v>
      </c>
      <c r="L355" t="s">
        <v>21</v>
      </c>
      <c r="M355" t="s">
        <v>22</v>
      </c>
      <c r="N355" t="s">
        <v>23</v>
      </c>
      <c r="O355">
        <v>230</v>
      </c>
      <c r="P355" t="s">
        <v>24</v>
      </c>
      <c r="R355">
        <v>3899890</v>
      </c>
    </row>
    <row r="356" spans="1:18" customFormat="1">
      <c r="A356" s="1">
        <v>43555</v>
      </c>
      <c r="C356" t="s">
        <v>59</v>
      </c>
      <c r="D356" t="s">
        <v>19</v>
      </c>
      <c r="E356">
        <v>1190300670</v>
      </c>
      <c r="F356">
        <v>9031018166</v>
      </c>
      <c r="G356" t="s">
        <v>20</v>
      </c>
      <c r="H356" t="s">
        <v>258</v>
      </c>
      <c r="J356" s="7">
        <v>2959.2</v>
      </c>
      <c r="K356" s="7">
        <v>2959.2</v>
      </c>
      <c r="L356" t="s">
        <v>21</v>
      </c>
      <c r="M356" t="s">
        <v>22</v>
      </c>
      <c r="N356" t="s">
        <v>23</v>
      </c>
      <c r="O356" s="7">
        <v>2959.2</v>
      </c>
      <c r="P356" t="s">
        <v>24</v>
      </c>
      <c r="R356">
        <v>3918264</v>
      </c>
    </row>
    <row r="357" spans="1:18" customFormat="1">
      <c r="A357" s="1">
        <v>43555</v>
      </c>
      <c r="C357" t="s">
        <v>98</v>
      </c>
      <c r="D357" t="s">
        <v>19</v>
      </c>
      <c r="E357">
        <v>1190300590</v>
      </c>
      <c r="F357">
        <v>4340003339</v>
      </c>
      <c r="G357" t="s">
        <v>20</v>
      </c>
      <c r="H357" t="s">
        <v>260</v>
      </c>
      <c r="J357" s="42">
        <v>878.98</v>
      </c>
      <c r="K357" s="42">
        <v>878.98</v>
      </c>
      <c r="L357" t="s">
        <v>21</v>
      </c>
      <c r="M357" t="s">
        <v>22</v>
      </c>
      <c r="N357" t="s">
        <v>23</v>
      </c>
      <c r="O357" s="42">
        <v>878.98</v>
      </c>
      <c r="P357" t="s">
        <v>24</v>
      </c>
      <c r="R357">
        <v>3910932</v>
      </c>
    </row>
    <row r="358" spans="1:18" customFormat="1">
      <c r="A358" s="1">
        <v>43555</v>
      </c>
      <c r="C358" t="s">
        <v>79</v>
      </c>
      <c r="D358" t="s">
        <v>19</v>
      </c>
      <c r="E358">
        <v>1190300695</v>
      </c>
      <c r="F358">
        <v>20190728</v>
      </c>
      <c r="G358" t="s">
        <v>20</v>
      </c>
      <c r="H358" t="s">
        <v>274</v>
      </c>
      <c r="J358" s="2">
        <v>1646.4</v>
      </c>
      <c r="K358" s="2">
        <v>1646.4</v>
      </c>
      <c r="L358" t="s">
        <v>21</v>
      </c>
      <c r="M358" t="s">
        <v>22</v>
      </c>
      <c r="N358" t="s">
        <v>23</v>
      </c>
      <c r="O358" s="2">
        <v>1646.4</v>
      </c>
      <c r="P358" t="s">
        <v>24</v>
      </c>
      <c r="R358">
        <v>3960067</v>
      </c>
    </row>
    <row r="359" spans="1:18">
      <c r="A359" s="147">
        <v>43559</v>
      </c>
      <c r="C359" t="s">
        <v>53</v>
      </c>
      <c r="D359" t="s">
        <v>19</v>
      </c>
      <c r="E359" s="106">
        <v>1190400013</v>
      </c>
      <c r="F359" s="106">
        <v>2019178</v>
      </c>
      <c r="G359" s="106" t="s">
        <v>20</v>
      </c>
      <c r="H359" s="106" t="s">
        <v>219</v>
      </c>
      <c r="J359" s="7">
        <v>1530.84</v>
      </c>
      <c r="K359" s="7">
        <v>1530.84</v>
      </c>
      <c r="L359" t="s">
        <v>21</v>
      </c>
      <c r="M359" t="s">
        <v>22</v>
      </c>
      <c r="N359" t="s">
        <v>23</v>
      </c>
      <c r="O359" s="98">
        <v>1530.84</v>
      </c>
      <c r="P359" t="s">
        <v>24</v>
      </c>
      <c r="R359">
        <v>3971783</v>
      </c>
    </row>
    <row r="360" spans="1:18">
      <c r="A360" s="147">
        <v>43560</v>
      </c>
      <c r="C360" t="s">
        <v>36</v>
      </c>
      <c r="D360" t="s">
        <v>19</v>
      </c>
      <c r="E360" s="106">
        <v>1190400014</v>
      </c>
      <c r="F360" s="106">
        <v>2019179</v>
      </c>
      <c r="G360" s="106" t="s">
        <v>20</v>
      </c>
      <c r="H360" s="106" t="s">
        <v>219</v>
      </c>
      <c r="J360">
        <v>347.76</v>
      </c>
      <c r="K360">
        <v>347.76</v>
      </c>
      <c r="L360" t="s">
        <v>21</v>
      </c>
      <c r="M360" t="s">
        <v>22</v>
      </c>
      <c r="N360" t="s">
        <v>23</v>
      </c>
      <c r="O360" s="106">
        <v>347.76</v>
      </c>
      <c r="P360" t="s">
        <v>24</v>
      </c>
      <c r="R360">
        <v>3971785</v>
      </c>
    </row>
    <row r="361" spans="1:18">
      <c r="A361" s="147">
        <v>43560</v>
      </c>
      <c r="C361" t="s">
        <v>29</v>
      </c>
      <c r="D361" t="s">
        <v>19</v>
      </c>
      <c r="E361" s="106">
        <v>1190400014</v>
      </c>
      <c r="F361" s="106">
        <v>2019179</v>
      </c>
      <c r="G361" s="106" t="s">
        <v>20</v>
      </c>
      <c r="H361" s="106" t="s">
        <v>219</v>
      </c>
      <c r="J361">
        <v>186.96</v>
      </c>
      <c r="K361">
        <v>186.96</v>
      </c>
      <c r="L361" t="s">
        <v>21</v>
      </c>
      <c r="M361" t="s">
        <v>22</v>
      </c>
      <c r="N361" t="s">
        <v>23</v>
      </c>
      <c r="O361" s="106">
        <v>186.96</v>
      </c>
      <c r="P361" t="s">
        <v>24</v>
      </c>
      <c r="R361">
        <v>3971786</v>
      </c>
    </row>
    <row r="362" spans="1:18">
      <c r="A362" s="147">
        <v>43560</v>
      </c>
      <c r="C362" t="s">
        <v>44</v>
      </c>
      <c r="D362" t="s">
        <v>19</v>
      </c>
      <c r="E362" s="106">
        <v>1190400015</v>
      </c>
      <c r="F362" s="106">
        <v>2019181</v>
      </c>
      <c r="G362" s="106" t="s">
        <v>20</v>
      </c>
      <c r="H362" s="106" t="s">
        <v>219</v>
      </c>
      <c r="J362" s="7">
        <v>1209</v>
      </c>
      <c r="K362" s="7">
        <v>1209</v>
      </c>
      <c r="L362" t="s">
        <v>21</v>
      </c>
      <c r="M362" t="s">
        <v>22</v>
      </c>
      <c r="N362" t="s">
        <v>23</v>
      </c>
      <c r="O362" s="98">
        <v>1209</v>
      </c>
      <c r="P362" t="s">
        <v>24</v>
      </c>
      <c r="R362">
        <v>3971878</v>
      </c>
    </row>
    <row r="363" spans="1:18">
      <c r="A363" s="147">
        <v>43560</v>
      </c>
      <c r="C363" t="s">
        <v>83</v>
      </c>
      <c r="D363" t="s">
        <v>19</v>
      </c>
      <c r="E363" s="106">
        <v>1190400016</v>
      </c>
      <c r="F363" s="106">
        <v>2019182</v>
      </c>
      <c r="G363" s="106" t="s">
        <v>20</v>
      </c>
      <c r="H363" s="106" t="s">
        <v>219</v>
      </c>
      <c r="J363" s="42">
        <v>158.16</v>
      </c>
      <c r="K363" s="42">
        <v>158.16</v>
      </c>
      <c r="L363" t="s">
        <v>21</v>
      </c>
      <c r="M363" t="s">
        <v>22</v>
      </c>
      <c r="N363" t="s">
        <v>23</v>
      </c>
      <c r="O363" s="106">
        <v>158.16</v>
      </c>
      <c r="P363" t="s">
        <v>24</v>
      </c>
      <c r="R363">
        <v>3972003</v>
      </c>
    </row>
    <row r="364" spans="1:18">
      <c r="A364" s="147">
        <v>43560</v>
      </c>
      <c r="C364" t="s">
        <v>75</v>
      </c>
      <c r="D364" t="s">
        <v>19</v>
      </c>
      <c r="E364" s="106">
        <v>1190400017</v>
      </c>
      <c r="F364" s="106">
        <v>2019183</v>
      </c>
      <c r="G364" s="106" t="s">
        <v>20</v>
      </c>
      <c r="H364" s="106" t="s">
        <v>219</v>
      </c>
      <c r="J364">
        <v>108</v>
      </c>
      <c r="K364">
        <v>108</v>
      </c>
      <c r="L364" t="s">
        <v>21</v>
      </c>
      <c r="M364" t="s">
        <v>22</v>
      </c>
      <c r="N364" t="s">
        <v>23</v>
      </c>
      <c r="O364" s="106">
        <v>108</v>
      </c>
      <c r="P364" t="s">
        <v>24</v>
      </c>
      <c r="R364">
        <v>3972023</v>
      </c>
    </row>
    <row r="365" spans="1:18">
      <c r="A365" s="147">
        <v>43560</v>
      </c>
      <c r="C365" t="s">
        <v>94</v>
      </c>
      <c r="D365" t="s">
        <v>19</v>
      </c>
      <c r="E365" s="106">
        <v>1190400018</v>
      </c>
      <c r="F365" s="106">
        <v>2019184</v>
      </c>
      <c r="G365" s="106" t="s">
        <v>20</v>
      </c>
      <c r="H365" s="106" t="s">
        <v>219</v>
      </c>
      <c r="J365">
        <v>101.76</v>
      </c>
      <c r="K365">
        <v>101.76</v>
      </c>
      <c r="L365" t="s">
        <v>21</v>
      </c>
      <c r="M365" t="s">
        <v>22</v>
      </c>
      <c r="N365" t="s">
        <v>23</v>
      </c>
      <c r="O365" s="106">
        <v>101.76</v>
      </c>
      <c r="P365" t="s">
        <v>24</v>
      </c>
      <c r="R365">
        <v>3972069</v>
      </c>
    </row>
    <row r="366" spans="1:18">
      <c r="A366" s="147">
        <v>43560</v>
      </c>
      <c r="C366" t="s">
        <v>41</v>
      </c>
      <c r="D366" t="s">
        <v>19</v>
      </c>
      <c r="E366" s="106">
        <v>1190400019</v>
      </c>
      <c r="F366" s="106">
        <v>2019185</v>
      </c>
      <c r="G366" s="106" t="s">
        <v>20</v>
      </c>
      <c r="H366" s="106" t="s">
        <v>219</v>
      </c>
      <c r="J366">
        <v>85.56</v>
      </c>
      <c r="K366">
        <v>85.56</v>
      </c>
      <c r="L366" t="s">
        <v>21</v>
      </c>
      <c r="M366" t="s">
        <v>22</v>
      </c>
      <c r="N366" t="s">
        <v>23</v>
      </c>
      <c r="O366" s="106">
        <v>85.56</v>
      </c>
      <c r="P366" t="s">
        <v>24</v>
      </c>
      <c r="R366">
        <v>3972082</v>
      </c>
    </row>
    <row r="367" spans="1:18" customFormat="1">
      <c r="A367" s="1">
        <v>43560</v>
      </c>
      <c r="C367" t="s">
        <v>79</v>
      </c>
      <c r="D367" t="s">
        <v>19</v>
      </c>
      <c r="E367">
        <v>1190400020</v>
      </c>
      <c r="F367">
        <v>4115005032</v>
      </c>
      <c r="G367" t="s">
        <v>20</v>
      </c>
      <c r="H367" t="s">
        <v>262</v>
      </c>
      <c r="J367">
        <v>374.5</v>
      </c>
      <c r="K367">
        <v>374.5</v>
      </c>
      <c r="L367" t="s">
        <v>21</v>
      </c>
      <c r="M367" t="s">
        <v>22</v>
      </c>
      <c r="N367" t="s">
        <v>23</v>
      </c>
      <c r="O367">
        <v>374.5</v>
      </c>
      <c r="P367" t="s">
        <v>24</v>
      </c>
      <c r="R367">
        <v>3972102</v>
      </c>
    </row>
    <row r="368" spans="1:18" customFormat="1">
      <c r="A368" s="1">
        <v>43563</v>
      </c>
      <c r="C368" t="s">
        <v>25</v>
      </c>
      <c r="D368" t="s">
        <v>19</v>
      </c>
      <c r="E368">
        <v>1190400021</v>
      </c>
      <c r="F368">
        <v>4115005034</v>
      </c>
      <c r="G368" t="s">
        <v>20</v>
      </c>
      <c r="H368" t="s">
        <v>262</v>
      </c>
      <c r="J368" s="7">
        <v>1082.4000000000001</v>
      </c>
      <c r="K368" s="7">
        <v>1082.4000000000001</v>
      </c>
      <c r="L368" t="s">
        <v>21</v>
      </c>
      <c r="M368" t="s">
        <v>22</v>
      </c>
      <c r="N368" t="s">
        <v>23</v>
      </c>
      <c r="O368" s="7">
        <v>1082.4000000000001</v>
      </c>
      <c r="P368" t="s">
        <v>24</v>
      </c>
      <c r="R368">
        <v>3972106</v>
      </c>
    </row>
    <row r="369" spans="1:18" customFormat="1">
      <c r="A369" s="1">
        <v>43563</v>
      </c>
      <c r="C369" t="s">
        <v>26</v>
      </c>
      <c r="D369" t="s">
        <v>19</v>
      </c>
      <c r="E369">
        <v>1190400022</v>
      </c>
      <c r="F369">
        <v>4115005035</v>
      </c>
      <c r="G369" t="s">
        <v>20</v>
      </c>
      <c r="H369" t="s">
        <v>262</v>
      </c>
      <c r="J369" s="7">
        <v>1150.8</v>
      </c>
      <c r="K369" s="7">
        <v>1150.8</v>
      </c>
      <c r="L369" t="s">
        <v>21</v>
      </c>
      <c r="M369" t="s">
        <v>22</v>
      </c>
      <c r="N369" t="s">
        <v>23</v>
      </c>
      <c r="O369" s="7">
        <v>1150.8</v>
      </c>
      <c r="P369" t="s">
        <v>24</v>
      </c>
      <c r="R369">
        <v>3972115</v>
      </c>
    </row>
    <row r="370" spans="1:18" customFormat="1">
      <c r="A370" s="1">
        <v>43564</v>
      </c>
      <c r="C370" t="s">
        <v>89</v>
      </c>
      <c r="D370" t="s">
        <v>19</v>
      </c>
      <c r="E370">
        <v>1190400024</v>
      </c>
      <c r="F370">
        <v>18191426</v>
      </c>
      <c r="G370" t="s">
        <v>20</v>
      </c>
      <c r="H370" t="s">
        <v>229</v>
      </c>
      <c r="J370" s="7">
        <v>1308</v>
      </c>
      <c r="K370" s="7">
        <v>1308</v>
      </c>
      <c r="L370" t="s">
        <v>21</v>
      </c>
      <c r="M370" t="s">
        <v>22</v>
      </c>
      <c r="N370" t="s">
        <v>23</v>
      </c>
      <c r="O370" s="7">
        <v>1308</v>
      </c>
      <c r="P370" t="s">
        <v>24</v>
      </c>
      <c r="R370">
        <v>3972164</v>
      </c>
    </row>
    <row r="371" spans="1:18" customFormat="1">
      <c r="A371" s="1">
        <v>43564</v>
      </c>
      <c r="C371" t="s">
        <v>18</v>
      </c>
      <c r="D371" t="s">
        <v>19</v>
      </c>
      <c r="E371">
        <v>1190400027</v>
      </c>
      <c r="F371">
        <v>1900108</v>
      </c>
      <c r="G371" t="s">
        <v>20</v>
      </c>
      <c r="H371" t="s">
        <v>235</v>
      </c>
      <c r="J371">
        <v>114</v>
      </c>
      <c r="K371">
        <v>114</v>
      </c>
      <c r="L371" t="s">
        <v>21</v>
      </c>
      <c r="M371" t="s">
        <v>22</v>
      </c>
      <c r="N371" t="s">
        <v>23</v>
      </c>
      <c r="O371">
        <v>114</v>
      </c>
      <c r="P371" t="s">
        <v>24</v>
      </c>
      <c r="R371">
        <v>3972337</v>
      </c>
    </row>
    <row r="372" spans="1:18" customFormat="1">
      <c r="A372" s="1">
        <v>43564</v>
      </c>
      <c r="C372" t="s">
        <v>67</v>
      </c>
      <c r="D372" t="s">
        <v>19</v>
      </c>
      <c r="E372">
        <v>1190400026</v>
      </c>
      <c r="F372">
        <v>1900106</v>
      </c>
      <c r="G372" t="s">
        <v>20</v>
      </c>
      <c r="H372" t="s">
        <v>235</v>
      </c>
      <c r="J372">
        <v>314.39999999999998</v>
      </c>
      <c r="K372">
        <v>314.39999999999998</v>
      </c>
      <c r="L372" t="s">
        <v>21</v>
      </c>
      <c r="M372" t="s">
        <v>22</v>
      </c>
      <c r="N372" t="s">
        <v>23</v>
      </c>
      <c r="O372">
        <v>314.39999999999998</v>
      </c>
      <c r="P372" t="s">
        <v>24</v>
      </c>
      <c r="R372">
        <v>3972331</v>
      </c>
    </row>
    <row r="373" spans="1:18" customFormat="1">
      <c r="A373" s="1">
        <v>43564</v>
      </c>
      <c r="C373" t="s">
        <v>56</v>
      </c>
      <c r="D373" t="s">
        <v>19</v>
      </c>
      <c r="E373">
        <v>1190400025</v>
      </c>
      <c r="F373">
        <v>1900107</v>
      </c>
      <c r="G373" t="s">
        <v>20</v>
      </c>
      <c r="H373" t="s">
        <v>235</v>
      </c>
      <c r="J373">
        <v>362.4</v>
      </c>
      <c r="K373">
        <v>362.4</v>
      </c>
      <c r="L373" t="s">
        <v>21</v>
      </c>
      <c r="M373" t="s">
        <v>22</v>
      </c>
      <c r="N373" t="s">
        <v>23</v>
      </c>
      <c r="O373">
        <v>362.4</v>
      </c>
      <c r="P373" t="s">
        <v>24</v>
      </c>
      <c r="R373">
        <v>3972324</v>
      </c>
    </row>
    <row r="374" spans="1:18" customFormat="1">
      <c r="A374" s="1">
        <v>43564</v>
      </c>
      <c r="C374" t="s">
        <v>59</v>
      </c>
      <c r="D374" t="s">
        <v>19</v>
      </c>
      <c r="E374">
        <v>1190400023</v>
      </c>
      <c r="F374">
        <v>4115005040</v>
      </c>
      <c r="G374" t="s">
        <v>20</v>
      </c>
      <c r="H374" t="s">
        <v>262</v>
      </c>
      <c r="J374">
        <v>431.42</v>
      </c>
      <c r="K374">
        <v>431.42</v>
      </c>
      <c r="L374" t="s">
        <v>21</v>
      </c>
      <c r="M374" t="s">
        <v>22</v>
      </c>
      <c r="N374" t="s">
        <v>23</v>
      </c>
      <c r="O374">
        <v>431.42</v>
      </c>
      <c r="P374" t="s">
        <v>24</v>
      </c>
      <c r="R374">
        <v>3972136</v>
      </c>
    </row>
    <row r="375" spans="1:18" customFormat="1">
      <c r="A375" s="1">
        <v>43566</v>
      </c>
      <c r="C375" t="s">
        <v>82</v>
      </c>
      <c r="D375" t="s">
        <v>19</v>
      </c>
      <c r="E375">
        <v>1190400029</v>
      </c>
      <c r="F375">
        <v>201901205</v>
      </c>
      <c r="G375" t="s">
        <v>20</v>
      </c>
      <c r="H375" t="s">
        <v>191</v>
      </c>
      <c r="J375" s="7">
        <v>2150.4</v>
      </c>
      <c r="K375" s="7">
        <v>2150.4</v>
      </c>
      <c r="L375" t="s">
        <v>21</v>
      </c>
      <c r="M375" t="s">
        <v>22</v>
      </c>
      <c r="N375" t="s">
        <v>23</v>
      </c>
      <c r="O375" s="7">
        <v>2150.4</v>
      </c>
      <c r="P375" t="s">
        <v>24</v>
      </c>
      <c r="R375">
        <v>3972351</v>
      </c>
    </row>
    <row r="376" spans="1:18" customFormat="1">
      <c r="A376" s="1">
        <v>43566</v>
      </c>
      <c r="C376" t="s">
        <v>68</v>
      </c>
      <c r="D376" t="s">
        <v>19</v>
      </c>
      <c r="E376">
        <v>1190400033</v>
      </c>
      <c r="F376">
        <v>111920008</v>
      </c>
      <c r="G376" t="s">
        <v>20</v>
      </c>
      <c r="H376" t="s">
        <v>251</v>
      </c>
      <c r="J376">
        <v>633.73</v>
      </c>
      <c r="K376">
        <v>633.73</v>
      </c>
      <c r="L376" t="s">
        <v>21</v>
      </c>
      <c r="M376" t="s">
        <v>22</v>
      </c>
      <c r="N376" t="s">
        <v>23</v>
      </c>
      <c r="O376">
        <v>633.73</v>
      </c>
      <c r="P376" t="s">
        <v>24</v>
      </c>
      <c r="R376">
        <v>3972451</v>
      </c>
    </row>
    <row r="377" spans="1:18" customFormat="1">
      <c r="A377" s="1">
        <v>43566</v>
      </c>
      <c r="C377" t="s">
        <v>59</v>
      </c>
      <c r="D377" t="s">
        <v>19</v>
      </c>
      <c r="E377">
        <v>1190400031</v>
      </c>
      <c r="F377">
        <v>4115005046</v>
      </c>
      <c r="G377" t="s">
        <v>20</v>
      </c>
      <c r="H377" t="s">
        <v>262</v>
      </c>
      <c r="J377" s="7">
        <v>4517.04</v>
      </c>
      <c r="K377" s="7">
        <v>4517.04</v>
      </c>
      <c r="L377" t="s">
        <v>21</v>
      </c>
      <c r="M377" t="s">
        <v>22</v>
      </c>
      <c r="N377" t="s">
        <v>23</v>
      </c>
      <c r="O377" s="7">
        <v>4517.04</v>
      </c>
      <c r="P377" t="s">
        <v>24</v>
      </c>
      <c r="R377">
        <v>3972381</v>
      </c>
    </row>
    <row r="378" spans="1:18" customFormat="1">
      <c r="A378" s="1">
        <v>43566</v>
      </c>
      <c r="C378" t="s">
        <v>79</v>
      </c>
      <c r="D378" t="s">
        <v>19</v>
      </c>
      <c r="E378">
        <v>1190400030</v>
      </c>
      <c r="F378">
        <v>4115005050</v>
      </c>
      <c r="G378" t="s">
        <v>20</v>
      </c>
      <c r="H378" t="s">
        <v>262</v>
      </c>
      <c r="J378">
        <v>499.3</v>
      </c>
      <c r="K378">
        <v>499.3</v>
      </c>
      <c r="L378" t="s">
        <v>21</v>
      </c>
      <c r="M378" t="s">
        <v>22</v>
      </c>
      <c r="N378" t="s">
        <v>23</v>
      </c>
      <c r="O378">
        <v>499.3</v>
      </c>
      <c r="P378" t="s">
        <v>24</v>
      </c>
      <c r="R378">
        <v>3972360</v>
      </c>
    </row>
    <row r="379" spans="1:18" customFormat="1">
      <c r="A379" s="1">
        <v>43566</v>
      </c>
      <c r="C379" t="s">
        <v>26</v>
      </c>
      <c r="D379" t="s">
        <v>19</v>
      </c>
      <c r="E379">
        <v>1190400032</v>
      </c>
      <c r="F379">
        <v>4115005048</v>
      </c>
      <c r="G379" t="s">
        <v>20</v>
      </c>
      <c r="H379" t="s">
        <v>262</v>
      </c>
      <c r="J379" s="7">
        <v>4315.2</v>
      </c>
      <c r="K379" s="7">
        <v>4315.2</v>
      </c>
      <c r="L379" t="s">
        <v>21</v>
      </c>
      <c r="M379" t="s">
        <v>22</v>
      </c>
      <c r="N379" t="s">
        <v>23</v>
      </c>
      <c r="O379" s="7">
        <v>4315.2</v>
      </c>
      <c r="P379" t="s">
        <v>24</v>
      </c>
      <c r="R379">
        <v>3972431</v>
      </c>
    </row>
    <row r="380" spans="1:18" customFormat="1">
      <c r="A380" s="1">
        <v>43570</v>
      </c>
      <c r="C380" t="s">
        <v>27</v>
      </c>
      <c r="D380" t="s">
        <v>19</v>
      </c>
      <c r="E380">
        <v>1190400089</v>
      </c>
      <c r="F380">
        <v>300122367</v>
      </c>
      <c r="G380" t="s">
        <v>20</v>
      </c>
      <c r="H380" t="s">
        <v>189</v>
      </c>
      <c r="J380" s="7">
        <v>2546.9499999999998</v>
      </c>
      <c r="K380" s="7">
        <v>2546.9499999999998</v>
      </c>
      <c r="L380" t="s">
        <v>21</v>
      </c>
      <c r="M380" t="s">
        <v>22</v>
      </c>
      <c r="N380" t="s">
        <v>23</v>
      </c>
      <c r="O380" s="7">
        <v>2546.9499999999998</v>
      </c>
      <c r="P380" t="s">
        <v>24</v>
      </c>
      <c r="R380">
        <v>3975754</v>
      </c>
    </row>
    <row r="381" spans="1:18" customFormat="1">
      <c r="A381" s="1">
        <v>43570</v>
      </c>
      <c r="C381" t="s">
        <v>119</v>
      </c>
      <c r="D381" t="s">
        <v>19</v>
      </c>
      <c r="E381">
        <v>1190400034</v>
      </c>
      <c r="F381">
        <v>111900858</v>
      </c>
      <c r="G381" t="s">
        <v>20</v>
      </c>
      <c r="H381" t="s">
        <v>207</v>
      </c>
      <c r="J381">
        <v>827.12</v>
      </c>
      <c r="K381">
        <v>827.12</v>
      </c>
      <c r="L381" t="s">
        <v>21</v>
      </c>
      <c r="M381" t="s">
        <v>22</v>
      </c>
      <c r="N381" t="s">
        <v>23</v>
      </c>
      <c r="O381">
        <v>827.12</v>
      </c>
      <c r="P381" t="s">
        <v>24</v>
      </c>
      <c r="R381">
        <v>3972494</v>
      </c>
    </row>
    <row r="382" spans="1:18" customFormat="1">
      <c r="A382" s="1">
        <v>43570</v>
      </c>
      <c r="C382" t="s">
        <v>53</v>
      </c>
      <c r="D382" t="s">
        <v>19</v>
      </c>
      <c r="E382">
        <v>1190400035</v>
      </c>
      <c r="F382">
        <v>190201</v>
      </c>
      <c r="G382" t="s">
        <v>20</v>
      </c>
      <c r="H382" t="s">
        <v>270</v>
      </c>
      <c r="J382">
        <v>428.16</v>
      </c>
      <c r="K382">
        <v>428.16</v>
      </c>
      <c r="L382" t="s">
        <v>21</v>
      </c>
      <c r="M382" t="s">
        <v>22</v>
      </c>
      <c r="N382" t="s">
        <v>23</v>
      </c>
      <c r="O382">
        <v>428.16</v>
      </c>
      <c r="P382" t="s">
        <v>24</v>
      </c>
      <c r="R382">
        <v>3972506</v>
      </c>
    </row>
    <row r="383" spans="1:18">
      <c r="A383" s="147">
        <v>43571</v>
      </c>
      <c r="C383" t="s">
        <v>60</v>
      </c>
      <c r="D383" t="s">
        <v>19</v>
      </c>
      <c r="E383" s="106">
        <v>1190400036</v>
      </c>
      <c r="F383" s="106">
        <v>2019191</v>
      </c>
      <c r="G383" s="106" t="s">
        <v>20</v>
      </c>
      <c r="H383" s="106" t="s">
        <v>219</v>
      </c>
      <c r="J383">
        <v>431.52</v>
      </c>
      <c r="K383">
        <v>431.52</v>
      </c>
      <c r="L383" t="s">
        <v>21</v>
      </c>
      <c r="M383" t="s">
        <v>22</v>
      </c>
      <c r="N383" t="s">
        <v>23</v>
      </c>
      <c r="O383" s="106">
        <v>431.52</v>
      </c>
      <c r="P383" t="s">
        <v>24</v>
      </c>
      <c r="R383">
        <v>3972993</v>
      </c>
    </row>
    <row r="384" spans="1:18">
      <c r="A384" s="147">
        <v>43571</v>
      </c>
      <c r="C384" t="s">
        <v>121</v>
      </c>
      <c r="D384" t="s">
        <v>19</v>
      </c>
      <c r="E384" s="106">
        <v>1190400036</v>
      </c>
      <c r="F384" s="106">
        <v>2019191</v>
      </c>
      <c r="G384" s="106" t="s">
        <v>20</v>
      </c>
      <c r="H384" s="106" t="s">
        <v>219</v>
      </c>
      <c r="J384">
        <v>431.52</v>
      </c>
      <c r="K384">
        <v>431.52</v>
      </c>
      <c r="L384" t="s">
        <v>21</v>
      </c>
      <c r="M384" t="s">
        <v>22</v>
      </c>
      <c r="N384" t="s">
        <v>23</v>
      </c>
      <c r="O384" s="106">
        <v>431.52</v>
      </c>
      <c r="P384" t="s">
        <v>24</v>
      </c>
      <c r="R384">
        <v>3972992</v>
      </c>
    </row>
    <row r="385" spans="1:18">
      <c r="A385" s="147">
        <v>43571</v>
      </c>
      <c r="C385" t="s">
        <v>95</v>
      </c>
      <c r="D385" t="s">
        <v>19</v>
      </c>
      <c r="E385" s="106">
        <v>1190400037</v>
      </c>
      <c r="F385" s="106">
        <v>2019192</v>
      </c>
      <c r="G385" s="106" t="s">
        <v>20</v>
      </c>
      <c r="H385" s="106" t="s">
        <v>219</v>
      </c>
      <c r="J385">
        <v>63.48</v>
      </c>
      <c r="K385">
        <v>63.48</v>
      </c>
      <c r="L385" t="s">
        <v>21</v>
      </c>
      <c r="M385" t="s">
        <v>22</v>
      </c>
      <c r="N385" t="s">
        <v>23</v>
      </c>
      <c r="O385" s="106">
        <v>63.48</v>
      </c>
      <c r="P385" t="s">
        <v>24</v>
      </c>
      <c r="R385">
        <v>3973006</v>
      </c>
    </row>
    <row r="386" spans="1:18">
      <c r="A386" s="147">
        <v>43571</v>
      </c>
      <c r="C386" t="s">
        <v>62</v>
      </c>
      <c r="D386" t="s">
        <v>19</v>
      </c>
      <c r="E386" s="106">
        <v>1190400038</v>
      </c>
      <c r="F386" s="106">
        <v>2019193</v>
      </c>
      <c r="G386" s="106" t="s">
        <v>20</v>
      </c>
      <c r="H386" s="106" t="s">
        <v>219</v>
      </c>
      <c r="J386">
        <v>36</v>
      </c>
      <c r="K386">
        <v>36</v>
      </c>
      <c r="L386" t="s">
        <v>21</v>
      </c>
      <c r="M386" t="s">
        <v>22</v>
      </c>
      <c r="N386" t="s">
        <v>23</v>
      </c>
      <c r="O386" s="106">
        <v>36</v>
      </c>
      <c r="P386" t="s">
        <v>24</v>
      </c>
      <c r="R386">
        <v>3973008</v>
      </c>
    </row>
    <row r="387" spans="1:18">
      <c r="A387" s="147">
        <v>43571</v>
      </c>
      <c r="C387" t="s">
        <v>120</v>
      </c>
      <c r="D387" t="s">
        <v>19</v>
      </c>
      <c r="E387" s="106">
        <v>1190400039</v>
      </c>
      <c r="F387" s="106">
        <v>2019194</v>
      </c>
      <c r="G387" s="106" t="s">
        <v>20</v>
      </c>
      <c r="H387" s="106" t="s">
        <v>219</v>
      </c>
      <c r="J387">
        <v>41.88</v>
      </c>
      <c r="K387">
        <v>41.88</v>
      </c>
      <c r="L387" t="s">
        <v>21</v>
      </c>
      <c r="M387" t="s">
        <v>22</v>
      </c>
      <c r="N387" t="s">
        <v>23</v>
      </c>
      <c r="O387" s="106">
        <v>41.88</v>
      </c>
      <c r="P387" t="s">
        <v>24</v>
      </c>
      <c r="R387">
        <v>3973013</v>
      </c>
    </row>
    <row r="388" spans="1:18">
      <c r="A388" s="147">
        <v>43571</v>
      </c>
      <c r="C388" t="s">
        <v>28</v>
      </c>
      <c r="D388" t="s">
        <v>19</v>
      </c>
      <c r="E388" s="106">
        <v>1190400044</v>
      </c>
      <c r="F388" s="106">
        <v>2019195</v>
      </c>
      <c r="G388" s="106" t="s">
        <v>20</v>
      </c>
      <c r="H388" s="106" t="s">
        <v>219</v>
      </c>
      <c r="J388">
        <v>825</v>
      </c>
      <c r="K388">
        <v>825</v>
      </c>
      <c r="L388" t="s">
        <v>21</v>
      </c>
      <c r="M388" t="s">
        <v>22</v>
      </c>
      <c r="N388" t="s">
        <v>23</v>
      </c>
      <c r="O388" s="106">
        <v>825</v>
      </c>
      <c r="P388" t="s">
        <v>24</v>
      </c>
      <c r="R388">
        <v>3973054</v>
      </c>
    </row>
    <row r="389" spans="1:18">
      <c r="A389" s="147">
        <v>43571</v>
      </c>
      <c r="C389" t="s">
        <v>49</v>
      </c>
      <c r="D389" t="s">
        <v>19</v>
      </c>
      <c r="E389" s="106">
        <v>1190400045</v>
      </c>
      <c r="F389" s="106">
        <v>2019196</v>
      </c>
      <c r="G389" s="106" t="s">
        <v>20</v>
      </c>
      <c r="H389" s="106" t="s">
        <v>219</v>
      </c>
      <c r="J389">
        <v>256.56</v>
      </c>
      <c r="K389">
        <v>256.56</v>
      </c>
      <c r="L389" t="s">
        <v>21</v>
      </c>
      <c r="M389" t="s">
        <v>22</v>
      </c>
      <c r="N389" t="s">
        <v>23</v>
      </c>
      <c r="O389" s="106">
        <v>256.56</v>
      </c>
      <c r="P389" t="s">
        <v>24</v>
      </c>
      <c r="R389">
        <v>3973057</v>
      </c>
    </row>
    <row r="390" spans="1:18">
      <c r="A390" s="147">
        <v>43571</v>
      </c>
      <c r="C390" t="s">
        <v>41</v>
      </c>
      <c r="D390" t="s">
        <v>19</v>
      </c>
      <c r="E390" s="106">
        <v>1190400045</v>
      </c>
      <c r="F390" s="106">
        <v>2019196</v>
      </c>
      <c r="G390" s="106" t="s">
        <v>20</v>
      </c>
      <c r="H390" s="106" t="s">
        <v>219</v>
      </c>
      <c r="J390">
        <v>36</v>
      </c>
      <c r="K390">
        <v>36</v>
      </c>
      <c r="L390" t="s">
        <v>21</v>
      </c>
      <c r="M390" t="s">
        <v>22</v>
      </c>
      <c r="N390" t="s">
        <v>23</v>
      </c>
      <c r="O390" s="106">
        <v>36</v>
      </c>
      <c r="P390" t="s">
        <v>24</v>
      </c>
      <c r="R390">
        <v>3973056</v>
      </c>
    </row>
    <row r="391" spans="1:18">
      <c r="A391" s="147">
        <v>43571</v>
      </c>
      <c r="C391" t="s">
        <v>61</v>
      </c>
      <c r="D391" t="s">
        <v>19</v>
      </c>
      <c r="E391" s="106">
        <v>1190400040</v>
      </c>
      <c r="F391" s="106">
        <v>2019197</v>
      </c>
      <c r="G391" s="106" t="s">
        <v>20</v>
      </c>
      <c r="H391" s="106" t="s">
        <v>219</v>
      </c>
      <c r="J391" s="42">
        <v>94.44</v>
      </c>
      <c r="K391" s="42">
        <v>94.44</v>
      </c>
      <c r="L391" t="s">
        <v>21</v>
      </c>
      <c r="M391" t="s">
        <v>22</v>
      </c>
      <c r="N391" t="s">
        <v>23</v>
      </c>
      <c r="O391" s="106">
        <v>94.44</v>
      </c>
      <c r="P391" t="s">
        <v>24</v>
      </c>
      <c r="R391">
        <v>3976948</v>
      </c>
    </row>
    <row r="392" spans="1:18">
      <c r="A392" s="147">
        <v>43571</v>
      </c>
      <c r="C392" t="s">
        <v>35</v>
      </c>
      <c r="D392" t="s">
        <v>19</v>
      </c>
      <c r="E392" s="106">
        <v>1190400041</v>
      </c>
      <c r="F392" s="106">
        <v>2019198</v>
      </c>
      <c r="G392" s="106" t="s">
        <v>20</v>
      </c>
      <c r="H392" s="106" t="s">
        <v>219</v>
      </c>
      <c r="J392">
        <v>240</v>
      </c>
      <c r="K392">
        <v>240</v>
      </c>
      <c r="L392" t="s">
        <v>21</v>
      </c>
      <c r="M392" t="s">
        <v>22</v>
      </c>
      <c r="N392" t="s">
        <v>23</v>
      </c>
      <c r="O392" s="106">
        <v>240</v>
      </c>
      <c r="P392" t="s">
        <v>24</v>
      </c>
      <c r="R392">
        <v>3973027</v>
      </c>
    </row>
    <row r="393" spans="1:18">
      <c r="A393" s="147">
        <v>43571</v>
      </c>
      <c r="C393" t="s">
        <v>35</v>
      </c>
      <c r="D393" t="s">
        <v>19</v>
      </c>
      <c r="E393" s="106">
        <v>1190400042</v>
      </c>
      <c r="F393" s="106">
        <v>2019199</v>
      </c>
      <c r="G393" s="106" t="s">
        <v>20</v>
      </c>
      <c r="H393" s="106" t="s">
        <v>219</v>
      </c>
      <c r="J393">
        <v>240</v>
      </c>
      <c r="K393">
        <v>240</v>
      </c>
      <c r="L393" t="s">
        <v>21</v>
      </c>
      <c r="M393" t="s">
        <v>22</v>
      </c>
      <c r="N393" t="s">
        <v>23</v>
      </c>
      <c r="O393" s="106">
        <v>240</v>
      </c>
      <c r="P393" t="s">
        <v>24</v>
      </c>
      <c r="R393">
        <v>3973033</v>
      </c>
    </row>
    <row r="394" spans="1:18">
      <c r="A394" s="147">
        <v>43571</v>
      </c>
      <c r="C394" t="s">
        <v>95</v>
      </c>
      <c r="D394" t="s">
        <v>19</v>
      </c>
      <c r="E394" s="106">
        <v>1190400043</v>
      </c>
      <c r="F394" s="106">
        <v>2019200</v>
      </c>
      <c r="G394" s="106" t="s">
        <v>20</v>
      </c>
      <c r="H394" s="106" t="s">
        <v>219</v>
      </c>
      <c r="J394">
        <v>61.08</v>
      </c>
      <c r="K394">
        <v>61.08</v>
      </c>
      <c r="L394" t="s">
        <v>21</v>
      </c>
      <c r="M394" t="s">
        <v>22</v>
      </c>
      <c r="N394" t="s">
        <v>23</v>
      </c>
      <c r="O394" s="106">
        <v>61.08</v>
      </c>
      <c r="P394" t="s">
        <v>24</v>
      </c>
      <c r="R394">
        <v>3973048</v>
      </c>
    </row>
    <row r="395" spans="1:18">
      <c r="A395" s="147">
        <v>43571</v>
      </c>
      <c r="C395" t="s">
        <v>119</v>
      </c>
      <c r="D395" t="s">
        <v>19</v>
      </c>
      <c r="E395" s="106">
        <v>1190400046</v>
      </c>
      <c r="F395" s="106">
        <v>2019201</v>
      </c>
      <c r="G395" s="106" t="s">
        <v>20</v>
      </c>
      <c r="H395" s="106" t="s">
        <v>219</v>
      </c>
      <c r="J395" s="42">
        <v>898.8</v>
      </c>
      <c r="K395" s="42">
        <v>898.8</v>
      </c>
      <c r="L395" t="s">
        <v>21</v>
      </c>
      <c r="M395" t="s">
        <v>22</v>
      </c>
      <c r="N395" t="s">
        <v>23</v>
      </c>
      <c r="O395" s="106">
        <v>898.8</v>
      </c>
      <c r="P395" t="s">
        <v>24</v>
      </c>
      <c r="R395">
        <v>3973065</v>
      </c>
    </row>
    <row r="396" spans="1:18">
      <c r="A396" s="147">
        <v>43571</v>
      </c>
      <c r="C396" t="s">
        <v>122</v>
      </c>
      <c r="D396" t="s">
        <v>19</v>
      </c>
      <c r="E396" s="106">
        <v>1190400047</v>
      </c>
      <c r="F396" s="106">
        <v>2019202</v>
      </c>
      <c r="G396" s="106" t="s">
        <v>20</v>
      </c>
      <c r="H396" s="106" t="s">
        <v>219</v>
      </c>
      <c r="J396" s="42">
        <v>72</v>
      </c>
      <c r="K396" s="42">
        <v>72</v>
      </c>
      <c r="L396" t="s">
        <v>21</v>
      </c>
      <c r="M396" t="s">
        <v>22</v>
      </c>
      <c r="N396" t="s">
        <v>23</v>
      </c>
      <c r="O396" s="106">
        <v>72</v>
      </c>
      <c r="P396" t="s">
        <v>24</v>
      </c>
      <c r="R396">
        <v>3973074</v>
      </c>
    </row>
    <row r="397" spans="1:18">
      <c r="A397" s="147">
        <v>43571</v>
      </c>
      <c r="C397" t="s">
        <v>29</v>
      </c>
      <c r="D397" t="s">
        <v>19</v>
      </c>
      <c r="E397" s="106">
        <v>1190400048</v>
      </c>
      <c r="F397" s="106">
        <v>2019203</v>
      </c>
      <c r="G397" s="106" t="s">
        <v>20</v>
      </c>
      <c r="H397" s="106" t="s">
        <v>219</v>
      </c>
      <c r="J397" s="7">
        <v>1100.28</v>
      </c>
      <c r="K397" s="7">
        <v>1100.28</v>
      </c>
      <c r="L397" t="s">
        <v>21</v>
      </c>
      <c r="M397" t="s">
        <v>22</v>
      </c>
      <c r="N397" t="s">
        <v>23</v>
      </c>
      <c r="O397" s="98">
        <v>1100.28</v>
      </c>
      <c r="P397" t="s">
        <v>24</v>
      </c>
      <c r="R397">
        <v>3973080</v>
      </c>
    </row>
    <row r="398" spans="1:18" customFormat="1">
      <c r="A398" s="1">
        <v>43573</v>
      </c>
      <c r="C398" t="s">
        <v>66</v>
      </c>
      <c r="D398" t="s">
        <v>19</v>
      </c>
      <c r="E398">
        <v>1190400053</v>
      </c>
      <c r="F398">
        <v>41190556</v>
      </c>
      <c r="G398" t="s">
        <v>20</v>
      </c>
      <c r="H398" t="s">
        <v>215</v>
      </c>
      <c r="J398">
        <v>50</v>
      </c>
      <c r="K398">
        <v>50</v>
      </c>
      <c r="L398" t="s">
        <v>21</v>
      </c>
      <c r="M398" t="s">
        <v>22</v>
      </c>
      <c r="N398" t="s">
        <v>23</v>
      </c>
      <c r="O398">
        <v>50</v>
      </c>
      <c r="P398" t="s">
        <v>24</v>
      </c>
      <c r="R398">
        <v>3973122</v>
      </c>
    </row>
    <row r="399" spans="1:18" customFormat="1">
      <c r="A399" s="1">
        <v>43573</v>
      </c>
      <c r="C399" t="s">
        <v>70</v>
      </c>
      <c r="D399" t="s">
        <v>19</v>
      </c>
      <c r="E399">
        <v>1190400053</v>
      </c>
      <c r="F399">
        <v>41190556</v>
      </c>
      <c r="G399" t="s">
        <v>20</v>
      </c>
      <c r="H399" t="s">
        <v>215</v>
      </c>
      <c r="J399" s="42">
        <v>90.62</v>
      </c>
      <c r="K399" s="42">
        <v>90.62</v>
      </c>
      <c r="L399" t="s">
        <v>21</v>
      </c>
      <c r="M399" t="s">
        <v>22</v>
      </c>
      <c r="N399" t="s">
        <v>23</v>
      </c>
      <c r="O399" s="42">
        <v>90.62</v>
      </c>
      <c r="P399" t="s">
        <v>24</v>
      </c>
      <c r="R399">
        <v>3973121</v>
      </c>
    </row>
    <row r="400" spans="1:18" customFormat="1">
      <c r="A400" s="1">
        <v>43573</v>
      </c>
      <c r="C400" t="s">
        <v>124</v>
      </c>
      <c r="D400" t="s">
        <v>19</v>
      </c>
      <c r="E400">
        <v>1190400053</v>
      </c>
      <c r="F400">
        <v>41190556</v>
      </c>
      <c r="G400" t="s">
        <v>20</v>
      </c>
      <c r="H400" t="s">
        <v>215</v>
      </c>
      <c r="J400">
        <v>50</v>
      </c>
      <c r="K400">
        <v>50</v>
      </c>
      <c r="L400" t="s">
        <v>21</v>
      </c>
      <c r="M400" t="s">
        <v>22</v>
      </c>
      <c r="N400" t="s">
        <v>23</v>
      </c>
      <c r="O400">
        <v>50</v>
      </c>
      <c r="P400" t="s">
        <v>24</v>
      </c>
      <c r="R400">
        <v>3973123</v>
      </c>
    </row>
    <row r="401" spans="1:18" customFormat="1">
      <c r="A401" s="1">
        <v>43573</v>
      </c>
      <c r="C401" t="s">
        <v>55</v>
      </c>
      <c r="D401" t="s">
        <v>19</v>
      </c>
      <c r="E401">
        <v>1190400055</v>
      </c>
      <c r="F401">
        <v>2019099</v>
      </c>
      <c r="G401" t="s">
        <v>20</v>
      </c>
      <c r="H401" t="s">
        <v>247</v>
      </c>
      <c r="J401" s="42">
        <v>254.82</v>
      </c>
      <c r="K401" s="42">
        <v>254.82</v>
      </c>
      <c r="L401" t="s">
        <v>21</v>
      </c>
      <c r="M401" t="s">
        <v>22</v>
      </c>
      <c r="N401" t="s">
        <v>23</v>
      </c>
      <c r="O401" s="42">
        <v>254.82</v>
      </c>
      <c r="P401" t="s">
        <v>24</v>
      </c>
      <c r="R401">
        <v>3975752</v>
      </c>
    </row>
    <row r="402" spans="1:18" customFormat="1">
      <c r="A402" s="1">
        <v>43573</v>
      </c>
      <c r="C402" t="s">
        <v>51</v>
      </c>
      <c r="D402" t="s">
        <v>19</v>
      </c>
      <c r="E402">
        <v>1190400049</v>
      </c>
      <c r="F402">
        <v>2190163</v>
      </c>
      <c r="G402" t="s">
        <v>20</v>
      </c>
      <c r="H402" t="s">
        <v>256</v>
      </c>
      <c r="J402">
        <v>35.4</v>
      </c>
      <c r="K402">
        <v>35.4</v>
      </c>
      <c r="L402" t="s">
        <v>21</v>
      </c>
      <c r="M402" t="s">
        <v>22</v>
      </c>
      <c r="N402" t="s">
        <v>23</v>
      </c>
      <c r="O402">
        <v>35.4</v>
      </c>
      <c r="P402" t="s">
        <v>24</v>
      </c>
      <c r="R402">
        <v>3973089</v>
      </c>
    </row>
    <row r="403" spans="1:18" customFormat="1">
      <c r="A403" s="1">
        <v>43573</v>
      </c>
      <c r="C403" t="s">
        <v>57</v>
      </c>
      <c r="D403" t="s">
        <v>19</v>
      </c>
      <c r="E403">
        <v>1190400049</v>
      </c>
      <c r="F403">
        <v>2190163</v>
      </c>
      <c r="G403" t="s">
        <v>20</v>
      </c>
      <c r="H403" t="s">
        <v>256</v>
      </c>
      <c r="J403">
        <v>35.4</v>
      </c>
      <c r="K403">
        <v>35.4</v>
      </c>
      <c r="L403" t="s">
        <v>21</v>
      </c>
      <c r="M403" t="s">
        <v>22</v>
      </c>
      <c r="N403" t="s">
        <v>23</v>
      </c>
      <c r="O403">
        <v>35.4</v>
      </c>
      <c r="P403" t="s">
        <v>24</v>
      </c>
      <c r="R403">
        <v>3973088</v>
      </c>
    </row>
    <row r="404" spans="1:18" customFormat="1">
      <c r="A404" s="1">
        <v>43573</v>
      </c>
      <c r="C404" t="s">
        <v>111</v>
      </c>
      <c r="D404" t="s">
        <v>19</v>
      </c>
      <c r="E404">
        <v>1190400049</v>
      </c>
      <c r="F404">
        <v>2190163</v>
      </c>
      <c r="G404" t="s">
        <v>20</v>
      </c>
      <c r="H404" t="s">
        <v>256</v>
      </c>
      <c r="J404">
        <v>35.4</v>
      </c>
      <c r="K404">
        <v>35.4</v>
      </c>
      <c r="L404" t="s">
        <v>21</v>
      </c>
      <c r="M404" t="s">
        <v>22</v>
      </c>
      <c r="N404" t="s">
        <v>23</v>
      </c>
      <c r="O404">
        <v>35.4</v>
      </c>
      <c r="P404" t="s">
        <v>24</v>
      </c>
      <c r="R404">
        <v>3973087</v>
      </c>
    </row>
    <row r="405" spans="1:18" customFormat="1">
      <c r="A405" s="1">
        <v>43573</v>
      </c>
      <c r="C405" t="s">
        <v>67</v>
      </c>
      <c r="D405" t="s">
        <v>19</v>
      </c>
      <c r="E405">
        <v>1190400052</v>
      </c>
      <c r="F405">
        <v>190205</v>
      </c>
      <c r="G405" t="s">
        <v>20</v>
      </c>
      <c r="H405" t="s">
        <v>270</v>
      </c>
      <c r="J405" s="7">
        <v>3673.8</v>
      </c>
      <c r="K405" s="7">
        <v>3673.8</v>
      </c>
      <c r="L405" t="s">
        <v>21</v>
      </c>
      <c r="M405" t="s">
        <v>22</v>
      </c>
      <c r="N405" t="s">
        <v>23</v>
      </c>
      <c r="O405" s="7">
        <v>3673.8</v>
      </c>
      <c r="P405" t="s">
        <v>24</v>
      </c>
      <c r="R405">
        <v>3973113</v>
      </c>
    </row>
    <row r="406" spans="1:18" customFormat="1">
      <c r="A406" s="1">
        <v>43573</v>
      </c>
      <c r="C406" t="s">
        <v>53</v>
      </c>
      <c r="D406" t="s">
        <v>19</v>
      </c>
      <c r="E406">
        <v>1190400051</v>
      </c>
      <c r="F406">
        <v>190217</v>
      </c>
      <c r="G406" t="s">
        <v>20</v>
      </c>
      <c r="H406" t="s">
        <v>270</v>
      </c>
      <c r="J406">
        <v>737.28</v>
      </c>
      <c r="K406">
        <v>737.28</v>
      </c>
      <c r="L406" t="s">
        <v>21</v>
      </c>
      <c r="M406" t="s">
        <v>22</v>
      </c>
      <c r="N406" t="s">
        <v>23</v>
      </c>
      <c r="O406">
        <v>737.28</v>
      </c>
      <c r="P406" t="s">
        <v>24</v>
      </c>
      <c r="R406">
        <v>3973109</v>
      </c>
    </row>
    <row r="407" spans="1:18" customFormat="1">
      <c r="A407" s="1">
        <v>43573</v>
      </c>
      <c r="C407" t="s">
        <v>123</v>
      </c>
      <c r="D407" t="s">
        <v>19</v>
      </c>
      <c r="E407">
        <v>1190400050</v>
      </c>
      <c r="F407">
        <v>190219</v>
      </c>
      <c r="G407" t="s">
        <v>20</v>
      </c>
      <c r="H407" t="s">
        <v>270</v>
      </c>
      <c r="J407" s="7">
        <v>1946.88</v>
      </c>
      <c r="K407" s="7">
        <v>1946.88</v>
      </c>
      <c r="L407" t="s">
        <v>21</v>
      </c>
      <c r="M407" t="s">
        <v>22</v>
      </c>
      <c r="N407" t="s">
        <v>23</v>
      </c>
      <c r="O407" s="7">
        <v>1946.88</v>
      </c>
      <c r="P407" t="s">
        <v>24</v>
      </c>
      <c r="R407">
        <v>3973095</v>
      </c>
    </row>
    <row r="408" spans="1:18">
      <c r="A408" s="147">
        <v>43578</v>
      </c>
      <c r="C408" t="s">
        <v>29</v>
      </c>
      <c r="D408" t="s">
        <v>19</v>
      </c>
      <c r="E408" s="106">
        <v>1190400097</v>
      </c>
      <c r="F408" s="106">
        <v>2019205</v>
      </c>
      <c r="G408" s="106" t="s">
        <v>20</v>
      </c>
      <c r="H408" s="106" t="s">
        <v>219</v>
      </c>
      <c r="J408" s="42">
        <v>54.96</v>
      </c>
      <c r="K408" s="42">
        <v>54.96</v>
      </c>
      <c r="L408" t="s">
        <v>21</v>
      </c>
      <c r="M408" t="s">
        <v>22</v>
      </c>
      <c r="N408" t="s">
        <v>23</v>
      </c>
      <c r="O408" s="106">
        <v>54.96</v>
      </c>
      <c r="P408" t="s">
        <v>24</v>
      </c>
      <c r="R408">
        <v>3975773</v>
      </c>
    </row>
    <row r="409" spans="1:18">
      <c r="A409" s="147">
        <v>43578</v>
      </c>
      <c r="C409" t="s">
        <v>55</v>
      </c>
      <c r="D409" t="s">
        <v>19</v>
      </c>
      <c r="E409" s="106">
        <v>1190400098</v>
      </c>
      <c r="F409" s="106">
        <v>2019206</v>
      </c>
      <c r="G409" s="106" t="s">
        <v>20</v>
      </c>
      <c r="H409" s="106" t="s">
        <v>219</v>
      </c>
      <c r="J409" s="42">
        <v>126.96</v>
      </c>
      <c r="K409" s="42">
        <v>126.96</v>
      </c>
      <c r="L409" t="s">
        <v>21</v>
      </c>
      <c r="M409" t="s">
        <v>22</v>
      </c>
      <c r="N409" t="s">
        <v>23</v>
      </c>
      <c r="O409" s="106">
        <v>126.96</v>
      </c>
      <c r="P409" t="s">
        <v>24</v>
      </c>
      <c r="R409">
        <v>3975778</v>
      </c>
    </row>
    <row r="410" spans="1:18">
      <c r="A410" s="147">
        <v>43578</v>
      </c>
      <c r="C410" t="s">
        <v>35</v>
      </c>
      <c r="D410" t="s">
        <v>19</v>
      </c>
      <c r="E410" s="106">
        <v>1190400099</v>
      </c>
      <c r="F410" s="106">
        <v>2019207</v>
      </c>
      <c r="G410" s="106" t="s">
        <v>20</v>
      </c>
      <c r="H410" s="106" t="s">
        <v>219</v>
      </c>
      <c r="J410">
        <v>48.36</v>
      </c>
      <c r="K410">
        <v>48.36</v>
      </c>
      <c r="L410" t="s">
        <v>21</v>
      </c>
      <c r="M410" t="s">
        <v>22</v>
      </c>
      <c r="N410" t="s">
        <v>23</v>
      </c>
      <c r="O410" s="106">
        <v>48.36</v>
      </c>
      <c r="P410" t="s">
        <v>24</v>
      </c>
      <c r="R410">
        <v>3975783</v>
      </c>
    </row>
    <row r="411" spans="1:18">
      <c r="A411" s="147">
        <v>43578</v>
      </c>
      <c r="C411" t="s">
        <v>39</v>
      </c>
      <c r="D411" t="s">
        <v>19</v>
      </c>
      <c r="E411" s="106">
        <v>1190400100</v>
      </c>
      <c r="F411" s="106">
        <v>2019208</v>
      </c>
      <c r="G411" s="106" t="s">
        <v>20</v>
      </c>
      <c r="H411" s="106" t="s">
        <v>219</v>
      </c>
      <c r="J411" s="42">
        <v>30</v>
      </c>
      <c r="K411" s="42">
        <v>30</v>
      </c>
      <c r="L411" t="s">
        <v>21</v>
      </c>
      <c r="M411" t="s">
        <v>22</v>
      </c>
      <c r="N411" t="s">
        <v>23</v>
      </c>
      <c r="O411" s="106">
        <v>30</v>
      </c>
      <c r="P411" t="s">
        <v>24</v>
      </c>
      <c r="R411">
        <v>3975788</v>
      </c>
    </row>
    <row r="412" spans="1:18">
      <c r="A412" s="147">
        <v>43578</v>
      </c>
      <c r="C412" t="s">
        <v>125</v>
      </c>
      <c r="D412" t="s">
        <v>19</v>
      </c>
      <c r="E412" s="106">
        <v>1190400101</v>
      </c>
      <c r="F412" s="106">
        <v>2019209</v>
      </c>
      <c r="G412" s="106" t="s">
        <v>20</v>
      </c>
      <c r="H412" s="106" t="s">
        <v>219</v>
      </c>
      <c r="J412">
        <v>69.959999999999994</v>
      </c>
      <c r="K412">
        <v>69.959999999999994</v>
      </c>
      <c r="L412" t="s">
        <v>21</v>
      </c>
      <c r="M412" t="s">
        <v>22</v>
      </c>
      <c r="N412" t="s">
        <v>23</v>
      </c>
      <c r="O412" s="106">
        <v>69.959999999999994</v>
      </c>
      <c r="P412" t="s">
        <v>24</v>
      </c>
      <c r="R412">
        <v>3975792</v>
      </c>
    </row>
    <row r="413" spans="1:18">
      <c r="A413" s="147">
        <v>43578</v>
      </c>
      <c r="C413" t="s">
        <v>126</v>
      </c>
      <c r="D413" t="s">
        <v>19</v>
      </c>
      <c r="E413" s="106">
        <v>1190400102</v>
      </c>
      <c r="F413" s="106">
        <v>2019210</v>
      </c>
      <c r="G413" s="106" t="s">
        <v>20</v>
      </c>
      <c r="H413" s="106" t="s">
        <v>219</v>
      </c>
      <c r="J413">
        <v>27.48</v>
      </c>
      <c r="K413">
        <v>27.48</v>
      </c>
      <c r="L413" t="s">
        <v>21</v>
      </c>
      <c r="M413" t="s">
        <v>22</v>
      </c>
      <c r="N413" t="s">
        <v>23</v>
      </c>
      <c r="O413" s="106">
        <v>27.48</v>
      </c>
      <c r="P413" t="s">
        <v>24</v>
      </c>
      <c r="R413">
        <v>3975799</v>
      </c>
    </row>
    <row r="414" spans="1:18">
      <c r="A414" s="147">
        <v>43578</v>
      </c>
      <c r="C414" t="s">
        <v>127</v>
      </c>
      <c r="D414" t="s">
        <v>19</v>
      </c>
      <c r="E414" s="106">
        <v>1190400103</v>
      </c>
      <c r="F414" s="106">
        <v>2019211</v>
      </c>
      <c r="G414" s="106" t="s">
        <v>20</v>
      </c>
      <c r="H414" s="106" t="s">
        <v>219</v>
      </c>
      <c r="J414">
        <v>646.55999999999995</v>
      </c>
      <c r="K414">
        <v>646.55999999999995</v>
      </c>
      <c r="L414" t="s">
        <v>21</v>
      </c>
      <c r="M414" t="s">
        <v>22</v>
      </c>
      <c r="N414" t="s">
        <v>23</v>
      </c>
      <c r="O414" s="106">
        <v>646.55999999999995</v>
      </c>
      <c r="P414" t="s">
        <v>24</v>
      </c>
      <c r="R414">
        <v>3975804</v>
      </c>
    </row>
    <row r="415" spans="1:18">
      <c r="A415" s="147">
        <v>43578</v>
      </c>
      <c r="C415" t="s">
        <v>51</v>
      </c>
      <c r="D415" t="s">
        <v>19</v>
      </c>
      <c r="E415" s="106">
        <v>1190400104</v>
      </c>
      <c r="F415" s="106">
        <v>2019212</v>
      </c>
      <c r="G415" s="106" t="s">
        <v>20</v>
      </c>
      <c r="H415" s="106" t="s">
        <v>219</v>
      </c>
      <c r="J415">
        <v>61.8</v>
      </c>
      <c r="K415">
        <v>61.8</v>
      </c>
      <c r="L415" t="s">
        <v>21</v>
      </c>
      <c r="M415" t="s">
        <v>22</v>
      </c>
      <c r="N415" t="s">
        <v>23</v>
      </c>
      <c r="O415" s="106">
        <v>61.8</v>
      </c>
      <c r="P415" t="s">
        <v>24</v>
      </c>
      <c r="R415">
        <v>3975808</v>
      </c>
    </row>
    <row r="416" spans="1:18">
      <c r="A416" s="147">
        <v>43578</v>
      </c>
      <c r="C416" t="s">
        <v>46</v>
      </c>
      <c r="D416" t="s">
        <v>19</v>
      </c>
      <c r="E416" s="106">
        <v>1190400105</v>
      </c>
      <c r="F416" s="106">
        <v>2019213</v>
      </c>
      <c r="G416" s="106" t="s">
        <v>20</v>
      </c>
      <c r="H416" s="106" t="s">
        <v>219</v>
      </c>
      <c r="J416">
        <v>136.44</v>
      </c>
      <c r="K416">
        <v>136.44</v>
      </c>
      <c r="L416" t="s">
        <v>21</v>
      </c>
      <c r="M416" t="s">
        <v>22</v>
      </c>
      <c r="N416" t="s">
        <v>23</v>
      </c>
      <c r="O416" s="106">
        <v>136.44</v>
      </c>
      <c r="P416" t="s">
        <v>24</v>
      </c>
      <c r="R416">
        <v>3975815</v>
      </c>
    </row>
    <row r="417" spans="1:18">
      <c r="A417" s="147">
        <v>43578</v>
      </c>
      <c r="C417" t="s">
        <v>35</v>
      </c>
      <c r="D417" t="s">
        <v>19</v>
      </c>
      <c r="E417" s="106">
        <v>1190400106</v>
      </c>
      <c r="F417" s="106">
        <v>2019216</v>
      </c>
      <c r="G417" s="106" t="s">
        <v>20</v>
      </c>
      <c r="H417" s="106" t="s">
        <v>219</v>
      </c>
      <c r="J417">
        <v>480</v>
      </c>
      <c r="K417">
        <v>480</v>
      </c>
      <c r="L417" t="s">
        <v>21</v>
      </c>
      <c r="M417" t="s">
        <v>22</v>
      </c>
      <c r="N417" t="s">
        <v>23</v>
      </c>
      <c r="O417" s="106">
        <v>480</v>
      </c>
      <c r="P417" t="s">
        <v>24</v>
      </c>
      <c r="R417">
        <v>3975824</v>
      </c>
    </row>
    <row r="418" spans="1:18">
      <c r="A418" s="147">
        <v>43578</v>
      </c>
      <c r="C418" t="s">
        <v>35</v>
      </c>
      <c r="D418" t="s">
        <v>19</v>
      </c>
      <c r="E418" s="106">
        <v>1190400107</v>
      </c>
      <c r="F418" s="106">
        <v>2019217</v>
      </c>
      <c r="G418" s="106" t="s">
        <v>20</v>
      </c>
      <c r="H418" s="106" t="s">
        <v>219</v>
      </c>
      <c r="J418">
        <v>480</v>
      </c>
      <c r="K418">
        <v>480</v>
      </c>
      <c r="L418" t="s">
        <v>21</v>
      </c>
      <c r="M418" t="s">
        <v>22</v>
      </c>
      <c r="N418" t="s">
        <v>23</v>
      </c>
      <c r="O418" s="106">
        <v>480</v>
      </c>
      <c r="P418" t="s">
        <v>24</v>
      </c>
      <c r="R418">
        <v>3975828</v>
      </c>
    </row>
    <row r="419" spans="1:18">
      <c r="A419" s="147">
        <v>43578</v>
      </c>
      <c r="C419" t="s">
        <v>72</v>
      </c>
      <c r="D419" t="s">
        <v>19</v>
      </c>
      <c r="E419" s="106">
        <v>1190400108</v>
      </c>
      <c r="F419" s="106">
        <v>2019218</v>
      </c>
      <c r="G419" s="106" t="s">
        <v>20</v>
      </c>
      <c r="H419" s="106" t="s">
        <v>219</v>
      </c>
      <c r="J419">
        <v>569.88</v>
      </c>
      <c r="K419">
        <v>569.88</v>
      </c>
      <c r="L419" t="s">
        <v>21</v>
      </c>
      <c r="M419" t="s">
        <v>22</v>
      </c>
      <c r="N419" t="s">
        <v>23</v>
      </c>
      <c r="O419" s="106">
        <v>569.88</v>
      </c>
      <c r="P419" t="s">
        <v>24</v>
      </c>
      <c r="R419">
        <v>3975832</v>
      </c>
    </row>
    <row r="420" spans="1:18">
      <c r="A420" s="147">
        <v>43578</v>
      </c>
      <c r="C420" t="s">
        <v>119</v>
      </c>
      <c r="D420" t="s">
        <v>19</v>
      </c>
      <c r="E420" s="106">
        <v>1190400109</v>
      </c>
      <c r="F420" s="106">
        <v>2019219</v>
      </c>
      <c r="G420" s="106" t="s">
        <v>20</v>
      </c>
      <c r="H420" s="106" t="s">
        <v>219</v>
      </c>
      <c r="J420" s="7">
        <v>1099.92</v>
      </c>
      <c r="K420" s="7">
        <v>1099.92</v>
      </c>
      <c r="L420" t="s">
        <v>21</v>
      </c>
      <c r="M420" t="s">
        <v>22</v>
      </c>
      <c r="N420" t="s">
        <v>23</v>
      </c>
      <c r="O420" s="98">
        <v>1099.92</v>
      </c>
      <c r="P420" t="s">
        <v>24</v>
      </c>
      <c r="R420">
        <v>3975836</v>
      </c>
    </row>
    <row r="421" spans="1:18">
      <c r="A421" s="147">
        <v>43578</v>
      </c>
      <c r="C421" t="s">
        <v>28</v>
      </c>
      <c r="D421" t="s">
        <v>19</v>
      </c>
      <c r="E421" s="106">
        <v>1190400110</v>
      </c>
      <c r="F421" s="106">
        <v>2019220</v>
      </c>
      <c r="G421" s="106" t="s">
        <v>20</v>
      </c>
      <c r="H421" s="106" t="s">
        <v>219</v>
      </c>
      <c r="J421">
        <v>686.64</v>
      </c>
      <c r="K421">
        <v>686.64</v>
      </c>
      <c r="L421" t="s">
        <v>21</v>
      </c>
      <c r="M421" t="s">
        <v>22</v>
      </c>
      <c r="N421" t="s">
        <v>23</v>
      </c>
      <c r="O421" s="106">
        <v>686.64</v>
      </c>
      <c r="P421" t="s">
        <v>24</v>
      </c>
      <c r="R421">
        <v>3975838</v>
      </c>
    </row>
    <row r="422" spans="1:18">
      <c r="A422" s="147">
        <v>43578</v>
      </c>
      <c r="C422" t="s">
        <v>38</v>
      </c>
      <c r="D422" t="s">
        <v>19</v>
      </c>
      <c r="E422" s="106">
        <v>1190400111</v>
      </c>
      <c r="F422" s="106">
        <v>2019221</v>
      </c>
      <c r="G422" s="106" t="s">
        <v>20</v>
      </c>
      <c r="H422" s="106" t="s">
        <v>219</v>
      </c>
      <c r="J422">
        <v>333.02</v>
      </c>
      <c r="K422">
        <v>333.02</v>
      </c>
      <c r="L422" t="s">
        <v>21</v>
      </c>
      <c r="M422" t="s">
        <v>22</v>
      </c>
      <c r="N422" t="s">
        <v>23</v>
      </c>
      <c r="O422" s="106">
        <v>333.02</v>
      </c>
      <c r="P422" t="s">
        <v>24</v>
      </c>
      <c r="R422">
        <v>3975840</v>
      </c>
    </row>
    <row r="423" spans="1:18">
      <c r="A423" s="147">
        <v>43578</v>
      </c>
      <c r="C423" t="s">
        <v>29</v>
      </c>
      <c r="D423" t="s">
        <v>19</v>
      </c>
      <c r="E423" s="106">
        <v>1190400112</v>
      </c>
      <c r="F423" s="106">
        <v>2019222</v>
      </c>
      <c r="G423" s="106" t="s">
        <v>20</v>
      </c>
      <c r="H423" s="106" t="s">
        <v>219</v>
      </c>
      <c r="J423" s="7">
        <v>1297.92</v>
      </c>
      <c r="K423" s="7">
        <v>1297.92</v>
      </c>
      <c r="L423" t="s">
        <v>21</v>
      </c>
      <c r="M423" t="s">
        <v>22</v>
      </c>
      <c r="N423" t="s">
        <v>23</v>
      </c>
      <c r="O423" s="98">
        <v>1297.92</v>
      </c>
      <c r="P423" t="s">
        <v>24</v>
      </c>
      <c r="R423">
        <v>3975842</v>
      </c>
    </row>
    <row r="424" spans="1:18">
      <c r="A424" s="147">
        <v>43578</v>
      </c>
      <c r="C424" t="s">
        <v>37</v>
      </c>
      <c r="D424" t="s">
        <v>19</v>
      </c>
      <c r="E424" s="106">
        <v>1190400113</v>
      </c>
      <c r="F424" s="106">
        <v>2019223</v>
      </c>
      <c r="G424" s="106" t="s">
        <v>20</v>
      </c>
      <c r="H424" s="106" t="s">
        <v>219</v>
      </c>
      <c r="J424">
        <v>48.36</v>
      </c>
      <c r="K424">
        <v>48.36</v>
      </c>
      <c r="L424" t="s">
        <v>21</v>
      </c>
      <c r="M424" t="s">
        <v>22</v>
      </c>
      <c r="N424" t="s">
        <v>23</v>
      </c>
      <c r="O424" s="106">
        <v>48.36</v>
      </c>
      <c r="P424" t="s">
        <v>24</v>
      </c>
      <c r="R424">
        <v>3975849</v>
      </c>
    </row>
    <row r="425" spans="1:18">
      <c r="A425" s="147">
        <v>43578</v>
      </c>
      <c r="C425" t="s">
        <v>39</v>
      </c>
      <c r="D425" t="s">
        <v>19</v>
      </c>
      <c r="E425" s="106">
        <v>1190400114</v>
      </c>
      <c r="F425" s="106">
        <v>2019224</v>
      </c>
      <c r="G425" s="106" t="s">
        <v>20</v>
      </c>
      <c r="H425" s="106" t="s">
        <v>219</v>
      </c>
      <c r="J425">
        <v>30</v>
      </c>
      <c r="K425">
        <v>30</v>
      </c>
      <c r="L425" t="s">
        <v>21</v>
      </c>
      <c r="M425" t="s">
        <v>22</v>
      </c>
      <c r="N425" t="s">
        <v>23</v>
      </c>
      <c r="O425" s="106">
        <v>30</v>
      </c>
      <c r="P425" t="s">
        <v>24</v>
      </c>
      <c r="R425">
        <v>3975853</v>
      </c>
    </row>
    <row r="426" spans="1:18">
      <c r="A426" s="147">
        <v>43578</v>
      </c>
      <c r="C426" t="s">
        <v>96</v>
      </c>
      <c r="D426" t="s">
        <v>19</v>
      </c>
      <c r="E426" s="106">
        <v>1190400115</v>
      </c>
      <c r="F426" s="106">
        <v>2019225</v>
      </c>
      <c r="G426" s="106" t="s">
        <v>20</v>
      </c>
      <c r="H426" s="106" t="s">
        <v>219</v>
      </c>
      <c r="J426">
        <v>483.6</v>
      </c>
      <c r="K426">
        <v>483.6</v>
      </c>
      <c r="L426" t="s">
        <v>21</v>
      </c>
      <c r="M426" t="s">
        <v>22</v>
      </c>
      <c r="N426" t="s">
        <v>23</v>
      </c>
      <c r="O426" s="106">
        <v>483.6</v>
      </c>
      <c r="P426" t="s">
        <v>24</v>
      </c>
      <c r="R426">
        <v>3975859</v>
      </c>
    </row>
    <row r="427" spans="1:18">
      <c r="A427" s="147">
        <v>43578</v>
      </c>
      <c r="C427" t="s">
        <v>31</v>
      </c>
      <c r="D427" t="s">
        <v>19</v>
      </c>
      <c r="E427" s="106">
        <v>1190400116</v>
      </c>
      <c r="F427" s="106">
        <v>2019226</v>
      </c>
      <c r="G427" s="106" t="s">
        <v>20</v>
      </c>
      <c r="H427" s="106" t="s">
        <v>219</v>
      </c>
      <c r="J427" s="7">
        <v>1156.2</v>
      </c>
      <c r="K427" s="7">
        <v>1156.2</v>
      </c>
      <c r="L427" t="s">
        <v>21</v>
      </c>
      <c r="M427" t="s">
        <v>22</v>
      </c>
      <c r="N427" t="s">
        <v>23</v>
      </c>
      <c r="O427" s="98">
        <v>1156.2</v>
      </c>
      <c r="P427" t="s">
        <v>24</v>
      </c>
      <c r="R427">
        <v>3975865</v>
      </c>
    </row>
    <row r="428" spans="1:18">
      <c r="A428" s="147">
        <v>43578</v>
      </c>
      <c r="C428" t="s">
        <v>49</v>
      </c>
      <c r="D428" t="s">
        <v>19</v>
      </c>
      <c r="E428" s="106">
        <v>1190400117</v>
      </c>
      <c r="F428" s="106">
        <v>2019227</v>
      </c>
      <c r="G428" s="106" t="s">
        <v>20</v>
      </c>
      <c r="H428" s="106" t="s">
        <v>219</v>
      </c>
      <c r="J428" s="7">
        <v>1620</v>
      </c>
      <c r="K428" s="7">
        <v>1620</v>
      </c>
      <c r="L428" t="s">
        <v>21</v>
      </c>
      <c r="M428" t="s">
        <v>22</v>
      </c>
      <c r="N428" t="s">
        <v>23</v>
      </c>
      <c r="O428" s="98">
        <v>1620</v>
      </c>
      <c r="P428" t="s">
        <v>24</v>
      </c>
      <c r="R428">
        <v>3975874</v>
      </c>
    </row>
    <row r="429" spans="1:18">
      <c r="A429" s="147">
        <v>43578</v>
      </c>
      <c r="C429" t="s">
        <v>46</v>
      </c>
      <c r="D429" t="s">
        <v>19</v>
      </c>
      <c r="E429" s="106">
        <v>1190400118</v>
      </c>
      <c r="F429" s="106">
        <v>2019228</v>
      </c>
      <c r="G429" s="106" t="s">
        <v>20</v>
      </c>
      <c r="H429" s="106" t="s">
        <v>219</v>
      </c>
      <c r="J429">
        <v>525.12</v>
      </c>
      <c r="K429">
        <v>525.12</v>
      </c>
      <c r="L429" t="s">
        <v>21</v>
      </c>
      <c r="M429" t="s">
        <v>22</v>
      </c>
      <c r="N429" t="s">
        <v>23</v>
      </c>
      <c r="O429" s="106">
        <v>525.12</v>
      </c>
      <c r="P429" t="s">
        <v>24</v>
      </c>
      <c r="R429">
        <v>3975879</v>
      </c>
    </row>
    <row r="430" spans="1:18" customFormat="1">
      <c r="A430" s="1">
        <v>43578</v>
      </c>
      <c r="C430" t="s">
        <v>54</v>
      </c>
      <c r="D430" t="s">
        <v>19</v>
      </c>
      <c r="E430">
        <v>1190400119</v>
      </c>
      <c r="F430">
        <v>1900118</v>
      </c>
      <c r="G430" t="s">
        <v>20</v>
      </c>
      <c r="H430" t="s">
        <v>235</v>
      </c>
      <c r="J430">
        <v>362.4</v>
      </c>
      <c r="K430">
        <v>362.4</v>
      </c>
      <c r="L430" t="s">
        <v>21</v>
      </c>
      <c r="M430" t="s">
        <v>22</v>
      </c>
      <c r="N430" t="s">
        <v>23</v>
      </c>
      <c r="O430">
        <v>362.4</v>
      </c>
      <c r="P430" t="s">
        <v>24</v>
      </c>
      <c r="R430">
        <v>3975885</v>
      </c>
    </row>
    <row r="431" spans="1:18" customFormat="1">
      <c r="A431" s="1">
        <v>43579</v>
      </c>
      <c r="C431" t="s">
        <v>52</v>
      </c>
      <c r="D431" t="s">
        <v>19</v>
      </c>
      <c r="E431">
        <v>1190400120</v>
      </c>
      <c r="F431">
        <v>190224</v>
      </c>
      <c r="G431" t="s">
        <v>20</v>
      </c>
      <c r="H431" t="s">
        <v>270</v>
      </c>
      <c r="J431" s="7">
        <v>1092.3599999999999</v>
      </c>
      <c r="K431" s="7">
        <v>1092.3599999999999</v>
      </c>
      <c r="L431" t="s">
        <v>21</v>
      </c>
      <c r="M431" t="s">
        <v>22</v>
      </c>
      <c r="N431" t="s">
        <v>23</v>
      </c>
      <c r="O431" s="7">
        <v>1092.3599999999999</v>
      </c>
      <c r="P431" t="s">
        <v>24</v>
      </c>
      <c r="R431">
        <v>3975893</v>
      </c>
    </row>
    <row r="432" spans="1:18">
      <c r="A432" s="147">
        <v>43580</v>
      </c>
      <c r="C432" t="s">
        <v>96</v>
      </c>
      <c r="D432" t="s">
        <v>19</v>
      </c>
      <c r="E432" s="106">
        <v>1190400121</v>
      </c>
      <c r="F432" s="106">
        <v>2019232</v>
      </c>
      <c r="G432" s="106" t="s">
        <v>20</v>
      </c>
      <c r="H432" s="106" t="s">
        <v>219</v>
      </c>
      <c r="J432">
        <v>242.28</v>
      </c>
      <c r="K432">
        <v>242.28</v>
      </c>
      <c r="L432" t="s">
        <v>21</v>
      </c>
      <c r="M432" t="s">
        <v>22</v>
      </c>
      <c r="N432" t="s">
        <v>23</v>
      </c>
      <c r="O432" s="106">
        <v>242.28</v>
      </c>
      <c r="P432" t="s">
        <v>24</v>
      </c>
      <c r="R432">
        <v>3976050</v>
      </c>
    </row>
    <row r="433" spans="1:18">
      <c r="A433" s="147">
        <v>43580</v>
      </c>
      <c r="C433" t="s">
        <v>83</v>
      </c>
      <c r="D433" t="s">
        <v>19</v>
      </c>
      <c r="E433" s="106">
        <v>1190400137</v>
      </c>
      <c r="F433" s="106">
        <v>2019233</v>
      </c>
      <c r="G433" s="106" t="s">
        <v>20</v>
      </c>
      <c r="H433" s="106" t="s">
        <v>219</v>
      </c>
      <c r="J433">
        <v>27.48</v>
      </c>
      <c r="K433">
        <v>27.48</v>
      </c>
      <c r="L433" t="s">
        <v>21</v>
      </c>
      <c r="M433" t="s">
        <v>22</v>
      </c>
      <c r="N433" t="s">
        <v>23</v>
      </c>
      <c r="O433" s="106">
        <v>27.48</v>
      </c>
      <c r="P433" t="s">
        <v>24</v>
      </c>
      <c r="R433">
        <v>3976353</v>
      </c>
    </row>
    <row r="434" spans="1:18">
      <c r="A434" s="147">
        <v>43580</v>
      </c>
      <c r="C434" t="s">
        <v>94</v>
      </c>
      <c r="D434" t="s">
        <v>19</v>
      </c>
      <c r="E434" s="106">
        <v>1190400136</v>
      </c>
      <c r="F434" s="106">
        <v>2019234</v>
      </c>
      <c r="G434" s="106" t="s">
        <v>20</v>
      </c>
      <c r="H434" s="106" t="s">
        <v>219</v>
      </c>
      <c r="J434">
        <v>70.8</v>
      </c>
      <c r="K434">
        <v>70.8</v>
      </c>
      <c r="L434" t="s">
        <v>21</v>
      </c>
      <c r="M434" t="s">
        <v>22</v>
      </c>
      <c r="N434" t="s">
        <v>23</v>
      </c>
      <c r="O434" s="106">
        <v>70.8</v>
      </c>
      <c r="P434" t="s">
        <v>24</v>
      </c>
      <c r="R434">
        <v>3976340</v>
      </c>
    </row>
    <row r="435" spans="1:18">
      <c r="A435" s="147">
        <v>43580</v>
      </c>
      <c r="C435" t="s">
        <v>52</v>
      </c>
      <c r="D435" t="s">
        <v>19</v>
      </c>
      <c r="E435" s="106">
        <v>1190400122</v>
      </c>
      <c r="F435" s="106">
        <v>2019235</v>
      </c>
      <c r="G435" s="106" t="s">
        <v>20</v>
      </c>
      <c r="H435" s="106" t="s">
        <v>219</v>
      </c>
      <c r="J435">
        <v>27.48</v>
      </c>
      <c r="K435">
        <v>27.48</v>
      </c>
      <c r="L435" t="s">
        <v>21</v>
      </c>
      <c r="M435" t="s">
        <v>22</v>
      </c>
      <c r="N435" t="s">
        <v>23</v>
      </c>
      <c r="O435" s="106">
        <v>27.48</v>
      </c>
      <c r="P435" t="s">
        <v>24</v>
      </c>
      <c r="R435">
        <v>3976054</v>
      </c>
    </row>
    <row r="436" spans="1:18">
      <c r="A436" s="147">
        <v>43580</v>
      </c>
      <c r="C436" t="s">
        <v>41</v>
      </c>
      <c r="D436" t="s">
        <v>19</v>
      </c>
      <c r="E436" s="106">
        <v>1190400123</v>
      </c>
      <c r="F436" s="106">
        <v>2019236</v>
      </c>
      <c r="G436" s="106" t="s">
        <v>20</v>
      </c>
      <c r="H436" s="106" t="s">
        <v>219</v>
      </c>
      <c r="J436">
        <v>157.19999999999999</v>
      </c>
      <c r="K436">
        <v>157.19999999999999</v>
      </c>
      <c r="L436" t="s">
        <v>21</v>
      </c>
      <c r="M436" t="s">
        <v>22</v>
      </c>
      <c r="N436" t="s">
        <v>23</v>
      </c>
      <c r="O436" s="106">
        <v>157.19999999999999</v>
      </c>
      <c r="P436" t="s">
        <v>24</v>
      </c>
      <c r="R436">
        <v>3976225</v>
      </c>
    </row>
    <row r="437" spans="1:18">
      <c r="A437" s="147">
        <v>43580</v>
      </c>
      <c r="C437" t="s">
        <v>34</v>
      </c>
      <c r="D437" t="s">
        <v>19</v>
      </c>
      <c r="E437" s="106">
        <v>1190400124</v>
      </c>
      <c r="F437" s="106">
        <v>2019237</v>
      </c>
      <c r="G437" s="106" t="s">
        <v>20</v>
      </c>
      <c r="H437" s="106" t="s">
        <v>219</v>
      </c>
      <c r="J437">
        <v>72.36</v>
      </c>
      <c r="K437">
        <v>72.36</v>
      </c>
      <c r="L437" t="s">
        <v>21</v>
      </c>
      <c r="M437" t="s">
        <v>22</v>
      </c>
      <c r="N437" t="s">
        <v>23</v>
      </c>
      <c r="O437" s="106">
        <v>72.36</v>
      </c>
      <c r="P437" t="s">
        <v>24</v>
      </c>
      <c r="R437">
        <v>3976229</v>
      </c>
    </row>
    <row r="438" spans="1:18">
      <c r="A438" s="147">
        <v>43580</v>
      </c>
      <c r="C438" t="s">
        <v>128</v>
      </c>
      <c r="D438" t="s">
        <v>19</v>
      </c>
      <c r="E438" s="106">
        <v>1190400125</v>
      </c>
      <c r="F438" s="106">
        <v>2019238</v>
      </c>
      <c r="G438" s="106" t="s">
        <v>20</v>
      </c>
      <c r="H438" s="106" t="s">
        <v>219</v>
      </c>
      <c r="J438">
        <v>78.599999999999994</v>
      </c>
      <c r="K438">
        <v>78.599999999999994</v>
      </c>
      <c r="L438" t="s">
        <v>21</v>
      </c>
      <c r="M438" t="s">
        <v>22</v>
      </c>
      <c r="N438" t="s">
        <v>23</v>
      </c>
      <c r="O438" s="106">
        <v>78.599999999999994</v>
      </c>
      <c r="P438" t="s">
        <v>24</v>
      </c>
      <c r="R438">
        <v>3976233</v>
      </c>
    </row>
    <row r="439" spans="1:18">
      <c r="A439" s="147">
        <v>43580</v>
      </c>
      <c r="C439" t="s">
        <v>28</v>
      </c>
      <c r="D439" t="s">
        <v>19</v>
      </c>
      <c r="E439" s="106">
        <v>1190400126</v>
      </c>
      <c r="F439" s="106">
        <v>2019239</v>
      </c>
      <c r="G439" s="106" t="s">
        <v>20</v>
      </c>
      <c r="H439" s="106" t="s">
        <v>219</v>
      </c>
      <c r="J439" s="2">
        <v>2910</v>
      </c>
      <c r="K439" s="2">
        <v>2910</v>
      </c>
      <c r="L439" t="s">
        <v>21</v>
      </c>
      <c r="M439" t="s">
        <v>22</v>
      </c>
      <c r="N439" t="s">
        <v>23</v>
      </c>
      <c r="O439" s="98">
        <v>2910</v>
      </c>
      <c r="P439" t="s">
        <v>24</v>
      </c>
      <c r="R439">
        <v>3976237</v>
      </c>
    </row>
    <row r="440" spans="1:18">
      <c r="A440" s="147">
        <v>43580</v>
      </c>
      <c r="C440" t="s">
        <v>59</v>
      </c>
      <c r="D440" t="s">
        <v>19</v>
      </c>
      <c r="E440" s="106">
        <v>1190400127</v>
      </c>
      <c r="F440" s="106">
        <v>2019240</v>
      </c>
      <c r="G440" s="106" t="s">
        <v>20</v>
      </c>
      <c r="H440" s="106" t="s">
        <v>219</v>
      </c>
      <c r="J440">
        <v>695.88</v>
      </c>
      <c r="K440">
        <v>695.88</v>
      </c>
      <c r="L440" t="s">
        <v>21</v>
      </c>
      <c r="M440" t="s">
        <v>22</v>
      </c>
      <c r="N440" t="s">
        <v>23</v>
      </c>
      <c r="O440" s="106">
        <v>695.88</v>
      </c>
      <c r="P440" t="s">
        <v>24</v>
      </c>
      <c r="R440">
        <v>3976260</v>
      </c>
    </row>
    <row r="441" spans="1:18">
      <c r="A441" s="147">
        <v>43580</v>
      </c>
      <c r="C441" t="s">
        <v>88</v>
      </c>
      <c r="D441" t="s">
        <v>19</v>
      </c>
      <c r="E441" s="106">
        <v>1190400128</v>
      </c>
      <c r="F441" s="106">
        <v>2019241</v>
      </c>
      <c r="G441" s="106" t="s">
        <v>20</v>
      </c>
      <c r="H441" s="106" t="s">
        <v>219</v>
      </c>
      <c r="J441">
        <v>254.04</v>
      </c>
      <c r="K441">
        <v>254.04</v>
      </c>
      <c r="L441" t="s">
        <v>21</v>
      </c>
      <c r="M441" t="s">
        <v>22</v>
      </c>
      <c r="N441" t="s">
        <v>23</v>
      </c>
      <c r="O441" s="106">
        <v>254.04</v>
      </c>
      <c r="P441" t="s">
        <v>24</v>
      </c>
      <c r="R441">
        <v>3976270</v>
      </c>
    </row>
    <row r="442" spans="1:18">
      <c r="A442" s="147">
        <v>43580</v>
      </c>
      <c r="C442" t="s">
        <v>59</v>
      </c>
      <c r="D442" t="s">
        <v>19</v>
      </c>
      <c r="E442" s="106">
        <v>1190400129</v>
      </c>
      <c r="F442" s="106">
        <v>2019242</v>
      </c>
      <c r="G442" s="106" t="s">
        <v>20</v>
      </c>
      <c r="H442" s="106" t="s">
        <v>219</v>
      </c>
      <c r="J442">
        <v>38.28</v>
      </c>
      <c r="K442">
        <v>38.28</v>
      </c>
      <c r="L442" t="s">
        <v>21</v>
      </c>
      <c r="M442" t="s">
        <v>22</v>
      </c>
      <c r="N442" t="s">
        <v>23</v>
      </c>
      <c r="O442" s="106">
        <v>38.28</v>
      </c>
      <c r="P442" t="s">
        <v>24</v>
      </c>
      <c r="R442">
        <v>3976296</v>
      </c>
    </row>
    <row r="443" spans="1:18">
      <c r="A443" s="147">
        <v>43580</v>
      </c>
      <c r="C443" t="s">
        <v>95</v>
      </c>
      <c r="D443" t="s">
        <v>19</v>
      </c>
      <c r="E443" s="106">
        <v>1190400130</v>
      </c>
      <c r="F443" s="106">
        <v>2019243</v>
      </c>
      <c r="G443" s="106" t="s">
        <v>20</v>
      </c>
      <c r="H443" s="106" t="s">
        <v>219</v>
      </c>
      <c r="J443">
        <v>27.48</v>
      </c>
      <c r="K443">
        <v>27.48</v>
      </c>
      <c r="L443" t="s">
        <v>21</v>
      </c>
      <c r="M443" t="s">
        <v>22</v>
      </c>
      <c r="N443" t="s">
        <v>23</v>
      </c>
      <c r="O443" s="106">
        <v>27.48</v>
      </c>
      <c r="P443" t="s">
        <v>24</v>
      </c>
      <c r="R443">
        <v>3976310</v>
      </c>
    </row>
    <row r="444" spans="1:18">
      <c r="A444" s="147">
        <v>43580</v>
      </c>
      <c r="C444" t="s">
        <v>74</v>
      </c>
      <c r="D444" t="s">
        <v>19</v>
      </c>
      <c r="E444" s="106">
        <v>1190400131</v>
      </c>
      <c r="F444" s="106">
        <v>2019244</v>
      </c>
      <c r="G444" s="106" t="s">
        <v>20</v>
      </c>
      <c r="H444" s="106" t="s">
        <v>219</v>
      </c>
      <c r="J444">
        <v>54</v>
      </c>
      <c r="K444">
        <v>54</v>
      </c>
      <c r="L444" t="s">
        <v>21</v>
      </c>
      <c r="M444" t="s">
        <v>22</v>
      </c>
      <c r="N444" t="s">
        <v>23</v>
      </c>
      <c r="O444" s="106">
        <v>54</v>
      </c>
      <c r="P444" t="s">
        <v>24</v>
      </c>
      <c r="R444">
        <v>3976322</v>
      </c>
    </row>
    <row r="445" spans="1:18">
      <c r="A445" s="147">
        <v>43580</v>
      </c>
      <c r="C445" t="s">
        <v>101</v>
      </c>
      <c r="D445" t="s">
        <v>19</v>
      </c>
      <c r="E445" s="106">
        <v>1190400132</v>
      </c>
      <c r="F445" s="106">
        <v>2019245</v>
      </c>
      <c r="G445" s="106" t="s">
        <v>20</v>
      </c>
      <c r="H445" s="106" t="s">
        <v>219</v>
      </c>
      <c r="J445">
        <v>371.52</v>
      </c>
      <c r="K445">
        <v>371.52</v>
      </c>
      <c r="L445" t="s">
        <v>21</v>
      </c>
      <c r="M445" t="s">
        <v>22</v>
      </c>
      <c r="N445" t="s">
        <v>23</v>
      </c>
      <c r="O445" s="106">
        <v>371.52</v>
      </c>
      <c r="P445" t="s">
        <v>24</v>
      </c>
      <c r="R445">
        <v>3976328</v>
      </c>
    </row>
    <row r="446" spans="1:18">
      <c r="A446" s="147">
        <v>43580</v>
      </c>
      <c r="C446" t="s">
        <v>94</v>
      </c>
      <c r="D446" t="s">
        <v>19</v>
      </c>
      <c r="E446" s="106">
        <v>1190400133</v>
      </c>
      <c r="F446" s="106">
        <v>2019246</v>
      </c>
      <c r="G446" s="106" t="s">
        <v>20</v>
      </c>
      <c r="H446" s="106" t="s">
        <v>219</v>
      </c>
      <c r="J446">
        <v>95.52</v>
      </c>
      <c r="K446">
        <v>95.52</v>
      </c>
      <c r="L446" t="s">
        <v>21</v>
      </c>
      <c r="M446" t="s">
        <v>22</v>
      </c>
      <c r="N446" t="s">
        <v>23</v>
      </c>
      <c r="O446" s="106">
        <v>95.52</v>
      </c>
      <c r="P446" t="s">
        <v>24</v>
      </c>
      <c r="R446">
        <v>3976334</v>
      </c>
    </row>
    <row r="447" spans="1:18">
      <c r="A447" s="147">
        <v>43580</v>
      </c>
      <c r="C447" t="s">
        <v>93</v>
      </c>
      <c r="D447" t="s">
        <v>19</v>
      </c>
      <c r="E447" s="106">
        <v>1190400134</v>
      </c>
      <c r="F447" s="106">
        <v>2019247</v>
      </c>
      <c r="G447" s="106" t="s">
        <v>20</v>
      </c>
      <c r="H447" s="106" t="s">
        <v>219</v>
      </c>
      <c r="J447">
        <v>88.56</v>
      </c>
      <c r="K447">
        <v>88.56</v>
      </c>
      <c r="L447" t="s">
        <v>21</v>
      </c>
      <c r="M447" t="s">
        <v>22</v>
      </c>
      <c r="N447" t="s">
        <v>23</v>
      </c>
      <c r="O447" s="106">
        <v>88.56</v>
      </c>
      <c r="P447" t="s">
        <v>24</v>
      </c>
      <c r="R447">
        <v>3976336</v>
      </c>
    </row>
    <row r="448" spans="1:18">
      <c r="A448" s="147">
        <v>43580</v>
      </c>
      <c r="C448" t="s">
        <v>77</v>
      </c>
      <c r="D448" t="s">
        <v>19</v>
      </c>
      <c r="E448" s="106">
        <v>1190400135</v>
      </c>
      <c r="F448" s="106">
        <v>2019248</v>
      </c>
      <c r="G448" s="106" t="s">
        <v>20</v>
      </c>
      <c r="H448" s="106" t="s">
        <v>219</v>
      </c>
      <c r="J448">
        <v>266.64</v>
      </c>
      <c r="K448">
        <v>266.64</v>
      </c>
      <c r="L448" t="s">
        <v>21</v>
      </c>
      <c r="M448" t="s">
        <v>22</v>
      </c>
      <c r="N448" t="s">
        <v>23</v>
      </c>
      <c r="O448" s="106">
        <v>266.64</v>
      </c>
      <c r="P448" t="s">
        <v>24</v>
      </c>
      <c r="R448">
        <v>3976338</v>
      </c>
    </row>
    <row r="449" spans="1:18" customFormat="1">
      <c r="A449" s="1">
        <v>43580</v>
      </c>
      <c r="C449" t="s">
        <v>101</v>
      </c>
      <c r="D449" t="s">
        <v>19</v>
      </c>
      <c r="E449">
        <v>1190400138</v>
      </c>
      <c r="F449">
        <v>20190104</v>
      </c>
      <c r="G449" t="s">
        <v>20</v>
      </c>
      <c r="H449" t="s">
        <v>222</v>
      </c>
      <c r="J449">
        <v>694.8</v>
      </c>
      <c r="K449">
        <v>694.8</v>
      </c>
      <c r="L449" t="s">
        <v>21</v>
      </c>
      <c r="M449" t="s">
        <v>22</v>
      </c>
      <c r="N449" t="s">
        <v>23</v>
      </c>
      <c r="O449">
        <v>694.8</v>
      </c>
      <c r="P449" t="s">
        <v>24</v>
      </c>
      <c r="R449">
        <v>3976355</v>
      </c>
    </row>
    <row r="450" spans="1:18" customFormat="1">
      <c r="A450" s="1">
        <v>43581</v>
      </c>
      <c r="C450" t="s">
        <v>70</v>
      </c>
      <c r="D450" t="s">
        <v>19</v>
      </c>
      <c r="E450">
        <v>1190400140</v>
      </c>
      <c r="F450">
        <v>1970185</v>
      </c>
      <c r="G450" t="s">
        <v>20</v>
      </c>
      <c r="H450" t="s">
        <v>203</v>
      </c>
      <c r="J450" s="7">
        <v>1111.8</v>
      </c>
      <c r="K450" s="7">
        <v>1111.8</v>
      </c>
      <c r="L450" t="s">
        <v>21</v>
      </c>
      <c r="M450" t="s">
        <v>22</v>
      </c>
      <c r="N450" t="s">
        <v>23</v>
      </c>
      <c r="O450" s="7">
        <v>1111.8</v>
      </c>
      <c r="P450" t="s">
        <v>24</v>
      </c>
      <c r="R450">
        <v>3976361</v>
      </c>
    </row>
    <row r="451" spans="1:18">
      <c r="A451" s="147">
        <v>43585</v>
      </c>
      <c r="C451" t="s">
        <v>50</v>
      </c>
      <c r="D451" t="s">
        <v>19</v>
      </c>
      <c r="E451" s="106">
        <v>1190400275</v>
      </c>
      <c r="F451" s="106">
        <v>2019259</v>
      </c>
      <c r="G451" s="106" t="s">
        <v>20</v>
      </c>
      <c r="H451" s="106" t="s">
        <v>219</v>
      </c>
      <c r="J451" s="7">
        <v>1087.2</v>
      </c>
      <c r="K451" s="7">
        <v>1087.2</v>
      </c>
      <c r="L451" t="s">
        <v>21</v>
      </c>
      <c r="M451" t="s">
        <v>22</v>
      </c>
      <c r="N451" t="s">
        <v>23</v>
      </c>
      <c r="O451" s="98">
        <v>1087.2</v>
      </c>
      <c r="P451" t="s">
        <v>24</v>
      </c>
      <c r="R451">
        <v>3976918</v>
      </c>
    </row>
    <row r="452" spans="1:18">
      <c r="A452" s="147">
        <v>43585</v>
      </c>
      <c r="C452" t="s">
        <v>35</v>
      </c>
      <c r="D452" t="s">
        <v>19</v>
      </c>
      <c r="E452" s="106">
        <v>1190400276</v>
      </c>
      <c r="F452" s="106">
        <v>2019260</v>
      </c>
      <c r="G452" s="106" t="s">
        <v>20</v>
      </c>
      <c r="H452" s="106" t="s">
        <v>219</v>
      </c>
      <c r="J452" s="7">
        <v>1169.28</v>
      </c>
      <c r="K452" s="7">
        <v>1169.28</v>
      </c>
      <c r="L452" t="s">
        <v>21</v>
      </c>
      <c r="M452" t="s">
        <v>22</v>
      </c>
      <c r="N452" t="s">
        <v>23</v>
      </c>
      <c r="O452" s="98">
        <v>1169.28</v>
      </c>
      <c r="P452" t="s">
        <v>24</v>
      </c>
      <c r="R452">
        <v>3976920</v>
      </c>
    </row>
    <row r="453" spans="1:18">
      <c r="A453" s="147">
        <v>43585</v>
      </c>
      <c r="C453" t="s">
        <v>44</v>
      </c>
      <c r="D453" t="s">
        <v>19</v>
      </c>
      <c r="E453" s="106">
        <v>1190400277</v>
      </c>
      <c r="F453" s="106">
        <v>2019261</v>
      </c>
      <c r="G453" s="106" t="s">
        <v>20</v>
      </c>
      <c r="H453" s="106" t="s">
        <v>219</v>
      </c>
      <c r="J453" s="7">
        <v>1205.1600000000001</v>
      </c>
      <c r="K453" s="7">
        <v>1205.1600000000001</v>
      </c>
      <c r="L453" t="s">
        <v>21</v>
      </c>
      <c r="M453" t="s">
        <v>22</v>
      </c>
      <c r="N453" t="s">
        <v>23</v>
      </c>
      <c r="O453" s="98">
        <v>1205.1600000000001</v>
      </c>
      <c r="P453" t="s">
        <v>24</v>
      </c>
      <c r="R453">
        <v>3976922</v>
      </c>
    </row>
    <row r="454" spans="1:18">
      <c r="A454" s="147">
        <v>43585</v>
      </c>
      <c r="C454" t="s">
        <v>119</v>
      </c>
      <c r="D454" t="s">
        <v>19</v>
      </c>
      <c r="E454" s="106">
        <v>1190400621</v>
      </c>
      <c r="F454" s="106">
        <v>2019268</v>
      </c>
      <c r="G454" s="106" t="s">
        <v>20</v>
      </c>
      <c r="H454" s="106" t="s">
        <v>219</v>
      </c>
      <c r="J454" s="7">
        <v>1054.8</v>
      </c>
      <c r="K454" s="7">
        <v>1054.8</v>
      </c>
      <c r="L454" t="s">
        <v>21</v>
      </c>
      <c r="M454" t="s">
        <v>22</v>
      </c>
      <c r="N454" t="s">
        <v>23</v>
      </c>
      <c r="O454" s="98">
        <v>1054.8</v>
      </c>
      <c r="P454" t="s">
        <v>24</v>
      </c>
      <c r="R454">
        <v>4034118</v>
      </c>
    </row>
    <row r="455" spans="1:18">
      <c r="A455" s="147">
        <v>43585</v>
      </c>
      <c r="C455" t="s">
        <v>29</v>
      </c>
      <c r="D455" t="s">
        <v>19</v>
      </c>
      <c r="E455" s="106">
        <v>1190400622</v>
      </c>
      <c r="F455" s="106">
        <v>2019269</v>
      </c>
      <c r="G455" s="106" t="s">
        <v>20</v>
      </c>
      <c r="H455" s="106" t="s">
        <v>219</v>
      </c>
      <c r="J455" s="42">
        <v>360</v>
      </c>
      <c r="K455" s="42">
        <v>360</v>
      </c>
      <c r="L455" t="s">
        <v>21</v>
      </c>
      <c r="M455" t="s">
        <v>22</v>
      </c>
      <c r="N455" t="s">
        <v>23</v>
      </c>
      <c r="O455" s="106">
        <v>360</v>
      </c>
      <c r="P455" t="s">
        <v>24</v>
      </c>
      <c r="R455">
        <v>4034120</v>
      </c>
    </row>
    <row r="456" spans="1:18">
      <c r="A456" s="147">
        <v>43585</v>
      </c>
      <c r="C456" t="s">
        <v>29</v>
      </c>
      <c r="D456" t="s">
        <v>19</v>
      </c>
      <c r="E456" s="106">
        <v>1190400626</v>
      </c>
      <c r="F456" s="106">
        <v>2019270</v>
      </c>
      <c r="G456" s="106" t="s">
        <v>20</v>
      </c>
      <c r="H456" s="106" t="s">
        <v>219</v>
      </c>
      <c r="J456" s="42">
        <v>360.36</v>
      </c>
      <c r="K456" s="42">
        <v>360.36</v>
      </c>
      <c r="L456" t="s">
        <v>21</v>
      </c>
      <c r="M456" t="s">
        <v>22</v>
      </c>
      <c r="N456" t="s">
        <v>23</v>
      </c>
      <c r="O456" s="106">
        <v>360.36</v>
      </c>
      <c r="P456" t="s">
        <v>24</v>
      </c>
      <c r="R456">
        <v>4034128</v>
      </c>
    </row>
    <row r="457" spans="1:18">
      <c r="A457" s="147">
        <v>43585</v>
      </c>
      <c r="C457" t="s">
        <v>52</v>
      </c>
      <c r="D457" t="s">
        <v>19</v>
      </c>
      <c r="E457" s="106">
        <v>1190400625</v>
      </c>
      <c r="F457" s="106">
        <v>2019272</v>
      </c>
      <c r="G457" s="106" t="s">
        <v>20</v>
      </c>
      <c r="H457" s="106" t="s">
        <v>219</v>
      </c>
      <c r="J457" s="42">
        <v>331.32</v>
      </c>
      <c r="K457" s="42">
        <v>331.32</v>
      </c>
      <c r="L457" t="s">
        <v>21</v>
      </c>
      <c r="M457" t="s">
        <v>22</v>
      </c>
      <c r="N457" t="s">
        <v>23</v>
      </c>
      <c r="O457" s="106">
        <v>331.32</v>
      </c>
      <c r="P457" t="s">
        <v>24</v>
      </c>
      <c r="R457">
        <v>4034126</v>
      </c>
    </row>
    <row r="458" spans="1:18">
      <c r="A458" s="147">
        <v>43585</v>
      </c>
      <c r="C458" t="s">
        <v>119</v>
      </c>
      <c r="D458" t="s">
        <v>19</v>
      </c>
      <c r="E458" s="106">
        <v>1190400624</v>
      </c>
      <c r="F458" s="106">
        <v>2019273</v>
      </c>
      <c r="G458" s="106" t="s">
        <v>20</v>
      </c>
      <c r="H458" s="106" t="s">
        <v>219</v>
      </c>
      <c r="J458">
        <v>492</v>
      </c>
      <c r="K458">
        <v>492</v>
      </c>
      <c r="L458" t="s">
        <v>21</v>
      </c>
      <c r="M458" t="s">
        <v>22</v>
      </c>
      <c r="N458" t="s">
        <v>23</v>
      </c>
      <c r="O458" s="106">
        <v>492</v>
      </c>
      <c r="P458" t="s">
        <v>24</v>
      </c>
      <c r="R458">
        <v>4034124</v>
      </c>
    </row>
    <row r="459" spans="1:18">
      <c r="A459" s="147">
        <v>43585</v>
      </c>
      <c r="C459" t="s">
        <v>68</v>
      </c>
      <c r="D459" t="s">
        <v>19</v>
      </c>
      <c r="E459" s="106">
        <v>1190400623</v>
      </c>
      <c r="F459" s="106">
        <v>2019274</v>
      </c>
      <c r="G459" s="106" t="s">
        <v>20</v>
      </c>
      <c r="H459" s="106" t="s">
        <v>219</v>
      </c>
      <c r="J459">
        <v>161.76</v>
      </c>
      <c r="K459">
        <v>161.76</v>
      </c>
      <c r="L459" t="s">
        <v>21</v>
      </c>
      <c r="M459" t="s">
        <v>22</v>
      </c>
      <c r="N459" t="s">
        <v>23</v>
      </c>
      <c r="O459" s="106">
        <v>161.76</v>
      </c>
      <c r="P459" t="s">
        <v>24</v>
      </c>
      <c r="R459">
        <v>4034122</v>
      </c>
    </row>
    <row r="460" spans="1:18" customFormat="1">
      <c r="A460" s="1">
        <v>43585</v>
      </c>
      <c r="C460" t="s">
        <v>49</v>
      </c>
      <c r="D460" t="s">
        <v>19</v>
      </c>
      <c r="E460">
        <v>1190400616</v>
      </c>
      <c r="F460">
        <v>1970216</v>
      </c>
      <c r="G460" t="s">
        <v>20</v>
      </c>
      <c r="H460" t="s">
        <v>203</v>
      </c>
      <c r="J460">
        <v>98.36</v>
      </c>
      <c r="K460">
        <v>98.36</v>
      </c>
      <c r="L460" t="s">
        <v>21</v>
      </c>
      <c r="M460" t="s">
        <v>22</v>
      </c>
      <c r="N460" t="s">
        <v>23</v>
      </c>
      <c r="O460">
        <v>98.36</v>
      </c>
      <c r="P460" t="s">
        <v>24</v>
      </c>
      <c r="R460">
        <v>4034103</v>
      </c>
    </row>
    <row r="461" spans="1:18" customFormat="1">
      <c r="A461" s="1">
        <v>43585</v>
      </c>
      <c r="C461" t="s">
        <v>51</v>
      </c>
      <c r="D461" t="s">
        <v>19</v>
      </c>
      <c r="E461">
        <v>1190400616</v>
      </c>
      <c r="F461">
        <v>1970216</v>
      </c>
      <c r="G461" t="s">
        <v>20</v>
      </c>
      <c r="H461" t="s">
        <v>203</v>
      </c>
      <c r="J461">
        <v>112.44</v>
      </c>
      <c r="K461">
        <v>112.44</v>
      </c>
      <c r="L461" t="s">
        <v>21</v>
      </c>
      <c r="M461" t="s">
        <v>22</v>
      </c>
      <c r="N461" t="s">
        <v>23</v>
      </c>
      <c r="O461">
        <v>112.44</v>
      </c>
      <c r="P461" t="s">
        <v>24</v>
      </c>
      <c r="R461">
        <v>4034104</v>
      </c>
    </row>
    <row r="462" spans="1:18" customFormat="1">
      <c r="A462" s="1">
        <v>43585</v>
      </c>
      <c r="C462" t="s">
        <v>67</v>
      </c>
      <c r="D462" t="s">
        <v>19</v>
      </c>
      <c r="E462">
        <v>1190400616</v>
      </c>
      <c r="F462">
        <v>1970216</v>
      </c>
      <c r="G462" t="s">
        <v>20</v>
      </c>
      <c r="H462" t="s">
        <v>203</v>
      </c>
      <c r="J462">
        <v>161.76</v>
      </c>
      <c r="K462">
        <v>161.76</v>
      </c>
      <c r="L462" t="s">
        <v>21</v>
      </c>
      <c r="M462" t="s">
        <v>22</v>
      </c>
      <c r="N462" t="s">
        <v>23</v>
      </c>
      <c r="O462">
        <v>161.76</v>
      </c>
      <c r="P462" t="s">
        <v>24</v>
      </c>
      <c r="R462">
        <v>4034102</v>
      </c>
    </row>
    <row r="463" spans="1:18" customFormat="1">
      <c r="A463" s="1">
        <v>43585</v>
      </c>
      <c r="C463" t="s">
        <v>39</v>
      </c>
      <c r="D463" t="s">
        <v>19</v>
      </c>
      <c r="E463">
        <v>1190400616</v>
      </c>
      <c r="F463">
        <v>1970216</v>
      </c>
      <c r="G463" t="s">
        <v>20</v>
      </c>
      <c r="H463" t="s">
        <v>203</v>
      </c>
      <c r="J463">
        <v>130.56</v>
      </c>
      <c r="K463">
        <v>130.56</v>
      </c>
      <c r="L463" t="s">
        <v>21</v>
      </c>
      <c r="M463" t="s">
        <v>22</v>
      </c>
      <c r="N463" t="s">
        <v>23</v>
      </c>
      <c r="O463">
        <v>130.56</v>
      </c>
      <c r="P463" t="s">
        <v>24</v>
      </c>
      <c r="R463">
        <v>4034105</v>
      </c>
    </row>
    <row r="464" spans="1:18" customFormat="1">
      <c r="A464" s="1">
        <v>43585</v>
      </c>
      <c r="C464" t="s">
        <v>27</v>
      </c>
      <c r="D464" t="s">
        <v>19</v>
      </c>
      <c r="E464">
        <v>1190400616</v>
      </c>
      <c r="F464">
        <v>1970216</v>
      </c>
      <c r="G464" t="s">
        <v>20</v>
      </c>
      <c r="H464" t="s">
        <v>203</v>
      </c>
      <c r="J464" s="7">
        <v>1295.8</v>
      </c>
      <c r="K464" s="7">
        <v>1295.8</v>
      </c>
      <c r="L464" t="s">
        <v>21</v>
      </c>
      <c r="M464" t="s">
        <v>22</v>
      </c>
      <c r="N464" t="s">
        <v>23</v>
      </c>
      <c r="O464" s="7">
        <v>1295.8</v>
      </c>
      <c r="P464" t="s">
        <v>24</v>
      </c>
      <c r="R464">
        <v>4034106</v>
      </c>
    </row>
    <row r="465" spans="1:18" customFormat="1">
      <c r="A465" s="1">
        <v>43585</v>
      </c>
      <c r="C465" t="s">
        <v>93</v>
      </c>
      <c r="D465" t="s">
        <v>19</v>
      </c>
      <c r="E465">
        <v>1190400281</v>
      </c>
      <c r="F465">
        <v>111900950</v>
      </c>
      <c r="G465" t="s">
        <v>20</v>
      </c>
      <c r="H465" t="s">
        <v>207</v>
      </c>
      <c r="J465">
        <v>272.39999999999998</v>
      </c>
      <c r="K465">
        <v>272.39999999999998</v>
      </c>
      <c r="L465" t="s">
        <v>21</v>
      </c>
      <c r="M465" t="s">
        <v>22</v>
      </c>
      <c r="N465" t="s">
        <v>23</v>
      </c>
      <c r="O465">
        <v>272.39999999999998</v>
      </c>
      <c r="P465" t="s">
        <v>24</v>
      </c>
      <c r="R465">
        <v>3976934</v>
      </c>
    </row>
    <row r="466" spans="1:18" customFormat="1">
      <c r="A466" s="1">
        <v>43585</v>
      </c>
      <c r="C466" t="s">
        <v>124</v>
      </c>
      <c r="D466" t="s">
        <v>19</v>
      </c>
      <c r="E466">
        <v>1190400428</v>
      </c>
      <c r="F466">
        <v>142019</v>
      </c>
      <c r="G466" t="s">
        <v>20</v>
      </c>
      <c r="H466" t="s">
        <v>211</v>
      </c>
      <c r="J466" s="7">
        <v>1320</v>
      </c>
      <c r="K466" s="7">
        <v>1320</v>
      </c>
      <c r="L466" t="s">
        <v>21</v>
      </c>
      <c r="M466" t="s">
        <v>22</v>
      </c>
      <c r="N466" t="s">
        <v>23</v>
      </c>
      <c r="O466" s="7">
        <v>1320</v>
      </c>
      <c r="P466" t="s">
        <v>24</v>
      </c>
      <c r="R466">
        <v>4015804</v>
      </c>
    </row>
    <row r="467" spans="1:18" customFormat="1">
      <c r="A467" s="1">
        <v>43585</v>
      </c>
      <c r="C467" t="s">
        <v>29</v>
      </c>
      <c r="D467" t="s">
        <v>19</v>
      </c>
      <c r="E467">
        <v>1190400278</v>
      </c>
      <c r="F467">
        <v>190399</v>
      </c>
      <c r="G467" t="s">
        <v>20</v>
      </c>
      <c r="H467" t="s">
        <v>217</v>
      </c>
      <c r="J467" s="2">
        <v>1214.4000000000001</v>
      </c>
      <c r="K467" s="2">
        <v>1214.4000000000001</v>
      </c>
      <c r="L467" t="s">
        <v>21</v>
      </c>
      <c r="M467" t="s">
        <v>22</v>
      </c>
      <c r="N467" t="s">
        <v>23</v>
      </c>
      <c r="O467" s="2">
        <v>1214.4000000000001</v>
      </c>
      <c r="P467" t="s">
        <v>24</v>
      </c>
      <c r="R467">
        <v>3976925</v>
      </c>
    </row>
    <row r="468" spans="1:18" customFormat="1">
      <c r="A468" s="1">
        <v>43585</v>
      </c>
      <c r="C468" t="s">
        <v>52</v>
      </c>
      <c r="D468" t="s">
        <v>19</v>
      </c>
      <c r="E468">
        <v>1190400272</v>
      </c>
      <c r="F468">
        <v>201948</v>
      </c>
      <c r="G468" t="s">
        <v>20</v>
      </c>
      <c r="H468" t="s">
        <v>220</v>
      </c>
      <c r="J468">
        <v>110.4</v>
      </c>
      <c r="K468">
        <v>110.4</v>
      </c>
      <c r="L468" t="s">
        <v>21</v>
      </c>
      <c r="M468" t="s">
        <v>22</v>
      </c>
      <c r="N468" t="s">
        <v>23</v>
      </c>
      <c r="O468">
        <v>110.4</v>
      </c>
      <c r="P468" t="s">
        <v>24</v>
      </c>
      <c r="R468">
        <v>3976912</v>
      </c>
    </row>
    <row r="469" spans="1:18" customFormat="1">
      <c r="A469" s="1">
        <v>43585</v>
      </c>
      <c r="C469" t="s">
        <v>37</v>
      </c>
      <c r="D469" t="s">
        <v>19</v>
      </c>
      <c r="E469">
        <v>1190400270</v>
      </c>
      <c r="F469">
        <v>201950</v>
      </c>
      <c r="G469" t="s">
        <v>20</v>
      </c>
      <c r="H469" t="s">
        <v>220</v>
      </c>
      <c r="J469" s="42">
        <v>986.4</v>
      </c>
      <c r="K469" s="42">
        <v>986.4</v>
      </c>
      <c r="L469" t="s">
        <v>21</v>
      </c>
      <c r="M469" t="s">
        <v>22</v>
      </c>
      <c r="N469" t="s">
        <v>23</v>
      </c>
      <c r="O469" s="42">
        <v>986.4</v>
      </c>
      <c r="P469" t="s">
        <v>24</v>
      </c>
      <c r="R469">
        <v>3976908</v>
      </c>
    </row>
    <row r="470" spans="1:18" customFormat="1">
      <c r="A470" s="1">
        <v>43585</v>
      </c>
      <c r="C470" t="s">
        <v>120</v>
      </c>
      <c r="D470" t="s">
        <v>19</v>
      </c>
      <c r="E470">
        <v>1190400268</v>
      </c>
      <c r="F470">
        <v>201952</v>
      </c>
      <c r="G470" t="s">
        <v>20</v>
      </c>
      <c r="H470" t="s">
        <v>220</v>
      </c>
      <c r="J470">
        <v>448.8</v>
      </c>
      <c r="K470">
        <v>448.8</v>
      </c>
      <c r="L470" t="s">
        <v>21</v>
      </c>
      <c r="M470" t="s">
        <v>22</v>
      </c>
      <c r="N470" t="s">
        <v>23</v>
      </c>
      <c r="O470">
        <v>448.8</v>
      </c>
      <c r="P470" t="s">
        <v>24</v>
      </c>
      <c r="R470">
        <v>3976904</v>
      </c>
    </row>
    <row r="471" spans="1:18" customFormat="1">
      <c r="A471" s="1">
        <v>43585</v>
      </c>
      <c r="C471" t="s">
        <v>101</v>
      </c>
      <c r="D471" t="s">
        <v>19</v>
      </c>
      <c r="E471">
        <v>1190400271</v>
      </c>
      <c r="F471">
        <v>201949</v>
      </c>
      <c r="G471" t="s">
        <v>20</v>
      </c>
      <c r="H471" t="s">
        <v>220</v>
      </c>
      <c r="J471">
        <v>27.6</v>
      </c>
      <c r="K471">
        <v>27.6</v>
      </c>
      <c r="L471" t="s">
        <v>21</v>
      </c>
      <c r="M471" t="s">
        <v>22</v>
      </c>
      <c r="N471" t="s">
        <v>23</v>
      </c>
      <c r="O471">
        <v>27.6</v>
      </c>
      <c r="P471" t="s">
        <v>24</v>
      </c>
      <c r="R471">
        <v>3976910</v>
      </c>
    </row>
    <row r="472" spans="1:18" customFormat="1">
      <c r="A472" s="1">
        <v>43585</v>
      </c>
      <c r="C472" t="s">
        <v>59</v>
      </c>
      <c r="D472" t="s">
        <v>19</v>
      </c>
      <c r="E472">
        <v>1190400267</v>
      </c>
      <c r="F472">
        <v>201947</v>
      </c>
      <c r="G472" t="s">
        <v>20</v>
      </c>
      <c r="H472" t="s">
        <v>220</v>
      </c>
      <c r="J472">
        <v>27.6</v>
      </c>
      <c r="K472">
        <v>27.6</v>
      </c>
      <c r="L472" t="s">
        <v>21</v>
      </c>
      <c r="M472" t="s">
        <v>22</v>
      </c>
      <c r="N472" t="s">
        <v>23</v>
      </c>
      <c r="O472">
        <v>27.6</v>
      </c>
      <c r="P472" t="s">
        <v>24</v>
      </c>
      <c r="R472">
        <v>3976902</v>
      </c>
    </row>
    <row r="473" spans="1:18" customFormat="1">
      <c r="A473" s="1">
        <v>43585</v>
      </c>
      <c r="C473" t="s">
        <v>59</v>
      </c>
      <c r="D473" t="s">
        <v>19</v>
      </c>
      <c r="E473">
        <v>1190400273</v>
      </c>
      <c r="F473">
        <v>201946</v>
      </c>
      <c r="G473" t="s">
        <v>20</v>
      </c>
      <c r="H473" t="s">
        <v>220</v>
      </c>
      <c r="J473">
        <v>27.6</v>
      </c>
      <c r="K473">
        <v>27.6</v>
      </c>
      <c r="L473" t="s">
        <v>21</v>
      </c>
      <c r="M473" t="s">
        <v>22</v>
      </c>
      <c r="N473" t="s">
        <v>23</v>
      </c>
      <c r="O473">
        <v>27.6</v>
      </c>
      <c r="P473" t="s">
        <v>24</v>
      </c>
      <c r="R473">
        <v>3976914</v>
      </c>
    </row>
    <row r="474" spans="1:18" customFormat="1">
      <c r="A474" s="1">
        <v>43585</v>
      </c>
      <c r="C474" t="s">
        <v>79</v>
      </c>
      <c r="D474" t="s">
        <v>19</v>
      </c>
      <c r="E474">
        <v>1190400274</v>
      </c>
      <c r="F474">
        <v>201945</v>
      </c>
      <c r="G474" t="s">
        <v>20</v>
      </c>
      <c r="H474" t="s">
        <v>220</v>
      </c>
      <c r="J474">
        <v>998.4</v>
      </c>
      <c r="K474">
        <v>998.4</v>
      </c>
      <c r="L474" t="s">
        <v>21</v>
      </c>
      <c r="M474" t="s">
        <v>22</v>
      </c>
      <c r="N474" t="s">
        <v>23</v>
      </c>
      <c r="O474">
        <v>998.4</v>
      </c>
      <c r="P474" t="s">
        <v>24</v>
      </c>
      <c r="R474">
        <v>3976916</v>
      </c>
    </row>
    <row r="475" spans="1:18" customFormat="1">
      <c r="A475" s="1">
        <v>43585</v>
      </c>
      <c r="C475" t="s">
        <v>61</v>
      </c>
      <c r="D475" t="s">
        <v>19</v>
      </c>
      <c r="E475">
        <v>1190400429</v>
      </c>
      <c r="F475">
        <v>201958</v>
      </c>
      <c r="G475" t="s">
        <v>20</v>
      </c>
      <c r="H475" t="s">
        <v>220</v>
      </c>
      <c r="J475">
        <v>386.4</v>
      </c>
      <c r="K475">
        <v>386.4</v>
      </c>
      <c r="L475" t="s">
        <v>21</v>
      </c>
      <c r="M475" t="s">
        <v>22</v>
      </c>
      <c r="N475" t="s">
        <v>23</v>
      </c>
      <c r="O475">
        <v>386.4</v>
      </c>
      <c r="P475" t="s">
        <v>24</v>
      </c>
      <c r="R475">
        <v>4015811</v>
      </c>
    </row>
    <row r="476" spans="1:18" customFormat="1">
      <c r="A476" s="1">
        <v>43585</v>
      </c>
      <c r="C476" t="s">
        <v>61</v>
      </c>
      <c r="D476" t="s">
        <v>19</v>
      </c>
      <c r="E476">
        <v>1190400430</v>
      </c>
      <c r="F476">
        <v>201955</v>
      </c>
      <c r="G476" t="s">
        <v>20</v>
      </c>
      <c r="H476" t="s">
        <v>220</v>
      </c>
      <c r="J476">
        <v>912</v>
      </c>
      <c r="K476">
        <v>912</v>
      </c>
      <c r="L476" t="s">
        <v>21</v>
      </c>
      <c r="M476" t="s">
        <v>22</v>
      </c>
      <c r="N476" t="s">
        <v>23</v>
      </c>
      <c r="O476">
        <v>912</v>
      </c>
      <c r="P476" t="s">
        <v>24</v>
      </c>
      <c r="R476">
        <v>4015815</v>
      </c>
    </row>
    <row r="477" spans="1:18" customFormat="1">
      <c r="A477" s="1">
        <v>43585</v>
      </c>
      <c r="C477" t="s">
        <v>105</v>
      </c>
      <c r="D477" t="s">
        <v>19</v>
      </c>
      <c r="E477">
        <v>1190400432</v>
      </c>
      <c r="F477">
        <v>201956</v>
      </c>
      <c r="G477" t="s">
        <v>20</v>
      </c>
      <c r="H477" t="s">
        <v>220</v>
      </c>
      <c r="J477">
        <v>91.2</v>
      </c>
      <c r="K477">
        <v>91.2</v>
      </c>
      <c r="L477" t="s">
        <v>21</v>
      </c>
      <c r="M477" t="s">
        <v>22</v>
      </c>
      <c r="N477" t="s">
        <v>23</v>
      </c>
      <c r="O477">
        <v>91.2</v>
      </c>
      <c r="P477" t="s">
        <v>24</v>
      </c>
      <c r="R477">
        <v>4015832</v>
      </c>
    </row>
    <row r="478" spans="1:18" customFormat="1">
      <c r="A478" s="1">
        <v>43585</v>
      </c>
      <c r="C478" t="s">
        <v>105</v>
      </c>
      <c r="D478" t="s">
        <v>19</v>
      </c>
      <c r="E478">
        <v>1190400433</v>
      </c>
      <c r="F478">
        <v>201957</v>
      </c>
      <c r="G478" t="s">
        <v>20</v>
      </c>
      <c r="H478" t="s">
        <v>220</v>
      </c>
      <c r="J478">
        <v>55.2</v>
      </c>
      <c r="K478">
        <v>55.2</v>
      </c>
      <c r="L478" t="s">
        <v>21</v>
      </c>
      <c r="M478" t="s">
        <v>22</v>
      </c>
      <c r="N478" t="s">
        <v>23</v>
      </c>
      <c r="O478">
        <v>55.2</v>
      </c>
      <c r="P478" t="s">
        <v>24</v>
      </c>
      <c r="R478">
        <v>4015838</v>
      </c>
    </row>
    <row r="479" spans="1:18" customFormat="1">
      <c r="A479" s="1">
        <v>43585</v>
      </c>
      <c r="C479" t="s">
        <v>91</v>
      </c>
      <c r="D479" t="s">
        <v>19</v>
      </c>
      <c r="E479">
        <v>1190400431</v>
      </c>
      <c r="F479">
        <v>201954</v>
      </c>
      <c r="G479" t="s">
        <v>20</v>
      </c>
      <c r="H479" t="s">
        <v>220</v>
      </c>
      <c r="J479">
        <v>182.4</v>
      </c>
      <c r="K479">
        <v>182.4</v>
      </c>
      <c r="L479" t="s">
        <v>21</v>
      </c>
      <c r="M479" t="s">
        <v>22</v>
      </c>
      <c r="N479" t="s">
        <v>23</v>
      </c>
      <c r="O479">
        <v>182.4</v>
      </c>
      <c r="P479" t="s">
        <v>24</v>
      </c>
      <c r="R479">
        <v>4015819</v>
      </c>
    </row>
    <row r="480" spans="1:18" customFormat="1">
      <c r="A480" s="1">
        <v>43585</v>
      </c>
      <c r="C480" t="s">
        <v>89</v>
      </c>
      <c r="D480" t="s">
        <v>19</v>
      </c>
      <c r="E480">
        <v>1190400424</v>
      </c>
      <c r="F480">
        <v>18191545</v>
      </c>
      <c r="G480" t="s">
        <v>20</v>
      </c>
      <c r="H480" t="s">
        <v>229</v>
      </c>
      <c r="J480">
        <v>663.6</v>
      </c>
      <c r="K480">
        <v>663.6</v>
      </c>
      <c r="L480" t="s">
        <v>21</v>
      </c>
      <c r="M480" t="s">
        <v>22</v>
      </c>
      <c r="N480" t="s">
        <v>23</v>
      </c>
      <c r="O480">
        <v>663.6</v>
      </c>
      <c r="P480" t="s">
        <v>24</v>
      </c>
      <c r="R480">
        <v>4015709</v>
      </c>
    </row>
    <row r="481" spans="1:18" customFormat="1">
      <c r="A481" s="1">
        <v>43585</v>
      </c>
      <c r="C481" t="s">
        <v>28</v>
      </c>
      <c r="D481" t="s">
        <v>19</v>
      </c>
      <c r="E481">
        <v>1190400423</v>
      </c>
      <c r="F481">
        <v>3076001872</v>
      </c>
      <c r="G481" t="s">
        <v>20</v>
      </c>
      <c r="H481" t="s">
        <v>232</v>
      </c>
      <c r="J481">
        <v>679.24</v>
      </c>
      <c r="K481">
        <v>679.24</v>
      </c>
      <c r="L481" t="s">
        <v>21</v>
      </c>
      <c r="M481" t="s">
        <v>22</v>
      </c>
      <c r="N481" t="s">
        <v>23</v>
      </c>
      <c r="O481">
        <v>679.24</v>
      </c>
      <c r="P481" t="s">
        <v>24</v>
      </c>
      <c r="R481">
        <v>4015707</v>
      </c>
    </row>
    <row r="482" spans="1:18" customFormat="1">
      <c r="A482" s="1">
        <v>43585</v>
      </c>
      <c r="C482" t="s">
        <v>56</v>
      </c>
      <c r="D482" t="s">
        <v>19</v>
      </c>
      <c r="E482">
        <v>1190400617</v>
      </c>
      <c r="F482">
        <v>1900127</v>
      </c>
      <c r="G482" t="s">
        <v>20</v>
      </c>
      <c r="H482" t="s">
        <v>235</v>
      </c>
      <c r="J482">
        <v>153</v>
      </c>
      <c r="K482">
        <v>153</v>
      </c>
      <c r="L482" t="s">
        <v>21</v>
      </c>
      <c r="M482" t="s">
        <v>22</v>
      </c>
      <c r="N482" t="s">
        <v>23</v>
      </c>
      <c r="O482">
        <v>153</v>
      </c>
      <c r="P482" t="s">
        <v>24</v>
      </c>
      <c r="R482">
        <v>4034108</v>
      </c>
    </row>
    <row r="483" spans="1:18" customFormat="1">
      <c r="A483" s="1">
        <v>43585</v>
      </c>
      <c r="C483" t="s">
        <v>56</v>
      </c>
      <c r="D483" t="s">
        <v>19</v>
      </c>
      <c r="E483">
        <v>1190400618</v>
      </c>
      <c r="F483">
        <v>1900128</v>
      </c>
      <c r="G483" t="s">
        <v>20</v>
      </c>
      <c r="H483" t="s">
        <v>235</v>
      </c>
      <c r="J483">
        <v>153</v>
      </c>
      <c r="K483">
        <v>153</v>
      </c>
      <c r="L483" t="s">
        <v>21</v>
      </c>
      <c r="M483" t="s">
        <v>22</v>
      </c>
      <c r="N483" t="s">
        <v>23</v>
      </c>
      <c r="O483">
        <v>153</v>
      </c>
      <c r="P483" t="s">
        <v>24</v>
      </c>
      <c r="R483">
        <v>4034110</v>
      </c>
    </row>
    <row r="484" spans="1:18" customFormat="1">
      <c r="A484" s="1">
        <v>43585</v>
      </c>
      <c r="C484" t="s">
        <v>56</v>
      </c>
      <c r="D484" t="s">
        <v>19</v>
      </c>
      <c r="E484">
        <v>1190400619</v>
      </c>
      <c r="F484">
        <v>1900129</v>
      </c>
      <c r="G484" t="s">
        <v>20</v>
      </c>
      <c r="H484" t="s">
        <v>235</v>
      </c>
      <c r="J484">
        <v>374.4</v>
      </c>
      <c r="K484">
        <v>374.4</v>
      </c>
      <c r="L484" t="s">
        <v>21</v>
      </c>
      <c r="M484" t="s">
        <v>22</v>
      </c>
      <c r="N484" t="s">
        <v>23</v>
      </c>
      <c r="O484">
        <v>374.4</v>
      </c>
      <c r="P484" t="s">
        <v>24</v>
      </c>
      <c r="R484">
        <v>4034114</v>
      </c>
    </row>
    <row r="485" spans="1:18" customFormat="1">
      <c r="A485" s="1">
        <v>43585</v>
      </c>
      <c r="C485" t="s">
        <v>36</v>
      </c>
      <c r="D485" t="s">
        <v>19</v>
      </c>
      <c r="E485">
        <v>1190400437</v>
      </c>
      <c r="F485">
        <v>8190342</v>
      </c>
      <c r="G485" t="s">
        <v>20</v>
      </c>
      <c r="H485" t="s">
        <v>237</v>
      </c>
      <c r="J485" s="2">
        <v>1332</v>
      </c>
      <c r="K485" s="2">
        <v>1332</v>
      </c>
      <c r="L485" t="s">
        <v>21</v>
      </c>
      <c r="M485" t="s">
        <v>22</v>
      </c>
      <c r="N485" t="s">
        <v>23</v>
      </c>
      <c r="O485" s="2">
        <v>1332</v>
      </c>
      <c r="P485" t="s">
        <v>24</v>
      </c>
      <c r="R485">
        <v>4015693</v>
      </c>
    </row>
    <row r="486" spans="1:18" customFormat="1">
      <c r="A486" s="1">
        <v>43585</v>
      </c>
      <c r="C486" t="s">
        <v>36</v>
      </c>
      <c r="D486" t="s">
        <v>19</v>
      </c>
      <c r="E486">
        <v>1190400436</v>
      </c>
      <c r="F486">
        <v>8190343</v>
      </c>
      <c r="G486" t="s">
        <v>20</v>
      </c>
      <c r="H486" t="s">
        <v>237</v>
      </c>
      <c r="J486" s="7">
        <v>1332</v>
      </c>
      <c r="K486" s="7">
        <v>1332</v>
      </c>
      <c r="L486" t="s">
        <v>21</v>
      </c>
      <c r="M486" t="s">
        <v>22</v>
      </c>
      <c r="N486" t="s">
        <v>23</v>
      </c>
      <c r="O486" s="7">
        <v>1332</v>
      </c>
      <c r="P486" t="s">
        <v>24</v>
      </c>
      <c r="R486">
        <v>4015699</v>
      </c>
    </row>
    <row r="487" spans="1:18" customFormat="1">
      <c r="A487" s="1">
        <v>43585</v>
      </c>
      <c r="C487" t="s">
        <v>67</v>
      </c>
      <c r="D487" t="s">
        <v>19</v>
      </c>
      <c r="E487">
        <v>1190400425</v>
      </c>
      <c r="F487">
        <v>201990120</v>
      </c>
      <c r="G487" t="s">
        <v>20</v>
      </c>
      <c r="H487" t="s">
        <v>252</v>
      </c>
      <c r="J487" s="7">
        <v>1476</v>
      </c>
      <c r="K487" s="7">
        <v>1476</v>
      </c>
      <c r="L487" t="s">
        <v>21</v>
      </c>
      <c r="M487" t="s">
        <v>22</v>
      </c>
      <c r="N487" t="s">
        <v>23</v>
      </c>
      <c r="O487" s="7">
        <v>1476</v>
      </c>
      <c r="P487" t="s">
        <v>24</v>
      </c>
      <c r="R487">
        <v>4015780</v>
      </c>
    </row>
    <row r="488" spans="1:18" customFormat="1">
      <c r="A488" s="1">
        <v>43585</v>
      </c>
      <c r="C488" t="s">
        <v>34</v>
      </c>
      <c r="D488" t="s">
        <v>19</v>
      </c>
      <c r="E488">
        <v>1190400427</v>
      </c>
      <c r="F488">
        <v>2019097</v>
      </c>
      <c r="G488" t="s">
        <v>20</v>
      </c>
      <c r="H488" t="s">
        <v>253</v>
      </c>
      <c r="J488">
        <v>240</v>
      </c>
      <c r="K488">
        <v>240</v>
      </c>
      <c r="L488" t="s">
        <v>21</v>
      </c>
      <c r="M488" t="s">
        <v>110</v>
      </c>
      <c r="N488" t="s">
        <v>23</v>
      </c>
      <c r="O488">
        <v>240</v>
      </c>
      <c r="P488" t="s">
        <v>24</v>
      </c>
      <c r="R488">
        <v>4015796</v>
      </c>
    </row>
    <row r="489" spans="1:18" customFormat="1">
      <c r="A489" s="1">
        <v>43585</v>
      </c>
      <c r="C489" t="s">
        <v>59</v>
      </c>
      <c r="D489" t="s">
        <v>19</v>
      </c>
      <c r="E489">
        <v>1190400620</v>
      </c>
      <c r="F489">
        <v>4115005199</v>
      </c>
      <c r="G489" t="s">
        <v>20</v>
      </c>
      <c r="H489" t="s">
        <v>262</v>
      </c>
      <c r="J489">
        <v>322.94</v>
      </c>
      <c r="K489">
        <v>322.94</v>
      </c>
      <c r="L489" t="s">
        <v>21</v>
      </c>
      <c r="M489" t="s">
        <v>22</v>
      </c>
      <c r="N489" t="s">
        <v>23</v>
      </c>
      <c r="O489">
        <v>322.94</v>
      </c>
      <c r="P489" t="s">
        <v>24</v>
      </c>
      <c r="R489">
        <v>4034116</v>
      </c>
    </row>
    <row r="490" spans="1:18" customFormat="1">
      <c r="A490" s="1">
        <v>43585</v>
      </c>
      <c r="C490" t="s">
        <v>59</v>
      </c>
      <c r="D490" t="s">
        <v>19</v>
      </c>
      <c r="E490">
        <v>1190400628</v>
      </c>
      <c r="F490">
        <v>4115005203</v>
      </c>
      <c r="G490" t="s">
        <v>20</v>
      </c>
      <c r="H490" t="s">
        <v>262</v>
      </c>
      <c r="J490">
        <v>688.1</v>
      </c>
      <c r="K490">
        <v>688.1</v>
      </c>
      <c r="L490" t="s">
        <v>21</v>
      </c>
      <c r="M490" t="s">
        <v>22</v>
      </c>
      <c r="N490" t="s">
        <v>23</v>
      </c>
      <c r="O490">
        <v>688.1</v>
      </c>
      <c r="P490" t="s">
        <v>24</v>
      </c>
      <c r="R490">
        <v>4034134</v>
      </c>
    </row>
    <row r="491" spans="1:18" customFormat="1">
      <c r="A491" s="1">
        <v>43585</v>
      </c>
      <c r="C491" t="s">
        <v>109</v>
      </c>
      <c r="D491" t="s">
        <v>19</v>
      </c>
      <c r="E491">
        <v>1190400279</v>
      </c>
      <c r="F491">
        <v>4115005191</v>
      </c>
      <c r="G491" t="s">
        <v>20</v>
      </c>
      <c r="H491" t="s">
        <v>262</v>
      </c>
      <c r="J491" s="42">
        <v>864.19</v>
      </c>
      <c r="K491" s="42">
        <v>864.19</v>
      </c>
      <c r="L491" t="s">
        <v>21</v>
      </c>
      <c r="M491" t="s">
        <v>22</v>
      </c>
      <c r="N491" t="s">
        <v>23</v>
      </c>
      <c r="O491" s="42">
        <v>864.19</v>
      </c>
      <c r="P491" t="s">
        <v>24</v>
      </c>
      <c r="R491">
        <v>3976927</v>
      </c>
    </row>
    <row r="492" spans="1:18" customFormat="1">
      <c r="A492" s="1">
        <v>43585</v>
      </c>
      <c r="C492" t="s">
        <v>87</v>
      </c>
      <c r="D492" t="s">
        <v>19</v>
      </c>
      <c r="E492">
        <v>1190400280</v>
      </c>
      <c r="F492">
        <v>4115005190</v>
      </c>
      <c r="G492" t="s">
        <v>20</v>
      </c>
      <c r="H492" t="s">
        <v>262</v>
      </c>
      <c r="J492" s="42">
        <v>700.7</v>
      </c>
      <c r="K492" s="42">
        <v>700.7</v>
      </c>
      <c r="L492" t="s">
        <v>21</v>
      </c>
      <c r="M492" t="s">
        <v>22</v>
      </c>
      <c r="N492" t="s">
        <v>23</v>
      </c>
      <c r="O492" s="42">
        <v>700.7</v>
      </c>
      <c r="P492" t="s">
        <v>24</v>
      </c>
      <c r="R492">
        <v>3976930</v>
      </c>
    </row>
    <row r="493" spans="1:18" customFormat="1">
      <c r="A493" s="1">
        <v>43585</v>
      </c>
      <c r="C493" t="s">
        <v>67</v>
      </c>
      <c r="D493" t="s">
        <v>19</v>
      </c>
      <c r="E493">
        <v>1190400426</v>
      </c>
      <c r="F493">
        <v>190243</v>
      </c>
      <c r="G493" t="s">
        <v>20</v>
      </c>
      <c r="H493" t="s">
        <v>270</v>
      </c>
      <c r="J493" s="7">
        <v>5464.8</v>
      </c>
      <c r="K493" s="7">
        <v>5464.8</v>
      </c>
      <c r="L493" t="s">
        <v>21</v>
      </c>
      <c r="M493" t="s">
        <v>22</v>
      </c>
      <c r="N493" t="s">
        <v>23</v>
      </c>
      <c r="O493" s="7">
        <v>5464.8</v>
      </c>
      <c r="P493" t="s">
        <v>24</v>
      </c>
      <c r="R493">
        <v>4015786</v>
      </c>
    </row>
    <row r="494" spans="1:18" customFormat="1">
      <c r="A494" s="1">
        <v>43585</v>
      </c>
      <c r="C494" t="s">
        <v>87</v>
      </c>
      <c r="D494" t="s">
        <v>19</v>
      </c>
      <c r="E494">
        <v>1190400627</v>
      </c>
      <c r="F494">
        <v>20190959</v>
      </c>
      <c r="G494" t="s">
        <v>20</v>
      </c>
      <c r="H494" t="s">
        <v>274</v>
      </c>
      <c r="J494">
        <v>180</v>
      </c>
      <c r="K494">
        <v>180</v>
      </c>
      <c r="L494" t="s">
        <v>21</v>
      </c>
      <c r="M494" t="s">
        <v>22</v>
      </c>
      <c r="N494" t="s">
        <v>23</v>
      </c>
      <c r="O494">
        <v>180</v>
      </c>
      <c r="P494" t="s">
        <v>24</v>
      </c>
      <c r="R494">
        <v>4034130</v>
      </c>
    </row>
    <row r="495" spans="1:18" customFormat="1">
      <c r="A495" s="1">
        <v>43585</v>
      </c>
      <c r="C495" t="s">
        <v>30</v>
      </c>
      <c r="D495" t="s">
        <v>19</v>
      </c>
      <c r="E495">
        <v>1190400645</v>
      </c>
      <c r="F495">
        <v>30419120</v>
      </c>
      <c r="G495" t="s">
        <v>20</v>
      </c>
      <c r="H495" t="s">
        <v>276</v>
      </c>
      <c r="J495">
        <v>120.6</v>
      </c>
      <c r="K495">
        <v>120.6</v>
      </c>
      <c r="L495" t="s">
        <v>21</v>
      </c>
      <c r="M495" t="s">
        <v>22</v>
      </c>
      <c r="N495" t="s">
        <v>23</v>
      </c>
      <c r="O495">
        <v>120.6</v>
      </c>
      <c r="P495" t="s">
        <v>24</v>
      </c>
      <c r="R495">
        <v>4058779</v>
      </c>
    </row>
    <row r="496" spans="1:18" customFormat="1">
      <c r="A496" s="1">
        <v>43585</v>
      </c>
      <c r="C496" t="s">
        <v>51</v>
      </c>
      <c r="D496" t="s">
        <v>19</v>
      </c>
      <c r="E496">
        <v>1190400645</v>
      </c>
      <c r="F496">
        <v>30419120</v>
      </c>
      <c r="G496" t="s">
        <v>20</v>
      </c>
      <c r="H496" t="s">
        <v>276</v>
      </c>
      <c r="J496">
        <v>36</v>
      </c>
      <c r="K496">
        <v>36</v>
      </c>
      <c r="L496" t="s">
        <v>21</v>
      </c>
      <c r="M496" t="s">
        <v>22</v>
      </c>
      <c r="N496" t="s">
        <v>23</v>
      </c>
      <c r="O496">
        <v>36</v>
      </c>
      <c r="P496" t="s">
        <v>24</v>
      </c>
      <c r="R496">
        <v>4058786</v>
      </c>
    </row>
    <row r="497" spans="1:18" customFormat="1">
      <c r="A497" s="1">
        <v>43585</v>
      </c>
      <c r="C497" t="s">
        <v>99</v>
      </c>
      <c r="D497" t="s">
        <v>19</v>
      </c>
      <c r="E497">
        <v>1190400645</v>
      </c>
      <c r="F497">
        <v>30419120</v>
      </c>
      <c r="G497" t="s">
        <v>20</v>
      </c>
      <c r="H497" t="s">
        <v>276</v>
      </c>
      <c r="J497">
        <v>84</v>
      </c>
      <c r="K497">
        <v>84</v>
      </c>
      <c r="L497" t="s">
        <v>21</v>
      </c>
      <c r="M497" t="s">
        <v>22</v>
      </c>
      <c r="N497" t="s">
        <v>23</v>
      </c>
      <c r="O497">
        <v>84</v>
      </c>
      <c r="P497" t="s">
        <v>24</v>
      </c>
      <c r="R497">
        <v>4058781</v>
      </c>
    </row>
    <row r="498" spans="1:18" customFormat="1">
      <c r="A498" s="1">
        <v>43585</v>
      </c>
      <c r="C498" t="s">
        <v>31</v>
      </c>
      <c r="D498" t="s">
        <v>19</v>
      </c>
      <c r="E498">
        <v>1190400645</v>
      </c>
      <c r="F498">
        <v>30419120</v>
      </c>
      <c r="G498" t="s">
        <v>20</v>
      </c>
      <c r="H498" t="s">
        <v>276</v>
      </c>
      <c r="J498">
        <v>69</v>
      </c>
      <c r="K498">
        <v>69</v>
      </c>
      <c r="L498" t="s">
        <v>21</v>
      </c>
      <c r="M498" t="s">
        <v>22</v>
      </c>
      <c r="N498" t="s">
        <v>23</v>
      </c>
      <c r="O498">
        <v>69</v>
      </c>
      <c r="P498" t="s">
        <v>24</v>
      </c>
      <c r="R498">
        <v>4058775</v>
      </c>
    </row>
    <row r="499" spans="1:18" customFormat="1">
      <c r="A499" s="1">
        <v>43585</v>
      </c>
      <c r="C499" t="s">
        <v>67</v>
      </c>
      <c r="D499" t="s">
        <v>19</v>
      </c>
      <c r="E499">
        <v>1190400645</v>
      </c>
      <c r="F499">
        <v>30419120</v>
      </c>
      <c r="G499" t="s">
        <v>20</v>
      </c>
      <c r="H499" t="s">
        <v>276</v>
      </c>
      <c r="J499">
        <v>223.56</v>
      </c>
      <c r="K499">
        <v>223.56</v>
      </c>
      <c r="L499" t="s">
        <v>21</v>
      </c>
      <c r="M499" t="s">
        <v>22</v>
      </c>
      <c r="N499" t="s">
        <v>23</v>
      </c>
      <c r="O499">
        <v>223.56</v>
      </c>
      <c r="P499" t="s">
        <v>24</v>
      </c>
      <c r="R499">
        <v>4058782</v>
      </c>
    </row>
    <row r="500" spans="1:18" customFormat="1">
      <c r="A500" s="1">
        <v>43585</v>
      </c>
      <c r="C500" t="s">
        <v>52</v>
      </c>
      <c r="D500" t="s">
        <v>19</v>
      </c>
      <c r="E500">
        <v>1190400645</v>
      </c>
      <c r="F500">
        <v>30419120</v>
      </c>
      <c r="G500" t="s">
        <v>20</v>
      </c>
      <c r="H500" t="s">
        <v>276</v>
      </c>
      <c r="J500">
        <v>83.4</v>
      </c>
      <c r="K500">
        <v>83.4</v>
      </c>
      <c r="L500" t="s">
        <v>21</v>
      </c>
      <c r="M500" t="s">
        <v>22</v>
      </c>
      <c r="N500" t="s">
        <v>23</v>
      </c>
      <c r="O500">
        <v>83.4</v>
      </c>
      <c r="P500" t="s">
        <v>24</v>
      </c>
      <c r="R500">
        <v>4058773</v>
      </c>
    </row>
    <row r="501" spans="1:18" customFormat="1">
      <c r="A501" s="1">
        <v>43585</v>
      </c>
      <c r="C501" t="s">
        <v>35</v>
      </c>
      <c r="D501" t="s">
        <v>19</v>
      </c>
      <c r="E501">
        <v>1190400645</v>
      </c>
      <c r="F501">
        <v>30419120</v>
      </c>
      <c r="G501" t="s">
        <v>20</v>
      </c>
      <c r="H501" t="s">
        <v>276</v>
      </c>
      <c r="J501">
        <v>278.76</v>
      </c>
      <c r="K501">
        <v>278.76</v>
      </c>
      <c r="L501" t="s">
        <v>21</v>
      </c>
      <c r="M501" t="s">
        <v>22</v>
      </c>
      <c r="N501" t="s">
        <v>23</v>
      </c>
      <c r="O501">
        <v>278.76</v>
      </c>
      <c r="P501" t="s">
        <v>24</v>
      </c>
      <c r="R501">
        <v>4058785</v>
      </c>
    </row>
    <row r="502" spans="1:18" customFormat="1">
      <c r="A502" s="1">
        <v>43585</v>
      </c>
      <c r="C502" t="s">
        <v>68</v>
      </c>
      <c r="D502" t="s">
        <v>19</v>
      </c>
      <c r="E502">
        <v>1190400645</v>
      </c>
      <c r="F502">
        <v>30419120</v>
      </c>
      <c r="G502" t="s">
        <v>20</v>
      </c>
      <c r="H502" t="s">
        <v>276</v>
      </c>
      <c r="J502">
        <v>168</v>
      </c>
      <c r="K502">
        <v>168</v>
      </c>
      <c r="L502" t="s">
        <v>21</v>
      </c>
      <c r="M502" t="s">
        <v>22</v>
      </c>
      <c r="N502" t="s">
        <v>23</v>
      </c>
      <c r="O502">
        <v>168</v>
      </c>
      <c r="P502" t="s">
        <v>24</v>
      </c>
      <c r="R502">
        <v>4058784</v>
      </c>
    </row>
    <row r="503" spans="1:18" customFormat="1">
      <c r="A503" s="1">
        <v>43585</v>
      </c>
      <c r="C503" t="s">
        <v>36</v>
      </c>
      <c r="D503" t="s">
        <v>19</v>
      </c>
      <c r="E503">
        <v>1190400645</v>
      </c>
      <c r="F503">
        <v>30419120</v>
      </c>
      <c r="G503" t="s">
        <v>20</v>
      </c>
      <c r="H503" t="s">
        <v>276</v>
      </c>
      <c r="J503">
        <v>279</v>
      </c>
      <c r="K503">
        <v>279</v>
      </c>
      <c r="L503" t="s">
        <v>21</v>
      </c>
      <c r="M503" t="s">
        <v>22</v>
      </c>
      <c r="N503" t="s">
        <v>23</v>
      </c>
      <c r="O503">
        <v>279</v>
      </c>
      <c r="P503" t="s">
        <v>24</v>
      </c>
      <c r="R503">
        <v>4058778</v>
      </c>
    </row>
    <row r="504" spans="1:18" customFormat="1">
      <c r="A504" s="1">
        <v>43585</v>
      </c>
      <c r="C504" t="s">
        <v>37</v>
      </c>
      <c r="D504" t="s">
        <v>19</v>
      </c>
      <c r="E504">
        <v>1190400645</v>
      </c>
      <c r="F504">
        <v>30419120</v>
      </c>
      <c r="G504" t="s">
        <v>20</v>
      </c>
      <c r="H504" t="s">
        <v>276</v>
      </c>
      <c r="J504">
        <v>60</v>
      </c>
      <c r="K504">
        <v>60</v>
      </c>
      <c r="L504" t="s">
        <v>21</v>
      </c>
      <c r="M504" t="s">
        <v>22</v>
      </c>
      <c r="N504" t="s">
        <v>23</v>
      </c>
      <c r="O504">
        <v>60</v>
      </c>
      <c r="P504" t="s">
        <v>24</v>
      </c>
      <c r="R504">
        <v>4058776</v>
      </c>
    </row>
    <row r="505" spans="1:18" customFormat="1">
      <c r="A505" s="1">
        <v>43585</v>
      </c>
      <c r="C505" t="s">
        <v>38</v>
      </c>
      <c r="D505" t="s">
        <v>19</v>
      </c>
      <c r="E505">
        <v>1190400645</v>
      </c>
      <c r="F505">
        <v>30419120</v>
      </c>
      <c r="G505" t="s">
        <v>20</v>
      </c>
      <c r="H505" t="s">
        <v>276</v>
      </c>
      <c r="J505">
        <v>29.16</v>
      </c>
      <c r="K505">
        <v>29.16</v>
      </c>
      <c r="L505" t="s">
        <v>21</v>
      </c>
      <c r="M505" t="s">
        <v>22</v>
      </c>
      <c r="N505" t="s">
        <v>23</v>
      </c>
      <c r="O505">
        <v>29.16</v>
      </c>
      <c r="P505" t="s">
        <v>24</v>
      </c>
      <c r="R505">
        <v>4058772</v>
      </c>
    </row>
    <row r="506" spans="1:18" customFormat="1">
      <c r="A506" s="1">
        <v>43585</v>
      </c>
      <c r="C506" t="s">
        <v>111</v>
      </c>
      <c r="D506" t="s">
        <v>19</v>
      </c>
      <c r="E506">
        <v>1190400645</v>
      </c>
      <c r="F506">
        <v>30419120</v>
      </c>
      <c r="G506" t="s">
        <v>20</v>
      </c>
      <c r="H506" t="s">
        <v>276</v>
      </c>
      <c r="J506" s="42">
        <v>6</v>
      </c>
      <c r="K506" s="42">
        <v>6</v>
      </c>
      <c r="L506" t="s">
        <v>21</v>
      </c>
      <c r="M506" t="s">
        <v>22</v>
      </c>
      <c r="N506" t="s">
        <v>23</v>
      </c>
      <c r="O506" s="42">
        <v>6</v>
      </c>
      <c r="P506" t="s">
        <v>24</v>
      </c>
      <c r="R506">
        <v>4058774</v>
      </c>
    </row>
    <row r="507" spans="1:18" customFormat="1">
      <c r="A507" s="1">
        <v>43585</v>
      </c>
      <c r="C507" t="s">
        <v>58</v>
      </c>
      <c r="D507" t="s">
        <v>19</v>
      </c>
      <c r="E507">
        <v>1190400645</v>
      </c>
      <c r="F507">
        <v>30419120</v>
      </c>
      <c r="G507" t="s">
        <v>20</v>
      </c>
      <c r="H507" t="s">
        <v>276</v>
      </c>
      <c r="J507">
        <v>81</v>
      </c>
      <c r="K507">
        <v>81</v>
      </c>
      <c r="L507" t="s">
        <v>21</v>
      </c>
      <c r="M507" t="s">
        <v>22</v>
      </c>
      <c r="N507" t="s">
        <v>23</v>
      </c>
      <c r="O507">
        <v>81</v>
      </c>
      <c r="P507" t="s">
        <v>24</v>
      </c>
      <c r="R507">
        <v>4058780</v>
      </c>
    </row>
    <row r="508" spans="1:18" customFormat="1">
      <c r="A508" s="1">
        <v>43585</v>
      </c>
      <c r="C508" t="s">
        <v>59</v>
      </c>
      <c r="D508" t="s">
        <v>19</v>
      </c>
      <c r="E508">
        <v>1190400645</v>
      </c>
      <c r="F508">
        <v>30419120</v>
      </c>
      <c r="G508" t="s">
        <v>20</v>
      </c>
      <c r="H508" t="s">
        <v>276</v>
      </c>
      <c r="J508">
        <v>172.8</v>
      </c>
      <c r="K508">
        <v>172.8</v>
      </c>
      <c r="L508" t="s">
        <v>21</v>
      </c>
      <c r="M508" t="s">
        <v>22</v>
      </c>
      <c r="N508" t="s">
        <v>23</v>
      </c>
      <c r="O508">
        <v>172.8</v>
      </c>
      <c r="P508" t="s">
        <v>24</v>
      </c>
      <c r="R508">
        <v>4058777</v>
      </c>
    </row>
    <row r="509" spans="1:18" customFormat="1">
      <c r="A509" s="1">
        <v>43585</v>
      </c>
      <c r="C509" t="s">
        <v>79</v>
      </c>
      <c r="D509" t="s">
        <v>19</v>
      </c>
      <c r="E509">
        <v>1190400645</v>
      </c>
      <c r="F509">
        <v>30419120</v>
      </c>
      <c r="G509" t="s">
        <v>20</v>
      </c>
      <c r="H509" t="s">
        <v>276</v>
      </c>
      <c r="J509">
        <v>147</v>
      </c>
      <c r="K509">
        <v>147</v>
      </c>
      <c r="L509" t="s">
        <v>21</v>
      </c>
      <c r="M509" t="s">
        <v>22</v>
      </c>
      <c r="N509" t="s">
        <v>23</v>
      </c>
      <c r="O509">
        <v>147</v>
      </c>
      <c r="P509" t="s">
        <v>24</v>
      </c>
      <c r="R509">
        <v>4058783</v>
      </c>
    </row>
    <row r="510" spans="1:18" customFormat="1">
      <c r="A510" s="1">
        <v>43585</v>
      </c>
      <c r="C510" t="s">
        <v>27</v>
      </c>
      <c r="D510" t="s">
        <v>19</v>
      </c>
      <c r="E510">
        <v>1190400645</v>
      </c>
      <c r="F510">
        <v>30419120</v>
      </c>
      <c r="G510" t="s">
        <v>20</v>
      </c>
      <c r="H510" t="s">
        <v>276</v>
      </c>
      <c r="J510">
        <v>72</v>
      </c>
      <c r="K510">
        <v>72</v>
      </c>
      <c r="L510" t="s">
        <v>21</v>
      </c>
      <c r="M510" t="s">
        <v>22</v>
      </c>
      <c r="N510" t="s">
        <v>23</v>
      </c>
      <c r="O510">
        <v>72</v>
      </c>
      <c r="P510" t="s">
        <v>24</v>
      </c>
      <c r="R510">
        <v>4058787</v>
      </c>
    </row>
    <row r="511" spans="1:18" customFormat="1">
      <c r="A511" s="1">
        <v>43591</v>
      </c>
      <c r="C511" t="s">
        <v>64</v>
      </c>
      <c r="D511" t="s">
        <v>19</v>
      </c>
      <c r="E511">
        <v>1190500128</v>
      </c>
      <c r="F511">
        <v>219043043</v>
      </c>
      <c r="G511" t="s">
        <v>20</v>
      </c>
      <c r="H511" t="s">
        <v>273</v>
      </c>
      <c r="J511" s="42">
        <v>649.20000000000005</v>
      </c>
      <c r="K511" s="42">
        <v>649.20000000000005</v>
      </c>
      <c r="L511" t="s">
        <v>21</v>
      </c>
      <c r="M511" t="s">
        <v>22</v>
      </c>
      <c r="N511" t="s">
        <v>23</v>
      </c>
      <c r="O511" s="42">
        <v>649.20000000000005</v>
      </c>
      <c r="P511" t="s">
        <v>24</v>
      </c>
      <c r="R511">
        <v>4094585</v>
      </c>
    </row>
    <row r="512" spans="1:18" customFormat="1">
      <c r="A512" s="1">
        <v>43591</v>
      </c>
      <c r="C512" t="s">
        <v>27</v>
      </c>
      <c r="D512" t="s">
        <v>19</v>
      </c>
      <c r="E512">
        <v>1190500127</v>
      </c>
      <c r="F512">
        <v>219044044</v>
      </c>
      <c r="G512" t="s">
        <v>20</v>
      </c>
      <c r="H512" t="s">
        <v>273</v>
      </c>
      <c r="J512" s="42">
        <v>291.60000000000002</v>
      </c>
      <c r="K512" s="42">
        <v>291.60000000000002</v>
      </c>
      <c r="L512" t="s">
        <v>21</v>
      </c>
      <c r="M512" t="s">
        <v>22</v>
      </c>
      <c r="N512" t="s">
        <v>23</v>
      </c>
      <c r="O512" s="42">
        <v>291.60000000000002</v>
      </c>
      <c r="P512" t="s">
        <v>24</v>
      </c>
      <c r="R512">
        <v>4094581</v>
      </c>
    </row>
    <row r="513" spans="1:18" customFormat="1">
      <c r="A513" s="1">
        <v>43592</v>
      </c>
      <c r="C513" t="s">
        <v>80</v>
      </c>
      <c r="D513" t="s">
        <v>19</v>
      </c>
      <c r="E513">
        <v>1190500069</v>
      </c>
      <c r="F513">
        <v>4114004236</v>
      </c>
      <c r="G513" t="s">
        <v>20</v>
      </c>
      <c r="H513" t="s">
        <v>262</v>
      </c>
      <c r="J513" s="7">
        <v>13456.37</v>
      </c>
      <c r="K513" s="7">
        <v>13456.37</v>
      </c>
      <c r="L513" t="s">
        <v>21</v>
      </c>
      <c r="M513" t="s">
        <v>22</v>
      </c>
      <c r="N513" t="s">
        <v>23</v>
      </c>
      <c r="O513" s="7">
        <v>13456.37</v>
      </c>
      <c r="P513" t="s">
        <v>24</v>
      </c>
      <c r="R513">
        <v>4083770</v>
      </c>
    </row>
    <row r="514" spans="1:18" customFormat="1">
      <c r="A514" s="1">
        <v>43595</v>
      </c>
      <c r="C514" t="s">
        <v>25</v>
      </c>
      <c r="D514" t="s">
        <v>19</v>
      </c>
      <c r="E514">
        <v>1190500014</v>
      </c>
      <c r="F514">
        <v>4115005204</v>
      </c>
      <c r="G514" t="s">
        <v>20</v>
      </c>
      <c r="H514" t="s">
        <v>262</v>
      </c>
      <c r="J514" s="7">
        <v>1082.4000000000001</v>
      </c>
      <c r="K514" s="7">
        <v>1082.4000000000001</v>
      </c>
      <c r="L514" t="s">
        <v>21</v>
      </c>
      <c r="M514" t="s">
        <v>22</v>
      </c>
      <c r="N514" t="s">
        <v>23</v>
      </c>
      <c r="O514" s="7">
        <v>1082.4000000000001</v>
      </c>
      <c r="P514" t="s">
        <v>24</v>
      </c>
      <c r="R514">
        <v>4083497</v>
      </c>
    </row>
    <row r="515" spans="1:18" customFormat="1">
      <c r="A515" s="1">
        <v>43595</v>
      </c>
      <c r="C515" t="s">
        <v>26</v>
      </c>
      <c r="D515" t="s">
        <v>19</v>
      </c>
      <c r="E515">
        <v>1190500013</v>
      </c>
      <c r="F515">
        <v>4115005207</v>
      </c>
      <c r="G515" t="s">
        <v>20</v>
      </c>
      <c r="H515" t="s">
        <v>262</v>
      </c>
      <c r="J515" s="7">
        <v>1002</v>
      </c>
      <c r="K515" s="7">
        <v>1002</v>
      </c>
      <c r="L515" t="s">
        <v>21</v>
      </c>
      <c r="M515" t="s">
        <v>22</v>
      </c>
      <c r="N515" t="s">
        <v>23</v>
      </c>
      <c r="O515" s="7">
        <v>1002</v>
      </c>
      <c r="P515" t="s">
        <v>24</v>
      </c>
      <c r="R515">
        <v>4083493</v>
      </c>
    </row>
    <row r="516" spans="1:18" customFormat="1">
      <c r="A516" s="1">
        <v>43600</v>
      </c>
      <c r="C516" t="s">
        <v>54</v>
      </c>
      <c r="D516" t="s">
        <v>19</v>
      </c>
      <c r="E516">
        <v>1190500015</v>
      </c>
      <c r="F516">
        <v>5924012049</v>
      </c>
      <c r="G516" t="s">
        <v>20</v>
      </c>
      <c r="H516" t="s">
        <v>197</v>
      </c>
      <c r="J516">
        <v>742.8</v>
      </c>
      <c r="K516">
        <v>742.8</v>
      </c>
      <c r="L516" t="s">
        <v>21</v>
      </c>
      <c r="M516" t="s">
        <v>22</v>
      </c>
      <c r="N516" t="s">
        <v>23</v>
      </c>
      <c r="O516">
        <v>742.8</v>
      </c>
      <c r="P516" t="s">
        <v>24</v>
      </c>
      <c r="R516">
        <v>4083503</v>
      </c>
    </row>
    <row r="517" spans="1:18">
      <c r="A517" s="147">
        <v>43600</v>
      </c>
      <c r="C517" t="s">
        <v>35</v>
      </c>
      <c r="D517" t="s">
        <v>19</v>
      </c>
      <c r="E517" s="106">
        <v>1190500016</v>
      </c>
      <c r="F517" s="106">
        <v>2019278</v>
      </c>
      <c r="G517" s="106" t="s">
        <v>20</v>
      </c>
      <c r="H517" s="106" t="s">
        <v>219</v>
      </c>
      <c r="J517">
        <v>100.02</v>
      </c>
      <c r="K517">
        <v>100.02</v>
      </c>
      <c r="L517" t="s">
        <v>21</v>
      </c>
      <c r="M517" t="s">
        <v>22</v>
      </c>
      <c r="N517" t="s">
        <v>23</v>
      </c>
      <c r="O517" s="106">
        <v>100.02</v>
      </c>
      <c r="P517" t="s">
        <v>24</v>
      </c>
      <c r="R517">
        <v>4083501</v>
      </c>
    </row>
    <row r="518" spans="1:18">
      <c r="A518" s="147">
        <v>43600</v>
      </c>
      <c r="C518" t="s">
        <v>97</v>
      </c>
      <c r="D518" t="s">
        <v>19</v>
      </c>
      <c r="E518" s="106">
        <v>1190500073</v>
      </c>
      <c r="F518" s="106">
        <v>2019279</v>
      </c>
      <c r="G518" s="106" t="s">
        <v>20</v>
      </c>
      <c r="H518" s="106" t="s">
        <v>219</v>
      </c>
      <c r="J518">
        <v>76.08</v>
      </c>
      <c r="K518">
        <v>76.08</v>
      </c>
      <c r="L518" t="s">
        <v>21</v>
      </c>
      <c r="M518" t="s">
        <v>22</v>
      </c>
      <c r="N518" t="s">
        <v>23</v>
      </c>
      <c r="O518" s="106">
        <v>76.08</v>
      </c>
      <c r="P518" t="s">
        <v>24</v>
      </c>
      <c r="R518">
        <v>4083813</v>
      </c>
    </row>
    <row r="519" spans="1:18">
      <c r="A519" s="147">
        <v>43600</v>
      </c>
      <c r="C519" t="s">
        <v>119</v>
      </c>
      <c r="D519" t="s">
        <v>19</v>
      </c>
      <c r="E519" s="106">
        <v>1190500017</v>
      </c>
      <c r="F519" s="106">
        <v>2019280</v>
      </c>
      <c r="G519" s="106" t="s">
        <v>20</v>
      </c>
      <c r="H519" s="106" t="s">
        <v>219</v>
      </c>
      <c r="J519">
        <v>60</v>
      </c>
      <c r="K519">
        <v>60</v>
      </c>
      <c r="L519" t="s">
        <v>21</v>
      </c>
      <c r="M519" t="s">
        <v>22</v>
      </c>
      <c r="N519" t="s">
        <v>23</v>
      </c>
      <c r="O519" s="106">
        <v>60</v>
      </c>
      <c r="P519" t="s">
        <v>24</v>
      </c>
      <c r="R519">
        <v>4083505</v>
      </c>
    </row>
    <row r="520" spans="1:18">
      <c r="A520" s="147">
        <v>43600</v>
      </c>
      <c r="C520" t="s">
        <v>69</v>
      </c>
      <c r="D520" t="s">
        <v>19</v>
      </c>
      <c r="E520" s="106">
        <v>1190500018</v>
      </c>
      <c r="F520" s="106">
        <v>2019281</v>
      </c>
      <c r="G520" s="106" t="s">
        <v>20</v>
      </c>
      <c r="H520" s="106" t="s">
        <v>219</v>
      </c>
      <c r="J520">
        <v>62.4</v>
      </c>
      <c r="K520">
        <v>62.4</v>
      </c>
      <c r="L520" t="s">
        <v>21</v>
      </c>
      <c r="M520" t="s">
        <v>22</v>
      </c>
      <c r="N520" t="s">
        <v>23</v>
      </c>
      <c r="O520" s="106">
        <v>62.4</v>
      </c>
      <c r="P520" t="s">
        <v>24</v>
      </c>
      <c r="R520">
        <v>4083507</v>
      </c>
    </row>
    <row r="521" spans="1:18">
      <c r="A521" s="147">
        <v>43600</v>
      </c>
      <c r="C521" t="s">
        <v>44</v>
      </c>
      <c r="D521" t="s">
        <v>19</v>
      </c>
      <c r="E521" s="106">
        <v>1190500019</v>
      </c>
      <c r="F521" s="106">
        <v>2019283</v>
      </c>
      <c r="G521" s="106" t="s">
        <v>20</v>
      </c>
      <c r="H521" s="106" t="s">
        <v>219</v>
      </c>
      <c r="J521">
        <v>53.88</v>
      </c>
      <c r="K521">
        <v>53.88</v>
      </c>
      <c r="L521" t="s">
        <v>21</v>
      </c>
      <c r="M521" t="s">
        <v>22</v>
      </c>
      <c r="N521" t="s">
        <v>23</v>
      </c>
      <c r="O521" s="106">
        <v>53.88</v>
      </c>
      <c r="P521" t="s">
        <v>24</v>
      </c>
      <c r="R521">
        <v>4083509</v>
      </c>
    </row>
    <row r="522" spans="1:18">
      <c r="A522" s="147">
        <v>43600</v>
      </c>
      <c r="C522" t="s">
        <v>130</v>
      </c>
      <c r="D522" t="s">
        <v>19</v>
      </c>
      <c r="E522" s="106">
        <v>1190500020</v>
      </c>
      <c r="F522" s="106">
        <v>2019284</v>
      </c>
      <c r="G522" s="106" t="s">
        <v>20</v>
      </c>
      <c r="H522" s="106" t="s">
        <v>219</v>
      </c>
      <c r="J522">
        <v>60</v>
      </c>
      <c r="K522">
        <v>60</v>
      </c>
      <c r="L522" t="s">
        <v>21</v>
      </c>
      <c r="M522" t="s">
        <v>22</v>
      </c>
      <c r="N522" t="s">
        <v>23</v>
      </c>
      <c r="O522" s="106">
        <v>60</v>
      </c>
      <c r="P522" t="s">
        <v>24</v>
      </c>
      <c r="R522">
        <v>4083511</v>
      </c>
    </row>
    <row r="523" spans="1:18">
      <c r="A523" s="147">
        <v>43600</v>
      </c>
      <c r="C523" t="s">
        <v>38</v>
      </c>
      <c r="D523" t="s">
        <v>19</v>
      </c>
      <c r="E523" s="106">
        <v>1190500021</v>
      </c>
      <c r="F523" s="106">
        <v>2019285</v>
      </c>
      <c r="G523" s="106" t="s">
        <v>20</v>
      </c>
      <c r="H523" s="106" t="s">
        <v>219</v>
      </c>
      <c r="J523">
        <v>101.76</v>
      </c>
      <c r="K523">
        <v>101.76</v>
      </c>
      <c r="L523" t="s">
        <v>21</v>
      </c>
      <c r="M523" t="s">
        <v>22</v>
      </c>
      <c r="N523" t="s">
        <v>23</v>
      </c>
      <c r="O523" s="106">
        <v>101.76</v>
      </c>
      <c r="P523" t="s">
        <v>24</v>
      </c>
      <c r="R523">
        <v>4083513</v>
      </c>
    </row>
    <row r="524" spans="1:18">
      <c r="A524" s="147">
        <v>43600</v>
      </c>
      <c r="C524" t="s">
        <v>129</v>
      </c>
      <c r="D524" t="s">
        <v>19</v>
      </c>
      <c r="E524" s="106">
        <v>1190500022</v>
      </c>
      <c r="F524" s="106">
        <v>2019286</v>
      </c>
      <c r="G524" s="106" t="s">
        <v>20</v>
      </c>
      <c r="H524" s="106" t="s">
        <v>219</v>
      </c>
      <c r="J524">
        <v>78.84</v>
      </c>
      <c r="K524">
        <v>78.84</v>
      </c>
      <c r="L524" t="s">
        <v>21</v>
      </c>
      <c r="M524" t="s">
        <v>22</v>
      </c>
      <c r="N524" t="s">
        <v>23</v>
      </c>
      <c r="O524" s="106">
        <v>78.84</v>
      </c>
      <c r="P524" t="s">
        <v>24</v>
      </c>
      <c r="R524">
        <v>4083515</v>
      </c>
    </row>
    <row r="525" spans="1:18" customFormat="1">
      <c r="A525" s="1">
        <v>43605</v>
      </c>
      <c r="C525" t="s">
        <v>85</v>
      </c>
      <c r="D525" t="s">
        <v>19</v>
      </c>
      <c r="E525">
        <v>1190500131</v>
      </c>
      <c r="F525">
        <v>1900536510761</v>
      </c>
      <c r="G525" t="s">
        <v>20</v>
      </c>
      <c r="H525" t="s">
        <v>228</v>
      </c>
      <c r="J525">
        <v>873.6</v>
      </c>
      <c r="K525">
        <v>873.6</v>
      </c>
      <c r="L525" t="s">
        <v>21</v>
      </c>
      <c r="M525" t="s">
        <v>22</v>
      </c>
      <c r="N525" t="s">
        <v>23</v>
      </c>
      <c r="O525">
        <v>873.6</v>
      </c>
      <c r="P525" t="s">
        <v>24</v>
      </c>
      <c r="R525">
        <v>4094591</v>
      </c>
    </row>
    <row r="526" spans="1:18" customFormat="1">
      <c r="A526" s="1">
        <v>43605</v>
      </c>
      <c r="C526" t="s">
        <v>34</v>
      </c>
      <c r="D526" t="s">
        <v>19</v>
      </c>
      <c r="E526">
        <v>1190500132</v>
      </c>
      <c r="F526">
        <v>2019090741</v>
      </c>
      <c r="G526" t="s">
        <v>20</v>
      </c>
      <c r="H526" t="s">
        <v>243</v>
      </c>
      <c r="J526">
        <v>603.6</v>
      </c>
      <c r="K526">
        <v>603.6</v>
      </c>
      <c r="L526" t="s">
        <v>21</v>
      </c>
      <c r="M526" t="s">
        <v>22</v>
      </c>
      <c r="N526" t="s">
        <v>23</v>
      </c>
      <c r="O526">
        <v>603.6</v>
      </c>
      <c r="P526" t="s">
        <v>24</v>
      </c>
      <c r="R526">
        <v>4094593</v>
      </c>
    </row>
    <row r="527" spans="1:18" customFormat="1">
      <c r="A527" s="1">
        <v>43605</v>
      </c>
      <c r="C527" t="s">
        <v>34</v>
      </c>
      <c r="D527" t="s">
        <v>19</v>
      </c>
      <c r="E527">
        <v>1190500133</v>
      </c>
      <c r="F527">
        <v>2019090740</v>
      </c>
      <c r="G527" t="s">
        <v>20</v>
      </c>
      <c r="H527" t="s">
        <v>243</v>
      </c>
      <c r="J527" s="42">
        <v>603.6</v>
      </c>
      <c r="K527" s="42">
        <v>603.6</v>
      </c>
      <c r="L527" t="s">
        <v>21</v>
      </c>
      <c r="M527" t="s">
        <v>22</v>
      </c>
      <c r="N527" t="s">
        <v>23</v>
      </c>
      <c r="O527" s="42">
        <v>603.6</v>
      </c>
      <c r="P527" t="s">
        <v>24</v>
      </c>
      <c r="R527">
        <v>4094595</v>
      </c>
    </row>
    <row r="528" spans="1:18" customFormat="1">
      <c r="A528" s="1">
        <v>43605</v>
      </c>
      <c r="C528" t="s">
        <v>67</v>
      </c>
      <c r="D528" t="s">
        <v>19</v>
      </c>
      <c r="E528">
        <v>1190500136</v>
      </c>
      <c r="F528">
        <v>190276</v>
      </c>
      <c r="G528" t="s">
        <v>20</v>
      </c>
      <c r="H528" t="s">
        <v>270</v>
      </c>
      <c r="J528">
        <v>693.96</v>
      </c>
      <c r="K528">
        <v>693.96</v>
      </c>
      <c r="L528" t="s">
        <v>21</v>
      </c>
      <c r="M528" t="s">
        <v>22</v>
      </c>
      <c r="N528" t="s">
        <v>23</v>
      </c>
      <c r="O528">
        <v>693.96</v>
      </c>
      <c r="P528" t="s">
        <v>24</v>
      </c>
      <c r="R528">
        <v>4094611</v>
      </c>
    </row>
    <row r="529" spans="1:18" customFormat="1">
      <c r="A529" s="1">
        <v>43605</v>
      </c>
      <c r="C529" t="s">
        <v>67</v>
      </c>
      <c r="D529" t="s">
        <v>19</v>
      </c>
      <c r="E529">
        <v>1190500137</v>
      </c>
      <c r="F529">
        <v>190266</v>
      </c>
      <c r="G529" t="s">
        <v>20</v>
      </c>
      <c r="H529" t="s">
        <v>270</v>
      </c>
      <c r="J529" s="7">
        <v>1815</v>
      </c>
      <c r="K529" s="7">
        <v>1815</v>
      </c>
      <c r="L529" t="s">
        <v>21</v>
      </c>
      <c r="M529" t="s">
        <v>22</v>
      </c>
      <c r="N529" t="s">
        <v>23</v>
      </c>
      <c r="O529" s="7">
        <v>1815</v>
      </c>
      <c r="P529" t="s">
        <v>24</v>
      </c>
      <c r="R529">
        <v>4094613</v>
      </c>
    </row>
    <row r="530" spans="1:18" customFormat="1">
      <c r="A530" s="1">
        <v>43605</v>
      </c>
      <c r="C530" t="s">
        <v>52</v>
      </c>
      <c r="D530" t="s">
        <v>19</v>
      </c>
      <c r="E530">
        <v>1190500134</v>
      </c>
      <c r="F530">
        <v>190265</v>
      </c>
      <c r="G530" t="s">
        <v>20</v>
      </c>
      <c r="H530" t="s">
        <v>270</v>
      </c>
      <c r="J530" s="7">
        <v>1815</v>
      </c>
      <c r="K530" s="7">
        <v>1815</v>
      </c>
      <c r="L530" t="s">
        <v>21</v>
      </c>
      <c r="M530" t="s">
        <v>22</v>
      </c>
      <c r="N530" t="s">
        <v>23</v>
      </c>
      <c r="O530" s="7">
        <v>1815</v>
      </c>
      <c r="P530" t="s">
        <v>24</v>
      </c>
      <c r="R530">
        <v>4094603</v>
      </c>
    </row>
    <row r="531" spans="1:18" customFormat="1">
      <c r="A531" s="1">
        <v>43605</v>
      </c>
      <c r="C531" t="s">
        <v>52</v>
      </c>
      <c r="D531" t="s">
        <v>19</v>
      </c>
      <c r="E531">
        <v>1190500135</v>
      </c>
      <c r="F531">
        <v>190267</v>
      </c>
      <c r="G531" t="s">
        <v>20</v>
      </c>
      <c r="H531" t="s">
        <v>270</v>
      </c>
      <c r="J531">
        <v>520.69000000000005</v>
      </c>
      <c r="K531">
        <v>520.69000000000005</v>
      </c>
      <c r="L531" t="s">
        <v>21</v>
      </c>
      <c r="M531" t="s">
        <v>22</v>
      </c>
      <c r="N531" t="s">
        <v>23</v>
      </c>
      <c r="O531">
        <v>520.69000000000005</v>
      </c>
      <c r="P531" t="s">
        <v>24</v>
      </c>
      <c r="R531">
        <v>4094605</v>
      </c>
    </row>
    <row r="532" spans="1:18">
      <c r="A532" s="147">
        <v>43606</v>
      </c>
      <c r="C532" t="s">
        <v>41</v>
      </c>
      <c r="D532" t="s">
        <v>19</v>
      </c>
      <c r="E532" s="106">
        <v>1190500150</v>
      </c>
      <c r="F532" s="106">
        <v>2019295</v>
      </c>
      <c r="G532" s="106" t="s">
        <v>20</v>
      </c>
      <c r="H532" s="106" t="s">
        <v>219</v>
      </c>
      <c r="J532" s="42">
        <v>382.56</v>
      </c>
      <c r="K532" s="42">
        <v>382.56</v>
      </c>
      <c r="L532" t="s">
        <v>21</v>
      </c>
      <c r="M532" t="s">
        <v>22</v>
      </c>
      <c r="N532" t="s">
        <v>23</v>
      </c>
      <c r="O532" s="106">
        <v>382.56</v>
      </c>
      <c r="P532" t="s">
        <v>24</v>
      </c>
      <c r="R532">
        <v>4094669</v>
      </c>
    </row>
    <row r="533" spans="1:18">
      <c r="A533" s="147">
        <v>43606</v>
      </c>
      <c r="C533" t="s">
        <v>95</v>
      </c>
      <c r="D533" t="s">
        <v>19</v>
      </c>
      <c r="E533" s="106">
        <v>1190500033</v>
      </c>
      <c r="F533" s="106">
        <v>2019296</v>
      </c>
      <c r="G533" s="106" t="s">
        <v>20</v>
      </c>
      <c r="H533" s="106" t="s">
        <v>219</v>
      </c>
      <c r="J533">
        <v>336.48</v>
      </c>
      <c r="K533">
        <v>336.48</v>
      </c>
      <c r="L533" t="s">
        <v>21</v>
      </c>
      <c r="M533" t="s">
        <v>22</v>
      </c>
      <c r="N533" t="s">
        <v>23</v>
      </c>
      <c r="O533" s="106">
        <v>336.48</v>
      </c>
      <c r="P533" t="s">
        <v>24</v>
      </c>
      <c r="R533">
        <v>4083539</v>
      </c>
    </row>
    <row r="534" spans="1:18">
      <c r="A534" s="147">
        <v>43606</v>
      </c>
      <c r="C534" t="s">
        <v>53</v>
      </c>
      <c r="D534" t="s">
        <v>19</v>
      </c>
      <c r="E534" s="106">
        <v>1190500149</v>
      </c>
      <c r="F534" s="106">
        <v>2019297</v>
      </c>
      <c r="G534" s="106" t="s">
        <v>20</v>
      </c>
      <c r="H534" s="106" t="s">
        <v>219</v>
      </c>
      <c r="J534" s="42">
        <v>406.44</v>
      </c>
      <c r="K534" s="42">
        <v>406.44</v>
      </c>
      <c r="L534" t="s">
        <v>21</v>
      </c>
      <c r="M534" t="s">
        <v>22</v>
      </c>
      <c r="N534" t="s">
        <v>23</v>
      </c>
      <c r="O534" s="106">
        <v>406.44</v>
      </c>
      <c r="P534" t="s">
        <v>24</v>
      </c>
      <c r="R534">
        <v>4094665</v>
      </c>
    </row>
    <row r="535" spans="1:18">
      <c r="A535" s="147">
        <v>43606</v>
      </c>
      <c r="C535" t="s">
        <v>119</v>
      </c>
      <c r="D535" t="s">
        <v>19</v>
      </c>
      <c r="E535" s="106">
        <v>1190500148</v>
      </c>
      <c r="F535" s="106">
        <v>2019298</v>
      </c>
      <c r="G535" s="106" t="s">
        <v>20</v>
      </c>
      <c r="H535" s="106" t="s">
        <v>219</v>
      </c>
      <c r="J535">
        <v>375.6</v>
      </c>
      <c r="K535">
        <v>375.6</v>
      </c>
      <c r="L535" t="s">
        <v>21</v>
      </c>
      <c r="M535" t="s">
        <v>22</v>
      </c>
      <c r="N535" t="s">
        <v>23</v>
      </c>
      <c r="O535" s="106">
        <v>375.6</v>
      </c>
      <c r="P535" t="s">
        <v>24</v>
      </c>
      <c r="R535">
        <v>4094663</v>
      </c>
    </row>
    <row r="536" spans="1:18">
      <c r="A536" s="147">
        <v>43606</v>
      </c>
      <c r="C536" t="s">
        <v>27</v>
      </c>
      <c r="D536" t="s">
        <v>19</v>
      </c>
      <c r="E536" s="106">
        <v>1190500147</v>
      </c>
      <c r="F536" s="106">
        <v>2019299</v>
      </c>
      <c r="G536" s="106" t="s">
        <v>20</v>
      </c>
      <c r="H536" s="106" t="s">
        <v>219</v>
      </c>
      <c r="J536">
        <v>717.36</v>
      </c>
      <c r="K536">
        <v>717.36</v>
      </c>
      <c r="L536" t="s">
        <v>21</v>
      </c>
      <c r="M536" t="s">
        <v>22</v>
      </c>
      <c r="N536" t="s">
        <v>23</v>
      </c>
      <c r="O536" s="106">
        <v>717.36</v>
      </c>
      <c r="P536" t="s">
        <v>24</v>
      </c>
      <c r="R536">
        <v>4094653</v>
      </c>
    </row>
    <row r="537" spans="1:18">
      <c r="A537" s="147">
        <v>43606</v>
      </c>
      <c r="C537" t="s">
        <v>42</v>
      </c>
      <c r="D537" t="s">
        <v>19</v>
      </c>
      <c r="E537" s="106">
        <v>1190500146</v>
      </c>
      <c r="F537" s="106">
        <v>2019300</v>
      </c>
      <c r="G537" s="106" t="s">
        <v>20</v>
      </c>
      <c r="H537" s="106" t="s">
        <v>219</v>
      </c>
      <c r="J537" s="42">
        <v>53.88</v>
      </c>
      <c r="K537" s="42">
        <v>53.88</v>
      </c>
      <c r="L537" t="s">
        <v>21</v>
      </c>
      <c r="M537" t="s">
        <v>22</v>
      </c>
      <c r="N537" t="s">
        <v>23</v>
      </c>
      <c r="O537" s="106">
        <v>53.88</v>
      </c>
      <c r="P537" t="s">
        <v>24</v>
      </c>
      <c r="R537">
        <v>4094651</v>
      </c>
    </row>
    <row r="538" spans="1:18">
      <c r="A538" s="147">
        <v>43606</v>
      </c>
      <c r="C538" t="s">
        <v>103</v>
      </c>
      <c r="D538" t="s">
        <v>19</v>
      </c>
      <c r="E538" s="106">
        <v>1190500032</v>
      </c>
      <c r="F538" s="106">
        <v>2019301</v>
      </c>
      <c r="G538" s="106" t="s">
        <v>20</v>
      </c>
      <c r="H538" s="106" t="s">
        <v>219</v>
      </c>
      <c r="J538" s="42">
        <v>149.58000000000001</v>
      </c>
      <c r="K538" s="42">
        <v>149.58000000000001</v>
      </c>
      <c r="L538" t="s">
        <v>21</v>
      </c>
      <c r="M538" t="s">
        <v>22</v>
      </c>
      <c r="N538" t="s">
        <v>23</v>
      </c>
      <c r="O538" s="106">
        <v>149.58000000000001</v>
      </c>
      <c r="P538" t="s">
        <v>24</v>
      </c>
      <c r="R538">
        <v>4083535</v>
      </c>
    </row>
    <row r="539" spans="1:18">
      <c r="A539" s="147">
        <v>43607</v>
      </c>
      <c r="C539" t="s">
        <v>66</v>
      </c>
      <c r="D539" t="s">
        <v>19</v>
      </c>
      <c r="E539" s="106">
        <v>1190500046</v>
      </c>
      <c r="F539" s="106">
        <v>2019302</v>
      </c>
      <c r="G539" s="106" t="s">
        <v>20</v>
      </c>
      <c r="H539" s="106" t="s">
        <v>219</v>
      </c>
      <c r="J539">
        <v>321.95999999999998</v>
      </c>
      <c r="K539">
        <v>321.95999999999998</v>
      </c>
      <c r="L539" t="s">
        <v>21</v>
      </c>
      <c r="M539" t="s">
        <v>22</v>
      </c>
      <c r="N539" t="s">
        <v>23</v>
      </c>
      <c r="O539" s="106">
        <v>321.95999999999998</v>
      </c>
      <c r="P539" t="s">
        <v>24</v>
      </c>
      <c r="R539">
        <v>4083668</v>
      </c>
    </row>
    <row r="540" spans="1:18">
      <c r="A540" s="147">
        <v>43606</v>
      </c>
      <c r="C540" t="s">
        <v>66</v>
      </c>
      <c r="D540" t="s">
        <v>19</v>
      </c>
      <c r="E540" s="106">
        <v>1190500145</v>
      </c>
      <c r="F540" s="106">
        <v>2019303</v>
      </c>
      <c r="G540" s="106" t="s">
        <v>20</v>
      </c>
      <c r="H540" s="106" t="s">
        <v>219</v>
      </c>
      <c r="J540" s="42">
        <v>61.92</v>
      </c>
      <c r="K540" s="42">
        <v>61.92</v>
      </c>
      <c r="L540" t="s">
        <v>21</v>
      </c>
      <c r="M540" t="s">
        <v>22</v>
      </c>
      <c r="N540" t="s">
        <v>23</v>
      </c>
      <c r="O540" s="106">
        <v>61.92</v>
      </c>
      <c r="P540" t="s">
        <v>24</v>
      </c>
      <c r="R540">
        <v>4094649</v>
      </c>
    </row>
    <row r="541" spans="1:18">
      <c r="A541" s="147">
        <v>43606</v>
      </c>
      <c r="C541" t="s">
        <v>70</v>
      </c>
      <c r="D541" t="s">
        <v>19</v>
      </c>
      <c r="E541" s="106">
        <v>1190500031</v>
      </c>
      <c r="F541" s="106">
        <v>2019304</v>
      </c>
      <c r="G541" s="106" t="s">
        <v>20</v>
      </c>
      <c r="H541" s="106" t="s">
        <v>219</v>
      </c>
      <c r="J541">
        <v>252.12</v>
      </c>
      <c r="K541">
        <v>252.12</v>
      </c>
      <c r="L541" t="s">
        <v>21</v>
      </c>
      <c r="M541" t="s">
        <v>22</v>
      </c>
      <c r="N541" t="s">
        <v>23</v>
      </c>
      <c r="O541" s="106">
        <v>252.12</v>
      </c>
      <c r="P541" t="s">
        <v>24</v>
      </c>
      <c r="R541">
        <v>4083533</v>
      </c>
    </row>
    <row r="542" spans="1:18">
      <c r="A542" s="147">
        <v>43606</v>
      </c>
      <c r="C542" t="s">
        <v>70</v>
      </c>
      <c r="D542" t="s">
        <v>19</v>
      </c>
      <c r="E542" s="106">
        <v>1190500030</v>
      </c>
      <c r="F542" s="106">
        <v>2019305</v>
      </c>
      <c r="G542" s="106" t="s">
        <v>20</v>
      </c>
      <c r="H542" s="106" t="s">
        <v>219</v>
      </c>
      <c r="J542">
        <v>48</v>
      </c>
      <c r="K542">
        <v>48</v>
      </c>
      <c r="L542" t="s">
        <v>21</v>
      </c>
      <c r="M542" t="s">
        <v>22</v>
      </c>
      <c r="N542" t="s">
        <v>23</v>
      </c>
      <c r="O542" s="106">
        <v>48</v>
      </c>
      <c r="P542" t="s">
        <v>24</v>
      </c>
      <c r="R542">
        <v>4083531</v>
      </c>
    </row>
    <row r="543" spans="1:18">
      <c r="A543" s="147">
        <v>43606</v>
      </c>
      <c r="C543" t="s">
        <v>94</v>
      </c>
      <c r="D543" t="s">
        <v>19</v>
      </c>
      <c r="E543" s="106">
        <v>1190500029</v>
      </c>
      <c r="F543" s="106">
        <v>2019306</v>
      </c>
      <c r="G543" s="106" t="s">
        <v>20</v>
      </c>
      <c r="H543" s="106" t="s">
        <v>219</v>
      </c>
      <c r="J543">
        <v>28.68</v>
      </c>
      <c r="K543">
        <v>28.68</v>
      </c>
      <c r="L543" t="s">
        <v>21</v>
      </c>
      <c r="M543" t="s">
        <v>22</v>
      </c>
      <c r="N543" t="s">
        <v>23</v>
      </c>
      <c r="O543" s="106">
        <v>28.68</v>
      </c>
      <c r="P543" t="s">
        <v>24</v>
      </c>
      <c r="R543">
        <v>4083529</v>
      </c>
    </row>
    <row r="544" spans="1:18">
      <c r="A544" s="147">
        <v>43606</v>
      </c>
      <c r="C544" t="s">
        <v>92</v>
      </c>
      <c r="D544" t="s">
        <v>19</v>
      </c>
      <c r="E544" s="106">
        <v>1190500028</v>
      </c>
      <c r="F544" s="106">
        <v>2019307</v>
      </c>
      <c r="G544" s="106" t="s">
        <v>20</v>
      </c>
      <c r="H544" s="106" t="s">
        <v>219</v>
      </c>
      <c r="J544">
        <v>201</v>
      </c>
      <c r="K544">
        <v>201</v>
      </c>
      <c r="L544" t="s">
        <v>21</v>
      </c>
      <c r="M544" t="s">
        <v>22</v>
      </c>
      <c r="N544" t="s">
        <v>23</v>
      </c>
      <c r="O544" s="106">
        <v>201</v>
      </c>
      <c r="P544" t="s">
        <v>24</v>
      </c>
      <c r="R544">
        <v>4083527</v>
      </c>
    </row>
    <row r="545" spans="1:18">
      <c r="A545" s="147">
        <v>43606</v>
      </c>
      <c r="C545" t="s">
        <v>97</v>
      </c>
      <c r="D545" t="s">
        <v>19</v>
      </c>
      <c r="E545" s="106">
        <v>1190500027</v>
      </c>
      <c r="F545" s="106">
        <v>2019308</v>
      </c>
      <c r="G545" s="106" t="s">
        <v>20</v>
      </c>
      <c r="H545" s="106" t="s">
        <v>219</v>
      </c>
      <c r="J545">
        <v>56.28</v>
      </c>
      <c r="K545">
        <v>56.28</v>
      </c>
      <c r="L545" t="s">
        <v>21</v>
      </c>
      <c r="M545" t="s">
        <v>22</v>
      </c>
      <c r="N545" t="s">
        <v>23</v>
      </c>
      <c r="O545" s="106">
        <v>56.28</v>
      </c>
      <c r="P545" t="s">
        <v>24</v>
      </c>
      <c r="R545">
        <v>4083525</v>
      </c>
    </row>
    <row r="546" spans="1:18">
      <c r="A546" s="147">
        <v>43606</v>
      </c>
      <c r="C546" t="s">
        <v>40</v>
      </c>
      <c r="D546" t="s">
        <v>19</v>
      </c>
      <c r="E546" s="106">
        <v>1190500026</v>
      </c>
      <c r="F546" s="106">
        <v>2019309</v>
      </c>
      <c r="G546" s="106" t="s">
        <v>20</v>
      </c>
      <c r="H546" s="106" t="s">
        <v>219</v>
      </c>
      <c r="J546">
        <v>130.91999999999999</v>
      </c>
      <c r="K546">
        <v>130.91999999999999</v>
      </c>
      <c r="L546" t="s">
        <v>21</v>
      </c>
      <c r="M546" t="s">
        <v>22</v>
      </c>
      <c r="N546" t="s">
        <v>23</v>
      </c>
      <c r="O546" s="106">
        <v>130.91999999999999</v>
      </c>
      <c r="P546" t="s">
        <v>24</v>
      </c>
      <c r="R546">
        <v>4083523</v>
      </c>
    </row>
    <row r="547" spans="1:18">
      <c r="A547" s="147">
        <v>43606</v>
      </c>
      <c r="C547" t="s">
        <v>130</v>
      </c>
      <c r="D547" t="s">
        <v>19</v>
      </c>
      <c r="E547" s="106">
        <v>1190500144</v>
      </c>
      <c r="F547" s="106">
        <v>2019310</v>
      </c>
      <c r="G547" s="106" t="s">
        <v>20</v>
      </c>
      <c r="H547" s="106" t="s">
        <v>219</v>
      </c>
      <c r="J547">
        <v>413.04</v>
      </c>
      <c r="K547">
        <v>413.04</v>
      </c>
      <c r="L547" t="s">
        <v>21</v>
      </c>
      <c r="M547" t="s">
        <v>22</v>
      </c>
      <c r="N547" t="s">
        <v>23</v>
      </c>
      <c r="O547" s="106">
        <v>413.04</v>
      </c>
      <c r="P547" t="s">
        <v>24</v>
      </c>
      <c r="R547">
        <v>4094647</v>
      </c>
    </row>
    <row r="548" spans="1:18">
      <c r="A548" s="147">
        <v>43606</v>
      </c>
      <c r="C548" t="s">
        <v>124</v>
      </c>
      <c r="D548" t="s">
        <v>19</v>
      </c>
      <c r="E548" s="106">
        <v>1190500025</v>
      </c>
      <c r="F548" s="106">
        <v>2019311</v>
      </c>
      <c r="G548" s="106" t="s">
        <v>20</v>
      </c>
      <c r="H548" s="106" t="s">
        <v>219</v>
      </c>
      <c r="J548">
        <v>162.47999999999999</v>
      </c>
      <c r="K548">
        <v>162.47999999999999</v>
      </c>
      <c r="L548" t="s">
        <v>21</v>
      </c>
      <c r="M548" t="s">
        <v>22</v>
      </c>
      <c r="N548" t="s">
        <v>23</v>
      </c>
      <c r="O548" s="106">
        <v>162.47999999999999</v>
      </c>
      <c r="P548" t="s">
        <v>24</v>
      </c>
      <c r="R548">
        <v>4083521</v>
      </c>
    </row>
    <row r="549" spans="1:18">
      <c r="A549" s="147">
        <v>43606</v>
      </c>
      <c r="C549" t="s">
        <v>53</v>
      </c>
      <c r="D549" t="s">
        <v>19</v>
      </c>
      <c r="E549" s="106">
        <v>1190500024</v>
      </c>
      <c r="F549" s="106">
        <v>2019312</v>
      </c>
      <c r="G549" s="106" t="s">
        <v>20</v>
      </c>
      <c r="H549" s="106" t="s">
        <v>219</v>
      </c>
      <c r="J549">
        <v>108</v>
      </c>
      <c r="K549">
        <v>108</v>
      </c>
      <c r="L549" t="s">
        <v>21</v>
      </c>
      <c r="M549" t="s">
        <v>22</v>
      </c>
      <c r="N549" t="s">
        <v>23</v>
      </c>
      <c r="O549" s="106">
        <v>108</v>
      </c>
      <c r="P549" t="s">
        <v>24</v>
      </c>
      <c r="R549">
        <v>4083519</v>
      </c>
    </row>
    <row r="550" spans="1:18">
      <c r="A550" s="147">
        <v>43606</v>
      </c>
      <c r="C550" t="s">
        <v>128</v>
      </c>
      <c r="D550" t="s">
        <v>19</v>
      </c>
      <c r="E550" s="106">
        <v>1190500143</v>
      </c>
      <c r="F550" s="106">
        <v>2019313</v>
      </c>
      <c r="G550" s="106" t="s">
        <v>20</v>
      </c>
      <c r="H550" s="106" t="s">
        <v>219</v>
      </c>
      <c r="J550" s="42">
        <v>164.88</v>
      </c>
      <c r="K550" s="42">
        <v>164.88</v>
      </c>
      <c r="L550" t="s">
        <v>21</v>
      </c>
      <c r="M550" t="s">
        <v>22</v>
      </c>
      <c r="N550" t="s">
        <v>23</v>
      </c>
      <c r="O550" s="106">
        <v>164.88</v>
      </c>
      <c r="P550" t="s">
        <v>24</v>
      </c>
      <c r="R550">
        <v>4094633</v>
      </c>
    </row>
    <row r="551" spans="1:18">
      <c r="A551" s="147">
        <v>43606</v>
      </c>
      <c r="C551" t="s">
        <v>103</v>
      </c>
      <c r="D551" t="s">
        <v>19</v>
      </c>
      <c r="E551" s="106">
        <v>1190500023</v>
      </c>
      <c r="F551" s="106">
        <v>2019314</v>
      </c>
      <c r="G551" s="106" t="s">
        <v>20</v>
      </c>
      <c r="H551" s="106" t="s">
        <v>219</v>
      </c>
      <c r="J551" s="42">
        <v>103.98</v>
      </c>
      <c r="K551" s="42">
        <v>103.98</v>
      </c>
      <c r="L551" t="s">
        <v>21</v>
      </c>
      <c r="M551" t="s">
        <v>22</v>
      </c>
      <c r="N551" t="s">
        <v>23</v>
      </c>
      <c r="O551" s="106">
        <v>103.98</v>
      </c>
      <c r="P551" t="s">
        <v>24</v>
      </c>
      <c r="R551">
        <v>4083517</v>
      </c>
    </row>
    <row r="552" spans="1:18">
      <c r="A552" s="147">
        <v>43606</v>
      </c>
      <c r="C552" t="s">
        <v>99</v>
      </c>
      <c r="D552" t="s">
        <v>19</v>
      </c>
      <c r="E552" s="106">
        <v>1190500142</v>
      </c>
      <c r="F552" s="106">
        <v>2019315</v>
      </c>
      <c r="G552" s="106" t="s">
        <v>20</v>
      </c>
      <c r="H552" s="106" t="s">
        <v>219</v>
      </c>
      <c r="J552">
        <v>27.48</v>
      </c>
      <c r="K552">
        <v>27.48</v>
      </c>
      <c r="L552" t="s">
        <v>21</v>
      </c>
      <c r="M552" t="s">
        <v>22</v>
      </c>
      <c r="N552" t="s">
        <v>23</v>
      </c>
      <c r="O552" s="106">
        <v>27.48</v>
      </c>
      <c r="P552" t="s">
        <v>24</v>
      </c>
      <c r="R552">
        <v>4094629</v>
      </c>
    </row>
    <row r="553" spans="1:18">
      <c r="A553" s="147">
        <v>43606</v>
      </c>
      <c r="C553" t="s">
        <v>27</v>
      </c>
      <c r="D553" t="s">
        <v>19</v>
      </c>
      <c r="E553" s="106">
        <v>1190500141</v>
      </c>
      <c r="F553" s="106">
        <v>2019316</v>
      </c>
      <c r="G553" s="106" t="s">
        <v>20</v>
      </c>
      <c r="H553" s="106" t="s">
        <v>219</v>
      </c>
      <c r="J553">
        <v>96</v>
      </c>
      <c r="K553">
        <v>96</v>
      </c>
      <c r="L553" t="s">
        <v>21</v>
      </c>
      <c r="M553" t="s">
        <v>22</v>
      </c>
      <c r="N553" t="s">
        <v>23</v>
      </c>
      <c r="O553" s="106">
        <v>96</v>
      </c>
      <c r="P553" t="s">
        <v>24</v>
      </c>
      <c r="R553">
        <v>4094625</v>
      </c>
    </row>
    <row r="554" spans="1:18">
      <c r="A554" s="147">
        <v>43606</v>
      </c>
      <c r="C554" t="s">
        <v>34</v>
      </c>
      <c r="D554" t="s">
        <v>19</v>
      </c>
      <c r="E554" s="106">
        <v>1190500140</v>
      </c>
      <c r="F554" s="106">
        <v>2019317</v>
      </c>
      <c r="G554" s="106" t="s">
        <v>20</v>
      </c>
      <c r="H554" s="106" t="s">
        <v>219</v>
      </c>
      <c r="J554">
        <v>107.52</v>
      </c>
      <c r="K554">
        <v>107.52</v>
      </c>
      <c r="L554" t="s">
        <v>21</v>
      </c>
      <c r="M554" t="s">
        <v>22</v>
      </c>
      <c r="N554" t="s">
        <v>23</v>
      </c>
      <c r="O554" s="106">
        <v>107.52</v>
      </c>
      <c r="P554" t="s">
        <v>24</v>
      </c>
      <c r="R554">
        <v>4094623</v>
      </c>
    </row>
    <row r="555" spans="1:18" customFormat="1">
      <c r="A555" s="1">
        <v>43606</v>
      </c>
      <c r="C555" t="s">
        <v>51</v>
      </c>
      <c r="D555" t="s">
        <v>19</v>
      </c>
      <c r="E555">
        <v>1190500187</v>
      </c>
      <c r="F555">
        <v>2190224</v>
      </c>
      <c r="G555" t="s">
        <v>20</v>
      </c>
      <c r="H555" t="s">
        <v>254</v>
      </c>
      <c r="J555">
        <v>35.4</v>
      </c>
      <c r="K555">
        <v>35.4</v>
      </c>
      <c r="L555" t="s">
        <v>21</v>
      </c>
      <c r="M555" t="s">
        <v>22</v>
      </c>
      <c r="N555" t="s">
        <v>23</v>
      </c>
      <c r="O555">
        <v>35.4</v>
      </c>
      <c r="P555" t="s">
        <v>24</v>
      </c>
      <c r="R555">
        <v>4095396</v>
      </c>
    </row>
    <row r="556" spans="1:18" customFormat="1">
      <c r="A556" s="1">
        <v>43606</v>
      </c>
      <c r="C556" t="s">
        <v>57</v>
      </c>
      <c r="D556" t="s">
        <v>19</v>
      </c>
      <c r="E556">
        <v>1190500187</v>
      </c>
      <c r="F556">
        <v>2190224</v>
      </c>
      <c r="G556" t="s">
        <v>20</v>
      </c>
      <c r="H556" t="s">
        <v>254</v>
      </c>
      <c r="J556">
        <v>35.4</v>
      </c>
      <c r="K556">
        <v>35.4</v>
      </c>
      <c r="L556" t="s">
        <v>21</v>
      </c>
      <c r="M556" t="s">
        <v>22</v>
      </c>
      <c r="N556" t="s">
        <v>23</v>
      </c>
      <c r="O556">
        <v>35.4</v>
      </c>
      <c r="P556" t="s">
        <v>24</v>
      </c>
      <c r="R556">
        <v>4095395</v>
      </c>
    </row>
    <row r="557" spans="1:18" customFormat="1">
      <c r="A557" s="1">
        <v>43606</v>
      </c>
      <c r="C557" t="s">
        <v>111</v>
      </c>
      <c r="D557" t="s">
        <v>19</v>
      </c>
      <c r="E557">
        <v>1190500187</v>
      </c>
      <c r="F557">
        <v>2190224</v>
      </c>
      <c r="G557" t="s">
        <v>20</v>
      </c>
      <c r="H557" t="s">
        <v>254</v>
      </c>
      <c r="J557">
        <v>35.4</v>
      </c>
      <c r="K557">
        <v>35.4</v>
      </c>
      <c r="L557" t="s">
        <v>21</v>
      </c>
      <c r="M557" t="s">
        <v>22</v>
      </c>
      <c r="N557" t="s">
        <v>23</v>
      </c>
      <c r="O557">
        <v>35.4</v>
      </c>
      <c r="P557" t="s">
        <v>24</v>
      </c>
      <c r="R557">
        <v>4095394</v>
      </c>
    </row>
    <row r="558" spans="1:18" customFormat="1">
      <c r="A558" s="1">
        <v>43606</v>
      </c>
      <c r="C558" t="s">
        <v>35</v>
      </c>
      <c r="D558" t="s">
        <v>19</v>
      </c>
      <c r="E558">
        <v>1190500138</v>
      </c>
      <c r="F558">
        <v>1960021</v>
      </c>
      <c r="G558" t="s">
        <v>20</v>
      </c>
      <c r="H558" t="s">
        <v>270</v>
      </c>
      <c r="J558">
        <v>66</v>
      </c>
      <c r="K558">
        <v>66</v>
      </c>
      <c r="L558" t="s">
        <v>21</v>
      </c>
      <c r="M558" t="s">
        <v>22</v>
      </c>
      <c r="N558" t="s">
        <v>23</v>
      </c>
      <c r="O558">
        <v>66</v>
      </c>
      <c r="P558" t="s">
        <v>24</v>
      </c>
      <c r="R558">
        <v>4094615</v>
      </c>
    </row>
    <row r="559" spans="1:18" customFormat="1">
      <c r="A559" s="1">
        <v>43607</v>
      </c>
      <c r="C559" t="s">
        <v>53</v>
      </c>
      <c r="D559" t="s">
        <v>19</v>
      </c>
      <c r="E559">
        <v>1190500160</v>
      </c>
      <c r="F559">
        <v>519026</v>
      </c>
      <c r="G559" t="s">
        <v>20</v>
      </c>
      <c r="H559" t="s">
        <v>206</v>
      </c>
      <c r="J559">
        <v>843</v>
      </c>
      <c r="K559">
        <v>843</v>
      </c>
      <c r="L559" t="s">
        <v>21</v>
      </c>
      <c r="M559" t="s">
        <v>22</v>
      </c>
      <c r="N559" t="s">
        <v>23</v>
      </c>
      <c r="O559">
        <v>843</v>
      </c>
      <c r="P559" t="s">
        <v>24</v>
      </c>
      <c r="R559">
        <v>4094948</v>
      </c>
    </row>
    <row r="560" spans="1:18" customFormat="1">
      <c r="A560" s="1">
        <v>43607</v>
      </c>
      <c r="C560" t="s">
        <v>136</v>
      </c>
      <c r="D560" t="s">
        <v>19</v>
      </c>
      <c r="E560">
        <v>1190500159</v>
      </c>
      <c r="F560">
        <v>519027</v>
      </c>
      <c r="G560" t="s">
        <v>20</v>
      </c>
      <c r="H560" t="s">
        <v>206</v>
      </c>
      <c r="J560">
        <v>381</v>
      </c>
      <c r="K560">
        <v>381</v>
      </c>
      <c r="L560" t="s">
        <v>21</v>
      </c>
      <c r="M560" t="s">
        <v>22</v>
      </c>
      <c r="N560" t="s">
        <v>23</v>
      </c>
      <c r="O560">
        <v>381</v>
      </c>
      <c r="P560" t="s">
        <v>24</v>
      </c>
      <c r="R560">
        <v>4094942</v>
      </c>
    </row>
    <row r="561" spans="1:18" customFormat="1">
      <c r="A561" s="1">
        <v>43607</v>
      </c>
      <c r="C561" t="s">
        <v>34</v>
      </c>
      <c r="D561" t="s">
        <v>19</v>
      </c>
      <c r="E561">
        <v>1190500158</v>
      </c>
      <c r="F561">
        <v>41190733</v>
      </c>
      <c r="G561" t="s">
        <v>20</v>
      </c>
      <c r="H561" t="s">
        <v>215</v>
      </c>
      <c r="J561">
        <v>139.80000000000001</v>
      </c>
      <c r="K561">
        <v>139.80000000000001</v>
      </c>
      <c r="L561" t="s">
        <v>21</v>
      </c>
      <c r="M561" t="s">
        <v>22</v>
      </c>
      <c r="N561" t="s">
        <v>23</v>
      </c>
      <c r="O561">
        <v>139.80000000000001</v>
      </c>
      <c r="P561" t="s">
        <v>24</v>
      </c>
      <c r="R561">
        <v>4095453</v>
      </c>
    </row>
    <row r="562" spans="1:18" customFormat="1">
      <c r="A562" s="1">
        <v>43607</v>
      </c>
      <c r="C562" t="s">
        <v>52</v>
      </c>
      <c r="D562" t="s">
        <v>19</v>
      </c>
      <c r="E562">
        <v>1190500158</v>
      </c>
      <c r="F562">
        <v>41190733</v>
      </c>
      <c r="G562" t="s">
        <v>20</v>
      </c>
      <c r="H562" t="s">
        <v>215</v>
      </c>
      <c r="J562" s="42">
        <v>186.4</v>
      </c>
      <c r="K562" s="42">
        <v>186.4</v>
      </c>
      <c r="L562" t="s">
        <v>21</v>
      </c>
      <c r="M562" t="s">
        <v>22</v>
      </c>
      <c r="N562" t="s">
        <v>23</v>
      </c>
      <c r="O562" s="42">
        <v>186.4</v>
      </c>
      <c r="P562" t="s">
        <v>24</v>
      </c>
      <c r="R562">
        <v>4095462</v>
      </c>
    </row>
    <row r="563" spans="1:18" customFormat="1">
      <c r="A563" s="1">
        <v>43607</v>
      </c>
      <c r="C563" t="s">
        <v>53</v>
      </c>
      <c r="D563" t="s">
        <v>19</v>
      </c>
      <c r="E563">
        <v>1190500158</v>
      </c>
      <c r="F563">
        <v>41190733</v>
      </c>
      <c r="G563" t="s">
        <v>20</v>
      </c>
      <c r="H563" t="s">
        <v>215</v>
      </c>
      <c r="J563">
        <v>23.3</v>
      </c>
      <c r="K563">
        <v>23.3</v>
      </c>
      <c r="L563" t="s">
        <v>21</v>
      </c>
      <c r="M563" t="s">
        <v>22</v>
      </c>
      <c r="N563" t="s">
        <v>23</v>
      </c>
      <c r="O563">
        <v>23.3</v>
      </c>
      <c r="P563" t="s">
        <v>24</v>
      </c>
      <c r="R563">
        <v>4095455</v>
      </c>
    </row>
    <row r="564" spans="1:18" customFormat="1">
      <c r="A564" s="1">
        <v>43607</v>
      </c>
      <c r="C564" t="s">
        <v>57</v>
      </c>
      <c r="D564" t="s">
        <v>19</v>
      </c>
      <c r="E564">
        <v>1190500158</v>
      </c>
      <c r="F564">
        <v>41190733</v>
      </c>
      <c r="G564" t="s">
        <v>20</v>
      </c>
      <c r="H564" t="s">
        <v>215</v>
      </c>
      <c r="J564" s="42">
        <v>46.6</v>
      </c>
      <c r="K564" s="42">
        <v>46.6</v>
      </c>
      <c r="L564" t="s">
        <v>21</v>
      </c>
      <c r="M564" t="s">
        <v>22</v>
      </c>
      <c r="N564" t="s">
        <v>23</v>
      </c>
      <c r="O564" s="42">
        <v>46.6</v>
      </c>
      <c r="P564" t="s">
        <v>24</v>
      </c>
      <c r="R564">
        <v>4095461</v>
      </c>
    </row>
    <row r="565" spans="1:18" customFormat="1">
      <c r="A565" s="1">
        <v>43607</v>
      </c>
      <c r="C565" t="s">
        <v>32</v>
      </c>
      <c r="D565" t="s">
        <v>19</v>
      </c>
      <c r="E565">
        <v>1190500158</v>
      </c>
      <c r="F565">
        <v>41190733</v>
      </c>
      <c r="G565" t="s">
        <v>20</v>
      </c>
      <c r="H565" t="s">
        <v>215</v>
      </c>
      <c r="J565">
        <v>23.32</v>
      </c>
      <c r="K565">
        <v>23.32</v>
      </c>
      <c r="L565" t="s">
        <v>21</v>
      </c>
      <c r="M565" t="s">
        <v>22</v>
      </c>
      <c r="N565" t="s">
        <v>23</v>
      </c>
      <c r="O565">
        <v>23.32</v>
      </c>
      <c r="P565" t="s">
        <v>24</v>
      </c>
      <c r="R565">
        <v>4095452</v>
      </c>
    </row>
    <row r="566" spans="1:18" customFormat="1">
      <c r="A566" s="1">
        <v>43607</v>
      </c>
      <c r="C566" t="s">
        <v>131</v>
      </c>
      <c r="D566" t="s">
        <v>19</v>
      </c>
      <c r="E566">
        <v>1190500158</v>
      </c>
      <c r="F566">
        <v>41190733</v>
      </c>
      <c r="G566" t="s">
        <v>20</v>
      </c>
      <c r="H566" t="s">
        <v>215</v>
      </c>
      <c r="J566">
        <v>23.3</v>
      </c>
      <c r="K566">
        <v>23.3</v>
      </c>
      <c r="L566" t="s">
        <v>21</v>
      </c>
      <c r="M566" t="s">
        <v>22</v>
      </c>
      <c r="N566" t="s">
        <v>23</v>
      </c>
      <c r="O566">
        <v>23.3</v>
      </c>
      <c r="P566" t="s">
        <v>24</v>
      </c>
      <c r="R566">
        <v>4095454</v>
      </c>
    </row>
    <row r="567" spans="1:18" customFormat="1">
      <c r="A567" s="1">
        <v>43607</v>
      </c>
      <c r="C567" t="s">
        <v>132</v>
      </c>
      <c r="D567" t="s">
        <v>19</v>
      </c>
      <c r="E567">
        <v>1190500158</v>
      </c>
      <c r="F567">
        <v>41190733</v>
      </c>
      <c r="G567" t="s">
        <v>20</v>
      </c>
      <c r="H567" t="s">
        <v>215</v>
      </c>
      <c r="J567">
        <v>23.3</v>
      </c>
      <c r="K567">
        <v>23.3</v>
      </c>
      <c r="L567" t="s">
        <v>21</v>
      </c>
      <c r="M567" t="s">
        <v>22</v>
      </c>
      <c r="N567" t="s">
        <v>23</v>
      </c>
      <c r="O567">
        <v>23.3</v>
      </c>
      <c r="P567" t="s">
        <v>24</v>
      </c>
      <c r="R567">
        <v>4095456</v>
      </c>
    </row>
    <row r="568" spans="1:18" customFormat="1">
      <c r="A568" s="1">
        <v>43607</v>
      </c>
      <c r="C568" t="s">
        <v>133</v>
      </c>
      <c r="D568" t="s">
        <v>19</v>
      </c>
      <c r="E568">
        <v>1190500158</v>
      </c>
      <c r="F568">
        <v>41190733</v>
      </c>
      <c r="G568" t="s">
        <v>20</v>
      </c>
      <c r="H568" t="s">
        <v>215</v>
      </c>
      <c r="J568">
        <v>46.6</v>
      </c>
      <c r="K568">
        <v>46.6</v>
      </c>
      <c r="L568" t="s">
        <v>21</v>
      </c>
      <c r="M568" t="s">
        <v>22</v>
      </c>
      <c r="N568" t="s">
        <v>23</v>
      </c>
      <c r="O568">
        <v>46.6</v>
      </c>
      <c r="P568" t="s">
        <v>24</v>
      </c>
      <c r="R568">
        <v>4095457</v>
      </c>
    </row>
    <row r="569" spans="1:18" customFormat="1">
      <c r="A569" s="1">
        <v>43607</v>
      </c>
      <c r="C569" t="s">
        <v>83</v>
      </c>
      <c r="D569" t="s">
        <v>19</v>
      </c>
      <c r="E569">
        <v>1190500158</v>
      </c>
      <c r="F569">
        <v>41190733</v>
      </c>
      <c r="G569" t="s">
        <v>20</v>
      </c>
      <c r="H569" t="s">
        <v>215</v>
      </c>
      <c r="J569">
        <v>116.5</v>
      </c>
      <c r="K569">
        <v>116.5</v>
      </c>
      <c r="L569" t="s">
        <v>21</v>
      </c>
      <c r="M569" t="s">
        <v>22</v>
      </c>
      <c r="N569" t="s">
        <v>23</v>
      </c>
      <c r="O569">
        <v>116.5</v>
      </c>
      <c r="P569" t="s">
        <v>24</v>
      </c>
      <c r="R569">
        <v>4095460</v>
      </c>
    </row>
    <row r="570" spans="1:18" customFormat="1">
      <c r="A570" s="1">
        <v>43607</v>
      </c>
      <c r="C570" t="s">
        <v>26</v>
      </c>
      <c r="D570" t="s">
        <v>19</v>
      </c>
      <c r="E570">
        <v>1190500158</v>
      </c>
      <c r="F570">
        <v>41190733</v>
      </c>
      <c r="G570" t="s">
        <v>20</v>
      </c>
      <c r="H570" t="s">
        <v>215</v>
      </c>
      <c r="J570">
        <v>23.3</v>
      </c>
      <c r="K570">
        <v>23.3</v>
      </c>
      <c r="L570" t="s">
        <v>21</v>
      </c>
      <c r="M570" t="s">
        <v>22</v>
      </c>
      <c r="N570" t="s">
        <v>23</v>
      </c>
      <c r="O570">
        <v>23.3</v>
      </c>
      <c r="P570" t="s">
        <v>24</v>
      </c>
      <c r="R570">
        <v>4095459</v>
      </c>
    </row>
    <row r="571" spans="1:18" customFormat="1">
      <c r="A571" s="1">
        <v>43607</v>
      </c>
      <c r="C571" t="s">
        <v>27</v>
      </c>
      <c r="D571" t="s">
        <v>19</v>
      </c>
      <c r="E571">
        <v>1190500158</v>
      </c>
      <c r="F571">
        <v>41190733</v>
      </c>
      <c r="G571" t="s">
        <v>20</v>
      </c>
      <c r="H571" t="s">
        <v>215</v>
      </c>
      <c r="J571">
        <v>69.900000000000006</v>
      </c>
      <c r="K571">
        <v>69.900000000000006</v>
      </c>
      <c r="L571" t="s">
        <v>21</v>
      </c>
      <c r="M571" t="s">
        <v>22</v>
      </c>
      <c r="N571" t="s">
        <v>23</v>
      </c>
      <c r="O571">
        <v>69.900000000000006</v>
      </c>
      <c r="P571" t="s">
        <v>24</v>
      </c>
      <c r="R571">
        <v>4095458</v>
      </c>
    </row>
    <row r="572" spans="1:18">
      <c r="A572" s="147">
        <v>43606</v>
      </c>
      <c r="C572" t="s">
        <v>119</v>
      </c>
      <c r="D572" t="s">
        <v>19</v>
      </c>
      <c r="E572" s="106">
        <v>1190500139</v>
      </c>
      <c r="F572" s="106">
        <v>2019318</v>
      </c>
      <c r="G572" s="106" t="s">
        <v>20</v>
      </c>
      <c r="H572" s="106" t="s">
        <v>219</v>
      </c>
      <c r="J572">
        <v>130.44</v>
      </c>
      <c r="K572">
        <v>130.44</v>
      </c>
      <c r="L572" t="s">
        <v>21</v>
      </c>
      <c r="M572" t="s">
        <v>22</v>
      </c>
      <c r="N572" t="s">
        <v>23</v>
      </c>
      <c r="O572" s="106">
        <v>130.44</v>
      </c>
      <c r="P572" t="s">
        <v>24</v>
      </c>
      <c r="R572">
        <v>4094617</v>
      </c>
    </row>
    <row r="573" spans="1:18">
      <c r="A573" s="147">
        <v>43607</v>
      </c>
      <c r="C573" t="s">
        <v>114</v>
      </c>
      <c r="D573" t="s">
        <v>19</v>
      </c>
      <c r="E573" s="106">
        <v>1190500045</v>
      </c>
      <c r="F573" s="106">
        <v>2019321</v>
      </c>
      <c r="G573" s="106" t="s">
        <v>20</v>
      </c>
      <c r="H573" s="106" t="s">
        <v>219</v>
      </c>
      <c r="J573" s="42">
        <v>489.6</v>
      </c>
      <c r="K573" s="42">
        <v>489.6</v>
      </c>
      <c r="L573" t="s">
        <v>21</v>
      </c>
      <c r="M573" t="s">
        <v>22</v>
      </c>
      <c r="N573" t="s">
        <v>23</v>
      </c>
      <c r="O573" s="106">
        <v>489.6</v>
      </c>
      <c r="P573" t="s">
        <v>24</v>
      </c>
      <c r="R573">
        <v>4083666</v>
      </c>
    </row>
    <row r="574" spans="1:18">
      <c r="A574" s="147">
        <v>43607</v>
      </c>
      <c r="C574" t="s">
        <v>44</v>
      </c>
      <c r="D574" t="s">
        <v>19</v>
      </c>
      <c r="E574" s="106">
        <v>1190500044</v>
      </c>
      <c r="F574" s="106">
        <v>2019322</v>
      </c>
      <c r="G574" s="106" t="s">
        <v>20</v>
      </c>
      <c r="H574" s="106" t="s">
        <v>219</v>
      </c>
      <c r="J574">
        <v>120.96</v>
      </c>
      <c r="K574">
        <v>120.96</v>
      </c>
      <c r="L574" t="s">
        <v>21</v>
      </c>
      <c r="M574" t="s">
        <v>22</v>
      </c>
      <c r="N574" t="s">
        <v>23</v>
      </c>
      <c r="O574" s="106">
        <v>120.96</v>
      </c>
      <c r="P574" t="s">
        <v>24</v>
      </c>
      <c r="R574">
        <v>4083664</v>
      </c>
    </row>
    <row r="575" spans="1:18">
      <c r="A575" s="147">
        <v>43607</v>
      </c>
      <c r="C575" t="s">
        <v>116</v>
      </c>
      <c r="D575" t="s">
        <v>19</v>
      </c>
      <c r="E575" s="106">
        <v>1190500043</v>
      </c>
      <c r="F575" s="106">
        <v>2019323</v>
      </c>
      <c r="G575" s="106" t="s">
        <v>20</v>
      </c>
      <c r="H575" s="106" t="s">
        <v>219</v>
      </c>
      <c r="J575" s="42">
        <v>27.48</v>
      </c>
      <c r="K575" s="42">
        <v>27.48</v>
      </c>
      <c r="L575" t="s">
        <v>21</v>
      </c>
      <c r="M575" t="s">
        <v>22</v>
      </c>
      <c r="N575" t="s">
        <v>23</v>
      </c>
      <c r="O575" s="106">
        <v>27.48</v>
      </c>
      <c r="P575" t="s">
        <v>24</v>
      </c>
      <c r="R575">
        <v>4083662</v>
      </c>
    </row>
    <row r="576" spans="1:18">
      <c r="A576" s="147">
        <v>43607</v>
      </c>
      <c r="C576" t="s">
        <v>114</v>
      </c>
      <c r="D576" t="s">
        <v>19</v>
      </c>
      <c r="E576" s="106">
        <v>1190500042</v>
      </c>
      <c r="F576" s="106">
        <v>2019324</v>
      </c>
      <c r="G576" s="106" t="s">
        <v>20</v>
      </c>
      <c r="H576" s="106" t="s">
        <v>219</v>
      </c>
      <c r="J576">
        <v>82.44</v>
      </c>
      <c r="K576">
        <v>82.44</v>
      </c>
      <c r="L576" t="s">
        <v>21</v>
      </c>
      <c r="M576" t="s">
        <v>22</v>
      </c>
      <c r="N576" t="s">
        <v>23</v>
      </c>
      <c r="O576" s="106">
        <v>82.44</v>
      </c>
      <c r="P576" t="s">
        <v>24</v>
      </c>
      <c r="R576">
        <v>4083660</v>
      </c>
    </row>
    <row r="577" spans="1:18">
      <c r="A577" s="147">
        <v>43607</v>
      </c>
      <c r="C577" t="s">
        <v>99</v>
      </c>
      <c r="D577" t="s">
        <v>19</v>
      </c>
      <c r="E577" s="106">
        <v>1190500041</v>
      </c>
      <c r="F577" s="106">
        <v>2019325</v>
      </c>
      <c r="G577" s="106" t="s">
        <v>20</v>
      </c>
      <c r="H577" s="106" t="s">
        <v>219</v>
      </c>
      <c r="J577" s="7">
        <v>1663.92</v>
      </c>
      <c r="K577" s="7">
        <v>1663.92</v>
      </c>
      <c r="L577" t="s">
        <v>21</v>
      </c>
      <c r="M577" t="s">
        <v>22</v>
      </c>
      <c r="N577" t="s">
        <v>23</v>
      </c>
      <c r="O577" s="98">
        <v>1663.92</v>
      </c>
      <c r="P577" t="s">
        <v>24</v>
      </c>
      <c r="R577">
        <v>4083658</v>
      </c>
    </row>
    <row r="578" spans="1:18">
      <c r="A578" s="147">
        <v>43607</v>
      </c>
      <c r="C578" t="s">
        <v>124</v>
      </c>
      <c r="D578" t="s">
        <v>19</v>
      </c>
      <c r="E578" s="106">
        <v>1190500040</v>
      </c>
      <c r="F578" s="106">
        <v>2019326</v>
      </c>
      <c r="G578" s="106" t="s">
        <v>20</v>
      </c>
      <c r="H578" s="106" t="s">
        <v>219</v>
      </c>
      <c r="J578">
        <v>153.47999999999999</v>
      </c>
      <c r="K578">
        <v>153.47999999999999</v>
      </c>
      <c r="L578" t="s">
        <v>21</v>
      </c>
      <c r="M578" t="s">
        <v>22</v>
      </c>
      <c r="N578" t="s">
        <v>23</v>
      </c>
      <c r="O578" s="106">
        <v>153.47999999999999</v>
      </c>
      <c r="P578" t="s">
        <v>24</v>
      </c>
      <c r="R578">
        <v>4083553</v>
      </c>
    </row>
    <row r="579" spans="1:18">
      <c r="A579" s="147">
        <v>43607</v>
      </c>
      <c r="C579" t="s">
        <v>135</v>
      </c>
      <c r="D579" t="s">
        <v>19</v>
      </c>
      <c r="E579" s="106">
        <v>1190500039</v>
      </c>
      <c r="F579" s="106">
        <v>2019327</v>
      </c>
      <c r="G579" s="106" t="s">
        <v>20</v>
      </c>
      <c r="H579" s="106" t="s">
        <v>219</v>
      </c>
      <c r="J579">
        <v>193.56</v>
      </c>
      <c r="K579">
        <v>193.56</v>
      </c>
      <c r="L579" t="s">
        <v>21</v>
      </c>
      <c r="M579" t="s">
        <v>22</v>
      </c>
      <c r="N579" t="s">
        <v>23</v>
      </c>
      <c r="O579" s="106">
        <v>193.56</v>
      </c>
      <c r="P579" t="s">
        <v>24</v>
      </c>
      <c r="R579">
        <v>4083551</v>
      </c>
    </row>
    <row r="580" spans="1:18">
      <c r="A580" s="147">
        <v>43607</v>
      </c>
      <c r="C580" t="s">
        <v>77</v>
      </c>
      <c r="D580" t="s">
        <v>19</v>
      </c>
      <c r="E580" s="106">
        <v>1190500038</v>
      </c>
      <c r="F580" s="106">
        <v>2019328</v>
      </c>
      <c r="G580" s="106" t="s">
        <v>20</v>
      </c>
      <c r="H580" s="106" t="s">
        <v>219</v>
      </c>
      <c r="J580">
        <v>27.48</v>
      </c>
      <c r="K580">
        <v>27.48</v>
      </c>
      <c r="L580" t="s">
        <v>21</v>
      </c>
      <c r="M580" t="s">
        <v>22</v>
      </c>
      <c r="N580" t="s">
        <v>23</v>
      </c>
      <c r="O580" s="106">
        <v>27.48</v>
      </c>
      <c r="P580" t="s">
        <v>24</v>
      </c>
      <c r="R580">
        <v>4083549</v>
      </c>
    </row>
    <row r="581" spans="1:18">
      <c r="A581" s="147">
        <v>43607</v>
      </c>
      <c r="C581" t="s">
        <v>68</v>
      </c>
      <c r="D581" t="s">
        <v>19</v>
      </c>
      <c r="E581" s="106">
        <v>1190500037</v>
      </c>
      <c r="F581" s="106">
        <v>2019329</v>
      </c>
      <c r="G581" s="106" t="s">
        <v>20</v>
      </c>
      <c r="H581" s="106" t="s">
        <v>219</v>
      </c>
      <c r="J581">
        <v>682.2</v>
      </c>
      <c r="K581">
        <v>682.2</v>
      </c>
      <c r="L581" t="s">
        <v>21</v>
      </c>
      <c r="M581" t="s">
        <v>22</v>
      </c>
      <c r="N581" t="s">
        <v>23</v>
      </c>
      <c r="O581" s="106">
        <v>682.2</v>
      </c>
      <c r="P581" t="s">
        <v>24</v>
      </c>
      <c r="R581">
        <v>4083547</v>
      </c>
    </row>
    <row r="582" spans="1:18">
      <c r="A582" s="147">
        <v>43607</v>
      </c>
      <c r="C582" t="s">
        <v>103</v>
      </c>
      <c r="D582" t="s">
        <v>19</v>
      </c>
      <c r="E582" s="106">
        <v>1190500036</v>
      </c>
      <c r="F582" s="106">
        <v>2019331</v>
      </c>
      <c r="G582" s="106" t="s">
        <v>20</v>
      </c>
      <c r="H582" s="106" t="s">
        <v>219</v>
      </c>
      <c r="J582">
        <v>13.74</v>
      </c>
      <c r="K582">
        <v>13.74</v>
      </c>
      <c r="L582" t="s">
        <v>21</v>
      </c>
      <c r="M582" t="s">
        <v>22</v>
      </c>
      <c r="N582" t="s">
        <v>23</v>
      </c>
      <c r="O582" s="106">
        <v>13.74</v>
      </c>
      <c r="P582" t="s">
        <v>24</v>
      </c>
      <c r="R582">
        <v>4083545</v>
      </c>
    </row>
    <row r="583" spans="1:18">
      <c r="A583" s="147">
        <v>43607</v>
      </c>
      <c r="C583" t="s">
        <v>79</v>
      </c>
      <c r="D583" t="s">
        <v>19</v>
      </c>
      <c r="E583" s="106">
        <v>1190500035</v>
      </c>
      <c r="F583" s="106">
        <v>2019332</v>
      </c>
      <c r="G583" s="106" t="s">
        <v>20</v>
      </c>
      <c r="H583" s="106" t="s">
        <v>219</v>
      </c>
      <c r="J583" s="42">
        <v>150.24</v>
      </c>
      <c r="K583" s="42">
        <v>150.24</v>
      </c>
      <c r="L583" t="s">
        <v>21</v>
      </c>
      <c r="M583" t="s">
        <v>22</v>
      </c>
      <c r="N583" t="s">
        <v>23</v>
      </c>
      <c r="O583" s="106">
        <v>150.24</v>
      </c>
      <c r="P583" t="s">
        <v>24</v>
      </c>
      <c r="R583">
        <v>4083543</v>
      </c>
    </row>
    <row r="584" spans="1:18">
      <c r="A584" s="147">
        <v>43607</v>
      </c>
      <c r="C584" t="s">
        <v>67</v>
      </c>
      <c r="D584" t="s">
        <v>19</v>
      </c>
      <c r="E584" s="106">
        <v>1190500034</v>
      </c>
      <c r="F584" s="106">
        <v>2019333</v>
      </c>
      <c r="G584" s="106" t="s">
        <v>20</v>
      </c>
      <c r="H584" s="106" t="s">
        <v>219</v>
      </c>
      <c r="J584">
        <v>54.96</v>
      </c>
      <c r="K584">
        <v>54.96</v>
      </c>
      <c r="L584" t="s">
        <v>21</v>
      </c>
      <c r="M584" t="s">
        <v>22</v>
      </c>
      <c r="N584" t="s">
        <v>23</v>
      </c>
      <c r="O584" s="106">
        <v>54.96</v>
      </c>
      <c r="P584" t="s">
        <v>24</v>
      </c>
      <c r="R584">
        <v>4083541</v>
      </c>
    </row>
    <row r="585" spans="1:18" customFormat="1">
      <c r="A585" s="1">
        <v>43607</v>
      </c>
      <c r="C585" t="s">
        <v>134</v>
      </c>
      <c r="D585" t="s">
        <v>19</v>
      </c>
      <c r="E585">
        <v>1190500156</v>
      </c>
      <c r="F585">
        <v>201968</v>
      </c>
      <c r="G585" t="s">
        <v>20</v>
      </c>
      <c r="H585" t="s">
        <v>220</v>
      </c>
      <c r="J585">
        <v>319.2</v>
      </c>
      <c r="K585">
        <v>319.2</v>
      </c>
      <c r="L585" t="s">
        <v>21</v>
      </c>
      <c r="M585" t="s">
        <v>22</v>
      </c>
      <c r="N585" t="s">
        <v>23</v>
      </c>
      <c r="O585">
        <v>319.2</v>
      </c>
      <c r="P585" t="s">
        <v>24</v>
      </c>
      <c r="R585">
        <v>4094822</v>
      </c>
    </row>
    <row r="586" spans="1:18" customFormat="1">
      <c r="A586" s="1">
        <v>43607</v>
      </c>
      <c r="C586" t="s">
        <v>79</v>
      </c>
      <c r="D586" t="s">
        <v>19</v>
      </c>
      <c r="E586">
        <v>1190500152</v>
      </c>
      <c r="F586">
        <v>201964</v>
      </c>
      <c r="G586" t="s">
        <v>20</v>
      </c>
      <c r="H586" t="s">
        <v>220</v>
      </c>
      <c r="J586">
        <v>512.4</v>
      </c>
      <c r="K586">
        <v>512.4</v>
      </c>
      <c r="L586" t="s">
        <v>21</v>
      </c>
      <c r="M586" t="s">
        <v>22</v>
      </c>
      <c r="N586" t="s">
        <v>23</v>
      </c>
      <c r="O586">
        <v>512.4</v>
      </c>
      <c r="P586" t="s">
        <v>24</v>
      </c>
      <c r="R586">
        <v>4094696</v>
      </c>
    </row>
    <row r="587" spans="1:18" customFormat="1">
      <c r="A587" s="1">
        <v>43607</v>
      </c>
      <c r="C587" t="s">
        <v>79</v>
      </c>
      <c r="D587" t="s">
        <v>19</v>
      </c>
      <c r="E587">
        <v>1190500153</v>
      </c>
      <c r="F587">
        <v>201965</v>
      </c>
      <c r="G587" t="s">
        <v>20</v>
      </c>
      <c r="H587" t="s">
        <v>220</v>
      </c>
      <c r="J587">
        <v>711.6</v>
      </c>
      <c r="K587">
        <v>711.6</v>
      </c>
      <c r="L587" t="s">
        <v>21</v>
      </c>
      <c r="M587" t="s">
        <v>22</v>
      </c>
      <c r="N587" t="s">
        <v>23</v>
      </c>
      <c r="O587">
        <v>711.6</v>
      </c>
      <c r="P587" t="s">
        <v>24</v>
      </c>
      <c r="R587">
        <v>4094708</v>
      </c>
    </row>
    <row r="588" spans="1:18" customFormat="1">
      <c r="A588" s="1">
        <v>43607</v>
      </c>
      <c r="C588" t="s">
        <v>79</v>
      </c>
      <c r="D588" t="s">
        <v>19</v>
      </c>
      <c r="E588">
        <v>1190500154</v>
      </c>
      <c r="F588">
        <v>201966</v>
      </c>
      <c r="G588" t="s">
        <v>20</v>
      </c>
      <c r="H588" t="s">
        <v>220</v>
      </c>
      <c r="J588" s="42">
        <v>55.2</v>
      </c>
      <c r="K588" s="42">
        <v>55.2</v>
      </c>
      <c r="L588" t="s">
        <v>21</v>
      </c>
      <c r="M588" t="s">
        <v>22</v>
      </c>
      <c r="N588" t="s">
        <v>23</v>
      </c>
      <c r="O588" s="42">
        <v>55.2</v>
      </c>
      <c r="P588" t="s">
        <v>24</v>
      </c>
      <c r="R588">
        <v>4094816</v>
      </c>
    </row>
    <row r="589" spans="1:18" customFormat="1">
      <c r="A589" s="1">
        <v>43607</v>
      </c>
      <c r="C589" t="s">
        <v>79</v>
      </c>
      <c r="D589" t="s">
        <v>19</v>
      </c>
      <c r="E589">
        <v>1190500157</v>
      </c>
      <c r="F589">
        <v>201963</v>
      </c>
      <c r="G589" t="s">
        <v>20</v>
      </c>
      <c r="H589" t="s">
        <v>220</v>
      </c>
      <c r="J589">
        <v>693.6</v>
      </c>
      <c r="K589">
        <v>693.6</v>
      </c>
      <c r="L589" t="s">
        <v>21</v>
      </c>
      <c r="M589" t="s">
        <v>22</v>
      </c>
      <c r="N589" t="s">
        <v>23</v>
      </c>
      <c r="O589">
        <v>693.6</v>
      </c>
      <c r="P589" t="s">
        <v>24</v>
      </c>
      <c r="R589">
        <v>4094913</v>
      </c>
    </row>
    <row r="590" spans="1:18" customFormat="1">
      <c r="A590" s="1">
        <v>43607</v>
      </c>
      <c r="C590" t="s">
        <v>91</v>
      </c>
      <c r="D590" t="s">
        <v>19</v>
      </c>
      <c r="E590">
        <v>1190500155</v>
      </c>
      <c r="F590">
        <v>201967</v>
      </c>
      <c r="G590" t="s">
        <v>20</v>
      </c>
      <c r="H590" t="s">
        <v>220</v>
      </c>
      <c r="J590">
        <v>55.2</v>
      </c>
      <c r="K590">
        <v>55.2</v>
      </c>
      <c r="L590" t="s">
        <v>21</v>
      </c>
      <c r="M590" t="s">
        <v>22</v>
      </c>
      <c r="N590" t="s">
        <v>23</v>
      </c>
      <c r="O590">
        <v>55.2</v>
      </c>
      <c r="P590" t="s">
        <v>24</v>
      </c>
      <c r="R590">
        <v>4094818</v>
      </c>
    </row>
    <row r="591" spans="1:18" customFormat="1">
      <c r="A591" s="1">
        <v>43607</v>
      </c>
      <c r="C591" t="s">
        <v>70</v>
      </c>
      <c r="D591" t="s">
        <v>19</v>
      </c>
      <c r="E591">
        <v>1190500151</v>
      </c>
      <c r="F591">
        <v>190291</v>
      </c>
      <c r="G591" t="s">
        <v>20</v>
      </c>
      <c r="H591" t="s">
        <v>270</v>
      </c>
      <c r="J591" s="7">
        <v>1431.09</v>
      </c>
      <c r="K591" s="7">
        <v>1431.09</v>
      </c>
      <c r="L591" t="s">
        <v>21</v>
      </c>
      <c r="M591" t="s">
        <v>22</v>
      </c>
      <c r="N591" t="s">
        <v>23</v>
      </c>
      <c r="O591" s="7">
        <v>1431.09</v>
      </c>
      <c r="P591" t="s">
        <v>24</v>
      </c>
      <c r="R591">
        <v>4094688</v>
      </c>
    </row>
    <row r="592" spans="1:18" customFormat="1">
      <c r="A592" s="1">
        <v>43607</v>
      </c>
      <c r="C592" t="s">
        <v>75</v>
      </c>
      <c r="D592" t="s">
        <v>19</v>
      </c>
      <c r="E592">
        <v>1190500151</v>
      </c>
      <c r="F592">
        <v>190291</v>
      </c>
      <c r="G592" t="s">
        <v>20</v>
      </c>
      <c r="H592" t="s">
        <v>270</v>
      </c>
      <c r="J592" s="7">
        <v>1431.09</v>
      </c>
      <c r="K592" s="7">
        <v>1431.09</v>
      </c>
      <c r="L592" t="s">
        <v>21</v>
      </c>
      <c r="M592" t="s">
        <v>22</v>
      </c>
      <c r="N592" t="s">
        <v>23</v>
      </c>
      <c r="O592" s="7">
        <v>1431.09</v>
      </c>
      <c r="P592" t="s">
        <v>24</v>
      </c>
      <c r="R592">
        <v>4094687</v>
      </c>
    </row>
    <row r="593" spans="1:18" customFormat="1">
      <c r="A593" s="1">
        <v>43609</v>
      </c>
      <c r="C593" t="s">
        <v>34</v>
      </c>
      <c r="D593" t="s">
        <v>19</v>
      </c>
      <c r="E593">
        <v>1190500163</v>
      </c>
      <c r="F593">
        <v>519028</v>
      </c>
      <c r="G593" t="s">
        <v>20</v>
      </c>
      <c r="H593" t="s">
        <v>206</v>
      </c>
      <c r="J593">
        <v>381</v>
      </c>
      <c r="K593">
        <v>381</v>
      </c>
      <c r="L593" t="s">
        <v>21</v>
      </c>
      <c r="M593" t="s">
        <v>22</v>
      </c>
      <c r="N593" t="s">
        <v>23</v>
      </c>
      <c r="O593">
        <v>381</v>
      </c>
      <c r="P593" t="s">
        <v>24</v>
      </c>
      <c r="R593">
        <v>4094978</v>
      </c>
    </row>
    <row r="594" spans="1:18" customFormat="1">
      <c r="A594" s="1">
        <v>43609</v>
      </c>
      <c r="C594" t="s">
        <v>137</v>
      </c>
      <c r="D594" t="s">
        <v>19</v>
      </c>
      <c r="E594">
        <v>1190500164</v>
      </c>
      <c r="F594">
        <v>519029</v>
      </c>
      <c r="G594" t="s">
        <v>20</v>
      </c>
      <c r="H594" t="s">
        <v>206</v>
      </c>
      <c r="J594">
        <v>381</v>
      </c>
      <c r="K594">
        <v>381</v>
      </c>
      <c r="L594" t="s">
        <v>21</v>
      </c>
      <c r="M594" t="s">
        <v>22</v>
      </c>
      <c r="N594" t="s">
        <v>23</v>
      </c>
      <c r="O594">
        <v>381</v>
      </c>
      <c r="P594" t="s">
        <v>24</v>
      </c>
      <c r="R594">
        <v>4094986</v>
      </c>
    </row>
    <row r="595" spans="1:18" customFormat="1">
      <c r="A595" s="1">
        <v>43609</v>
      </c>
      <c r="C595" t="s">
        <v>79</v>
      </c>
      <c r="D595" t="s">
        <v>19</v>
      </c>
      <c r="E595">
        <v>1190500162</v>
      </c>
      <c r="F595">
        <v>4115005248</v>
      </c>
      <c r="G595" t="s">
        <v>20</v>
      </c>
      <c r="H595" t="s">
        <v>262</v>
      </c>
      <c r="J595">
        <v>939.6</v>
      </c>
      <c r="K595">
        <v>939.6</v>
      </c>
      <c r="L595" t="s">
        <v>21</v>
      </c>
      <c r="M595" t="s">
        <v>22</v>
      </c>
      <c r="N595" t="s">
        <v>23</v>
      </c>
      <c r="O595">
        <v>939.6</v>
      </c>
      <c r="P595" t="s">
        <v>24</v>
      </c>
      <c r="R595">
        <v>4094968</v>
      </c>
    </row>
    <row r="596" spans="1:18" customFormat="1">
      <c r="A596" s="1">
        <v>43609</v>
      </c>
      <c r="C596" t="s">
        <v>87</v>
      </c>
      <c r="D596" t="s">
        <v>19</v>
      </c>
      <c r="E596">
        <v>1190500161</v>
      </c>
      <c r="F596">
        <v>4115005243</v>
      </c>
      <c r="G596" t="s">
        <v>20</v>
      </c>
      <c r="H596" t="s">
        <v>262</v>
      </c>
      <c r="J596">
        <v>700.7</v>
      </c>
      <c r="K596">
        <v>700.7</v>
      </c>
      <c r="L596" t="s">
        <v>21</v>
      </c>
      <c r="M596" t="s">
        <v>22</v>
      </c>
      <c r="N596" t="s">
        <v>23</v>
      </c>
      <c r="O596">
        <v>700.7</v>
      </c>
      <c r="P596" t="s">
        <v>24</v>
      </c>
      <c r="R596">
        <v>4094966</v>
      </c>
    </row>
    <row r="597" spans="1:18" customFormat="1">
      <c r="A597" s="1">
        <v>43613</v>
      </c>
      <c r="C597" t="s">
        <v>53</v>
      </c>
      <c r="D597" t="s">
        <v>19</v>
      </c>
      <c r="E597">
        <v>1190500205</v>
      </c>
      <c r="F597">
        <v>201971</v>
      </c>
      <c r="G597" t="s">
        <v>20</v>
      </c>
      <c r="H597" t="s">
        <v>220</v>
      </c>
      <c r="J597">
        <v>82.8</v>
      </c>
      <c r="K597">
        <v>82.8</v>
      </c>
      <c r="L597" t="s">
        <v>21</v>
      </c>
      <c r="M597" t="s">
        <v>22</v>
      </c>
      <c r="N597" t="s">
        <v>23</v>
      </c>
      <c r="O597">
        <v>82.8</v>
      </c>
      <c r="P597" t="s">
        <v>24</v>
      </c>
      <c r="R597">
        <v>4089378</v>
      </c>
    </row>
    <row r="598" spans="1:18" customFormat="1">
      <c r="A598" s="1">
        <v>43613</v>
      </c>
      <c r="C598" t="s">
        <v>123</v>
      </c>
      <c r="D598" t="s">
        <v>19</v>
      </c>
      <c r="E598">
        <v>1190500207</v>
      </c>
      <c r="F598">
        <v>201973</v>
      </c>
      <c r="G598" t="s">
        <v>20</v>
      </c>
      <c r="H598" t="s">
        <v>220</v>
      </c>
      <c r="J598">
        <v>27.6</v>
      </c>
      <c r="K598">
        <v>27.6</v>
      </c>
      <c r="L598" t="s">
        <v>21</v>
      </c>
      <c r="M598" t="s">
        <v>22</v>
      </c>
      <c r="N598" t="s">
        <v>23</v>
      </c>
      <c r="O598">
        <v>27.6</v>
      </c>
      <c r="P598" t="s">
        <v>24</v>
      </c>
      <c r="R598">
        <v>4089396</v>
      </c>
    </row>
    <row r="599" spans="1:18" customFormat="1">
      <c r="A599" s="1">
        <v>43613</v>
      </c>
      <c r="C599" t="s">
        <v>59</v>
      </c>
      <c r="D599" t="s">
        <v>19</v>
      </c>
      <c r="E599">
        <v>1190500208</v>
      </c>
      <c r="F599">
        <v>201974</v>
      </c>
      <c r="G599" t="s">
        <v>20</v>
      </c>
      <c r="H599" t="s">
        <v>220</v>
      </c>
      <c r="J599">
        <v>242.4</v>
      </c>
      <c r="K599">
        <v>242.4</v>
      </c>
      <c r="L599" t="s">
        <v>21</v>
      </c>
      <c r="M599" t="s">
        <v>22</v>
      </c>
      <c r="N599" t="s">
        <v>23</v>
      </c>
      <c r="O599">
        <v>242.4</v>
      </c>
      <c r="P599" t="s">
        <v>24</v>
      </c>
      <c r="R599">
        <v>4089406</v>
      </c>
    </row>
    <row r="600" spans="1:18" customFormat="1">
      <c r="A600" s="1">
        <v>43613</v>
      </c>
      <c r="C600" t="s">
        <v>59</v>
      </c>
      <c r="D600" t="s">
        <v>19</v>
      </c>
      <c r="E600">
        <v>1190500209</v>
      </c>
      <c r="F600">
        <v>201975</v>
      </c>
      <c r="G600" t="s">
        <v>20</v>
      </c>
      <c r="H600" t="s">
        <v>220</v>
      </c>
      <c r="J600">
        <v>137.4</v>
      </c>
      <c r="K600">
        <v>137.4</v>
      </c>
      <c r="L600" t="s">
        <v>21</v>
      </c>
      <c r="M600" t="s">
        <v>22</v>
      </c>
      <c r="N600" t="s">
        <v>23</v>
      </c>
      <c r="O600">
        <v>137.4</v>
      </c>
      <c r="P600" t="s">
        <v>24</v>
      </c>
      <c r="R600">
        <v>4089410</v>
      </c>
    </row>
    <row r="601" spans="1:18" customFormat="1">
      <c r="A601" s="1">
        <v>43613</v>
      </c>
      <c r="C601" t="s">
        <v>29</v>
      </c>
      <c r="D601" t="s">
        <v>19</v>
      </c>
      <c r="E601">
        <v>1190500206</v>
      </c>
      <c r="F601">
        <v>201972</v>
      </c>
      <c r="G601" t="s">
        <v>20</v>
      </c>
      <c r="H601" t="s">
        <v>220</v>
      </c>
      <c r="J601">
        <v>82.8</v>
      </c>
      <c r="K601">
        <v>82.8</v>
      </c>
      <c r="L601" t="s">
        <v>21</v>
      </c>
      <c r="M601" t="s">
        <v>22</v>
      </c>
      <c r="N601" t="s">
        <v>23</v>
      </c>
      <c r="O601">
        <v>82.8</v>
      </c>
      <c r="P601" t="s">
        <v>24</v>
      </c>
      <c r="R601">
        <v>4089392</v>
      </c>
    </row>
    <row r="602" spans="1:18" customFormat="1">
      <c r="A602" s="1">
        <v>43613</v>
      </c>
      <c r="C602" t="s">
        <v>59</v>
      </c>
      <c r="D602" t="s">
        <v>19</v>
      </c>
      <c r="E602">
        <v>1190500204</v>
      </c>
      <c r="F602">
        <v>201970</v>
      </c>
      <c r="G602" t="s">
        <v>20</v>
      </c>
      <c r="H602" t="s">
        <v>220</v>
      </c>
      <c r="J602">
        <v>165.6</v>
      </c>
      <c r="K602">
        <v>165.6</v>
      </c>
      <c r="L602" t="s">
        <v>21</v>
      </c>
      <c r="M602" t="s">
        <v>22</v>
      </c>
      <c r="N602" t="s">
        <v>23</v>
      </c>
      <c r="O602">
        <v>165.6</v>
      </c>
      <c r="P602" t="s">
        <v>24</v>
      </c>
      <c r="R602">
        <v>4089357</v>
      </c>
    </row>
    <row r="603" spans="1:18" customFormat="1">
      <c r="A603" s="1">
        <v>43613</v>
      </c>
      <c r="C603" t="s">
        <v>56</v>
      </c>
      <c r="D603" t="s">
        <v>19</v>
      </c>
      <c r="E603">
        <v>1190500202</v>
      </c>
      <c r="F603">
        <v>1900139</v>
      </c>
      <c r="G603" t="s">
        <v>20</v>
      </c>
      <c r="H603" t="s">
        <v>235</v>
      </c>
      <c r="J603" s="42">
        <v>336</v>
      </c>
      <c r="K603" s="42">
        <v>336</v>
      </c>
      <c r="L603" t="s">
        <v>21</v>
      </c>
      <c r="M603" t="s">
        <v>22</v>
      </c>
      <c r="N603" t="s">
        <v>23</v>
      </c>
      <c r="O603" s="42">
        <v>336</v>
      </c>
      <c r="P603" t="s">
        <v>24</v>
      </c>
      <c r="R603">
        <v>4089348</v>
      </c>
    </row>
    <row r="604" spans="1:18" customFormat="1">
      <c r="A604" s="1">
        <v>43613</v>
      </c>
      <c r="C604" t="s">
        <v>56</v>
      </c>
      <c r="D604" t="s">
        <v>19</v>
      </c>
      <c r="E604">
        <v>1190500203</v>
      </c>
      <c r="F604">
        <v>1900140</v>
      </c>
      <c r="G604" t="s">
        <v>20</v>
      </c>
      <c r="H604" t="s">
        <v>235</v>
      </c>
      <c r="J604">
        <v>336</v>
      </c>
      <c r="K604">
        <v>336</v>
      </c>
      <c r="L604" t="s">
        <v>21</v>
      </c>
      <c r="M604" t="s">
        <v>22</v>
      </c>
      <c r="N604" t="s">
        <v>23</v>
      </c>
      <c r="O604">
        <v>336</v>
      </c>
      <c r="P604" t="s">
        <v>24</v>
      </c>
      <c r="R604">
        <v>4089350</v>
      </c>
    </row>
    <row r="605" spans="1:18" customFormat="1">
      <c r="A605" s="1">
        <v>43614</v>
      </c>
      <c r="C605" t="s">
        <v>82</v>
      </c>
      <c r="D605" t="s">
        <v>19</v>
      </c>
      <c r="E605">
        <v>1190500212</v>
      </c>
      <c r="F605">
        <v>201901791</v>
      </c>
      <c r="G605" t="s">
        <v>20</v>
      </c>
      <c r="H605" t="s">
        <v>191</v>
      </c>
      <c r="J605">
        <v>379.2</v>
      </c>
      <c r="K605">
        <v>379.2</v>
      </c>
      <c r="L605" t="s">
        <v>21</v>
      </c>
      <c r="M605" t="s">
        <v>22</v>
      </c>
      <c r="N605" t="s">
        <v>23</v>
      </c>
      <c r="O605">
        <v>379.2</v>
      </c>
      <c r="P605" t="s">
        <v>24</v>
      </c>
      <c r="R605">
        <v>4089583</v>
      </c>
    </row>
    <row r="606" spans="1:18" customFormat="1">
      <c r="A606" s="1">
        <v>43614</v>
      </c>
      <c r="C606" t="s">
        <v>89</v>
      </c>
      <c r="D606" t="s">
        <v>19</v>
      </c>
      <c r="E606">
        <v>1190500211</v>
      </c>
      <c r="F606">
        <v>18191720</v>
      </c>
      <c r="G606" t="s">
        <v>20</v>
      </c>
      <c r="H606" t="s">
        <v>229</v>
      </c>
      <c r="J606" s="7">
        <v>1932</v>
      </c>
      <c r="K606" s="7">
        <v>1932</v>
      </c>
      <c r="L606" t="s">
        <v>21</v>
      </c>
      <c r="M606" t="s">
        <v>22</v>
      </c>
      <c r="N606" t="s">
        <v>23</v>
      </c>
      <c r="O606" s="7">
        <v>1932</v>
      </c>
      <c r="P606" t="s">
        <v>24</v>
      </c>
      <c r="R606">
        <v>4089517</v>
      </c>
    </row>
    <row r="607" spans="1:18" customFormat="1">
      <c r="A607" s="1">
        <v>43614</v>
      </c>
      <c r="C607" t="s">
        <v>61</v>
      </c>
      <c r="D607" t="s">
        <v>19</v>
      </c>
      <c r="E607">
        <v>1190500331</v>
      </c>
      <c r="F607">
        <v>3920045298</v>
      </c>
      <c r="G607" t="s">
        <v>20</v>
      </c>
      <c r="H607" t="s">
        <v>255</v>
      </c>
      <c r="J607" s="2">
        <v>2086.8000000000002</v>
      </c>
      <c r="K607" s="2">
        <v>2086.8000000000002</v>
      </c>
      <c r="L607" t="s">
        <v>21</v>
      </c>
      <c r="M607" t="s">
        <v>22</v>
      </c>
      <c r="N607" t="s">
        <v>23</v>
      </c>
      <c r="O607" s="2">
        <v>2086.8000000000002</v>
      </c>
      <c r="P607" t="s">
        <v>24</v>
      </c>
      <c r="R607">
        <v>4094862</v>
      </c>
    </row>
    <row r="608" spans="1:18">
      <c r="A608" s="147">
        <v>43615</v>
      </c>
      <c r="C608" t="s">
        <v>27</v>
      </c>
      <c r="D608" t="s">
        <v>19</v>
      </c>
      <c r="E608" s="106">
        <v>1190500333</v>
      </c>
      <c r="F608" s="106">
        <v>2019351</v>
      </c>
      <c r="G608" s="106" t="s">
        <v>20</v>
      </c>
      <c r="H608" s="106" t="s">
        <v>219</v>
      </c>
      <c r="J608">
        <v>139.26</v>
      </c>
      <c r="K608">
        <v>139.26</v>
      </c>
      <c r="L608" t="s">
        <v>21</v>
      </c>
      <c r="M608" t="s">
        <v>22</v>
      </c>
      <c r="N608" t="s">
        <v>23</v>
      </c>
      <c r="O608" s="106">
        <v>139.26</v>
      </c>
      <c r="P608" t="s">
        <v>24</v>
      </c>
      <c r="R608">
        <v>4094882</v>
      </c>
    </row>
    <row r="609" spans="1:18">
      <c r="A609" s="147">
        <v>43615</v>
      </c>
      <c r="C609" t="s">
        <v>26</v>
      </c>
      <c r="D609" t="s">
        <v>19</v>
      </c>
      <c r="E609" s="106">
        <v>1190500334</v>
      </c>
      <c r="F609" s="106">
        <v>2019352</v>
      </c>
      <c r="G609" s="106" t="s">
        <v>20</v>
      </c>
      <c r="H609" s="106" t="s">
        <v>219</v>
      </c>
      <c r="J609">
        <v>135</v>
      </c>
      <c r="K609">
        <v>135</v>
      </c>
      <c r="L609" t="s">
        <v>21</v>
      </c>
      <c r="M609" t="s">
        <v>22</v>
      </c>
      <c r="N609" t="s">
        <v>23</v>
      </c>
      <c r="O609" s="106">
        <v>135</v>
      </c>
      <c r="P609" t="s">
        <v>24</v>
      </c>
      <c r="R609">
        <v>4094892</v>
      </c>
    </row>
    <row r="610" spans="1:18">
      <c r="A610" s="147">
        <v>43615</v>
      </c>
      <c r="C610" t="s">
        <v>35</v>
      </c>
      <c r="D610" t="s">
        <v>19</v>
      </c>
      <c r="E610" s="106">
        <v>1190500335</v>
      </c>
      <c r="F610" s="106">
        <v>2019353</v>
      </c>
      <c r="G610" s="106" t="s">
        <v>20</v>
      </c>
      <c r="H610" s="106" t="s">
        <v>219</v>
      </c>
      <c r="J610">
        <v>480</v>
      </c>
      <c r="K610">
        <v>480</v>
      </c>
      <c r="L610" t="s">
        <v>21</v>
      </c>
      <c r="M610" t="s">
        <v>22</v>
      </c>
      <c r="N610" t="s">
        <v>23</v>
      </c>
      <c r="O610" s="106">
        <v>480</v>
      </c>
      <c r="P610" t="s">
        <v>24</v>
      </c>
      <c r="R610">
        <v>4094902</v>
      </c>
    </row>
    <row r="611" spans="1:18">
      <c r="A611" s="147">
        <v>43615</v>
      </c>
      <c r="C611" t="s">
        <v>98</v>
      </c>
      <c r="D611" t="s">
        <v>19</v>
      </c>
      <c r="E611" s="106">
        <v>1190500336</v>
      </c>
      <c r="F611" s="106">
        <v>2019354</v>
      </c>
      <c r="G611" s="106" t="s">
        <v>20</v>
      </c>
      <c r="H611" s="106" t="s">
        <v>219</v>
      </c>
      <c r="J611">
        <v>61.74</v>
      </c>
      <c r="K611">
        <v>61.74</v>
      </c>
      <c r="L611" t="s">
        <v>21</v>
      </c>
      <c r="M611" t="s">
        <v>22</v>
      </c>
      <c r="N611" t="s">
        <v>23</v>
      </c>
      <c r="O611" s="106">
        <v>61.74</v>
      </c>
      <c r="P611" t="s">
        <v>24</v>
      </c>
      <c r="R611">
        <v>4094917</v>
      </c>
    </row>
    <row r="612" spans="1:18">
      <c r="A612" s="147">
        <v>43615</v>
      </c>
      <c r="C612" t="s">
        <v>98</v>
      </c>
      <c r="D612" t="s">
        <v>19</v>
      </c>
      <c r="E612" s="106">
        <v>1190500337</v>
      </c>
      <c r="F612" s="106">
        <v>2019355</v>
      </c>
      <c r="G612" s="106" t="s">
        <v>20</v>
      </c>
      <c r="H612" s="106" t="s">
        <v>219</v>
      </c>
      <c r="J612">
        <v>114.96</v>
      </c>
      <c r="K612">
        <v>114.96</v>
      </c>
      <c r="L612" t="s">
        <v>21</v>
      </c>
      <c r="M612" t="s">
        <v>22</v>
      </c>
      <c r="N612" t="s">
        <v>23</v>
      </c>
      <c r="O612" s="106">
        <v>114.96</v>
      </c>
      <c r="P612" t="s">
        <v>24</v>
      </c>
      <c r="R612">
        <v>4094921</v>
      </c>
    </row>
    <row r="613" spans="1:18">
      <c r="A613" s="147">
        <v>43615</v>
      </c>
      <c r="C613" t="s">
        <v>137</v>
      </c>
      <c r="D613" t="s">
        <v>19</v>
      </c>
      <c r="E613" s="106">
        <v>1190500338</v>
      </c>
      <c r="F613" s="106">
        <v>2019356</v>
      </c>
      <c r="G613" s="106" t="s">
        <v>20</v>
      </c>
      <c r="H613" s="106" t="s">
        <v>219</v>
      </c>
      <c r="J613">
        <v>54.96</v>
      </c>
      <c r="K613">
        <v>54.96</v>
      </c>
      <c r="L613" t="s">
        <v>21</v>
      </c>
      <c r="M613" t="s">
        <v>22</v>
      </c>
      <c r="N613" t="s">
        <v>23</v>
      </c>
      <c r="O613" s="106">
        <v>54.96</v>
      </c>
      <c r="P613" t="s">
        <v>24</v>
      </c>
      <c r="R613">
        <v>4094925</v>
      </c>
    </row>
    <row r="614" spans="1:18">
      <c r="A614" s="147">
        <v>43615</v>
      </c>
      <c r="C614" t="s">
        <v>69</v>
      </c>
      <c r="D614" t="s">
        <v>19</v>
      </c>
      <c r="E614" s="106">
        <v>1190500339</v>
      </c>
      <c r="F614" s="106">
        <v>2019357</v>
      </c>
      <c r="G614" s="106" t="s">
        <v>20</v>
      </c>
      <c r="H614" s="106" t="s">
        <v>219</v>
      </c>
      <c r="J614">
        <v>161.94</v>
      </c>
      <c r="K614">
        <v>161.94</v>
      </c>
      <c r="L614" t="s">
        <v>21</v>
      </c>
      <c r="M614" t="s">
        <v>22</v>
      </c>
      <c r="N614" t="s">
        <v>23</v>
      </c>
      <c r="O614" s="106">
        <v>161.94</v>
      </c>
      <c r="P614" t="s">
        <v>24</v>
      </c>
      <c r="R614">
        <v>4094931</v>
      </c>
    </row>
    <row r="615" spans="1:18">
      <c r="A615" s="147">
        <v>43615</v>
      </c>
      <c r="C615" t="s">
        <v>119</v>
      </c>
      <c r="D615" t="s">
        <v>19</v>
      </c>
      <c r="E615" s="106">
        <v>1190500340</v>
      </c>
      <c r="F615" s="106">
        <v>2019358</v>
      </c>
      <c r="G615" s="106" t="s">
        <v>20</v>
      </c>
      <c r="H615" s="106" t="s">
        <v>219</v>
      </c>
      <c r="J615">
        <v>60</v>
      </c>
      <c r="K615">
        <v>60</v>
      </c>
      <c r="L615" t="s">
        <v>21</v>
      </c>
      <c r="M615" t="s">
        <v>22</v>
      </c>
      <c r="N615" t="s">
        <v>23</v>
      </c>
      <c r="O615" s="106">
        <v>60</v>
      </c>
      <c r="P615" t="s">
        <v>24</v>
      </c>
      <c r="R615">
        <v>4094934</v>
      </c>
    </row>
    <row r="616" spans="1:18">
      <c r="A616" s="147">
        <v>43615</v>
      </c>
      <c r="C616" t="s">
        <v>138</v>
      </c>
      <c r="D616" t="s">
        <v>19</v>
      </c>
      <c r="E616" s="106">
        <v>1190500340</v>
      </c>
      <c r="F616" s="106">
        <v>2019358</v>
      </c>
      <c r="G616" s="106" t="s">
        <v>20</v>
      </c>
      <c r="H616" s="106" t="s">
        <v>219</v>
      </c>
      <c r="J616">
        <v>60</v>
      </c>
      <c r="K616">
        <v>60</v>
      </c>
      <c r="L616" t="s">
        <v>21</v>
      </c>
      <c r="M616" t="s">
        <v>22</v>
      </c>
      <c r="N616" t="s">
        <v>23</v>
      </c>
      <c r="O616" s="106">
        <v>60</v>
      </c>
      <c r="P616" t="s">
        <v>24</v>
      </c>
      <c r="R616">
        <v>4094933</v>
      </c>
    </row>
    <row r="617" spans="1:18">
      <c r="A617" s="147">
        <v>43615</v>
      </c>
      <c r="C617" t="s">
        <v>77</v>
      </c>
      <c r="D617" t="s">
        <v>19</v>
      </c>
      <c r="E617" s="106">
        <v>1190500341</v>
      </c>
      <c r="F617" s="106">
        <v>2019359</v>
      </c>
      <c r="G617" s="106" t="s">
        <v>20</v>
      </c>
      <c r="H617" s="106" t="s">
        <v>219</v>
      </c>
      <c r="J617" s="42">
        <v>35.520000000000003</v>
      </c>
      <c r="K617" s="42">
        <v>35.520000000000003</v>
      </c>
      <c r="L617" t="s">
        <v>21</v>
      </c>
      <c r="M617" t="s">
        <v>22</v>
      </c>
      <c r="N617" t="s">
        <v>23</v>
      </c>
      <c r="O617" s="106">
        <v>35.520000000000003</v>
      </c>
      <c r="P617" t="s">
        <v>24</v>
      </c>
      <c r="R617">
        <v>4094940</v>
      </c>
    </row>
    <row r="618" spans="1:18">
      <c r="A618" s="147">
        <v>43615</v>
      </c>
      <c r="C618" t="s">
        <v>31</v>
      </c>
      <c r="D618" t="s">
        <v>19</v>
      </c>
      <c r="E618" s="106">
        <v>1190500342</v>
      </c>
      <c r="F618" s="106">
        <v>2019360</v>
      </c>
      <c r="G618" s="106" t="s">
        <v>20</v>
      </c>
      <c r="H618" s="106" t="s">
        <v>219</v>
      </c>
      <c r="J618">
        <v>57.36</v>
      </c>
      <c r="K618">
        <v>57.36</v>
      </c>
      <c r="L618" t="s">
        <v>21</v>
      </c>
      <c r="M618" t="s">
        <v>22</v>
      </c>
      <c r="N618" t="s">
        <v>23</v>
      </c>
      <c r="O618" s="106">
        <v>57.36</v>
      </c>
      <c r="P618" t="s">
        <v>24</v>
      </c>
      <c r="R618">
        <v>4094946</v>
      </c>
    </row>
    <row r="619" spans="1:18">
      <c r="A619" s="147">
        <v>43615</v>
      </c>
      <c r="C619" t="s">
        <v>31</v>
      </c>
      <c r="D619" t="s">
        <v>19</v>
      </c>
      <c r="E619" s="106">
        <v>1190500343</v>
      </c>
      <c r="F619" s="106">
        <v>2019361</v>
      </c>
      <c r="G619" s="106" t="s">
        <v>20</v>
      </c>
      <c r="H619" s="106" t="s">
        <v>219</v>
      </c>
      <c r="J619" s="42">
        <v>311.27999999999997</v>
      </c>
      <c r="K619" s="42">
        <v>311.27999999999997</v>
      </c>
      <c r="L619" t="s">
        <v>21</v>
      </c>
      <c r="M619" t="s">
        <v>22</v>
      </c>
      <c r="N619" t="s">
        <v>23</v>
      </c>
      <c r="O619" s="106">
        <v>311.27999999999997</v>
      </c>
      <c r="P619" t="s">
        <v>24</v>
      </c>
      <c r="R619">
        <v>4094950</v>
      </c>
    </row>
    <row r="620" spans="1:18">
      <c r="A620" s="147">
        <v>43615</v>
      </c>
      <c r="C620" t="s">
        <v>99</v>
      </c>
      <c r="D620" t="s">
        <v>19</v>
      </c>
      <c r="E620" s="106">
        <v>1190500344</v>
      </c>
      <c r="F620" s="106">
        <v>2019362</v>
      </c>
      <c r="G620" s="106" t="s">
        <v>20</v>
      </c>
      <c r="H620" s="106" t="s">
        <v>219</v>
      </c>
      <c r="J620">
        <v>60</v>
      </c>
      <c r="K620">
        <v>60</v>
      </c>
      <c r="L620" t="s">
        <v>21</v>
      </c>
      <c r="M620" t="s">
        <v>22</v>
      </c>
      <c r="N620" t="s">
        <v>23</v>
      </c>
      <c r="O620" s="106">
        <v>60</v>
      </c>
      <c r="P620" t="s">
        <v>24</v>
      </c>
      <c r="R620">
        <v>4094954</v>
      </c>
    </row>
    <row r="621" spans="1:18">
      <c r="A621" s="147">
        <v>43615</v>
      </c>
      <c r="C621" t="s">
        <v>40</v>
      </c>
      <c r="D621" t="s">
        <v>19</v>
      </c>
      <c r="E621" s="106">
        <v>1190500345</v>
      </c>
      <c r="F621" s="106">
        <v>2019363</v>
      </c>
      <c r="G621" s="106" t="s">
        <v>20</v>
      </c>
      <c r="H621" s="106" t="s">
        <v>219</v>
      </c>
      <c r="J621">
        <v>209.4</v>
      </c>
      <c r="K621">
        <v>209.4</v>
      </c>
      <c r="L621" t="s">
        <v>21</v>
      </c>
      <c r="M621" t="s">
        <v>22</v>
      </c>
      <c r="N621" t="s">
        <v>23</v>
      </c>
      <c r="O621" s="106">
        <v>209.4</v>
      </c>
      <c r="P621" t="s">
        <v>24</v>
      </c>
      <c r="R621">
        <v>4094958</v>
      </c>
    </row>
    <row r="622" spans="1:18">
      <c r="A622" s="147">
        <v>43615</v>
      </c>
      <c r="C622" t="s">
        <v>30</v>
      </c>
      <c r="D622" t="s">
        <v>19</v>
      </c>
      <c r="E622" s="106">
        <v>1190500346</v>
      </c>
      <c r="F622" s="106">
        <v>2019364</v>
      </c>
      <c r="G622" s="106" t="s">
        <v>20</v>
      </c>
      <c r="H622" s="106" t="s">
        <v>219</v>
      </c>
      <c r="J622" s="42">
        <v>250.56</v>
      </c>
      <c r="K622" s="42">
        <v>250.56</v>
      </c>
      <c r="L622" t="s">
        <v>21</v>
      </c>
      <c r="M622" t="s">
        <v>22</v>
      </c>
      <c r="N622" t="s">
        <v>23</v>
      </c>
      <c r="O622" s="106">
        <v>250.56</v>
      </c>
      <c r="P622" t="s">
        <v>24</v>
      </c>
      <c r="R622">
        <v>4094964</v>
      </c>
    </row>
    <row r="623" spans="1:18">
      <c r="A623" s="147">
        <v>43615</v>
      </c>
      <c r="C623" t="s">
        <v>46</v>
      </c>
      <c r="D623" t="s">
        <v>19</v>
      </c>
      <c r="E623" s="106">
        <v>1190500347</v>
      </c>
      <c r="F623" s="106">
        <v>2019365</v>
      </c>
      <c r="G623" s="106" t="s">
        <v>20</v>
      </c>
      <c r="H623" s="106" t="s">
        <v>219</v>
      </c>
      <c r="J623" s="7">
        <v>1125</v>
      </c>
      <c r="K623" s="7">
        <v>1125</v>
      </c>
      <c r="L623" t="s">
        <v>21</v>
      </c>
      <c r="M623" t="s">
        <v>22</v>
      </c>
      <c r="N623" t="s">
        <v>23</v>
      </c>
      <c r="O623" s="98">
        <v>1125</v>
      </c>
      <c r="P623" t="s">
        <v>24</v>
      </c>
      <c r="R623">
        <v>4094974</v>
      </c>
    </row>
    <row r="624" spans="1:18">
      <c r="A624" s="147">
        <v>43615</v>
      </c>
      <c r="C624" t="s">
        <v>36</v>
      </c>
      <c r="D624" t="s">
        <v>19</v>
      </c>
      <c r="E624" s="106">
        <v>1190500348</v>
      </c>
      <c r="F624" s="106">
        <v>2019366</v>
      </c>
      <c r="G624" s="106" t="s">
        <v>20</v>
      </c>
      <c r="H624" s="106" t="s">
        <v>219</v>
      </c>
      <c r="J624" s="7">
        <v>1029.24</v>
      </c>
      <c r="K624" s="7">
        <v>1029.24</v>
      </c>
      <c r="L624" t="s">
        <v>21</v>
      </c>
      <c r="M624" t="s">
        <v>22</v>
      </c>
      <c r="N624" t="s">
        <v>23</v>
      </c>
      <c r="O624" s="98">
        <v>1029.24</v>
      </c>
      <c r="P624" t="s">
        <v>24</v>
      </c>
      <c r="R624">
        <v>4094992</v>
      </c>
    </row>
    <row r="625" spans="1:18">
      <c r="A625" s="147">
        <v>43615</v>
      </c>
      <c r="C625" t="s">
        <v>35</v>
      </c>
      <c r="D625" t="s">
        <v>19</v>
      </c>
      <c r="E625" s="106">
        <v>1190500349</v>
      </c>
      <c r="F625" s="106">
        <v>2019367</v>
      </c>
      <c r="G625" s="106" t="s">
        <v>20</v>
      </c>
      <c r="H625" s="106" t="s">
        <v>219</v>
      </c>
      <c r="J625">
        <v>240</v>
      </c>
      <c r="K625">
        <v>240</v>
      </c>
      <c r="L625" t="s">
        <v>21</v>
      </c>
      <c r="M625" t="s">
        <v>22</v>
      </c>
      <c r="N625" t="s">
        <v>23</v>
      </c>
      <c r="O625" s="106">
        <v>240</v>
      </c>
      <c r="P625" t="s">
        <v>24</v>
      </c>
      <c r="R625">
        <v>4095004</v>
      </c>
    </row>
    <row r="626" spans="1:18">
      <c r="A626" s="147">
        <v>43615</v>
      </c>
      <c r="C626" t="s">
        <v>96</v>
      </c>
      <c r="D626" t="s">
        <v>19</v>
      </c>
      <c r="E626" s="106">
        <v>1190500349</v>
      </c>
      <c r="F626" s="106">
        <v>2019367</v>
      </c>
      <c r="G626" s="106" t="s">
        <v>20</v>
      </c>
      <c r="H626" s="106" t="s">
        <v>219</v>
      </c>
      <c r="J626">
        <v>680.46</v>
      </c>
      <c r="K626">
        <v>680.46</v>
      </c>
      <c r="L626" t="s">
        <v>21</v>
      </c>
      <c r="M626" t="s">
        <v>22</v>
      </c>
      <c r="N626" t="s">
        <v>23</v>
      </c>
      <c r="O626" s="106">
        <v>680.46</v>
      </c>
      <c r="P626" t="s">
        <v>24</v>
      </c>
      <c r="R626">
        <v>4095005</v>
      </c>
    </row>
    <row r="627" spans="1:18">
      <c r="A627" s="147">
        <v>43615</v>
      </c>
      <c r="C627" t="s">
        <v>29</v>
      </c>
      <c r="D627" t="s">
        <v>19</v>
      </c>
      <c r="E627" s="106">
        <v>1190500350</v>
      </c>
      <c r="F627" s="106">
        <v>2019368</v>
      </c>
      <c r="G627" s="106" t="s">
        <v>20</v>
      </c>
      <c r="H627" s="106" t="s">
        <v>219</v>
      </c>
      <c r="J627" s="7">
        <v>1799.88</v>
      </c>
      <c r="K627" s="7">
        <v>1799.88</v>
      </c>
      <c r="L627" t="s">
        <v>21</v>
      </c>
      <c r="M627" t="s">
        <v>22</v>
      </c>
      <c r="N627" t="s">
        <v>23</v>
      </c>
      <c r="O627" s="98">
        <v>1799.88</v>
      </c>
      <c r="P627" t="s">
        <v>24</v>
      </c>
      <c r="R627">
        <v>4095015</v>
      </c>
    </row>
    <row r="628" spans="1:18">
      <c r="A628" s="147">
        <v>43615</v>
      </c>
      <c r="C628" t="s">
        <v>35</v>
      </c>
      <c r="D628" t="s">
        <v>19</v>
      </c>
      <c r="E628" s="106">
        <v>1190500351</v>
      </c>
      <c r="F628" s="106">
        <v>2019369</v>
      </c>
      <c r="G628" s="106" t="s">
        <v>20</v>
      </c>
      <c r="H628" s="106" t="s">
        <v>219</v>
      </c>
      <c r="J628">
        <v>773.52</v>
      </c>
      <c r="K628">
        <v>773.52</v>
      </c>
      <c r="L628" t="s">
        <v>21</v>
      </c>
      <c r="M628" t="s">
        <v>22</v>
      </c>
      <c r="N628" t="s">
        <v>23</v>
      </c>
      <c r="O628" s="106">
        <v>773.52</v>
      </c>
      <c r="P628" t="s">
        <v>24</v>
      </c>
      <c r="R628">
        <v>4095021</v>
      </c>
    </row>
    <row r="629" spans="1:18">
      <c r="A629" s="147">
        <v>43615</v>
      </c>
      <c r="C629" t="s">
        <v>42</v>
      </c>
      <c r="D629" t="s">
        <v>19</v>
      </c>
      <c r="E629" s="106">
        <v>1190500352</v>
      </c>
      <c r="F629" s="106">
        <v>2019370</v>
      </c>
      <c r="G629" s="106" t="s">
        <v>20</v>
      </c>
      <c r="H629" s="106" t="s">
        <v>219</v>
      </c>
      <c r="J629" s="42">
        <v>882.36</v>
      </c>
      <c r="K629" s="42">
        <v>882.36</v>
      </c>
      <c r="L629" t="s">
        <v>21</v>
      </c>
      <c r="M629" t="s">
        <v>22</v>
      </c>
      <c r="N629" t="s">
        <v>23</v>
      </c>
      <c r="O629" s="106">
        <v>882.36</v>
      </c>
      <c r="P629" t="s">
        <v>24</v>
      </c>
      <c r="R629">
        <v>4095026</v>
      </c>
    </row>
    <row r="630" spans="1:18">
      <c r="A630" s="147">
        <v>43615</v>
      </c>
      <c r="C630" t="s">
        <v>36</v>
      </c>
      <c r="D630" t="s">
        <v>19</v>
      </c>
      <c r="E630" s="106">
        <v>1190500353</v>
      </c>
      <c r="F630" s="106">
        <v>2019371</v>
      </c>
      <c r="G630" s="106" t="s">
        <v>20</v>
      </c>
      <c r="H630" s="106" t="s">
        <v>219</v>
      </c>
      <c r="J630">
        <v>717.6</v>
      </c>
      <c r="K630">
        <v>717.6</v>
      </c>
      <c r="L630" t="s">
        <v>21</v>
      </c>
      <c r="M630" t="s">
        <v>22</v>
      </c>
      <c r="N630" t="s">
        <v>23</v>
      </c>
      <c r="O630" s="106">
        <v>717.6</v>
      </c>
      <c r="P630" t="s">
        <v>24</v>
      </c>
      <c r="R630">
        <v>4095030</v>
      </c>
    </row>
    <row r="631" spans="1:18">
      <c r="A631" s="147">
        <v>43615</v>
      </c>
      <c r="C631" t="s">
        <v>36</v>
      </c>
      <c r="D631" t="s">
        <v>19</v>
      </c>
      <c r="E631" s="106">
        <v>1190500354</v>
      </c>
      <c r="F631" s="106">
        <v>2019372</v>
      </c>
      <c r="G631" s="106" t="s">
        <v>20</v>
      </c>
      <c r="H631" s="106" t="s">
        <v>219</v>
      </c>
      <c r="J631" s="2">
        <v>1788</v>
      </c>
      <c r="K631" s="2">
        <v>1788</v>
      </c>
      <c r="L631" t="s">
        <v>21</v>
      </c>
      <c r="M631" t="s">
        <v>22</v>
      </c>
      <c r="N631" t="s">
        <v>23</v>
      </c>
      <c r="O631" s="98">
        <v>1788</v>
      </c>
      <c r="P631" t="s">
        <v>24</v>
      </c>
      <c r="R631">
        <v>4095034</v>
      </c>
    </row>
    <row r="632" spans="1:18">
      <c r="A632" s="147">
        <v>43615</v>
      </c>
      <c r="C632" t="s">
        <v>28</v>
      </c>
      <c r="D632" t="s">
        <v>19</v>
      </c>
      <c r="E632" s="106">
        <v>1190500355</v>
      </c>
      <c r="F632" s="106">
        <v>2019373</v>
      </c>
      <c r="G632" s="106" t="s">
        <v>20</v>
      </c>
      <c r="H632" s="106" t="s">
        <v>219</v>
      </c>
      <c r="J632" s="7">
        <v>1947.6</v>
      </c>
      <c r="K632" s="7">
        <v>1947.6</v>
      </c>
      <c r="L632" t="s">
        <v>21</v>
      </c>
      <c r="M632" t="s">
        <v>22</v>
      </c>
      <c r="N632" t="s">
        <v>23</v>
      </c>
      <c r="O632" s="98">
        <v>1947.6</v>
      </c>
      <c r="P632" t="s">
        <v>24</v>
      </c>
      <c r="R632">
        <v>4095040</v>
      </c>
    </row>
    <row r="633" spans="1:18">
      <c r="A633" s="147">
        <v>43615</v>
      </c>
      <c r="C633" t="s">
        <v>39</v>
      </c>
      <c r="D633" t="s">
        <v>19</v>
      </c>
      <c r="E633" s="106">
        <v>1190500356</v>
      </c>
      <c r="F633" s="106">
        <v>2019374</v>
      </c>
      <c r="G633" s="106" t="s">
        <v>20</v>
      </c>
      <c r="H633" s="106" t="s">
        <v>219</v>
      </c>
      <c r="J633" s="42">
        <v>84.96</v>
      </c>
      <c r="K633" s="42">
        <v>84.96</v>
      </c>
      <c r="L633" t="s">
        <v>21</v>
      </c>
      <c r="M633" t="s">
        <v>22</v>
      </c>
      <c r="N633" t="s">
        <v>23</v>
      </c>
      <c r="O633" s="106">
        <v>84.96</v>
      </c>
      <c r="P633" t="s">
        <v>24</v>
      </c>
      <c r="R633">
        <v>4095057</v>
      </c>
    </row>
    <row r="634" spans="1:18">
      <c r="A634" s="147">
        <v>43615</v>
      </c>
      <c r="C634" t="s">
        <v>28</v>
      </c>
      <c r="D634" t="s">
        <v>19</v>
      </c>
      <c r="E634" s="106">
        <v>1190500357</v>
      </c>
      <c r="F634" s="106">
        <v>2019375</v>
      </c>
      <c r="G634" s="106" t="s">
        <v>20</v>
      </c>
      <c r="H634" s="106" t="s">
        <v>219</v>
      </c>
      <c r="J634">
        <v>234.48</v>
      </c>
      <c r="K634">
        <v>234.48</v>
      </c>
      <c r="L634" t="s">
        <v>21</v>
      </c>
      <c r="M634" t="s">
        <v>22</v>
      </c>
      <c r="N634" t="s">
        <v>23</v>
      </c>
      <c r="O634" s="106">
        <v>234.48</v>
      </c>
      <c r="P634" t="s">
        <v>24</v>
      </c>
      <c r="R634">
        <v>4095063</v>
      </c>
    </row>
    <row r="635" spans="1:18">
      <c r="A635" s="147">
        <v>43615</v>
      </c>
      <c r="C635" t="s">
        <v>40</v>
      </c>
      <c r="D635" t="s">
        <v>19</v>
      </c>
      <c r="E635" s="106">
        <v>1190500358</v>
      </c>
      <c r="F635" s="106">
        <v>2019376</v>
      </c>
      <c r="G635" s="106" t="s">
        <v>20</v>
      </c>
      <c r="H635" s="106" t="s">
        <v>219</v>
      </c>
      <c r="J635" s="42">
        <v>47.04</v>
      </c>
      <c r="K635" s="42">
        <v>47.04</v>
      </c>
      <c r="L635" t="s">
        <v>21</v>
      </c>
      <c r="M635" t="s">
        <v>22</v>
      </c>
      <c r="N635" t="s">
        <v>23</v>
      </c>
      <c r="O635" s="106">
        <v>47.04</v>
      </c>
      <c r="P635" t="s">
        <v>24</v>
      </c>
      <c r="R635">
        <v>4095069</v>
      </c>
    </row>
    <row r="636" spans="1:18">
      <c r="A636" s="147">
        <v>43615</v>
      </c>
      <c r="C636" t="s">
        <v>139</v>
      </c>
      <c r="D636" t="s">
        <v>19</v>
      </c>
      <c r="E636" s="106">
        <v>1190500359</v>
      </c>
      <c r="F636" s="106">
        <v>2019377</v>
      </c>
      <c r="G636" s="106" t="s">
        <v>20</v>
      </c>
      <c r="H636" s="106" t="s">
        <v>219</v>
      </c>
      <c r="J636">
        <v>41.88</v>
      </c>
      <c r="K636">
        <v>41.88</v>
      </c>
      <c r="L636" t="s">
        <v>21</v>
      </c>
      <c r="M636" t="s">
        <v>22</v>
      </c>
      <c r="N636" t="s">
        <v>23</v>
      </c>
      <c r="O636" s="106">
        <v>41.88</v>
      </c>
      <c r="P636" t="s">
        <v>24</v>
      </c>
      <c r="R636">
        <v>4095073</v>
      </c>
    </row>
    <row r="637" spans="1:18" customFormat="1">
      <c r="A637" s="1">
        <v>43615</v>
      </c>
      <c r="C637" t="s">
        <v>60</v>
      </c>
      <c r="D637" t="s">
        <v>19</v>
      </c>
      <c r="E637">
        <v>1190500332</v>
      </c>
      <c r="F637">
        <v>219050050</v>
      </c>
      <c r="G637" t="s">
        <v>20</v>
      </c>
      <c r="H637" t="s">
        <v>273</v>
      </c>
      <c r="J637">
        <v>379.2</v>
      </c>
      <c r="K637">
        <v>379.2</v>
      </c>
      <c r="L637" t="s">
        <v>21</v>
      </c>
      <c r="M637" t="s">
        <v>22</v>
      </c>
      <c r="N637" t="s">
        <v>23</v>
      </c>
      <c r="O637">
        <v>379.2</v>
      </c>
      <c r="P637" t="s">
        <v>24</v>
      </c>
      <c r="R637">
        <v>4094874</v>
      </c>
    </row>
    <row r="638" spans="1:18" customFormat="1">
      <c r="A638" s="1">
        <v>43616</v>
      </c>
      <c r="C638" t="s">
        <v>59</v>
      </c>
      <c r="D638" t="s">
        <v>19</v>
      </c>
      <c r="E638">
        <v>1190500519</v>
      </c>
      <c r="F638">
        <v>20191184</v>
      </c>
      <c r="G638" t="s">
        <v>20</v>
      </c>
      <c r="H638" t="s">
        <v>274</v>
      </c>
      <c r="J638">
        <v>487.2</v>
      </c>
      <c r="K638">
        <v>487.2</v>
      </c>
      <c r="L638" t="s">
        <v>21</v>
      </c>
      <c r="M638" t="s">
        <v>22</v>
      </c>
      <c r="N638" t="s">
        <v>23</v>
      </c>
      <c r="O638">
        <v>487.2</v>
      </c>
      <c r="P638" t="s">
        <v>24</v>
      </c>
      <c r="R638">
        <v>4134066</v>
      </c>
    </row>
    <row r="639" spans="1:18" customFormat="1">
      <c r="A639" s="1">
        <v>43616</v>
      </c>
      <c r="C639" t="s">
        <v>36</v>
      </c>
      <c r="D639" t="s">
        <v>19</v>
      </c>
      <c r="E639">
        <v>1190500436</v>
      </c>
      <c r="F639">
        <v>300127428</v>
      </c>
      <c r="G639" t="s">
        <v>20</v>
      </c>
      <c r="H639" t="s">
        <v>189</v>
      </c>
      <c r="J639" s="42">
        <v>167.3</v>
      </c>
      <c r="K639" s="42">
        <v>167.3</v>
      </c>
      <c r="L639" t="s">
        <v>21</v>
      </c>
      <c r="M639" t="s">
        <v>22</v>
      </c>
      <c r="N639" t="s">
        <v>23</v>
      </c>
      <c r="O639" s="42">
        <v>167.3</v>
      </c>
      <c r="P639" t="s">
        <v>24</v>
      </c>
      <c r="R639">
        <v>4095958</v>
      </c>
    </row>
    <row r="640" spans="1:18" customFormat="1">
      <c r="A640" s="1">
        <v>43616</v>
      </c>
      <c r="C640" t="s">
        <v>39</v>
      </c>
      <c r="D640" t="s">
        <v>19</v>
      </c>
      <c r="E640">
        <v>1190500437</v>
      </c>
      <c r="F640">
        <v>300127427</v>
      </c>
      <c r="G640" t="s">
        <v>20</v>
      </c>
      <c r="H640" t="s">
        <v>189</v>
      </c>
      <c r="J640" s="42">
        <v>612.32000000000005</v>
      </c>
      <c r="K640" s="42">
        <v>612.32000000000005</v>
      </c>
      <c r="L640" t="s">
        <v>21</v>
      </c>
      <c r="M640" t="s">
        <v>22</v>
      </c>
      <c r="N640" t="s">
        <v>23</v>
      </c>
      <c r="O640" s="42">
        <v>612.32000000000005</v>
      </c>
      <c r="P640" t="s">
        <v>24</v>
      </c>
      <c r="R640">
        <v>4095960</v>
      </c>
    </row>
    <row r="641" spans="1:18" customFormat="1">
      <c r="A641" s="1">
        <v>43616</v>
      </c>
      <c r="C641" t="s">
        <v>27</v>
      </c>
      <c r="D641" t="s">
        <v>19</v>
      </c>
      <c r="E641">
        <v>1190500433</v>
      </c>
      <c r="F641">
        <v>300124438</v>
      </c>
      <c r="G641" t="s">
        <v>20</v>
      </c>
      <c r="H641" t="s">
        <v>189</v>
      </c>
      <c r="J641" s="7">
        <v>1412.51</v>
      </c>
      <c r="K641" s="7">
        <v>1412.51</v>
      </c>
      <c r="L641" t="s">
        <v>21</v>
      </c>
      <c r="M641" t="s">
        <v>22</v>
      </c>
      <c r="N641" t="s">
        <v>23</v>
      </c>
      <c r="O641" s="7">
        <v>1412.51</v>
      </c>
      <c r="P641" t="s">
        <v>24</v>
      </c>
      <c r="R641">
        <v>4095952</v>
      </c>
    </row>
    <row r="642" spans="1:18" customFormat="1">
      <c r="A642" s="1">
        <v>43616</v>
      </c>
      <c r="C642" t="s">
        <v>82</v>
      </c>
      <c r="D642" t="s">
        <v>19</v>
      </c>
      <c r="E642">
        <v>1190500429</v>
      </c>
      <c r="F642">
        <v>201901860</v>
      </c>
      <c r="G642" t="s">
        <v>20</v>
      </c>
      <c r="H642" t="s">
        <v>191</v>
      </c>
      <c r="J642">
        <v>102</v>
      </c>
      <c r="K642">
        <v>102</v>
      </c>
      <c r="L642" t="s">
        <v>21</v>
      </c>
      <c r="M642" t="s">
        <v>22</v>
      </c>
      <c r="N642" t="s">
        <v>23</v>
      </c>
      <c r="O642">
        <v>102</v>
      </c>
      <c r="P642" t="s">
        <v>24</v>
      </c>
      <c r="R642">
        <v>4095944</v>
      </c>
    </row>
    <row r="643" spans="1:18" customFormat="1">
      <c r="A643" s="1">
        <v>43616</v>
      </c>
      <c r="C643" t="s">
        <v>96</v>
      </c>
      <c r="D643" t="s">
        <v>19</v>
      </c>
      <c r="E643">
        <v>1190500522</v>
      </c>
      <c r="F643">
        <v>190396</v>
      </c>
      <c r="G643" t="s">
        <v>20</v>
      </c>
      <c r="H643" t="s">
        <v>200</v>
      </c>
      <c r="J643">
        <v>473.88</v>
      </c>
      <c r="K643">
        <v>473.88</v>
      </c>
      <c r="L643" t="s">
        <v>21</v>
      </c>
      <c r="M643" t="s">
        <v>22</v>
      </c>
      <c r="N643" t="s">
        <v>23</v>
      </c>
      <c r="O643">
        <v>473.88</v>
      </c>
      <c r="P643" t="s">
        <v>24</v>
      </c>
      <c r="R643">
        <v>4134097</v>
      </c>
    </row>
    <row r="644" spans="1:18" customFormat="1">
      <c r="A644" s="1">
        <v>43616</v>
      </c>
      <c r="C644" t="s">
        <v>49</v>
      </c>
      <c r="D644" t="s">
        <v>19</v>
      </c>
      <c r="E644">
        <v>1190500439</v>
      </c>
      <c r="F644">
        <v>1970287</v>
      </c>
      <c r="G644" t="s">
        <v>20</v>
      </c>
      <c r="H644" t="s">
        <v>203</v>
      </c>
      <c r="J644">
        <v>98.36</v>
      </c>
      <c r="K644">
        <v>98.36</v>
      </c>
      <c r="L644" t="s">
        <v>21</v>
      </c>
      <c r="M644" t="s">
        <v>22</v>
      </c>
      <c r="N644" t="s">
        <v>23</v>
      </c>
      <c r="O644">
        <v>98.36</v>
      </c>
      <c r="P644" t="s">
        <v>24</v>
      </c>
      <c r="R644">
        <v>4095965</v>
      </c>
    </row>
    <row r="645" spans="1:18" customFormat="1">
      <c r="A645" s="1">
        <v>43616</v>
      </c>
      <c r="C645" t="s">
        <v>66</v>
      </c>
      <c r="D645" t="s">
        <v>19</v>
      </c>
      <c r="E645">
        <v>1190500439</v>
      </c>
      <c r="F645">
        <v>1970287</v>
      </c>
      <c r="G645" t="s">
        <v>20</v>
      </c>
      <c r="H645" t="s">
        <v>203</v>
      </c>
      <c r="J645">
        <v>161.76</v>
      </c>
      <c r="K645">
        <v>161.76</v>
      </c>
      <c r="L645" t="s">
        <v>21</v>
      </c>
      <c r="M645" t="s">
        <v>22</v>
      </c>
      <c r="N645" t="s">
        <v>23</v>
      </c>
      <c r="O645">
        <v>161.76</v>
      </c>
      <c r="P645" t="s">
        <v>24</v>
      </c>
      <c r="R645">
        <v>4095964</v>
      </c>
    </row>
    <row r="646" spans="1:18" customFormat="1">
      <c r="A646" s="1">
        <v>43616</v>
      </c>
      <c r="C646" t="s">
        <v>51</v>
      </c>
      <c r="D646" t="s">
        <v>19</v>
      </c>
      <c r="E646">
        <v>1190500439</v>
      </c>
      <c r="F646">
        <v>1970287</v>
      </c>
      <c r="G646" t="s">
        <v>20</v>
      </c>
      <c r="H646" t="s">
        <v>203</v>
      </c>
      <c r="J646">
        <v>112.44</v>
      </c>
      <c r="K646">
        <v>112.44</v>
      </c>
      <c r="L646" t="s">
        <v>21</v>
      </c>
      <c r="M646" t="s">
        <v>22</v>
      </c>
      <c r="N646" t="s">
        <v>23</v>
      </c>
      <c r="O646">
        <v>112.44</v>
      </c>
      <c r="P646" t="s">
        <v>24</v>
      </c>
      <c r="R646">
        <v>4095966</v>
      </c>
    </row>
    <row r="647" spans="1:18" customFormat="1">
      <c r="A647" s="1">
        <v>43616</v>
      </c>
      <c r="C647" t="s">
        <v>39</v>
      </c>
      <c r="D647" t="s">
        <v>19</v>
      </c>
      <c r="E647">
        <v>1190500439</v>
      </c>
      <c r="F647">
        <v>1970287</v>
      </c>
      <c r="G647" t="s">
        <v>20</v>
      </c>
      <c r="H647" t="s">
        <v>203</v>
      </c>
      <c r="J647">
        <v>130.56</v>
      </c>
      <c r="K647">
        <v>130.56</v>
      </c>
      <c r="L647" t="s">
        <v>21</v>
      </c>
      <c r="M647" t="s">
        <v>22</v>
      </c>
      <c r="N647" t="s">
        <v>23</v>
      </c>
      <c r="O647">
        <v>130.56</v>
      </c>
      <c r="P647" t="s">
        <v>24</v>
      </c>
      <c r="R647">
        <v>4095967</v>
      </c>
    </row>
    <row r="648" spans="1:18" customFormat="1">
      <c r="A648" s="1">
        <v>43616</v>
      </c>
      <c r="C648" t="s">
        <v>27</v>
      </c>
      <c r="D648" t="s">
        <v>19</v>
      </c>
      <c r="E648">
        <v>1190500439</v>
      </c>
      <c r="F648">
        <v>1970287</v>
      </c>
      <c r="G648" t="s">
        <v>20</v>
      </c>
      <c r="H648" t="s">
        <v>203</v>
      </c>
      <c r="J648">
        <v>353.8</v>
      </c>
      <c r="K648">
        <v>353.8</v>
      </c>
      <c r="L648" t="s">
        <v>21</v>
      </c>
      <c r="M648" t="s">
        <v>22</v>
      </c>
      <c r="N648" t="s">
        <v>23</v>
      </c>
      <c r="O648">
        <v>353.8</v>
      </c>
      <c r="P648" t="s">
        <v>24</v>
      </c>
      <c r="R648">
        <v>4095968</v>
      </c>
    </row>
    <row r="649" spans="1:18" customFormat="1">
      <c r="A649" s="1">
        <v>43616</v>
      </c>
      <c r="C649" t="s">
        <v>79</v>
      </c>
      <c r="D649" t="s">
        <v>19</v>
      </c>
      <c r="E649">
        <v>1190500434</v>
      </c>
      <c r="F649">
        <v>201977</v>
      </c>
      <c r="G649" t="s">
        <v>20</v>
      </c>
      <c r="H649" t="s">
        <v>220</v>
      </c>
      <c r="J649">
        <v>138</v>
      </c>
      <c r="K649">
        <v>138</v>
      </c>
      <c r="L649" t="s">
        <v>21</v>
      </c>
      <c r="M649" t="s">
        <v>22</v>
      </c>
      <c r="N649" t="s">
        <v>23</v>
      </c>
      <c r="O649">
        <v>138</v>
      </c>
      <c r="P649" t="s">
        <v>24</v>
      </c>
      <c r="R649">
        <v>4095954</v>
      </c>
    </row>
    <row r="650" spans="1:18" customFormat="1">
      <c r="A650" s="1">
        <v>43616</v>
      </c>
      <c r="C650" t="s">
        <v>89</v>
      </c>
      <c r="D650" t="s">
        <v>19</v>
      </c>
      <c r="E650">
        <v>1190500435</v>
      </c>
      <c r="F650">
        <v>201976</v>
      </c>
      <c r="G650" t="s">
        <v>20</v>
      </c>
      <c r="H650" t="s">
        <v>220</v>
      </c>
      <c r="J650">
        <v>240</v>
      </c>
      <c r="K650">
        <v>240</v>
      </c>
      <c r="L650" t="s">
        <v>21</v>
      </c>
      <c r="M650" t="s">
        <v>22</v>
      </c>
      <c r="N650" t="s">
        <v>23</v>
      </c>
      <c r="O650">
        <v>240</v>
      </c>
      <c r="P650" t="s">
        <v>24</v>
      </c>
      <c r="R650">
        <v>4095956</v>
      </c>
    </row>
    <row r="651" spans="1:18" customFormat="1">
      <c r="A651" s="1">
        <v>43616</v>
      </c>
      <c r="C651" t="s">
        <v>63</v>
      </c>
      <c r="D651" t="s">
        <v>19</v>
      </c>
      <c r="E651">
        <v>1190500518</v>
      </c>
      <c r="F651">
        <v>201912282</v>
      </c>
      <c r="G651" t="s">
        <v>20</v>
      </c>
      <c r="H651" t="s">
        <v>230</v>
      </c>
      <c r="J651">
        <v>909.6</v>
      </c>
      <c r="K651">
        <v>909.6</v>
      </c>
      <c r="L651" t="s">
        <v>21</v>
      </c>
      <c r="M651" t="s">
        <v>22</v>
      </c>
      <c r="N651" t="s">
        <v>23</v>
      </c>
      <c r="O651">
        <v>909.6</v>
      </c>
      <c r="P651" t="s">
        <v>24</v>
      </c>
      <c r="R651">
        <v>4133162</v>
      </c>
    </row>
    <row r="652" spans="1:18" customFormat="1">
      <c r="A652" s="1">
        <v>43616</v>
      </c>
      <c r="C652" t="s">
        <v>57</v>
      </c>
      <c r="D652" t="s">
        <v>19</v>
      </c>
      <c r="E652">
        <v>1190500520</v>
      </c>
      <c r="F652">
        <v>1900143</v>
      </c>
      <c r="G652" t="s">
        <v>20</v>
      </c>
      <c r="H652" t="s">
        <v>235</v>
      </c>
      <c r="J652">
        <v>362.4</v>
      </c>
      <c r="K652">
        <v>362.4</v>
      </c>
      <c r="L652" t="s">
        <v>21</v>
      </c>
      <c r="M652" t="s">
        <v>22</v>
      </c>
      <c r="N652" t="s">
        <v>23</v>
      </c>
      <c r="O652">
        <v>362.4</v>
      </c>
      <c r="P652" t="s">
        <v>24</v>
      </c>
      <c r="R652">
        <v>4134068</v>
      </c>
    </row>
    <row r="653" spans="1:18" customFormat="1">
      <c r="A653" s="1">
        <v>43616</v>
      </c>
      <c r="C653" t="s">
        <v>29</v>
      </c>
      <c r="D653" t="s">
        <v>19</v>
      </c>
      <c r="E653">
        <v>1190500430</v>
      </c>
      <c r="F653">
        <v>201990168</v>
      </c>
      <c r="G653" t="s">
        <v>20</v>
      </c>
      <c r="H653" t="s">
        <v>252</v>
      </c>
      <c r="J653" s="7">
        <v>1180.8</v>
      </c>
      <c r="K653" s="7">
        <v>1180.8</v>
      </c>
      <c r="L653" t="s">
        <v>21</v>
      </c>
      <c r="M653" t="s">
        <v>22</v>
      </c>
      <c r="N653" t="s">
        <v>23</v>
      </c>
      <c r="O653" s="7">
        <v>1180.8</v>
      </c>
      <c r="P653" t="s">
        <v>24</v>
      </c>
      <c r="R653">
        <v>4095946</v>
      </c>
    </row>
    <row r="654" spans="1:18" customFormat="1">
      <c r="A654" s="1">
        <v>43616</v>
      </c>
      <c r="C654" t="s">
        <v>26</v>
      </c>
      <c r="D654" t="s">
        <v>19</v>
      </c>
      <c r="E654">
        <v>1190500576</v>
      </c>
      <c r="F654">
        <v>28508605</v>
      </c>
      <c r="G654" t="s">
        <v>20</v>
      </c>
      <c r="H654" t="s">
        <v>262</v>
      </c>
      <c r="J654">
        <v>375.84</v>
      </c>
      <c r="K654">
        <v>375.84</v>
      </c>
      <c r="L654" t="s">
        <v>21</v>
      </c>
      <c r="M654" t="s">
        <v>22</v>
      </c>
      <c r="N654" t="s">
        <v>23</v>
      </c>
      <c r="O654">
        <v>375.84</v>
      </c>
      <c r="P654" t="s">
        <v>24</v>
      </c>
      <c r="R654">
        <v>4141472</v>
      </c>
    </row>
    <row r="655" spans="1:18" customFormat="1">
      <c r="A655" s="1">
        <v>43616</v>
      </c>
      <c r="C655" t="s">
        <v>67</v>
      </c>
      <c r="D655" t="s">
        <v>19</v>
      </c>
      <c r="E655">
        <v>1190500424</v>
      </c>
      <c r="F655">
        <v>190296</v>
      </c>
      <c r="G655" t="s">
        <v>20</v>
      </c>
      <c r="H655" t="s">
        <v>270</v>
      </c>
      <c r="J655">
        <v>405</v>
      </c>
      <c r="K655">
        <v>405</v>
      </c>
      <c r="L655" t="s">
        <v>21</v>
      </c>
      <c r="M655" t="s">
        <v>22</v>
      </c>
      <c r="N655" t="s">
        <v>23</v>
      </c>
      <c r="O655">
        <v>405</v>
      </c>
      <c r="P655" t="s">
        <v>24</v>
      </c>
      <c r="R655">
        <v>4095932</v>
      </c>
    </row>
    <row r="656" spans="1:18" customFormat="1">
      <c r="A656" s="1">
        <v>43616</v>
      </c>
      <c r="C656" t="s">
        <v>67</v>
      </c>
      <c r="D656" t="s">
        <v>19</v>
      </c>
      <c r="E656">
        <v>1190500425</v>
      </c>
      <c r="F656">
        <v>190297</v>
      </c>
      <c r="G656" t="s">
        <v>20</v>
      </c>
      <c r="H656" t="s">
        <v>270</v>
      </c>
      <c r="J656" s="7">
        <v>1242.24</v>
      </c>
      <c r="K656" s="7">
        <v>1242.24</v>
      </c>
      <c r="L656" t="s">
        <v>21</v>
      </c>
      <c r="M656" t="s">
        <v>22</v>
      </c>
      <c r="N656" t="s">
        <v>23</v>
      </c>
      <c r="O656" s="7">
        <v>1242.24</v>
      </c>
      <c r="P656" t="s">
        <v>24</v>
      </c>
      <c r="R656">
        <v>4095934</v>
      </c>
    </row>
    <row r="657" spans="1:18" customFormat="1">
      <c r="A657" s="1">
        <v>43616</v>
      </c>
      <c r="C657" t="s">
        <v>67</v>
      </c>
      <c r="D657" t="s">
        <v>19</v>
      </c>
      <c r="E657">
        <v>1190500426</v>
      </c>
      <c r="F657">
        <v>190298</v>
      </c>
      <c r="G657" t="s">
        <v>20</v>
      </c>
      <c r="H657" t="s">
        <v>270</v>
      </c>
      <c r="J657" s="7">
        <v>1242.24</v>
      </c>
      <c r="K657" s="7">
        <v>1242.24</v>
      </c>
      <c r="L657" t="s">
        <v>21</v>
      </c>
      <c r="M657" t="s">
        <v>22</v>
      </c>
      <c r="N657" t="s">
        <v>23</v>
      </c>
      <c r="O657" s="7">
        <v>1242.24</v>
      </c>
      <c r="P657" t="s">
        <v>24</v>
      </c>
      <c r="R657">
        <v>4095936</v>
      </c>
    </row>
    <row r="658" spans="1:18" customFormat="1">
      <c r="A658" s="1">
        <v>43616</v>
      </c>
      <c r="C658" t="s">
        <v>27</v>
      </c>
      <c r="D658" t="s">
        <v>19</v>
      </c>
      <c r="E658">
        <v>1190500432</v>
      </c>
      <c r="F658">
        <v>219051051</v>
      </c>
      <c r="G658" t="s">
        <v>20</v>
      </c>
      <c r="H658" t="s">
        <v>273</v>
      </c>
      <c r="J658">
        <v>291.60000000000002</v>
      </c>
      <c r="K658">
        <v>291.60000000000002</v>
      </c>
      <c r="L658" t="s">
        <v>21</v>
      </c>
      <c r="M658" t="s">
        <v>22</v>
      </c>
      <c r="N658" t="s">
        <v>23</v>
      </c>
      <c r="O658">
        <v>291.60000000000002</v>
      </c>
      <c r="P658" t="s">
        <v>24</v>
      </c>
      <c r="R658">
        <v>4095950</v>
      </c>
    </row>
    <row r="659" spans="1:18" customFormat="1">
      <c r="A659" s="1">
        <v>43616</v>
      </c>
      <c r="C659" t="s">
        <v>35</v>
      </c>
      <c r="D659" t="s">
        <v>19</v>
      </c>
      <c r="E659">
        <v>1190500438</v>
      </c>
      <c r="F659">
        <v>1960026</v>
      </c>
      <c r="G659" t="s">
        <v>20</v>
      </c>
      <c r="H659" t="s">
        <v>277</v>
      </c>
      <c r="J659">
        <v>336</v>
      </c>
      <c r="K659">
        <v>336</v>
      </c>
      <c r="L659" t="s">
        <v>21</v>
      </c>
      <c r="M659" t="s">
        <v>22</v>
      </c>
      <c r="N659" t="s">
        <v>23</v>
      </c>
      <c r="O659">
        <v>336</v>
      </c>
      <c r="P659" t="s">
        <v>24</v>
      </c>
      <c r="R659">
        <v>4095962</v>
      </c>
    </row>
    <row r="660" spans="1:18" customFormat="1">
      <c r="A660" s="1">
        <v>43626</v>
      </c>
      <c r="C660" t="s">
        <v>126</v>
      </c>
      <c r="D660" t="s">
        <v>19</v>
      </c>
      <c r="E660">
        <v>1190600300</v>
      </c>
      <c r="F660">
        <v>18191756</v>
      </c>
      <c r="G660" t="s">
        <v>20</v>
      </c>
      <c r="H660" t="s">
        <v>229</v>
      </c>
      <c r="J660">
        <v>408</v>
      </c>
      <c r="K660">
        <v>408</v>
      </c>
      <c r="L660" t="s">
        <v>21</v>
      </c>
      <c r="M660" t="s">
        <v>22</v>
      </c>
      <c r="N660" t="s">
        <v>23</v>
      </c>
      <c r="O660">
        <v>408</v>
      </c>
      <c r="P660" t="s">
        <v>24</v>
      </c>
      <c r="R660">
        <v>4215664</v>
      </c>
    </row>
    <row r="661" spans="1:18" customFormat="1">
      <c r="A661" s="1">
        <v>43627</v>
      </c>
      <c r="C661" t="s">
        <v>58</v>
      </c>
      <c r="D661" t="s">
        <v>19</v>
      </c>
      <c r="E661">
        <v>1190600302</v>
      </c>
      <c r="F661">
        <v>190322</v>
      </c>
      <c r="G661" t="s">
        <v>20</v>
      </c>
      <c r="H661" t="s">
        <v>270</v>
      </c>
      <c r="J661">
        <v>839.52</v>
      </c>
      <c r="K661">
        <v>839.52</v>
      </c>
      <c r="L661" t="s">
        <v>21</v>
      </c>
      <c r="M661" t="s">
        <v>22</v>
      </c>
      <c r="N661" t="s">
        <v>23</v>
      </c>
      <c r="O661">
        <v>839.52</v>
      </c>
      <c r="P661" t="s">
        <v>24</v>
      </c>
      <c r="R661">
        <v>4215677</v>
      </c>
    </row>
    <row r="662" spans="1:18" customFormat="1">
      <c r="A662" s="1">
        <v>43627</v>
      </c>
      <c r="C662" t="s">
        <v>91</v>
      </c>
      <c r="D662" t="s">
        <v>19</v>
      </c>
      <c r="E662">
        <v>1190600303</v>
      </c>
      <c r="F662">
        <v>219054054</v>
      </c>
      <c r="G662" t="s">
        <v>20</v>
      </c>
      <c r="H662" t="s">
        <v>273</v>
      </c>
      <c r="J662">
        <v>596.4</v>
      </c>
      <c r="K662">
        <v>596.4</v>
      </c>
      <c r="L662" t="s">
        <v>21</v>
      </c>
      <c r="M662" t="s">
        <v>22</v>
      </c>
      <c r="N662" t="s">
        <v>23</v>
      </c>
      <c r="O662">
        <v>596.4</v>
      </c>
      <c r="P662" t="s">
        <v>24</v>
      </c>
      <c r="R662">
        <v>4215682</v>
      </c>
    </row>
    <row r="663" spans="1:18" customFormat="1">
      <c r="A663" s="1">
        <v>43628</v>
      </c>
      <c r="C663" t="s">
        <v>137</v>
      </c>
      <c r="D663" t="s">
        <v>19</v>
      </c>
      <c r="E663">
        <v>1190600306</v>
      </c>
      <c r="F663">
        <v>519034</v>
      </c>
      <c r="G663" t="s">
        <v>20</v>
      </c>
      <c r="H663" t="s">
        <v>206</v>
      </c>
      <c r="J663" s="42">
        <v>309.95999999999998</v>
      </c>
      <c r="K663" s="42">
        <v>309.95999999999998</v>
      </c>
      <c r="L663" t="s">
        <v>21</v>
      </c>
      <c r="M663" t="s">
        <v>22</v>
      </c>
      <c r="N663" t="s">
        <v>23</v>
      </c>
      <c r="O663" s="42">
        <v>309.95999999999998</v>
      </c>
      <c r="P663" t="s">
        <v>24</v>
      </c>
      <c r="R663">
        <v>4215698</v>
      </c>
    </row>
    <row r="664" spans="1:18" customFormat="1">
      <c r="A664" s="1">
        <v>43628</v>
      </c>
      <c r="C664" t="s">
        <v>28</v>
      </c>
      <c r="D664" t="s">
        <v>19</v>
      </c>
      <c r="E664">
        <v>1190600305</v>
      </c>
      <c r="F664">
        <v>3076001940</v>
      </c>
      <c r="G664" t="s">
        <v>20</v>
      </c>
      <c r="H664" t="s">
        <v>232</v>
      </c>
      <c r="J664">
        <v>994.78</v>
      </c>
      <c r="K664">
        <v>994.78</v>
      </c>
      <c r="L664" t="s">
        <v>21</v>
      </c>
      <c r="M664" t="s">
        <v>22</v>
      </c>
      <c r="N664" t="s">
        <v>23</v>
      </c>
      <c r="O664">
        <v>994.78</v>
      </c>
      <c r="P664" t="s">
        <v>24</v>
      </c>
      <c r="R664">
        <v>4215693</v>
      </c>
    </row>
    <row r="665" spans="1:18" customFormat="1">
      <c r="A665" s="1">
        <v>43628</v>
      </c>
      <c r="C665" t="s">
        <v>25</v>
      </c>
      <c r="D665" t="s">
        <v>19</v>
      </c>
      <c r="E665">
        <v>1190600304</v>
      </c>
      <c r="F665">
        <v>4115005363</v>
      </c>
      <c r="G665" t="s">
        <v>20</v>
      </c>
      <c r="H665" t="s">
        <v>262</v>
      </c>
      <c r="J665" s="7">
        <v>1080.72</v>
      </c>
      <c r="K665" s="7">
        <v>1080.72</v>
      </c>
      <c r="L665" t="s">
        <v>21</v>
      </c>
      <c r="M665" t="s">
        <v>22</v>
      </c>
      <c r="N665" t="s">
        <v>23</v>
      </c>
      <c r="O665" s="7">
        <v>1080.72</v>
      </c>
      <c r="P665" t="s">
        <v>24</v>
      </c>
      <c r="R665">
        <v>4215691</v>
      </c>
    </row>
    <row r="666" spans="1:18" customFormat="1">
      <c r="A666" s="1">
        <v>43628</v>
      </c>
      <c r="C666" t="s">
        <v>26</v>
      </c>
      <c r="D666" t="s">
        <v>19</v>
      </c>
      <c r="E666">
        <v>1190600307</v>
      </c>
      <c r="F666">
        <v>4115005364</v>
      </c>
      <c r="G666" t="s">
        <v>20</v>
      </c>
      <c r="H666" t="s">
        <v>262</v>
      </c>
      <c r="J666" s="2">
        <v>1074.72</v>
      </c>
      <c r="K666" s="2">
        <v>1074.72</v>
      </c>
      <c r="L666" t="s">
        <v>21</v>
      </c>
      <c r="M666" t="s">
        <v>22</v>
      </c>
      <c r="N666" t="s">
        <v>23</v>
      </c>
      <c r="O666" s="2">
        <v>1074.72</v>
      </c>
      <c r="P666" t="s">
        <v>24</v>
      </c>
      <c r="R666">
        <v>4215702</v>
      </c>
    </row>
    <row r="667" spans="1:18" customFormat="1">
      <c r="A667" s="1">
        <v>43628</v>
      </c>
      <c r="C667" t="s">
        <v>120</v>
      </c>
      <c r="D667" t="s">
        <v>19</v>
      </c>
      <c r="E667">
        <v>1190600308</v>
      </c>
      <c r="F667">
        <v>1960030</v>
      </c>
      <c r="G667" t="s">
        <v>20</v>
      </c>
      <c r="H667" t="s">
        <v>277</v>
      </c>
      <c r="J667">
        <v>164.4</v>
      </c>
      <c r="K667">
        <v>164.4</v>
      </c>
      <c r="L667" t="s">
        <v>21</v>
      </c>
      <c r="M667" t="s">
        <v>22</v>
      </c>
      <c r="N667" t="s">
        <v>23</v>
      </c>
      <c r="O667">
        <v>164.4</v>
      </c>
      <c r="P667" t="s">
        <v>24</v>
      </c>
      <c r="R667">
        <v>4215707</v>
      </c>
    </row>
    <row r="668" spans="1:18">
      <c r="A668" s="147">
        <v>43633</v>
      </c>
      <c r="C668" t="s">
        <v>18</v>
      </c>
      <c r="D668" t="s">
        <v>19</v>
      </c>
      <c r="E668" s="106">
        <v>1190600312</v>
      </c>
      <c r="F668" s="106">
        <v>2019391</v>
      </c>
      <c r="G668" s="106" t="s">
        <v>20</v>
      </c>
      <c r="H668" s="106" t="s">
        <v>219</v>
      </c>
      <c r="J668">
        <v>485.28</v>
      </c>
      <c r="K668">
        <v>485.28</v>
      </c>
      <c r="L668" t="s">
        <v>21</v>
      </c>
      <c r="M668" t="s">
        <v>22</v>
      </c>
      <c r="N668" t="s">
        <v>23</v>
      </c>
      <c r="O668" s="106">
        <v>485.28</v>
      </c>
      <c r="P668" t="s">
        <v>24</v>
      </c>
      <c r="R668">
        <v>4215776</v>
      </c>
    </row>
    <row r="669" spans="1:18">
      <c r="A669" s="147">
        <v>43633</v>
      </c>
      <c r="C669" t="s">
        <v>67</v>
      </c>
      <c r="D669" t="s">
        <v>19</v>
      </c>
      <c r="E669" s="106">
        <v>1190600312</v>
      </c>
      <c r="F669" s="106">
        <v>2019391</v>
      </c>
      <c r="G669" s="106" t="s">
        <v>20</v>
      </c>
      <c r="H669" s="106" t="s">
        <v>219</v>
      </c>
      <c r="J669">
        <v>242.64</v>
      </c>
      <c r="K669">
        <v>242.64</v>
      </c>
      <c r="L669" t="s">
        <v>21</v>
      </c>
      <c r="M669" t="s">
        <v>22</v>
      </c>
      <c r="N669" t="s">
        <v>23</v>
      </c>
      <c r="O669" s="106">
        <v>242.64</v>
      </c>
      <c r="P669" t="s">
        <v>24</v>
      </c>
      <c r="R669">
        <v>4215778</v>
      </c>
    </row>
    <row r="670" spans="1:18">
      <c r="A670" s="147">
        <v>43633</v>
      </c>
      <c r="C670" t="s">
        <v>103</v>
      </c>
      <c r="D670" t="s">
        <v>19</v>
      </c>
      <c r="E670" s="106">
        <v>1190600312</v>
      </c>
      <c r="F670" s="106">
        <v>2019391</v>
      </c>
      <c r="G670" s="106" t="s">
        <v>20</v>
      </c>
      <c r="H670" s="106" t="s">
        <v>219</v>
      </c>
      <c r="J670">
        <v>242.64</v>
      </c>
      <c r="K670">
        <v>242.64</v>
      </c>
      <c r="L670" t="s">
        <v>21</v>
      </c>
      <c r="M670" t="s">
        <v>22</v>
      </c>
      <c r="N670" t="s">
        <v>23</v>
      </c>
      <c r="O670" s="106">
        <v>242.64</v>
      </c>
      <c r="P670" t="s">
        <v>24</v>
      </c>
      <c r="R670">
        <v>4215775</v>
      </c>
    </row>
    <row r="671" spans="1:18">
      <c r="A671" s="147">
        <v>43633</v>
      </c>
      <c r="C671" t="s">
        <v>37</v>
      </c>
      <c r="D671" t="s">
        <v>19</v>
      </c>
      <c r="E671" s="106">
        <v>1190600312</v>
      </c>
      <c r="F671" s="106">
        <v>2019391</v>
      </c>
      <c r="G671" s="106" t="s">
        <v>20</v>
      </c>
      <c r="H671" s="106" t="s">
        <v>219</v>
      </c>
      <c r="J671">
        <v>242.64</v>
      </c>
      <c r="K671">
        <v>242.64</v>
      </c>
      <c r="L671" t="s">
        <v>21</v>
      </c>
      <c r="M671" t="s">
        <v>22</v>
      </c>
      <c r="N671" t="s">
        <v>23</v>
      </c>
      <c r="O671" s="106">
        <v>242.64</v>
      </c>
      <c r="P671" t="s">
        <v>24</v>
      </c>
      <c r="R671">
        <v>4215777</v>
      </c>
    </row>
    <row r="672" spans="1:18">
      <c r="A672" s="147">
        <v>43633</v>
      </c>
      <c r="C672" t="s">
        <v>29</v>
      </c>
      <c r="D672" t="s">
        <v>19</v>
      </c>
      <c r="E672" s="106">
        <v>1190600312</v>
      </c>
      <c r="F672" s="106">
        <v>2019391</v>
      </c>
      <c r="G672" s="106" t="s">
        <v>20</v>
      </c>
      <c r="H672" s="106" t="s">
        <v>219</v>
      </c>
      <c r="J672">
        <v>242.64</v>
      </c>
      <c r="K672">
        <v>242.64</v>
      </c>
      <c r="L672" t="s">
        <v>21</v>
      </c>
      <c r="M672" t="s">
        <v>22</v>
      </c>
      <c r="N672" t="s">
        <v>23</v>
      </c>
      <c r="O672" s="106">
        <v>242.64</v>
      </c>
      <c r="P672" t="s">
        <v>24</v>
      </c>
      <c r="R672">
        <v>4215774</v>
      </c>
    </row>
    <row r="673" spans="1:18">
      <c r="A673" s="147">
        <v>43633</v>
      </c>
      <c r="C673" t="s">
        <v>82</v>
      </c>
      <c r="D673" t="s">
        <v>19</v>
      </c>
      <c r="E673" s="106">
        <v>1190600311</v>
      </c>
      <c r="F673" s="106">
        <v>2019392</v>
      </c>
      <c r="G673" s="106" t="s">
        <v>20</v>
      </c>
      <c r="H673" s="106" t="s">
        <v>219</v>
      </c>
      <c r="J673">
        <v>160.19999999999999</v>
      </c>
      <c r="K673">
        <v>160.19999999999999</v>
      </c>
      <c r="L673" t="s">
        <v>21</v>
      </c>
      <c r="M673" t="s">
        <v>22</v>
      </c>
      <c r="N673" t="s">
        <v>23</v>
      </c>
      <c r="O673" s="106">
        <v>160.19999999999999</v>
      </c>
      <c r="P673" t="s">
        <v>24</v>
      </c>
      <c r="R673">
        <v>4215735</v>
      </c>
    </row>
    <row r="674" spans="1:18">
      <c r="A674" s="147">
        <v>43633</v>
      </c>
      <c r="C674" t="s">
        <v>125</v>
      </c>
      <c r="D674" t="s">
        <v>19</v>
      </c>
      <c r="E674" s="106">
        <v>1190600311</v>
      </c>
      <c r="F674" s="106">
        <v>2019392</v>
      </c>
      <c r="G674" s="106" t="s">
        <v>20</v>
      </c>
      <c r="H674" s="106" t="s">
        <v>219</v>
      </c>
      <c r="J674">
        <v>160.19999999999999</v>
      </c>
      <c r="K674">
        <v>160.19999999999999</v>
      </c>
      <c r="L674" t="s">
        <v>21</v>
      </c>
      <c r="M674" t="s">
        <v>22</v>
      </c>
      <c r="N674" t="s">
        <v>23</v>
      </c>
      <c r="O674" s="106">
        <v>160.19999999999999</v>
      </c>
      <c r="P674" t="s">
        <v>24</v>
      </c>
      <c r="R674">
        <v>4215734</v>
      </c>
    </row>
    <row r="675" spans="1:18">
      <c r="A675" s="147">
        <v>43633</v>
      </c>
      <c r="C675" t="s">
        <v>141</v>
      </c>
      <c r="D675" t="s">
        <v>19</v>
      </c>
      <c r="E675" s="106">
        <v>1190600310</v>
      </c>
      <c r="F675" s="106">
        <v>2019393</v>
      </c>
      <c r="G675" s="106" t="s">
        <v>20</v>
      </c>
      <c r="H675" s="106" t="s">
        <v>219</v>
      </c>
      <c r="J675">
        <v>531.28</v>
      </c>
      <c r="K675">
        <v>531.28</v>
      </c>
      <c r="L675" t="s">
        <v>21</v>
      </c>
      <c r="M675" t="s">
        <v>22</v>
      </c>
      <c r="N675" t="s">
        <v>23</v>
      </c>
      <c r="O675" s="106">
        <v>531.28</v>
      </c>
      <c r="P675" t="s">
        <v>24</v>
      </c>
      <c r="R675">
        <v>4215717</v>
      </c>
    </row>
    <row r="676" spans="1:18">
      <c r="A676" s="147">
        <v>43633</v>
      </c>
      <c r="C676" t="s">
        <v>86</v>
      </c>
      <c r="D676" t="s">
        <v>19</v>
      </c>
      <c r="E676" s="106">
        <v>1190600310</v>
      </c>
      <c r="F676" s="106">
        <v>2019393</v>
      </c>
      <c r="G676" s="106" t="s">
        <v>20</v>
      </c>
      <c r="H676" s="106" t="s">
        <v>219</v>
      </c>
      <c r="J676" s="42">
        <v>531.28</v>
      </c>
      <c r="K676" s="42">
        <v>531.28</v>
      </c>
      <c r="L676" t="s">
        <v>21</v>
      </c>
      <c r="M676" t="s">
        <v>22</v>
      </c>
      <c r="N676" t="s">
        <v>23</v>
      </c>
      <c r="O676" s="106">
        <v>531.28</v>
      </c>
      <c r="P676" t="s">
        <v>24</v>
      </c>
      <c r="R676">
        <v>4215716</v>
      </c>
    </row>
    <row r="677" spans="1:18">
      <c r="A677" s="147">
        <v>43633</v>
      </c>
      <c r="C677" t="s">
        <v>126</v>
      </c>
      <c r="D677" t="s">
        <v>19</v>
      </c>
      <c r="E677" s="106">
        <v>1190600310</v>
      </c>
      <c r="F677" s="106">
        <v>2019393</v>
      </c>
      <c r="G677" s="106" t="s">
        <v>20</v>
      </c>
      <c r="H677" s="106" t="s">
        <v>219</v>
      </c>
      <c r="J677" s="42">
        <v>531.28</v>
      </c>
      <c r="K677" s="42">
        <v>531.28</v>
      </c>
      <c r="L677" t="s">
        <v>21</v>
      </c>
      <c r="M677" t="s">
        <v>22</v>
      </c>
      <c r="N677" t="s">
        <v>23</v>
      </c>
      <c r="O677" s="106">
        <v>531.28</v>
      </c>
      <c r="P677" t="s">
        <v>24</v>
      </c>
      <c r="R677">
        <v>4215718</v>
      </c>
    </row>
    <row r="678" spans="1:18">
      <c r="A678" s="147">
        <v>43633</v>
      </c>
      <c r="C678" t="s">
        <v>59</v>
      </c>
      <c r="D678" t="s">
        <v>19</v>
      </c>
      <c r="E678" s="106">
        <v>1190600309</v>
      </c>
      <c r="F678" s="106">
        <v>2019394</v>
      </c>
      <c r="G678" s="106" t="s">
        <v>20</v>
      </c>
      <c r="H678" s="106" t="s">
        <v>219</v>
      </c>
      <c r="J678">
        <v>803.28</v>
      </c>
      <c r="K678">
        <v>803.28</v>
      </c>
      <c r="L678" t="s">
        <v>21</v>
      </c>
      <c r="M678" t="s">
        <v>22</v>
      </c>
      <c r="N678" t="s">
        <v>23</v>
      </c>
      <c r="O678" s="106">
        <v>803.28</v>
      </c>
      <c r="P678" t="s">
        <v>24</v>
      </c>
      <c r="R678">
        <v>4215709</v>
      </c>
    </row>
    <row r="679" spans="1:18" customFormat="1">
      <c r="A679" s="1">
        <v>43633</v>
      </c>
      <c r="C679" t="s">
        <v>56</v>
      </c>
      <c r="D679" t="s">
        <v>19</v>
      </c>
      <c r="E679">
        <v>1190600313</v>
      </c>
      <c r="F679">
        <v>1900150</v>
      </c>
      <c r="G679" t="s">
        <v>20</v>
      </c>
      <c r="H679" t="s">
        <v>235</v>
      </c>
      <c r="J679">
        <v>362.4</v>
      </c>
      <c r="K679">
        <v>362.4</v>
      </c>
      <c r="L679" t="s">
        <v>21</v>
      </c>
      <c r="M679" t="s">
        <v>22</v>
      </c>
      <c r="N679" t="s">
        <v>23</v>
      </c>
      <c r="O679">
        <v>362.4</v>
      </c>
      <c r="P679" t="s">
        <v>24</v>
      </c>
      <c r="R679">
        <v>4215780</v>
      </c>
    </row>
    <row r="680" spans="1:18" customFormat="1">
      <c r="A680" s="1">
        <v>43633</v>
      </c>
      <c r="C680" t="s">
        <v>140</v>
      </c>
      <c r="D680" t="s">
        <v>19</v>
      </c>
      <c r="E680">
        <v>1190600314</v>
      </c>
      <c r="F680">
        <v>1900149</v>
      </c>
      <c r="G680" t="s">
        <v>20</v>
      </c>
      <c r="H680" t="s">
        <v>235</v>
      </c>
      <c r="J680">
        <v>59.4</v>
      </c>
      <c r="K680">
        <v>59.4</v>
      </c>
      <c r="L680" t="s">
        <v>21</v>
      </c>
      <c r="M680" t="s">
        <v>22</v>
      </c>
      <c r="N680" t="s">
        <v>23</v>
      </c>
      <c r="O680">
        <v>59.4</v>
      </c>
      <c r="P680" t="s">
        <v>24</v>
      </c>
      <c r="R680">
        <v>4215782</v>
      </c>
    </row>
    <row r="681" spans="1:18" customFormat="1">
      <c r="A681" s="1">
        <v>43634</v>
      </c>
      <c r="C681" t="s">
        <v>57</v>
      </c>
      <c r="D681" t="s">
        <v>19</v>
      </c>
      <c r="E681">
        <v>1190600315</v>
      </c>
      <c r="F681">
        <v>8190468</v>
      </c>
      <c r="G681" t="s">
        <v>20</v>
      </c>
      <c r="H681" t="s">
        <v>238</v>
      </c>
      <c r="J681">
        <v>733.2</v>
      </c>
      <c r="K681">
        <v>733.2</v>
      </c>
      <c r="L681" t="s">
        <v>21</v>
      </c>
      <c r="M681" t="s">
        <v>22</v>
      </c>
      <c r="N681" t="s">
        <v>23</v>
      </c>
      <c r="O681">
        <v>733.2</v>
      </c>
      <c r="P681" t="s">
        <v>24</v>
      </c>
      <c r="R681">
        <v>4215789</v>
      </c>
    </row>
    <row r="682" spans="1:18" customFormat="1">
      <c r="A682" s="1">
        <v>43634</v>
      </c>
      <c r="C682" t="s">
        <v>57</v>
      </c>
      <c r="D682" t="s">
        <v>19</v>
      </c>
      <c r="E682">
        <v>1190600316</v>
      </c>
      <c r="F682">
        <v>8190466</v>
      </c>
      <c r="G682" t="s">
        <v>20</v>
      </c>
      <c r="H682" t="s">
        <v>238</v>
      </c>
      <c r="J682" s="7">
        <v>3507.98</v>
      </c>
      <c r="K682" s="7">
        <v>3507.98</v>
      </c>
      <c r="L682" t="s">
        <v>21</v>
      </c>
      <c r="M682" t="s">
        <v>22</v>
      </c>
      <c r="N682" t="s">
        <v>23</v>
      </c>
      <c r="O682" s="7">
        <v>3507.98</v>
      </c>
      <c r="P682" t="s">
        <v>24</v>
      </c>
      <c r="R682">
        <v>4215791</v>
      </c>
    </row>
    <row r="683" spans="1:18" customFormat="1">
      <c r="A683" s="1">
        <v>43634</v>
      </c>
      <c r="C683" t="s">
        <v>62</v>
      </c>
      <c r="D683" t="s">
        <v>19</v>
      </c>
      <c r="E683">
        <v>1190600317</v>
      </c>
      <c r="F683">
        <v>31906156</v>
      </c>
      <c r="G683" t="s">
        <v>20</v>
      </c>
      <c r="H683" t="s">
        <v>269</v>
      </c>
      <c r="J683">
        <v>463.2</v>
      </c>
      <c r="K683">
        <v>463.2</v>
      </c>
      <c r="L683" t="s">
        <v>21</v>
      </c>
      <c r="M683" t="s">
        <v>22</v>
      </c>
      <c r="N683" t="s">
        <v>23</v>
      </c>
      <c r="O683">
        <v>463.2</v>
      </c>
      <c r="P683" t="s">
        <v>24</v>
      </c>
      <c r="R683">
        <v>4215793</v>
      </c>
    </row>
    <row r="684" spans="1:18">
      <c r="A684" s="147">
        <v>43635</v>
      </c>
      <c r="C684" t="s">
        <v>34</v>
      </c>
      <c r="D684" t="s">
        <v>19</v>
      </c>
      <c r="E684" s="106">
        <v>1190600318</v>
      </c>
      <c r="F684" s="106">
        <v>2019395</v>
      </c>
      <c r="G684" s="106" t="s">
        <v>20</v>
      </c>
      <c r="H684" s="106" t="s">
        <v>219</v>
      </c>
      <c r="J684" s="7">
        <v>1054.8</v>
      </c>
      <c r="K684" s="7">
        <v>1054.8</v>
      </c>
      <c r="L684" t="s">
        <v>21</v>
      </c>
      <c r="M684" t="s">
        <v>22</v>
      </c>
      <c r="N684" t="s">
        <v>23</v>
      </c>
      <c r="O684" s="98">
        <v>1054.8</v>
      </c>
      <c r="P684" t="s">
        <v>24</v>
      </c>
      <c r="R684">
        <v>4215797</v>
      </c>
    </row>
    <row r="685" spans="1:18">
      <c r="A685" s="147">
        <v>43635</v>
      </c>
      <c r="C685" t="s">
        <v>38</v>
      </c>
      <c r="D685" t="s">
        <v>19</v>
      </c>
      <c r="E685" s="106">
        <v>1190600319</v>
      </c>
      <c r="F685" s="106">
        <v>2019396</v>
      </c>
      <c r="G685" s="106" t="s">
        <v>20</v>
      </c>
      <c r="H685" s="106" t="s">
        <v>219</v>
      </c>
      <c r="J685">
        <v>187.08</v>
      </c>
      <c r="K685">
        <v>187.08</v>
      </c>
      <c r="L685" t="s">
        <v>21</v>
      </c>
      <c r="M685" t="s">
        <v>22</v>
      </c>
      <c r="N685" t="s">
        <v>23</v>
      </c>
      <c r="O685" s="106">
        <v>187.08</v>
      </c>
      <c r="P685" t="s">
        <v>24</v>
      </c>
      <c r="R685">
        <v>4215800</v>
      </c>
    </row>
    <row r="686" spans="1:18">
      <c r="A686" s="147">
        <v>43635</v>
      </c>
      <c r="C686" t="s">
        <v>40</v>
      </c>
      <c r="D686" t="s">
        <v>19</v>
      </c>
      <c r="E686" s="106">
        <v>1190600319</v>
      </c>
      <c r="F686" s="106">
        <v>2019396</v>
      </c>
      <c r="G686" s="106" t="s">
        <v>20</v>
      </c>
      <c r="H686" s="106" t="s">
        <v>219</v>
      </c>
      <c r="J686" s="42">
        <v>180</v>
      </c>
      <c r="K686" s="42">
        <v>180</v>
      </c>
      <c r="L686" t="s">
        <v>21</v>
      </c>
      <c r="M686" t="s">
        <v>22</v>
      </c>
      <c r="N686" t="s">
        <v>23</v>
      </c>
      <c r="O686" s="106">
        <v>180</v>
      </c>
      <c r="P686" t="s">
        <v>24</v>
      </c>
      <c r="R686">
        <v>4215799</v>
      </c>
    </row>
    <row r="687" spans="1:18">
      <c r="A687" s="147">
        <v>43635</v>
      </c>
      <c r="C687" t="s">
        <v>142</v>
      </c>
      <c r="D687" t="s">
        <v>19</v>
      </c>
      <c r="E687" s="106">
        <v>1190600320</v>
      </c>
      <c r="F687" s="106">
        <v>2019397</v>
      </c>
      <c r="G687" s="106" t="s">
        <v>20</v>
      </c>
      <c r="H687" s="106" t="s">
        <v>219</v>
      </c>
      <c r="J687">
        <v>744</v>
      </c>
      <c r="K687">
        <v>744</v>
      </c>
      <c r="L687" t="s">
        <v>21</v>
      </c>
      <c r="M687" t="s">
        <v>22</v>
      </c>
      <c r="N687" t="s">
        <v>23</v>
      </c>
      <c r="O687" s="106">
        <v>744</v>
      </c>
      <c r="P687" t="s">
        <v>24</v>
      </c>
      <c r="R687">
        <v>4215805</v>
      </c>
    </row>
    <row r="688" spans="1:18">
      <c r="A688" s="147">
        <v>43635</v>
      </c>
      <c r="C688" t="s">
        <v>35</v>
      </c>
      <c r="D688" t="s">
        <v>19</v>
      </c>
      <c r="E688" s="106">
        <v>1190600321</v>
      </c>
      <c r="F688" s="106">
        <v>2019398</v>
      </c>
      <c r="G688" s="106" t="s">
        <v>20</v>
      </c>
      <c r="H688" s="106" t="s">
        <v>219</v>
      </c>
      <c r="J688">
        <v>71.58</v>
      </c>
      <c r="K688">
        <v>71.58</v>
      </c>
      <c r="L688" t="s">
        <v>21</v>
      </c>
      <c r="M688" t="s">
        <v>22</v>
      </c>
      <c r="N688" t="s">
        <v>23</v>
      </c>
      <c r="O688" s="106">
        <v>71.58</v>
      </c>
      <c r="P688" t="s">
        <v>24</v>
      </c>
      <c r="R688">
        <v>4215807</v>
      </c>
    </row>
    <row r="689" spans="1:18">
      <c r="A689" s="147">
        <v>43635</v>
      </c>
      <c r="C689" t="s">
        <v>46</v>
      </c>
      <c r="D689" t="s">
        <v>19</v>
      </c>
      <c r="E689" s="106">
        <v>1190600322</v>
      </c>
      <c r="F689" s="106">
        <v>2019399</v>
      </c>
      <c r="G689" s="106" t="s">
        <v>20</v>
      </c>
      <c r="H689" s="106" t="s">
        <v>219</v>
      </c>
      <c r="J689">
        <v>176.64</v>
      </c>
      <c r="K689">
        <v>176.64</v>
      </c>
      <c r="L689" t="s">
        <v>21</v>
      </c>
      <c r="M689" t="s">
        <v>22</v>
      </c>
      <c r="N689" t="s">
        <v>23</v>
      </c>
      <c r="O689" s="106">
        <v>176.64</v>
      </c>
      <c r="P689" t="s">
        <v>24</v>
      </c>
      <c r="R689">
        <v>4215809</v>
      </c>
    </row>
    <row r="690" spans="1:18">
      <c r="A690" s="147">
        <v>43635</v>
      </c>
      <c r="C690" t="s">
        <v>27</v>
      </c>
      <c r="D690" t="s">
        <v>19</v>
      </c>
      <c r="E690" s="106">
        <v>1190600323</v>
      </c>
      <c r="F690" s="106">
        <v>2019400</v>
      </c>
      <c r="G690" s="106" t="s">
        <v>20</v>
      </c>
      <c r="H690" s="106" t="s">
        <v>219</v>
      </c>
      <c r="J690">
        <v>343.32</v>
      </c>
      <c r="K690">
        <v>343.32</v>
      </c>
      <c r="L690" t="s">
        <v>21</v>
      </c>
      <c r="M690" t="s">
        <v>22</v>
      </c>
      <c r="N690" t="s">
        <v>23</v>
      </c>
      <c r="O690" s="106">
        <v>343.32</v>
      </c>
      <c r="P690" t="s">
        <v>24</v>
      </c>
      <c r="R690">
        <v>4215825</v>
      </c>
    </row>
    <row r="691" spans="1:18">
      <c r="A691" s="147">
        <v>43635</v>
      </c>
      <c r="C691" t="s">
        <v>27</v>
      </c>
      <c r="D691" t="s">
        <v>19</v>
      </c>
      <c r="E691" s="106">
        <v>1190600324</v>
      </c>
      <c r="F691" s="106">
        <v>2019401</v>
      </c>
      <c r="G691" s="106" t="s">
        <v>20</v>
      </c>
      <c r="H691" s="106" t="s">
        <v>219</v>
      </c>
      <c r="J691">
        <v>409.08</v>
      </c>
      <c r="K691">
        <v>409.08</v>
      </c>
      <c r="L691" t="s">
        <v>21</v>
      </c>
      <c r="M691" t="s">
        <v>22</v>
      </c>
      <c r="N691" t="s">
        <v>23</v>
      </c>
      <c r="O691" s="106">
        <v>409.08</v>
      </c>
      <c r="P691" t="s">
        <v>24</v>
      </c>
      <c r="R691">
        <v>4215830</v>
      </c>
    </row>
    <row r="692" spans="1:18">
      <c r="A692" s="147">
        <v>43635</v>
      </c>
      <c r="C692" t="s">
        <v>39</v>
      </c>
      <c r="D692" t="s">
        <v>19</v>
      </c>
      <c r="E692" s="106">
        <v>1190600325</v>
      </c>
      <c r="F692" s="106">
        <v>2019402</v>
      </c>
      <c r="G692" s="106" t="s">
        <v>20</v>
      </c>
      <c r="H692" s="106" t="s">
        <v>219</v>
      </c>
      <c r="J692">
        <v>967.44</v>
      </c>
      <c r="K692">
        <v>967.44</v>
      </c>
      <c r="L692" t="s">
        <v>21</v>
      </c>
      <c r="M692" t="s">
        <v>22</v>
      </c>
      <c r="N692" t="s">
        <v>23</v>
      </c>
      <c r="O692" s="106">
        <v>967.44</v>
      </c>
      <c r="P692" t="s">
        <v>24</v>
      </c>
      <c r="R692">
        <v>4215832</v>
      </c>
    </row>
    <row r="693" spans="1:18">
      <c r="A693" s="147">
        <v>43635</v>
      </c>
      <c r="C693" t="s">
        <v>143</v>
      </c>
      <c r="D693" t="s">
        <v>19</v>
      </c>
      <c r="E693" s="106">
        <v>1190600326</v>
      </c>
      <c r="F693" s="106">
        <v>2019403</v>
      </c>
      <c r="G693" s="106" t="s">
        <v>20</v>
      </c>
      <c r="H693" s="106" t="s">
        <v>219</v>
      </c>
      <c r="J693" s="7">
        <v>1049.6400000000001</v>
      </c>
      <c r="K693" s="7">
        <v>1049.6400000000001</v>
      </c>
      <c r="L693" t="s">
        <v>21</v>
      </c>
      <c r="M693" t="s">
        <v>22</v>
      </c>
      <c r="N693" t="s">
        <v>23</v>
      </c>
      <c r="O693" s="98">
        <v>1049.6400000000001</v>
      </c>
      <c r="P693" t="s">
        <v>24</v>
      </c>
      <c r="R693">
        <v>4215834</v>
      </c>
    </row>
    <row r="694" spans="1:18">
      <c r="A694" s="147">
        <v>43635</v>
      </c>
      <c r="C694" t="s">
        <v>51</v>
      </c>
      <c r="D694" t="s">
        <v>19</v>
      </c>
      <c r="E694" s="106">
        <v>1190600327</v>
      </c>
      <c r="F694" s="106">
        <v>2019404</v>
      </c>
      <c r="G694" s="106" t="s">
        <v>20</v>
      </c>
      <c r="H694" s="106" t="s">
        <v>219</v>
      </c>
      <c r="J694">
        <v>217.2</v>
      </c>
      <c r="K694">
        <v>217.2</v>
      </c>
      <c r="L694" t="s">
        <v>21</v>
      </c>
      <c r="M694" t="s">
        <v>22</v>
      </c>
      <c r="N694" t="s">
        <v>23</v>
      </c>
      <c r="O694" s="106">
        <v>217.2</v>
      </c>
      <c r="P694" t="s">
        <v>24</v>
      </c>
      <c r="R694">
        <v>4215836</v>
      </c>
    </row>
    <row r="695" spans="1:18">
      <c r="A695" s="147">
        <v>43635</v>
      </c>
      <c r="C695" t="s">
        <v>57</v>
      </c>
      <c r="D695" t="s">
        <v>19</v>
      </c>
      <c r="E695" s="106">
        <v>1190600328</v>
      </c>
      <c r="F695" s="106">
        <v>2019405</v>
      </c>
      <c r="G695" s="106" t="s">
        <v>20</v>
      </c>
      <c r="H695" s="106" t="s">
        <v>219</v>
      </c>
      <c r="J695">
        <v>72</v>
      </c>
      <c r="K695">
        <v>72</v>
      </c>
      <c r="L695" t="s">
        <v>21</v>
      </c>
      <c r="M695" t="s">
        <v>22</v>
      </c>
      <c r="N695" t="s">
        <v>23</v>
      </c>
      <c r="O695" s="106">
        <v>72</v>
      </c>
      <c r="P695" t="s">
        <v>24</v>
      </c>
      <c r="R695">
        <v>4215838</v>
      </c>
    </row>
    <row r="696" spans="1:18">
      <c r="A696" s="147">
        <v>43635</v>
      </c>
      <c r="C696" t="s">
        <v>34</v>
      </c>
      <c r="D696" t="s">
        <v>19</v>
      </c>
      <c r="E696" s="106">
        <v>1190600329</v>
      </c>
      <c r="F696" s="106">
        <v>2019406</v>
      </c>
      <c r="G696" s="106" t="s">
        <v>20</v>
      </c>
      <c r="H696" s="106" t="s">
        <v>219</v>
      </c>
      <c r="J696">
        <v>280.32</v>
      </c>
      <c r="K696">
        <v>280.32</v>
      </c>
      <c r="L696" t="s">
        <v>21</v>
      </c>
      <c r="M696" t="s">
        <v>22</v>
      </c>
      <c r="N696" t="s">
        <v>23</v>
      </c>
      <c r="O696" s="106">
        <v>280.32</v>
      </c>
      <c r="P696" t="s">
        <v>24</v>
      </c>
      <c r="R696">
        <v>4215843</v>
      </c>
    </row>
    <row r="697" spans="1:18">
      <c r="A697" s="147">
        <v>43635</v>
      </c>
      <c r="C697" t="s">
        <v>144</v>
      </c>
      <c r="D697" t="s">
        <v>19</v>
      </c>
      <c r="E697" s="106">
        <v>1190600330</v>
      </c>
      <c r="F697" s="106">
        <v>2019407</v>
      </c>
      <c r="G697" s="106" t="s">
        <v>20</v>
      </c>
      <c r="H697" s="106" t="s">
        <v>219</v>
      </c>
      <c r="J697" s="42">
        <v>388.8</v>
      </c>
      <c r="K697" s="42">
        <v>388.8</v>
      </c>
      <c r="L697" t="s">
        <v>21</v>
      </c>
      <c r="M697" t="s">
        <v>22</v>
      </c>
      <c r="N697" t="s">
        <v>23</v>
      </c>
      <c r="O697" s="106">
        <v>388.8</v>
      </c>
      <c r="P697" t="s">
        <v>24</v>
      </c>
      <c r="R697">
        <v>4215845</v>
      </c>
    </row>
    <row r="698" spans="1:18">
      <c r="A698" s="147">
        <v>43635</v>
      </c>
      <c r="C698" t="s">
        <v>67</v>
      </c>
      <c r="D698" t="s">
        <v>19</v>
      </c>
      <c r="E698" s="106">
        <v>1190600331</v>
      </c>
      <c r="F698" s="106">
        <v>2019408</v>
      </c>
      <c r="G698" s="106" t="s">
        <v>20</v>
      </c>
      <c r="H698" s="106" t="s">
        <v>219</v>
      </c>
      <c r="J698">
        <v>100.86</v>
      </c>
      <c r="K698">
        <v>100.86</v>
      </c>
      <c r="L698" t="s">
        <v>21</v>
      </c>
      <c r="M698" t="s">
        <v>22</v>
      </c>
      <c r="N698" t="s">
        <v>23</v>
      </c>
      <c r="O698" s="106">
        <v>100.86</v>
      </c>
      <c r="P698" t="s">
        <v>24</v>
      </c>
      <c r="R698">
        <v>4215847</v>
      </c>
    </row>
    <row r="699" spans="1:18">
      <c r="A699" s="147">
        <v>43635</v>
      </c>
      <c r="C699" t="s">
        <v>101</v>
      </c>
      <c r="D699" t="s">
        <v>19</v>
      </c>
      <c r="E699" s="106">
        <v>1190600331</v>
      </c>
      <c r="F699" s="106">
        <v>2019408</v>
      </c>
      <c r="G699" s="106" t="s">
        <v>20</v>
      </c>
      <c r="H699" s="106" t="s">
        <v>219</v>
      </c>
      <c r="J699" s="42">
        <v>100.86</v>
      </c>
      <c r="K699" s="42">
        <v>100.86</v>
      </c>
      <c r="L699" t="s">
        <v>21</v>
      </c>
      <c r="M699" t="s">
        <v>22</v>
      </c>
      <c r="N699" t="s">
        <v>23</v>
      </c>
      <c r="O699" s="106">
        <v>100.86</v>
      </c>
      <c r="P699" t="s">
        <v>24</v>
      </c>
      <c r="R699">
        <v>4215848</v>
      </c>
    </row>
    <row r="700" spans="1:18">
      <c r="A700" s="147">
        <v>43635</v>
      </c>
      <c r="C700" t="s">
        <v>125</v>
      </c>
      <c r="D700" t="s">
        <v>19</v>
      </c>
      <c r="E700" s="106">
        <v>1190600332</v>
      </c>
      <c r="F700" s="106">
        <v>2019409</v>
      </c>
      <c r="G700" s="106" t="s">
        <v>20</v>
      </c>
      <c r="H700" s="106" t="s">
        <v>219</v>
      </c>
      <c r="J700" s="42">
        <v>149.22</v>
      </c>
      <c r="K700" s="42">
        <v>149.22</v>
      </c>
      <c r="L700" t="s">
        <v>21</v>
      </c>
      <c r="M700" t="s">
        <v>22</v>
      </c>
      <c r="N700" t="s">
        <v>23</v>
      </c>
      <c r="O700" s="106">
        <v>149.22</v>
      </c>
      <c r="P700" t="s">
        <v>24</v>
      </c>
      <c r="R700">
        <v>4215850</v>
      </c>
    </row>
    <row r="701" spans="1:18">
      <c r="A701" s="147">
        <v>43635</v>
      </c>
      <c r="C701" t="s">
        <v>37</v>
      </c>
      <c r="D701" t="s">
        <v>19</v>
      </c>
      <c r="E701" s="106">
        <v>1190600333</v>
      </c>
      <c r="F701" s="106">
        <v>2019410</v>
      </c>
      <c r="G701" s="106" t="s">
        <v>20</v>
      </c>
      <c r="H701" s="106" t="s">
        <v>219</v>
      </c>
      <c r="J701" s="42">
        <v>262.56</v>
      </c>
      <c r="K701" s="42">
        <v>262.56</v>
      </c>
      <c r="L701" t="s">
        <v>21</v>
      </c>
      <c r="M701" t="s">
        <v>22</v>
      </c>
      <c r="N701" t="s">
        <v>23</v>
      </c>
      <c r="O701" s="106">
        <v>262.56</v>
      </c>
      <c r="P701" t="s">
        <v>24</v>
      </c>
      <c r="R701">
        <v>4215852</v>
      </c>
    </row>
    <row r="702" spans="1:18">
      <c r="A702" s="147">
        <v>43635</v>
      </c>
      <c r="C702" t="s">
        <v>30</v>
      </c>
      <c r="D702" t="s">
        <v>19</v>
      </c>
      <c r="E702" s="106">
        <v>1190600334</v>
      </c>
      <c r="F702" s="106">
        <v>2019411</v>
      </c>
      <c r="G702" s="106" t="s">
        <v>20</v>
      </c>
      <c r="H702" s="106" t="s">
        <v>219</v>
      </c>
      <c r="J702">
        <v>267.60000000000002</v>
      </c>
      <c r="K702">
        <v>267.60000000000002</v>
      </c>
      <c r="L702" t="s">
        <v>21</v>
      </c>
      <c r="M702" t="s">
        <v>22</v>
      </c>
      <c r="N702" t="s">
        <v>23</v>
      </c>
      <c r="O702" s="106">
        <v>267.60000000000002</v>
      </c>
      <c r="P702" t="s">
        <v>24</v>
      </c>
      <c r="R702">
        <v>4215854</v>
      </c>
    </row>
    <row r="703" spans="1:18">
      <c r="A703" s="147">
        <v>43635</v>
      </c>
      <c r="C703" t="s">
        <v>46</v>
      </c>
      <c r="D703" t="s">
        <v>19</v>
      </c>
      <c r="E703" s="106">
        <v>1190600335</v>
      </c>
      <c r="F703" s="106">
        <v>2019412</v>
      </c>
      <c r="G703" s="106" t="s">
        <v>20</v>
      </c>
      <c r="H703" s="106" t="s">
        <v>219</v>
      </c>
      <c r="J703">
        <v>542.4</v>
      </c>
      <c r="K703">
        <v>542.4</v>
      </c>
      <c r="L703" t="s">
        <v>21</v>
      </c>
      <c r="M703" t="s">
        <v>22</v>
      </c>
      <c r="N703" t="s">
        <v>23</v>
      </c>
      <c r="O703" s="106">
        <v>542.4</v>
      </c>
      <c r="P703" t="s">
        <v>24</v>
      </c>
      <c r="R703">
        <v>4215856</v>
      </c>
    </row>
    <row r="704" spans="1:18">
      <c r="A704" s="147">
        <v>43635</v>
      </c>
      <c r="C704" t="s">
        <v>46</v>
      </c>
      <c r="D704" t="s">
        <v>19</v>
      </c>
      <c r="E704" s="106">
        <v>1190600336</v>
      </c>
      <c r="F704" s="106">
        <v>2019413</v>
      </c>
      <c r="G704" s="106" t="s">
        <v>20</v>
      </c>
      <c r="H704" s="106" t="s">
        <v>219</v>
      </c>
      <c r="J704" s="42">
        <v>108.48</v>
      </c>
      <c r="K704" s="42">
        <v>108.48</v>
      </c>
      <c r="L704" t="s">
        <v>21</v>
      </c>
      <c r="M704" t="s">
        <v>22</v>
      </c>
      <c r="N704" t="s">
        <v>23</v>
      </c>
      <c r="O704" s="106">
        <v>108.48</v>
      </c>
      <c r="P704" t="s">
        <v>24</v>
      </c>
      <c r="R704">
        <v>4215858</v>
      </c>
    </row>
    <row r="705" spans="1:18">
      <c r="A705" s="147">
        <v>43635</v>
      </c>
      <c r="C705" t="s">
        <v>54</v>
      </c>
      <c r="D705" t="s">
        <v>19</v>
      </c>
      <c r="E705" s="106">
        <v>1190600337</v>
      </c>
      <c r="F705" s="106">
        <v>2019414</v>
      </c>
      <c r="G705" s="106" t="s">
        <v>20</v>
      </c>
      <c r="H705" s="106" t="s">
        <v>219</v>
      </c>
      <c r="J705">
        <v>97.32</v>
      </c>
      <c r="K705">
        <v>97.32</v>
      </c>
      <c r="L705" t="s">
        <v>21</v>
      </c>
      <c r="M705" t="s">
        <v>22</v>
      </c>
      <c r="N705" t="s">
        <v>23</v>
      </c>
      <c r="O705" s="106">
        <v>97.32</v>
      </c>
      <c r="P705" t="s">
        <v>24</v>
      </c>
      <c r="R705">
        <v>4215860</v>
      </c>
    </row>
    <row r="706" spans="1:18">
      <c r="A706" s="147">
        <v>43635</v>
      </c>
      <c r="C706" t="s">
        <v>27</v>
      </c>
      <c r="D706" t="s">
        <v>19</v>
      </c>
      <c r="E706" s="106">
        <v>1190600338</v>
      </c>
      <c r="F706" s="106">
        <v>2019415</v>
      </c>
      <c r="G706" s="106" t="s">
        <v>20</v>
      </c>
      <c r="H706" s="106" t="s">
        <v>219</v>
      </c>
      <c r="J706" s="42">
        <v>117.48</v>
      </c>
      <c r="K706" s="42">
        <v>117.48</v>
      </c>
      <c r="L706" t="s">
        <v>21</v>
      </c>
      <c r="M706" t="s">
        <v>22</v>
      </c>
      <c r="N706" t="s">
        <v>23</v>
      </c>
      <c r="O706" s="106">
        <v>117.48</v>
      </c>
      <c r="P706" t="s">
        <v>24</v>
      </c>
      <c r="R706">
        <v>4215862</v>
      </c>
    </row>
    <row r="707" spans="1:18">
      <c r="A707" s="147">
        <v>43635</v>
      </c>
      <c r="C707" t="s">
        <v>29</v>
      </c>
      <c r="D707" t="s">
        <v>19</v>
      </c>
      <c r="E707" s="106">
        <v>1190600339</v>
      </c>
      <c r="F707" s="106">
        <v>2019416</v>
      </c>
      <c r="G707" s="106" t="s">
        <v>20</v>
      </c>
      <c r="H707" s="106" t="s">
        <v>219</v>
      </c>
      <c r="J707">
        <v>118.44</v>
      </c>
      <c r="K707">
        <v>118.44</v>
      </c>
      <c r="L707" t="s">
        <v>21</v>
      </c>
      <c r="M707" t="s">
        <v>22</v>
      </c>
      <c r="N707" t="s">
        <v>23</v>
      </c>
      <c r="O707" s="106">
        <v>118.44</v>
      </c>
      <c r="P707" t="s">
        <v>24</v>
      </c>
      <c r="R707">
        <v>4215864</v>
      </c>
    </row>
    <row r="708" spans="1:18">
      <c r="A708" s="147">
        <v>43635</v>
      </c>
      <c r="C708" t="s">
        <v>29</v>
      </c>
      <c r="D708" t="s">
        <v>19</v>
      </c>
      <c r="E708" s="106">
        <v>1190600340</v>
      </c>
      <c r="F708" s="106">
        <v>2019417</v>
      </c>
      <c r="G708" s="106" t="s">
        <v>20</v>
      </c>
      <c r="H708" s="106" t="s">
        <v>219</v>
      </c>
      <c r="J708">
        <v>196.32</v>
      </c>
      <c r="K708">
        <v>196.32</v>
      </c>
      <c r="L708" t="s">
        <v>21</v>
      </c>
      <c r="M708" t="s">
        <v>22</v>
      </c>
      <c r="N708" t="s">
        <v>23</v>
      </c>
      <c r="O708" s="106">
        <v>196.32</v>
      </c>
      <c r="P708" t="s">
        <v>24</v>
      </c>
      <c r="R708">
        <v>4215866</v>
      </c>
    </row>
    <row r="709" spans="1:18" customFormat="1">
      <c r="A709" s="1">
        <v>43636</v>
      </c>
      <c r="C709" t="s">
        <v>98</v>
      </c>
      <c r="D709" t="s">
        <v>19</v>
      </c>
      <c r="E709">
        <v>1190600343</v>
      </c>
      <c r="F709">
        <v>6190372</v>
      </c>
      <c r="G709" t="s">
        <v>20</v>
      </c>
      <c r="H709" t="s">
        <v>223</v>
      </c>
      <c r="J709">
        <v>313.2</v>
      </c>
      <c r="K709">
        <v>313.2</v>
      </c>
      <c r="L709" t="s">
        <v>21</v>
      </c>
      <c r="M709" t="s">
        <v>22</v>
      </c>
      <c r="N709" t="s">
        <v>23</v>
      </c>
      <c r="O709">
        <v>313.2</v>
      </c>
      <c r="P709" t="s">
        <v>24</v>
      </c>
      <c r="R709">
        <v>4215879</v>
      </c>
    </row>
    <row r="710" spans="1:18" customFormat="1">
      <c r="A710" s="1">
        <v>43636</v>
      </c>
      <c r="C710" t="s">
        <v>67</v>
      </c>
      <c r="D710" t="s">
        <v>19</v>
      </c>
      <c r="E710">
        <v>1190600342</v>
      </c>
      <c r="F710">
        <v>190347</v>
      </c>
      <c r="G710" t="s">
        <v>20</v>
      </c>
      <c r="H710" t="s">
        <v>270</v>
      </c>
      <c r="J710" s="7">
        <v>4758</v>
      </c>
      <c r="K710" s="7">
        <v>4758</v>
      </c>
      <c r="L710" t="s">
        <v>21</v>
      </c>
      <c r="M710" t="s">
        <v>22</v>
      </c>
      <c r="N710" t="s">
        <v>23</v>
      </c>
      <c r="O710" s="7">
        <v>4758</v>
      </c>
      <c r="P710" t="s">
        <v>24</v>
      </c>
      <c r="R710">
        <v>4215877</v>
      </c>
    </row>
    <row r="711" spans="1:18" customFormat="1">
      <c r="A711" s="1">
        <v>43636</v>
      </c>
      <c r="C711" t="s">
        <v>32</v>
      </c>
      <c r="D711" t="s">
        <v>19</v>
      </c>
      <c r="E711">
        <v>1190600341</v>
      </c>
      <c r="F711">
        <v>190323</v>
      </c>
      <c r="G711" t="s">
        <v>20</v>
      </c>
      <c r="H711" t="s">
        <v>270</v>
      </c>
      <c r="J711">
        <v>360</v>
      </c>
      <c r="K711">
        <v>360</v>
      </c>
      <c r="L711" t="s">
        <v>21</v>
      </c>
      <c r="M711" t="s">
        <v>22</v>
      </c>
      <c r="N711" t="s">
        <v>23</v>
      </c>
      <c r="O711">
        <v>360</v>
      </c>
      <c r="P711" t="s">
        <v>24</v>
      </c>
      <c r="R711">
        <v>4215871</v>
      </c>
    </row>
    <row r="712" spans="1:18" customFormat="1">
      <c r="A712" s="1">
        <v>43637</v>
      </c>
      <c r="C712" t="s">
        <v>70</v>
      </c>
      <c r="D712" t="s">
        <v>19</v>
      </c>
      <c r="E712">
        <v>1190600526</v>
      </c>
      <c r="F712">
        <v>300129031</v>
      </c>
      <c r="G712" t="s">
        <v>20</v>
      </c>
      <c r="H712" t="s">
        <v>189</v>
      </c>
      <c r="J712">
        <v>461.35</v>
      </c>
      <c r="K712">
        <v>461.35</v>
      </c>
      <c r="L712" t="s">
        <v>21</v>
      </c>
      <c r="M712" t="s">
        <v>22</v>
      </c>
      <c r="N712" t="s">
        <v>23</v>
      </c>
      <c r="O712">
        <v>461.35</v>
      </c>
      <c r="P712" t="s">
        <v>24</v>
      </c>
      <c r="R712">
        <v>4247281</v>
      </c>
    </row>
    <row r="713" spans="1:18" customFormat="1">
      <c r="A713" s="1">
        <v>43637</v>
      </c>
      <c r="C713" t="s">
        <v>39</v>
      </c>
      <c r="D713" t="s">
        <v>19</v>
      </c>
      <c r="E713">
        <v>1190600525</v>
      </c>
      <c r="F713">
        <v>300128818</v>
      </c>
      <c r="G713" t="s">
        <v>20</v>
      </c>
      <c r="H713" t="s">
        <v>189</v>
      </c>
      <c r="J713" s="42">
        <v>779.73</v>
      </c>
      <c r="K713" s="42">
        <v>779.73</v>
      </c>
      <c r="L713" t="s">
        <v>21</v>
      </c>
      <c r="M713" t="s">
        <v>22</v>
      </c>
      <c r="N713" t="s">
        <v>23</v>
      </c>
      <c r="O713" s="42">
        <v>779.73</v>
      </c>
      <c r="P713" t="s">
        <v>24</v>
      </c>
      <c r="R713">
        <v>4247275</v>
      </c>
    </row>
    <row r="714" spans="1:18" customFormat="1">
      <c r="A714" s="1">
        <v>43637</v>
      </c>
      <c r="C714" t="s">
        <v>29</v>
      </c>
      <c r="D714" t="s">
        <v>19</v>
      </c>
      <c r="E714">
        <v>1190600527</v>
      </c>
      <c r="F714">
        <v>300128305</v>
      </c>
      <c r="G714" t="s">
        <v>20</v>
      </c>
      <c r="H714" t="s">
        <v>189</v>
      </c>
      <c r="J714" s="2">
        <v>2538.0700000000002</v>
      </c>
      <c r="K714" s="2">
        <v>2538.0700000000002</v>
      </c>
      <c r="L714" t="s">
        <v>21</v>
      </c>
      <c r="M714" t="s">
        <v>22</v>
      </c>
      <c r="N714" t="s">
        <v>23</v>
      </c>
      <c r="O714" s="2">
        <v>2538.0700000000002</v>
      </c>
      <c r="P714" t="s">
        <v>24</v>
      </c>
      <c r="R714">
        <v>4247285</v>
      </c>
    </row>
    <row r="715" spans="1:18" customFormat="1">
      <c r="A715" s="1">
        <v>43637</v>
      </c>
      <c r="C715" t="s">
        <v>27</v>
      </c>
      <c r="D715" t="s">
        <v>19</v>
      </c>
      <c r="E715">
        <v>1190600444</v>
      </c>
      <c r="F715">
        <v>300127020</v>
      </c>
      <c r="G715" t="s">
        <v>20</v>
      </c>
      <c r="H715" t="s">
        <v>189</v>
      </c>
      <c r="J715" s="2">
        <v>1807.1</v>
      </c>
      <c r="K715" s="2">
        <v>1807.1</v>
      </c>
      <c r="L715" t="s">
        <v>21</v>
      </c>
      <c r="M715" t="s">
        <v>22</v>
      </c>
      <c r="N715" t="s">
        <v>23</v>
      </c>
      <c r="O715" s="2">
        <v>1807.1</v>
      </c>
      <c r="P715" t="s">
        <v>24</v>
      </c>
      <c r="R715">
        <v>4215494</v>
      </c>
    </row>
    <row r="716" spans="1:18" customFormat="1">
      <c r="A716" s="1">
        <v>43637</v>
      </c>
      <c r="C716" t="s">
        <v>96</v>
      </c>
      <c r="D716" t="s">
        <v>19</v>
      </c>
      <c r="E716">
        <v>1190600344</v>
      </c>
      <c r="F716">
        <v>190194</v>
      </c>
      <c r="G716" t="s">
        <v>20</v>
      </c>
      <c r="H716" t="s">
        <v>210</v>
      </c>
      <c r="J716" s="42">
        <v>370.8</v>
      </c>
      <c r="K716" s="42">
        <v>370.8</v>
      </c>
      <c r="L716" t="s">
        <v>21</v>
      </c>
      <c r="M716" t="s">
        <v>22</v>
      </c>
      <c r="N716" t="s">
        <v>23</v>
      </c>
      <c r="O716" s="42">
        <v>370.8</v>
      </c>
      <c r="P716" t="s">
        <v>24</v>
      </c>
      <c r="R716">
        <v>4215886</v>
      </c>
    </row>
    <row r="717" spans="1:18" customFormat="1">
      <c r="A717" s="1">
        <v>43637</v>
      </c>
      <c r="C717" t="s">
        <v>96</v>
      </c>
      <c r="D717" t="s">
        <v>19</v>
      </c>
      <c r="E717">
        <v>1190600345</v>
      </c>
      <c r="F717">
        <v>190191</v>
      </c>
      <c r="G717" t="s">
        <v>20</v>
      </c>
      <c r="H717" t="s">
        <v>210</v>
      </c>
      <c r="J717" s="42">
        <v>180</v>
      </c>
      <c r="K717" s="42">
        <v>180</v>
      </c>
      <c r="L717" t="s">
        <v>21</v>
      </c>
      <c r="M717" t="s">
        <v>22</v>
      </c>
      <c r="N717" t="s">
        <v>23</v>
      </c>
      <c r="O717" s="42">
        <v>180</v>
      </c>
      <c r="P717" t="s">
        <v>24</v>
      </c>
      <c r="R717">
        <v>4215934</v>
      </c>
    </row>
    <row r="718" spans="1:18" customFormat="1">
      <c r="A718" s="1">
        <v>43637</v>
      </c>
      <c r="C718" t="s">
        <v>96</v>
      </c>
      <c r="D718" t="s">
        <v>19</v>
      </c>
      <c r="E718">
        <v>1190600346</v>
      </c>
      <c r="F718">
        <v>190193</v>
      </c>
      <c r="G718" t="s">
        <v>20</v>
      </c>
      <c r="H718" t="s">
        <v>210</v>
      </c>
      <c r="J718">
        <v>72</v>
      </c>
      <c r="K718">
        <v>72</v>
      </c>
      <c r="L718" t="s">
        <v>21</v>
      </c>
      <c r="M718" t="s">
        <v>22</v>
      </c>
      <c r="N718" t="s">
        <v>23</v>
      </c>
      <c r="O718">
        <v>72</v>
      </c>
      <c r="P718" t="s">
        <v>24</v>
      </c>
      <c r="R718">
        <v>4215938</v>
      </c>
    </row>
    <row r="719" spans="1:18" customFormat="1">
      <c r="A719" s="1">
        <v>43637</v>
      </c>
      <c r="C719" t="s">
        <v>96</v>
      </c>
      <c r="D719" t="s">
        <v>19</v>
      </c>
      <c r="E719">
        <v>1190600347</v>
      </c>
      <c r="F719">
        <v>190192</v>
      </c>
      <c r="G719" t="s">
        <v>20</v>
      </c>
      <c r="H719" t="s">
        <v>210</v>
      </c>
      <c r="J719">
        <v>144</v>
      </c>
      <c r="K719">
        <v>144</v>
      </c>
      <c r="L719" t="s">
        <v>21</v>
      </c>
      <c r="M719" t="s">
        <v>22</v>
      </c>
      <c r="N719" t="s">
        <v>23</v>
      </c>
      <c r="O719">
        <v>144</v>
      </c>
      <c r="P719" t="s">
        <v>24</v>
      </c>
      <c r="R719">
        <v>4215940</v>
      </c>
    </row>
    <row r="720" spans="1:18" customFormat="1">
      <c r="A720" s="1">
        <v>43637</v>
      </c>
      <c r="C720" t="s">
        <v>51</v>
      </c>
      <c r="D720" t="s">
        <v>19</v>
      </c>
      <c r="E720">
        <v>1190600355</v>
      </c>
      <c r="F720">
        <v>2190310</v>
      </c>
      <c r="G720" t="s">
        <v>20</v>
      </c>
      <c r="H720" t="s">
        <v>254</v>
      </c>
      <c r="J720">
        <v>35.4</v>
      </c>
      <c r="K720">
        <v>35.4</v>
      </c>
      <c r="L720" t="s">
        <v>21</v>
      </c>
      <c r="M720" t="s">
        <v>22</v>
      </c>
      <c r="N720" t="s">
        <v>23</v>
      </c>
      <c r="O720">
        <v>35.4</v>
      </c>
      <c r="P720" t="s">
        <v>24</v>
      </c>
      <c r="R720">
        <v>4214114</v>
      </c>
    </row>
    <row r="721" spans="1:18" customFormat="1">
      <c r="A721" s="1">
        <v>43637</v>
      </c>
      <c r="C721" t="s">
        <v>57</v>
      </c>
      <c r="D721" t="s">
        <v>19</v>
      </c>
      <c r="E721">
        <v>1190600355</v>
      </c>
      <c r="F721">
        <v>2190310</v>
      </c>
      <c r="G721" t="s">
        <v>20</v>
      </c>
      <c r="H721" t="s">
        <v>254</v>
      </c>
      <c r="J721">
        <v>35.4</v>
      </c>
      <c r="K721">
        <v>35.4</v>
      </c>
      <c r="L721" t="s">
        <v>21</v>
      </c>
      <c r="M721" t="s">
        <v>22</v>
      </c>
      <c r="N721" t="s">
        <v>23</v>
      </c>
      <c r="O721">
        <v>35.4</v>
      </c>
      <c r="P721" t="s">
        <v>24</v>
      </c>
      <c r="R721">
        <v>4214113</v>
      </c>
    </row>
    <row r="722" spans="1:18" customFormat="1">
      <c r="A722" s="1">
        <v>43637</v>
      </c>
      <c r="C722" t="s">
        <v>111</v>
      </c>
      <c r="D722" t="s">
        <v>19</v>
      </c>
      <c r="E722">
        <v>1190600355</v>
      </c>
      <c r="F722">
        <v>2190310</v>
      </c>
      <c r="G722" t="s">
        <v>20</v>
      </c>
      <c r="H722" t="s">
        <v>254</v>
      </c>
      <c r="J722" s="42">
        <v>35.4</v>
      </c>
      <c r="K722" s="42">
        <v>35.4</v>
      </c>
      <c r="L722" t="s">
        <v>21</v>
      </c>
      <c r="M722" t="s">
        <v>22</v>
      </c>
      <c r="N722" t="s">
        <v>23</v>
      </c>
      <c r="O722" s="42">
        <v>35.4</v>
      </c>
      <c r="P722" t="s">
        <v>24</v>
      </c>
      <c r="R722">
        <v>4214112</v>
      </c>
    </row>
    <row r="723" spans="1:18" customFormat="1">
      <c r="A723" s="1">
        <v>43640</v>
      </c>
      <c r="C723" t="s">
        <v>146</v>
      </c>
      <c r="D723" t="s">
        <v>19</v>
      </c>
      <c r="E723">
        <v>1190600350</v>
      </c>
      <c r="F723">
        <v>902019</v>
      </c>
      <c r="G723" t="s">
        <v>20</v>
      </c>
      <c r="H723" t="s">
        <v>209</v>
      </c>
      <c r="J723" s="42">
        <v>451.8</v>
      </c>
      <c r="K723" s="42">
        <v>451.8</v>
      </c>
      <c r="L723" t="s">
        <v>21</v>
      </c>
      <c r="M723" t="s">
        <v>22</v>
      </c>
      <c r="N723" t="s">
        <v>23</v>
      </c>
      <c r="O723" s="42">
        <v>451.8</v>
      </c>
      <c r="P723" t="s">
        <v>24</v>
      </c>
      <c r="R723">
        <v>4215956</v>
      </c>
    </row>
    <row r="724" spans="1:18" customFormat="1">
      <c r="A724" s="1">
        <v>43640</v>
      </c>
      <c r="C724" t="s">
        <v>145</v>
      </c>
      <c r="D724" t="s">
        <v>19</v>
      </c>
      <c r="E724">
        <v>1190600349</v>
      </c>
      <c r="F724">
        <v>20190165</v>
      </c>
      <c r="G724" t="s">
        <v>20</v>
      </c>
      <c r="H724" t="s">
        <v>222</v>
      </c>
      <c r="J724" s="7">
        <v>1066.1400000000001</v>
      </c>
      <c r="K724" s="7">
        <v>1066.1400000000001</v>
      </c>
      <c r="L724" t="s">
        <v>21</v>
      </c>
      <c r="M724" t="s">
        <v>22</v>
      </c>
      <c r="N724" t="s">
        <v>23</v>
      </c>
      <c r="O724" s="7">
        <v>1066.1400000000001</v>
      </c>
      <c r="P724" t="s">
        <v>24</v>
      </c>
      <c r="R724">
        <v>4215954</v>
      </c>
    </row>
    <row r="725" spans="1:18" customFormat="1">
      <c r="A725" s="1">
        <v>43641</v>
      </c>
      <c r="C725" t="s">
        <v>117</v>
      </c>
      <c r="D725" t="s">
        <v>19</v>
      </c>
      <c r="E725">
        <v>1190600533</v>
      </c>
      <c r="F725">
        <v>201983</v>
      </c>
      <c r="G725" t="s">
        <v>20</v>
      </c>
      <c r="H725" t="s">
        <v>220</v>
      </c>
      <c r="J725" s="42">
        <v>432</v>
      </c>
      <c r="K725" s="42">
        <v>432</v>
      </c>
      <c r="L725" t="s">
        <v>21</v>
      </c>
      <c r="M725" t="s">
        <v>22</v>
      </c>
      <c r="N725" t="s">
        <v>23</v>
      </c>
      <c r="O725" s="42">
        <v>432</v>
      </c>
      <c r="P725" t="s">
        <v>24</v>
      </c>
      <c r="R725">
        <v>4247351</v>
      </c>
    </row>
    <row r="726" spans="1:18" customFormat="1">
      <c r="A726" s="1">
        <v>43641</v>
      </c>
      <c r="C726" t="s">
        <v>59</v>
      </c>
      <c r="D726" t="s">
        <v>19</v>
      </c>
      <c r="E726">
        <v>1190600536</v>
      </c>
      <c r="F726">
        <v>201984</v>
      </c>
      <c r="G726" t="s">
        <v>20</v>
      </c>
      <c r="H726" t="s">
        <v>220</v>
      </c>
      <c r="J726" s="7">
        <v>4240.8</v>
      </c>
      <c r="K726" s="7">
        <v>4240.8</v>
      </c>
      <c r="L726" t="s">
        <v>21</v>
      </c>
      <c r="M726" t="s">
        <v>22</v>
      </c>
      <c r="N726" t="s">
        <v>23</v>
      </c>
      <c r="O726" s="7">
        <v>4240.8</v>
      </c>
      <c r="P726" t="s">
        <v>24</v>
      </c>
      <c r="R726">
        <v>4247360</v>
      </c>
    </row>
    <row r="727" spans="1:18" customFormat="1">
      <c r="A727" s="1">
        <v>43641</v>
      </c>
      <c r="C727" t="s">
        <v>79</v>
      </c>
      <c r="D727" t="s">
        <v>19</v>
      </c>
      <c r="E727">
        <v>1190600534</v>
      </c>
      <c r="F727">
        <v>201982</v>
      </c>
      <c r="G727" t="s">
        <v>20</v>
      </c>
      <c r="H727" t="s">
        <v>220</v>
      </c>
      <c r="J727">
        <v>246.24</v>
      </c>
      <c r="K727">
        <v>246.24</v>
      </c>
      <c r="L727" t="s">
        <v>21</v>
      </c>
      <c r="M727" t="s">
        <v>22</v>
      </c>
      <c r="N727" t="s">
        <v>23</v>
      </c>
      <c r="O727">
        <v>246.24</v>
      </c>
      <c r="P727" t="s">
        <v>24</v>
      </c>
      <c r="R727">
        <v>4247356</v>
      </c>
    </row>
    <row r="728" spans="1:18" customFormat="1">
      <c r="A728" s="1">
        <v>43641</v>
      </c>
      <c r="C728" t="s">
        <v>115</v>
      </c>
      <c r="D728" t="s">
        <v>19</v>
      </c>
      <c r="E728">
        <v>1190600534</v>
      </c>
      <c r="F728">
        <v>201982</v>
      </c>
      <c r="G728" t="s">
        <v>20</v>
      </c>
      <c r="H728" t="s">
        <v>220</v>
      </c>
      <c r="J728" s="42">
        <v>246.24</v>
      </c>
      <c r="K728" s="42">
        <v>246.24</v>
      </c>
      <c r="L728" t="s">
        <v>21</v>
      </c>
      <c r="M728" t="s">
        <v>22</v>
      </c>
      <c r="N728" t="s">
        <v>23</v>
      </c>
      <c r="O728" s="42">
        <v>246.24</v>
      </c>
      <c r="P728" t="s">
        <v>24</v>
      </c>
      <c r="R728">
        <v>4247354</v>
      </c>
    </row>
    <row r="729" spans="1:18" customFormat="1">
      <c r="A729" s="1">
        <v>43641</v>
      </c>
      <c r="C729" t="s">
        <v>116</v>
      </c>
      <c r="D729" t="s">
        <v>19</v>
      </c>
      <c r="E729">
        <v>1190600534</v>
      </c>
      <c r="F729">
        <v>201982</v>
      </c>
      <c r="G729" t="s">
        <v>20</v>
      </c>
      <c r="H729" t="s">
        <v>220</v>
      </c>
      <c r="J729">
        <v>492.48</v>
      </c>
      <c r="K729">
        <v>492.48</v>
      </c>
      <c r="L729" t="s">
        <v>21</v>
      </c>
      <c r="M729" t="s">
        <v>22</v>
      </c>
      <c r="N729" t="s">
        <v>23</v>
      </c>
      <c r="O729">
        <v>492.48</v>
      </c>
      <c r="P729" t="s">
        <v>24</v>
      </c>
      <c r="R729">
        <v>4247355</v>
      </c>
    </row>
    <row r="730" spans="1:18" customFormat="1">
      <c r="A730" s="1">
        <v>43641</v>
      </c>
      <c r="C730" t="s">
        <v>80</v>
      </c>
      <c r="D730" t="s">
        <v>19</v>
      </c>
      <c r="E730">
        <v>1190600534</v>
      </c>
      <c r="F730">
        <v>201982</v>
      </c>
      <c r="G730" t="s">
        <v>20</v>
      </c>
      <c r="H730" t="s">
        <v>220</v>
      </c>
      <c r="J730">
        <v>246.24</v>
      </c>
      <c r="K730">
        <v>246.24</v>
      </c>
      <c r="L730" t="s">
        <v>21</v>
      </c>
      <c r="M730" t="s">
        <v>22</v>
      </c>
      <c r="N730" t="s">
        <v>23</v>
      </c>
      <c r="O730">
        <v>246.24</v>
      </c>
      <c r="P730" t="s">
        <v>24</v>
      </c>
      <c r="R730">
        <v>4247353</v>
      </c>
    </row>
    <row r="731" spans="1:18" customFormat="1">
      <c r="A731" s="1">
        <v>43641</v>
      </c>
      <c r="C731" t="s">
        <v>86</v>
      </c>
      <c r="D731" t="s">
        <v>19</v>
      </c>
      <c r="E731">
        <v>1190600529</v>
      </c>
      <c r="F731">
        <v>201988</v>
      </c>
      <c r="G731" t="s">
        <v>20</v>
      </c>
      <c r="H731" t="s">
        <v>220</v>
      </c>
      <c r="J731">
        <v>82.8</v>
      </c>
      <c r="K731">
        <v>82.8</v>
      </c>
      <c r="L731" t="s">
        <v>21</v>
      </c>
      <c r="M731" t="s">
        <v>22</v>
      </c>
      <c r="N731" t="s">
        <v>23</v>
      </c>
      <c r="O731">
        <v>82.8</v>
      </c>
      <c r="P731" t="s">
        <v>24</v>
      </c>
      <c r="R731">
        <v>4247297</v>
      </c>
    </row>
    <row r="732" spans="1:18" customFormat="1">
      <c r="A732" s="1">
        <v>43641</v>
      </c>
      <c r="C732" t="s">
        <v>86</v>
      </c>
      <c r="D732" t="s">
        <v>19</v>
      </c>
      <c r="E732">
        <v>1190600532</v>
      </c>
      <c r="F732">
        <v>201985</v>
      </c>
      <c r="G732" t="s">
        <v>20</v>
      </c>
      <c r="H732" t="s">
        <v>220</v>
      </c>
      <c r="J732" s="42">
        <v>91.2</v>
      </c>
      <c r="K732" s="42">
        <v>91.2</v>
      </c>
      <c r="L732" t="s">
        <v>21</v>
      </c>
      <c r="M732" t="s">
        <v>22</v>
      </c>
      <c r="N732" t="s">
        <v>23</v>
      </c>
      <c r="O732" s="42">
        <v>91.2</v>
      </c>
      <c r="P732" t="s">
        <v>24</v>
      </c>
      <c r="R732">
        <v>4247349</v>
      </c>
    </row>
    <row r="733" spans="1:18" customFormat="1">
      <c r="A733" s="1">
        <v>43641</v>
      </c>
      <c r="C733" t="s">
        <v>126</v>
      </c>
      <c r="D733" t="s">
        <v>19</v>
      </c>
      <c r="E733">
        <v>1190600530</v>
      </c>
      <c r="F733">
        <v>201987</v>
      </c>
      <c r="G733" t="s">
        <v>20</v>
      </c>
      <c r="H733" t="s">
        <v>220</v>
      </c>
      <c r="J733" s="42">
        <v>110.4</v>
      </c>
      <c r="K733" s="42">
        <v>110.4</v>
      </c>
      <c r="L733" t="s">
        <v>21</v>
      </c>
      <c r="M733" t="s">
        <v>22</v>
      </c>
      <c r="N733" t="s">
        <v>23</v>
      </c>
      <c r="O733" s="42">
        <v>110.4</v>
      </c>
      <c r="P733" t="s">
        <v>24</v>
      </c>
      <c r="R733">
        <v>4247307</v>
      </c>
    </row>
    <row r="734" spans="1:18" customFormat="1">
      <c r="A734" s="1">
        <v>43641</v>
      </c>
      <c r="C734" t="s">
        <v>126</v>
      </c>
      <c r="D734" t="s">
        <v>19</v>
      </c>
      <c r="E734">
        <v>1190600531</v>
      </c>
      <c r="F734">
        <v>201986</v>
      </c>
      <c r="G734" t="s">
        <v>20</v>
      </c>
      <c r="H734" t="s">
        <v>220</v>
      </c>
      <c r="J734">
        <v>136.80000000000001</v>
      </c>
      <c r="K734">
        <v>136.80000000000001</v>
      </c>
      <c r="L734" t="s">
        <v>21</v>
      </c>
      <c r="M734" t="s">
        <v>22</v>
      </c>
      <c r="N734" t="s">
        <v>23</v>
      </c>
      <c r="O734">
        <v>136.80000000000001</v>
      </c>
      <c r="P734" t="s">
        <v>24</v>
      </c>
      <c r="R734">
        <v>4247309</v>
      </c>
    </row>
    <row r="735" spans="1:18" customFormat="1">
      <c r="A735" s="1">
        <v>43641</v>
      </c>
      <c r="C735" t="s">
        <v>52</v>
      </c>
      <c r="D735" t="s">
        <v>19</v>
      </c>
      <c r="E735">
        <v>1190600528</v>
      </c>
      <c r="F735">
        <v>190100636</v>
      </c>
      <c r="G735" t="s">
        <v>20</v>
      </c>
      <c r="H735" t="s">
        <v>244</v>
      </c>
      <c r="J735" s="7">
        <v>1656</v>
      </c>
      <c r="K735" s="7">
        <v>1656</v>
      </c>
      <c r="L735" t="s">
        <v>21</v>
      </c>
      <c r="M735" t="s">
        <v>22</v>
      </c>
      <c r="N735" t="s">
        <v>23</v>
      </c>
      <c r="O735" s="7">
        <v>1656</v>
      </c>
      <c r="P735" t="s">
        <v>24</v>
      </c>
      <c r="R735">
        <v>4247295</v>
      </c>
    </row>
    <row r="736" spans="1:18" customFormat="1">
      <c r="A736" s="1">
        <v>43641</v>
      </c>
      <c r="C736" t="s">
        <v>67</v>
      </c>
      <c r="D736" t="s">
        <v>19</v>
      </c>
      <c r="E736">
        <v>1190600535</v>
      </c>
      <c r="F736">
        <v>201990196</v>
      </c>
      <c r="G736" t="s">
        <v>20</v>
      </c>
      <c r="H736" t="s">
        <v>252</v>
      </c>
      <c r="J736">
        <v>660</v>
      </c>
      <c r="K736">
        <v>660</v>
      </c>
      <c r="L736" t="s">
        <v>21</v>
      </c>
      <c r="M736" t="s">
        <v>22</v>
      </c>
      <c r="N736" t="s">
        <v>23</v>
      </c>
      <c r="O736">
        <v>660</v>
      </c>
      <c r="P736" t="s">
        <v>24</v>
      </c>
      <c r="R736">
        <v>4247358</v>
      </c>
    </row>
    <row r="737" spans="1:18" customFormat="1">
      <c r="A737" s="1">
        <v>43641</v>
      </c>
      <c r="C737" t="s">
        <v>120</v>
      </c>
      <c r="D737" t="s">
        <v>19</v>
      </c>
      <c r="E737">
        <v>1190600351</v>
      </c>
      <c r="F737">
        <v>1960031</v>
      </c>
      <c r="G737" t="s">
        <v>20</v>
      </c>
      <c r="H737" t="s">
        <v>277</v>
      </c>
      <c r="J737">
        <v>732</v>
      </c>
      <c r="K737">
        <v>732</v>
      </c>
      <c r="L737" t="s">
        <v>21</v>
      </c>
      <c r="M737" t="s">
        <v>22</v>
      </c>
      <c r="N737" t="s">
        <v>23</v>
      </c>
      <c r="O737">
        <v>732</v>
      </c>
      <c r="P737" t="s">
        <v>24</v>
      </c>
      <c r="R737">
        <v>4215958</v>
      </c>
    </row>
    <row r="738" spans="1:18">
      <c r="A738" s="147">
        <v>43643</v>
      </c>
      <c r="C738" t="s">
        <v>49</v>
      </c>
      <c r="D738" t="s">
        <v>19</v>
      </c>
      <c r="E738" s="106">
        <v>1190600537</v>
      </c>
      <c r="F738" s="106">
        <v>2019427</v>
      </c>
      <c r="G738" s="106" t="s">
        <v>20</v>
      </c>
      <c r="H738" s="106" t="s">
        <v>219</v>
      </c>
      <c r="J738">
        <v>60</v>
      </c>
      <c r="K738">
        <v>60</v>
      </c>
      <c r="L738" t="s">
        <v>21</v>
      </c>
      <c r="M738" t="s">
        <v>22</v>
      </c>
      <c r="N738" t="s">
        <v>23</v>
      </c>
      <c r="O738" s="106">
        <v>60</v>
      </c>
      <c r="P738" t="s">
        <v>24</v>
      </c>
      <c r="R738">
        <v>4247362</v>
      </c>
    </row>
    <row r="739" spans="1:18" customFormat="1">
      <c r="A739" s="1">
        <v>43643</v>
      </c>
      <c r="C739" t="s">
        <v>27</v>
      </c>
      <c r="D739" t="s">
        <v>19</v>
      </c>
      <c r="E739">
        <v>1190600447</v>
      </c>
      <c r="F739">
        <v>2195010229</v>
      </c>
      <c r="G739" t="s">
        <v>20</v>
      </c>
      <c r="H739" t="s">
        <v>212</v>
      </c>
      <c r="J739">
        <v>192</v>
      </c>
      <c r="K739">
        <v>192</v>
      </c>
      <c r="L739" t="s">
        <v>21</v>
      </c>
      <c r="M739" t="s">
        <v>22</v>
      </c>
      <c r="N739" t="s">
        <v>23</v>
      </c>
      <c r="O739">
        <v>192</v>
      </c>
      <c r="P739" t="s">
        <v>24</v>
      </c>
      <c r="R739">
        <v>4215509</v>
      </c>
    </row>
    <row r="740" spans="1:18" customFormat="1">
      <c r="A740" s="1">
        <v>43643</v>
      </c>
      <c r="C740" t="s">
        <v>87</v>
      </c>
      <c r="D740" t="s">
        <v>19</v>
      </c>
      <c r="E740">
        <v>1190600449</v>
      </c>
      <c r="F740">
        <v>4115005442</v>
      </c>
      <c r="G740" t="s">
        <v>20</v>
      </c>
      <c r="H740" t="s">
        <v>262</v>
      </c>
      <c r="J740">
        <v>699.36</v>
      </c>
      <c r="K740">
        <v>699.36</v>
      </c>
      <c r="L740" t="s">
        <v>21</v>
      </c>
      <c r="M740" t="s">
        <v>22</v>
      </c>
      <c r="N740" t="s">
        <v>23</v>
      </c>
      <c r="O740">
        <v>699.36</v>
      </c>
      <c r="P740" t="s">
        <v>24</v>
      </c>
      <c r="R740">
        <v>4215513</v>
      </c>
    </row>
    <row r="741" spans="1:18" customFormat="1">
      <c r="A741" s="1">
        <v>43643</v>
      </c>
      <c r="C741" t="s">
        <v>50</v>
      </c>
      <c r="D741" t="s">
        <v>19</v>
      </c>
      <c r="E741">
        <v>1190600446</v>
      </c>
      <c r="F741">
        <v>190243</v>
      </c>
      <c r="G741" t="s">
        <v>20</v>
      </c>
      <c r="H741" t="s">
        <v>278</v>
      </c>
      <c r="J741">
        <v>708</v>
      </c>
      <c r="K741">
        <v>708</v>
      </c>
      <c r="L741" t="s">
        <v>21</v>
      </c>
      <c r="M741" t="s">
        <v>22</v>
      </c>
      <c r="N741" t="s">
        <v>23</v>
      </c>
      <c r="O741">
        <v>708</v>
      </c>
      <c r="P741" t="s">
        <v>24</v>
      </c>
      <c r="R741">
        <v>4215507</v>
      </c>
    </row>
    <row r="742" spans="1:18" customFormat="1">
      <c r="A742" s="1">
        <v>43643</v>
      </c>
      <c r="C742" t="s">
        <v>50</v>
      </c>
      <c r="D742" t="s">
        <v>19</v>
      </c>
      <c r="E742">
        <v>1190600448</v>
      </c>
      <c r="F742">
        <v>190242</v>
      </c>
      <c r="G742" t="s">
        <v>20</v>
      </c>
      <c r="H742" t="s">
        <v>278</v>
      </c>
      <c r="J742" s="42">
        <v>384</v>
      </c>
      <c r="K742" s="42">
        <v>384</v>
      </c>
      <c r="L742" t="s">
        <v>21</v>
      </c>
      <c r="M742" t="s">
        <v>22</v>
      </c>
      <c r="N742" t="s">
        <v>23</v>
      </c>
      <c r="O742" s="42">
        <v>384</v>
      </c>
      <c r="P742" t="s">
        <v>24</v>
      </c>
      <c r="R742">
        <v>4215511</v>
      </c>
    </row>
    <row r="743" spans="1:18">
      <c r="A743" s="147">
        <v>43644</v>
      </c>
      <c r="C743" t="s">
        <v>44</v>
      </c>
      <c r="D743" t="s">
        <v>19</v>
      </c>
      <c r="E743" s="106">
        <v>1190600538</v>
      </c>
      <c r="F743" s="106">
        <v>2019429</v>
      </c>
      <c r="G743" s="106" t="s">
        <v>20</v>
      </c>
      <c r="H743" s="106" t="s">
        <v>219</v>
      </c>
      <c r="J743">
        <v>768.24</v>
      </c>
      <c r="K743">
        <v>768.24</v>
      </c>
      <c r="L743" t="s">
        <v>21</v>
      </c>
      <c r="M743" t="s">
        <v>22</v>
      </c>
      <c r="N743" t="s">
        <v>23</v>
      </c>
      <c r="O743" s="106">
        <v>768.24</v>
      </c>
      <c r="P743" t="s">
        <v>24</v>
      </c>
      <c r="R743">
        <v>4247364</v>
      </c>
    </row>
    <row r="744" spans="1:18">
      <c r="A744" s="147">
        <v>43644</v>
      </c>
      <c r="C744" t="s">
        <v>129</v>
      </c>
      <c r="D744" t="s">
        <v>19</v>
      </c>
      <c r="E744" s="106">
        <v>1190600539</v>
      </c>
      <c r="F744" s="106">
        <v>2019430</v>
      </c>
      <c r="G744" s="106" t="s">
        <v>20</v>
      </c>
      <c r="H744" s="106" t="s">
        <v>219</v>
      </c>
      <c r="J744" s="42">
        <v>595.79999999999995</v>
      </c>
      <c r="K744" s="42">
        <v>595.79999999999995</v>
      </c>
      <c r="L744" t="s">
        <v>21</v>
      </c>
      <c r="M744" t="s">
        <v>22</v>
      </c>
      <c r="N744" t="s">
        <v>23</v>
      </c>
      <c r="O744" s="106">
        <v>595.79999999999995</v>
      </c>
      <c r="P744" t="s">
        <v>24</v>
      </c>
      <c r="R744">
        <v>4247366</v>
      </c>
    </row>
    <row r="745" spans="1:18">
      <c r="A745" s="147">
        <v>43644</v>
      </c>
      <c r="C745" t="s">
        <v>40</v>
      </c>
      <c r="D745" t="s">
        <v>19</v>
      </c>
      <c r="E745" s="106">
        <v>1190600540</v>
      </c>
      <c r="F745" s="106">
        <v>2019431</v>
      </c>
      <c r="G745" s="106" t="s">
        <v>20</v>
      </c>
      <c r="H745" s="106" t="s">
        <v>219</v>
      </c>
      <c r="J745">
        <v>102.72</v>
      </c>
      <c r="K745">
        <v>102.72</v>
      </c>
      <c r="L745" t="s">
        <v>21</v>
      </c>
      <c r="M745" t="s">
        <v>22</v>
      </c>
      <c r="N745" t="s">
        <v>23</v>
      </c>
      <c r="O745" s="106">
        <v>102.72</v>
      </c>
      <c r="P745" t="s">
        <v>24</v>
      </c>
      <c r="R745">
        <v>4247368</v>
      </c>
    </row>
    <row r="746" spans="1:18" customFormat="1">
      <c r="A746" s="1">
        <v>43644</v>
      </c>
      <c r="C746" t="s">
        <v>96</v>
      </c>
      <c r="D746" t="s">
        <v>19</v>
      </c>
      <c r="E746">
        <v>1190600542</v>
      </c>
      <c r="F746">
        <v>1970312</v>
      </c>
      <c r="G746" t="s">
        <v>20</v>
      </c>
      <c r="H746" t="s">
        <v>203</v>
      </c>
      <c r="J746">
        <v>967.8</v>
      </c>
      <c r="K746">
        <v>967.8</v>
      </c>
      <c r="L746" t="s">
        <v>21</v>
      </c>
      <c r="M746" t="s">
        <v>22</v>
      </c>
      <c r="N746" t="s">
        <v>23</v>
      </c>
      <c r="O746">
        <v>967.8</v>
      </c>
      <c r="P746" t="s">
        <v>24</v>
      </c>
      <c r="R746">
        <v>4247239</v>
      </c>
    </row>
    <row r="747" spans="1:18" customFormat="1">
      <c r="A747" s="1">
        <v>43644</v>
      </c>
      <c r="C747" t="s">
        <v>59</v>
      </c>
      <c r="D747" t="s">
        <v>19</v>
      </c>
      <c r="E747">
        <v>1190600541</v>
      </c>
      <c r="F747">
        <v>4115005502</v>
      </c>
      <c r="G747" t="s">
        <v>20</v>
      </c>
      <c r="H747" t="s">
        <v>262</v>
      </c>
      <c r="J747">
        <v>940.8</v>
      </c>
      <c r="K747">
        <v>940.8</v>
      </c>
      <c r="L747" t="s">
        <v>21</v>
      </c>
      <c r="M747" t="s">
        <v>22</v>
      </c>
      <c r="N747" t="s">
        <v>23</v>
      </c>
      <c r="O747">
        <v>940.8</v>
      </c>
      <c r="P747" t="s">
        <v>24</v>
      </c>
      <c r="R747">
        <v>4247370</v>
      </c>
    </row>
    <row r="748" spans="1:18" customFormat="1">
      <c r="A748" s="1">
        <v>43646</v>
      </c>
      <c r="C748" t="s">
        <v>68</v>
      </c>
      <c r="D748" t="s">
        <v>19</v>
      </c>
      <c r="E748">
        <v>1190600454</v>
      </c>
      <c r="F748">
        <v>300129714</v>
      </c>
      <c r="G748" t="s">
        <v>20</v>
      </c>
      <c r="H748" t="s">
        <v>189</v>
      </c>
      <c r="J748" s="7">
        <v>4357.37</v>
      </c>
      <c r="K748" s="7">
        <v>4357.37</v>
      </c>
      <c r="L748" t="s">
        <v>21</v>
      </c>
      <c r="M748" t="s">
        <v>22</v>
      </c>
      <c r="N748" t="s">
        <v>23</v>
      </c>
      <c r="O748" s="7">
        <v>4357.37</v>
      </c>
      <c r="P748" t="s">
        <v>24</v>
      </c>
      <c r="R748">
        <v>4215525</v>
      </c>
    </row>
    <row r="749" spans="1:18" customFormat="1">
      <c r="A749" s="1">
        <v>43646</v>
      </c>
      <c r="C749" t="s">
        <v>36</v>
      </c>
      <c r="D749" t="s">
        <v>19</v>
      </c>
      <c r="E749">
        <v>1190600455</v>
      </c>
      <c r="F749">
        <v>300129710</v>
      </c>
      <c r="G749" t="s">
        <v>20</v>
      </c>
      <c r="H749" t="s">
        <v>189</v>
      </c>
      <c r="J749">
        <v>136.82</v>
      </c>
      <c r="K749">
        <v>136.82</v>
      </c>
      <c r="L749" t="s">
        <v>21</v>
      </c>
      <c r="M749" t="s">
        <v>22</v>
      </c>
      <c r="N749" t="s">
        <v>23</v>
      </c>
      <c r="O749">
        <v>136.82</v>
      </c>
      <c r="P749" t="s">
        <v>24</v>
      </c>
      <c r="R749">
        <v>4215527</v>
      </c>
    </row>
    <row r="750" spans="1:18" customFormat="1">
      <c r="A750" s="1">
        <v>43646</v>
      </c>
      <c r="C750" t="s">
        <v>100</v>
      </c>
      <c r="D750" t="s">
        <v>19</v>
      </c>
      <c r="E750">
        <v>1190600455</v>
      </c>
      <c r="F750">
        <v>300129710</v>
      </c>
      <c r="G750" t="s">
        <v>20</v>
      </c>
      <c r="H750" t="s">
        <v>189</v>
      </c>
      <c r="J750" s="42">
        <v>68.41</v>
      </c>
      <c r="K750" s="42">
        <v>68.41</v>
      </c>
      <c r="L750" t="s">
        <v>21</v>
      </c>
      <c r="M750" t="s">
        <v>22</v>
      </c>
      <c r="N750" t="s">
        <v>23</v>
      </c>
      <c r="O750" s="42">
        <v>68.41</v>
      </c>
      <c r="P750" t="s">
        <v>24</v>
      </c>
      <c r="R750">
        <v>4215528</v>
      </c>
    </row>
    <row r="751" spans="1:18" customFormat="1">
      <c r="A751" s="1">
        <v>43646</v>
      </c>
      <c r="C751" t="s">
        <v>27</v>
      </c>
      <c r="D751" t="s">
        <v>19</v>
      </c>
      <c r="E751">
        <v>1190600515</v>
      </c>
      <c r="F751">
        <v>300130172</v>
      </c>
      <c r="G751" t="s">
        <v>20</v>
      </c>
      <c r="H751" t="s">
        <v>189</v>
      </c>
      <c r="J751" s="7">
        <v>1673.99</v>
      </c>
      <c r="K751" s="7">
        <v>1673.99</v>
      </c>
      <c r="L751" t="s">
        <v>21</v>
      </c>
      <c r="M751" t="s">
        <v>22</v>
      </c>
      <c r="N751" t="s">
        <v>23</v>
      </c>
      <c r="O751" s="7">
        <v>1673.99</v>
      </c>
      <c r="P751" t="s">
        <v>24</v>
      </c>
      <c r="R751">
        <v>4238809</v>
      </c>
    </row>
    <row r="752" spans="1:18" customFormat="1">
      <c r="A752" s="1">
        <v>43646</v>
      </c>
      <c r="C752" t="s">
        <v>27</v>
      </c>
      <c r="D752" t="s">
        <v>19</v>
      </c>
      <c r="E752">
        <v>1190600516</v>
      </c>
      <c r="F752">
        <v>300130269</v>
      </c>
      <c r="G752" t="s">
        <v>20</v>
      </c>
      <c r="H752" t="s">
        <v>189</v>
      </c>
      <c r="J752" s="7">
        <v>2538.0700000000002</v>
      </c>
      <c r="K752" s="7">
        <v>2538.0700000000002</v>
      </c>
      <c r="L752" t="s">
        <v>21</v>
      </c>
      <c r="M752" t="s">
        <v>22</v>
      </c>
      <c r="N752" t="s">
        <v>23</v>
      </c>
      <c r="O752" s="7">
        <v>2538.0700000000002</v>
      </c>
      <c r="P752" t="s">
        <v>24</v>
      </c>
      <c r="R752">
        <v>4238811</v>
      </c>
    </row>
    <row r="753" spans="1:18" customFormat="1">
      <c r="A753" s="1">
        <v>43646</v>
      </c>
      <c r="C753" t="s">
        <v>28</v>
      </c>
      <c r="D753" t="s">
        <v>19</v>
      </c>
      <c r="E753">
        <v>1190600450</v>
      </c>
      <c r="F753">
        <v>2019246</v>
      </c>
      <c r="G753" t="s">
        <v>20</v>
      </c>
      <c r="H753" t="s">
        <v>193</v>
      </c>
      <c r="J753">
        <v>291.60000000000002</v>
      </c>
      <c r="K753">
        <v>291.60000000000002</v>
      </c>
      <c r="L753" t="s">
        <v>21</v>
      </c>
      <c r="M753" t="s">
        <v>22</v>
      </c>
      <c r="N753" t="s">
        <v>23</v>
      </c>
      <c r="O753">
        <v>291.60000000000002</v>
      </c>
      <c r="P753" t="s">
        <v>24</v>
      </c>
      <c r="R753">
        <v>4215515</v>
      </c>
    </row>
    <row r="754" spans="1:18">
      <c r="A754" s="147">
        <v>43646</v>
      </c>
      <c r="C754" t="s">
        <v>27</v>
      </c>
      <c r="D754" t="s">
        <v>19</v>
      </c>
      <c r="E754" s="106">
        <v>1190600466</v>
      </c>
      <c r="F754" s="106">
        <v>2019442</v>
      </c>
      <c r="G754" s="106" t="s">
        <v>20</v>
      </c>
      <c r="H754" s="106" t="s">
        <v>219</v>
      </c>
      <c r="J754" s="7">
        <v>4563.3599999999997</v>
      </c>
      <c r="K754" s="7">
        <v>4563.3599999999997</v>
      </c>
      <c r="L754" t="s">
        <v>21</v>
      </c>
      <c r="M754" t="s">
        <v>22</v>
      </c>
      <c r="N754" t="s">
        <v>23</v>
      </c>
      <c r="O754" s="98">
        <v>4563.3599999999997</v>
      </c>
      <c r="P754" t="s">
        <v>24</v>
      </c>
      <c r="R754">
        <v>4215561</v>
      </c>
    </row>
    <row r="755" spans="1:18" customFormat="1">
      <c r="A755" s="1">
        <v>43646</v>
      </c>
      <c r="C755" t="s">
        <v>49</v>
      </c>
      <c r="D755" t="s">
        <v>19</v>
      </c>
      <c r="E755">
        <v>1190600511</v>
      </c>
      <c r="F755">
        <v>1970343</v>
      </c>
      <c r="G755" t="s">
        <v>20</v>
      </c>
      <c r="H755" t="s">
        <v>203</v>
      </c>
      <c r="J755" s="42">
        <v>98.36</v>
      </c>
      <c r="K755" s="42">
        <v>98.36</v>
      </c>
      <c r="L755" t="s">
        <v>21</v>
      </c>
      <c r="M755" t="s">
        <v>22</v>
      </c>
      <c r="N755" t="s">
        <v>23</v>
      </c>
      <c r="O755" s="42">
        <v>98.36</v>
      </c>
      <c r="P755" t="s">
        <v>24</v>
      </c>
      <c r="R755">
        <v>4238791</v>
      </c>
    </row>
    <row r="756" spans="1:18" customFormat="1">
      <c r="A756" s="1">
        <v>43646</v>
      </c>
      <c r="C756" t="s">
        <v>66</v>
      </c>
      <c r="D756" t="s">
        <v>19</v>
      </c>
      <c r="E756">
        <v>1190600511</v>
      </c>
      <c r="F756">
        <v>1970343</v>
      </c>
      <c r="G756" t="s">
        <v>20</v>
      </c>
      <c r="H756" t="s">
        <v>203</v>
      </c>
      <c r="J756">
        <v>161.76</v>
      </c>
      <c r="K756">
        <v>161.76</v>
      </c>
      <c r="L756" t="s">
        <v>21</v>
      </c>
      <c r="M756" t="s">
        <v>22</v>
      </c>
      <c r="N756" t="s">
        <v>23</v>
      </c>
      <c r="O756">
        <v>161.76</v>
      </c>
      <c r="P756" t="s">
        <v>24</v>
      </c>
      <c r="R756">
        <v>4238790</v>
      </c>
    </row>
    <row r="757" spans="1:18" customFormat="1">
      <c r="A757" s="1">
        <v>43646</v>
      </c>
      <c r="C757" t="s">
        <v>51</v>
      </c>
      <c r="D757" t="s">
        <v>19</v>
      </c>
      <c r="E757">
        <v>1190600511</v>
      </c>
      <c r="F757">
        <v>1970343</v>
      </c>
      <c r="G757" t="s">
        <v>20</v>
      </c>
      <c r="H757" t="s">
        <v>203</v>
      </c>
      <c r="J757">
        <v>112.44</v>
      </c>
      <c r="K757">
        <v>112.44</v>
      </c>
      <c r="L757" t="s">
        <v>21</v>
      </c>
      <c r="M757" t="s">
        <v>22</v>
      </c>
      <c r="N757" t="s">
        <v>23</v>
      </c>
      <c r="O757">
        <v>112.44</v>
      </c>
      <c r="P757" t="s">
        <v>24</v>
      </c>
      <c r="R757">
        <v>4238792</v>
      </c>
    </row>
    <row r="758" spans="1:18" customFormat="1">
      <c r="A758" s="1">
        <v>43646</v>
      </c>
      <c r="C758" t="s">
        <v>39</v>
      </c>
      <c r="D758" t="s">
        <v>19</v>
      </c>
      <c r="E758">
        <v>1190600511</v>
      </c>
      <c r="F758">
        <v>1970343</v>
      </c>
      <c r="G758" t="s">
        <v>20</v>
      </c>
      <c r="H758" t="s">
        <v>203</v>
      </c>
      <c r="J758">
        <v>130.56</v>
      </c>
      <c r="K758">
        <v>130.56</v>
      </c>
      <c r="L758" t="s">
        <v>21</v>
      </c>
      <c r="M758" t="s">
        <v>22</v>
      </c>
      <c r="N758" t="s">
        <v>23</v>
      </c>
      <c r="O758">
        <v>130.56</v>
      </c>
      <c r="P758" t="s">
        <v>24</v>
      </c>
      <c r="R758">
        <v>4238793</v>
      </c>
    </row>
    <row r="759" spans="1:18" customFormat="1">
      <c r="A759" s="1">
        <v>43646</v>
      </c>
      <c r="C759" t="s">
        <v>27</v>
      </c>
      <c r="D759" t="s">
        <v>19</v>
      </c>
      <c r="E759">
        <v>1190600511</v>
      </c>
      <c r="F759">
        <v>1970343</v>
      </c>
      <c r="G759" t="s">
        <v>20</v>
      </c>
      <c r="H759" t="s">
        <v>203</v>
      </c>
      <c r="J759">
        <v>353.8</v>
      </c>
      <c r="K759">
        <v>353.8</v>
      </c>
      <c r="L759" t="s">
        <v>21</v>
      </c>
      <c r="M759" t="s">
        <v>22</v>
      </c>
      <c r="N759" t="s">
        <v>23</v>
      </c>
      <c r="O759">
        <v>353.8</v>
      </c>
      <c r="P759" t="s">
        <v>24</v>
      </c>
      <c r="R759">
        <v>4238794</v>
      </c>
    </row>
    <row r="760" spans="1:18" customFormat="1">
      <c r="A760" s="1">
        <v>43646</v>
      </c>
      <c r="C760" t="s">
        <v>56</v>
      </c>
      <c r="D760" t="s">
        <v>19</v>
      </c>
      <c r="E760">
        <v>1190600590</v>
      </c>
      <c r="F760">
        <v>9711960097</v>
      </c>
      <c r="G760" t="s">
        <v>20</v>
      </c>
      <c r="H760" t="s">
        <v>216</v>
      </c>
      <c r="J760">
        <v>586.55999999999995</v>
      </c>
      <c r="K760">
        <v>586.55999999999995</v>
      </c>
      <c r="L760" t="s">
        <v>21</v>
      </c>
      <c r="M760" t="s">
        <v>22</v>
      </c>
      <c r="N760" t="s">
        <v>23</v>
      </c>
      <c r="O760">
        <v>586.55999999999995</v>
      </c>
      <c r="P760" t="s">
        <v>24</v>
      </c>
      <c r="R760">
        <v>4291385</v>
      </c>
    </row>
    <row r="761" spans="1:18" customFormat="1">
      <c r="A761" s="1">
        <v>43646</v>
      </c>
      <c r="C761" t="s">
        <v>79</v>
      </c>
      <c r="D761" t="s">
        <v>19</v>
      </c>
      <c r="E761">
        <v>1190600465</v>
      </c>
      <c r="F761">
        <v>201993</v>
      </c>
      <c r="G761" t="s">
        <v>20</v>
      </c>
      <c r="H761" t="s">
        <v>220</v>
      </c>
      <c r="J761">
        <v>110.4</v>
      </c>
      <c r="K761">
        <v>110.4</v>
      </c>
      <c r="L761" t="s">
        <v>21</v>
      </c>
      <c r="M761" t="s">
        <v>22</v>
      </c>
      <c r="N761" t="s">
        <v>23</v>
      </c>
      <c r="O761">
        <v>110.4</v>
      </c>
      <c r="P761" t="s">
        <v>24</v>
      </c>
      <c r="R761">
        <v>4215559</v>
      </c>
    </row>
    <row r="762" spans="1:18" customFormat="1">
      <c r="A762" s="1">
        <v>43646</v>
      </c>
      <c r="C762" t="s">
        <v>80</v>
      </c>
      <c r="D762" t="s">
        <v>19</v>
      </c>
      <c r="E762">
        <v>1190600463</v>
      </c>
      <c r="F762">
        <v>201991</v>
      </c>
      <c r="G762" t="s">
        <v>20</v>
      </c>
      <c r="H762" t="s">
        <v>220</v>
      </c>
      <c r="J762">
        <v>282</v>
      </c>
      <c r="K762">
        <v>282</v>
      </c>
      <c r="L762" t="s">
        <v>21</v>
      </c>
      <c r="M762" t="s">
        <v>22</v>
      </c>
      <c r="N762" t="s">
        <v>23</v>
      </c>
      <c r="O762">
        <v>282</v>
      </c>
      <c r="P762" t="s">
        <v>24</v>
      </c>
      <c r="R762">
        <v>4215555</v>
      </c>
    </row>
    <row r="763" spans="1:18" customFormat="1">
      <c r="A763" s="1">
        <v>43646</v>
      </c>
      <c r="C763" t="s">
        <v>80</v>
      </c>
      <c r="D763" t="s">
        <v>19</v>
      </c>
      <c r="E763">
        <v>1190600464</v>
      </c>
      <c r="F763">
        <v>201992</v>
      </c>
      <c r="G763" t="s">
        <v>20</v>
      </c>
      <c r="H763" t="s">
        <v>220</v>
      </c>
      <c r="J763">
        <v>55.2</v>
      </c>
      <c r="K763">
        <v>55.2</v>
      </c>
      <c r="L763" t="s">
        <v>21</v>
      </c>
      <c r="M763" t="s">
        <v>22</v>
      </c>
      <c r="N763" t="s">
        <v>23</v>
      </c>
      <c r="O763">
        <v>55.2</v>
      </c>
      <c r="P763" t="s">
        <v>24</v>
      </c>
      <c r="R763">
        <v>4215557</v>
      </c>
    </row>
    <row r="764" spans="1:18" customFormat="1">
      <c r="A764" s="1">
        <v>43646</v>
      </c>
      <c r="C764" t="s">
        <v>148</v>
      </c>
      <c r="D764" t="s">
        <v>19</v>
      </c>
      <c r="E764">
        <v>1190600513</v>
      </c>
      <c r="F764">
        <v>201995</v>
      </c>
      <c r="G764" t="s">
        <v>20</v>
      </c>
      <c r="H764" t="s">
        <v>220</v>
      </c>
      <c r="J764" s="7">
        <v>3670.8</v>
      </c>
      <c r="K764" s="7">
        <v>3670.8</v>
      </c>
      <c r="L764" t="s">
        <v>21</v>
      </c>
      <c r="M764" t="s">
        <v>22</v>
      </c>
      <c r="N764" t="s">
        <v>23</v>
      </c>
      <c r="O764" s="7">
        <v>3670.8</v>
      </c>
      <c r="P764" t="s">
        <v>24</v>
      </c>
      <c r="R764">
        <v>4238800</v>
      </c>
    </row>
    <row r="765" spans="1:18" customFormat="1">
      <c r="A765" s="1">
        <v>43646</v>
      </c>
      <c r="C765" t="s">
        <v>61</v>
      </c>
      <c r="D765" t="s">
        <v>19</v>
      </c>
      <c r="E765">
        <v>1190600461</v>
      </c>
      <c r="F765">
        <v>201989</v>
      </c>
      <c r="G765" t="s">
        <v>20</v>
      </c>
      <c r="H765" t="s">
        <v>220</v>
      </c>
      <c r="J765">
        <v>110.4</v>
      </c>
      <c r="K765">
        <v>110.4</v>
      </c>
      <c r="L765" t="s">
        <v>21</v>
      </c>
      <c r="M765" t="s">
        <v>22</v>
      </c>
      <c r="N765" t="s">
        <v>23</v>
      </c>
      <c r="O765">
        <v>110.4</v>
      </c>
      <c r="P765" t="s">
        <v>24</v>
      </c>
      <c r="R765">
        <v>4215551</v>
      </c>
    </row>
    <row r="766" spans="1:18" customFormat="1">
      <c r="A766" s="1">
        <v>43646</v>
      </c>
      <c r="C766" t="s">
        <v>61</v>
      </c>
      <c r="D766" t="s">
        <v>19</v>
      </c>
      <c r="E766">
        <v>1190600462</v>
      </c>
      <c r="F766">
        <v>201990</v>
      </c>
      <c r="G766" t="s">
        <v>20</v>
      </c>
      <c r="H766" t="s">
        <v>220</v>
      </c>
      <c r="J766">
        <v>572.4</v>
      </c>
      <c r="K766">
        <v>572.4</v>
      </c>
      <c r="L766" t="s">
        <v>21</v>
      </c>
      <c r="M766" t="s">
        <v>22</v>
      </c>
      <c r="N766" t="s">
        <v>23</v>
      </c>
      <c r="O766">
        <v>572.4</v>
      </c>
      <c r="P766" t="s">
        <v>24</v>
      </c>
      <c r="R766">
        <v>4215553</v>
      </c>
    </row>
    <row r="767" spans="1:18" customFormat="1">
      <c r="A767" s="1">
        <v>43646</v>
      </c>
      <c r="C767" t="s">
        <v>27</v>
      </c>
      <c r="D767" t="s">
        <v>19</v>
      </c>
      <c r="E767">
        <v>1190600512</v>
      </c>
      <c r="F767">
        <v>201994</v>
      </c>
      <c r="G767" t="s">
        <v>20</v>
      </c>
      <c r="H767" t="s">
        <v>220</v>
      </c>
      <c r="J767">
        <v>729.6</v>
      </c>
      <c r="K767">
        <v>729.6</v>
      </c>
      <c r="L767" t="s">
        <v>21</v>
      </c>
      <c r="M767" t="s">
        <v>22</v>
      </c>
      <c r="N767" t="s">
        <v>23</v>
      </c>
      <c r="O767">
        <v>729.6</v>
      </c>
      <c r="P767" t="s">
        <v>24</v>
      </c>
      <c r="R767">
        <v>4238798</v>
      </c>
    </row>
    <row r="768" spans="1:18" customFormat="1">
      <c r="A768" s="1">
        <v>43646</v>
      </c>
      <c r="C768" t="s">
        <v>147</v>
      </c>
      <c r="D768" t="s">
        <v>19</v>
      </c>
      <c r="E768">
        <v>1190600589</v>
      </c>
      <c r="F768">
        <v>71906024</v>
      </c>
      <c r="G768" t="s">
        <v>20</v>
      </c>
      <c r="H768" t="s">
        <v>241</v>
      </c>
      <c r="J768" s="7">
        <v>4020</v>
      </c>
      <c r="K768" s="7">
        <v>4020</v>
      </c>
      <c r="L768" t="s">
        <v>21</v>
      </c>
      <c r="M768" t="s">
        <v>22</v>
      </c>
      <c r="N768" t="s">
        <v>23</v>
      </c>
      <c r="O768" s="7">
        <v>4020</v>
      </c>
      <c r="P768" t="s">
        <v>24</v>
      </c>
      <c r="R768">
        <v>4291395</v>
      </c>
    </row>
    <row r="769" spans="1:18" customFormat="1">
      <c r="A769" s="1">
        <v>43646</v>
      </c>
      <c r="C769" t="s">
        <v>56</v>
      </c>
      <c r="D769" t="s">
        <v>19</v>
      </c>
      <c r="E769">
        <v>1190600519</v>
      </c>
      <c r="F769">
        <v>2019090997</v>
      </c>
      <c r="G769" t="s">
        <v>20</v>
      </c>
      <c r="H769" t="s">
        <v>243</v>
      </c>
      <c r="J769">
        <v>746.4</v>
      </c>
      <c r="K769">
        <v>746.4</v>
      </c>
      <c r="L769" t="s">
        <v>21</v>
      </c>
      <c r="M769" t="s">
        <v>22</v>
      </c>
      <c r="N769" t="s">
        <v>23</v>
      </c>
      <c r="O769">
        <v>746.4</v>
      </c>
      <c r="P769" t="s">
        <v>24</v>
      </c>
      <c r="R769">
        <v>4247152</v>
      </c>
    </row>
    <row r="770" spans="1:18" customFormat="1">
      <c r="A770" s="1">
        <v>43646</v>
      </c>
      <c r="C770" t="s">
        <v>56</v>
      </c>
      <c r="D770" t="s">
        <v>19</v>
      </c>
      <c r="E770">
        <v>1190600520</v>
      </c>
      <c r="F770">
        <v>2019090998</v>
      </c>
      <c r="G770" t="s">
        <v>20</v>
      </c>
      <c r="H770" t="s">
        <v>243</v>
      </c>
      <c r="J770" s="42">
        <v>724.8</v>
      </c>
      <c r="K770" s="42">
        <v>724.8</v>
      </c>
      <c r="L770" t="s">
        <v>21</v>
      </c>
      <c r="M770" t="s">
        <v>22</v>
      </c>
      <c r="N770" t="s">
        <v>23</v>
      </c>
      <c r="O770" s="42">
        <v>724.8</v>
      </c>
      <c r="P770" t="s">
        <v>24</v>
      </c>
      <c r="R770">
        <v>4247154</v>
      </c>
    </row>
    <row r="771" spans="1:18" customFormat="1">
      <c r="A771" s="1">
        <v>43646</v>
      </c>
      <c r="C771" t="s">
        <v>53</v>
      </c>
      <c r="D771" t="s">
        <v>19</v>
      </c>
      <c r="E771">
        <v>1190600514</v>
      </c>
      <c r="F771">
        <v>201990197</v>
      </c>
      <c r="G771" t="s">
        <v>20</v>
      </c>
      <c r="H771" t="s">
        <v>252</v>
      </c>
      <c r="J771" s="7">
        <v>1180.8</v>
      </c>
      <c r="K771" s="7">
        <v>1180.8</v>
      </c>
      <c r="L771" t="s">
        <v>21</v>
      </c>
      <c r="M771" t="s">
        <v>22</v>
      </c>
      <c r="N771" t="s">
        <v>23</v>
      </c>
      <c r="O771" s="7">
        <v>1180.8</v>
      </c>
      <c r="P771" t="s">
        <v>24</v>
      </c>
      <c r="R771">
        <v>4238807</v>
      </c>
    </row>
    <row r="772" spans="1:18" customFormat="1">
      <c r="A772" s="1">
        <v>43646</v>
      </c>
      <c r="C772" t="s">
        <v>124</v>
      </c>
      <c r="D772" t="s">
        <v>19</v>
      </c>
      <c r="E772">
        <v>1190600460</v>
      </c>
      <c r="F772">
        <v>219018</v>
      </c>
      <c r="G772" t="s">
        <v>20</v>
      </c>
      <c r="H772" t="s">
        <v>259</v>
      </c>
      <c r="J772">
        <v>408</v>
      </c>
      <c r="K772">
        <v>408</v>
      </c>
      <c r="L772" t="s">
        <v>21</v>
      </c>
      <c r="M772" t="s">
        <v>22</v>
      </c>
      <c r="N772" t="s">
        <v>23</v>
      </c>
      <c r="O772">
        <v>408</v>
      </c>
      <c r="P772" t="s">
        <v>24</v>
      </c>
      <c r="R772">
        <v>4215540</v>
      </c>
    </row>
    <row r="773" spans="1:18" customFormat="1">
      <c r="A773" s="1">
        <v>43646</v>
      </c>
      <c r="C773" t="s">
        <v>68</v>
      </c>
      <c r="D773" t="s">
        <v>19</v>
      </c>
      <c r="E773">
        <v>1190600453</v>
      </c>
      <c r="F773">
        <v>300129711</v>
      </c>
      <c r="G773" t="s">
        <v>20</v>
      </c>
      <c r="H773" t="s">
        <v>262</v>
      </c>
      <c r="J773" s="2">
        <v>5974.8</v>
      </c>
      <c r="K773" s="2">
        <v>5974.8</v>
      </c>
      <c r="L773" t="s">
        <v>21</v>
      </c>
      <c r="M773" t="s">
        <v>22</v>
      </c>
      <c r="N773" t="s">
        <v>23</v>
      </c>
      <c r="O773" s="2">
        <v>5974.8</v>
      </c>
      <c r="P773" t="s">
        <v>24</v>
      </c>
      <c r="R773">
        <v>4215523</v>
      </c>
    </row>
    <row r="774" spans="1:18" customFormat="1">
      <c r="A774" s="1">
        <v>43646</v>
      </c>
      <c r="C774" t="s">
        <v>87</v>
      </c>
      <c r="D774" t="s">
        <v>19</v>
      </c>
      <c r="E774">
        <v>1190600518</v>
      </c>
      <c r="F774">
        <v>4115005516</v>
      </c>
      <c r="G774" t="s">
        <v>20</v>
      </c>
      <c r="H774" t="s">
        <v>262</v>
      </c>
      <c r="J774" s="7">
        <v>1624.61</v>
      </c>
      <c r="K774" s="7">
        <v>1624.61</v>
      </c>
      <c r="L774" t="s">
        <v>21</v>
      </c>
      <c r="M774" t="s">
        <v>22</v>
      </c>
      <c r="N774" t="s">
        <v>23</v>
      </c>
      <c r="O774" s="7">
        <v>1624.61</v>
      </c>
      <c r="P774" t="s">
        <v>24</v>
      </c>
      <c r="R774">
        <v>4247150</v>
      </c>
    </row>
    <row r="775" spans="1:18" customFormat="1">
      <c r="A775" s="1">
        <v>43646</v>
      </c>
      <c r="C775" t="s">
        <v>26</v>
      </c>
      <c r="D775" t="s">
        <v>19</v>
      </c>
      <c r="E775">
        <v>1190600452</v>
      </c>
      <c r="F775">
        <v>4115005501</v>
      </c>
      <c r="G775" t="s">
        <v>20</v>
      </c>
      <c r="H775" t="s">
        <v>262</v>
      </c>
      <c r="J775">
        <v>375.84</v>
      </c>
      <c r="K775">
        <v>375.84</v>
      </c>
      <c r="L775" t="s">
        <v>21</v>
      </c>
      <c r="M775" t="s">
        <v>22</v>
      </c>
      <c r="N775" t="s">
        <v>23</v>
      </c>
      <c r="O775">
        <v>375.84</v>
      </c>
      <c r="P775" t="s">
        <v>24</v>
      </c>
      <c r="R775">
        <v>4215521</v>
      </c>
    </row>
    <row r="776" spans="1:18" customFormat="1">
      <c r="A776" s="1">
        <v>43646</v>
      </c>
      <c r="C776" t="s">
        <v>99</v>
      </c>
      <c r="D776" t="s">
        <v>19</v>
      </c>
      <c r="E776">
        <v>1190600469</v>
      </c>
      <c r="F776">
        <v>190382</v>
      </c>
      <c r="G776" t="s">
        <v>20</v>
      </c>
      <c r="H776" t="s">
        <v>270</v>
      </c>
      <c r="J776" s="42">
        <v>166.8</v>
      </c>
      <c r="K776" s="42">
        <v>166.8</v>
      </c>
      <c r="L776" t="s">
        <v>21</v>
      </c>
      <c r="M776" t="s">
        <v>22</v>
      </c>
      <c r="N776" t="s">
        <v>23</v>
      </c>
      <c r="O776" s="42">
        <v>166.8</v>
      </c>
      <c r="P776" t="s">
        <v>24</v>
      </c>
      <c r="R776">
        <v>4215567</v>
      </c>
    </row>
    <row r="777" spans="1:18" customFormat="1">
      <c r="A777" s="1">
        <v>43646</v>
      </c>
      <c r="C777" t="s">
        <v>67</v>
      </c>
      <c r="D777" t="s">
        <v>19</v>
      </c>
      <c r="E777">
        <v>1190600458</v>
      </c>
      <c r="F777">
        <v>190360</v>
      </c>
      <c r="G777" t="s">
        <v>20</v>
      </c>
      <c r="H777" t="s">
        <v>270</v>
      </c>
      <c r="J777" s="7">
        <v>1815</v>
      </c>
      <c r="K777" s="7">
        <v>1815</v>
      </c>
      <c r="L777" t="s">
        <v>21</v>
      </c>
      <c r="M777" t="s">
        <v>22</v>
      </c>
      <c r="N777" t="s">
        <v>23</v>
      </c>
      <c r="O777" s="7">
        <v>1815</v>
      </c>
      <c r="P777" t="s">
        <v>24</v>
      </c>
      <c r="R777">
        <v>4215536</v>
      </c>
    </row>
    <row r="778" spans="1:18" customFormat="1">
      <c r="A778" s="1">
        <v>43646</v>
      </c>
      <c r="C778" t="s">
        <v>67</v>
      </c>
      <c r="D778" t="s">
        <v>19</v>
      </c>
      <c r="E778">
        <v>1190600467</v>
      </c>
      <c r="F778">
        <v>190383</v>
      </c>
      <c r="G778" t="s">
        <v>20</v>
      </c>
      <c r="H778" t="s">
        <v>270</v>
      </c>
      <c r="J778" s="7">
        <v>1815</v>
      </c>
      <c r="K778" s="7">
        <v>1815</v>
      </c>
      <c r="L778" t="s">
        <v>21</v>
      </c>
      <c r="M778" t="s">
        <v>22</v>
      </c>
      <c r="N778" t="s">
        <v>23</v>
      </c>
      <c r="O778" s="7">
        <v>1815</v>
      </c>
      <c r="P778" t="s">
        <v>24</v>
      </c>
      <c r="R778">
        <v>4215563</v>
      </c>
    </row>
    <row r="779" spans="1:18" customFormat="1">
      <c r="A779" s="1">
        <v>43646</v>
      </c>
      <c r="C779" t="s">
        <v>67</v>
      </c>
      <c r="D779" t="s">
        <v>19</v>
      </c>
      <c r="E779">
        <v>1190600468</v>
      </c>
      <c r="F779">
        <v>190385</v>
      </c>
      <c r="G779" t="s">
        <v>20</v>
      </c>
      <c r="H779" t="s">
        <v>270</v>
      </c>
      <c r="J779" s="7">
        <v>3630</v>
      </c>
      <c r="K779" s="7">
        <v>3630</v>
      </c>
      <c r="L779" t="s">
        <v>21</v>
      </c>
      <c r="M779" t="s">
        <v>22</v>
      </c>
      <c r="N779" t="s">
        <v>23</v>
      </c>
      <c r="O779" s="7">
        <v>3630</v>
      </c>
      <c r="P779" t="s">
        <v>24</v>
      </c>
      <c r="R779">
        <v>4215565</v>
      </c>
    </row>
    <row r="780" spans="1:18" customFormat="1">
      <c r="A780" s="1">
        <v>43646</v>
      </c>
      <c r="C780" t="s">
        <v>67</v>
      </c>
      <c r="D780" t="s">
        <v>19</v>
      </c>
      <c r="E780">
        <v>1190600510</v>
      </c>
      <c r="F780">
        <v>190361</v>
      </c>
      <c r="G780" t="s">
        <v>20</v>
      </c>
      <c r="H780" t="s">
        <v>270</v>
      </c>
      <c r="J780" s="7">
        <v>1815</v>
      </c>
      <c r="K780" s="7">
        <v>1815</v>
      </c>
      <c r="L780" t="s">
        <v>21</v>
      </c>
      <c r="M780" t="s">
        <v>22</v>
      </c>
      <c r="N780" t="s">
        <v>23</v>
      </c>
      <c r="O780" s="7">
        <v>1815</v>
      </c>
      <c r="P780" t="s">
        <v>24</v>
      </c>
      <c r="R780">
        <v>4238796</v>
      </c>
    </row>
    <row r="781" spans="1:18" customFormat="1">
      <c r="A781" s="1">
        <v>43646</v>
      </c>
      <c r="C781" t="s">
        <v>53</v>
      </c>
      <c r="D781" t="s">
        <v>19</v>
      </c>
      <c r="E781">
        <v>1190600471</v>
      </c>
      <c r="F781">
        <v>190384</v>
      </c>
      <c r="G781" t="s">
        <v>20</v>
      </c>
      <c r="H781" t="s">
        <v>270</v>
      </c>
      <c r="J781" s="7">
        <v>3387.34</v>
      </c>
      <c r="K781" s="7">
        <v>3387.34</v>
      </c>
      <c r="L781" t="s">
        <v>21</v>
      </c>
      <c r="M781" t="s">
        <v>22</v>
      </c>
      <c r="N781" t="s">
        <v>23</v>
      </c>
      <c r="O781" s="7">
        <v>3387.34</v>
      </c>
      <c r="P781" t="s">
        <v>24</v>
      </c>
      <c r="R781">
        <v>4215573</v>
      </c>
    </row>
    <row r="782" spans="1:18" customFormat="1">
      <c r="A782" s="1">
        <v>43646</v>
      </c>
      <c r="C782" t="s">
        <v>54</v>
      </c>
      <c r="D782" t="s">
        <v>19</v>
      </c>
      <c r="E782">
        <v>1190600456</v>
      </c>
      <c r="F782">
        <v>190355</v>
      </c>
      <c r="G782" t="s">
        <v>20</v>
      </c>
      <c r="H782" t="s">
        <v>270</v>
      </c>
      <c r="J782">
        <v>288.72000000000003</v>
      </c>
      <c r="K782">
        <v>288.72000000000003</v>
      </c>
      <c r="L782" t="s">
        <v>21</v>
      </c>
      <c r="M782" t="s">
        <v>22</v>
      </c>
      <c r="N782" t="s">
        <v>23</v>
      </c>
      <c r="O782">
        <v>288.72000000000003</v>
      </c>
      <c r="P782" t="s">
        <v>24</v>
      </c>
      <c r="R782">
        <v>4215530</v>
      </c>
    </row>
    <row r="783" spans="1:18" customFormat="1">
      <c r="A783" s="1">
        <v>43646</v>
      </c>
      <c r="C783" t="s">
        <v>117</v>
      </c>
      <c r="D783" t="s">
        <v>19</v>
      </c>
      <c r="E783">
        <v>1190600457</v>
      </c>
      <c r="F783">
        <v>190372</v>
      </c>
      <c r="G783" t="s">
        <v>20</v>
      </c>
      <c r="H783" t="s">
        <v>270</v>
      </c>
      <c r="J783">
        <v>338.52</v>
      </c>
      <c r="K783">
        <v>338.52</v>
      </c>
      <c r="L783" t="s">
        <v>21</v>
      </c>
      <c r="M783" t="s">
        <v>22</v>
      </c>
      <c r="N783" t="s">
        <v>23</v>
      </c>
      <c r="O783">
        <v>338.52</v>
      </c>
      <c r="P783" t="s">
        <v>24</v>
      </c>
      <c r="R783">
        <v>4215534</v>
      </c>
    </row>
    <row r="784" spans="1:18" customFormat="1">
      <c r="A784" s="1">
        <v>43646</v>
      </c>
      <c r="C784" t="s">
        <v>58</v>
      </c>
      <c r="D784" t="s">
        <v>19</v>
      </c>
      <c r="E784">
        <v>1190600470</v>
      </c>
      <c r="F784">
        <v>190381</v>
      </c>
      <c r="G784" t="s">
        <v>20</v>
      </c>
      <c r="H784" t="s">
        <v>270</v>
      </c>
      <c r="J784">
        <v>571.49</v>
      </c>
      <c r="K784">
        <v>571.49</v>
      </c>
      <c r="L784" t="s">
        <v>21</v>
      </c>
      <c r="M784" t="s">
        <v>22</v>
      </c>
      <c r="N784" t="s">
        <v>23</v>
      </c>
      <c r="O784">
        <v>571.49</v>
      </c>
      <c r="P784" t="s">
        <v>24</v>
      </c>
      <c r="R784">
        <v>4215569</v>
      </c>
    </row>
    <row r="785" spans="1:18" customFormat="1">
      <c r="A785" s="1">
        <v>43646</v>
      </c>
      <c r="C785" t="s">
        <v>106</v>
      </c>
      <c r="D785" t="s">
        <v>19</v>
      </c>
      <c r="E785">
        <v>1190600451</v>
      </c>
      <c r="F785">
        <v>219063063</v>
      </c>
      <c r="G785" t="s">
        <v>20</v>
      </c>
      <c r="H785" t="s">
        <v>273</v>
      </c>
      <c r="J785">
        <v>649.20000000000005</v>
      </c>
      <c r="K785">
        <v>649.20000000000005</v>
      </c>
      <c r="L785" t="s">
        <v>21</v>
      </c>
      <c r="M785" t="s">
        <v>22</v>
      </c>
      <c r="N785" t="s">
        <v>23</v>
      </c>
      <c r="O785">
        <v>649.20000000000005</v>
      </c>
      <c r="P785" t="s">
        <v>24</v>
      </c>
      <c r="R785">
        <v>4215519</v>
      </c>
    </row>
    <row r="786" spans="1:18" customFormat="1">
      <c r="A786" s="1">
        <v>43646</v>
      </c>
      <c r="C786" t="s">
        <v>59</v>
      </c>
      <c r="D786" t="s">
        <v>19</v>
      </c>
      <c r="E786">
        <v>1190600459</v>
      </c>
      <c r="F786">
        <v>20191387</v>
      </c>
      <c r="G786" t="s">
        <v>20</v>
      </c>
      <c r="H786" t="s">
        <v>274</v>
      </c>
      <c r="J786">
        <v>180</v>
      </c>
      <c r="K786">
        <v>180</v>
      </c>
      <c r="L786" t="s">
        <v>21</v>
      </c>
      <c r="M786" t="s">
        <v>22</v>
      </c>
      <c r="N786" t="s">
        <v>23</v>
      </c>
      <c r="O786">
        <v>180</v>
      </c>
      <c r="P786" t="s">
        <v>24</v>
      </c>
      <c r="R786">
        <v>4215538</v>
      </c>
    </row>
    <row r="787" spans="1:18" customFormat="1">
      <c r="A787" s="1">
        <v>43646</v>
      </c>
      <c r="C787" t="s">
        <v>34</v>
      </c>
      <c r="D787" t="s">
        <v>19</v>
      </c>
      <c r="E787">
        <v>1190600521</v>
      </c>
      <c r="F787">
        <v>190269</v>
      </c>
      <c r="G787" t="s">
        <v>20</v>
      </c>
      <c r="H787" t="s">
        <v>278</v>
      </c>
      <c r="J787">
        <v>708</v>
      </c>
      <c r="K787">
        <v>708</v>
      </c>
      <c r="L787" t="s">
        <v>21</v>
      </c>
      <c r="M787" t="s">
        <v>22</v>
      </c>
      <c r="N787" t="s">
        <v>23</v>
      </c>
      <c r="O787">
        <v>708</v>
      </c>
      <c r="P787" t="s">
        <v>24</v>
      </c>
      <c r="R787">
        <v>4216705</v>
      </c>
    </row>
    <row r="788" spans="1:18">
      <c r="A788" s="147">
        <v>43648</v>
      </c>
      <c r="C788" t="s">
        <v>27</v>
      </c>
      <c r="D788" t="s">
        <v>19</v>
      </c>
      <c r="E788" s="106">
        <v>1190700225</v>
      </c>
      <c r="F788" s="106">
        <v>2019448</v>
      </c>
      <c r="G788" s="106" t="s">
        <v>20</v>
      </c>
      <c r="H788" s="106" t="s">
        <v>219</v>
      </c>
      <c r="J788" s="2">
        <v>2938.98</v>
      </c>
      <c r="K788" s="2">
        <v>2938.98</v>
      </c>
      <c r="L788" t="s">
        <v>21</v>
      </c>
      <c r="M788" t="s">
        <v>22</v>
      </c>
      <c r="N788" t="s">
        <v>23</v>
      </c>
      <c r="O788" s="98">
        <v>2938.98</v>
      </c>
      <c r="P788" t="s">
        <v>24</v>
      </c>
      <c r="R788">
        <v>4304356</v>
      </c>
    </row>
    <row r="789" spans="1:18">
      <c r="A789" s="147">
        <v>43648</v>
      </c>
      <c r="C789" t="s">
        <v>49</v>
      </c>
      <c r="D789" t="s">
        <v>19</v>
      </c>
      <c r="E789" s="106">
        <v>1190700226</v>
      </c>
      <c r="F789" s="106">
        <v>2019449</v>
      </c>
      <c r="G789" s="106" t="s">
        <v>20</v>
      </c>
      <c r="H789" s="106" t="s">
        <v>219</v>
      </c>
      <c r="J789" s="7">
        <v>1724.16</v>
      </c>
      <c r="K789" s="7">
        <v>1724.16</v>
      </c>
      <c r="L789" t="s">
        <v>21</v>
      </c>
      <c r="M789" t="s">
        <v>22</v>
      </c>
      <c r="N789" t="s">
        <v>23</v>
      </c>
      <c r="O789" s="98">
        <v>1724.16</v>
      </c>
      <c r="P789" t="s">
        <v>24</v>
      </c>
      <c r="R789">
        <v>4304361</v>
      </c>
    </row>
    <row r="790" spans="1:18">
      <c r="A790" s="147">
        <v>43648</v>
      </c>
      <c r="C790" t="s">
        <v>103</v>
      </c>
      <c r="D790" t="s">
        <v>19</v>
      </c>
      <c r="E790" s="106">
        <v>1190700227</v>
      </c>
      <c r="F790" s="106">
        <v>2019450</v>
      </c>
      <c r="G790" s="106" t="s">
        <v>20</v>
      </c>
      <c r="H790" s="106" t="s">
        <v>219</v>
      </c>
      <c r="J790">
        <v>134.88</v>
      </c>
      <c r="K790">
        <v>134.88</v>
      </c>
      <c r="L790" t="s">
        <v>21</v>
      </c>
      <c r="M790" t="s">
        <v>22</v>
      </c>
      <c r="N790" t="s">
        <v>23</v>
      </c>
      <c r="O790" s="106">
        <v>134.88</v>
      </c>
      <c r="P790" t="s">
        <v>24</v>
      </c>
      <c r="R790">
        <v>4304363</v>
      </c>
    </row>
    <row r="791" spans="1:18">
      <c r="A791" s="147">
        <v>43648</v>
      </c>
      <c r="C791" t="s">
        <v>119</v>
      </c>
      <c r="D791" t="s">
        <v>19</v>
      </c>
      <c r="E791" s="106">
        <v>1190700229</v>
      </c>
      <c r="F791" s="106">
        <v>2019451</v>
      </c>
      <c r="G791" s="106" t="s">
        <v>20</v>
      </c>
      <c r="H791" s="106" t="s">
        <v>219</v>
      </c>
      <c r="J791">
        <v>164.4</v>
      </c>
      <c r="K791">
        <v>164.4</v>
      </c>
      <c r="L791" t="s">
        <v>21</v>
      </c>
      <c r="M791" t="s">
        <v>22</v>
      </c>
      <c r="N791" t="s">
        <v>23</v>
      </c>
      <c r="O791" s="106">
        <v>164.4</v>
      </c>
      <c r="P791" t="s">
        <v>24</v>
      </c>
      <c r="R791">
        <v>4304371</v>
      </c>
    </row>
    <row r="792" spans="1:18">
      <c r="A792" s="147">
        <v>43648</v>
      </c>
      <c r="C792" t="s">
        <v>134</v>
      </c>
      <c r="D792" t="s">
        <v>19</v>
      </c>
      <c r="E792" s="106">
        <v>1190700228</v>
      </c>
      <c r="F792" s="106">
        <v>2019452</v>
      </c>
      <c r="G792" s="106" t="s">
        <v>20</v>
      </c>
      <c r="H792" s="106" t="s">
        <v>219</v>
      </c>
      <c r="J792">
        <v>215.4</v>
      </c>
      <c r="K792">
        <v>215.4</v>
      </c>
      <c r="L792" t="s">
        <v>21</v>
      </c>
      <c r="M792" t="s">
        <v>22</v>
      </c>
      <c r="N792" t="s">
        <v>23</v>
      </c>
      <c r="O792" s="106">
        <v>215.4</v>
      </c>
      <c r="P792" t="s">
        <v>24</v>
      </c>
      <c r="R792">
        <v>4304369</v>
      </c>
    </row>
    <row r="793" spans="1:18">
      <c r="A793" s="147">
        <v>43648</v>
      </c>
      <c r="C793" t="s">
        <v>103</v>
      </c>
      <c r="D793" t="s">
        <v>19</v>
      </c>
      <c r="E793" s="106">
        <v>1190700230</v>
      </c>
      <c r="F793" s="106">
        <v>2019453</v>
      </c>
      <c r="G793" s="106" t="s">
        <v>20</v>
      </c>
      <c r="H793" s="106" t="s">
        <v>219</v>
      </c>
      <c r="J793">
        <v>270.83999999999997</v>
      </c>
      <c r="K793">
        <v>270.83999999999997</v>
      </c>
      <c r="L793" t="s">
        <v>21</v>
      </c>
      <c r="M793" t="s">
        <v>22</v>
      </c>
      <c r="N793" t="s">
        <v>23</v>
      </c>
      <c r="O793" s="106">
        <v>270.83999999999997</v>
      </c>
      <c r="P793" t="s">
        <v>24</v>
      </c>
      <c r="R793">
        <v>4304373</v>
      </c>
    </row>
    <row r="794" spans="1:18">
      <c r="A794" s="147">
        <v>43648</v>
      </c>
      <c r="C794" t="s">
        <v>28</v>
      </c>
      <c r="D794" t="s">
        <v>19</v>
      </c>
      <c r="E794" s="106">
        <v>1190700231</v>
      </c>
      <c r="F794" s="106">
        <v>2019454</v>
      </c>
      <c r="G794" s="106" t="s">
        <v>20</v>
      </c>
      <c r="H794" s="106" t="s">
        <v>219</v>
      </c>
      <c r="J794">
        <v>132.47999999999999</v>
      </c>
      <c r="K794">
        <v>132.47999999999999</v>
      </c>
      <c r="L794" t="s">
        <v>21</v>
      </c>
      <c r="M794" t="s">
        <v>22</v>
      </c>
      <c r="N794" t="s">
        <v>23</v>
      </c>
      <c r="O794" s="106">
        <v>132.47999999999999</v>
      </c>
      <c r="P794" t="s">
        <v>24</v>
      </c>
      <c r="R794">
        <v>4304378</v>
      </c>
    </row>
    <row r="795" spans="1:18">
      <c r="A795" s="147">
        <v>43648</v>
      </c>
      <c r="C795" t="s">
        <v>28</v>
      </c>
      <c r="D795" t="s">
        <v>19</v>
      </c>
      <c r="E795" s="106">
        <v>1190700232</v>
      </c>
      <c r="F795" s="106">
        <v>2019455</v>
      </c>
      <c r="G795" s="106" t="s">
        <v>20</v>
      </c>
      <c r="H795" s="106" t="s">
        <v>219</v>
      </c>
      <c r="J795">
        <v>687.84</v>
      </c>
      <c r="K795">
        <v>687.84</v>
      </c>
      <c r="L795" t="s">
        <v>21</v>
      </c>
      <c r="M795" t="s">
        <v>22</v>
      </c>
      <c r="N795" t="s">
        <v>23</v>
      </c>
      <c r="O795" s="106">
        <v>687.84</v>
      </c>
      <c r="P795" t="s">
        <v>24</v>
      </c>
      <c r="R795">
        <v>4304380</v>
      </c>
    </row>
    <row r="796" spans="1:18">
      <c r="A796" s="147">
        <v>43648</v>
      </c>
      <c r="C796" t="s">
        <v>53</v>
      </c>
      <c r="D796" t="s">
        <v>19</v>
      </c>
      <c r="E796" s="106">
        <v>1190700233</v>
      </c>
      <c r="F796" s="106">
        <v>2019456</v>
      </c>
      <c r="G796" s="106" t="s">
        <v>20</v>
      </c>
      <c r="H796" s="106" t="s">
        <v>219</v>
      </c>
      <c r="J796">
        <v>42</v>
      </c>
      <c r="K796">
        <v>42</v>
      </c>
      <c r="L796" t="s">
        <v>21</v>
      </c>
      <c r="M796" t="s">
        <v>22</v>
      </c>
      <c r="N796" t="s">
        <v>23</v>
      </c>
      <c r="O796" s="106">
        <v>42</v>
      </c>
      <c r="P796" t="s">
        <v>24</v>
      </c>
      <c r="R796">
        <v>4304382</v>
      </c>
    </row>
    <row r="797" spans="1:18">
      <c r="A797" s="147">
        <v>43648</v>
      </c>
      <c r="C797" t="s">
        <v>30</v>
      </c>
      <c r="D797" t="s">
        <v>19</v>
      </c>
      <c r="E797" s="106">
        <v>1190700234</v>
      </c>
      <c r="F797" s="106">
        <v>2019457</v>
      </c>
      <c r="G797" s="106" t="s">
        <v>20</v>
      </c>
      <c r="H797" s="106" t="s">
        <v>219</v>
      </c>
      <c r="J797">
        <v>554.04</v>
      </c>
      <c r="K797">
        <v>554.04</v>
      </c>
      <c r="L797" t="s">
        <v>21</v>
      </c>
      <c r="M797" t="s">
        <v>22</v>
      </c>
      <c r="N797" t="s">
        <v>23</v>
      </c>
      <c r="O797" s="106">
        <v>554.04</v>
      </c>
      <c r="P797" t="s">
        <v>24</v>
      </c>
      <c r="R797">
        <v>4304384</v>
      </c>
    </row>
    <row r="798" spans="1:18">
      <c r="A798" s="147">
        <v>43648</v>
      </c>
      <c r="C798" t="s">
        <v>103</v>
      </c>
      <c r="D798" t="s">
        <v>19</v>
      </c>
      <c r="E798" s="106">
        <v>1190700235</v>
      </c>
      <c r="F798" s="106">
        <v>2019458</v>
      </c>
      <c r="G798" s="106" t="s">
        <v>20</v>
      </c>
      <c r="H798" s="106" t="s">
        <v>219</v>
      </c>
      <c r="J798">
        <v>63.48</v>
      </c>
      <c r="K798">
        <v>63.48</v>
      </c>
      <c r="L798" t="s">
        <v>21</v>
      </c>
      <c r="M798" t="s">
        <v>22</v>
      </c>
      <c r="N798" t="s">
        <v>23</v>
      </c>
      <c r="O798" s="106">
        <v>63.48</v>
      </c>
      <c r="P798" t="s">
        <v>24</v>
      </c>
      <c r="R798">
        <v>4304386</v>
      </c>
    </row>
    <row r="799" spans="1:18">
      <c r="A799" s="147">
        <v>43648</v>
      </c>
      <c r="C799" t="s">
        <v>31</v>
      </c>
      <c r="D799" t="s">
        <v>19</v>
      </c>
      <c r="E799" s="106">
        <v>1190700236</v>
      </c>
      <c r="F799" s="106">
        <v>2019459</v>
      </c>
      <c r="G799" s="106" t="s">
        <v>20</v>
      </c>
      <c r="H799" s="106" t="s">
        <v>219</v>
      </c>
      <c r="J799" s="42">
        <v>258.95999999999998</v>
      </c>
      <c r="K799" s="42">
        <v>258.95999999999998</v>
      </c>
      <c r="L799" t="s">
        <v>21</v>
      </c>
      <c r="M799" t="s">
        <v>22</v>
      </c>
      <c r="N799" t="s">
        <v>23</v>
      </c>
      <c r="O799" s="106">
        <v>258.95999999999998</v>
      </c>
      <c r="P799" t="s">
        <v>24</v>
      </c>
      <c r="R799">
        <v>4304388</v>
      </c>
    </row>
    <row r="800" spans="1:18" customFormat="1">
      <c r="A800" s="1">
        <v>43655</v>
      </c>
      <c r="C800" t="s">
        <v>149</v>
      </c>
      <c r="D800" t="s">
        <v>19</v>
      </c>
      <c r="E800">
        <v>1190700366</v>
      </c>
      <c r="F800">
        <v>2019059</v>
      </c>
      <c r="G800" t="s">
        <v>20</v>
      </c>
      <c r="H800" t="s">
        <v>250</v>
      </c>
      <c r="J800" s="7">
        <v>2784</v>
      </c>
      <c r="K800" s="7">
        <v>2784</v>
      </c>
      <c r="L800" t="s">
        <v>21</v>
      </c>
      <c r="M800" t="s">
        <v>22</v>
      </c>
      <c r="N800" t="s">
        <v>23</v>
      </c>
      <c r="O800" s="7">
        <v>2784</v>
      </c>
      <c r="P800" t="s">
        <v>24</v>
      </c>
      <c r="R800">
        <v>4320648</v>
      </c>
    </row>
    <row r="801" spans="1:18" customFormat="1">
      <c r="A801" s="1">
        <v>43655</v>
      </c>
      <c r="C801" t="s">
        <v>25</v>
      </c>
      <c r="D801" t="s">
        <v>19</v>
      </c>
      <c r="E801">
        <v>1190700364</v>
      </c>
      <c r="F801">
        <v>4115005517</v>
      </c>
      <c r="G801" t="s">
        <v>20</v>
      </c>
      <c r="H801" t="s">
        <v>262</v>
      </c>
      <c r="J801" s="7">
        <v>1080.72</v>
      </c>
      <c r="K801" s="7">
        <v>1080.72</v>
      </c>
      <c r="L801" t="s">
        <v>21</v>
      </c>
      <c r="M801" t="s">
        <v>22</v>
      </c>
      <c r="N801" t="s">
        <v>23</v>
      </c>
      <c r="O801" s="7">
        <v>1080.72</v>
      </c>
      <c r="P801" t="s">
        <v>24</v>
      </c>
      <c r="R801">
        <v>4320629</v>
      </c>
    </row>
    <row r="802" spans="1:18" customFormat="1">
      <c r="A802" s="1">
        <v>43655</v>
      </c>
      <c r="C802" t="s">
        <v>26</v>
      </c>
      <c r="D802" t="s">
        <v>19</v>
      </c>
      <c r="E802">
        <v>1190700365</v>
      </c>
      <c r="F802">
        <v>4115005518</v>
      </c>
      <c r="G802" t="s">
        <v>20</v>
      </c>
      <c r="H802" t="s">
        <v>262</v>
      </c>
      <c r="J802">
        <v>925.92</v>
      </c>
      <c r="K802">
        <v>925.92</v>
      </c>
      <c r="L802" t="s">
        <v>21</v>
      </c>
      <c r="M802" t="s">
        <v>22</v>
      </c>
      <c r="N802" t="s">
        <v>23</v>
      </c>
      <c r="O802">
        <v>925.92</v>
      </c>
      <c r="P802" t="s">
        <v>24</v>
      </c>
      <c r="R802">
        <v>4320633</v>
      </c>
    </row>
    <row r="803" spans="1:18">
      <c r="A803" s="147">
        <v>43657</v>
      </c>
      <c r="C803" t="s">
        <v>142</v>
      </c>
      <c r="D803" t="s">
        <v>19</v>
      </c>
      <c r="E803" s="106">
        <v>1190700369</v>
      </c>
      <c r="F803" s="106">
        <v>2019463</v>
      </c>
      <c r="G803" s="106" t="s">
        <v>20</v>
      </c>
      <c r="H803" s="106" t="s">
        <v>219</v>
      </c>
      <c r="J803">
        <v>275.27999999999997</v>
      </c>
      <c r="K803">
        <v>275.27999999999997</v>
      </c>
      <c r="L803" t="s">
        <v>21</v>
      </c>
      <c r="M803" t="s">
        <v>22</v>
      </c>
      <c r="N803" t="s">
        <v>23</v>
      </c>
      <c r="O803" s="106">
        <v>275.27999999999997</v>
      </c>
      <c r="P803" t="s">
        <v>24</v>
      </c>
      <c r="R803">
        <v>4320659</v>
      </c>
    </row>
    <row r="804" spans="1:18">
      <c r="A804" s="147">
        <v>43657</v>
      </c>
      <c r="C804" t="s">
        <v>51</v>
      </c>
      <c r="D804" t="s">
        <v>19</v>
      </c>
      <c r="E804" s="106">
        <v>1190700368</v>
      </c>
      <c r="F804" s="106">
        <v>2019464</v>
      </c>
      <c r="G804" s="106" t="s">
        <v>20</v>
      </c>
      <c r="H804" s="106" t="s">
        <v>219</v>
      </c>
      <c r="J804" s="7">
        <v>1571.04</v>
      </c>
      <c r="K804" s="7">
        <v>1571.04</v>
      </c>
      <c r="L804" t="s">
        <v>21</v>
      </c>
      <c r="M804" t="s">
        <v>22</v>
      </c>
      <c r="N804" t="s">
        <v>23</v>
      </c>
      <c r="O804" s="98">
        <v>1571.04</v>
      </c>
      <c r="P804" t="s">
        <v>24</v>
      </c>
      <c r="R804">
        <v>4320654</v>
      </c>
    </row>
    <row r="805" spans="1:18">
      <c r="A805" s="147">
        <v>43657</v>
      </c>
      <c r="C805" t="s">
        <v>67</v>
      </c>
      <c r="D805" t="s">
        <v>19</v>
      </c>
      <c r="E805" s="106">
        <v>1190700367</v>
      </c>
      <c r="F805" s="106">
        <v>2019465</v>
      </c>
      <c r="G805" s="106" t="s">
        <v>20</v>
      </c>
      <c r="H805" s="106" t="s">
        <v>219</v>
      </c>
      <c r="J805">
        <v>903.36</v>
      </c>
      <c r="K805">
        <v>903.36</v>
      </c>
      <c r="L805" t="s">
        <v>21</v>
      </c>
      <c r="M805" t="s">
        <v>22</v>
      </c>
      <c r="N805" t="s">
        <v>23</v>
      </c>
      <c r="O805" s="106">
        <v>903.36</v>
      </c>
      <c r="P805" t="s">
        <v>24</v>
      </c>
      <c r="R805">
        <v>4320650</v>
      </c>
    </row>
    <row r="806" spans="1:18">
      <c r="A806" s="147">
        <v>43658</v>
      </c>
      <c r="C806" t="s">
        <v>44</v>
      </c>
      <c r="D806" t="s">
        <v>19</v>
      </c>
      <c r="E806" s="106">
        <v>1190700372</v>
      </c>
      <c r="F806" s="106">
        <v>2019469</v>
      </c>
      <c r="G806" s="106" t="s">
        <v>20</v>
      </c>
      <c r="H806" s="106" t="s">
        <v>219</v>
      </c>
      <c r="J806">
        <v>242.88</v>
      </c>
      <c r="K806">
        <v>242.88</v>
      </c>
      <c r="L806" t="s">
        <v>21</v>
      </c>
      <c r="M806" t="s">
        <v>22</v>
      </c>
      <c r="N806" t="s">
        <v>23</v>
      </c>
      <c r="O806" s="106">
        <v>242.88</v>
      </c>
      <c r="P806" t="s">
        <v>24</v>
      </c>
      <c r="R806">
        <v>4320691</v>
      </c>
    </row>
    <row r="807" spans="1:18">
      <c r="A807" s="147">
        <v>43658</v>
      </c>
      <c r="C807" t="s">
        <v>40</v>
      </c>
      <c r="D807" t="s">
        <v>19</v>
      </c>
      <c r="E807" s="106">
        <v>1190700373</v>
      </c>
      <c r="F807" s="106">
        <v>2019470</v>
      </c>
      <c r="G807" s="106" t="s">
        <v>20</v>
      </c>
      <c r="H807" s="106" t="s">
        <v>219</v>
      </c>
      <c r="J807">
        <v>724.56</v>
      </c>
      <c r="K807">
        <v>724.56</v>
      </c>
      <c r="L807" t="s">
        <v>21</v>
      </c>
      <c r="M807" t="s">
        <v>22</v>
      </c>
      <c r="N807" t="s">
        <v>23</v>
      </c>
      <c r="O807" s="106">
        <v>724.56</v>
      </c>
      <c r="P807" t="s">
        <v>24</v>
      </c>
      <c r="R807">
        <v>4320693</v>
      </c>
    </row>
    <row r="808" spans="1:18">
      <c r="A808" s="147">
        <v>43658</v>
      </c>
      <c r="C808" t="s">
        <v>45</v>
      </c>
      <c r="D808" t="s">
        <v>19</v>
      </c>
      <c r="E808" s="106">
        <v>1190700374</v>
      </c>
      <c r="F808" s="106">
        <v>2019471</v>
      </c>
      <c r="G808" s="106" t="s">
        <v>20</v>
      </c>
      <c r="H808" s="106" t="s">
        <v>219</v>
      </c>
      <c r="J808" s="42">
        <v>433.68</v>
      </c>
      <c r="K808" s="42">
        <v>433.68</v>
      </c>
      <c r="L808" t="s">
        <v>21</v>
      </c>
      <c r="M808" t="s">
        <v>22</v>
      </c>
      <c r="N808" t="s">
        <v>23</v>
      </c>
      <c r="O808" s="106">
        <v>433.68</v>
      </c>
      <c r="P808" t="s">
        <v>24</v>
      </c>
      <c r="R808">
        <v>4320730</v>
      </c>
    </row>
    <row r="809" spans="1:18">
      <c r="A809" s="147">
        <v>43658</v>
      </c>
      <c r="C809" t="s">
        <v>129</v>
      </c>
      <c r="D809" t="s">
        <v>19</v>
      </c>
      <c r="E809" s="106">
        <v>1190700375</v>
      </c>
      <c r="F809" s="106">
        <v>2019472</v>
      </c>
      <c r="G809" s="106" t="s">
        <v>20</v>
      </c>
      <c r="H809" s="106" t="s">
        <v>219</v>
      </c>
      <c r="J809" s="42">
        <v>27.48</v>
      </c>
      <c r="K809" s="42">
        <v>27.48</v>
      </c>
      <c r="L809" t="s">
        <v>21</v>
      </c>
      <c r="M809" t="s">
        <v>22</v>
      </c>
      <c r="N809" t="s">
        <v>23</v>
      </c>
      <c r="O809" s="106">
        <v>27.48</v>
      </c>
      <c r="P809" t="s">
        <v>24</v>
      </c>
      <c r="R809">
        <v>4320736</v>
      </c>
    </row>
    <row r="810" spans="1:18">
      <c r="A810" s="147">
        <v>43658</v>
      </c>
      <c r="C810" t="s">
        <v>35</v>
      </c>
      <c r="D810" t="s">
        <v>19</v>
      </c>
      <c r="E810" s="106">
        <v>1190700376</v>
      </c>
      <c r="F810" s="106">
        <v>2019473</v>
      </c>
      <c r="G810" s="106" t="s">
        <v>20</v>
      </c>
      <c r="H810" s="106" t="s">
        <v>219</v>
      </c>
      <c r="J810">
        <v>480</v>
      </c>
      <c r="K810">
        <v>480</v>
      </c>
      <c r="L810" t="s">
        <v>21</v>
      </c>
      <c r="M810" t="s">
        <v>22</v>
      </c>
      <c r="N810" t="s">
        <v>23</v>
      </c>
      <c r="O810" s="106">
        <v>480</v>
      </c>
      <c r="P810" t="s">
        <v>24</v>
      </c>
      <c r="R810">
        <v>4320738</v>
      </c>
    </row>
    <row r="811" spans="1:18">
      <c r="A811" s="147">
        <v>43658</v>
      </c>
      <c r="C811" t="s">
        <v>35</v>
      </c>
      <c r="D811" t="s">
        <v>19</v>
      </c>
      <c r="E811" s="106">
        <v>1190700377</v>
      </c>
      <c r="F811" s="106">
        <v>2019474</v>
      </c>
      <c r="G811" s="106" t="s">
        <v>20</v>
      </c>
      <c r="H811" s="106" t="s">
        <v>219</v>
      </c>
      <c r="J811">
        <v>240</v>
      </c>
      <c r="K811">
        <v>240</v>
      </c>
      <c r="L811" t="s">
        <v>21</v>
      </c>
      <c r="M811" t="s">
        <v>22</v>
      </c>
      <c r="N811" t="s">
        <v>23</v>
      </c>
      <c r="O811" s="106">
        <v>240</v>
      </c>
      <c r="P811" t="s">
        <v>24</v>
      </c>
      <c r="R811">
        <v>4320747</v>
      </c>
    </row>
    <row r="812" spans="1:18">
      <c r="A812" s="147">
        <v>43658</v>
      </c>
      <c r="C812" t="s">
        <v>35</v>
      </c>
      <c r="D812" t="s">
        <v>19</v>
      </c>
      <c r="E812" s="106">
        <v>1190700378</v>
      </c>
      <c r="F812" s="106">
        <v>2019475</v>
      </c>
      <c r="G812" s="106" t="s">
        <v>20</v>
      </c>
      <c r="H812" s="106" t="s">
        <v>219</v>
      </c>
      <c r="J812">
        <v>240</v>
      </c>
      <c r="K812">
        <v>240</v>
      </c>
      <c r="L812" t="s">
        <v>21</v>
      </c>
      <c r="M812" t="s">
        <v>22</v>
      </c>
      <c r="N812" t="s">
        <v>23</v>
      </c>
      <c r="O812" s="106">
        <v>240</v>
      </c>
      <c r="P812" t="s">
        <v>24</v>
      </c>
      <c r="R812">
        <v>4320749</v>
      </c>
    </row>
    <row r="813" spans="1:18">
      <c r="A813" s="147">
        <v>43658</v>
      </c>
      <c r="C813" t="s">
        <v>27</v>
      </c>
      <c r="D813" t="s">
        <v>19</v>
      </c>
      <c r="E813" s="106">
        <v>1190700379</v>
      </c>
      <c r="F813" s="106">
        <v>2019476</v>
      </c>
      <c r="G813" s="106" t="s">
        <v>20</v>
      </c>
      <c r="H813" s="106" t="s">
        <v>219</v>
      </c>
      <c r="J813">
        <v>54.96</v>
      </c>
      <c r="K813">
        <v>54.96</v>
      </c>
      <c r="L813" t="s">
        <v>21</v>
      </c>
      <c r="M813" t="s">
        <v>22</v>
      </c>
      <c r="N813" t="s">
        <v>23</v>
      </c>
      <c r="O813" s="106">
        <v>54.96</v>
      </c>
      <c r="P813" t="s">
        <v>24</v>
      </c>
      <c r="R813">
        <v>4320762</v>
      </c>
    </row>
    <row r="814" spans="1:18">
      <c r="A814" s="147">
        <v>43658</v>
      </c>
      <c r="C814" t="s">
        <v>35</v>
      </c>
      <c r="D814" t="s">
        <v>19</v>
      </c>
      <c r="E814" s="106">
        <v>1190700380</v>
      </c>
      <c r="F814" s="106">
        <v>2019477</v>
      </c>
      <c r="G814" s="106" t="s">
        <v>20</v>
      </c>
      <c r="H814" s="106" t="s">
        <v>219</v>
      </c>
      <c r="J814">
        <v>48</v>
      </c>
      <c r="K814">
        <v>48</v>
      </c>
      <c r="L814" t="s">
        <v>21</v>
      </c>
      <c r="M814" t="s">
        <v>22</v>
      </c>
      <c r="N814" t="s">
        <v>23</v>
      </c>
      <c r="O814" s="106">
        <v>48</v>
      </c>
      <c r="P814" t="s">
        <v>24</v>
      </c>
      <c r="R814">
        <v>4320764</v>
      </c>
    </row>
    <row r="815" spans="1:18">
      <c r="A815" s="147">
        <v>43658</v>
      </c>
      <c r="C815" t="s">
        <v>35</v>
      </c>
      <c r="D815" t="s">
        <v>19</v>
      </c>
      <c r="E815" s="106">
        <v>1190700381</v>
      </c>
      <c r="F815" s="106">
        <v>2019478</v>
      </c>
      <c r="G815" s="106" t="s">
        <v>20</v>
      </c>
      <c r="H815" s="106" t="s">
        <v>219</v>
      </c>
      <c r="J815">
        <v>115.68</v>
      </c>
      <c r="K815">
        <v>115.68</v>
      </c>
      <c r="L815" t="s">
        <v>21</v>
      </c>
      <c r="M815" t="s">
        <v>22</v>
      </c>
      <c r="N815" t="s">
        <v>23</v>
      </c>
      <c r="O815" s="106">
        <v>115.68</v>
      </c>
      <c r="P815" t="s">
        <v>24</v>
      </c>
      <c r="R815">
        <v>4320766</v>
      </c>
    </row>
    <row r="816" spans="1:18">
      <c r="A816" s="147">
        <v>43658</v>
      </c>
      <c r="C816" t="s">
        <v>75</v>
      </c>
      <c r="D816" t="s">
        <v>19</v>
      </c>
      <c r="E816" s="106">
        <v>1190700382</v>
      </c>
      <c r="F816" s="106">
        <v>2019479</v>
      </c>
      <c r="G816" s="106" t="s">
        <v>20</v>
      </c>
      <c r="H816" s="106" t="s">
        <v>219</v>
      </c>
      <c r="J816">
        <v>184.08</v>
      </c>
      <c r="K816">
        <v>184.08</v>
      </c>
      <c r="L816" t="s">
        <v>21</v>
      </c>
      <c r="M816" t="s">
        <v>22</v>
      </c>
      <c r="N816" t="s">
        <v>23</v>
      </c>
      <c r="O816" s="106">
        <v>184.08</v>
      </c>
      <c r="P816" t="s">
        <v>24</v>
      </c>
      <c r="R816">
        <v>4320789</v>
      </c>
    </row>
    <row r="817" spans="1:18">
      <c r="A817" s="147">
        <v>43658</v>
      </c>
      <c r="C817" t="s">
        <v>46</v>
      </c>
      <c r="D817" t="s">
        <v>19</v>
      </c>
      <c r="E817" s="106">
        <v>1190700383</v>
      </c>
      <c r="F817" s="106">
        <v>2019480</v>
      </c>
      <c r="G817" s="106" t="s">
        <v>20</v>
      </c>
      <c r="H817" s="106" t="s">
        <v>219</v>
      </c>
      <c r="J817">
        <v>216.84</v>
      </c>
      <c r="K817">
        <v>216.84</v>
      </c>
      <c r="L817" t="s">
        <v>21</v>
      </c>
      <c r="M817" t="s">
        <v>22</v>
      </c>
      <c r="N817" t="s">
        <v>23</v>
      </c>
      <c r="O817" s="106">
        <v>216.84</v>
      </c>
      <c r="P817" t="s">
        <v>24</v>
      </c>
      <c r="R817">
        <v>4320791</v>
      </c>
    </row>
    <row r="818" spans="1:18" customFormat="1">
      <c r="A818" s="1">
        <v>43658</v>
      </c>
      <c r="C818" t="s">
        <v>87</v>
      </c>
      <c r="D818" t="s">
        <v>19</v>
      </c>
      <c r="E818">
        <v>1190700370</v>
      </c>
      <c r="F818">
        <v>4115005525</v>
      </c>
      <c r="G818" t="s">
        <v>20</v>
      </c>
      <c r="H818" t="s">
        <v>262</v>
      </c>
      <c r="J818">
        <v>403.1</v>
      </c>
      <c r="K818">
        <v>403.1</v>
      </c>
      <c r="L818" t="s">
        <v>21</v>
      </c>
      <c r="M818" t="s">
        <v>22</v>
      </c>
      <c r="N818" t="s">
        <v>23</v>
      </c>
      <c r="O818">
        <v>403.1</v>
      </c>
      <c r="P818" t="s">
        <v>24</v>
      </c>
      <c r="R818">
        <v>4320661</v>
      </c>
    </row>
    <row r="819" spans="1:18" customFormat="1">
      <c r="A819" s="1">
        <v>43658</v>
      </c>
      <c r="C819" t="s">
        <v>120</v>
      </c>
      <c r="D819" t="s">
        <v>19</v>
      </c>
      <c r="E819">
        <v>1190700371</v>
      </c>
      <c r="F819">
        <v>1960033</v>
      </c>
      <c r="G819" t="s">
        <v>20</v>
      </c>
      <c r="H819" t="s">
        <v>277</v>
      </c>
      <c r="J819" s="7">
        <v>1086</v>
      </c>
      <c r="K819" s="7">
        <v>1086</v>
      </c>
      <c r="L819" t="s">
        <v>21</v>
      </c>
      <c r="M819" t="s">
        <v>22</v>
      </c>
      <c r="N819" t="s">
        <v>23</v>
      </c>
      <c r="O819" s="7">
        <v>1086</v>
      </c>
      <c r="P819" t="s">
        <v>24</v>
      </c>
      <c r="R819">
        <v>4320663</v>
      </c>
    </row>
    <row r="820" spans="1:18" customFormat="1">
      <c r="A820" s="1">
        <v>43663</v>
      </c>
      <c r="C820" t="s">
        <v>96</v>
      </c>
      <c r="D820" t="s">
        <v>19</v>
      </c>
      <c r="E820">
        <v>1190700384</v>
      </c>
      <c r="F820">
        <v>190474</v>
      </c>
      <c r="G820" t="s">
        <v>20</v>
      </c>
      <c r="H820" t="s">
        <v>200</v>
      </c>
      <c r="J820">
        <v>292.25</v>
      </c>
      <c r="K820">
        <v>292.25</v>
      </c>
      <c r="L820" t="s">
        <v>21</v>
      </c>
      <c r="M820" t="s">
        <v>22</v>
      </c>
      <c r="N820" t="s">
        <v>23</v>
      </c>
      <c r="O820">
        <v>292.25</v>
      </c>
      <c r="P820" t="s">
        <v>24</v>
      </c>
      <c r="R820">
        <v>4320804</v>
      </c>
    </row>
    <row r="821" spans="1:18" customFormat="1">
      <c r="A821" s="1">
        <v>43663</v>
      </c>
      <c r="C821" t="s">
        <v>96</v>
      </c>
      <c r="D821" t="s">
        <v>19</v>
      </c>
      <c r="E821">
        <v>1190700385</v>
      </c>
      <c r="F821">
        <v>190475</v>
      </c>
      <c r="G821" t="s">
        <v>20</v>
      </c>
      <c r="H821" t="s">
        <v>200</v>
      </c>
      <c r="J821">
        <v>588.82000000000005</v>
      </c>
      <c r="K821">
        <v>588.82000000000005</v>
      </c>
      <c r="L821" t="s">
        <v>21</v>
      </c>
      <c r="M821" t="s">
        <v>22</v>
      </c>
      <c r="N821" t="s">
        <v>23</v>
      </c>
      <c r="O821">
        <v>588.82000000000005</v>
      </c>
      <c r="P821" t="s">
        <v>24</v>
      </c>
      <c r="R821">
        <v>4320806</v>
      </c>
    </row>
    <row r="822" spans="1:18" customFormat="1">
      <c r="A822" s="1">
        <v>43663</v>
      </c>
      <c r="C822" t="s">
        <v>96</v>
      </c>
      <c r="D822" t="s">
        <v>19</v>
      </c>
      <c r="E822">
        <v>1190700386</v>
      </c>
      <c r="F822">
        <v>190476</v>
      </c>
      <c r="G822" t="s">
        <v>20</v>
      </c>
      <c r="H822" t="s">
        <v>200</v>
      </c>
      <c r="J822">
        <v>597.79999999999995</v>
      </c>
      <c r="K822">
        <v>597.79999999999995</v>
      </c>
      <c r="L822" t="s">
        <v>21</v>
      </c>
      <c r="M822" t="s">
        <v>22</v>
      </c>
      <c r="N822" t="s">
        <v>23</v>
      </c>
      <c r="O822">
        <v>597.79999999999995</v>
      </c>
      <c r="P822" t="s">
        <v>24</v>
      </c>
      <c r="R822">
        <v>4320819</v>
      </c>
    </row>
    <row r="823" spans="1:18" customFormat="1">
      <c r="A823" s="1">
        <v>43663</v>
      </c>
      <c r="C823" t="s">
        <v>66</v>
      </c>
      <c r="D823" t="s">
        <v>19</v>
      </c>
      <c r="E823">
        <v>1190700390</v>
      </c>
      <c r="F823">
        <v>2019800102</v>
      </c>
      <c r="G823" t="s">
        <v>20</v>
      </c>
      <c r="H823" t="s">
        <v>208</v>
      </c>
      <c r="J823" s="7">
        <v>2400</v>
      </c>
      <c r="K823" s="7">
        <v>2400</v>
      </c>
      <c r="L823" t="s">
        <v>21</v>
      </c>
      <c r="M823" t="s">
        <v>110</v>
      </c>
      <c r="N823" t="s">
        <v>23</v>
      </c>
      <c r="O823" s="7">
        <v>2400</v>
      </c>
      <c r="P823" t="s">
        <v>24</v>
      </c>
      <c r="R823">
        <v>4320912</v>
      </c>
    </row>
    <row r="824" spans="1:18" customFormat="1">
      <c r="A824" s="1">
        <v>43663</v>
      </c>
      <c r="C824" t="s">
        <v>65</v>
      </c>
      <c r="D824" t="s">
        <v>19</v>
      </c>
      <c r="E824">
        <v>1190700388</v>
      </c>
      <c r="F824">
        <v>201999</v>
      </c>
      <c r="G824" t="s">
        <v>20</v>
      </c>
      <c r="H824" t="s">
        <v>220</v>
      </c>
      <c r="J824">
        <v>507.48</v>
      </c>
      <c r="K824">
        <v>507.48</v>
      </c>
      <c r="L824" t="s">
        <v>21</v>
      </c>
      <c r="M824" t="s">
        <v>22</v>
      </c>
      <c r="N824" t="s">
        <v>23</v>
      </c>
      <c r="O824">
        <v>507.48</v>
      </c>
      <c r="P824" t="s">
        <v>24</v>
      </c>
      <c r="R824">
        <v>4320823</v>
      </c>
    </row>
    <row r="825" spans="1:18" customFormat="1">
      <c r="A825" s="1">
        <v>43663</v>
      </c>
      <c r="C825" t="s">
        <v>56</v>
      </c>
      <c r="D825" t="s">
        <v>19</v>
      </c>
      <c r="E825">
        <v>1190700394</v>
      </c>
      <c r="F825">
        <v>2019091059</v>
      </c>
      <c r="G825" t="s">
        <v>20</v>
      </c>
      <c r="H825" t="s">
        <v>243</v>
      </c>
      <c r="J825" s="2">
        <v>1140</v>
      </c>
      <c r="K825" s="2">
        <v>1140</v>
      </c>
      <c r="L825" t="s">
        <v>21</v>
      </c>
      <c r="M825" t="s">
        <v>22</v>
      </c>
      <c r="N825" t="s">
        <v>23</v>
      </c>
      <c r="O825" s="2">
        <v>1140</v>
      </c>
      <c r="P825" t="s">
        <v>24</v>
      </c>
      <c r="R825">
        <v>4320983</v>
      </c>
    </row>
    <row r="826" spans="1:18" customFormat="1">
      <c r="A826" s="1">
        <v>43663</v>
      </c>
      <c r="C826" t="s">
        <v>29</v>
      </c>
      <c r="D826" t="s">
        <v>19</v>
      </c>
      <c r="E826">
        <v>1190700393</v>
      </c>
      <c r="F826">
        <v>201990231</v>
      </c>
      <c r="G826" t="s">
        <v>20</v>
      </c>
      <c r="H826" t="s">
        <v>252</v>
      </c>
      <c r="J826" s="7">
        <v>1180.8</v>
      </c>
      <c r="K826" s="7">
        <v>1180.8</v>
      </c>
      <c r="L826" t="s">
        <v>21</v>
      </c>
      <c r="M826" t="s">
        <v>22</v>
      </c>
      <c r="N826" t="s">
        <v>23</v>
      </c>
      <c r="O826" s="7">
        <v>1180.8</v>
      </c>
      <c r="P826" t="s">
        <v>24</v>
      </c>
      <c r="R826">
        <v>4320981</v>
      </c>
    </row>
    <row r="827" spans="1:18" customFormat="1">
      <c r="A827" s="1">
        <v>43663</v>
      </c>
      <c r="C827" t="s">
        <v>60</v>
      </c>
      <c r="D827" t="s">
        <v>19</v>
      </c>
      <c r="E827">
        <v>1190700387</v>
      </c>
      <c r="F827">
        <v>3920046374</v>
      </c>
      <c r="G827" t="s">
        <v>20</v>
      </c>
      <c r="H827" t="s">
        <v>255</v>
      </c>
      <c r="J827">
        <v>172.8</v>
      </c>
      <c r="K827">
        <v>172.8</v>
      </c>
      <c r="L827" t="s">
        <v>21</v>
      </c>
      <c r="M827" t="s">
        <v>22</v>
      </c>
      <c r="N827" t="s">
        <v>23</v>
      </c>
      <c r="O827">
        <v>172.8</v>
      </c>
      <c r="P827" t="s">
        <v>24</v>
      </c>
      <c r="R827">
        <v>4320821</v>
      </c>
    </row>
    <row r="828" spans="1:18" customFormat="1">
      <c r="A828" s="1">
        <v>43663</v>
      </c>
      <c r="C828" t="s">
        <v>60</v>
      </c>
      <c r="D828" t="s">
        <v>19</v>
      </c>
      <c r="E828">
        <v>1190700392</v>
      </c>
      <c r="F828">
        <v>219070070</v>
      </c>
      <c r="G828" t="s">
        <v>20</v>
      </c>
      <c r="H828" t="s">
        <v>273</v>
      </c>
      <c r="J828">
        <v>591.6</v>
      </c>
      <c r="K828">
        <v>591.6</v>
      </c>
      <c r="L828" t="s">
        <v>21</v>
      </c>
      <c r="M828" t="s">
        <v>22</v>
      </c>
      <c r="N828" t="s">
        <v>23</v>
      </c>
      <c r="O828">
        <v>591.6</v>
      </c>
      <c r="P828" t="s">
        <v>24</v>
      </c>
      <c r="R828">
        <v>4320959</v>
      </c>
    </row>
    <row r="829" spans="1:18" customFormat="1">
      <c r="A829" s="1">
        <v>43663</v>
      </c>
      <c r="C829" t="s">
        <v>27</v>
      </c>
      <c r="D829" t="s">
        <v>19</v>
      </c>
      <c r="E829">
        <v>1190700389</v>
      </c>
      <c r="F829">
        <v>219067067</v>
      </c>
      <c r="G829" t="s">
        <v>20</v>
      </c>
      <c r="H829" t="s">
        <v>273</v>
      </c>
      <c r="J829">
        <v>291.60000000000002</v>
      </c>
      <c r="K829">
        <v>291.60000000000002</v>
      </c>
      <c r="L829" t="s">
        <v>21</v>
      </c>
      <c r="M829" t="s">
        <v>22</v>
      </c>
      <c r="N829" t="s">
        <v>23</v>
      </c>
      <c r="O829">
        <v>291.60000000000002</v>
      </c>
      <c r="P829" t="s">
        <v>24</v>
      </c>
      <c r="R829">
        <v>4320825</v>
      </c>
    </row>
    <row r="830" spans="1:18" customFormat="1">
      <c r="A830" s="1">
        <v>43665</v>
      </c>
      <c r="C830" t="s">
        <v>64</v>
      </c>
      <c r="D830" t="s">
        <v>19</v>
      </c>
      <c r="E830">
        <v>1190700396</v>
      </c>
      <c r="F830">
        <v>219072072</v>
      </c>
      <c r="G830" t="s">
        <v>20</v>
      </c>
      <c r="H830" t="s">
        <v>273</v>
      </c>
      <c r="J830" s="42">
        <v>649.20000000000005</v>
      </c>
      <c r="K830" s="42">
        <v>649.20000000000005</v>
      </c>
      <c r="L830" t="s">
        <v>21</v>
      </c>
      <c r="M830" t="s">
        <v>22</v>
      </c>
      <c r="N830" t="s">
        <v>23</v>
      </c>
      <c r="O830" s="42">
        <v>649.20000000000005</v>
      </c>
      <c r="P830" t="s">
        <v>24</v>
      </c>
      <c r="R830">
        <v>4321003</v>
      </c>
    </row>
    <row r="831" spans="1:18" customFormat="1">
      <c r="A831" s="1">
        <v>43668</v>
      </c>
      <c r="C831" t="s">
        <v>28</v>
      </c>
      <c r="D831" t="s">
        <v>19</v>
      </c>
      <c r="E831">
        <v>1190700400</v>
      </c>
      <c r="F831">
        <v>2019105</v>
      </c>
      <c r="G831" t="s">
        <v>20</v>
      </c>
      <c r="H831" t="s">
        <v>220</v>
      </c>
      <c r="J831">
        <v>371.4</v>
      </c>
      <c r="K831">
        <v>371.4</v>
      </c>
      <c r="L831" t="s">
        <v>21</v>
      </c>
      <c r="M831" t="s">
        <v>22</v>
      </c>
      <c r="N831" t="s">
        <v>23</v>
      </c>
      <c r="O831">
        <v>371.4</v>
      </c>
      <c r="P831" t="s">
        <v>24</v>
      </c>
      <c r="R831">
        <v>4321043</v>
      </c>
    </row>
    <row r="832" spans="1:18" customFormat="1">
      <c r="A832" s="1">
        <v>43668</v>
      </c>
      <c r="C832" t="s">
        <v>75</v>
      </c>
      <c r="D832" t="s">
        <v>19</v>
      </c>
      <c r="E832">
        <v>1190700398</v>
      </c>
      <c r="F832">
        <v>2019102</v>
      </c>
      <c r="G832" t="s">
        <v>20</v>
      </c>
      <c r="H832" t="s">
        <v>220</v>
      </c>
      <c r="J832" s="42">
        <v>92.4</v>
      </c>
      <c r="K832" s="42">
        <v>92.4</v>
      </c>
      <c r="L832" t="s">
        <v>21</v>
      </c>
      <c r="M832" t="s">
        <v>22</v>
      </c>
      <c r="N832" t="s">
        <v>23</v>
      </c>
      <c r="O832" s="42">
        <v>92.4</v>
      </c>
      <c r="P832" t="s">
        <v>24</v>
      </c>
      <c r="R832">
        <v>4321031</v>
      </c>
    </row>
    <row r="833" spans="1:18" customFormat="1">
      <c r="A833" s="1">
        <v>43668</v>
      </c>
      <c r="C833" t="s">
        <v>150</v>
      </c>
      <c r="D833" t="s">
        <v>19</v>
      </c>
      <c r="E833">
        <v>1190700397</v>
      </c>
      <c r="F833">
        <v>2019100</v>
      </c>
      <c r="G833" t="s">
        <v>20</v>
      </c>
      <c r="H833" t="s">
        <v>220</v>
      </c>
      <c r="J833">
        <v>55.2</v>
      </c>
      <c r="K833">
        <v>55.2</v>
      </c>
      <c r="L833" t="s">
        <v>21</v>
      </c>
      <c r="M833" t="s">
        <v>22</v>
      </c>
      <c r="N833" t="s">
        <v>23</v>
      </c>
      <c r="O833">
        <v>55.2</v>
      </c>
      <c r="P833" t="s">
        <v>24</v>
      </c>
      <c r="R833">
        <v>4321011</v>
      </c>
    </row>
    <row r="834" spans="1:18" customFormat="1">
      <c r="A834" s="1">
        <v>43668</v>
      </c>
      <c r="C834" t="s">
        <v>79</v>
      </c>
      <c r="D834" t="s">
        <v>19</v>
      </c>
      <c r="E834">
        <v>1190700401</v>
      </c>
      <c r="F834">
        <v>2019104</v>
      </c>
      <c r="G834" t="s">
        <v>20</v>
      </c>
      <c r="H834" t="s">
        <v>220</v>
      </c>
      <c r="J834" s="2">
        <v>2550</v>
      </c>
      <c r="K834" s="2">
        <v>2550</v>
      </c>
      <c r="L834" t="s">
        <v>21</v>
      </c>
      <c r="M834" t="s">
        <v>22</v>
      </c>
      <c r="N834" t="s">
        <v>23</v>
      </c>
      <c r="O834" s="2">
        <v>2550</v>
      </c>
      <c r="P834" t="s">
        <v>24</v>
      </c>
      <c r="R834">
        <v>4321052</v>
      </c>
    </row>
    <row r="835" spans="1:18" customFormat="1">
      <c r="A835" s="1">
        <v>43668</v>
      </c>
      <c r="C835" t="s">
        <v>116</v>
      </c>
      <c r="D835" t="s">
        <v>19</v>
      </c>
      <c r="E835">
        <v>1190700399</v>
      </c>
      <c r="F835">
        <v>2019103</v>
      </c>
      <c r="G835" t="s">
        <v>20</v>
      </c>
      <c r="H835" t="s">
        <v>220</v>
      </c>
      <c r="J835">
        <v>390</v>
      </c>
      <c r="K835">
        <v>390</v>
      </c>
      <c r="L835" t="s">
        <v>21</v>
      </c>
      <c r="M835" t="s">
        <v>22</v>
      </c>
      <c r="N835" t="s">
        <v>23</v>
      </c>
      <c r="O835">
        <v>390</v>
      </c>
      <c r="P835" t="s">
        <v>24</v>
      </c>
      <c r="R835">
        <v>4321037</v>
      </c>
    </row>
    <row r="836" spans="1:18" customFormat="1">
      <c r="A836" s="1">
        <v>43668</v>
      </c>
      <c r="C836" t="s">
        <v>27</v>
      </c>
      <c r="D836" t="s">
        <v>19</v>
      </c>
      <c r="E836">
        <v>1190700402</v>
      </c>
      <c r="F836">
        <v>2019101</v>
      </c>
      <c r="G836" t="s">
        <v>20</v>
      </c>
      <c r="H836" t="s">
        <v>220</v>
      </c>
      <c r="J836">
        <v>55.2</v>
      </c>
      <c r="K836">
        <v>55.2</v>
      </c>
      <c r="L836" t="s">
        <v>21</v>
      </c>
      <c r="M836" t="s">
        <v>22</v>
      </c>
      <c r="N836" t="s">
        <v>23</v>
      </c>
      <c r="O836">
        <v>55.2</v>
      </c>
      <c r="P836" t="s">
        <v>24</v>
      </c>
      <c r="R836">
        <v>4321054</v>
      </c>
    </row>
    <row r="837" spans="1:18" customFormat="1">
      <c r="A837" s="1">
        <v>43670</v>
      </c>
      <c r="C837" t="s">
        <v>82</v>
      </c>
      <c r="D837" t="s">
        <v>19</v>
      </c>
      <c r="E837">
        <v>1190700403</v>
      </c>
      <c r="F837">
        <v>201902491</v>
      </c>
      <c r="G837" t="s">
        <v>20</v>
      </c>
      <c r="H837" t="s">
        <v>191</v>
      </c>
      <c r="J837">
        <v>649.20000000000005</v>
      </c>
      <c r="K837">
        <v>649.20000000000005</v>
      </c>
      <c r="L837" t="s">
        <v>21</v>
      </c>
      <c r="M837" t="s">
        <v>22</v>
      </c>
      <c r="N837" t="s">
        <v>23</v>
      </c>
      <c r="O837">
        <v>649.20000000000005</v>
      </c>
      <c r="P837" t="s">
        <v>24</v>
      </c>
      <c r="R837">
        <v>4321056</v>
      </c>
    </row>
    <row r="838" spans="1:18" customFormat="1">
      <c r="A838" s="1">
        <v>43670</v>
      </c>
      <c r="C838" t="s">
        <v>66</v>
      </c>
      <c r="D838" t="s">
        <v>19</v>
      </c>
      <c r="E838">
        <v>1190700404</v>
      </c>
      <c r="F838">
        <v>2019660034</v>
      </c>
      <c r="G838" t="s">
        <v>20</v>
      </c>
      <c r="H838" t="s">
        <v>208</v>
      </c>
      <c r="J838">
        <v>280</v>
      </c>
      <c r="K838">
        <v>280</v>
      </c>
      <c r="L838" t="s">
        <v>21</v>
      </c>
      <c r="M838" t="s">
        <v>110</v>
      </c>
      <c r="N838" t="s">
        <v>23</v>
      </c>
      <c r="O838">
        <v>280</v>
      </c>
      <c r="P838" t="s">
        <v>24</v>
      </c>
      <c r="R838">
        <v>4320946</v>
      </c>
    </row>
    <row r="839" spans="1:18" customFormat="1">
      <c r="A839" s="1">
        <v>43670</v>
      </c>
      <c r="C839" t="s">
        <v>96</v>
      </c>
      <c r="D839" t="s">
        <v>19</v>
      </c>
      <c r="E839">
        <v>1190700405</v>
      </c>
      <c r="F839">
        <v>190222</v>
      </c>
      <c r="G839" t="s">
        <v>20</v>
      </c>
      <c r="H839" t="s">
        <v>210</v>
      </c>
      <c r="J839" s="42">
        <v>252</v>
      </c>
      <c r="K839" s="42">
        <v>252</v>
      </c>
      <c r="L839" t="s">
        <v>21</v>
      </c>
      <c r="M839" t="s">
        <v>22</v>
      </c>
      <c r="N839" t="s">
        <v>23</v>
      </c>
      <c r="O839" s="42">
        <v>252</v>
      </c>
      <c r="P839" t="s">
        <v>24</v>
      </c>
      <c r="R839">
        <v>4321073</v>
      </c>
    </row>
    <row r="840" spans="1:18" customFormat="1">
      <c r="A840" s="1">
        <v>43670</v>
      </c>
      <c r="C840" t="s">
        <v>96</v>
      </c>
      <c r="D840" t="s">
        <v>19</v>
      </c>
      <c r="E840">
        <v>1190700406</v>
      </c>
      <c r="F840">
        <v>190221</v>
      </c>
      <c r="G840" t="s">
        <v>20</v>
      </c>
      <c r="H840" t="s">
        <v>210</v>
      </c>
      <c r="J840">
        <v>252</v>
      </c>
      <c r="K840">
        <v>252</v>
      </c>
      <c r="L840" t="s">
        <v>21</v>
      </c>
      <c r="M840" t="s">
        <v>22</v>
      </c>
      <c r="N840" t="s">
        <v>23</v>
      </c>
      <c r="O840">
        <v>252</v>
      </c>
      <c r="P840" t="s">
        <v>24</v>
      </c>
      <c r="R840">
        <v>4321079</v>
      </c>
    </row>
    <row r="841" spans="1:18" customFormat="1">
      <c r="A841" s="1">
        <v>43670</v>
      </c>
      <c r="C841" t="s">
        <v>126</v>
      </c>
      <c r="D841" t="s">
        <v>19</v>
      </c>
      <c r="E841">
        <v>1190700407</v>
      </c>
      <c r="F841">
        <v>18192060</v>
      </c>
      <c r="G841" t="s">
        <v>20</v>
      </c>
      <c r="H841" t="s">
        <v>229</v>
      </c>
      <c r="J841" s="2">
        <v>9804</v>
      </c>
      <c r="K841" s="2">
        <v>9804</v>
      </c>
      <c r="L841" t="s">
        <v>21</v>
      </c>
      <c r="M841" t="s">
        <v>22</v>
      </c>
      <c r="N841" t="s">
        <v>23</v>
      </c>
      <c r="O841" s="2">
        <v>9804</v>
      </c>
      <c r="P841" t="s">
        <v>24</v>
      </c>
      <c r="R841">
        <v>4320219</v>
      </c>
    </row>
    <row r="842" spans="1:18" customFormat="1">
      <c r="A842" s="1">
        <v>43676</v>
      </c>
      <c r="C842" t="s">
        <v>25</v>
      </c>
      <c r="D842" t="s">
        <v>19</v>
      </c>
      <c r="E842">
        <v>1190700408</v>
      </c>
      <c r="F842">
        <v>4115005557</v>
      </c>
      <c r="G842" t="s">
        <v>20</v>
      </c>
      <c r="H842" t="s">
        <v>262</v>
      </c>
      <c r="J842" s="7">
        <v>3926.88</v>
      </c>
      <c r="K842" s="7">
        <v>3926.88</v>
      </c>
      <c r="L842" t="s">
        <v>21</v>
      </c>
      <c r="M842" t="s">
        <v>22</v>
      </c>
      <c r="N842" t="s">
        <v>23</v>
      </c>
      <c r="O842" s="7">
        <v>3926.88</v>
      </c>
      <c r="P842" t="s">
        <v>24</v>
      </c>
      <c r="R842">
        <v>4321111</v>
      </c>
    </row>
    <row r="843" spans="1:18" customFormat="1">
      <c r="A843" s="1">
        <v>43676</v>
      </c>
      <c r="C843" t="s">
        <v>25</v>
      </c>
      <c r="D843" t="s">
        <v>19</v>
      </c>
      <c r="E843">
        <v>1190700409</v>
      </c>
      <c r="F843">
        <v>4115005653</v>
      </c>
      <c r="G843" t="s">
        <v>20</v>
      </c>
      <c r="H843" t="s">
        <v>262</v>
      </c>
      <c r="J843" s="7">
        <v>2232.2399999999998</v>
      </c>
      <c r="K843" s="7">
        <v>2232.2399999999998</v>
      </c>
      <c r="L843" t="s">
        <v>21</v>
      </c>
      <c r="M843" t="s">
        <v>22</v>
      </c>
      <c r="N843" t="s">
        <v>23</v>
      </c>
      <c r="O843" s="7">
        <v>2232.2399999999998</v>
      </c>
      <c r="P843" t="s">
        <v>24</v>
      </c>
      <c r="R843">
        <v>4321113</v>
      </c>
    </row>
    <row r="844" spans="1:18" customFormat="1">
      <c r="A844" s="1">
        <v>43676</v>
      </c>
      <c r="C844" t="s">
        <v>87</v>
      </c>
      <c r="D844" t="s">
        <v>19</v>
      </c>
      <c r="E844">
        <v>1190700410</v>
      </c>
      <c r="F844">
        <v>4115004645</v>
      </c>
      <c r="G844" t="s">
        <v>20</v>
      </c>
      <c r="H844" t="s">
        <v>262</v>
      </c>
      <c r="J844" s="7">
        <v>4315.2</v>
      </c>
      <c r="K844" s="7">
        <v>4315.2</v>
      </c>
      <c r="L844" t="s">
        <v>21</v>
      </c>
      <c r="M844" t="s">
        <v>22</v>
      </c>
      <c r="N844" t="s">
        <v>23</v>
      </c>
      <c r="O844" s="7">
        <v>4315.2</v>
      </c>
      <c r="P844" t="s">
        <v>24</v>
      </c>
      <c r="R844">
        <v>4321133</v>
      </c>
    </row>
    <row r="845" spans="1:18" customFormat="1">
      <c r="A845" s="1">
        <v>43676</v>
      </c>
      <c r="C845" t="s">
        <v>87</v>
      </c>
      <c r="D845" t="s">
        <v>19</v>
      </c>
      <c r="E845">
        <v>1190700411</v>
      </c>
      <c r="F845">
        <v>4115005646</v>
      </c>
      <c r="G845" t="s">
        <v>20</v>
      </c>
      <c r="H845" t="s">
        <v>262</v>
      </c>
      <c r="J845" s="7">
        <v>3034.56</v>
      </c>
      <c r="K845" s="7">
        <v>3034.56</v>
      </c>
      <c r="L845" t="s">
        <v>21</v>
      </c>
      <c r="M845" t="s">
        <v>22</v>
      </c>
      <c r="N845" t="s">
        <v>23</v>
      </c>
      <c r="O845" s="7">
        <v>3034.56</v>
      </c>
      <c r="P845" t="s">
        <v>24</v>
      </c>
      <c r="R845">
        <v>4321135</v>
      </c>
    </row>
    <row r="846" spans="1:18" customFormat="1">
      <c r="A846" s="1">
        <v>43676</v>
      </c>
      <c r="C846" t="s">
        <v>87</v>
      </c>
      <c r="D846" t="s">
        <v>19</v>
      </c>
      <c r="E846">
        <v>1190700412</v>
      </c>
      <c r="F846">
        <v>4115005650</v>
      </c>
      <c r="G846" t="s">
        <v>20</v>
      </c>
      <c r="H846" t="s">
        <v>262</v>
      </c>
      <c r="J846" s="7">
        <v>5289.6</v>
      </c>
      <c r="K846" s="7">
        <v>5289.6</v>
      </c>
      <c r="L846" t="s">
        <v>21</v>
      </c>
      <c r="M846" t="s">
        <v>22</v>
      </c>
      <c r="N846" t="s">
        <v>23</v>
      </c>
      <c r="O846" s="7">
        <v>5289.6</v>
      </c>
      <c r="P846" t="s">
        <v>24</v>
      </c>
      <c r="R846">
        <v>4321137</v>
      </c>
    </row>
    <row r="847" spans="1:18" customFormat="1">
      <c r="A847" s="1">
        <v>43677</v>
      </c>
      <c r="C847" t="s">
        <v>55</v>
      </c>
      <c r="D847" t="s">
        <v>19</v>
      </c>
      <c r="E847">
        <v>1190700439</v>
      </c>
      <c r="F847">
        <v>119071051</v>
      </c>
      <c r="G847" t="s">
        <v>20</v>
      </c>
      <c r="H847" t="s">
        <v>188</v>
      </c>
      <c r="J847">
        <v>445.5</v>
      </c>
      <c r="K847">
        <v>445.5</v>
      </c>
      <c r="L847" t="s">
        <v>21</v>
      </c>
      <c r="M847" t="s">
        <v>22</v>
      </c>
      <c r="N847" t="s">
        <v>23</v>
      </c>
      <c r="O847">
        <v>445.5</v>
      </c>
      <c r="P847" t="s">
        <v>24</v>
      </c>
      <c r="R847">
        <v>4321261</v>
      </c>
    </row>
    <row r="848" spans="1:18">
      <c r="A848" s="147">
        <v>43677</v>
      </c>
      <c r="C848" t="s">
        <v>53</v>
      </c>
      <c r="D848" t="s">
        <v>19</v>
      </c>
      <c r="E848" s="106">
        <v>1190700413</v>
      </c>
      <c r="F848" s="106">
        <v>2019483</v>
      </c>
      <c r="G848" s="106" t="s">
        <v>20</v>
      </c>
      <c r="H848" s="106" t="s">
        <v>219</v>
      </c>
      <c r="J848">
        <v>183.48</v>
      </c>
      <c r="K848">
        <v>183.48</v>
      </c>
      <c r="L848" t="s">
        <v>21</v>
      </c>
      <c r="M848" t="s">
        <v>22</v>
      </c>
      <c r="N848" t="s">
        <v>23</v>
      </c>
      <c r="O848" s="106">
        <v>183.48</v>
      </c>
      <c r="P848" t="s">
        <v>24</v>
      </c>
      <c r="R848">
        <v>4321139</v>
      </c>
    </row>
    <row r="849" spans="1:18">
      <c r="A849" s="147">
        <v>43677</v>
      </c>
      <c r="C849" t="s">
        <v>67</v>
      </c>
      <c r="D849" t="s">
        <v>19</v>
      </c>
      <c r="E849" s="106">
        <v>1190700414</v>
      </c>
      <c r="F849" s="106">
        <v>2019484</v>
      </c>
      <c r="G849" s="106" t="s">
        <v>20</v>
      </c>
      <c r="H849" s="106" t="s">
        <v>219</v>
      </c>
      <c r="J849" s="42">
        <v>365.88</v>
      </c>
      <c r="K849" s="42">
        <v>365.88</v>
      </c>
      <c r="L849" t="s">
        <v>21</v>
      </c>
      <c r="M849" t="s">
        <v>22</v>
      </c>
      <c r="N849" t="s">
        <v>23</v>
      </c>
      <c r="O849" s="106">
        <v>365.88</v>
      </c>
      <c r="P849" t="s">
        <v>24</v>
      </c>
      <c r="R849">
        <v>4321152</v>
      </c>
    </row>
    <row r="850" spans="1:18">
      <c r="A850" s="147">
        <v>43677</v>
      </c>
      <c r="C850" t="s">
        <v>77</v>
      </c>
      <c r="D850" t="s">
        <v>19</v>
      </c>
      <c r="E850" s="106">
        <v>1190700415</v>
      </c>
      <c r="F850" s="106">
        <v>2019485</v>
      </c>
      <c r="G850" s="106" t="s">
        <v>20</v>
      </c>
      <c r="H850" s="106" t="s">
        <v>219</v>
      </c>
      <c r="J850">
        <v>258.95999999999998</v>
      </c>
      <c r="K850">
        <v>258.95999999999998</v>
      </c>
      <c r="L850" t="s">
        <v>21</v>
      </c>
      <c r="M850" t="s">
        <v>22</v>
      </c>
      <c r="N850" t="s">
        <v>23</v>
      </c>
      <c r="O850" s="106">
        <v>258.95999999999998</v>
      </c>
      <c r="P850" t="s">
        <v>24</v>
      </c>
      <c r="R850">
        <v>4321154</v>
      </c>
    </row>
    <row r="851" spans="1:18">
      <c r="A851" s="147">
        <v>43677</v>
      </c>
      <c r="C851" t="s">
        <v>77</v>
      </c>
      <c r="D851" t="s">
        <v>19</v>
      </c>
      <c r="E851" s="106">
        <v>1190700416</v>
      </c>
      <c r="F851" s="106">
        <v>2019486</v>
      </c>
      <c r="G851" s="106" t="s">
        <v>20</v>
      </c>
      <c r="H851" s="106" t="s">
        <v>219</v>
      </c>
      <c r="J851">
        <v>760.92</v>
      </c>
      <c r="K851">
        <v>760.92</v>
      </c>
      <c r="L851" t="s">
        <v>21</v>
      </c>
      <c r="M851" t="s">
        <v>22</v>
      </c>
      <c r="N851" t="s">
        <v>23</v>
      </c>
      <c r="O851" s="106">
        <v>760.92</v>
      </c>
      <c r="P851" t="s">
        <v>24</v>
      </c>
      <c r="R851">
        <v>4321156</v>
      </c>
    </row>
    <row r="852" spans="1:18">
      <c r="A852" s="147">
        <v>43677</v>
      </c>
      <c r="C852" t="s">
        <v>38</v>
      </c>
      <c r="D852" t="s">
        <v>19</v>
      </c>
      <c r="E852" s="106">
        <v>1190700417</v>
      </c>
      <c r="F852" s="106">
        <v>2019490</v>
      </c>
      <c r="G852" s="106" t="s">
        <v>20</v>
      </c>
      <c r="H852" s="106" t="s">
        <v>219</v>
      </c>
      <c r="J852" s="42">
        <v>117.24</v>
      </c>
      <c r="K852" s="42">
        <v>117.24</v>
      </c>
      <c r="L852" t="s">
        <v>21</v>
      </c>
      <c r="M852" t="s">
        <v>22</v>
      </c>
      <c r="N852" t="s">
        <v>23</v>
      </c>
      <c r="O852" s="106">
        <v>117.24</v>
      </c>
      <c r="P852" t="s">
        <v>24</v>
      </c>
      <c r="R852">
        <v>4321158</v>
      </c>
    </row>
    <row r="853" spans="1:18">
      <c r="A853" s="147">
        <v>43677</v>
      </c>
      <c r="C853" t="s">
        <v>29</v>
      </c>
      <c r="D853" t="s">
        <v>19</v>
      </c>
      <c r="E853" s="106">
        <v>1190700418</v>
      </c>
      <c r="F853" s="106">
        <v>2019491</v>
      </c>
      <c r="G853" s="106" t="s">
        <v>20</v>
      </c>
      <c r="H853" s="106" t="s">
        <v>219</v>
      </c>
      <c r="J853">
        <v>102.12</v>
      </c>
      <c r="K853">
        <v>102.12</v>
      </c>
      <c r="L853" t="s">
        <v>21</v>
      </c>
      <c r="M853" t="s">
        <v>22</v>
      </c>
      <c r="N853" t="s">
        <v>23</v>
      </c>
      <c r="O853" s="106">
        <v>102.12</v>
      </c>
      <c r="P853" t="s">
        <v>24</v>
      </c>
      <c r="R853">
        <v>4321160</v>
      </c>
    </row>
    <row r="854" spans="1:18">
      <c r="A854" s="147">
        <v>43677</v>
      </c>
      <c r="C854" t="s">
        <v>29</v>
      </c>
      <c r="D854" t="s">
        <v>19</v>
      </c>
      <c r="E854" s="106">
        <v>1190700419</v>
      </c>
      <c r="F854" s="106">
        <v>2019492</v>
      </c>
      <c r="G854" s="106" t="s">
        <v>20</v>
      </c>
      <c r="H854" s="106" t="s">
        <v>219</v>
      </c>
      <c r="J854">
        <v>241.2</v>
      </c>
      <c r="K854">
        <v>241.2</v>
      </c>
      <c r="L854" t="s">
        <v>21</v>
      </c>
      <c r="M854" t="s">
        <v>22</v>
      </c>
      <c r="N854" t="s">
        <v>23</v>
      </c>
      <c r="O854" s="106">
        <v>241.2</v>
      </c>
      <c r="P854" t="s">
        <v>24</v>
      </c>
      <c r="R854">
        <v>4321162</v>
      </c>
    </row>
    <row r="855" spans="1:18">
      <c r="A855" s="147">
        <v>43677</v>
      </c>
      <c r="C855" t="s">
        <v>51</v>
      </c>
      <c r="D855" t="s">
        <v>19</v>
      </c>
      <c r="E855" s="106">
        <v>1190700420</v>
      </c>
      <c r="F855" s="106">
        <v>2019493</v>
      </c>
      <c r="G855" s="106" t="s">
        <v>20</v>
      </c>
      <c r="H855" s="106" t="s">
        <v>219</v>
      </c>
      <c r="J855">
        <v>270.72000000000003</v>
      </c>
      <c r="K855">
        <v>270.72000000000003</v>
      </c>
      <c r="L855" t="s">
        <v>21</v>
      </c>
      <c r="M855" t="s">
        <v>22</v>
      </c>
      <c r="N855" t="s">
        <v>23</v>
      </c>
      <c r="O855" s="106">
        <v>270.72000000000003</v>
      </c>
      <c r="P855" t="s">
        <v>24</v>
      </c>
      <c r="R855">
        <v>4321164</v>
      </c>
    </row>
    <row r="856" spans="1:18">
      <c r="A856" s="147">
        <v>43677</v>
      </c>
      <c r="C856" t="s">
        <v>53</v>
      </c>
      <c r="D856" t="s">
        <v>19</v>
      </c>
      <c r="E856" s="106">
        <v>1190700421</v>
      </c>
      <c r="F856" s="106">
        <v>2019494</v>
      </c>
      <c r="G856" s="106" t="s">
        <v>20</v>
      </c>
      <c r="H856" s="106" t="s">
        <v>219</v>
      </c>
      <c r="J856" s="42">
        <v>57.18</v>
      </c>
      <c r="K856" s="42">
        <v>57.18</v>
      </c>
      <c r="L856" t="s">
        <v>21</v>
      </c>
      <c r="M856" t="s">
        <v>22</v>
      </c>
      <c r="N856" t="s">
        <v>23</v>
      </c>
      <c r="O856" s="106">
        <v>57.18</v>
      </c>
      <c r="P856" t="s">
        <v>24</v>
      </c>
      <c r="R856">
        <v>4321177</v>
      </c>
    </row>
    <row r="857" spans="1:18">
      <c r="A857" s="147">
        <v>43677</v>
      </c>
      <c r="C857" t="s">
        <v>36</v>
      </c>
      <c r="D857" t="s">
        <v>19</v>
      </c>
      <c r="E857" s="106">
        <v>1190700422</v>
      </c>
      <c r="F857" s="106">
        <v>2019495</v>
      </c>
      <c r="G857" s="106" t="s">
        <v>20</v>
      </c>
      <c r="H857" s="106" t="s">
        <v>219</v>
      </c>
      <c r="J857">
        <v>81.599999999999994</v>
      </c>
      <c r="K857">
        <v>81.599999999999994</v>
      </c>
      <c r="L857" t="s">
        <v>21</v>
      </c>
      <c r="M857" t="s">
        <v>22</v>
      </c>
      <c r="N857" t="s">
        <v>23</v>
      </c>
      <c r="O857" s="106">
        <v>81.599999999999994</v>
      </c>
      <c r="P857" t="s">
        <v>24</v>
      </c>
      <c r="R857">
        <v>4321179</v>
      </c>
    </row>
    <row r="858" spans="1:18">
      <c r="A858" s="147">
        <v>43677</v>
      </c>
      <c r="C858" t="s">
        <v>151</v>
      </c>
      <c r="D858" t="s">
        <v>19</v>
      </c>
      <c r="E858" s="106">
        <v>1190700423</v>
      </c>
      <c r="F858" s="106">
        <v>2019496</v>
      </c>
      <c r="G858" s="106" t="s">
        <v>20</v>
      </c>
      <c r="H858" s="106" t="s">
        <v>219</v>
      </c>
      <c r="J858" s="42">
        <v>285.24</v>
      </c>
      <c r="K858" s="42">
        <v>285.24</v>
      </c>
      <c r="L858" t="s">
        <v>21</v>
      </c>
      <c r="M858" t="s">
        <v>22</v>
      </c>
      <c r="N858" t="s">
        <v>23</v>
      </c>
      <c r="O858" s="106">
        <v>285.24</v>
      </c>
      <c r="P858" t="s">
        <v>24</v>
      </c>
      <c r="R858">
        <v>4321181</v>
      </c>
    </row>
    <row r="859" spans="1:18">
      <c r="A859" s="147">
        <v>43677</v>
      </c>
      <c r="C859" t="s">
        <v>70</v>
      </c>
      <c r="D859" t="s">
        <v>19</v>
      </c>
      <c r="E859" s="106">
        <v>1190700424</v>
      </c>
      <c r="F859" s="106">
        <v>2019497</v>
      </c>
      <c r="G859" s="106" t="s">
        <v>20</v>
      </c>
      <c r="H859" s="106" t="s">
        <v>219</v>
      </c>
      <c r="J859" s="42">
        <v>200.52</v>
      </c>
      <c r="K859" s="42">
        <v>200.52</v>
      </c>
      <c r="L859" t="s">
        <v>21</v>
      </c>
      <c r="M859" t="s">
        <v>22</v>
      </c>
      <c r="N859" t="s">
        <v>23</v>
      </c>
      <c r="O859" s="106">
        <v>200.52</v>
      </c>
      <c r="P859" t="s">
        <v>24</v>
      </c>
      <c r="R859">
        <v>4321183</v>
      </c>
    </row>
    <row r="860" spans="1:18">
      <c r="A860" s="147">
        <v>43677</v>
      </c>
      <c r="C860" t="s">
        <v>35</v>
      </c>
      <c r="D860" t="s">
        <v>19</v>
      </c>
      <c r="E860" s="106">
        <v>1190700425</v>
      </c>
      <c r="F860" s="106">
        <v>2019498</v>
      </c>
      <c r="G860" s="106" t="s">
        <v>20</v>
      </c>
      <c r="H860" s="106" t="s">
        <v>219</v>
      </c>
      <c r="J860">
        <v>151.91999999999999</v>
      </c>
      <c r="K860">
        <v>151.91999999999999</v>
      </c>
      <c r="L860" t="s">
        <v>21</v>
      </c>
      <c r="M860" t="s">
        <v>22</v>
      </c>
      <c r="N860" t="s">
        <v>23</v>
      </c>
      <c r="O860" s="106">
        <v>151.91999999999999</v>
      </c>
      <c r="P860" t="s">
        <v>24</v>
      </c>
      <c r="R860">
        <v>4321185</v>
      </c>
    </row>
    <row r="861" spans="1:18">
      <c r="A861" s="147">
        <v>43677</v>
      </c>
      <c r="C861" t="s">
        <v>97</v>
      </c>
      <c r="D861" t="s">
        <v>19</v>
      </c>
      <c r="E861" s="106">
        <v>1190700426</v>
      </c>
      <c r="F861" s="106">
        <v>2019500</v>
      </c>
      <c r="G861" s="106" t="s">
        <v>20</v>
      </c>
      <c r="H861" s="106" t="s">
        <v>219</v>
      </c>
      <c r="J861" s="7">
        <v>1010.04</v>
      </c>
      <c r="K861" s="7">
        <v>1010.04</v>
      </c>
      <c r="L861" t="s">
        <v>21</v>
      </c>
      <c r="M861" t="s">
        <v>22</v>
      </c>
      <c r="N861" t="s">
        <v>23</v>
      </c>
      <c r="O861" s="98">
        <v>1010.04</v>
      </c>
      <c r="P861" t="s">
        <v>24</v>
      </c>
      <c r="R861">
        <v>4321198</v>
      </c>
    </row>
    <row r="862" spans="1:18">
      <c r="A862" s="147">
        <v>43677</v>
      </c>
      <c r="C862" t="s">
        <v>52</v>
      </c>
      <c r="D862" t="s">
        <v>19</v>
      </c>
      <c r="E862" s="106">
        <v>1190700427</v>
      </c>
      <c r="F862" s="106">
        <v>2019501</v>
      </c>
      <c r="G862" s="106" t="s">
        <v>20</v>
      </c>
      <c r="H862" s="106" t="s">
        <v>219</v>
      </c>
      <c r="J862">
        <v>394.56</v>
      </c>
      <c r="K862">
        <v>394.56</v>
      </c>
      <c r="L862" t="s">
        <v>21</v>
      </c>
      <c r="M862" t="s">
        <v>22</v>
      </c>
      <c r="N862" t="s">
        <v>23</v>
      </c>
      <c r="O862" s="106">
        <v>394.56</v>
      </c>
      <c r="P862" t="s">
        <v>24</v>
      </c>
      <c r="R862">
        <v>4321200</v>
      </c>
    </row>
    <row r="863" spans="1:18">
      <c r="A863" s="147">
        <v>43677</v>
      </c>
      <c r="C863" t="s">
        <v>51</v>
      </c>
      <c r="D863" t="s">
        <v>19</v>
      </c>
      <c r="E863" s="106">
        <v>1190700428</v>
      </c>
      <c r="F863" s="106">
        <v>2019502</v>
      </c>
      <c r="G863" s="106" t="s">
        <v>20</v>
      </c>
      <c r="H863" s="106" t="s">
        <v>219</v>
      </c>
      <c r="J863" s="7">
        <v>1496.64</v>
      </c>
      <c r="K863" s="7">
        <v>1496.64</v>
      </c>
      <c r="L863" t="s">
        <v>21</v>
      </c>
      <c r="M863" t="s">
        <v>22</v>
      </c>
      <c r="N863" t="s">
        <v>23</v>
      </c>
      <c r="O863" s="98">
        <v>1496.64</v>
      </c>
      <c r="P863" t="s">
        <v>24</v>
      </c>
      <c r="R863">
        <v>4321202</v>
      </c>
    </row>
    <row r="864" spans="1:18">
      <c r="A864" s="147">
        <v>43677</v>
      </c>
      <c r="C864" t="s">
        <v>27</v>
      </c>
      <c r="D864" t="s">
        <v>19</v>
      </c>
      <c r="E864" s="106">
        <v>1190700429</v>
      </c>
      <c r="F864" s="106">
        <v>2019503</v>
      </c>
      <c r="G864" s="106" t="s">
        <v>20</v>
      </c>
      <c r="H864" s="106" t="s">
        <v>219</v>
      </c>
      <c r="J864" s="7">
        <v>2117.2800000000002</v>
      </c>
      <c r="K864" s="7">
        <v>2117.2800000000002</v>
      </c>
      <c r="L864" t="s">
        <v>21</v>
      </c>
      <c r="M864" t="s">
        <v>22</v>
      </c>
      <c r="N864" t="s">
        <v>23</v>
      </c>
      <c r="O864" s="98">
        <v>2117.2800000000002</v>
      </c>
      <c r="P864" t="s">
        <v>24</v>
      </c>
      <c r="R864">
        <v>4321213</v>
      </c>
    </row>
    <row r="865" spans="1:18">
      <c r="A865" s="147">
        <v>43677</v>
      </c>
      <c r="C865" t="s">
        <v>69</v>
      </c>
      <c r="D865" t="s">
        <v>19</v>
      </c>
      <c r="E865" s="106">
        <v>1190700430</v>
      </c>
      <c r="F865" s="106">
        <v>2019504</v>
      </c>
      <c r="G865" s="106" t="s">
        <v>20</v>
      </c>
      <c r="H865" s="106" t="s">
        <v>219</v>
      </c>
      <c r="J865" s="42">
        <v>244.2</v>
      </c>
      <c r="K865" s="42">
        <v>244.2</v>
      </c>
      <c r="L865" t="s">
        <v>21</v>
      </c>
      <c r="M865" t="s">
        <v>22</v>
      </c>
      <c r="N865" t="s">
        <v>23</v>
      </c>
      <c r="O865" s="106">
        <v>244.2</v>
      </c>
      <c r="P865" t="s">
        <v>24</v>
      </c>
      <c r="R865">
        <v>4321215</v>
      </c>
    </row>
    <row r="866" spans="1:18">
      <c r="A866" s="147">
        <v>43677</v>
      </c>
      <c r="C866" t="s">
        <v>103</v>
      </c>
      <c r="D866" t="s">
        <v>19</v>
      </c>
      <c r="E866" s="106">
        <v>1190700431</v>
      </c>
      <c r="F866" s="106">
        <v>2019505</v>
      </c>
      <c r="G866" s="106" t="s">
        <v>20</v>
      </c>
      <c r="H866" s="106" t="s">
        <v>219</v>
      </c>
      <c r="J866" s="42">
        <v>169.92</v>
      </c>
      <c r="K866" s="42">
        <v>169.92</v>
      </c>
      <c r="L866" t="s">
        <v>21</v>
      </c>
      <c r="M866" t="s">
        <v>22</v>
      </c>
      <c r="N866" t="s">
        <v>23</v>
      </c>
      <c r="O866" s="106">
        <v>169.92</v>
      </c>
      <c r="P866" t="s">
        <v>24</v>
      </c>
      <c r="R866">
        <v>4321217</v>
      </c>
    </row>
    <row r="867" spans="1:18">
      <c r="A867" s="147">
        <v>43677</v>
      </c>
      <c r="C867" t="s">
        <v>44</v>
      </c>
      <c r="D867" t="s">
        <v>19</v>
      </c>
      <c r="E867" s="106">
        <v>1190700432</v>
      </c>
      <c r="F867" s="106">
        <v>2019506</v>
      </c>
      <c r="G867" s="106" t="s">
        <v>20</v>
      </c>
      <c r="H867" s="106" t="s">
        <v>219</v>
      </c>
      <c r="J867" s="42">
        <v>795.72</v>
      </c>
      <c r="K867" s="42">
        <v>795.72</v>
      </c>
      <c r="L867" t="s">
        <v>21</v>
      </c>
      <c r="M867" t="s">
        <v>22</v>
      </c>
      <c r="N867" t="s">
        <v>23</v>
      </c>
      <c r="O867" s="106">
        <v>795.72</v>
      </c>
      <c r="P867" t="s">
        <v>24</v>
      </c>
      <c r="R867">
        <v>4321219</v>
      </c>
    </row>
    <row r="868" spans="1:18">
      <c r="A868" s="147">
        <v>43677</v>
      </c>
      <c r="C868" t="s">
        <v>151</v>
      </c>
      <c r="D868" t="s">
        <v>19</v>
      </c>
      <c r="E868" s="106">
        <v>1190700470</v>
      </c>
      <c r="F868" s="106">
        <v>2019510</v>
      </c>
      <c r="G868" s="106" t="s">
        <v>20</v>
      </c>
      <c r="H868" s="106" t="s">
        <v>219</v>
      </c>
      <c r="J868">
        <v>952.56</v>
      </c>
      <c r="K868">
        <v>952.56</v>
      </c>
      <c r="L868" t="s">
        <v>21</v>
      </c>
      <c r="M868" t="s">
        <v>22</v>
      </c>
      <c r="N868" t="s">
        <v>23</v>
      </c>
      <c r="O868" s="106">
        <v>952.56</v>
      </c>
      <c r="P868" t="s">
        <v>24</v>
      </c>
      <c r="R868">
        <v>4395334</v>
      </c>
    </row>
    <row r="869" spans="1:18">
      <c r="A869" s="147">
        <v>43677</v>
      </c>
      <c r="C869" t="s">
        <v>96</v>
      </c>
      <c r="D869" t="s">
        <v>19</v>
      </c>
      <c r="E869" s="106">
        <v>1190700469</v>
      </c>
      <c r="F869" s="106">
        <v>2019511</v>
      </c>
      <c r="G869" s="106" t="s">
        <v>20</v>
      </c>
      <c r="H869" s="106" t="s">
        <v>219</v>
      </c>
      <c r="J869">
        <v>690.24</v>
      </c>
      <c r="K869">
        <v>690.24</v>
      </c>
      <c r="L869" t="s">
        <v>21</v>
      </c>
      <c r="M869" t="s">
        <v>22</v>
      </c>
      <c r="N869" t="s">
        <v>23</v>
      </c>
      <c r="O869" s="106">
        <v>690.24</v>
      </c>
      <c r="P869" t="s">
        <v>24</v>
      </c>
      <c r="R869">
        <v>4395332</v>
      </c>
    </row>
    <row r="870" spans="1:18">
      <c r="A870" s="147">
        <v>43677</v>
      </c>
      <c r="C870" t="s">
        <v>52</v>
      </c>
      <c r="D870" t="s">
        <v>19</v>
      </c>
      <c r="E870" s="106">
        <v>1190700468</v>
      </c>
      <c r="F870" s="106">
        <v>2019512</v>
      </c>
      <c r="G870" s="106" t="s">
        <v>20</v>
      </c>
      <c r="H870" s="106" t="s">
        <v>219</v>
      </c>
      <c r="J870">
        <v>823.44</v>
      </c>
      <c r="K870">
        <v>823.44</v>
      </c>
      <c r="L870" t="s">
        <v>21</v>
      </c>
      <c r="M870" t="s">
        <v>22</v>
      </c>
      <c r="N870" t="s">
        <v>23</v>
      </c>
      <c r="O870" s="106">
        <v>823.44</v>
      </c>
      <c r="P870" t="s">
        <v>24</v>
      </c>
      <c r="R870">
        <v>4395330</v>
      </c>
    </row>
    <row r="871" spans="1:18">
      <c r="A871" s="147">
        <v>43677</v>
      </c>
      <c r="C871" t="s">
        <v>35</v>
      </c>
      <c r="D871" t="s">
        <v>19</v>
      </c>
      <c r="E871" s="106">
        <v>1190700467</v>
      </c>
      <c r="F871" s="106">
        <v>2019513</v>
      </c>
      <c r="G871" s="106" t="s">
        <v>20</v>
      </c>
      <c r="H871" s="106" t="s">
        <v>219</v>
      </c>
      <c r="J871" s="7">
        <v>2491.6799999999998</v>
      </c>
      <c r="K871" s="7">
        <v>2491.6799999999998</v>
      </c>
      <c r="L871" t="s">
        <v>21</v>
      </c>
      <c r="M871" t="s">
        <v>22</v>
      </c>
      <c r="N871" t="s">
        <v>23</v>
      </c>
      <c r="O871" s="98">
        <v>2491.6799999999998</v>
      </c>
      <c r="P871" t="s">
        <v>24</v>
      </c>
      <c r="R871">
        <v>4395328</v>
      </c>
    </row>
    <row r="872" spans="1:18">
      <c r="A872" s="147">
        <v>43677</v>
      </c>
      <c r="C872" t="s">
        <v>35</v>
      </c>
      <c r="D872" t="s">
        <v>19</v>
      </c>
      <c r="E872" s="106">
        <v>1190700466</v>
      </c>
      <c r="F872" s="106">
        <v>2019514</v>
      </c>
      <c r="G872" s="106" t="s">
        <v>20</v>
      </c>
      <c r="H872" s="106" t="s">
        <v>219</v>
      </c>
      <c r="J872" s="7">
        <v>3041.76</v>
      </c>
      <c r="K872" s="7">
        <v>3041.76</v>
      </c>
      <c r="L872" t="s">
        <v>21</v>
      </c>
      <c r="M872" t="s">
        <v>22</v>
      </c>
      <c r="N872" t="s">
        <v>23</v>
      </c>
      <c r="O872" s="98">
        <v>3041.76</v>
      </c>
      <c r="P872" t="s">
        <v>24</v>
      </c>
      <c r="R872">
        <v>4395326</v>
      </c>
    </row>
    <row r="873" spans="1:18">
      <c r="A873" s="147">
        <v>43677</v>
      </c>
      <c r="C873" t="s">
        <v>35</v>
      </c>
      <c r="D873" t="s">
        <v>19</v>
      </c>
      <c r="E873" s="106">
        <v>1190700441</v>
      </c>
      <c r="F873" s="106">
        <v>2019517</v>
      </c>
      <c r="G873" s="106" t="s">
        <v>20</v>
      </c>
      <c r="H873" s="106" t="s">
        <v>219</v>
      </c>
      <c r="J873" s="42">
        <v>30</v>
      </c>
      <c r="K873" s="42">
        <v>30</v>
      </c>
      <c r="L873" t="s">
        <v>21</v>
      </c>
      <c r="M873" t="s">
        <v>22</v>
      </c>
      <c r="N873" t="s">
        <v>23</v>
      </c>
      <c r="O873" s="106">
        <v>30</v>
      </c>
      <c r="P873" t="s">
        <v>24</v>
      </c>
      <c r="R873">
        <v>4321284</v>
      </c>
    </row>
    <row r="874" spans="1:18">
      <c r="A874" s="147">
        <v>43677</v>
      </c>
      <c r="C874" t="s">
        <v>28</v>
      </c>
      <c r="D874" t="s">
        <v>19</v>
      </c>
      <c r="E874" s="106">
        <v>1190700442</v>
      </c>
      <c r="F874" s="106">
        <v>2019518</v>
      </c>
      <c r="G874" s="106" t="s">
        <v>20</v>
      </c>
      <c r="H874" s="106" t="s">
        <v>219</v>
      </c>
      <c r="J874">
        <v>164.88</v>
      </c>
      <c r="K874">
        <v>164.88</v>
      </c>
      <c r="L874" t="s">
        <v>21</v>
      </c>
      <c r="M874" t="s">
        <v>22</v>
      </c>
      <c r="N874" t="s">
        <v>23</v>
      </c>
      <c r="O874" s="106">
        <v>164.88</v>
      </c>
      <c r="P874" t="s">
        <v>24</v>
      </c>
      <c r="R874">
        <v>4321286</v>
      </c>
    </row>
    <row r="875" spans="1:18">
      <c r="A875" s="147">
        <v>43677</v>
      </c>
      <c r="C875" t="s">
        <v>28</v>
      </c>
      <c r="D875" t="s">
        <v>19</v>
      </c>
      <c r="E875" s="106">
        <v>1190700443</v>
      </c>
      <c r="F875" s="106">
        <v>2019519</v>
      </c>
      <c r="G875" s="106" t="s">
        <v>20</v>
      </c>
      <c r="H875" s="106" t="s">
        <v>219</v>
      </c>
      <c r="J875">
        <v>135.96</v>
      </c>
      <c r="K875">
        <v>135.96</v>
      </c>
      <c r="L875" t="s">
        <v>21</v>
      </c>
      <c r="M875" t="s">
        <v>22</v>
      </c>
      <c r="N875" t="s">
        <v>23</v>
      </c>
      <c r="O875" s="106">
        <v>135.96</v>
      </c>
      <c r="P875" t="s">
        <v>24</v>
      </c>
      <c r="R875">
        <v>4321288</v>
      </c>
    </row>
    <row r="876" spans="1:18">
      <c r="A876" s="147">
        <v>43677</v>
      </c>
      <c r="C876" t="s">
        <v>41</v>
      </c>
      <c r="D876" t="s">
        <v>19</v>
      </c>
      <c r="E876" s="106">
        <v>1190700444</v>
      </c>
      <c r="F876" s="106">
        <v>2019520</v>
      </c>
      <c r="G876" s="106" t="s">
        <v>20</v>
      </c>
      <c r="H876" s="106" t="s">
        <v>219</v>
      </c>
      <c r="J876">
        <v>361.08</v>
      </c>
      <c r="K876">
        <v>361.08</v>
      </c>
      <c r="L876" t="s">
        <v>21</v>
      </c>
      <c r="M876" t="s">
        <v>22</v>
      </c>
      <c r="N876" t="s">
        <v>23</v>
      </c>
      <c r="O876" s="106">
        <v>361.08</v>
      </c>
      <c r="P876" t="s">
        <v>24</v>
      </c>
      <c r="R876">
        <v>4321290</v>
      </c>
    </row>
    <row r="877" spans="1:18">
      <c r="A877" s="147">
        <v>43677</v>
      </c>
      <c r="C877" t="s">
        <v>46</v>
      </c>
      <c r="D877" t="s">
        <v>19</v>
      </c>
      <c r="E877" s="106">
        <v>1190700464</v>
      </c>
      <c r="F877" s="106">
        <v>2019521</v>
      </c>
      <c r="G877" s="106" t="s">
        <v>20</v>
      </c>
      <c r="H877" s="106" t="s">
        <v>219</v>
      </c>
      <c r="J877">
        <v>436.68</v>
      </c>
      <c r="K877">
        <v>436.68</v>
      </c>
      <c r="L877" t="s">
        <v>21</v>
      </c>
      <c r="M877" t="s">
        <v>22</v>
      </c>
      <c r="N877" t="s">
        <v>23</v>
      </c>
      <c r="O877" s="106">
        <v>436.68</v>
      </c>
      <c r="P877" t="s">
        <v>24</v>
      </c>
      <c r="R877">
        <v>4395322</v>
      </c>
    </row>
    <row r="878" spans="1:18">
      <c r="A878" s="147">
        <v>43677</v>
      </c>
      <c r="C878" t="s">
        <v>34</v>
      </c>
      <c r="D878" t="s">
        <v>19</v>
      </c>
      <c r="E878" s="106">
        <v>1190700465</v>
      </c>
      <c r="F878" s="106">
        <v>2019522</v>
      </c>
      <c r="G878" s="106" t="s">
        <v>20</v>
      </c>
      <c r="H878" s="106" t="s">
        <v>219</v>
      </c>
      <c r="J878" s="42">
        <v>540.54</v>
      </c>
      <c r="K878" s="42">
        <v>540.54</v>
      </c>
      <c r="L878" t="s">
        <v>21</v>
      </c>
      <c r="M878" t="s">
        <v>22</v>
      </c>
      <c r="N878" t="s">
        <v>23</v>
      </c>
      <c r="O878" s="106">
        <v>540.54</v>
      </c>
      <c r="P878" t="s">
        <v>24</v>
      </c>
      <c r="R878">
        <v>4395324</v>
      </c>
    </row>
    <row r="879" spans="1:18" customFormat="1">
      <c r="A879" s="1">
        <v>43677</v>
      </c>
      <c r="C879" t="s">
        <v>49</v>
      </c>
      <c r="D879" t="s">
        <v>19</v>
      </c>
      <c r="E879">
        <v>1190700440</v>
      </c>
      <c r="F879">
        <v>1970379</v>
      </c>
      <c r="G879" t="s">
        <v>20</v>
      </c>
      <c r="H879" t="s">
        <v>203</v>
      </c>
      <c r="J879">
        <v>98.36</v>
      </c>
      <c r="K879">
        <v>98.36</v>
      </c>
      <c r="L879" t="s">
        <v>21</v>
      </c>
      <c r="M879" t="s">
        <v>22</v>
      </c>
      <c r="N879" t="s">
        <v>23</v>
      </c>
      <c r="O879">
        <v>98.36</v>
      </c>
      <c r="P879" t="s">
        <v>24</v>
      </c>
      <c r="R879">
        <v>4321279</v>
      </c>
    </row>
    <row r="880" spans="1:18" customFormat="1">
      <c r="A880" s="1">
        <v>43677</v>
      </c>
      <c r="C880" t="s">
        <v>66</v>
      </c>
      <c r="D880" t="s">
        <v>19</v>
      </c>
      <c r="E880">
        <v>1190700440</v>
      </c>
      <c r="F880">
        <v>1970379</v>
      </c>
      <c r="G880" t="s">
        <v>20</v>
      </c>
      <c r="H880" t="s">
        <v>203</v>
      </c>
      <c r="J880">
        <v>161.76</v>
      </c>
      <c r="K880">
        <v>161.76</v>
      </c>
      <c r="L880" t="s">
        <v>21</v>
      </c>
      <c r="M880" t="s">
        <v>22</v>
      </c>
      <c r="N880" t="s">
        <v>23</v>
      </c>
      <c r="O880">
        <v>161.76</v>
      </c>
      <c r="P880" t="s">
        <v>24</v>
      </c>
      <c r="R880">
        <v>4321278</v>
      </c>
    </row>
    <row r="881" spans="1:18" customFormat="1">
      <c r="A881" s="1">
        <v>43677</v>
      </c>
      <c r="C881" t="s">
        <v>51</v>
      </c>
      <c r="D881" t="s">
        <v>19</v>
      </c>
      <c r="E881">
        <v>1190700440</v>
      </c>
      <c r="F881">
        <v>1970379</v>
      </c>
      <c r="G881" t="s">
        <v>20</v>
      </c>
      <c r="H881" t="s">
        <v>203</v>
      </c>
      <c r="J881">
        <v>112.44</v>
      </c>
      <c r="K881">
        <v>112.44</v>
      </c>
      <c r="L881" t="s">
        <v>21</v>
      </c>
      <c r="M881" t="s">
        <v>22</v>
      </c>
      <c r="N881" t="s">
        <v>23</v>
      </c>
      <c r="O881">
        <v>112.44</v>
      </c>
      <c r="P881" t="s">
        <v>24</v>
      </c>
      <c r="R881">
        <v>4321280</v>
      </c>
    </row>
    <row r="882" spans="1:18" customFormat="1">
      <c r="A882" s="1">
        <v>43677</v>
      </c>
      <c r="C882" t="s">
        <v>68</v>
      </c>
      <c r="D882" t="s">
        <v>19</v>
      </c>
      <c r="E882">
        <v>1190700440</v>
      </c>
      <c r="F882">
        <v>1970379</v>
      </c>
      <c r="G882" t="s">
        <v>20</v>
      </c>
      <c r="H882" t="s">
        <v>203</v>
      </c>
      <c r="J882">
        <v>620.4</v>
      </c>
      <c r="K882">
        <v>620.4</v>
      </c>
      <c r="L882" t="s">
        <v>21</v>
      </c>
      <c r="M882" t="s">
        <v>22</v>
      </c>
      <c r="N882" t="s">
        <v>23</v>
      </c>
      <c r="O882">
        <v>620.4</v>
      </c>
      <c r="P882" t="s">
        <v>24</v>
      </c>
      <c r="R882">
        <v>4321277</v>
      </c>
    </row>
    <row r="883" spans="1:18" customFormat="1">
      <c r="A883" s="1">
        <v>43677</v>
      </c>
      <c r="C883" t="s">
        <v>39</v>
      </c>
      <c r="D883" t="s">
        <v>19</v>
      </c>
      <c r="E883">
        <v>1190700440</v>
      </c>
      <c r="F883">
        <v>1970379</v>
      </c>
      <c r="G883" t="s">
        <v>20</v>
      </c>
      <c r="H883" t="s">
        <v>203</v>
      </c>
      <c r="J883">
        <v>130.56</v>
      </c>
      <c r="K883">
        <v>130.56</v>
      </c>
      <c r="L883" t="s">
        <v>21</v>
      </c>
      <c r="M883" t="s">
        <v>22</v>
      </c>
      <c r="N883" t="s">
        <v>23</v>
      </c>
      <c r="O883">
        <v>130.56</v>
      </c>
      <c r="P883" t="s">
        <v>24</v>
      </c>
      <c r="R883">
        <v>4321281</v>
      </c>
    </row>
    <row r="884" spans="1:18" customFormat="1">
      <c r="A884" s="1">
        <v>43677</v>
      </c>
      <c r="C884" t="s">
        <v>27</v>
      </c>
      <c r="D884" t="s">
        <v>19</v>
      </c>
      <c r="E884">
        <v>1190700440</v>
      </c>
      <c r="F884">
        <v>1970379</v>
      </c>
      <c r="G884" t="s">
        <v>20</v>
      </c>
      <c r="H884" t="s">
        <v>203</v>
      </c>
      <c r="J884">
        <v>353.8</v>
      </c>
      <c r="K884">
        <v>353.8</v>
      </c>
      <c r="L884" t="s">
        <v>21</v>
      </c>
      <c r="M884" t="s">
        <v>22</v>
      </c>
      <c r="N884" t="s">
        <v>23</v>
      </c>
      <c r="O884">
        <v>353.8</v>
      </c>
      <c r="P884" t="s">
        <v>24</v>
      </c>
      <c r="R884">
        <v>4321282</v>
      </c>
    </row>
    <row r="885" spans="1:18" customFormat="1">
      <c r="A885" s="1">
        <v>43677</v>
      </c>
      <c r="C885" t="s">
        <v>29</v>
      </c>
      <c r="D885" t="s">
        <v>19</v>
      </c>
      <c r="E885">
        <v>1190700435</v>
      </c>
      <c r="F885">
        <v>201990247</v>
      </c>
      <c r="G885" t="s">
        <v>20</v>
      </c>
      <c r="H885" t="s">
        <v>252</v>
      </c>
      <c r="J885" s="7">
        <v>1180.8</v>
      </c>
      <c r="K885" s="7">
        <v>1180.8</v>
      </c>
      <c r="L885" t="s">
        <v>21</v>
      </c>
      <c r="M885" t="s">
        <v>22</v>
      </c>
      <c r="N885" t="s">
        <v>23</v>
      </c>
      <c r="O885" s="7">
        <v>1180.8</v>
      </c>
      <c r="P885" t="s">
        <v>24</v>
      </c>
      <c r="R885">
        <v>4321236</v>
      </c>
    </row>
    <row r="886" spans="1:18" customFormat="1">
      <c r="A886" s="1">
        <v>43677</v>
      </c>
      <c r="C886" t="s">
        <v>60</v>
      </c>
      <c r="D886" t="s">
        <v>19</v>
      </c>
      <c r="E886">
        <v>1190700438</v>
      </c>
      <c r="F886">
        <v>3920047209</v>
      </c>
      <c r="G886" t="s">
        <v>20</v>
      </c>
      <c r="H886" t="s">
        <v>255</v>
      </c>
      <c r="J886">
        <v>560.4</v>
      </c>
      <c r="K886">
        <v>560.4</v>
      </c>
      <c r="L886" t="s">
        <v>21</v>
      </c>
      <c r="M886" t="s">
        <v>22</v>
      </c>
      <c r="N886" t="s">
        <v>23</v>
      </c>
      <c r="O886">
        <v>560.4</v>
      </c>
      <c r="P886" t="s">
        <v>24</v>
      </c>
      <c r="R886">
        <v>4321259</v>
      </c>
    </row>
    <row r="887" spans="1:18" customFormat="1">
      <c r="A887" s="1">
        <v>43677</v>
      </c>
      <c r="C887" t="s">
        <v>152</v>
      </c>
      <c r="D887" t="s">
        <v>19</v>
      </c>
      <c r="E887">
        <v>1190700434</v>
      </c>
      <c r="F887">
        <v>931018812</v>
      </c>
      <c r="G887" t="s">
        <v>20</v>
      </c>
      <c r="H887" t="s">
        <v>258</v>
      </c>
      <c r="J887" s="7">
        <v>6945.6</v>
      </c>
      <c r="K887" s="7">
        <v>6945.6</v>
      </c>
      <c r="L887" t="s">
        <v>21</v>
      </c>
      <c r="M887" t="s">
        <v>22</v>
      </c>
      <c r="N887" t="s">
        <v>23</v>
      </c>
      <c r="O887" s="7">
        <v>6945.6</v>
      </c>
      <c r="P887" t="s">
        <v>24</v>
      </c>
      <c r="R887">
        <v>4321234</v>
      </c>
    </row>
    <row r="888" spans="1:18" customFormat="1">
      <c r="A888" s="1">
        <v>43677</v>
      </c>
      <c r="C888" t="s">
        <v>67</v>
      </c>
      <c r="D888" t="s">
        <v>19</v>
      </c>
      <c r="E888">
        <v>1190700437</v>
      </c>
      <c r="F888">
        <v>190407</v>
      </c>
      <c r="G888" t="s">
        <v>20</v>
      </c>
      <c r="H888" t="s">
        <v>270</v>
      </c>
      <c r="J888">
        <v>177.6</v>
      </c>
      <c r="K888">
        <v>177.6</v>
      </c>
      <c r="L888" t="s">
        <v>21</v>
      </c>
      <c r="M888" t="s">
        <v>22</v>
      </c>
      <c r="N888" t="s">
        <v>23</v>
      </c>
      <c r="O888">
        <v>177.6</v>
      </c>
      <c r="P888" t="s">
        <v>24</v>
      </c>
      <c r="R888">
        <v>4321254</v>
      </c>
    </row>
    <row r="889" spans="1:18" customFormat="1">
      <c r="A889" s="1">
        <v>43677</v>
      </c>
      <c r="C889" t="s">
        <v>58</v>
      </c>
      <c r="D889" t="s">
        <v>19</v>
      </c>
      <c r="E889">
        <v>1190700436</v>
      </c>
      <c r="F889">
        <v>190421</v>
      </c>
      <c r="G889" t="s">
        <v>20</v>
      </c>
      <c r="H889" t="s">
        <v>270</v>
      </c>
      <c r="J889" s="2">
        <v>7188</v>
      </c>
      <c r="K889" s="2">
        <v>7188</v>
      </c>
      <c r="L889" t="s">
        <v>21</v>
      </c>
      <c r="M889" t="s">
        <v>22</v>
      </c>
      <c r="N889" t="s">
        <v>23</v>
      </c>
      <c r="O889" s="2">
        <v>7188</v>
      </c>
      <c r="P889" t="s">
        <v>24</v>
      </c>
      <c r="R889">
        <v>4321252</v>
      </c>
    </row>
    <row r="890" spans="1:18" customFormat="1">
      <c r="A890" s="1">
        <v>43683</v>
      </c>
      <c r="C890" t="s">
        <v>80</v>
      </c>
      <c r="D890" t="s">
        <v>19</v>
      </c>
      <c r="E890">
        <v>1190800214</v>
      </c>
      <c r="F890">
        <v>4114004485</v>
      </c>
      <c r="G890" t="s">
        <v>20</v>
      </c>
      <c r="H890" t="s">
        <v>262</v>
      </c>
      <c r="J890" s="7">
        <v>13456.37</v>
      </c>
      <c r="K890" s="7">
        <v>13456.37</v>
      </c>
      <c r="L890" t="s">
        <v>21</v>
      </c>
      <c r="M890" t="s">
        <v>22</v>
      </c>
      <c r="N890" t="s">
        <v>23</v>
      </c>
      <c r="O890" s="7">
        <v>13456.37</v>
      </c>
      <c r="P890" t="s">
        <v>24</v>
      </c>
      <c r="R890">
        <v>4430713</v>
      </c>
    </row>
    <row r="891" spans="1:18" customFormat="1">
      <c r="A891" s="1">
        <v>43689</v>
      </c>
      <c r="C891" t="s">
        <v>56</v>
      </c>
      <c r="D891" t="s">
        <v>19</v>
      </c>
      <c r="E891">
        <v>1190800179</v>
      </c>
      <c r="F891">
        <v>1900184</v>
      </c>
      <c r="G891" t="s">
        <v>20</v>
      </c>
      <c r="H891" t="s">
        <v>235</v>
      </c>
      <c r="J891">
        <v>269.27999999999997</v>
      </c>
      <c r="K891">
        <v>269.27999999999997</v>
      </c>
      <c r="L891" t="s">
        <v>21</v>
      </c>
      <c r="M891" t="s">
        <v>22</v>
      </c>
      <c r="N891" t="s">
        <v>23</v>
      </c>
      <c r="O891">
        <v>269.27999999999997</v>
      </c>
      <c r="P891" t="s">
        <v>24</v>
      </c>
      <c r="R891">
        <v>4468272</v>
      </c>
    </row>
    <row r="892" spans="1:18" customFormat="1">
      <c r="A892" s="1">
        <v>43689</v>
      </c>
      <c r="C892" t="s">
        <v>99</v>
      </c>
      <c r="D892" t="s">
        <v>19</v>
      </c>
      <c r="E892">
        <v>1190800180</v>
      </c>
      <c r="F892">
        <v>190471</v>
      </c>
      <c r="G892" t="s">
        <v>20</v>
      </c>
      <c r="H892" t="s">
        <v>270</v>
      </c>
      <c r="J892" s="7">
        <v>4435.8</v>
      </c>
      <c r="K892" s="7">
        <v>4435.8</v>
      </c>
      <c r="L892" t="s">
        <v>21</v>
      </c>
      <c r="M892" t="s">
        <v>22</v>
      </c>
      <c r="N892" t="s">
        <v>23</v>
      </c>
      <c r="O892" s="7">
        <v>4435.8</v>
      </c>
      <c r="P892" t="s">
        <v>24</v>
      </c>
      <c r="R892">
        <v>4468276</v>
      </c>
    </row>
    <row r="893" spans="1:18" customFormat="1">
      <c r="A893" s="1">
        <v>43690</v>
      </c>
      <c r="C893" t="s">
        <v>59</v>
      </c>
      <c r="D893" t="s">
        <v>19</v>
      </c>
      <c r="E893">
        <v>1190800181</v>
      </c>
      <c r="F893">
        <v>4115005680</v>
      </c>
      <c r="G893" t="s">
        <v>20</v>
      </c>
      <c r="H893" t="s">
        <v>262</v>
      </c>
      <c r="J893" s="7">
        <v>4579.68</v>
      </c>
      <c r="K893" s="7">
        <v>4579.68</v>
      </c>
      <c r="L893" t="s">
        <v>21</v>
      </c>
      <c r="M893" t="s">
        <v>22</v>
      </c>
      <c r="N893" t="s">
        <v>23</v>
      </c>
      <c r="O893" s="7">
        <v>4579.68</v>
      </c>
      <c r="P893" t="s">
        <v>24</v>
      </c>
      <c r="R893">
        <v>4468290</v>
      </c>
    </row>
    <row r="894" spans="1:18" customFormat="1">
      <c r="A894" s="1">
        <v>43691</v>
      </c>
      <c r="C894" t="s">
        <v>153</v>
      </c>
      <c r="D894" t="s">
        <v>19</v>
      </c>
      <c r="E894">
        <v>1190800184</v>
      </c>
      <c r="F894">
        <v>111901661</v>
      </c>
      <c r="G894" t="s">
        <v>20</v>
      </c>
      <c r="H894" t="s">
        <v>207</v>
      </c>
      <c r="J894" s="7">
        <v>1086.48</v>
      </c>
      <c r="K894" s="7">
        <v>1086.48</v>
      </c>
      <c r="L894" t="s">
        <v>21</v>
      </c>
      <c r="M894" t="s">
        <v>22</v>
      </c>
      <c r="N894" t="s">
        <v>23</v>
      </c>
      <c r="O894" s="7">
        <v>1086.48</v>
      </c>
      <c r="P894" t="s">
        <v>24</v>
      </c>
      <c r="R894">
        <v>4468445</v>
      </c>
    </row>
    <row r="895" spans="1:18" customFormat="1">
      <c r="A895" s="1">
        <v>43691</v>
      </c>
      <c r="C895" t="s">
        <v>67</v>
      </c>
      <c r="D895" t="s">
        <v>19</v>
      </c>
      <c r="E895">
        <v>1190800182</v>
      </c>
      <c r="F895">
        <v>190473</v>
      </c>
      <c r="G895" t="s">
        <v>20</v>
      </c>
      <c r="H895" t="s">
        <v>270</v>
      </c>
      <c r="J895" s="7">
        <v>1815</v>
      </c>
      <c r="K895" s="7">
        <v>1815</v>
      </c>
      <c r="L895" t="s">
        <v>21</v>
      </c>
      <c r="M895" t="s">
        <v>22</v>
      </c>
      <c r="N895" t="s">
        <v>23</v>
      </c>
      <c r="O895" s="7">
        <v>1815</v>
      </c>
      <c r="P895" t="s">
        <v>24</v>
      </c>
      <c r="R895">
        <v>4468371</v>
      </c>
    </row>
    <row r="896" spans="1:18">
      <c r="A896" s="147">
        <v>43692</v>
      </c>
      <c r="C896" t="s">
        <v>154</v>
      </c>
      <c r="D896" t="s">
        <v>19</v>
      </c>
      <c r="E896" s="106">
        <v>1190800185</v>
      </c>
      <c r="F896" s="106">
        <v>2019532</v>
      </c>
      <c r="G896" s="106" t="s">
        <v>20</v>
      </c>
      <c r="H896" s="106" t="s">
        <v>219</v>
      </c>
      <c r="J896" s="42">
        <v>454.14</v>
      </c>
      <c r="K896" s="42">
        <v>454.14</v>
      </c>
      <c r="L896" t="s">
        <v>21</v>
      </c>
      <c r="M896" t="s">
        <v>22</v>
      </c>
      <c r="N896" t="s">
        <v>23</v>
      </c>
      <c r="O896" s="106">
        <v>454.14</v>
      </c>
      <c r="P896" t="s">
        <v>24</v>
      </c>
      <c r="R896">
        <v>4468457</v>
      </c>
    </row>
    <row r="897" spans="1:18">
      <c r="A897" s="147">
        <v>43692</v>
      </c>
      <c r="C897" t="s">
        <v>129</v>
      </c>
      <c r="D897" t="s">
        <v>19</v>
      </c>
      <c r="E897" s="106">
        <v>1190800186</v>
      </c>
      <c r="F897" s="106">
        <v>2019533</v>
      </c>
      <c r="G897" s="106" t="s">
        <v>20</v>
      </c>
      <c r="H897" s="106" t="s">
        <v>219</v>
      </c>
      <c r="J897" s="42">
        <v>134.88</v>
      </c>
      <c r="K897" s="42">
        <v>134.88</v>
      </c>
      <c r="L897" t="s">
        <v>21</v>
      </c>
      <c r="M897" t="s">
        <v>22</v>
      </c>
      <c r="N897" t="s">
        <v>23</v>
      </c>
      <c r="O897" s="106">
        <v>134.88</v>
      </c>
      <c r="P897" t="s">
        <v>24</v>
      </c>
      <c r="R897">
        <v>4468463</v>
      </c>
    </row>
    <row r="898" spans="1:18">
      <c r="A898" s="147">
        <v>43692</v>
      </c>
      <c r="C898" t="s">
        <v>46</v>
      </c>
      <c r="D898" t="s">
        <v>19</v>
      </c>
      <c r="E898" s="106">
        <v>1190800187</v>
      </c>
      <c r="F898" s="106">
        <v>2019534</v>
      </c>
      <c r="G898" s="106" t="s">
        <v>20</v>
      </c>
      <c r="H898" s="106" t="s">
        <v>219</v>
      </c>
      <c r="J898">
        <v>436.68</v>
      </c>
      <c r="K898">
        <v>436.68</v>
      </c>
      <c r="L898" t="s">
        <v>21</v>
      </c>
      <c r="M898" t="s">
        <v>22</v>
      </c>
      <c r="N898" t="s">
        <v>23</v>
      </c>
      <c r="O898" s="106">
        <v>436.68</v>
      </c>
      <c r="P898" t="s">
        <v>24</v>
      </c>
      <c r="R898">
        <v>4468523</v>
      </c>
    </row>
    <row r="899" spans="1:18">
      <c r="A899" s="147">
        <v>43692</v>
      </c>
      <c r="C899" t="s">
        <v>46</v>
      </c>
      <c r="D899" t="s">
        <v>19</v>
      </c>
      <c r="E899" s="106">
        <v>1190800188</v>
      </c>
      <c r="F899" s="106">
        <v>2019535</v>
      </c>
      <c r="G899" s="106" t="s">
        <v>20</v>
      </c>
      <c r="H899" s="106" t="s">
        <v>219</v>
      </c>
      <c r="J899">
        <v>555.48</v>
      </c>
      <c r="K899">
        <v>555.48</v>
      </c>
      <c r="L899" t="s">
        <v>21</v>
      </c>
      <c r="M899" t="s">
        <v>22</v>
      </c>
      <c r="N899" t="s">
        <v>23</v>
      </c>
      <c r="O899" s="106">
        <v>555.48</v>
      </c>
      <c r="P899" t="s">
        <v>24</v>
      </c>
      <c r="R899">
        <v>4468525</v>
      </c>
    </row>
    <row r="900" spans="1:18">
      <c r="A900" s="147">
        <v>43692</v>
      </c>
      <c r="C900" t="s">
        <v>27</v>
      </c>
      <c r="D900" t="s">
        <v>19</v>
      </c>
      <c r="E900" s="106">
        <v>1190800189</v>
      </c>
      <c r="F900" s="106">
        <v>2019538</v>
      </c>
      <c r="G900" s="106" t="s">
        <v>20</v>
      </c>
      <c r="H900" s="106" t="s">
        <v>219</v>
      </c>
      <c r="J900" s="42">
        <v>195.48</v>
      </c>
      <c r="K900" s="42">
        <v>195.48</v>
      </c>
      <c r="L900" t="s">
        <v>21</v>
      </c>
      <c r="M900" t="s">
        <v>22</v>
      </c>
      <c r="N900" t="s">
        <v>23</v>
      </c>
      <c r="O900" s="106">
        <v>195.48</v>
      </c>
      <c r="P900" t="s">
        <v>24</v>
      </c>
      <c r="R900">
        <v>4468527</v>
      </c>
    </row>
    <row r="901" spans="1:18">
      <c r="A901" s="147">
        <v>43692</v>
      </c>
      <c r="C901" t="s">
        <v>155</v>
      </c>
      <c r="D901" t="s">
        <v>19</v>
      </c>
      <c r="E901" s="106">
        <v>1190800190</v>
      </c>
      <c r="F901" s="106">
        <v>2019539</v>
      </c>
      <c r="G901" s="106" t="s">
        <v>20</v>
      </c>
      <c r="H901" s="106" t="s">
        <v>219</v>
      </c>
      <c r="J901" s="42">
        <v>285.42</v>
      </c>
      <c r="K901" s="42">
        <v>285.42</v>
      </c>
      <c r="L901" t="s">
        <v>21</v>
      </c>
      <c r="M901" t="s">
        <v>22</v>
      </c>
      <c r="N901" t="s">
        <v>23</v>
      </c>
      <c r="O901" s="106">
        <v>285.42</v>
      </c>
      <c r="P901" t="s">
        <v>24</v>
      </c>
      <c r="R901">
        <v>4468529</v>
      </c>
    </row>
    <row r="902" spans="1:18">
      <c r="A902" s="147">
        <v>43692</v>
      </c>
      <c r="C902" t="s">
        <v>49</v>
      </c>
      <c r="D902" t="s">
        <v>19</v>
      </c>
      <c r="E902" s="106">
        <v>1190800191</v>
      </c>
      <c r="F902" s="106">
        <v>2019540</v>
      </c>
      <c r="G902" s="106" t="s">
        <v>20</v>
      </c>
      <c r="H902" s="106" t="s">
        <v>219</v>
      </c>
      <c r="J902" s="7">
        <v>2993.52</v>
      </c>
      <c r="K902" s="7">
        <v>2993.52</v>
      </c>
      <c r="L902" t="s">
        <v>21</v>
      </c>
      <c r="M902" t="s">
        <v>22</v>
      </c>
      <c r="N902" t="s">
        <v>23</v>
      </c>
      <c r="O902" s="98">
        <v>2993.52</v>
      </c>
      <c r="P902" t="s">
        <v>24</v>
      </c>
      <c r="R902">
        <v>4468547</v>
      </c>
    </row>
    <row r="903" spans="1:18" customFormat="1">
      <c r="A903" s="1">
        <v>43692</v>
      </c>
      <c r="C903" t="s">
        <v>25</v>
      </c>
      <c r="D903" t="s">
        <v>19</v>
      </c>
      <c r="E903">
        <v>1190800193</v>
      </c>
      <c r="F903">
        <v>4115005683</v>
      </c>
      <c r="G903" t="s">
        <v>20</v>
      </c>
      <c r="H903" t="s">
        <v>262</v>
      </c>
      <c r="J903">
        <v>678.72</v>
      </c>
      <c r="K903">
        <v>678.72</v>
      </c>
      <c r="L903" t="s">
        <v>21</v>
      </c>
      <c r="M903" t="s">
        <v>22</v>
      </c>
      <c r="N903" t="s">
        <v>23</v>
      </c>
      <c r="O903">
        <v>678.72</v>
      </c>
      <c r="P903" t="s">
        <v>24</v>
      </c>
      <c r="R903">
        <v>4468625</v>
      </c>
    </row>
    <row r="904" spans="1:18" customFormat="1">
      <c r="A904" s="1">
        <v>43692</v>
      </c>
      <c r="C904" t="s">
        <v>26</v>
      </c>
      <c r="D904" t="s">
        <v>19</v>
      </c>
      <c r="E904">
        <v>1190800192</v>
      </c>
      <c r="F904">
        <v>4115005684</v>
      </c>
      <c r="G904" t="s">
        <v>20</v>
      </c>
      <c r="H904" t="s">
        <v>262</v>
      </c>
      <c r="J904">
        <v>925.92</v>
      </c>
      <c r="K904">
        <v>925.92</v>
      </c>
      <c r="L904" t="s">
        <v>21</v>
      </c>
      <c r="M904" t="s">
        <v>22</v>
      </c>
      <c r="N904" t="s">
        <v>23</v>
      </c>
      <c r="O904">
        <v>925.92</v>
      </c>
      <c r="P904" t="s">
        <v>24</v>
      </c>
      <c r="R904">
        <v>4468623</v>
      </c>
    </row>
    <row r="905" spans="1:18" customFormat="1">
      <c r="A905" s="1">
        <v>43692</v>
      </c>
      <c r="C905" t="s">
        <v>119</v>
      </c>
      <c r="D905" t="s">
        <v>19</v>
      </c>
      <c r="E905">
        <v>1190800194</v>
      </c>
      <c r="F905">
        <v>190311</v>
      </c>
      <c r="G905" t="s">
        <v>20</v>
      </c>
      <c r="H905" t="s">
        <v>278</v>
      </c>
      <c r="J905">
        <v>708</v>
      </c>
      <c r="K905">
        <v>708</v>
      </c>
      <c r="L905" t="s">
        <v>21</v>
      </c>
      <c r="M905" t="s">
        <v>22</v>
      </c>
      <c r="N905" t="s">
        <v>23</v>
      </c>
      <c r="O905">
        <v>708</v>
      </c>
      <c r="P905" t="s">
        <v>24</v>
      </c>
      <c r="R905">
        <v>4468645</v>
      </c>
    </row>
    <row r="906" spans="1:18" customFormat="1">
      <c r="A906" s="1">
        <v>43696</v>
      </c>
      <c r="C906" t="s">
        <v>145</v>
      </c>
      <c r="D906" t="s">
        <v>19</v>
      </c>
      <c r="E906">
        <v>1190800198</v>
      </c>
      <c r="F906">
        <v>20190209</v>
      </c>
      <c r="G906" t="s">
        <v>20</v>
      </c>
      <c r="H906" t="s">
        <v>222</v>
      </c>
      <c r="J906">
        <v>250.8</v>
      </c>
      <c r="K906">
        <v>250.8</v>
      </c>
      <c r="L906" t="s">
        <v>21</v>
      </c>
      <c r="M906" t="s">
        <v>22</v>
      </c>
      <c r="N906" t="s">
        <v>23</v>
      </c>
      <c r="O906">
        <v>250.8</v>
      </c>
      <c r="P906" t="s">
        <v>24</v>
      </c>
      <c r="R906">
        <v>4468689</v>
      </c>
    </row>
    <row r="907" spans="1:18" customFormat="1">
      <c r="A907" s="1">
        <v>43696</v>
      </c>
      <c r="C907" t="s">
        <v>59</v>
      </c>
      <c r="D907" t="s">
        <v>19</v>
      </c>
      <c r="E907">
        <v>1190800195</v>
      </c>
      <c r="F907">
        <v>4115005694</v>
      </c>
      <c r="G907" t="s">
        <v>20</v>
      </c>
      <c r="H907" t="s">
        <v>262</v>
      </c>
      <c r="J907">
        <v>315.62</v>
      </c>
      <c r="K907">
        <v>315.62</v>
      </c>
      <c r="L907" t="s">
        <v>21</v>
      </c>
      <c r="M907" t="s">
        <v>22</v>
      </c>
      <c r="N907" t="s">
        <v>23</v>
      </c>
      <c r="O907">
        <v>315.62</v>
      </c>
      <c r="P907" t="s">
        <v>24</v>
      </c>
      <c r="R907">
        <v>4468647</v>
      </c>
    </row>
    <row r="908" spans="1:18" customFormat="1">
      <c r="A908" s="1">
        <v>43696</v>
      </c>
      <c r="C908" t="s">
        <v>59</v>
      </c>
      <c r="D908" t="s">
        <v>19</v>
      </c>
      <c r="E908">
        <v>1190800196</v>
      </c>
      <c r="F908">
        <v>4115005693</v>
      </c>
      <c r="G908" t="s">
        <v>20</v>
      </c>
      <c r="H908" t="s">
        <v>262</v>
      </c>
      <c r="J908" s="7">
        <v>1266.05</v>
      </c>
      <c r="K908" s="7">
        <v>1266.05</v>
      </c>
      <c r="L908" t="s">
        <v>21</v>
      </c>
      <c r="M908" t="s">
        <v>22</v>
      </c>
      <c r="N908" t="s">
        <v>23</v>
      </c>
      <c r="O908" s="7">
        <v>1266.05</v>
      </c>
      <c r="P908" t="s">
        <v>24</v>
      </c>
      <c r="R908">
        <v>4468649</v>
      </c>
    </row>
    <row r="909" spans="1:18" customFormat="1">
      <c r="A909" s="1">
        <v>43697</v>
      </c>
      <c r="C909" t="s">
        <v>79</v>
      </c>
      <c r="D909" t="s">
        <v>19</v>
      </c>
      <c r="E909">
        <v>1190800199</v>
      </c>
      <c r="F909">
        <v>619343</v>
      </c>
      <c r="G909" t="s">
        <v>20</v>
      </c>
      <c r="H909" t="s">
        <v>271</v>
      </c>
      <c r="J909">
        <v>588</v>
      </c>
      <c r="K909">
        <v>588</v>
      </c>
      <c r="L909" t="s">
        <v>21</v>
      </c>
      <c r="M909" t="s">
        <v>22</v>
      </c>
      <c r="N909" t="s">
        <v>23</v>
      </c>
      <c r="O909">
        <v>588</v>
      </c>
      <c r="P909" t="s">
        <v>24</v>
      </c>
      <c r="R909">
        <v>4468691</v>
      </c>
    </row>
    <row r="910" spans="1:18">
      <c r="A910" s="147">
        <v>43699</v>
      </c>
      <c r="C910" t="s">
        <v>35</v>
      </c>
      <c r="D910" t="s">
        <v>19</v>
      </c>
      <c r="E910" s="106">
        <v>1190800143</v>
      </c>
      <c r="F910" s="106">
        <v>2019541</v>
      </c>
      <c r="G910" s="106" t="s">
        <v>20</v>
      </c>
      <c r="H910" s="106" t="s">
        <v>219</v>
      </c>
      <c r="J910">
        <v>235.08</v>
      </c>
      <c r="K910">
        <v>235.08</v>
      </c>
      <c r="L910" t="s">
        <v>21</v>
      </c>
      <c r="M910" t="s">
        <v>22</v>
      </c>
      <c r="N910" t="s">
        <v>23</v>
      </c>
      <c r="O910" s="106">
        <v>235.08</v>
      </c>
      <c r="P910" t="s">
        <v>24</v>
      </c>
      <c r="R910">
        <v>4434562</v>
      </c>
    </row>
    <row r="911" spans="1:18">
      <c r="A911" s="147">
        <v>43699</v>
      </c>
      <c r="C911" t="s">
        <v>67</v>
      </c>
      <c r="D911" t="s">
        <v>19</v>
      </c>
      <c r="E911" s="106">
        <v>1190800144</v>
      </c>
      <c r="F911" s="106">
        <v>2019542</v>
      </c>
      <c r="G911" s="106" t="s">
        <v>20</v>
      </c>
      <c r="H911" s="106" t="s">
        <v>219</v>
      </c>
      <c r="J911">
        <v>70.8</v>
      </c>
      <c r="K911">
        <v>70.8</v>
      </c>
      <c r="L911" t="s">
        <v>21</v>
      </c>
      <c r="M911" t="s">
        <v>22</v>
      </c>
      <c r="N911" t="s">
        <v>23</v>
      </c>
      <c r="O911" s="106">
        <v>70.8</v>
      </c>
      <c r="P911" t="s">
        <v>24</v>
      </c>
      <c r="R911">
        <v>4434564</v>
      </c>
    </row>
    <row r="912" spans="1:18">
      <c r="A912" s="147">
        <v>43699</v>
      </c>
      <c r="C912" t="s">
        <v>51</v>
      </c>
      <c r="D912" t="s">
        <v>19</v>
      </c>
      <c r="E912" s="106">
        <v>1190800145</v>
      </c>
      <c r="F912" s="106">
        <v>2019543</v>
      </c>
      <c r="G912" s="106" t="s">
        <v>20</v>
      </c>
      <c r="H912" s="106" t="s">
        <v>219</v>
      </c>
      <c r="J912">
        <v>395.28</v>
      </c>
      <c r="K912">
        <v>395.28</v>
      </c>
      <c r="L912" t="s">
        <v>21</v>
      </c>
      <c r="M912" t="s">
        <v>22</v>
      </c>
      <c r="N912" t="s">
        <v>23</v>
      </c>
      <c r="O912" s="106">
        <v>395.28</v>
      </c>
      <c r="P912" t="s">
        <v>24</v>
      </c>
      <c r="R912">
        <v>4434568</v>
      </c>
    </row>
    <row r="913" spans="1:18">
      <c r="A913" s="147">
        <v>43699</v>
      </c>
      <c r="C913" t="s">
        <v>86</v>
      </c>
      <c r="D913" t="s">
        <v>19</v>
      </c>
      <c r="E913" s="106">
        <v>1190800146</v>
      </c>
      <c r="F913" s="106">
        <v>2019544</v>
      </c>
      <c r="G913" s="106" t="s">
        <v>20</v>
      </c>
      <c r="H913" s="106" t="s">
        <v>219</v>
      </c>
      <c r="J913">
        <v>30</v>
      </c>
      <c r="K913">
        <v>30</v>
      </c>
      <c r="L913" t="s">
        <v>21</v>
      </c>
      <c r="M913" t="s">
        <v>22</v>
      </c>
      <c r="N913" t="s">
        <v>23</v>
      </c>
      <c r="O913" s="106">
        <v>30</v>
      </c>
      <c r="P913" t="s">
        <v>24</v>
      </c>
      <c r="R913">
        <v>4434570</v>
      </c>
    </row>
    <row r="914" spans="1:18">
      <c r="A914" s="147">
        <v>43699</v>
      </c>
      <c r="C914" t="s">
        <v>40</v>
      </c>
      <c r="D914" t="s">
        <v>19</v>
      </c>
      <c r="E914" s="106">
        <v>1190800147</v>
      </c>
      <c r="F914" s="106">
        <v>2019545</v>
      </c>
      <c r="G914" s="106" t="s">
        <v>20</v>
      </c>
      <c r="H914" s="106" t="s">
        <v>219</v>
      </c>
      <c r="J914">
        <v>205.26</v>
      </c>
      <c r="K914">
        <v>205.26</v>
      </c>
      <c r="L914" t="s">
        <v>21</v>
      </c>
      <c r="M914" t="s">
        <v>22</v>
      </c>
      <c r="N914" t="s">
        <v>23</v>
      </c>
      <c r="O914" s="106">
        <v>205.26</v>
      </c>
      <c r="P914" t="s">
        <v>24</v>
      </c>
      <c r="R914">
        <v>4434572</v>
      </c>
    </row>
    <row r="915" spans="1:18">
      <c r="A915" s="147">
        <v>43699</v>
      </c>
      <c r="C915" t="s">
        <v>44</v>
      </c>
      <c r="D915" t="s">
        <v>19</v>
      </c>
      <c r="E915" s="106">
        <v>1190800148</v>
      </c>
      <c r="F915" s="106">
        <v>2019546</v>
      </c>
      <c r="G915" s="106" t="s">
        <v>20</v>
      </c>
      <c r="H915" s="106" t="s">
        <v>219</v>
      </c>
      <c r="J915">
        <v>376.56</v>
      </c>
      <c r="K915">
        <v>376.56</v>
      </c>
      <c r="L915" t="s">
        <v>21</v>
      </c>
      <c r="M915" t="s">
        <v>22</v>
      </c>
      <c r="N915" t="s">
        <v>23</v>
      </c>
      <c r="O915" s="106">
        <v>376.56</v>
      </c>
      <c r="P915" t="s">
        <v>24</v>
      </c>
      <c r="R915">
        <v>4434574</v>
      </c>
    </row>
    <row r="916" spans="1:18">
      <c r="A916" s="147">
        <v>43699</v>
      </c>
      <c r="C916" t="s">
        <v>91</v>
      </c>
      <c r="D916" t="s">
        <v>19</v>
      </c>
      <c r="E916" s="106">
        <v>1190800149</v>
      </c>
      <c r="F916" s="106">
        <v>2019547</v>
      </c>
      <c r="G916" s="106" t="s">
        <v>20</v>
      </c>
      <c r="H916" s="106" t="s">
        <v>219</v>
      </c>
      <c r="J916" s="42">
        <v>51.84</v>
      </c>
      <c r="K916" s="42">
        <v>51.84</v>
      </c>
      <c r="L916" t="s">
        <v>21</v>
      </c>
      <c r="M916" t="s">
        <v>22</v>
      </c>
      <c r="N916" t="s">
        <v>23</v>
      </c>
      <c r="O916" s="106">
        <v>51.84</v>
      </c>
      <c r="P916" t="s">
        <v>24</v>
      </c>
      <c r="R916">
        <v>4434576</v>
      </c>
    </row>
    <row r="917" spans="1:18">
      <c r="A917" s="147">
        <v>43699</v>
      </c>
      <c r="C917" t="s">
        <v>67</v>
      </c>
      <c r="D917" t="s">
        <v>19</v>
      </c>
      <c r="E917" s="106">
        <v>1190800150</v>
      </c>
      <c r="F917" s="106">
        <v>2019548</v>
      </c>
      <c r="G917" s="106" t="s">
        <v>20</v>
      </c>
      <c r="H917" s="106" t="s">
        <v>219</v>
      </c>
      <c r="J917">
        <v>262.56</v>
      </c>
      <c r="K917">
        <v>262.56</v>
      </c>
      <c r="L917" t="s">
        <v>21</v>
      </c>
      <c r="M917" t="s">
        <v>22</v>
      </c>
      <c r="N917" t="s">
        <v>23</v>
      </c>
      <c r="O917" s="106">
        <v>262.56</v>
      </c>
      <c r="P917" t="s">
        <v>24</v>
      </c>
      <c r="R917">
        <v>4434578</v>
      </c>
    </row>
    <row r="918" spans="1:18">
      <c r="A918" s="147">
        <v>43699</v>
      </c>
      <c r="C918" t="s">
        <v>34</v>
      </c>
      <c r="D918" t="s">
        <v>19</v>
      </c>
      <c r="E918" s="106">
        <v>1190800151</v>
      </c>
      <c r="F918" s="106">
        <v>2019549</v>
      </c>
      <c r="G918" s="106" t="s">
        <v>20</v>
      </c>
      <c r="H918" s="106" t="s">
        <v>219</v>
      </c>
      <c r="J918" s="42">
        <v>60</v>
      </c>
      <c r="K918" s="42">
        <v>60</v>
      </c>
      <c r="L918" t="s">
        <v>21</v>
      </c>
      <c r="M918" t="s">
        <v>22</v>
      </c>
      <c r="N918" t="s">
        <v>23</v>
      </c>
      <c r="O918" s="106">
        <v>60</v>
      </c>
      <c r="P918" t="s">
        <v>24</v>
      </c>
      <c r="R918">
        <v>4434580</v>
      </c>
    </row>
    <row r="919" spans="1:18">
      <c r="A919" s="147">
        <v>43699</v>
      </c>
      <c r="C919" t="s">
        <v>96</v>
      </c>
      <c r="D919" t="s">
        <v>19</v>
      </c>
      <c r="E919" s="106">
        <v>1190800152</v>
      </c>
      <c r="F919" s="106">
        <v>2019550</v>
      </c>
      <c r="G919" s="106" t="s">
        <v>20</v>
      </c>
      <c r="H919" s="106" t="s">
        <v>219</v>
      </c>
      <c r="J919" s="42">
        <v>805.44</v>
      </c>
      <c r="K919" s="42">
        <v>805.44</v>
      </c>
      <c r="L919" t="s">
        <v>21</v>
      </c>
      <c r="M919" t="s">
        <v>22</v>
      </c>
      <c r="N919" t="s">
        <v>23</v>
      </c>
      <c r="O919" s="106">
        <v>805.44</v>
      </c>
      <c r="P919" t="s">
        <v>24</v>
      </c>
      <c r="R919">
        <v>4434582</v>
      </c>
    </row>
    <row r="920" spans="1:18">
      <c r="A920" s="147">
        <v>43699</v>
      </c>
      <c r="C920" t="s">
        <v>29</v>
      </c>
      <c r="D920" t="s">
        <v>19</v>
      </c>
      <c r="E920" s="106">
        <v>1190800153</v>
      </c>
      <c r="F920" s="106">
        <v>2019554</v>
      </c>
      <c r="G920" s="106" t="s">
        <v>20</v>
      </c>
      <c r="H920" s="106" t="s">
        <v>219</v>
      </c>
      <c r="J920" s="7">
        <v>2319.6</v>
      </c>
      <c r="K920" s="7">
        <v>2319.6</v>
      </c>
      <c r="L920" t="s">
        <v>21</v>
      </c>
      <c r="M920" t="s">
        <v>22</v>
      </c>
      <c r="N920" t="s">
        <v>23</v>
      </c>
      <c r="O920" s="98">
        <v>2319.6</v>
      </c>
      <c r="P920" t="s">
        <v>24</v>
      </c>
      <c r="R920">
        <v>4434586</v>
      </c>
    </row>
    <row r="921" spans="1:18">
      <c r="A921" s="147">
        <v>43699</v>
      </c>
      <c r="C921" t="s">
        <v>35</v>
      </c>
      <c r="D921" t="s">
        <v>19</v>
      </c>
      <c r="E921" s="106">
        <v>1190800154</v>
      </c>
      <c r="F921" s="106">
        <v>2019555</v>
      </c>
      <c r="G921" s="106" t="s">
        <v>20</v>
      </c>
      <c r="H921" s="106" t="s">
        <v>219</v>
      </c>
      <c r="J921">
        <v>101.64</v>
      </c>
      <c r="K921">
        <v>101.64</v>
      </c>
      <c r="L921" t="s">
        <v>21</v>
      </c>
      <c r="M921" t="s">
        <v>22</v>
      </c>
      <c r="N921" t="s">
        <v>23</v>
      </c>
      <c r="O921" s="106">
        <v>101.64</v>
      </c>
      <c r="P921" t="s">
        <v>24</v>
      </c>
      <c r="R921">
        <v>4434588</v>
      </c>
    </row>
    <row r="922" spans="1:18">
      <c r="A922" s="147">
        <v>43699</v>
      </c>
      <c r="C922" t="s">
        <v>35</v>
      </c>
      <c r="D922" t="s">
        <v>19</v>
      </c>
      <c r="E922" s="106">
        <v>1190800155</v>
      </c>
      <c r="F922" s="106">
        <v>2019556</v>
      </c>
      <c r="G922" s="106" t="s">
        <v>20</v>
      </c>
      <c r="H922" s="106" t="s">
        <v>219</v>
      </c>
      <c r="J922">
        <v>54</v>
      </c>
      <c r="K922">
        <v>54</v>
      </c>
      <c r="L922" t="s">
        <v>21</v>
      </c>
      <c r="M922" t="s">
        <v>22</v>
      </c>
      <c r="N922" t="s">
        <v>23</v>
      </c>
      <c r="O922" s="106">
        <v>54</v>
      </c>
      <c r="P922" t="s">
        <v>24</v>
      </c>
      <c r="R922">
        <v>4434592</v>
      </c>
    </row>
    <row r="923" spans="1:18">
      <c r="A923" s="147">
        <v>43699</v>
      </c>
      <c r="C923" t="s">
        <v>68</v>
      </c>
      <c r="D923" t="s">
        <v>19</v>
      </c>
      <c r="E923" s="106">
        <v>1190800156</v>
      </c>
      <c r="F923" s="106">
        <v>2019557</v>
      </c>
      <c r="G923" s="106" t="s">
        <v>20</v>
      </c>
      <c r="H923" s="106" t="s">
        <v>219</v>
      </c>
      <c r="J923" s="42">
        <v>375</v>
      </c>
      <c r="K923" s="42">
        <v>375</v>
      </c>
      <c r="L923" t="s">
        <v>21</v>
      </c>
      <c r="M923" t="s">
        <v>22</v>
      </c>
      <c r="N923" t="s">
        <v>23</v>
      </c>
      <c r="O923" s="106">
        <v>375</v>
      </c>
      <c r="P923" t="s">
        <v>24</v>
      </c>
      <c r="R923">
        <v>4434594</v>
      </c>
    </row>
    <row r="924" spans="1:18">
      <c r="A924" s="147">
        <v>43708</v>
      </c>
      <c r="C924" t="s">
        <v>49</v>
      </c>
      <c r="D924" t="s">
        <v>19</v>
      </c>
      <c r="E924" s="106">
        <v>1190800255</v>
      </c>
      <c r="F924" s="106">
        <v>2019558</v>
      </c>
      <c r="G924" s="106" t="s">
        <v>20</v>
      </c>
      <c r="H924" s="106" t="s">
        <v>219</v>
      </c>
      <c r="J924" s="7">
        <v>2070.96</v>
      </c>
      <c r="K924" s="7">
        <v>2070.96</v>
      </c>
      <c r="L924" t="s">
        <v>21</v>
      </c>
      <c r="M924" t="s">
        <v>22</v>
      </c>
      <c r="N924" t="s">
        <v>23</v>
      </c>
      <c r="O924" s="98">
        <v>2070.96</v>
      </c>
      <c r="P924" t="s">
        <v>24</v>
      </c>
      <c r="R924">
        <v>4469528</v>
      </c>
    </row>
    <row r="925" spans="1:18" customFormat="1">
      <c r="A925" s="1">
        <v>43699</v>
      </c>
      <c r="C925" t="s">
        <v>53</v>
      </c>
      <c r="D925" t="s">
        <v>19</v>
      </c>
      <c r="E925">
        <v>1190800142</v>
      </c>
      <c r="F925">
        <v>201990271</v>
      </c>
      <c r="G925" t="s">
        <v>20</v>
      </c>
      <c r="H925" t="s">
        <v>257</v>
      </c>
      <c r="J925" s="7">
        <v>2216.4</v>
      </c>
      <c r="K925" s="7">
        <v>2216.4</v>
      </c>
      <c r="L925" t="s">
        <v>21</v>
      </c>
      <c r="M925" t="s">
        <v>22</v>
      </c>
      <c r="N925" t="s">
        <v>23</v>
      </c>
      <c r="O925" s="7">
        <v>2216.4</v>
      </c>
      <c r="P925" t="s">
        <v>24</v>
      </c>
      <c r="R925">
        <v>4434560</v>
      </c>
    </row>
    <row r="926" spans="1:18" customFormat="1">
      <c r="A926" s="1">
        <v>43700</v>
      </c>
      <c r="C926" t="s">
        <v>54</v>
      </c>
      <c r="D926" t="s">
        <v>19</v>
      </c>
      <c r="E926">
        <v>1190800162</v>
      </c>
      <c r="F926">
        <v>2019121</v>
      </c>
      <c r="G926" t="s">
        <v>20</v>
      </c>
      <c r="H926" t="s">
        <v>220</v>
      </c>
      <c r="J926">
        <v>55.2</v>
      </c>
      <c r="K926">
        <v>55.2</v>
      </c>
      <c r="L926" t="s">
        <v>21</v>
      </c>
      <c r="M926" t="s">
        <v>22</v>
      </c>
      <c r="N926" t="s">
        <v>23</v>
      </c>
      <c r="O926">
        <v>55.2</v>
      </c>
      <c r="P926" t="s">
        <v>24</v>
      </c>
      <c r="R926">
        <v>4456400</v>
      </c>
    </row>
    <row r="927" spans="1:18" customFormat="1">
      <c r="A927" s="1">
        <v>43700</v>
      </c>
      <c r="C927" t="s">
        <v>73</v>
      </c>
      <c r="D927" t="s">
        <v>19</v>
      </c>
      <c r="E927">
        <v>1190800168</v>
      </c>
      <c r="F927">
        <v>2019115</v>
      </c>
      <c r="G927" t="s">
        <v>20</v>
      </c>
      <c r="H927" t="s">
        <v>220</v>
      </c>
      <c r="J927">
        <v>27.6</v>
      </c>
      <c r="K927">
        <v>27.6</v>
      </c>
      <c r="L927" t="s">
        <v>21</v>
      </c>
      <c r="M927" t="s">
        <v>22</v>
      </c>
      <c r="N927" t="s">
        <v>23</v>
      </c>
      <c r="O927">
        <v>27.6</v>
      </c>
      <c r="P927" t="s">
        <v>24</v>
      </c>
      <c r="R927">
        <v>4456412</v>
      </c>
    </row>
    <row r="928" spans="1:18" customFormat="1">
      <c r="A928" s="1">
        <v>43700</v>
      </c>
      <c r="C928" t="s">
        <v>59</v>
      </c>
      <c r="D928" t="s">
        <v>19</v>
      </c>
      <c r="E928">
        <v>1190800167</v>
      </c>
      <c r="F928">
        <v>2019116</v>
      </c>
      <c r="G928" t="s">
        <v>20</v>
      </c>
      <c r="H928" t="s">
        <v>220</v>
      </c>
      <c r="J928">
        <v>55.2</v>
      </c>
      <c r="K928">
        <v>55.2</v>
      </c>
      <c r="L928" t="s">
        <v>21</v>
      </c>
      <c r="M928" t="s">
        <v>22</v>
      </c>
      <c r="N928" t="s">
        <v>23</v>
      </c>
      <c r="O928">
        <v>55.2</v>
      </c>
      <c r="P928" t="s">
        <v>24</v>
      </c>
      <c r="R928">
        <v>4456410</v>
      </c>
    </row>
    <row r="929" spans="1:18" customFormat="1">
      <c r="A929" s="1">
        <v>43700</v>
      </c>
      <c r="C929" t="s">
        <v>59</v>
      </c>
      <c r="D929" t="s">
        <v>19</v>
      </c>
      <c r="E929">
        <v>1190800169</v>
      </c>
      <c r="F929">
        <v>2019114</v>
      </c>
      <c r="G929" t="s">
        <v>20</v>
      </c>
      <c r="H929" t="s">
        <v>220</v>
      </c>
      <c r="J929" s="42">
        <v>55.2</v>
      </c>
      <c r="K929" s="42">
        <v>55.2</v>
      </c>
      <c r="L929" t="s">
        <v>21</v>
      </c>
      <c r="M929" t="s">
        <v>22</v>
      </c>
      <c r="N929" t="s">
        <v>23</v>
      </c>
      <c r="O929" s="42">
        <v>55.2</v>
      </c>
      <c r="P929" t="s">
        <v>24</v>
      </c>
      <c r="R929">
        <v>4456414</v>
      </c>
    </row>
    <row r="930" spans="1:18" customFormat="1">
      <c r="A930" s="1">
        <v>43700</v>
      </c>
      <c r="C930" t="s">
        <v>59</v>
      </c>
      <c r="D930" t="s">
        <v>19</v>
      </c>
      <c r="E930">
        <v>1190800173</v>
      </c>
      <c r="F930">
        <v>2019110</v>
      </c>
      <c r="G930" t="s">
        <v>20</v>
      </c>
      <c r="H930" t="s">
        <v>220</v>
      </c>
      <c r="J930">
        <v>48</v>
      </c>
      <c r="K930">
        <v>48</v>
      </c>
      <c r="L930" t="s">
        <v>21</v>
      </c>
      <c r="M930" t="s">
        <v>22</v>
      </c>
      <c r="N930" t="s">
        <v>23</v>
      </c>
      <c r="O930">
        <v>48</v>
      </c>
      <c r="P930" t="s">
        <v>24</v>
      </c>
      <c r="R930">
        <v>4468087</v>
      </c>
    </row>
    <row r="931" spans="1:18" customFormat="1">
      <c r="A931" s="1">
        <v>43700</v>
      </c>
      <c r="C931" t="s">
        <v>59</v>
      </c>
      <c r="D931" t="s">
        <v>19</v>
      </c>
      <c r="E931">
        <v>1190800175</v>
      </c>
      <c r="F931">
        <v>2019108</v>
      </c>
      <c r="G931" t="s">
        <v>20</v>
      </c>
      <c r="H931" t="s">
        <v>220</v>
      </c>
      <c r="J931" s="42">
        <v>187.2</v>
      </c>
      <c r="K931" s="42">
        <v>187.2</v>
      </c>
      <c r="L931" t="s">
        <v>21</v>
      </c>
      <c r="M931" t="s">
        <v>22</v>
      </c>
      <c r="N931" t="s">
        <v>23</v>
      </c>
      <c r="O931" s="42">
        <v>187.2</v>
      </c>
      <c r="P931" t="s">
        <v>24</v>
      </c>
      <c r="R931">
        <v>4468116</v>
      </c>
    </row>
    <row r="932" spans="1:18" customFormat="1">
      <c r="A932" s="1">
        <v>43700</v>
      </c>
      <c r="C932" t="s">
        <v>59</v>
      </c>
      <c r="D932" t="s">
        <v>19</v>
      </c>
      <c r="E932">
        <v>1190800176</v>
      </c>
      <c r="F932">
        <v>2019107</v>
      </c>
      <c r="G932" t="s">
        <v>20</v>
      </c>
      <c r="H932" t="s">
        <v>220</v>
      </c>
      <c r="J932" s="42">
        <v>552</v>
      </c>
      <c r="K932" s="42">
        <v>552</v>
      </c>
      <c r="L932" t="s">
        <v>21</v>
      </c>
      <c r="M932" t="s">
        <v>22</v>
      </c>
      <c r="N932" t="s">
        <v>23</v>
      </c>
      <c r="O932" s="42">
        <v>552</v>
      </c>
      <c r="P932" t="s">
        <v>24</v>
      </c>
      <c r="R932">
        <v>4468118</v>
      </c>
    </row>
    <row r="933" spans="1:18" customFormat="1">
      <c r="A933" s="1">
        <v>43700</v>
      </c>
      <c r="C933" t="s">
        <v>80</v>
      </c>
      <c r="D933" t="s">
        <v>19</v>
      </c>
      <c r="E933">
        <v>1190800164</v>
      </c>
      <c r="F933">
        <v>2019119</v>
      </c>
      <c r="G933" t="s">
        <v>20</v>
      </c>
      <c r="H933" t="s">
        <v>220</v>
      </c>
      <c r="J933">
        <v>55.2</v>
      </c>
      <c r="K933">
        <v>55.2</v>
      </c>
      <c r="L933" t="s">
        <v>21</v>
      </c>
      <c r="M933" t="s">
        <v>22</v>
      </c>
      <c r="N933" t="s">
        <v>23</v>
      </c>
      <c r="O933">
        <v>55.2</v>
      </c>
      <c r="P933" t="s">
        <v>24</v>
      </c>
      <c r="R933">
        <v>4456404</v>
      </c>
    </row>
    <row r="934" spans="1:18" customFormat="1">
      <c r="A934" s="1">
        <v>43700</v>
      </c>
      <c r="C934" t="s">
        <v>80</v>
      </c>
      <c r="D934" t="s">
        <v>19</v>
      </c>
      <c r="E934">
        <v>1190800165</v>
      </c>
      <c r="F934">
        <v>2019118</v>
      </c>
      <c r="G934" t="s">
        <v>20</v>
      </c>
      <c r="H934" t="s">
        <v>220</v>
      </c>
      <c r="J934">
        <v>55.2</v>
      </c>
      <c r="K934">
        <v>55.2</v>
      </c>
      <c r="L934" t="s">
        <v>21</v>
      </c>
      <c r="M934" t="s">
        <v>22</v>
      </c>
      <c r="N934" t="s">
        <v>23</v>
      </c>
      <c r="O934">
        <v>55.2</v>
      </c>
      <c r="P934" t="s">
        <v>24</v>
      </c>
      <c r="R934">
        <v>4456406</v>
      </c>
    </row>
    <row r="935" spans="1:18" customFormat="1">
      <c r="A935" s="1">
        <v>43700</v>
      </c>
      <c r="C935" t="s">
        <v>60</v>
      </c>
      <c r="D935" t="s">
        <v>19</v>
      </c>
      <c r="E935">
        <v>1190800174</v>
      </c>
      <c r="F935">
        <v>2019109</v>
      </c>
      <c r="G935" t="s">
        <v>20</v>
      </c>
      <c r="H935" t="s">
        <v>220</v>
      </c>
      <c r="J935">
        <v>84</v>
      </c>
      <c r="K935">
        <v>84</v>
      </c>
      <c r="L935" t="s">
        <v>21</v>
      </c>
      <c r="M935" t="s">
        <v>22</v>
      </c>
      <c r="N935" t="s">
        <v>23</v>
      </c>
      <c r="O935">
        <v>84</v>
      </c>
      <c r="P935" t="s">
        <v>24</v>
      </c>
      <c r="R935">
        <v>4468089</v>
      </c>
    </row>
    <row r="936" spans="1:18" customFormat="1">
      <c r="A936" s="1">
        <v>43700</v>
      </c>
      <c r="C936" t="s">
        <v>61</v>
      </c>
      <c r="D936" t="s">
        <v>19</v>
      </c>
      <c r="E936">
        <v>1190800159</v>
      </c>
      <c r="F936">
        <v>2019124</v>
      </c>
      <c r="G936" t="s">
        <v>20</v>
      </c>
      <c r="H936" t="s">
        <v>220</v>
      </c>
      <c r="J936" s="2">
        <v>2138.4</v>
      </c>
      <c r="K936" s="2">
        <v>2138.4</v>
      </c>
      <c r="L936" t="s">
        <v>21</v>
      </c>
      <c r="M936" t="s">
        <v>22</v>
      </c>
      <c r="N936" t="s">
        <v>23</v>
      </c>
      <c r="O936" s="2">
        <v>2138.4</v>
      </c>
      <c r="P936" t="s">
        <v>24</v>
      </c>
      <c r="R936">
        <v>4456394</v>
      </c>
    </row>
    <row r="937" spans="1:18" customFormat="1">
      <c r="A937" s="1">
        <v>43700</v>
      </c>
      <c r="C937" t="s">
        <v>61</v>
      </c>
      <c r="D937" t="s">
        <v>19</v>
      </c>
      <c r="E937">
        <v>1190800166</v>
      </c>
      <c r="F937">
        <v>2019117</v>
      </c>
      <c r="G937" t="s">
        <v>20</v>
      </c>
      <c r="H937" t="s">
        <v>220</v>
      </c>
      <c r="J937" s="42">
        <v>110.4</v>
      </c>
      <c r="K937" s="42">
        <v>110.4</v>
      </c>
      <c r="L937" t="s">
        <v>21</v>
      </c>
      <c r="M937" t="s">
        <v>22</v>
      </c>
      <c r="N937" t="s">
        <v>23</v>
      </c>
      <c r="O937" s="42">
        <v>110.4</v>
      </c>
      <c r="P937" t="s">
        <v>24</v>
      </c>
      <c r="R937">
        <v>4456408</v>
      </c>
    </row>
    <row r="938" spans="1:18" customFormat="1">
      <c r="A938" s="1">
        <v>43700</v>
      </c>
      <c r="C938" t="s">
        <v>29</v>
      </c>
      <c r="D938" t="s">
        <v>19</v>
      </c>
      <c r="E938">
        <v>1190800170</v>
      </c>
      <c r="F938">
        <v>2019113</v>
      </c>
      <c r="G938" t="s">
        <v>20</v>
      </c>
      <c r="H938" t="s">
        <v>220</v>
      </c>
      <c r="J938">
        <v>324.60000000000002</v>
      </c>
      <c r="K938">
        <v>324.60000000000002</v>
      </c>
      <c r="L938" t="s">
        <v>21</v>
      </c>
      <c r="M938" t="s">
        <v>22</v>
      </c>
      <c r="N938" t="s">
        <v>23</v>
      </c>
      <c r="O938">
        <v>324.60000000000002</v>
      </c>
      <c r="P938" t="s">
        <v>24</v>
      </c>
      <c r="R938">
        <v>4468081</v>
      </c>
    </row>
    <row r="939" spans="1:18" customFormat="1">
      <c r="A939" s="1">
        <v>43700</v>
      </c>
      <c r="C939" t="s">
        <v>29</v>
      </c>
      <c r="D939" t="s">
        <v>19</v>
      </c>
      <c r="E939">
        <v>1190800171</v>
      </c>
      <c r="F939">
        <v>2019112</v>
      </c>
      <c r="G939" t="s">
        <v>20</v>
      </c>
      <c r="H939" t="s">
        <v>220</v>
      </c>
      <c r="J939">
        <v>218.4</v>
      </c>
      <c r="K939">
        <v>218.4</v>
      </c>
      <c r="L939" t="s">
        <v>21</v>
      </c>
      <c r="M939" t="s">
        <v>22</v>
      </c>
      <c r="N939" t="s">
        <v>23</v>
      </c>
      <c r="O939">
        <v>218.4</v>
      </c>
      <c r="P939" t="s">
        <v>24</v>
      </c>
      <c r="R939">
        <v>4468083</v>
      </c>
    </row>
    <row r="940" spans="1:18" customFormat="1">
      <c r="A940" s="1">
        <v>43700</v>
      </c>
      <c r="C940" t="s">
        <v>29</v>
      </c>
      <c r="D940" t="s">
        <v>19</v>
      </c>
      <c r="E940">
        <v>1190800172</v>
      </c>
      <c r="F940">
        <v>2019111</v>
      </c>
      <c r="G940" t="s">
        <v>20</v>
      </c>
      <c r="H940" t="s">
        <v>220</v>
      </c>
      <c r="J940">
        <v>246</v>
      </c>
      <c r="K940">
        <v>246</v>
      </c>
      <c r="L940" t="s">
        <v>21</v>
      </c>
      <c r="M940" t="s">
        <v>22</v>
      </c>
      <c r="N940" t="s">
        <v>23</v>
      </c>
      <c r="O940">
        <v>246</v>
      </c>
      <c r="P940" t="s">
        <v>24</v>
      </c>
      <c r="R940">
        <v>4468085</v>
      </c>
    </row>
    <row r="941" spans="1:18" customFormat="1">
      <c r="A941" s="1">
        <v>43700</v>
      </c>
      <c r="C941" t="s">
        <v>126</v>
      </c>
      <c r="D941" t="s">
        <v>19</v>
      </c>
      <c r="E941">
        <v>1190800158</v>
      </c>
      <c r="F941">
        <v>2019125</v>
      </c>
      <c r="G941" t="s">
        <v>20</v>
      </c>
      <c r="H941" t="s">
        <v>220</v>
      </c>
      <c r="J941" s="42">
        <v>336</v>
      </c>
      <c r="K941" s="42">
        <v>336</v>
      </c>
      <c r="L941" t="s">
        <v>21</v>
      </c>
      <c r="M941" t="s">
        <v>22</v>
      </c>
      <c r="N941" t="s">
        <v>23</v>
      </c>
      <c r="O941" s="42">
        <v>336</v>
      </c>
      <c r="P941" t="s">
        <v>24</v>
      </c>
      <c r="R941">
        <v>4456392</v>
      </c>
    </row>
    <row r="942" spans="1:18" customFormat="1">
      <c r="A942" s="1">
        <v>43700</v>
      </c>
      <c r="C942" t="s">
        <v>124</v>
      </c>
      <c r="D942" t="s">
        <v>19</v>
      </c>
      <c r="E942">
        <v>1190800161</v>
      </c>
      <c r="F942">
        <v>2019122</v>
      </c>
      <c r="G942" t="s">
        <v>20</v>
      </c>
      <c r="H942" t="s">
        <v>220</v>
      </c>
      <c r="J942" s="42">
        <v>91.2</v>
      </c>
      <c r="K942" s="42">
        <v>91.2</v>
      </c>
      <c r="L942" t="s">
        <v>21</v>
      </c>
      <c r="M942" t="s">
        <v>22</v>
      </c>
      <c r="N942" t="s">
        <v>23</v>
      </c>
      <c r="O942" s="42">
        <v>91.2</v>
      </c>
      <c r="P942" t="s">
        <v>24</v>
      </c>
      <c r="R942">
        <v>4456398</v>
      </c>
    </row>
    <row r="943" spans="1:18" customFormat="1">
      <c r="A943" s="1">
        <v>43700</v>
      </c>
      <c r="C943" t="s">
        <v>156</v>
      </c>
      <c r="D943" t="s">
        <v>19</v>
      </c>
      <c r="E943">
        <v>1190800163</v>
      </c>
      <c r="F943">
        <v>2019120</v>
      </c>
      <c r="G943" t="s">
        <v>20</v>
      </c>
      <c r="H943" t="s">
        <v>220</v>
      </c>
      <c r="J943">
        <v>27.6</v>
      </c>
      <c r="K943">
        <v>27.6</v>
      </c>
      <c r="L943" t="s">
        <v>21</v>
      </c>
      <c r="M943" t="s">
        <v>22</v>
      </c>
      <c r="N943" t="s">
        <v>23</v>
      </c>
      <c r="O943">
        <v>27.6</v>
      </c>
      <c r="P943" t="s">
        <v>24</v>
      </c>
      <c r="R943">
        <v>4456402</v>
      </c>
    </row>
    <row r="944" spans="1:18" customFormat="1">
      <c r="A944" s="1">
        <v>43700</v>
      </c>
      <c r="C944" t="s">
        <v>30</v>
      </c>
      <c r="D944" t="s">
        <v>19</v>
      </c>
      <c r="E944">
        <v>1190800160</v>
      </c>
      <c r="F944">
        <v>2019123</v>
      </c>
      <c r="G944" t="s">
        <v>20</v>
      </c>
      <c r="H944" t="s">
        <v>220</v>
      </c>
      <c r="J944">
        <v>45.6</v>
      </c>
      <c r="K944">
        <v>45.6</v>
      </c>
      <c r="L944" t="s">
        <v>21</v>
      </c>
      <c r="M944" t="s">
        <v>22</v>
      </c>
      <c r="N944" t="s">
        <v>23</v>
      </c>
      <c r="O944">
        <v>45.6</v>
      </c>
      <c r="P944" t="s">
        <v>24</v>
      </c>
      <c r="R944">
        <v>4456396</v>
      </c>
    </row>
    <row r="945" spans="1:18" customFormat="1">
      <c r="A945" s="1">
        <v>43700</v>
      </c>
      <c r="C945" t="s">
        <v>87</v>
      </c>
      <c r="D945" t="s">
        <v>19</v>
      </c>
      <c r="E945">
        <v>1190800177</v>
      </c>
      <c r="F945">
        <v>4115005714</v>
      </c>
      <c r="G945" t="s">
        <v>20</v>
      </c>
      <c r="H945" t="s">
        <v>262</v>
      </c>
      <c r="J945">
        <v>700.7</v>
      </c>
      <c r="K945">
        <v>700.7</v>
      </c>
      <c r="L945" t="s">
        <v>21</v>
      </c>
      <c r="M945" t="s">
        <v>22</v>
      </c>
      <c r="N945" t="s">
        <v>23</v>
      </c>
      <c r="O945">
        <v>700.7</v>
      </c>
      <c r="P945" t="s">
        <v>24</v>
      </c>
      <c r="R945">
        <v>4468137</v>
      </c>
    </row>
    <row r="946" spans="1:18" customFormat="1">
      <c r="A946" s="1">
        <v>43708</v>
      </c>
      <c r="C946" t="s">
        <v>68</v>
      </c>
      <c r="D946" t="s">
        <v>19</v>
      </c>
      <c r="E946">
        <v>1190800447</v>
      </c>
      <c r="F946">
        <v>190100222</v>
      </c>
      <c r="G946" t="s">
        <v>20</v>
      </c>
      <c r="H946" t="s">
        <v>187</v>
      </c>
      <c r="J946" s="42">
        <v>636.36</v>
      </c>
      <c r="K946" s="42">
        <v>636.36</v>
      </c>
      <c r="L946" t="s">
        <v>21</v>
      </c>
      <c r="M946" t="s">
        <v>22</v>
      </c>
      <c r="N946" t="s">
        <v>23</v>
      </c>
      <c r="O946" s="42">
        <v>636.36</v>
      </c>
      <c r="P946" t="s">
        <v>24</v>
      </c>
      <c r="R946">
        <v>4477258</v>
      </c>
    </row>
    <row r="947" spans="1:18" customFormat="1">
      <c r="A947" s="1">
        <v>43708</v>
      </c>
      <c r="C947" t="s">
        <v>68</v>
      </c>
      <c r="D947" t="s">
        <v>19</v>
      </c>
      <c r="E947">
        <v>1190800448</v>
      </c>
      <c r="F947">
        <v>190100225</v>
      </c>
      <c r="G947" t="s">
        <v>20</v>
      </c>
      <c r="H947" t="s">
        <v>187</v>
      </c>
      <c r="J947">
        <v>367.38</v>
      </c>
      <c r="K947">
        <v>367.38</v>
      </c>
      <c r="L947" t="s">
        <v>21</v>
      </c>
      <c r="M947" t="s">
        <v>22</v>
      </c>
      <c r="N947" t="s">
        <v>23</v>
      </c>
      <c r="O947">
        <v>367.38</v>
      </c>
      <c r="P947" t="s">
        <v>24</v>
      </c>
      <c r="R947">
        <v>4477262</v>
      </c>
    </row>
    <row r="948" spans="1:18" customFormat="1">
      <c r="A948" s="1">
        <v>43708</v>
      </c>
      <c r="C948" t="s">
        <v>29</v>
      </c>
      <c r="D948" t="s">
        <v>19</v>
      </c>
      <c r="E948">
        <v>1190800262</v>
      </c>
      <c r="F948">
        <v>345004367</v>
      </c>
      <c r="G948" t="s">
        <v>20</v>
      </c>
      <c r="H948" t="s">
        <v>189</v>
      </c>
      <c r="J948">
        <v>594.94000000000005</v>
      </c>
      <c r="K948">
        <v>594.94000000000005</v>
      </c>
      <c r="L948" t="s">
        <v>21</v>
      </c>
      <c r="M948" t="s">
        <v>22</v>
      </c>
      <c r="N948" t="s">
        <v>23</v>
      </c>
      <c r="O948">
        <v>594.94000000000005</v>
      </c>
      <c r="P948" t="s">
        <v>24</v>
      </c>
      <c r="R948">
        <v>4469551</v>
      </c>
    </row>
    <row r="949" spans="1:18" customFormat="1">
      <c r="A949" s="1">
        <v>43708</v>
      </c>
      <c r="C949" t="s">
        <v>61</v>
      </c>
      <c r="D949" t="s">
        <v>19</v>
      </c>
      <c r="E949">
        <v>1190800316</v>
      </c>
      <c r="F949">
        <v>320190084</v>
      </c>
      <c r="G949" t="s">
        <v>20</v>
      </c>
      <c r="H949" t="s">
        <v>190</v>
      </c>
      <c r="J949">
        <v>274.60000000000002</v>
      </c>
      <c r="K949">
        <v>274.60000000000002</v>
      </c>
      <c r="L949" t="s">
        <v>21</v>
      </c>
      <c r="M949" t="s">
        <v>22</v>
      </c>
      <c r="N949" t="s">
        <v>23</v>
      </c>
      <c r="O949">
        <v>274.60000000000002</v>
      </c>
      <c r="P949" t="s">
        <v>24</v>
      </c>
      <c r="R949">
        <v>4475511</v>
      </c>
    </row>
    <row r="950" spans="1:18" customFormat="1">
      <c r="A950" s="1">
        <v>43708</v>
      </c>
      <c r="C950" t="s">
        <v>105</v>
      </c>
      <c r="D950" t="s">
        <v>19</v>
      </c>
      <c r="E950">
        <v>1190800316</v>
      </c>
      <c r="F950">
        <v>320190084</v>
      </c>
      <c r="G950" t="s">
        <v>20</v>
      </c>
      <c r="H950" t="s">
        <v>190</v>
      </c>
      <c r="J950">
        <v>549.20000000000005</v>
      </c>
      <c r="K950">
        <v>549.20000000000005</v>
      </c>
      <c r="L950" t="s">
        <v>21</v>
      </c>
      <c r="M950" t="s">
        <v>22</v>
      </c>
      <c r="N950" t="s">
        <v>23</v>
      </c>
      <c r="O950">
        <v>549.20000000000005</v>
      </c>
      <c r="P950" t="s">
        <v>24</v>
      </c>
      <c r="R950">
        <v>4475510</v>
      </c>
    </row>
    <row r="951" spans="1:18">
      <c r="A951" s="147">
        <v>43699</v>
      </c>
      <c r="C951" t="s">
        <v>36</v>
      </c>
      <c r="D951" t="s">
        <v>19</v>
      </c>
      <c r="E951" s="106">
        <v>1190800157</v>
      </c>
      <c r="F951" s="106">
        <v>2019559</v>
      </c>
      <c r="G951" s="106" t="s">
        <v>20</v>
      </c>
      <c r="H951" s="106" t="s">
        <v>219</v>
      </c>
      <c r="J951" s="7">
        <v>3275.84</v>
      </c>
      <c r="K951" s="7">
        <v>3275.84</v>
      </c>
      <c r="L951" t="s">
        <v>21</v>
      </c>
      <c r="M951" t="s">
        <v>22</v>
      </c>
      <c r="N951" t="s">
        <v>23</v>
      </c>
      <c r="O951" s="98">
        <v>3275.84</v>
      </c>
      <c r="P951" t="s">
        <v>24</v>
      </c>
      <c r="R951">
        <v>4434596</v>
      </c>
    </row>
    <row r="952" spans="1:18">
      <c r="A952" s="147">
        <v>43708</v>
      </c>
      <c r="C952" t="s">
        <v>41</v>
      </c>
      <c r="D952" t="s">
        <v>19</v>
      </c>
      <c r="E952" s="106">
        <v>1190800256</v>
      </c>
      <c r="F952" s="106">
        <v>2019561</v>
      </c>
      <c r="G952" s="106" t="s">
        <v>20</v>
      </c>
      <c r="H952" s="106" t="s">
        <v>219</v>
      </c>
      <c r="J952">
        <v>448.68</v>
      </c>
      <c r="K952">
        <v>448.68</v>
      </c>
      <c r="L952" t="s">
        <v>21</v>
      </c>
      <c r="M952" t="s">
        <v>22</v>
      </c>
      <c r="N952" t="s">
        <v>23</v>
      </c>
      <c r="O952" s="106">
        <v>448.68</v>
      </c>
      <c r="P952" t="s">
        <v>24</v>
      </c>
      <c r="R952">
        <v>4469530</v>
      </c>
    </row>
    <row r="953" spans="1:18">
      <c r="A953" s="147">
        <v>43708</v>
      </c>
      <c r="C953" t="s">
        <v>114</v>
      </c>
      <c r="D953" t="s">
        <v>19</v>
      </c>
      <c r="E953" s="106">
        <v>1190800257</v>
      </c>
      <c r="F953" s="106">
        <v>2019562</v>
      </c>
      <c r="G953" s="106" t="s">
        <v>20</v>
      </c>
      <c r="H953" s="106" t="s">
        <v>219</v>
      </c>
      <c r="J953" s="42">
        <v>196.74</v>
      </c>
      <c r="K953" s="42">
        <v>196.74</v>
      </c>
      <c r="L953" t="s">
        <v>21</v>
      </c>
      <c r="M953" t="s">
        <v>22</v>
      </c>
      <c r="N953" t="s">
        <v>23</v>
      </c>
      <c r="O953" s="106">
        <v>196.74</v>
      </c>
      <c r="P953" t="s">
        <v>24</v>
      </c>
      <c r="R953">
        <v>4469532</v>
      </c>
    </row>
    <row r="954" spans="1:18">
      <c r="A954" s="147">
        <v>43708</v>
      </c>
      <c r="C954" t="s">
        <v>58</v>
      </c>
      <c r="D954" t="s">
        <v>19</v>
      </c>
      <c r="E954" s="106">
        <v>1190800258</v>
      </c>
      <c r="F954" s="106">
        <v>2019563</v>
      </c>
      <c r="G954" s="106" t="s">
        <v>20</v>
      </c>
      <c r="H954" s="106" t="s">
        <v>219</v>
      </c>
      <c r="J954" s="42">
        <v>480</v>
      </c>
      <c r="K954" s="42">
        <v>480</v>
      </c>
      <c r="L954" t="s">
        <v>21</v>
      </c>
      <c r="M954" t="s">
        <v>22</v>
      </c>
      <c r="N954" t="s">
        <v>23</v>
      </c>
      <c r="O954" s="106">
        <v>480</v>
      </c>
      <c r="P954" t="s">
        <v>24</v>
      </c>
      <c r="R954">
        <v>4469534</v>
      </c>
    </row>
    <row r="955" spans="1:18">
      <c r="A955" s="147">
        <v>43708</v>
      </c>
      <c r="C955" t="s">
        <v>34</v>
      </c>
      <c r="D955" t="s">
        <v>19</v>
      </c>
      <c r="E955" s="106">
        <v>1190800259</v>
      </c>
      <c r="F955" s="106">
        <v>2019564</v>
      </c>
      <c r="G955" s="106" t="s">
        <v>20</v>
      </c>
      <c r="H955" s="106" t="s">
        <v>219</v>
      </c>
      <c r="J955" s="42">
        <v>57.48</v>
      </c>
      <c r="K955" s="42">
        <v>57.48</v>
      </c>
      <c r="L955" t="s">
        <v>21</v>
      </c>
      <c r="M955" t="s">
        <v>22</v>
      </c>
      <c r="N955" t="s">
        <v>23</v>
      </c>
      <c r="O955" s="106">
        <v>57.48</v>
      </c>
      <c r="P955" t="s">
        <v>24</v>
      </c>
      <c r="R955">
        <v>4469545</v>
      </c>
    </row>
    <row r="956" spans="1:18">
      <c r="A956" s="147">
        <v>43708</v>
      </c>
      <c r="C956" t="s">
        <v>129</v>
      </c>
      <c r="D956" t="s">
        <v>19</v>
      </c>
      <c r="E956" s="106">
        <v>1190800308</v>
      </c>
      <c r="F956" s="106">
        <v>2019565</v>
      </c>
      <c r="G956" s="106" t="s">
        <v>20</v>
      </c>
      <c r="H956" s="106" t="s">
        <v>219</v>
      </c>
      <c r="J956">
        <v>60</v>
      </c>
      <c r="K956">
        <v>60</v>
      </c>
      <c r="L956" t="s">
        <v>21</v>
      </c>
      <c r="M956" t="s">
        <v>22</v>
      </c>
      <c r="N956" t="s">
        <v>23</v>
      </c>
      <c r="O956" s="106">
        <v>60</v>
      </c>
      <c r="P956" t="s">
        <v>24</v>
      </c>
      <c r="R956">
        <v>4475415</v>
      </c>
    </row>
    <row r="957" spans="1:18">
      <c r="A957" s="147">
        <v>43708</v>
      </c>
      <c r="C957" t="s">
        <v>40</v>
      </c>
      <c r="D957" t="s">
        <v>19</v>
      </c>
      <c r="E957" s="106">
        <v>1190800309</v>
      </c>
      <c r="F957" s="106">
        <v>2019566</v>
      </c>
      <c r="G957" s="106" t="s">
        <v>20</v>
      </c>
      <c r="H957" s="106" t="s">
        <v>219</v>
      </c>
      <c r="J957" s="42">
        <v>376.56</v>
      </c>
      <c r="K957" s="42">
        <v>376.56</v>
      </c>
      <c r="L957" t="s">
        <v>21</v>
      </c>
      <c r="M957" t="s">
        <v>22</v>
      </c>
      <c r="N957" t="s">
        <v>23</v>
      </c>
      <c r="O957" s="106">
        <v>376.56</v>
      </c>
      <c r="P957" t="s">
        <v>24</v>
      </c>
      <c r="R957">
        <v>4475417</v>
      </c>
    </row>
    <row r="958" spans="1:18">
      <c r="A958" s="147">
        <v>43708</v>
      </c>
      <c r="C958" t="s">
        <v>40</v>
      </c>
      <c r="D958" t="s">
        <v>19</v>
      </c>
      <c r="E958" s="106">
        <v>1190800310</v>
      </c>
      <c r="F958" s="106">
        <v>2019567</v>
      </c>
      <c r="G958" s="106" t="s">
        <v>20</v>
      </c>
      <c r="H958" s="106" t="s">
        <v>219</v>
      </c>
      <c r="J958" s="42">
        <v>117.96</v>
      </c>
      <c r="K958" s="42">
        <v>117.96</v>
      </c>
      <c r="L958" t="s">
        <v>21</v>
      </c>
      <c r="M958" t="s">
        <v>22</v>
      </c>
      <c r="N958" t="s">
        <v>23</v>
      </c>
      <c r="O958" s="106">
        <v>117.96</v>
      </c>
      <c r="P958" t="s">
        <v>24</v>
      </c>
      <c r="R958">
        <v>4475419</v>
      </c>
    </row>
    <row r="959" spans="1:18">
      <c r="A959" s="147">
        <v>43708</v>
      </c>
      <c r="C959" t="s">
        <v>29</v>
      </c>
      <c r="D959" t="s">
        <v>19</v>
      </c>
      <c r="E959" s="106">
        <v>1190800250</v>
      </c>
      <c r="F959" s="106">
        <v>2019571</v>
      </c>
      <c r="G959" s="106" t="s">
        <v>20</v>
      </c>
      <c r="H959" s="106" t="s">
        <v>219</v>
      </c>
      <c r="J959" s="42">
        <v>521.16</v>
      </c>
      <c r="K959" s="42">
        <v>521.16</v>
      </c>
      <c r="L959" t="s">
        <v>21</v>
      </c>
      <c r="M959" t="s">
        <v>22</v>
      </c>
      <c r="N959" t="s">
        <v>23</v>
      </c>
      <c r="O959" s="106">
        <v>521.16</v>
      </c>
      <c r="P959" t="s">
        <v>24</v>
      </c>
      <c r="R959">
        <v>4469516</v>
      </c>
    </row>
    <row r="960" spans="1:18">
      <c r="A960" s="147">
        <v>43708</v>
      </c>
      <c r="C960" t="s">
        <v>119</v>
      </c>
      <c r="D960" t="s">
        <v>19</v>
      </c>
      <c r="E960" s="106">
        <v>1190800251</v>
      </c>
      <c r="F960" s="106">
        <v>2019572</v>
      </c>
      <c r="G960" s="106" t="s">
        <v>20</v>
      </c>
      <c r="H960" s="106" t="s">
        <v>219</v>
      </c>
      <c r="J960" s="42">
        <v>861</v>
      </c>
      <c r="K960" s="42">
        <v>861</v>
      </c>
      <c r="L960" t="s">
        <v>21</v>
      </c>
      <c r="M960" t="s">
        <v>22</v>
      </c>
      <c r="N960" t="s">
        <v>23</v>
      </c>
      <c r="O960" s="106">
        <v>861</v>
      </c>
      <c r="P960" t="s">
        <v>24</v>
      </c>
      <c r="R960">
        <v>4469518</v>
      </c>
    </row>
    <row r="961" spans="1:18">
      <c r="A961" s="147">
        <v>43708</v>
      </c>
      <c r="C961" t="s">
        <v>36</v>
      </c>
      <c r="D961" t="s">
        <v>19</v>
      </c>
      <c r="E961" s="106">
        <v>1190800252</v>
      </c>
      <c r="F961" s="106">
        <v>2019573</v>
      </c>
      <c r="G961" s="106" t="s">
        <v>20</v>
      </c>
      <c r="H961" s="106" t="s">
        <v>219</v>
      </c>
      <c r="J961" s="7">
        <v>3275.84</v>
      </c>
      <c r="K961" s="7">
        <v>3275.84</v>
      </c>
      <c r="L961" t="s">
        <v>21</v>
      </c>
      <c r="M961" t="s">
        <v>22</v>
      </c>
      <c r="N961" t="s">
        <v>23</v>
      </c>
      <c r="O961" s="98">
        <v>3275.84</v>
      </c>
      <c r="P961" t="s">
        <v>24</v>
      </c>
      <c r="R961">
        <v>4469520</v>
      </c>
    </row>
    <row r="962" spans="1:18">
      <c r="A962" s="147">
        <v>43708</v>
      </c>
      <c r="C962" t="s">
        <v>36</v>
      </c>
      <c r="D962" t="s">
        <v>19</v>
      </c>
      <c r="E962" s="106">
        <v>1190800253</v>
      </c>
      <c r="F962" s="106">
        <v>2019574</v>
      </c>
      <c r="G962" s="106" t="s">
        <v>20</v>
      </c>
      <c r="H962" s="106" t="s">
        <v>219</v>
      </c>
      <c r="J962">
        <v>405.96</v>
      </c>
      <c r="K962">
        <v>405.96</v>
      </c>
      <c r="L962" t="s">
        <v>21</v>
      </c>
      <c r="M962" t="s">
        <v>22</v>
      </c>
      <c r="N962" t="s">
        <v>23</v>
      </c>
      <c r="O962" s="106">
        <v>405.96</v>
      </c>
      <c r="P962" t="s">
        <v>24</v>
      </c>
      <c r="R962">
        <v>4469522</v>
      </c>
    </row>
    <row r="963" spans="1:18">
      <c r="A963" s="147">
        <v>43708</v>
      </c>
      <c r="C963" t="s">
        <v>36</v>
      </c>
      <c r="D963" t="s">
        <v>19</v>
      </c>
      <c r="E963" s="106">
        <v>1190800254</v>
      </c>
      <c r="F963" s="106">
        <v>2019575</v>
      </c>
      <c r="G963" s="106" t="s">
        <v>20</v>
      </c>
      <c r="H963" s="106" t="s">
        <v>219</v>
      </c>
      <c r="J963" s="7">
        <v>3275.84</v>
      </c>
      <c r="K963" s="7">
        <v>3275.84</v>
      </c>
      <c r="L963" t="s">
        <v>21</v>
      </c>
      <c r="M963" t="s">
        <v>22</v>
      </c>
      <c r="N963" t="s">
        <v>23</v>
      </c>
      <c r="O963" s="98">
        <v>3275.84</v>
      </c>
      <c r="P963" t="s">
        <v>24</v>
      </c>
      <c r="R963">
        <v>4469524</v>
      </c>
    </row>
    <row r="964" spans="1:18">
      <c r="A964" s="147">
        <v>43708</v>
      </c>
      <c r="C964" t="s">
        <v>68</v>
      </c>
      <c r="D964" t="s">
        <v>19</v>
      </c>
      <c r="E964" s="106">
        <v>1190800317</v>
      </c>
      <c r="F964" s="106">
        <v>2019579</v>
      </c>
      <c r="G964" s="106" t="s">
        <v>20</v>
      </c>
      <c r="H964" s="106" t="s">
        <v>219</v>
      </c>
      <c r="J964" s="7">
        <v>2619.6</v>
      </c>
      <c r="K964" s="7">
        <v>2619.6</v>
      </c>
      <c r="L964" t="s">
        <v>21</v>
      </c>
      <c r="M964" t="s">
        <v>22</v>
      </c>
      <c r="N964" t="s">
        <v>23</v>
      </c>
      <c r="O964" s="98">
        <v>2619.6</v>
      </c>
      <c r="P964" t="s">
        <v>24</v>
      </c>
      <c r="R964">
        <v>4475513</v>
      </c>
    </row>
    <row r="965" spans="1:18">
      <c r="A965" s="147">
        <v>43708</v>
      </c>
      <c r="C965" t="s">
        <v>134</v>
      </c>
      <c r="D965" t="s">
        <v>19</v>
      </c>
      <c r="E965" s="106">
        <v>1190800318</v>
      </c>
      <c r="F965" s="106">
        <v>2019580</v>
      </c>
      <c r="G965" s="106" t="s">
        <v>20</v>
      </c>
      <c r="H965" s="106" t="s">
        <v>219</v>
      </c>
      <c r="J965">
        <v>422.64</v>
      </c>
      <c r="K965">
        <v>422.64</v>
      </c>
      <c r="L965" t="s">
        <v>21</v>
      </c>
      <c r="M965" t="s">
        <v>22</v>
      </c>
      <c r="N965" t="s">
        <v>23</v>
      </c>
      <c r="O965" s="106">
        <v>422.64</v>
      </c>
      <c r="P965" t="s">
        <v>24</v>
      </c>
      <c r="R965">
        <v>4475515</v>
      </c>
    </row>
    <row r="966" spans="1:18">
      <c r="A966" s="147">
        <v>43708</v>
      </c>
      <c r="C966" t="s">
        <v>73</v>
      </c>
      <c r="D966" t="s">
        <v>19</v>
      </c>
      <c r="E966" s="106">
        <v>1190800319</v>
      </c>
      <c r="F966" s="106">
        <v>2019581</v>
      </c>
      <c r="G966" s="106" t="s">
        <v>20</v>
      </c>
      <c r="H966" s="106" t="s">
        <v>219</v>
      </c>
      <c r="J966">
        <v>702.96</v>
      </c>
      <c r="K966">
        <v>702.96</v>
      </c>
      <c r="L966" t="s">
        <v>21</v>
      </c>
      <c r="M966" t="s">
        <v>22</v>
      </c>
      <c r="N966" t="s">
        <v>23</v>
      </c>
      <c r="O966" s="106">
        <v>702.96</v>
      </c>
      <c r="P966" t="s">
        <v>24</v>
      </c>
      <c r="R966">
        <v>4475523</v>
      </c>
    </row>
    <row r="967" spans="1:18" customFormat="1">
      <c r="A967" s="1">
        <v>43708</v>
      </c>
      <c r="C967" t="s">
        <v>49</v>
      </c>
      <c r="D967" t="s">
        <v>19</v>
      </c>
      <c r="E967">
        <v>1190800451</v>
      </c>
      <c r="F967">
        <v>1970440</v>
      </c>
      <c r="G967" t="s">
        <v>20</v>
      </c>
      <c r="H967" t="s">
        <v>203</v>
      </c>
      <c r="J967" s="42">
        <v>98.36</v>
      </c>
      <c r="K967" s="42">
        <v>98.36</v>
      </c>
      <c r="L967" t="s">
        <v>21</v>
      </c>
      <c r="M967" t="s">
        <v>22</v>
      </c>
      <c r="N967" t="s">
        <v>23</v>
      </c>
      <c r="O967" s="42">
        <v>98.36</v>
      </c>
      <c r="P967" t="s">
        <v>24</v>
      </c>
      <c r="R967">
        <v>4477184</v>
      </c>
    </row>
    <row r="968" spans="1:18" customFormat="1">
      <c r="A968" s="1">
        <v>43708</v>
      </c>
      <c r="C968" t="s">
        <v>66</v>
      </c>
      <c r="D968" t="s">
        <v>19</v>
      </c>
      <c r="E968">
        <v>1190800451</v>
      </c>
      <c r="F968">
        <v>1970440</v>
      </c>
      <c r="G968" t="s">
        <v>20</v>
      </c>
      <c r="H968" t="s">
        <v>203</v>
      </c>
      <c r="J968">
        <v>161.76</v>
      </c>
      <c r="K968">
        <v>161.76</v>
      </c>
      <c r="L968" t="s">
        <v>21</v>
      </c>
      <c r="M968" t="s">
        <v>22</v>
      </c>
      <c r="N968" t="s">
        <v>23</v>
      </c>
      <c r="O968">
        <v>161.76</v>
      </c>
      <c r="P968" t="s">
        <v>24</v>
      </c>
      <c r="R968">
        <v>4477183</v>
      </c>
    </row>
    <row r="969" spans="1:18" customFormat="1">
      <c r="A969" s="1">
        <v>43708</v>
      </c>
      <c r="C969" t="s">
        <v>51</v>
      </c>
      <c r="D969" t="s">
        <v>19</v>
      </c>
      <c r="E969">
        <v>1190800451</v>
      </c>
      <c r="F969">
        <v>1970440</v>
      </c>
      <c r="G969" t="s">
        <v>20</v>
      </c>
      <c r="H969" t="s">
        <v>203</v>
      </c>
      <c r="J969">
        <v>112.44</v>
      </c>
      <c r="K969">
        <v>112.44</v>
      </c>
      <c r="L969" t="s">
        <v>21</v>
      </c>
      <c r="M969" t="s">
        <v>22</v>
      </c>
      <c r="N969" t="s">
        <v>23</v>
      </c>
      <c r="O969">
        <v>112.44</v>
      </c>
      <c r="P969" t="s">
        <v>24</v>
      </c>
      <c r="R969">
        <v>4477185</v>
      </c>
    </row>
    <row r="970" spans="1:18" customFormat="1">
      <c r="A970" s="1">
        <v>43708</v>
      </c>
      <c r="C970" t="s">
        <v>56</v>
      </c>
      <c r="D970" t="s">
        <v>19</v>
      </c>
      <c r="E970">
        <v>1190800322</v>
      </c>
      <c r="F970">
        <v>1970419</v>
      </c>
      <c r="G970" t="s">
        <v>20</v>
      </c>
      <c r="H970" t="s">
        <v>203</v>
      </c>
      <c r="J970">
        <v>159.6</v>
      </c>
      <c r="K970">
        <v>159.6</v>
      </c>
      <c r="L970" t="s">
        <v>21</v>
      </c>
      <c r="M970" t="s">
        <v>22</v>
      </c>
      <c r="N970" t="s">
        <v>23</v>
      </c>
      <c r="O970">
        <v>159.6</v>
      </c>
      <c r="P970" t="s">
        <v>24</v>
      </c>
      <c r="R970">
        <v>4475585</v>
      </c>
    </row>
    <row r="971" spans="1:18" customFormat="1">
      <c r="A971" s="1">
        <v>43708</v>
      </c>
      <c r="C971" t="s">
        <v>71</v>
      </c>
      <c r="D971" t="s">
        <v>19</v>
      </c>
      <c r="E971">
        <v>1190800451</v>
      </c>
      <c r="F971">
        <v>1970440</v>
      </c>
      <c r="G971" t="s">
        <v>20</v>
      </c>
      <c r="H971" t="s">
        <v>203</v>
      </c>
      <c r="J971" s="42">
        <v>101.4</v>
      </c>
      <c r="K971" s="42">
        <v>101.4</v>
      </c>
      <c r="L971" t="s">
        <v>21</v>
      </c>
      <c r="M971" t="s">
        <v>22</v>
      </c>
      <c r="N971" t="s">
        <v>23</v>
      </c>
      <c r="O971" s="42">
        <v>101.4</v>
      </c>
      <c r="P971" t="s">
        <v>24</v>
      </c>
      <c r="R971">
        <v>4477182</v>
      </c>
    </row>
    <row r="972" spans="1:18" customFormat="1">
      <c r="A972" s="1">
        <v>43708</v>
      </c>
      <c r="C972" t="s">
        <v>39</v>
      </c>
      <c r="D972" t="s">
        <v>19</v>
      </c>
      <c r="E972">
        <v>1190800451</v>
      </c>
      <c r="F972">
        <v>1970440</v>
      </c>
      <c r="G972" t="s">
        <v>20</v>
      </c>
      <c r="H972" t="s">
        <v>203</v>
      </c>
      <c r="J972" s="42">
        <v>231.96</v>
      </c>
      <c r="K972" s="42">
        <v>231.96</v>
      </c>
      <c r="L972" t="s">
        <v>21</v>
      </c>
      <c r="M972" t="s">
        <v>22</v>
      </c>
      <c r="N972" t="s">
        <v>23</v>
      </c>
      <c r="O972" s="42">
        <v>231.96</v>
      </c>
      <c r="P972" t="s">
        <v>24</v>
      </c>
      <c r="R972">
        <v>4477186</v>
      </c>
    </row>
    <row r="973" spans="1:18" customFormat="1">
      <c r="A973" s="1">
        <v>43708</v>
      </c>
      <c r="C973" t="s">
        <v>27</v>
      </c>
      <c r="D973" t="s">
        <v>19</v>
      </c>
      <c r="E973">
        <v>1190800451</v>
      </c>
      <c r="F973">
        <v>1970440</v>
      </c>
      <c r="G973" t="s">
        <v>20</v>
      </c>
      <c r="H973" t="s">
        <v>203</v>
      </c>
      <c r="J973" s="42">
        <v>353.8</v>
      </c>
      <c r="K973" s="42">
        <v>353.8</v>
      </c>
      <c r="L973" t="s">
        <v>21</v>
      </c>
      <c r="M973" t="s">
        <v>22</v>
      </c>
      <c r="N973" t="s">
        <v>23</v>
      </c>
      <c r="O973" s="42">
        <v>353.8</v>
      </c>
      <c r="P973" t="s">
        <v>24</v>
      </c>
      <c r="R973">
        <v>4477187</v>
      </c>
    </row>
    <row r="974" spans="1:18" customFormat="1">
      <c r="A974" s="1">
        <v>43708</v>
      </c>
      <c r="C974" t="s">
        <v>130</v>
      </c>
      <c r="D974" t="s">
        <v>19</v>
      </c>
      <c r="E974">
        <v>1190800311</v>
      </c>
      <c r="F974">
        <v>519052</v>
      </c>
      <c r="G974" t="s">
        <v>20</v>
      </c>
      <c r="H974" t="s">
        <v>206</v>
      </c>
      <c r="J974" s="42">
        <v>543</v>
      </c>
      <c r="K974" s="42">
        <v>543</v>
      </c>
      <c r="L974" t="s">
        <v>21</v>
      </c>
      <c r="M974" t="s">
        <v>22</v>
      </c>
      <c r="N974" t="s">
        <v>23</v>
      </c>
      <c r="O974" s="42">
        <v>543</v>
      </c>
      <c r="P974" t="s">
        <v>24</v>
      </c>
      <c r="R974">
        <v>4475433</v>
      </c>
    </row>
    <row r="975" spans="1:18" customFormat="1">
      <c r="A975" s="1">
        <v>43708</v>
      </c>
      <c r="C975" t="s">
        <v>159</v>
      </c>
      <c r="D975" t="s">
        <v>19</v>
      </c>
      <c r="E975">
        <v>1190800261</v>
      </c>
      <c r="F975">
        <v>111901723</v>
      </c>
      <c r="G975" t="s">
        <v>20</v>
      </c>
      <c r="H975" t="s">
        <v>207</v>
      </c>
      <c r="J975">
        <v>168</v>
      </c>
      <c r="K975">
        <v>168</v>
      </c>
      <c r="L975" t="s">
        <v>21</v>
      </c>
      <c r="M975" t="s">
        <v>22</v>
      </c>
      <c r="N975" t="s">
        <v>23</v>
      </c>
      <c r="O975">
        <v>168</v>
      </c>
      <c r="P975" t="s">
        <v>24</v>
      </c>
      <c r="R975">
        <v>4469549</v>
      </c>
    </row>
    <row r="976" spans="1:18" customFormat="1">
      <c r="A976" s="1">
        <v>43708</v>
      </c>
      <c r="C976" t="s">
        <v>53</v>
      </c>
      <c r="D976" t="s">
        <v>19</v>
      </c>
      <c r="E976">
        <v>1190800446</v>
      </c>
      <c r="F976">
        <v>2019126</v>
      </c>
      <c r="G976" t="s">
        <v>20</v>
      </c>
      <c r="H976" t="s">
        <v>220</v>
      </c>
      <c r="J976">
        <v>8.1300000000000008</v>
      </c>
      <c r="K976">
        <v>8.1300000000000008</v>
      </c>
      <c r="L976" t="s">
        <v>21</v>
      </c>
      <c r="M976" t="s">
        <v>22</v>
      </c>
      <c r="N976" t="s">
        <v>23</v>
      </c>
      <c r="O976">
        <v>8.1300000000000008</v>
      </c>
      <c r="P976" t="s">
        <v>24</v>
      </c>
      <c r="R976">
        <v>4477222</v>
      </c>
    </row>
    <row r="977" spans="1:18" customFormat="1">
      <c r="A977" s="1">
        <v>43708</v>
      </c>
      <c r="C977" t="s">
        <v>54</v>
      </c>
      <c r="D977" t="s">
        <v>19</v>
      </c>
      <c r="E977">
        <v>1190800446</v>
      </c>
      <c r="F977">
        <v>2019126</v>
      </c>
      <c r="G977" t="s">
        <v>20</v>
      </c>
      <c r="H977" t="s">
        <v>220</v>
      </c>
      <c r="J977">
        <v>15.18</v>
      </c>
      <c r="K977">
        <v>15.18</v>
      </c>
      <c r="L977" t="s">
        <v>21</v>
      </c>
      <c r="M977" t="s">
        <v>22</v>
      </c>
      <c r="N977" t="s">
        <v>23</v>
      </c>
      <c r="O977">
        <v>15.18</v>
      </c>
      <c r="P977" t="s">
        <v>24</v>
      </c>
      <c r="R977">
        <v>4477224</v>
      </c>
    </row>
    <row r="978" spans="1:18" customFormat="1">
      <c r="A978" s="1">
        <v>43708</v>
      </c>
      <c r="C978" t="s">
        <v>137</v>
      </c>
      <c r="D978" t="s">
        <v>19</v>
      </c>
      <c r="E978">
        <v>1190800446</v>
      </c>
      <c r="F978">
        <v>2019126</v>
      </c>
      <c r="G978" t="s">
        <v>20</v>
      </c>
      <c r="H978" t="s">
        <v>220</v>
      </c>
      <c r="J978">
        <v>97.56</v>
      </c>
      <c r="K978">
        <v>97.56</v>
      </c>
      <c r="L978" t="s">
        <v>21</v>
      </c>
      <c r="M978" t="s">
        <v>22</v>
      </c>
      <c r="N978" t="s">
        <v>23</v>
      </c>
      <c r="O978">
        <v>97.56</v>
      </c>
      <c r="P978" t="s">
        <v>24</v>
      </c>
      <c r="R978">
        <v>4477223</v>
      </c>
    </row>
    <row r="979" spans="1:18" customFormat="1">
      <c r="A979" s="1">
        <v>43708</v>
      </c>
      <c r="C979" t="s">
        <v>41</v>
      </c>
      <c r="D979" t="s">
        <v>19</v>
      </c>
      <c r="E979">
        <v>1190800446</v>
      </c>
      <c r="F979">
        <v>2019126</v>
      </c>
      <c r="G979" t="s">
        <v>20</v>
      </c>
      <c r="H979" t="s">
        <v>220</v>
      </c>
      <c r="J979" s="42">
        <v>138.12</v>
      </c>
      <c r="K979" s="42">
        <v>138.12</v>
      </c>
      <c r="L979" t="s">
        <v>21</v>
      </c>
      <c r="M979" t="s">
        <v>22</v>
      </c>
      <c r="N979" t="s">
        <v>23</v>
      </c>
      <c r="O979" s="42">
        <v>138.12</v>
      </c>
      <c r="P979" t="s">
        <v>24</v>
      </c>
      <c r="R979">
        <v>4477219</v>
      </c>
    </row>
    <row r="980" spans="1:18" customFormat="1">
      <c r="A980" s="1">
        <v>43708</v>
      </c>
      <c r="C980" t="s">
        <v>29</v>
      </c>
      <c r="D980" t="s">
        <v>19</v>
      </c>
      <c r="E980">
        <v>1190800446</v>
      </c>
      <c r="F980">
        <v>2019126</v>
      </c>
      <c r="G980" t="s">
        <v>20</v>
      </c>
      <c r="H980" t="s">
        <v>220</v>
      </c>
      <c r="J980">
        <v>105.69</v>
      </c>
      <c r="K980">
        <v>105.69</v>
      </c>
      <c r="L980" t="s">
        <v>21</v>
      </c>
      <c r="M980" t="s">
        <v>22</v>
      </c>
      <c r="N980" t="s">
        <v>23</v>
      </c>
      <c r="O980">
        <v>105.69</v>
      </c>
      <c r="P980" t="s">
        <v>24</v>
      </c>
      <c r="R980">
        <v>4477221</v>
      </c>
    </row>
    <row r="981" spans="1:18" customFormat="1">
      <c r="A981" s="1">
        <v>43708</v>
      </c>
      <c r="C981" t="s">
        <v>160</v>
      </c>
      <c r="D981" t="s">
        <v>19</v>
      </c>
      <c r="E981">
        <v>1190800446</v>
      </c>
      <c r="F981">
        <v>2019126</v>
      </c>
      <c r="G981" t="s">
        <v>20</v>
      </c>
      <c r="H981" t="s">
        <v>220</v>
      </c>
      <c r="J981">
        <v>739.83</v>
      </c>
      <c r="K981">
        <v>739.83</v>
      </c>
      <c r="L981" t="s">
        <v>21</v>
      </c>
      <c r="M981" t="s">
        <v>22</v>
      </c>
      <c r="N981" t="s">
        <v>23</v>
      </c>
      <c r="O981">
        <v>739.83</v>
      </c>
      <c r="P981" t="s">
        <v>24</v>
      </c>
      <c r="R981">
        <v>4477220</v>
      </c>
    </row>
    <row r="982" spans="1:18" customFormat="1">
      <c r="A982" s="1">
        <v>43708</v>
      </c>
      <c r="C982" t="s">
        <v>122</v>
      </c>
      <c r="D982" t="s">
        <v>19</v>
      </c>
      <c r="E982">
        <v>1190800446</v>
      </c>
      <c r="F982">
        <v>2019126</v>
      </c>
      <c r="G982" t="s">
        <v>20</v>
      </c>
      <c r="H982" t="s">
        <v>220</v>
      </c>
      <c r="J982">
        <v>357.72</v>
      </c>
      <c r="K982">
        <v>357.72</v>
      </c>
      <c r="L982" t="s">
        <v>21</v>
      </c>
      <c r="M982" t="s">
        <v>22</v>
      </c>
      <c r="N982" t="s">
        <v>23</v>
      </c>
      <c r="O982">
        <v>357.72</v>
      </c>
      <c r="P982" t="s">
        <v>24</v>
      </c>
      <c r="R982">
        <v>4477218</v>
      </c>
    </row>
    <row r="983" spans="1:18" customFormat="1">
      <c r="A983" s="1">
        <v>43708</v>
      </c>
      <c r="C983" t="s">
        <v>27</v>
      </c>
      <c r="D983" t="s">
        <v>19</v>
      </c>
      <c r="E983">
        <v>1190800446</v>
      </c>
      <c r="F983">
        <v>2019126</v>
      </c>
      <c r="G983" t="s">
        <v>20</v>
      </c>
      <c r="H983" t="s">
        <v>220</v>
      </c>
      <c r="J983" s="42">
        <v>560.97</v>
      </c>
      <c r="K983" s="42">
        <v>560.97</v>
      </c>
      <c r="L983" t="s">
        <v>21</v>
      </c>
      <c r="M983" t="s">
        <v>22</v>
      </c>
      <c r="N983" t="s">
        <v>23</v>
      </c>
      <c r="O983" s="42">
        <v>560.97</v>
      </c>
      <c r="P983" t="s">
        <v>24</v>
      </c>
      <c r="R983">
        <v>4477217</v>
      </c>
    </row>
    <row r="984" spans="1:18" customFormat="1">
      <c r="A984" s="1">
        <v>43708</v>
      </c>
      <c r="C984" t="s">
        <v>63</v>
      </c>
      <c r="D984" t="s">
        <v>19</v>
      </c>
      <c r="E984">
        <v>1190800450</v>
      </c>
      <c r="F984">
        <v>201913196</v>
      </c>
      <c r="G984" t="s">
        <v>20</v>
      </c>
      <c r="H984" t="s">
        <v>230</v>
      </c>
      <c r="J984">
        <v>417.6</v>
      </c>
      <c r="K984">
        <v>417.6</v>
      </c>
      <c r="L984" t="s">
        <v>21</v>
      </c>
      <c r="M984" t="s">
        <v>22</v>
      </c>
      <c r="N984" t="s">
        <v>23</v>
      </c>
      <c r="O984">
        <v>417.6</v>
      </c>
      <c r="P984" t="s">
        <v>24</v>
      </c>
      <c r="R984">
        <v>4477274</v>
      </c>
    </row>
    <row r="985" spans="1:18" customFormat="1">
      <c r="A985" s="1">
        <v>43708</v>
      </c>
      <c r="C985" t="s">
        <v>156</v>
      </c>
      <c r="D985" t="s">
        <v>19</v>
      </c>
      <c r="E985">
        <v>1190800320</v>
      </c>
      <c r="F985">
        <v>2019091283</v>
      </c>
      <c r="G985" t="s">
        <v>20</v>
      </c>
      <c r="H985" t="s">
        <v>243</v>
      </c>
      <c r="J985" s="7">
        <v>1036.8</v>
      </c>
      <c r="K985" s="7">
        <v>1036.8</v>
      </c>
      <c r="L985" t="s">
        <v>21</v>
      </c>
      <c r="M985" t="s">
        <v>22</v>
      </c>
      <c r="N985" t="s">
        <v>23</v>
      </c>
      <c r="O985" s="7">
        <v>1036.8</v>
      </c>
      <c r="P985" t="s">
        <v>24</v>
      </c>
      <c r="R985">
        <v>4475525</v>
      </c>
    </row>
    <row r="986" spans="1:18" customFormat="1">
      <c r="A986" s="1">
        <v>43708</v>
      </c>
      <c r="C986" t="s">
        <v>29</v>
      </c>
      <c r="D986" t="s">
        <v>19</v>
      </c>
      <c r="E986">
        <v>1190800249</v>
      </c>
      <c r="F986">
        <v>201990276</v>
      </c>
      <c r="G986" t="s">
        <v>20</v>
      </c>
      <c r="H986" t="s">
        <v>252</v>
      </c>
      <c r="J986">
        <v>678</v>
      </c>
      <c r="K986">
        <v>678</v>
      </c>
      <c r="L986" t="s">
        <v>21</v>
      </c>
      <c r="M986" t="s">
        <v>22</v>
      </c>
      <c r="N986" t="s">
        <v>23</v>
      </c>
      <c r="O986">
        <v>678</v>
      </c>
      <c r="P986" t="s">
        <v>24</v>
      </c>
      <c r="R986">
        <v>4469514</v>
      </c>
    </row>
    <row r="987" spans="1:18" customFormat="1">
      <c r="A987" s="1">
        <v>43708</v>
      </c>
      <c r="C987" t="s">
        <v>67</v>
      </c>
      <c r="D987" t="s">
        <v>19</v>
      </c>
      <c r="E987">
        <v>1190800315</v>
      </c>
      <c r="F987">
        <v>190483</v>
      </c>
      <c r="G987" t="s">
        <v>20</v>
      </c>
      <c r="H987" t="s">
        <v>270</v>
      </c>
      <c r="J987" s="7">
        <v>6900</v>
      </c>
      <c r="K987" s="7">
        <v>6900</v>
      </c>
      <c r="L987" t="s">
        <v>21</v>
      </c>
      <c r="M987" t="s">
        <v>22</v>
      </c>
      <c r="N987" t="s">
        <v>23</v>
      </c>
      <c r="O987" s="7">
        <v>6900</v>
      </c>
      <c r="P987" t="s">
        <v>24</v>
      </c>
      <c r="R987">
        <v>4475497</v>
      </c>
    </row>
    <row r="988" spans="1:18" customFormat="1">
      <c r="A988" s="1">
        <v>43708</v>
      </c>
      <c r="C988" t="s">
        <v>158</v>
      </c>
      <c r="D988" t="s">
        <v>19</v>
      </c>
      <c r="E988">
        <v>1190800529</v>
      </c>
      <c r="F988">
        <v>190508</v>
      </c>
      <c r="G988" t="s">
        <v>20</v>
      </c>
      <c r="H988" t="s">
        <v>270</v>
      </c>
      <c r="J988" s="2">
        <v>3933</v>
      </c>
      <c r="K988" s="2">
        <v>3933</v>
      </c>
      <c r="L988" t="s">
        <v>21</v>
      </c>
      <c r="M988" t="s">
        <v>22</v>
      </c>
      <c r="N988" t="s">
        <v>23</v>
      </c>
      <c r="O988" s="2">
        <v>3933</v>
      </c>
      <c r="P988" t="s">
        <v>24</v>
      </c>
      <c r="R988">
        <v>4530264</v>
      </c>
    </row>
    <row r="989" spans="1:18" customFormat="1">
      <c r="A989" s="1">
        <v>43708</v>
      </c>
      <c r="C989" t="s">
        <v>117</v>
      </c>
      <c r="D989" t="s">
        <v>19</v>
      </c>
      <c r="E989">
        <v>1190800528</v>
      </c>
      <c r="F989">
        <v>190514</v>
      </c>
      <c r="G989" t="s">
        <v>20</v>
      </c>
      <c r="H989" t="s">
        <v>270</v>
      </c>
      <c r="J989">
        <v>108</v>
      </c>
      <c r="K989">
        <v>108</v>
      </c>
      <c r="L989" t="s">
        <v>21</v>
      </c>
      <c r="M989" t="s">
        <v>22</v>
      </c>
      <c r="N989" t="s">
        <v>23</v>
      </c>
      <c r="O989">
        <v>108</v>
      </c>
      <c r="P989" t="s">
        <v>24</v>
      </c>
      <c r="R989">
        <v>4530273</v>
      </c>
    </row>
    <row r="990" spans="1:18" customFormat="1">
      <c r="A990" s="1">
        <v>43708</v>
      </c>
      <c r="C990" t="s">
        <v>58</v>
      </c>
      <c r="D990" t="s">
        <v>19</v>
      </c>
      <c r="E990">
        <v>1190800314</v>
      </c>
      <c r="F990">
        <v>190491</v>
      </c>
      <c r="G990" t="s">
        <v>20</v>
      </c>
      <c r="H990" t="s">
        <v>270</v>
      </c>
      <c r="J990" s="7">
        <v>1920</v>
      </c>
      <c r="K990" s="7">
        <v>1920</v>
      </c>
      <c r="L990" t="s">
        <v>21</v>
      </c>
      <c r="M990" t="s">
        <v>22</v>
      </c>
      <c r="N990" t="s">
        <v>23</v>
      </c>
      <c r="O990" s="7">
        <v>1920</v>
      </c>
      <c r="P990" t="s">
        <v>24</v>
      </c>
      <c r="R990">
        <v>4475490</v>
      </c>
    </row>
    <row r="991" spans="1:18" customFormat="1">
      <c r="A991" s="1">
        <v>43708</v>
      </c>
      <c r="C991" t="s">
        <v>156</v>
      </c>
      <c r="D991" t="s">
        <v>19</v>
      </c>
      <c r="E991">
        <v>1190800313</v>
      </c>
      <c r="F991">
        <v>190503</v>
      </c>
      <c r="G991" t="s">
        <v>20</v>
      </c>
      <c r="H991" t="s">
        <v>270</v>
      </c>
      <c r="J991" s="7">
        <v>1462.8</v>
      </c>
      <c r="K991" s="7">
        <v>1462.8</v>
      </c>
      <c r="L991" t="s">
        <v>21</v>
      </c>
      <c r="M991" t="s">
        <v>22</v>
      </c>
      <c r="N991" t="s">
        <v>23</v>
      </c>
      <c r="O991" s="7">
        <v>1462.8</v>
      </c>
      <c r="P991" t="s">
        <v>24</v>
      </c>
      <c r="R991">
        <v>4475437</v>
      </c>
    </row>
    <row r="992" spans="1:18" customFormat="1">
      <c r="A992" s="1">
        <v>43708</v>
      </c>
      <c r="C992" t="s">
        <v>35</v>
      </c>
      <c r="D992" t="s">
        <v>19</v>
      </c>
      <c r="E992">
        <v>1190800307</v>
      </c>
      <c r="F992">
        <v>1960038</v>
      </c>
      <c r="G992" t="s">
        <v>20</v>
      </c>
      <c r="H992" t="s">
        <v>277</v>
      </c>
      <c r="J992">
        <v>90</v>
      </c>
      <c r="K992">
        <v>90</v>
      </c>
      <c r="L992" t="s">
        <v>21</v>
      </c>
      <c r="M992" t="s">
        <v>22</v>
      </c>
      <c r="N992" t="s">
        <v>23</v>
      </c>
      <c r="O992">
        <v>90</v>
      </c>
      <c r="P992" t="s">
        <v>24</v>
      </c>
      <c r="R992">
        <v>4475413</v>
      </c>
    </row>
    <row r="993" spans="1:18" customFormat="1">
      <c r="A993" s="1">
        <v>43708</v>
      </c>
      <c r="C993" t="s">
        <v>157</v>
      </c>
      <c r="D993" t="s">
        <v>19</v>
      </c>
      <c r="E993">
        <v>1190800306</v>
      </c>
      <c r="F993">
        <v>1960039</v>
      </c>
      <c r="G993" t="s">
        <v>20</v>
      </c>
      <c r="H993" t="s">
        <v>277</v>
      </c>
      <c r="J993">
        <v>168</v>
      </c>
      <c r="K993">
        <v>168</v>
      </c>
      <c r="L993" t="s">
        <v>21</v>
      </c>
      <c r="M993" t="s">
        <v>22</v>
      </c>
      <c r="N993" t="s">
        <v>23</v>
      </c>
      <c r="O993">
        <v>168</v>
      </c>
      <c r="P993" t="s">
        <v>24</v>
      </c>
      <c r="R993">
        <v>4475390</v>
      </c>
    </row>
    <row r="994" spans="1:18" customFormat="1">
      <c r="A994" s="1">
        <v>43708</v>
      </c>
      <c r="C994" t="s">
        <v>120</v>
      </c>
      <c r="D994" t="s">
        <v>19</v>
      </c>
      <c r="E994">
        <v>1190800248</v>
      </c>
      <c r="F994">
        <v>1960037</v>
      </c>
      <c r="G994" t="s">
        <v>20</v>
      </c>
      <c r="H994" t="s">
        <v>277</v>
      </c>
      <c r="J994">
        <v>114</v>
      </c>
      <c r="K994">
        <v>114</v>
      </c>
      <c r="L994" t="s">
        <v>21</v>
      </c>
      <c r="M994" t="s">
        <v>22</v>
      </c>
      <c r="N994" t="s">
        <v>23</v>
      </c>
      <c r="O994">
        <v>114</v>
      </c>
      <c r="P994" t="s">
        <v>24</v>
      </c>
      <c r="R994">
        <v>4469512</v>
      </c>
    </row>
    <row r="995" spans="1:18" customFormat="1">
      <c r="A995" s="1">
        <v>43708</v>
      </c>
      <c r="C995" t="s">
        <v>101</v>
      </c>
      <c r="D995" t="s">
        <v>19</v>
      </c>
      <c r="E995">
        <v>1190800321</v>
      </c>
      <c r="F995">
        <v>190326</v>
      </c>
      <c r="G995" t="s">
        <v>20</v>
      </c>
      <c r="H995" t="s">
        <v>278</v>
      </c>
      <c r="J995" s="7">
        <v>4800</v>
      </c>
      <c r="K995" s="7">
        <v>4800</v>
      </c>
      <c r="L995" t="s">
        <v>21</v>
      </c>
      <c r="M995" t="s">
        <v>22</v>
      </c>
      <c r="N995" t="s">
        <v>23</v>
      </c>
      <c r="O995" s="7">
        <v>4800</v>
      </c>
      <c r="P995" t="s">
        <v>24</v>
      </c>
      <c r="R995">
        <v>4475527</v>
      </c>
    </row>
    <row r="996" spans="1:18" customFormat="1">
      <c r="A996" s="1">
        <v>43710</v>
      </c>
      <c r="C996" t="s">
        <v>146</v>
      </c>
      <c r="D996" t="s">
        <v>19</v>
      </c>
      <c r="E996">
        <v>1190900035</v>
      </c>
      <c r="F996">
        <v>219088088</v>
      </c>
      <c r="G996" t="s">
        <v>20</v>
      </c>
      <c r="H996" t="s">
        <v>273</v>
      </c>
      <c r="J996">
        <v>778.8</v>
      </c>
      <c r="K996">
        <v>778.8</v>
      </c>
      <c r="L996" t="s">
        <v>21</v>
      </c>
      <c r="M996" t="s">
        <v>22</v>
      </c>
      <c r="N996" t="s">
        <v>23</v>
      </c>
      <c r="O996">
        <v>778.8</v>
      </c>
      <c r="P996" t="s">
        <v>24</v>
      </c>
      <c r="R996">
        <v>4549912</v>
      </c>
    </row>
    <row r="997" spans="1:18">
      <c r="A997" s="147">
        <v>43713</v>
      </c>
      <c r="C997" t="s">
        <v>36</v>
      </c>
      <c r="D997" t="s">
        <v>19</v>
      </c>
      <c r="E997" s="106">
        <v>1190900036</v>
      </c>
      <c r="F997" s="106">
        <v>2019585</v>
      </c>
      <c r="G997" s="106" t="s">
        <v>20</v>
      </c>
      <c r="H997" s="106" t="s">
        <v>219</v>
      </c>
      <c r="J997" s="7">
        <v>1926</v>
      </c>
      <c r="K997" s="7">
        <v>1926</v>
      </c>
      <c r="L997" t="s">
        <v>21</v>
      </c>
      <c r="M997" t="s">
        <v>22</v>
      </c>
      <c r="N997" t="s">
        <v>23</v>
      </c>
      <c r="O997" s="98">
        <v>1926</v>
      </c>
      <c r="P997" t="s">
        <v>24</v>
      </c>
      <c r="R997">
        <v>4549922</v>
      </c>
    </row>
    <row r="998" spans="1:18" customFormat="1">
      <c r="A998" s="1">
        <v>43714</v>
      </c>
      <c r="C998" t="s">
        <v>25</v>
      </c>
      <c r="D998" t="s">
        <v>19</v>
      </c>
      <c r="E998">
        <v>1190900037</v>
      </c>
      <c r="F998">
        <v>4115005847</v>
      </c>
      <c r="G998" t="s">
        <v>20</v>
      </c>
      <c r="H998" t="s">
        <v>262</v>
      </c>
      <c r="J998" s="7">
        <v>1080.72</v>
      </c>
      <c r="K998" s="7">
        <v>1080.72</v>
      </c>
      <c r="L998" t="s">
        <v>21</v>
      </c>
      <c r="M998" t="s">
        <v>22</v>
      </c>
      <c r="N998" t="s">
        <v>23</v>
      </c>
      <c r="O998" s="7">
        <v>1080.72</v>
      </c>
      <c r="P998" t="s">
        <v>24</v>
      </c>
      <c r="R998">
        <v>4549932</v>
      </c>
    </row>
    <row r="999" spans="1:18" customFormat="1">
      <c r="A999" s="1">
        <v>43714</v>
      </c>
      <c r="C999" t="s">
        <v>26</v>
      </c>
      <c r="D999" t="s">
        <v>19</v>
      </c>
      <c r="E999">
        <v>1190900038</v>
      </c>
      <c r="F999">
        <v>4115005846</v>
      </c>
      <c r="G999" t="s">
        <v>20</v>
      </c>
      <c r="H999" t="s">
        <v>262</v>
      </c>
      <c r="J999" s="7">
        <v>1000.32</v>
      </c>
      <c r="K999" s="7">
        <v>1000.32</v>
      </c>
      <c r="L999" t="s">
        <v>21</v>
      </c>
      <c r="M999" t="s">
        <v>22</v>
      </c>
      <c r="N999" t="s">
        <v>23</v>
      </c>
      <c r="O999" s="7">
        <v>1000.32</v>
      </c>
      <c r="P999" t="s">
        <v>24</v>
      </c>
      <c r="R999">
        <v>4549941</v>
      </c>
    </row>
    <row r="1000" spans="1:18" customFormat="1">
      <c r="A1000" s="1">
        <v>43719</v>
      </c>
      <c r="C1000" t="s">
        <v>30</v>
      </c>
      <c r="D1000" t="s">
        <v>19</v>
      </c>
      <c r="E1000">
        <v>1190900039</v>
      </c>
      <c r="F1000">
        <v>2019080</v>
      </c>
      <c r="G1000" t="s">
        <v>20</v>
      </c>
      <c r="H1000" t="s">
        <v>202</v>
      </c>
      <c r="J1000" s="7">
        <v>1248</v>
      </c>
      <c r="K1000" s="7">
        <v>1248</v>
      </c>
      <c r="L1000" t="s">
        <v>21</v>
      </c>
      <c r="M1000" t="s">
        <v>22</v>
      </c>
      <c r="N1000" t="s">
        <v>23</v>
      </c>
      <c r="O1000" s="7">
        <v>1248</v>
      </c>
      <c r="P1000" t="s">
        <v>24</v>
      </c>
      <c r="R1000">
        <v>4549951</v>
      </c>
    </row>
    <row r="1001" spans="1:18" customFormat="1">
      <c r="A1001" s="1">
        <v>43720</v>
      </c>
      <c r="C1001" t="s">
        <v>82</v>
      </c>
      <c r="D1001" t="s">
        <v>19</v>
      </c>
      <c r="E1001">
        <v>1190900040</v>
      </c>
      <c r="F1001">
        <v>201902960</v>
      </c>
      <c r="G1001" t="s">
        <v>20</v>
      </c>
      <c r="H1001" t="s">
        <v>191</v>
      </c>
      <c r="J1001">
        <v>379.2</v>
      </c>
      <c r="K1001">
        <v>379.2</v>
      </c>
      <c r="L1001" t="s">
        <v>21</v>
      </c>
      <c r="M1001" t="s">
        <v>22</v>
      </c>
      <c r="N1001" t="s">
        <v>23</v>
      </c>
      <c r="O1001">
        <v>379.2</v>
      </c>
      <c r="P1001" t="s">
        <v>24</v>
      </c>
      <c r="R1001">
        <v>4549953</v>
      </c>
    </row>
    <row r="1002" spans="1:18" customFormat="1">
      <c r="A1002" s="1">
        <v>43720</v>
      </c>
      <c r="C1002" t="s">
        <v>111</v>
      </c>
      <c r="D1002" t="s">
        <v>19</v>
      </c>
      <c r="E1002">
        <v>1190900041</v>
      </c>
      <c r="F1002">
        <v>2190517</v>
      </c>
      <c r="G1002" t="s">
        <v>20</v>
      </c>
      <c r="H1002" t="s">
        <v>256</v>
      </c>
      <c r="J1002">
        <v>205.2</v>
      </c>
      <c r="K1002">
        <v>205.2</v>
      </c>
      <c r="L1002" t="s">
        <v>21</v>
      </c>
      <c r="M1002" t="s">
        <v>22</v>
      </c>
      <c r="N1002" t="s">
        <v>23</v>
      </c>
      <c r="O1002">
        <v>205.2</v>
      </c>
      <c r="P1002" t="s">
        <v>24</v>
      </c>
      <c r="R1002">
        <v>4549955</v>
      </c>
    </row>
    <row r="1003" spans="1:18" customFormat="1">
      <c r="A1003" s="1">
        <v>43724</v>
      </c>
      <c r="C1003" t="s">
        <v>28</v>
      </c>
      <c r="D1003" t="s">
        <v>19</v>
      </c>
      <c r="E1003">
        <v>1190900042</v>
      </c>
      <c r="F1003">
        <v>2019334</v>
      </c>
      <c r="G1003" t="s">
        <v>20</v>
      </c>
      <c r="H1003" t="s">
        <v>193</v>
      </c>
      <c r="J1003" s="42">
        <v>328.8</v>
      </c>
      <c r="K1003" s="42">
        <v>328.8</v>
      </c>
      <c r="L1003" t="s">
        <v>21</v>
      </c>
      <c r="M1003" t="s">
        <v>22</v>
      </c>
      <c r="N1003" t="s">
        <v>23</v>
      </c>
      <c r="O1003" s="42">
        <v>328.8</v>
      </c>
      <c r="P1003" t="s">
        <v>24</v>
      </c>
      <c r="R1003">
        <v>4550001</v>
      </c>
    </row>
    <row r="1004" spans="1:18" customFormat="1">
      <c r="A1004" s="1">
        <v>43725</v>
      </c>
      <c r="C1004" t="s">
        <v>39</v>
      </c>
      <c r="D1004" t="s">
        <v>19</v>
      </c>
      <c r="E1004">
        <v>1190900061</v>
      </c>
      <c r="F1004">
        <v>190100250</v>
      </c>
      <c r="G1004" t="s">
        <v>20</v>
      </c>
      <c r="H1004" t="s">
        <v>187</v>
      </c>
      <c r="J1004">
        <v>154.02000000000001</v>
      </c>
      <c r="K1004">
        <v>154.02000000000001</v>
      </c>
      <c r="L1004" t="s">
        <v>21</v>
      </c>
      <c r="M1004" t="s">
        <v>22</v>
      </c>
      <c r="N1004" t="s">
        <v>23</v>
      </c>
      <c r="O1004">
        <v>154.02000000000001</v>
      </c>
      <c r="P1004" t="s">
        <v>24</v>
      </c>
      <c r="R1004">
        <v>4550366</v>
      </c>
    </row>
    <row r="1005" spans="1:18">
      <c r="A1005" s="147">
        <v>43725</v>
      </c>
      <c r="C1005" t="s">
        <v>162</v>
      </c>
      <c r="D1005" t="s">
        <v>19</v>
      </c>
      <c r="E1005" s="106">
        <v>1190900044</v>
      </c>
      <c r="F1005" s="106">
        <v>2019599</v>
      </c>
      <c r="G1005" s="106" t="s">
        <v>20</v>
      </c>
      <c r="H1005" s="106" t="s">
        <v>219</v>
      </c>
      <c r="J1005" s="7">
        <v>2755.2</v>
      </c>
      <c r="K1005" s="7">
        <v>2755.2</v>
      </c>
      <c r="L1005" t="s">
        <v>21</v>
      </c>
      <c r="M1005" t="s">
        <v>22</v>
      </c>
      <c r="N1005" t="s">
        <v>23</v>
      </c>
      <c r="O1005" s="98">
        <v>2755.2</v>
      </c>
      <c r="P1005" t="s">
        <v>24</v>
      </c>
      <c r="R1005">
        <v>4550057</v>
      </c>
    </row>
    <row r="1006" spans="1:18">
      <c r="A1006" s="147">
        <v>43725</v>
      </c>
      <c r="C1006" t="s">
        <v>78</v>
      </c>
      <c r="D1006" t="s">
        <v>19</v>
      </c>
      <c r="E1006" s="106">
        <v>1190900045</v>
      </c>
      <c r="F1006" s="106">
        <v>2019600</v>
      </c>
      <c r="G1006" s="106" t="s">
        <v>20</v>
      </c>
      <c r="H1006" s="106" t="s">
        <v>219</v>
      </c>
      <c r="J1006">
        <v>60</v>
      </c>
      <c r="K1006">
        <v>60</v>
      </c>
      <c r="L1006" t="s">
        <v>21</v>
      </c>
      <c r="M1006" t="s">
        <v>22</v>
      </c>
      <c r="N1006" t="s">
        <v>23</v>
      </c>
      <c r="O1006" s="106">
        <v>60</v>
      </c>
      <c r="P1006" t="s">
        <v>24</v>
      </c>
      <c r="R1006">
        <v>4550059</v>
      </c>
    </row>
    <row r="1007" spans="1:18">
      <c r="A1007" s="147">
        <v>43725</v>
      </c>
      <c r="C1007" t="s">
        <v>29</v>
      </c>
      <c r="D1007" t="s">
        <v>19</v>
      </c>
      <c r="E1007" s="106">
        <v>1190900046</v>
      </c>
      <c r="F1007" s="106">
        <v>2019601</v>
      </c>
      <c r="G1007" s="106" t="s">
        <v>20</v>
      </c>
      <c r="H1007" s="106" t="s">
        <v>219</v>
      </c>
      <c r="J1007" s="7">
        <v>1356.72</v>
      </c>
      <c r="K1007" s="7">
        <v>1356.72</v>
      </c>
      <c r="L1007" t="s">
        <v>21</v>
      </c>
      <c r="M1007" t="s">
        <v>22</v>
      </c>
      <c r="N1007" t="s">
        <v>23</v>
      </c>
      <c r="O1007" s="98">
        <v>1356.72</v>
      </c>
      <c r="P1007" t="s">
        <v>24</v>
      </c>
      <c r="R1007">
        <v>4550069</v>
      </c>
    </row>
    <row r="1008" spans="1:18">
      <c r="A1008" s="147">
        <v>43725</v>
      </c>
      <c r="C1008" t="s">
        <v>68</v>
      </c>
      <c r="D1008" t="s">
        <v>19</v>
      </c>
      <c r="E1008" s="106">
        <v>1190900048</v>
      </c>
      <c r="F1008" s="106">
        <v>2019608</v>
      </c>
      <c r="G1008" s="106" t="s">
        <v>20</v>
      </c>
      <c r="H1008" s="106" t="s">
        <v>219</v>
      </c>
      <c r="J1008">
        <v>142.08000000000001</v>
      </c>
      <c r="K1008">
        <v>142.08000000000001</v>
      </c>
      <c r="L1008" t="s">
        <v>21</v>
      </c>
      <c r="M1008" t="s">
        <v>22</v>
      </c>
      <c r="N1008" t="s">
        <v>23</v>
      </c>
      <c r="O1008" s="106">
        <v>142.08000000000001</v>
      </c>
      <c r="P1008" t="s">
        <v>24</v>
      </c>
      <c r="R1008">
        <v>4550091</v>
      </c>
    </row>
    <row r="1009" spans="1:18">
      <c r="A1009" s="147">
        <v>43725</v>
      </c>
      <c r="C1009" t="s">
        <v>78</v>
      </c>
      <c r="D1009" t="s">
        <v>19</v>
      </c>
      <c r="E1009" s="106">
        <v>1190900049</v>
      </c>
      <c r="F1009" s="106">
        <v>2019609</v>
      </c>
      <c r="G1009" s="106" t="s">
        <v>20</v>
      </c>
      <c r="H1009" s="106" t="s">
        <v>219</v>
      </c>
      <c r="J1009">
        <v>120.36</v>
      </c>
      <c r="K1009">
        <v>120.36</v>
      </c>
      <c r="L1009" t="s">
        <v>21</v>
      </c>
      <c r="M1009" t="s">
        <v>22</v>
      </c>
      <c r="N1009" t="s">
        <v>23</v>
      </c>
      <c r="O1009" s="106">
        <v>120.36</v>
      </c>
      <c r="P1009" t="s">
        <v>24</v>
      </c>
      <c r="R1009">
        <v>4550097</v>
      </c>
    </row>
    <row r="1010" spans="1:18">
      <c r="A1010" s="147">
        <v>43725</v>
      </c>
      <c r="C1010" t="s">
        <v>95</v>
      </c>
      <c r="D1010" t="s">
        <v>19</v>
      </c>
      <c r="E1010" s="106">
        <v>1190900050</v>
      </c>
      <c r="F1010" s="106">
        <v>2019610</v>
      </c>
      <c r="G1010" s="106" t="s">
        <v>20</v>
      </c>
      <c r="H1010" s="106" t="s">
        <v>219</v>
      </c>
      <c r="J1010">
        <v>124.8</v>
      </c>
      <c r="K1010">
        <v>124.8</v>
      </c>
      <c r="L1010" t="s">
        <v>21</v>
      </c>
      <c r="M1010" t="s">
        <v>22</v>
      </c>
      <c r="N1010" t="s">
        <v>23</v>
      </c>
      <c r="O1010" s="106">
        <v>124.8</v>
      </c>
      <c r="P1010" t="s">
        <v>24</v>
      </c>
      <c r="R1010">
        <v>4550099</v>
      </c>
    </row>
    <row r="1011" spans="1:18">
      <c r="A1011" s="147">
        <v>43725</v>
      </c>
      <c r="C1011" t="s">
        <v>129</v>
      </c>
      <c r="D1011" t="s">
        <v>19</v>
      </c>
      <c r="E1011" s="106">
        <v>1190900051</v>
      </c>
      <c r="F1011" s="106">
        <v>2019611</v>
      </c>
      <c r="G1011" s="106" t="s">
        <v>20</v>
      </c>
      <c r="H1011" s="106" t="s">
        <v>219</v>
      </c>
      <c r="J1011">
        <v>291.48</v>
      </c>
      <c r="K1011">
        <v>291.48</v>
      </c>
      <c r="L1011" t="s">
        <v>21</v>
      </c>
      <c r="M1011" t="s">
        <v>22</v>
      </c>
      <c r="N1011" t="s">
        <v>23</v>
      </c>
      <c r="O1011" s="106">
        <v>291.48</v>
      </c>
      <c r="P1011" t="s">
        <v>24</v>
      </c>
      <c r="R1011">
        <v>4550346</v>
      </c>
    </row>
    <row r="1012" spans="1:18">
      <c r="A1012" s="147">
        <v>43725</v>
      </c>
      <c r="C1012" t="s">
        <v>142</v>
      </c>
      <c r="D1012" t="s">
        <v>19</v>
      </c>
      <c r="E1012" s="106">
        <v>1190900052</v>
      </c>
      <c r="F1012" s="106">
        <v>2019612</v>
      </c>
      <c r="G1012" s="106" t="s">
        <v>20</v>
      </c>
      <c r="H1012" s="106" t="s">
        <v>219</v>
      </c>
      <c r="J1012" s="7">
        <v>1488</v>
      </c>
      <c r="K1012" s="7">
        <v>1488</v>
      </c>
      <c r="L1012" t="s">
        <v>21</v>
      </c>
      <c r="M1012" t="s">
        <v>22</v>
      </c>
      <c r="N1012" t="s">
        <v>23</v>
      </c>
      <c r="O1012" s="98">
        <v>1488</v>
      </c>
      <c r="P1012" t="s">
        <v>24</v>
      </c>
      <c r="R1012">
        <v>4550348</v>
      </c>
    </row>
    <row r="1013" spans="1:18">
      <c r="A1013" s="147">
        <v>43725</v>
      </c>
      <c r="C1013" t="s">
        <v>74</v>
      </c>
      <c r="D1013" t="s">
        <v>19</v>
      </c>
      <c r="E1013" s="106">
        <v>1190900053</v>
      </c>
      <c r="F1013" s="106">
        <v>2019613</v>
      </c>
      <c r="G1013" s="106" t="s">
        <v>20</v>
      </c>
      <c r="H1013" s="106" t="s">
        <v>219</v>
      </c>
      <c r="J1013">
        <v>27.48</v>
      </c>
      <c r="K1013">
        <v>27.48</v>
      </c>
      <c r="L1013" t="s">
        <v>21</v>
      </c>
      <c r="M1013" t="s">
        <v>22</v>
      </c>
      <c r="N1013" t="s">
        <v>23</v>
      </c>
      <c r="O1013" s="106">
        <v>27.48</v>
      </c>
      <c r="P1013" t="s">
        <v>24</v>
      </c>
      <c r="R1013">
        <v>4550350</v>
      </c>
    </row>
    <row r="1014" spans="1:18">
      <c r="A1014" s="147">
        <v>43725</v>
      </c>
      <c r="C1014" t="s">
        <v>93</v>
      </c>
      <c r="D1014" t="s">
        <v>19</v>
      </c>
      <c r="E1014" s="106">
        <v>1190900054</v>
      </c>
      <c r="F1014" s="106">
        <v>2019614</v>
      </c>
      <c r="G1014" s="106" t="s">
        <v>20</v>
      </c>
      <c r="H1014" s="106" t="s">
        <v>219</v>
      </c>
      <c r="J1014">
        <v>27.48</v>
      </c>
      <c r="K1014">
        <v>27.48</v>
      </c>
      <c r="L1014" t="s">
        <v>21</v>
      </c>
      <c r="M1014" t="s">
        <v>22</v>
      </c>
      <c r="N1014" t="s">
        <v>23</v>
      </c>
      <c r="O1014" s="106">
        <v>27.48</v>
      </c>
      <c r="P1014" t="s">
        <v>24</v>
      </c>
      <c r="R1014">
        <v>4550352</v>
      </c>
    </row>
    <row r="1015" spans="1:18">
      <c r="A1015" s="147">
        <v>43725</v>
      </c>
      <c r="C1015" t="s">
        <v>35</v>
      </c>
      <c r="D1015" t="s">
        <v>19</v>
      </c>
      <c r="E1015" s="106">
        <v>1190900055</v>
      </c>
      <c r="F1015" s="106">
        <v>2019615</v>
      </c>
      <c r="G1015" s="106" t="s">
        <v>20</v>
      </c>
      <c r="H1015" s="106" t="s">
        <v>219</v>
      </c>
      <c r="J1015">
        <v>32.520000000000003</v>
      </c>
      <c r="K1015">
        <v>32.520000000000003</v>
      </c>
      <c r="L1015" t="s">
        <v>21</v>
      </c>
      <c r="M1015" t="s">
        <v>22</v>
      </c>
      <c r="N1015" t="s">
        <v>23</v>
      </c>
      <c r="O1015" s="106">
        <v>32.520000000000003</v>
      </c>
      <c r="P1015" t="s">
        <v>24</v>
      </c>
      <c r="R1015">
        <v>4550354</v>
      </c>
    </row>
    <row r="1016" spans="1:18">
      <c r="A1016" s="147">
        <v>43725</v>
      </c>
      <c r="C1016" t="s">
        <v>161</v>
      </c>
      <c r="D1016" t="s">
        <v>19</v>
      </c>
      <c r="E1016" s="106">
        <v>1190900056</v>
      </c>
      <c r="F1016" s="106">
        <v>2019616</v>
      </c>
      <c r="G1016" s="106" t="s">
        <v>20</v>
      </c>
      <c r="H1016" s="106" t="s">
        <v>219</v>
      </c>
      <c r="J1016" s="42">
        <v>211.32</v>
      </c>
      <c r="K1016" s="42">
        <v>211.32</v>
      </c>
      <c r="L1016" t="s">
        <v>21</v>
      </c>
      <c r="M1016" t="s">
        <v>22</v>
      </c>
      <c r="N1016" t="s">
        <v>23</v>
      </c>
      <c r="O1016" s="106">
        <v>211.32</v>
      </c>
      <c r="P1016" t="s">
        <v>24</v>
      </c>
      <c r="R1016">
        <v>4550356</v>
      </c>
    </row>
    <row r="1017" spans="1:18">
      <c r="A1017" s="147">
        <v>43725</v>
      </c>
      <c r="C1017" t="s">
        <v>75</v>
      </c>
      <c r="D1017" t="s">
        <v>19</v>
      </c>
      <c r="E1017" s="106">
        <v>1190900058</v>
      </c>
      <c r="F1017" s="106">
        <v>2019617</v>
      </c>
      <c r="G1017" s="106" t="s">
        <v>20</v>
      </c>
      <c r="H1017" s="106" t="s">
        <v>219</v>
      </c>
      <c r="J1017">
        <v>83.16</v>
      </c>
      <c r="K1017">
        <v>83.16</v>
      </c>
      <c r="L1017" t="s">
        <v>21</v>
      </c>
      <c r="M1017" t="s">
        <v>22</v>
      </c>
      <c r="N1017" t="s">
        <v>23</v>
      </c>
      <c r="O1017" s="106">
        <v>83.16</v>
      </c>
      <c r="P1017" t="s">
        <v>24</v>
      </c>
      <c r="R1017">
        <v>4550360</v>
      </c>
    </row>
    <row r="1018" spans="1:18">
      <c r="A1018" s="147">
        <v>43725</v>
      </c>
      <c r="C1018" t="s">
        <v>37</v>
      </c>
      <c r="D1018" t="s">
        <v>19</v>
      </c>
      <c r="E1018" s="106">
        <v>1190900057</v>
      </c>
      <c r="F1018" s="106">
        <v>2019618</v>
      </c>
      <c r="G1018" s="106" t="s">
        <v>20</v>
      </c>
      <c r="H1018" s="106" t="s">
        <v>219</v>
      </c>
      <c r="J1018" s="42">
        <v>36.6</v>
      </c>
      <c r="K1018" s="42">
        <v>36.6</v>
      </c>
      <c r="L1018" t="s">
        <v>21</v>
      </c>
      <c r="M1018" t="s">
        <v>22</v>
      </c>
      <c r="N1018" t="s">
        <v>23</v>
      </c>
      <c r="O1018" s="106">
        <v>36.6</v>
      </c>
      <c r="P1018" t="s">
        <v>24</v>
      </c>
      <c r="R1018">
        <v>4550358</v>
      </c>
    </row>
    <row r="1019" spans="1:18" customFormat="1">
      <c r="A1019" s="1">
        <v>43725</v>
      </c>
      <c r="C1019" t="s">
        <v>55</v>
      </c>
      <c r="D1019" t="s">
        <v>19</v>
      </c>
      <c r="E1019">
        <v>1190900060</v>
      </c>
      <c r="F1019">
        <v>2019131</v>
      </c>
      <c r="G1019" t="s">
        <v>20</v>
      </c>
      <c r="H1019" t="s">
        <v>220</v>
      </c>
      <c r="J1019">
        <v>207.6</v>
      </c>
      <c r="K1019">
        <v>207.6</v>
      </c>
      <c r="L1019" t="s">
        <v>21</v>
      </c>
      <c r="M1019" t="s">
        <v>22</v>
      </c>
      <c r="N1019" t="s">
        <v>23</v>
      </c>
      <c r="O1019">
        <v>207.6</v>
      </c>
      <c r="P1019" t="s">
        <v>24</v>
      </c>
      <c r="R1019">
        <v>4550364</v>
      </c>
    </row>
    <row r="1020" spans="1:18" customFormat="1">
      <c r="A1020" s="1">
        <v>43725</v>
      </c>
      <c r="C1020" t="s">
        <v>56</v>
      </c>
      <c r="D1020" t="s">
        <v>19</v>
      </c>
      <c r="E1020">
        <v>1190900062</v>
      </c>
      <c r="F1020">
        <v>1900214</v>
      </c>
      <c r="G1020" t="s">
        <v>20</v>
      </c>
      <c r="H1020" t="s">
        <v>235</v>
      </c>
      <c r="J1020">
        <v>362.4</v>
      </c>
      <c r="K1020">
        <v>362.4</v>
      </c>
      <c r="L1020" t="s">
        <v>21</v>
      </c>
      <c r="M1020" t="s">
        <v>22</v>
      </c>
      <c r="N1020" t="s">
        <v>23</v>
      </c>
      <c r="O1020">
        <v>362.4</v>
      </c>
      <c r="P1020" t="s">
        <v>24</v>
      </c>
      <c r="R1020">
        <v>4550368</v>
      </c>
    </row>
    <row r="1021" spans="1:18" customFormat="1">
      <c r="A1021" s="1">
        <v>43725</v>
      </c>
      <c r="C1021" t="s">
        <v>52</v>
      </c>
      <c r="D1021" t="s">
        <v>19</v>
      </c>
      <c r="E1021">
        <v>1190900059</v>
      </c>
      <c r="F1021">
        <v>201990290</v>
      </c>
      <c r="G1021" t="s">
        <v>20</v>
      </c>
      <c r="H1021" t="s">
        <v>252</v>
      </c>
      <c r="J1021" s="7">
        <v>7197.6</v>
      </c>
      <c r="K1021" s="7">
        <v>7197.6</v>
      </c>
      <c r="L1021" t="s">
        <v>21</v>
      </c>
      <c r="M1021" t="s">
        <v>22</v>
      </c>
      <c r="N1021" t="s">
        <v>23</v>
      </c>
      <c r="O1021" s="7">
        <v>7197.6</v>
      </c>
      <c r="P1021" t="s">
        <v>24</v>
      </c>
      <c r="R1021">
        <v>4550362</v>
      </c>
    </row>
    <row r="1022" spans="1:18" customFormat="1">
      <c r="A1022" s="1">
        <v>43726</v>
      </c>
      <c r="C1022" t="s">
        <v>59</v>
      </c>
      <c r="D1022" t="s">
        <v>19</v>
      </c>
      <c r="E1022">
        <v>1190900071</v>
      </c>
      <c r="F1022">
        <v>4115005862</v>
      </c>
      <c r="G1022" t="s">
        <v>20</v>
      </c>
      <c r="H1022" t="s">
        <v>262</v>
      </c>
      <c r="J1022" s="7">
        <v>4036.8</v>
      </c>
      <c r="K1022" s="7">
        <v>4036.8</v>
      </c>
      <c r="L1022" t="s">
        <v>21</v>
      </c>
      <c r="M1022" t="s">
        <v>22</v>
      </c>
      <c r="N1022" t="s">
        <v>23</v>
      </c>
      <c r="O1022" s="7">
        <v>4036.8</v>
      </c>
      <c r="P1022" t="s">
        <v>24</v>
      </c>
      <c r="R1022">
        <v>4550388</v>
      </c>
    </row>
    <row r="1023" spans="1:18" customFormat="1">
      <c r="A1023" s="1">
        <v>43726</v>
      </c>
      <c r="C1023" t="s">
        <v>59</v>
      </c>
      <c r="D1023" t="s">
        <v>19</v>
      </c>
      <c r="E1023">
        <v>1190900072</v>
      </c>
      <c r="F1023">
        <v>4115005863</v>
      </c>
      <c r="G1023" t="s">
        <v>20</v>
      </c>
      <c r="H1023" t="s">
        <v>262</v>
      </c>
      <c r="J1023" s="7">
        <v>1132.99</v>
      </c>
      <c r="K1023" s="7">
        <v>1132.99</v>
      </c>
      <c r="L1023" t="s">
        <v>21</v>
      </c>
      <c r="M1023" t="s">
        <v>22</v>
      </c>
      <c r="N1023" t="s">
        <v>23</v>
      </c>
      <c r="O1023" s="7">
        <v>1132.99</v>
      </c>
      <c r="P1023" t="s">
        <v>24</v>
      </c>
      <c r="R1023">
        <v>4550390</v>
      </c>
    </row>
    <row r="1024" spans="1:18" customFormat="1">
      <c r="A1024" s="1">
        <v>43727</v>
      </c>
      <c r="C1024" t="s">
        <v>52</v>
      </c>
      <c r="D1024" t="s">
        <v>19</v>
      </c>
      <c r="E1024">
        <v>1190900178</v>
      </c>
      <c r="F1024">
        <v>619019</v>
      </c>
      <c r="G1024" t="s">
        <v>20</v>
      </c>
      <c r="H1024" t="s">
        <v>206</v>
      </c>
      <c r="J1024">
        <v>420</v>
      </c>
      <c r="K1024">
        <v>420</v>
      </c>
      <c r="L1024" t="s">
        <v>21</v>
      </c>
      <c r="M1024" t="s">
        <v>22</v>
      </c>
      <c r="N1024" t="s">
        <v>23</v>
      </c>
      <c r="O1024">
        <v>420</v>
      </c>
      <c r="P1024" t="s">
        <v>24</v>
      </c>
      <c r="R1024">
        <v>4564300</v>
      </c>
    </row>
    <row r="1025" spans="1:18" customFormat="1">
      <c r="A1025" s="1">
        <v>43727</v>
      </c>
      <c r="C1025" t="s">
        <v>29</v>
      </c>
      <c r="D1025" t="s">
        <v>19</v>
      </c>
      <c r="E1025">
        <v>1190900180</v>
      </c>
      <c r="F1025">
        <v>619017</v>
      </c>
      <c r="G1025" t="s">
        <v>20</v>
      </c>
      <c r="H1025" t="s">
        <v>206</v>
      </c>
      <c r="J1025" s="7">
        <v>2520</v>
      </c>
      <c r="K1025" s="7">
        <v>2520</v>
      </c>
      <c r="L1025" t="s">
        <v>21</v>
      </c>
      <c r="M1025" t="s">
        <v>22</v>
      </c>
      <c r="N1025" t="s">
        <v>23</v>
      </c>
      <c r="O1025" s="7">
        <v>2520</v>
      </c>
      <c r="P1025" t="s">
        <v>24</v>
      </c>
      <c r="R1025">
        <v>4564308</v>
      </c>
    </row>
    <row r="1026" spans="1:18" customFormat="1">
      <c r="A1026" s="1">
        <v>43727</v>
      </c>
      <c r="C1026" t="s">
        <v>27</v>
      </c>
      <c r="D1026" t="s">
        <v>19</v>
      </c>
      <c r="E1026">
        <v>1190900179</v>
      </c>
      <c r="F1026">
        <v>619018</v>
      </c>
      <c r="G1026" t="s">
        <v>20</v>
      </c>
      <c r="H1026" t="s">
        <v>206</v>
      </c>
      <c r="J1026" s="7">
        <v>2940</v>
      </c>
      <c r="K1026" s="7">
        <v>2940</v>
      </c>
      <c r="L1026" t="s">
        <v>21</v>
      </c>
      <c r="M1026" t="s">
        <v>22</v>
      </c>
      <c r="N1026" t="s">
        <v>23</v>
      </c>
      <c r="O1026" s="7">
        <v>2940</v>
      </c>
      <c r="P1026" t="s">
        <v>24</v>
      </c>
      <c r="R1026">
        <v>4564306</v>
      </c>
    </row>
    <row r="1027" spans="1:18" customFormat="1">
      <c r="A1027" s="1">
        <v>43728</v>
      </c>
      <c r="C1027" t="s">
        <v>29</v>
      </c>
      <c r="D1027" t="s">
        <v>19</v>
      </c>
      <c r="E1027">
        <v>1190900073</v>
      </c>
      <c r="F1027">
        <v>190701</v>
      </c>
      <c r="G1027" t="s">
        <v>20</v>
      </c>
      <c r="H1027" t="s">
        <v>236</v>
      </c>
      <c r="J1027" s="7">
        <v>2563.5</v>
      </c>
      <c r="K1027" s="7">
        <v>2563.5</v>
      </c>
      <c r="L1027" t="s">
        <v>21</v>
      </c>
      <c r="M1027" t="s">
        <v>22</v>
      </c>
      <c r="N1027" t="s">
        <v>23</v>
      </c>
      <c r="O1027" s="7">
        <v>2563.5</v>
      </c>
      <c r="P1027" t="s">
        <v>24</v>
      </c>
      <c r="R1027">
        <v>4550392</v>
      </c>
    </row>
    <row r="1028" spans="1:18" customFormat="1">
      <c r="A1028" s="1">
        <v>43728</v>
      </c>
      <c r="C1028" t="s">
        <v>87</v>
      </c>
      <c r="D1028" t="s">
        <v>19</v>
      </c>
      <c r="E1028">
        <v>1190900074</v>
      </c>
      <c r="F1028">
        <v>4115005872</v>
      </c>
      <c r="G1028" t="s">
        <v>20</v>
      </c>
      <c r="H1028" t="s">
        <v>262</v>
      </c>
      <c r="J1028">
        <v>699.36</v>
      </c>
      <c r="K1028">
        <v>699.36</v>
      </c>
      <c r="L1028" t="s">
        <v>21</v>
      </c>
      <c r="M1028" t="s">
        <v>22</v>
      </c>
      <c r="N1028" t="s">
        <v>23</v>
      </c>
      <c r="O1028">
        <v>699.36</v>
      </c>
      <c r="P1028" t="s">
        <v>24</v>
      </c>
      <c r="R1028">
        <v>4550394</v>
      </c>
    </row>
    <row r="1029" spans="1:18" customFormat="1">
      <c r="A1029" s="1">
        <v>43728</v>
      </c>
      <c r="C1029" t="s">
        <v>59</v>
      </c>
      <c r="D1029" t="s">
        <v>19</v>
      </c>
      <c r="E1029">
        <v>1190900075</v>
      </c>
      <c r="F1029">
        <v>4115005873</v>
      </c>
      <c r="G1029" t="s">
        <v>20</v>
      </c>
      <c r="H1029" t="s">
        <v>262</v>
      </c>
      <c r="J1029">
        <v>116.4</v>
      </c>
      <c r="K1029">
        <v>116.4</v>
      </c>
      <c r="L1029" t="s">
        <v>21</v>
      </c>
      <c r="M1029" t="s">
        <v>22</v>
      </c>
      <c r="N1029" t="s">
        <v>23</v>
      </c>
      <c r="O1029">
        <v>116.4</v>
      </c>
      <c r="P1029" t="s">
        <v>24</v>
      </c>
      <c r="R1029">
        <v>4550396</v>
      </c>
    </row>
    <row r="1030" spans="1:18" customFormat="1">
      <c r="A1030" s="1">
        <v>43732</v>
      </c>
      <c r="C1030" t="s">
        <v>54</v>
      </c>
      <c r="D1030" t="s">
        <v>19</v>
      </c>
      <c r="E1030">
        <v>1190900184</v>
      </c>
      <c r="F1030">
        <v>2019134</v>
      </c>
      <c r="G1030" t="s">
        <v>20</v>
      </c>
      <c r="H1030" t="s">
        <v>220</v>
      </c>
      <c r="J1030">
        <v>97.2</v>
      </c>
      <c r="K1030">
        <v>97.2</v>
      </c>
      <c r="L1030" t="s">
        <v>21</v>
      </c>
      <c r="M1030" t="s">
        <v>22</v>
      </c>
      <c r="N1030" t="s">
        <v>23</v>
      </c>
      <c r="O1030">
        <v>97.2</v>
      </c>
      <c r="P1030" t="s">
        <v>24</v>
      </c>
      <c r="R1030">
        <v>4564356</v>
      </c>
    </row>
    <row r="1031" spans="1:18" customFormat="1">
      <c r="A1031" s="1">
        <v>43732</v>
      </c>
      <c r="C1031" t="s">
        <v>59</v>
      </c>
      <c r="D1031" t="s">
        <v>19</v>
      </c>
      <c r="E1031">
        <v>1190900188</v>
      </c>
      <c r="F1031">
        <v>2019138</v>
      </c>
      <c r="G1031" t="s">
        <v>20</v>
      </c>
      <c r="H1031" t="s">
        <v>220</v>
      </c>
      <c r="J1031">
        <v>110.4</v>
      </c>
      <c r="K1031">
        <v>110.4</v>
      </c>
      <c r="L1031" t="s">
        <v>21</v>
      </c>
      <c r="M1031" t="s">
        <v>22</v>
      </c>
      <c r="N1031" t="s">
        <v>23</v>
      </c>
      <c r="O1031">
        <v>110.4</v>
      </c>
      <c r="P1031" t="s">
        <v>24</v>
      </c>
      <c r="R1031">
        <v>4564370</v>
      </c>
    </row>
    <row r="1032" spans="1:18" customFormat="1">
      <c r="A1032" s="1">
        <v>43732</v>
      </c>
      <c r="C1032" t="s">
        <v>116</v>
      </c>
      <c r="D1032" t="s">
        <v>19</v>
      </c>
      <c r="E1032">
        <v>1190900182</v>
      </c>
      <c r="F1032">
        <v>2019133</v>
      </c>
      <c r="G1032" t="s">
        <v>20</v>
      </c>
      <c r="H1032" t="s">
        <v>220</v>
      </c>
      <c r="J1032">
        <v>567.6</v>
      </c>
      <c r="K1032">
        <v>567.6</v>
      </c>
      <c r="L1032" t="s">
        <v>21</v>
      </c>
      <c r="M1032" t="s">
        <v>22</v>
      </c>
      <c r="N1032" t="s">
        <v>23</v>
      </c>
      <c r="O1032">
        <v>567.6</v>
      </c>
      <c r="P1032" t="s">
        <v>24</v>
      </c>
      <c r="R1032">
        <v>4564349</v>
      </c>
    </row>
    <row r="1033" spans="1:18" customFormat="1">
      <c r="A1033" s="1">
        <v>43732</v>
      </c>
      <c r="C1033" t="s">
        <v>61</v>
      </c>
      <c r="D1033" t="s">
        <v>19</v>
      </c>
      <c r="E1033">
        <v>1190900186</v>
      </c>
      <c r="F1033">
        <v>2019136</v>
      </c>
      <c r="G1033" t="s">
        <v>20</v>
      </c>
      <c r="H1033" t="s">
        <v>220</v>
      </c>
      <c r="J1033" s="7">
        <v>4672.8</v>
      </c>
      <c r="K1033" s="7">
        <v>4672.8</v>
      </c>
      <c r="L1033" t="s">
        <v>21</v>
      </c>
      <c r="M1033" t="s">
        <v>22</v>
      </c>
      <c r="N1033" t="s">
        <v>23</v>
      </c>
      <c r="O1033" s="7">
        <v>4672.8</v>
      </c>
      <c r="P1033" t="s">
        <v>24</v>
      </c>
      <c r="R1033">
        <v>4564362</v>
      </c>
    </row>
    <row r="1034" spans="1:18" customFormat="1">
      <c r="A1034" s="1">
        <v>43732</v>
      </c>
      <c r="C1034" t="s">
        <v>105</v>
      </c>
      <c r="D1034" t="s">
        <v>19</v>
      </c>
      <c r="E1034">
        <v>1190900183</v>
      </c>
      <c r="F1034">
        <v>2019132</v>
      </c>
      <c r="G1034" t="s">
        <v>20</v>
      </c>
      <c r="H1034" t="s">
        <v>220</v>
      </c>
      <c r="J1034" s="42">
        <v>619.20000000000005</v>
      </c>
      <c r="K1034" s="42">
        <v>619.20000000000005</v>
      </c>
      <c r="L1034" t="s">
        <v>21</v>
      </c>
      <c r="M1034" t="s">
        <v>22</v>
      </c>
      <c r="N1034" t="s">
        <v>23</v>
      </c>
      <c r="O1034" s="42">
        <v>619.20000000000005</v>
      </c>
      <c r="P1034" t="s">
        <v>24</v>
      </c>
      <c r="R1034">
        <v>4564351</v>
      </c>
    </row>
    <row r="1035" spans="1:18" customFormat="1">
      <c r="A1035" s="1">
        <v>43732</v>
      </c>
      <c r="C1035" t="s">
        <v>29</v>
      </c>
      <c r="D1035" t="s">
        <v>19</v>
      </c>
      <c r="E1035">
        <v>1190900185</v>
      </c>
      <c r="F1035">
        <v>2019135</v>
      </c>
      <c r="G1035" t="s">
        <v>20</v>
      </c>
      <c r="H1035" t="s">
        <v>220</v>
      </c>
      <c r="J1035">
        <v>82.8</v>
      </c>
      <c r="K1035">
        <v>82.8</v>
      </c>
      <c r="L1035" t="s">
        <v>21</v>
      </c>
      <c r="M1035" t="s">
        <v>22</v>
      </c>
      <c r="N1035" t="s">
        <v>23</v>
      </c>
      <c r="O1035">
        <v>82.8</v>
      </c>
      <c r="P1035" t="s">
        <v>24</v>
      </c>
      <c r="R1035">
        <v>4564360</v>
      </c>
    </row>
    <row r="1036" spans="1:18" customFormat="1">
      <c r="A1036" s="1">
        <v>43732</v>
      </c>
      <c r="C1036" t="s">
        <v>27</v>
      </c>
      <c r="D1036" t="s">
        <v>19</v>
      </c>
      <c r="E1036">
        <v>1190900187</v>
      </c>
      <c r="F1036">
        <v>2019137</v>
      </c>
      <c r="G1036" t="s">
        <v>20</v>
      </c>
      <c r="H1036" t="s">
        <v>220</v>
      </c>
      <c r="J1036">
        <v>136.80000000000001</v>
      </c>
      <c r="K1036">
        <v>136.80000000000001</v>
      </c>
      <c r="L1036" t="s">
        <v>21</v>
      </c>
      <c r="M1036" t="s">
        <v>22</v>
      </c>
      <c r="N1036" t="s">
        <v>23</v>
      </c>
      <c r="O1036">
        <v>136.80000000000001</v>
      </c>
      <c r="P1036" t="s">
        <v>24</v>
      </c>
      <c r="R1036">
        <v>4564364</v>
      </c>
    </row>
    <row r="1037" spans="1:18" customFormat="1">
      <c r="A1037" s="1">
        <v>43732</v>
      </c>
      <c r="C1037" t="s">
        <v>163</v>
      </c>
      <c r="D1037" t="s">
        <v>19</v>
      </c>
      <c r="E1037">
        <v>1190900189</v>
      </c>
      <c r="F1037">
        <v>8190675</v>
      </c>
      <c r="G1037" t="s">
        <v>20</v>
      </c>
      <c r="H1037" t="s">
        <v>238</v>
      </c>
      <c r="J1037">
        <v>235.2</v>
      </c>
      <c r="K1037">
        <v>235.2</v>
      </c>
      <c r="L1037" t="s">
        <v>21</v>
      </c>
      <c r="M1037" t="s">
        <v>22</v>
      </c>
      <c r="N1037" t="s">
        <v>23</v>
      </c>
      <c r="O1037">
        <v>235.2</v>
      </c>
      <c r="P1037" t="s">
        <v>24</v>
      </c>
      <c r="R1037">
        <v>4564374</v>
      </c>
    </row>
    <row r="1038" spans="1:18" customFormat="1">
      <c r="A1038" s="1">
        <v>43732</v>
      </c>
      <c r="C1038" t="s">
        <v>119</v>
      </c>
      <c r="D1038" t="s">
        <v>19</v>
      </c>
      <c r="E1038">
        <v>1190900181</v>
      </c>
      <c r="F1038">
        <v>2019172</v>
      </c>
      <c r="G1038" t="s">
        <v>20</v>
      </c>
      <c r="H1038" t="s">
        <v>253</v>
      </c>
      <c r="J1038">
        <v>235</v>
      </c>
      <c r="K1038">
        <v>235</v>
      </c>
      <c r="L1038" t="s">
        <v>21</v>
      </c>
      <c r="M1038" t="s">
        <v>110</v>
      </c>
      <c r="N1038" t="s">
        <v>23</v>
      </c>
      <c r="O1038">
        <v>235</v>
      </c>
      <c r="P1038" t="s">
        <v>24</v>
      </c>
      <c r="R1038">
        <v>4564345</v>
      </c>
    </row>
    <row r="1039" spans="1:18" customFormat="1">
      <c r="A1039" s="1">
        <v>43733</v>
      </c>
      <c r="C1039" t="s">
        <v>163</v>
      </c>
      <c r="D1039" t="s">
        <v>19</v>
      </c>
      <c r="E1039">
        <v>1190900076</v>
      </c>
      <c r="F1039">
        <v>8190674</v>
      </c>
      <c r="G1039" t="s">
        <v>20</v>
      </c>
      <c r="H1039" t="s">
        <v>238</v>
      </c>
      <c r="J1039" s="7">
        <v>1427.18</v>
      </c>
      <c r="K1039" s="7">
        <v>1427.18</v>
      </c>
      <c r="L1039" t="s">
        <v>21</v>
      </c>
      <c r="M1039" t="s">
        <v>22</v>
      </c>
      <c r="N1039" t="s">
        <v>23</v>
      </c>
      <c r="O1039" s="7">
        <v>1427.18</v>
      </c>
      <c r="P1039" t="s">
        <v>24</v>
      </c>
      <c r="R1039">
        <v>4550398</v>
      </c>
    </row>
    <row r="1040" spans="1:18">
      <c r="A1040" s="147">
        <v>43734</v>
      </c>
      <c r="C1040" t="s">
        <v>35</v>
      </c>
      <c r="D1040" t="s">
        <v>19</v>
      </c>
      <c r="E1040" s="106">
        <v>1190900195</v>
      </c>
      <c r="F1040" s="106">
        <v>2019621</v>
      </c>
      <c r="G1040" s="106" t="s">
        <v>20</v>
      </c>
      <c r="H1040" s="106" t="s">
        <v>219</v>
      </c>
      <c r="J1040" s="42">
        <v>99.48</v>
      </c>
      <c r="K1040" s="42">
        <v>99.48</v>
      </c>
      <c r="L1040" t="s">
        <v>21</v>
      </c>
      <c r="M1040" t="s">
        <v>22</v>
      </c>
      <c r="N1040" t="s">
        <v>23</v>
      </c>
      <c r="O1040" s="106">
        <v>99.48</v>
      </c>
      <c r="P1040" t="s">
        <v>24</v>
      </c>
      <c r="R1040">
        <v>4564406</v>
      </c>
    </row>
    <row r="1041" spans="1:18">
      <c r="A1041" s="147">
        <v>43734</v>
      </c>
      <c r="C1041" t="s">
        <v>130</v>
      </c>
      <c r="D1041" t="s">
        <v>19</v>
      </c>
      <c r="E1041" s="106">
        <v>1190900196</v>
      </c>
      <c r="F1041" s="106">
        <v>2019622</v>
      </c>
      <c r="G1041" s="106" t="s">
        <v>20</v>
      </c>
      <c r="H1041" s="106" t="s">
        <v>219</v>
      </c>
      <c r="J1041">
        <v>376.56</v>
      </c>
      <c r="K1041">
        <v>376.56</v>
      </c>
      <c r="L1041" t="s">
        <v>21</v>
      </c>
      <c r="M1041" t="s">
        <v>22</v>
      </c>
      <c r="N1041" t="s">
        <v>23</v>
      </c>
      <c r="O1041" s="106">
        <v>376.56</v>
      </c>
      <c r="P1041" t="s">
        <v>24</v>
      </c>
      <c r="R1041">
        <v>4564412</v>
      </c>
    </row>
    <row r="1042" spans="1:18">
      <c r="A1042" s="147">
        <v>43734</v>
      </c>
      <c r="C1042" t="s">
        <v>40</v>
      </c>
      <c r="D1042" t="s">
        <v>19</v>
      </c>
      <c r="E1042" s="106">
        <v>1190900197</v>
      </c>
      <c r="F1042" s="106">
        <v>2019623</v>
      </c>
      <c r="G1042" s="106" t="s">
        <v>20</v>
      </c>
      <c r="H1042" s="106" t="s">
        <v>219</v>
      </c>
      <c r="J1042">
        <v>95.04</v>
      </c>
      <c r="K1042">
        <v>95.04</v>
      </c>
      <c r="L1042" t="s">
        <v>21</v>
      </c>
      <c r="M1042" t="s">
        <v>22</v>
      </c>
      <c r="N1042" t="s">
        <v>23</v>
      </c>
      <c r="O1042" s="106">
        <v>95.04</v>
      </c>
      <c r="P1042" t="s">
        <v>24</v>
      </c>
      <c r="R1042">
        <v>4564414</v>
      </c>
    </row>
    <row r="1043" spans="1:18">
      <c r="A1043" s="147">
        <v>43734</v>
      </c>
      <c r="C1043" t="s">
        <v>53</v>
      </c>
      <c r="D1043" t="s">
        <v>19</v>
      </c>
      <c r="E1043" s="106">
        <v>1190900198</v>
      </c>
      <c r="F1043" s="106">
        <v>2019624</v>
      </c>
      <c r="G1043" s="106" t="s">
        <v>20</v>
      </c>
      <c r="H1043" s="106" t="s">
        <v>219</v>
      </c>
      <c r="J1043">
        <v>60</v>
      </c>
      <c r="K1043">
        <v>60</v>
      </c>
      <c r="L1043" t="s">
        <v>21</v>
      </c>
      <c r="M1043" t="s">
        <v>22</v>
      </c>
      <c r="N1043" t="s">
        <v>23</v>
      </c>
      <c r="O1043" s="106">
        <v>60</v>
      </c>
      <c r="P1043" t="s">
        <v>24</v>
      </c>
      <c r="R1043">
        <v>4564416</v>
      </c>
    </row>
    <row r="1044" spans="1:18">
      <c r="A1044" s="147">
        <v>43734</v>
      </c>
      <c r="C1044" t="s">
        <v>53</v>
      </c>
      <c r="D1044" t="s">
        <v>19</v>
      </c>
      <c r="E1044" s="106">
        <v>1190900199</v>
      </c>
      <c r="F1044" s="106">
        <v>2019625</v>
      </c>
      <c r="G1044" s="106" t="s">
        <v>20</v>
      </c>
      <c r="H1044" s="106" t="s">
        <v>219</v>
      </c>
      <c r="J1044">
        <v>126.6</v>
      </c>
      <c r="K1044">
        <v>126.6</v>
      </c>
      <c r="L1044" t="s">
        <v>21</v>
      </c>
      <c r="M1044" t="s">
        <v>22</v>
      </c>
      <c r="N1044" t="s">
        <v>23</v>
      </c>
      <c r="O1044" s="106">
        <v>126.6</v>
      </c>
      <c r="P1044" t="s">
        <v>24</v>
      </c>
      <c r="R1044">
        <v>4564418</v>
      </c>
    </row>
    <row r="1045" spans="1:18">
      <c r="A1045" s="147">
        <v>43734</v>
      </c>
      <c r="C1045" t="s">
        <v>130</v>
      </c>
      <c r="D1045" t="s">
        <v>19</v>
      </c>
      <c r="E1045" s="106">
        <v>1190900200</v>
      </c>
      <c r="F1045" s="106">
        <v>2019626</v>
      </c>
      <c r="G1045" s="106" t="s">
        <v>20</v>
      </c>
      <c r="H1045" s="106" t="s">
        <v>219</v>
      </c>
      <c r="J1045">
        <v>108.96</v>
      </c>
      <c r="K1045">
        <v>108.96</v>
      </c>
      <c r="L1045" t="s">
        <v>21</v>
      </c>
      <c r="M1045" t="s">
        <v>22</v>
      </c>
      <c r="N1045" t="s">
        <v>23</v>
      </c>
      <c r="O1045" s="106">
        <v>108.96</v>
      </c>
      <c r="P1045" t="s">
        <v>24</v>
      </c>
      <c r="R1045">
        <v>4564420</v>
      </c>
    </row>
    <row r="1046" spans="1:18">
      <c r="A1046" s="147">
        <v>43734</v>
      </c>
      <c r="C1046" t="s">
        <v>44</v>
      </c>
      <c r="D1046" t="s">
        <v>19</v>
      </c>
      <c r="E1046" s="106">
        <v>1190900201</v>
      </c>
      <c r="F1046" s="106">
        <v>2019627</v>
      </c>
      <c r="G1046" s="106" t="s">
        <v>20</v>
      </c>
      <c r="H1046" s="106" t="s">
        <v>219</v>
      </c>
      <c r="J1046" s="42">
        <v>408.24</v>
      </c>
      <c r="K1046" s="42">
        <v>408.24</v>
      </c>
      <c r="L1046" t="s">
        <v>21</v>
      </c>
      <c r="M1046" t="s">
        <v>22</v>
      </c>
      <c r="N1046" t="s">
        <v>23</v>
      </c>
      <c r="O1046" s="106">
        <v>408.24</v>
      </c>
      <c r="P1046" t="s">
        <v>24</v>
      </c>
      <c r="R1046">
        <v>4564422</v>
      </c>
    </row>
    <row r="1047" spans="1:18" customFormat="1">
      <c r="A1047" s="1">
        <v>43734</v>
      </c>
      <c r="C1047" t="s">
        <v>29</v>
      </c>
      <c r="D1047" t="s">
        <v>19</v>
      </c>
      <c r="E1047">
        <v>1190900191</v>
      </c>
      <c r="F1047">
        <v>519056</v>
      </c>
      <c r="G1047" t="s">
        <v>20</v>
      </c>
      <c r="H1047" t="s">
        <v>206</v>
      </c>
      <c r="J1047">
        <v>927</v>
      </c>
      <c r="K1047">
        <v>927</v>
      </c>
      <c r="L1047" t="s">
        <v>21</v>
      </c>
      <c r="M1047" t="s">
        <v>22</v>
      </c>
      <c r="N1047" t="s">
        <v>23</v>
      </c>
      <c r="O1047">
        <v>927</v>
      </c>
      <c r="P1047" t="s">
        <v>24</v>
      </c>
      <c r="R1047">
        <v>4564383</v>
      </c>
    </row>
    <row r="1048" spans="1:18" customFormat="1">
      <c r="A1048" s="1">
        <v>43734</v>
      </c>
      <c r="C1048" t="s">
        <v>56</v>
      </c>
      <c r="D1048" t="s">
        <v>19</v>
      </c>
      <c r="E1048">
        <v>1190900192</v>
      </c>
      <c r="F1048">
        <v>1900225</v>
      </c>
      <c r="G1048" t="s">
        <v>20</v>
      </c>
      <c r="H1048" t="s">
        <v>235</v>
      </c>
      <c r="J1048" s="42">
        <v>171</v>
      </c>
      <c r="K1048" s="42">
        <v>171</v>
      </c>
      <c r="L1048" t="s">
        <v>21</v>
      </c>
      <c r="M1048" t="s">
        <v>22</v>
      </c>
      <c r="N1048" t="s">
        <v>23</v>
      </c>
      <c r="O1048" s="42">
        <v>171</v>
      </c>
      <c r="P1048" t="s">
        <v>24</v>
      </c>
      <c r="R1048">
        <v>4564387</v>
      </c>
    </row>
    <row r="1049" spans="1:18" customFormat="1">
      <c r="A1049" s="1">
        <v>43734</v>
      </c>
      <c r="C1049" t="s">
        <v>56</v>
      </c>
      <c r="D1049" t="s">
        <v>19</v>
      </c>
      <c r="E1049">
        <v>1190900193</v>
      </c>
      <c r="F1049">
        <v>1900224</v>
      </c>
      <c r="G1049" t="s">
        <v>20</v>
      </c>
      <c r="H1049" t="s">
        <v>235</v>
      </c>
      <c r="J1049" s="7">
        <v>2413.1999999999998</v>
      </c>
      <c r="K1049" s="7">
        <v>2413.1999999999998</v>
      </c>
      <c r="L1049" t="s">
        <v>21</v>
      </c>
      <c r="M1049" t="s">
        <v>22</v>
      </c>
      <c r="N1049" t="s">
        <v>23</v>
      </c>
      <c r="O1049" s="7">
        <v>2413.1999999999998</v>
      </c>
      <c r="P1049" t="s">
        <v>24</v>
      </c>
      <c r="R1049">
        <v>4564391</v>
      </c>
    </row>
    <row r="1050" spans="1:18" customFormat="1">
      <c r="A1050" s="1">
        <v>43734</v>
      </c>
      <c r="C1050" t="s">
        <v>56</v>
      </c>
      <c r="D1050" t="s">
        <v>19</v>
      </c>
      <c r="E1050">
        <v>1190900194</v>
      </c>
      <c r="F1050">
        <v>1900226</v>
      </c>
      <c r="G1050" t="s">
        <v>20</v>
      </c>
      <c r="H1050" t="s">
        <v>235</v>
      </c>
      <c r="J1050">
        <v>141.6</v>
      </c>
      <c r="K1050">
        <v>141.6</v>
      </c>
      <c r="L1050" t="s">
        <v>21</v>
      </c>
      <c r="M1050" t="s">
        <v>22</v>
      </c>
      <c r="N1050" t="s">
        <v>23</v>
      </c>
      <c r="O1050">
        <v>141.6</v>
      </c>
      <c r="P1050" t="s">
        <v>24</v>
      </c>
      <c r="R1050">
        <v>4564393</v>
      </c>
    </row>
    <row r="1051" spans="1:18" customFormat="1">
      <c r="A1051" s="1">
        <v>43735</v>
      </c>
      <c r="C1051" t="s">
        <v>56</v>
      </c>
      <c r="D1051" t="s">
        <v>19</v>
      </c>
      <c r="E1051">
        <v>1190900211</v>
      </c>
      <c r="F1051">
        <v>2019091411</v>
      </c>
      <c r="G1051" t="s">
        <v>20</v>
      </c>
      <c r="H1051" t="s">
        <v>243</v>
      </c>
      <c r="J1051" s="7">
        <v>5678.4</v>
      </c>
      <c r="K1051" s="7">
        <v>5678.4</v>
      </c>
      <c r="L1051" t="s">
        <v>21</v>
      </c>
      <c r="M1051" t="s">
        <v>22</v>
      </c>
      <c r="N1051" t="s">
        <v>23</v>
      </c>
      <c r="O1051" s="7">
        <v>5678.4</v>
      </c>
      <c r="P1051" t="s">
        <v>24</v>
      </c>
      <c r="R1051">
        <v>4564778</v>
      </c>
    </row>
    <row r="1052" spans="1:18" customFormat="1">
      <c r="A1052" s="1">
        <v>43738</v>
      </c>
      <c r="C1052" t="s">
        <v>60</v>
      </c>
      <c r="D1052" t="s">
        <v>19</v>
      </c>
      <c r="E1052">
        <v>1190900214</v>
      </c>
      <c r="F1052">
        <v>19089</v>
      </c>
      <c r="G1052" t="s">
        <v>20</v>
      </c>
      <c r="H1052" t="s">
        <v>192</v>
      </c>
      <c r="J1052">
        <v>79.2</v>
      </c>
      <c r="K1052">
        <v>79.2</v>
      </c>
      <c r="L1052" t="s">
        <v>21</v>
      </c>
      <c r="M1052" t="s">
        <v>22</v>
      </c>
      <c r="N1052" t="s">
        <v>23</v>
      </c>
      <c r="O1052">
        <v>79.2</v>
      </c>
      <c r="P1052" t="s">
        <v>24</v>
      </c>
      <c r="R1052">
        <v>4564857</v>
      </c>
    </row>
    <row r="1053" spans="1:18" customFormat="1">
      <c r="A1053" s="1">
        <v>43738</v>
      </c>
      <c r="C1053" t="s">
        <v>87</v>
      </c>
      <c r="D1053" t="s">
        <v>19</v>
      </c>
      <c r="E1053">
        <v>1190900215</v>
      </c>
      <c r="F1053">
        <v>98</v>
      </c>
      <c r="G1053" t="s">
        <v>20</v>
      </c>
      <c r="H1053" t="s">
        <v>196</v>
      </c>
      <c r="J1053" s="7">
        <v>29500</v>
      </c>
      <c r="K1053" s="7">
        <v>29500</v>
      </c>
      <c r="L1053" t="s">
        <v>21</v>
      </c>
      <c r="M1053" t="s">
        <v>110</v>
      </c>
      <c r="N1053" t="s">
        <v>23</v>
      </c>
      <c r="O1053" s="7">
        <v>29500</v>
      </c>
      <c r="P1053" t="s">
        <v>24</v>
      </c>
      <c r="R1053">
        <v>4566599</v>
      </c>
    </row>
    <row r="1054" spans="1:18">
      <c r="A1054" s="147">
        <v>43738</v>
      </c>
      <c r="C1054" t="s">
        <v>66</v>
      </c>
      <c r="D1054" t="s">
        <v>19</v>
      </c>
      <c r="E1054" s="106">
        <v>1190900217</v>
      </c>
      <c r="F1054" s="106">
        <v>2019633</v>
      </c>
      <c r="G1054" s="106" t="s">
        <v>20</v>
      </c>
      <c r="H1054" s="106" t="s">
        <v>219</v>
      </c>
      <c r="J1054">
        <v>522</v>
      </c>
      <c r="K1054">
        <v>522</v>
      </c>
      <c r="L1054" t="s">
        <v>21</v>
      </c>
      <c r="M1054" t="s">
        <v>22</v>
      </c>
      <c r="N1054" t="s">
        <v>23</v>
      </c>
      <c r="O1054" s="106">
        <v>522</v>
      </c>
      <c r="P1054" t="s">
        <v>24</v>
      </c>
      <c r="R1054">
        <v>4564923</v>
      </c>
    </row>
    <row r="1055" spans="1:18">
      <c r="A1055" s="147">
        <v>43738</v>
      </c>
      <c r="C1055" t="s">
        <v>56</v>
      </c>
      <c r="D1055" t="s">
        <v>19</v>
      </c>
      <c r="E1055" s="106">
        <v>1190900218</v>
      </c>
      <c r="F1055" s="106">
        <v>2019634</v>
      </c>
      <c r="G1055" s="106" t="s">
        <v>20</v>
      </c>
      <c r="H1055" s="106" t="s">
        <v>219</v>
      </c>
      <c r="J1055">
        <v>863.52</v>
      </c>
      <c r="K1055">
        <v>863.52</v>
      </c>
      <c r="L1055" t="s">
        <v>21</v>
      </c>
      <c r="M1055" t="s">
        <v>22</v>
      </c>
      <c r="N1055" t="s">
        <v>23</v>
      </c>
      <c r="O1055" s="106">
        <v>863.52</v>
      </c>
      <c r="P1055" t="s">
        <v>24</v>
      </c>
      <c r="R1055">
        <v>4564925</v>
      </c>
    </row>
    <row r="1056" spans="1:18">
      <c r="A1056" s="147">
        <v>43738</v>
      </c>
      <c r="C1056" t="s">
        <v>41</v>
      </c>
      <c r="D1056" t="s">
        <v>19</v>
      </c>
      <c r="E1056" s="106">
        <v>1190900219</v>
      </c>
      <c r="F1056" s="106">
        <v>2019635</v>
      </c>
      <c r="G1056" s="106" t="s">
        <v>20</v>
      </c>
      <c r="H1056" s="106" t="s">
        <v>219</v>
      </c>
      <c r="J1056">
        <v>376.56</v>
      </c>
      <c r="K1056">
        <v>376.56</v>
      </c>
      <c r="L1056" t="s">
        <v>21</v>
      </c>
      <c r="M1056" t="s">
        <v>22</v>
      </c>
      <c r="N1056" t="s">
        <v>23</v>
      </c>
      <c r="O1056" s="106">
        <v>376.56</v>
      </c>
      <c r="P1056" t="s">
        <v>24</v>
      </c>
      <c r="R1056">
        <v>4564938</v>
      </c>
    </row>
    <row r="1057" spans="1:18">
      <c r="A1057" s="147">
        <v>43738</v>
      </c>
      <c r="C1057" t="s">
        <v>40</v>
      </c>
      <c r="D1057" t="s">
        <v>19</v>
      </c>
      <c r="E1057" s="106">
        <v>1190900220</v>
      </c>
      <c r="F1057" s="106">
        <v>2019636</v>
      </c>
      <c r="G1057" s="106" t="s">
        <v>20</v>
      </c>
      <c r="H1057" s="106" t="s">
        <v>219</v>
      </c>
      <c r="J1057" s="42">
        <v>153.84</v>
      </c>
      <c r="K1057" s="42">
        <v>153.84</v>
      </c>
      <c r="L1057" t="s">
        <v>21</v>
      </c>
      <c r="M1057" t="s">
        <v>22</v>
      </c>
      <c r="N1057" t="s">
        <v>23</v>
      </c>
      <c r="O1057" s="106">
        <v>153.84</v>
      </c>
      <c r="P1057" t="s">
        <v>24</v>
      </c>
      <c r="R1057">
        <v>4564946</v>
      </c>
    </row>
    <row r="1058" spans="1:18">
      <c r="A1058" s="147">
        <v>43738</v>
      </c>
      <c r="C1058" t="s">
        <v>50</v>
      </c>
      <c r="D1058" t="s">
        <v>19</v>
      </c>
      <c r="E1058" s="106">
        <v>1190900221</v>
      </c>
      <c r="F1058" s="106">
        <v>2019637</v>
      </c>
      <c r="G1058" s="106" t="s">
        <v>20</v>
      </c>
      <c r="H1058" s="106" t="s">
        <v>219</v>
      </c>
      <c r="J1058">
        <v>62.16</v>
      </c>
      <c r="K1058">
        <v>62.16</v>
      </c>
      <c r="L1058" t="s">
        <v>21</v>
      </c>
      <c r="M1058" t="s">
        <v>22</v>
      </c>
      <c r="N1058" t="s">
        <v>23</v>
      </c>
      <c r="O1058" s="106">
        <v>62.16</v>
      </c>
      <c r="P1058" t="s">
        <v>24</v>
      </c>
      <c r="R1058">
        <v>4564950</v>
      </c>
    </row>
    <row r="1059" spans="1:18">
      <c r="A1059" s="147">
        <v>43738</v>
      </c>
      <c r="C1059" t="s">
        <v>44</v>
      </c>
      <c r="D1059" t="s">
        <v>19</v>
      </c>
      <c r="E1059" s="106">
        <v>1190900222</v>
      </c>
      <c r="F1059" s="106">
        <v>2019638</v>
      </c>
      <c r="G1059" s="106" t="s">
        <v>20</v>
      </c>
      <c r="H1059" s="106" t="s">
        <v>219</v>
      </c>
      <c r="J1059" s="7">
        <v>1348.62</v>
      </c>
      <c r="K1059" s="7">
        <v>1348.62</v>
      </c>
      <c r="L1059" t="s">
        <v>21</v>
      </c>
      <c r="M1059" t="s">
        <v>22</v>
      </c>
      <c r="N1059" t="s">
        <v>23</v>
      </c>
      <c r="O1059" s="98">
        <v>1348.62</v>
      </c>
      <c r="P1059" t="s">
        <v>24</v>
      </c>
      <c r="R1059">
        <v>4564957</v>
      </c>
    </row>
    <row r="1060" spans="1:18">
      <c r="A1060" s="147">
        <v>43738</v>
      </c>
      <c r="C1060" t="s">
        <v>42</v>
      </c>
      <c r="D1060" t="s">
        <v>19</v>
      </c>
      <c r="E1060" s="106">
        <v>1190900223</v>
      </c>
      <c r="F1060" s="106">
        <v>2019639</v>
      </c>
      <c r="G1060" s="106" t="s">
        <v>20</v>
      </c>
      <c r="H1060" s="106" t="s">
        <v>219</v>
      </c>
      <c r="J1060" s="42">
        <v>628.44000000000005</v>
      </c>
      <c r="K1060" s="42">
        <v>628.44000000000005</v>
      </c>
      <c r="L1060" t="s">
        <v>21</v>
      </c>
      <c r="M1060" t="s">
        <v>22</v>
      </c>
      <c r="N1060" t="s">
        <v>23</v>
      </c>
      <c r="O1060" s="106">
        <v>628.44000000000005</v>
      </c>
      <c r="P1060" t="s">
        <v>24</v>
      </c>
      <c r="R1060">
        <v>4564968</v>
      </c>
    </row>
    <row r="1061" spans="1:18">
      <c r="A1061" s="147">
        <v>43738</v>
      </c>
      <c r="C1061" t="s">
        <v>41</v>
      </c>
      <c r="D1061" t="s">
        <v>19</v>
      </c>
      <c r="E1061" s="106">
        <v>1190900224</v>
      </c>
      <c r="F1061" s="106">
        <v>2019640</v>
      </c>
      <c r="G1061" s="106" t="s">
        <v>20</v>
      </c>
      <c r="H1061" s="106" t="s">
        <v>219</v>
      </c>
      <c r="J1061" s="42">
        <v>835.44</v>
      </c>
      <c r="K1061" s="42">
        <v>835.44</v>
      </c>
      <c r="L1061" t="s">
        <v>21</v>
      </c>
      <c r="M1061" t="s">
        <v>22</v>
      </c>
      <c r="N1061" t="s">
        <v>23</v>
      </c>
      <c r="O1061" s="106">
        <v>835.44</v>
      </c>
      <c r="P1061" t="s">
        <v>24</v>
      </c>
      <c r="R1061">
        <v>4564970</v>
      </c>
    </row>
    <row r="1062" spans="1:18">
      <c r="A1062" s="147">
        <v>43738</v>
      </c>
      <c r="C1062" t="s">
        <v>111</v>
      </c>
      <c r="D1062" t="s">
        <v>19</v>
      </c>
      <c r="E1062" s="106">
        <v>1190900225</v>
      </c>
      <c r="F1062" s="106">
        <v>2019641</v>
      </c>
      <c r="G1062" s="106" t="s">
        <v>20</v>
      </c>
      <c r="H1062" s="106" t="s">
        <v>219</v>
      </c>
      <c r="J1062">
        <v>264.83999999999997</v>
      </c>
      <c r="K1062">
        <v>264.83999999999997</v>
      </c>
      <c r="L1062" t="s">
        <v>21</v>
      </c>
      <c r="M1062" t="s">
        <v>22</v>
      </c>
      <c r="N1062" t="s">
        <v>23</v>
      </c>
      <c r="O1062" s="106">
        <v>264.83999999999997</v>
      </c>
      <c r="P1062" t="s">
        <v>24</v>
      </c>
      <c r="R1062">
        <v>4564988</v>
      </c>
    </row>
    <row r="1063" spans="1:18">
      <c r="A1063" s="147">
        <v>43738</v>
      </c>
      <c r="C1063" t="s">
        <v>65</v>
      </c>
      <c r="D1063" t="s">
        <v>19</v>
      </c>
      <c r="E1063" s="106">
        <v>1190900225</v>
      </c>
      <c r="F1063" s="106">
        <v>2019641</v>
      </c>
      <c r="G1063" s="106" t="s">
        <v>20</v>
      </c>
      <c r="H1063" s="106" t="s">
        <v>219</v>
      </c>
      <c r="J1063">
        <v>611.16</v>
      </c>
      <c r="K1063">
        <v>611.16</v>
      </c>
      <c r="L1063" t="s">
        <v>21</v>
      </c>
      <c r="M1063" t="s">
        <v>22</v>
      </c>
      <c r="N1063" t="s">
        <v>23</v>
      </c>
      <c r="O1063" s="106">
        <v>611.16</v>
      </c>
      <c r="P1063" t="s">
        <v>24</v>
      </c>
      <c r="R1063">
        <v>4564989</v>
      </c>
    </row>
    <row r="1064" spans="1:18">
      <c r="A1064" s="147">
        <v>43738</v>
      </c>
      <c r="C1064" t="s">
        <v>95</v>
      </c>
      <c r="D1064" t="s">
        <v>19</v>
      </c>
      <c r="E1064" s="106">
        <v>1190900226</v>
      </c>
      <c r="F1064" s="106">
        <v>2019642</v>
      </c>
      <c r="G1064" s="106" t="s">
        <v>20</v>
      </c>
      <c r="H1064" s="106" t="s">
        <v>219</v>
      </c>
      <c r="J1064">
        <v>63.48</v>
      </c>
      <c r="K1064">
        <v>63.48</v>
      </c>
      <c r="L1064" t="s">
        <v>21</v>
      </c>
      <c r="M1064" t="s">
        <v>22</v>
      </c>
      <c r="N1064" t="s">
        <v>23</v>
      </c>
      <c r="O1064" s="106">
        <v>63.48</v>
      </c>
      <c r="P1064" t="s">
        <v>24</v>
      </c>
      <c r="R1064">
        <v>4564991</v>
      </c>
    </row>
    <row r="1065" spans="1:18">
      <c r="A1065" s="147">
        <v>43738</v>
      </c>
      <c r="C1065" t="s">
        <v>40</v>
      </c>
      <c r="D1065" t="s">
        <v>19</v>
      </c>
      <c r="E1065" s="106">
        <v>1190900302</v>
      </c>
      <c r="F1065" s="106">
        <v>2019643</v>
      </c>
      <c r="G1065" s="106" t="s">
        <v>20</v>
      </c>
      <c r="H1065" s="106" t="s">
        <v>219</v>
      </c>
      <c r="J1065" s="42">
        <v>186.84</v>
      </c>
      <c r="K1065" s="42">
        <v>186.84</v>
      </c>
      <c r="L1065" t="s">
        <v>21</v>
      </c>
      <c r="M1065" t="s">
        <v>22</v>
      </c>
      <c r="N1065" t="s">
        <v>23</v>
      </c>
      <c r="O1065" s="106">
        <v>186.84</v>
      </c>
      <c r="P1065" t="s">
        <v>24</v>
      </c>
      <c r="R1065">
        <v>4565004</v>
      </c>
    </row>
    <row r="1066" spans="1:18">
      <c r="A1066" s="147">
        <v>43738</v>
      </c>
      <c r="C1066" t="s">
        <v>41</v>
      </c>
      <c r="D1066" t="s">
        <v>19</v>
      </c>
      <c r="E1066" s="106">
        <v>1190900228</v>
      </c>
      <c r="F1066" s="106">
        <v>2019644</v>
      </c>
      <c r="G1066" s="106" t="s">
        <v>20</v>
      </c>
      <c r="H1066" s="106" t="s">
        <v>219</v>
      </c>
      <c r="J1066">
        <v>647.52</v>
      </c>
      <c r="K1066">
        <v>647.52</v>
      </c>
      <c r="L1066" t="s">
        <v>21</v>
      </c>
      <c r="M1066" t="s">
        <v>22</v>
      </c>
      <c r="N1066" t="s">
        <v>23</v>
      </c>
      <c r="O1066" s="106">
        <v>647.52</v>
      </c>
      <c r="P1066" t="s">
        <v>24</v>
      </c>
      <c r="R1066">
        <v>4565006</v>
      </c>
    </row>
    <row r="1067" spans="1:18">
      <c r="A1067" s="147">
        <v>43738</v>
      </c>
      <c r="C1067" t="s">
        <v>142</v>
      </c>
      <c r="D1067" t="s">
        <v>19</v>
      </c>
      <c r="E1067" s="106">
        <v>1190900229</v>
      </c>
      <c r="F1067" s="106">
        <v>2019645</v>
      </c>
      <c r="G1067" s="106" t="s">
        <v>20</v>
      </c>
      <c r="H1067" s="106" t="s">
        <v>219</v>
      </c>
      <c r="J1067">
        <v>930</v>
      </c>
      <c r="K1067">
        <v>930</v>
      </c>
      <c r="L1067" t="s">
        <v>21</v>
      </c>
      <c r="M1067" t="s">
        <v>22</v>
      </c>
      <c r="N1067" t="s">
        <v>23</v>
      </c>
      <c r="O1067" s="106">
        <v>930</v>
      </c>
      <c r="P1067" t="s">
        <v>24</v>
      </c>
      <c r="R1067">
        <v>4565008</v>
      </c>
    </row>
    <row r="1068" spans="1:18">
      <c r="A1068" s="147">
        <v>43738</v>
      </c>
      <c r="C1068" t="s">
        <v>68</v>
      </c>
      <c r="D1068" t="s">
        <v>19</v>
      </c>
      <c r="E1068" s="106">
        <v>1190900230</v>
      </c>
      <c r="F1068" s="106">
        <v>2019646</v>
      </c>
      <c r="G1068" s="106" t="s">
        <v>20</v>
      </c>
      <c r="H1068" s="106" t="s">
        <v>219</v>
      </c>
      <c r="J1068">
        <v>32.4</v>
      </c>
      <c r="K1068">
        <v>32.4</v>
      </c>
      <c r="L1068" t="s">
        <v>21</v>
      </c>
      <c r="M1068" t="s">
        <v>22</v>
      </c>
      <c r="N1068" t="s">
        <v>23</v>
      </c>
      <c r="O1068" s="106">
        <v>32.4</v>
      </c>
      <c r="P1068" t="s">
        <v>24</v>
      </c>
      <c r="R1068">
        <v>4565010</v>
      </c>
    </row>
    <row r="1069" spans="1:18">
      <c r="A1069" s="147">
        <v>43738</v>
      </c>
      <c r="C1069" t="s">
        <v>29</v>
      </c>
      <c r="D1069" t="s">
        <v>19</v>
      </c>
      <c r="E1069" s="106">
        <v>1190900231</v>
      </c>
      <c r="F1069" s="106">
        <v>2019647</v>
      </c>
      <c r="G1069" s="106" t="s">
        <v>20</v>
      </c>
      <c r="H1069" s="106" t="s">
        <v>219</v>
      </c>
      <c r="J1069">
        <v>794.76</v>
      </c>
      <c r="K1069">
        <v>794.76</v>
      </c>
      <c r="L1069" t="s">
        <v>21</v>
      </c>
      <c r="M1069" t="s">
        <v>22</v>
      </c>
      <c r="N1069" t="s">
        <v>23</v>
      </c>
      <c r="O1069" s="106">
        <v>794.76</v>
      </c>
      <c r="P1069" t="s">
        <v>24</v>
      </c>
      <c r="R1069">
        <v>4565012</v>
      </c>
    </row>
    <row r="1070" spans="1:18">
      <c r="A1070" s="147">
        <v>43738</v>
      </c>
      <c r="C1070" t="s">
        <v>67</v>
      </c>
      <c r="D1070" t="s">
        <v>19</v>
      </c>
      <c r="E1070" s="106">
        <v>1190900232</v>
      </c>
      <c r="F1070" s="106">
        <v>2019648</v>
      </c>
      <c r="G1070" s="106" t="s">
        <v>20</v>
      </c>
      <c r="H1070" s="106" t="s">
        <v>219</v>
      </c>
      <c r="J1070" s="7">
        <v>1637.46</v>
      </c>
      <c r="K1070" s="7">
        <v>1637.46</v>
      </c>
      <c r="L1070" t="s">
        <v>21</v>
      </c>
      <c r="M1070" t="s">
        <v>22</v>
      </c>
      <c r="N1070" t="s">
        <v>23</v>
      </c>
      <c r="O1070" s="98">
        <v>1637.46</v>
      </c>
      <c r="P1070" t="s">
        <v>24</v>
      </c>
      <c r="R1070">
        <v>4565031</v>
      </c>
    </row>
    <row r="1071" spans="1:18">
      <c r="A1071" s="147">
        <v>43738</v>
      </c>
      <c r="C1071" t="s">
        <v>56</v>
      </c>
      <c r="D1071" t="s">
        <v>19</v>
      </c>
      <c r="E1071" s="106">
        <v>1190900233</v>
      </c>
      <c r="F1071" s="106">
        <v>2019649</v>
      </c>
      <c r="G1071" s="106" t="s">
        <v>20</v>
      </c>
      <c r="H1071" s="106" t="s">
        <v>219</v>
      </c>
      <c r="J1071">
        <v>407.28</v>
      </c>
      <c r="K1071">
        <v>407.28</v>
      </c>
      <c r="L1071" t="s">
        <v>21</v>
      </c>
      <c r="M1071" t="s">
        <v>22</v>
      </c>
      <c r="N1071" t="s">
        <v>23</v>
      </c>
      <c r="O1071" s="106">
        <v>407.28</v>
      </c>
      <c r="P1071" t="s">
        <v>24</v>
      </c>
      <c r="R1071">
        <v>4565033</v>
      </c>
    </row>
    <row r="1072" spans="1:18">
      <c r="A1072" s="147">
        <v>43738</v>
      </c>
      <c r="C1072" t="s">
        <v>92</v>
      </c>
      <c r="D1072" t="s">
        <v>19</v>
      </c>
      <c r="E1072" s="106">
        <v>1190900234</v>
      </c>
      <c r="F1072" s="106">
        <v>2019650</v>
      </c>
      <c r="G1072" s="106" t="s">
        <v>20</v>
      </c>
      <c r="H1072" s="106" t="s">
        <v>219</v>
      </c>
      <c r="J1072">
        <v>515.4</v>
      </c>
      <c r="K1072">
        <v>515.4</v>
      </c>
      <c r="L1072" t="s">
        <v>21</v>
      </c>
      <c r="M1072" t="s">
        <v>22</v>
      </c>
      <c r="N1072" t="s">
        <v>23</v>
      </c>
      <c r="O1072" s="106">
        <v>515.4</v>
      </c>
      <c r="P1072" t="s">
        <v>24</v>
      </c>
      <c r="R1072">
        <v>4565035</v>
      </c>
    </row>
    <row r="1073" spans="1:18">
      <c r="A1073" s="147">
        <v>43738</v>
      </c>
      <c r="C1073" t="s">
        <v>40</v>
      </c>
      <c r="D1073" t="s">
        <v>19</v>
      </c>
      <c r="E1073" s="106">
        <v>1190900235</v>
      </c>
      <c r="F1073" s="106">
        <v>2019651</v>
      </c>
      <c r="G1073" s="106" t="s">
        <v>20</v>
      </c>
      <c r="H1073" s="106" t="s">
        <v>219</v>
      </c>
      <c r="J1073" s="7">
        <v>1276.8</v>
      </c>
      <c r="K1073" s="7">
        <v>1276.8</v>
      </c>
      <c r="L1073" t="s">
        <v>21</v>
      </c>
      <c r="M1073" t="s">
        <v>22</v>
      </c>
      <c r="N1073" t="s">
        <v>23</v>
      </c>
      <c r="O1073" s="98">
        <v>1276.8</v>
      </c>
      <c r="P1073" t="s">
        <v>24</v>
      </c>
      <c r="R1073">
        <v>4565037</v>
      </c>
    </row>
    <row r="1074" spans="1:18" customFormat="1">
      <c r="A1074" s="1">
        <v>43738</v>
      </c>
      <c r="C1074" t="s">
        <v>49</v>
      </c>
      <c r="D1074" t="s">
        <v>19</v>
      </c>
      <c r="E1074">
        <v>1190900236</v>
      </c>
      <c r="F1074">
        <v>1970500</v>
      </c>
      <c r="G1074" t="s">
        <v>20</v>
      </c>
      <c r="H1074" t="s">
        <v>203</v>
      </c>
      <c r="J1074">
        <v>98.36</v>
      </c>
      <c r="K1074">
        <v>98.36</v>
      </c>
      <c r="L1074" t="s">
        <v>21</v>
      </c>
      <c r="M1074" t="s">
        <v>22</v>
      </c>
      <c r="N1074" t="s">
        <v>23</v>
      </c>
      <c r="O1074">
        <v>98.36</v>
      </c>
      <c r="P1074" t="s">
        <v>24</v>
      </c>
      <c r="R1074">
        <v>4565043</v>
      </c>
    </row>
    <row r="1075" spans="1:18" customFormat="1">
      <c r="A1075" s="1">
        <v>43738</v>
      </c>
      <c r="C1075" t="s">
        <v>66</v>
      </c>
      <c r="D1075" t="s">
        <v>19</v>
      </c>
      <c r="E1075">
        <v>1190900236</v>
      </c>
      <c r="F1075">
        <v>1970500</v>
      </c>
      <c r="G1075" t="s">
        <v>20</v>
      </c>
      <c r="H1075" t="s">
        <v>203</v>
      </c>
      <c r="J1075">
        <v>161.76</v>
      </c>
      <c r="K1075">
        <v>161.76</v>
      </c>
      <c r="L1075" t="s">
        <v>21</v>
      </c>
      <c r="M1075" t="s">
        <v>22</v>
      </c>
      <c r="N1075" t="s">
        <v>23</v>
      </c>
      <c r="O1075">
        <v>161.76</v>
      </c>
      <c r="P1075" t="s">
        <v>24</v>
      </c>
      <c r="R1075">
        <v>4565042</v>
      </c>
    </row>
    <row r="1076" spans="1:18" customFormat="1">
      <c r="A1076" s="1">
        <v>43738</v>
      </c>
      <c r="C1076" t="s">
        <v>51</v>
      </c>
      <c r="D1076" t="s">
        <v>19</v>
      </c>
      <c r="E1076">
        <v>1190900236</v>
      </c>
      <c r="F1076">
        <v>1970500</v>
      </c>
      <c r="G1076" t="s">
        <v>20</v>
      </c>
      <c r="H1076" t="s">
        <v>203</v>
      </c>
      <c r="J1076" s="42">
        <v>112.44</v>
      </c>
      <c r="K1076" s="42">
        <v>112.44</v>
      </c>
      <c r="L1076" t="s">
        <v>21</v>
      </c>
      <c r="M1076" t="s">
        <v>22</v>
      </c>
      <c r="N1076" t="s">
        <v>23</v>
      </c>
      <c r="O1076" s="42">
        <v>112.44</v>
      </c>
      <c r="P1076" t="s">
        <v>24</v>
      </c>
      <c r="R1076">
        <v>4565044</v>
      </c>
    </row>
    <row r="1077" spans="1:18" customFormat="1">
      <c r="A1077" s="1">
        <v>43738</v>
      </c>
      <c r="C1077" t="s">
        <v>68</v>
      </c>
      <c r="D1077" t="s">
        <v>19</v>
      </c>
      <c r="E1077">
        <v>1190900236</v>
      </c>
      <c r="F1077">
        <v>1970500</v>
      </c>
      <c r="G1077" t="s">
        <v>20</v>
      </c>
      <c r="H1077" t="s">
        <v>203</v>
      </c>
      <c r="J1077">
        <v>177.6</v>
      </c>
      <c r="K1077">
        <v>177.6</v>
      </c>
      <c r="L1077" t="s">
        <v>21</v>
      </c>
      <c r="M1077" t="s">
        <v>22</v>
      </c>
      <c r="N1077" t="s">
        <v>23</v>
      </c>
      <c r="O1077">
        <v>177.6</v>
      </c>
      <c r="P1077" t="s">
        <v>24</v>
      </c>
      <c r="R1077">
        <v>4565041</v>
      </c>
    </row>
    <row r="1078" spans="1:18" customFormat="1">
      <c r="A1078" s="1">
        <v>43738</v>
      </c>
      <c r="C1078" t="s">
        <v>39</v>
      </c>
      <c r="D1078" t="s">
        <v>19</v>
      </c>
      <c r="E1078">
        <v>1190900236</v>
      </c>
      <c r="F1078">
        <v>1970500</v>
      </c>
      <c r="G1078" t="s">
        <v>20</v>
      </c>
      <c r="H1078" t="s">
        <v>203</v>
      </c>
      <c r="J1078">
        <v>130.56</v>
      </c>
      <c r="K1078">
        <v>130.56</v>
      </c>
      <c r="L1078" t="s">
        <v>21</v>
      </c>
      <c r="M1078" t="s">
        <v>22</v>
      </c>
      <c r="N1078" t="s">
        <v>23</v>
      </c>
      <c r="O1078">
        <v>130.56</v>
      </c>
      <c r="P1078" t="s">
        <v>24</v>
      </c>
      <c r="R1078">
        <v>4565045</v>
      </c>
    </row>
    <row r="1079" spans="1:18" customFormat="1">
      <c r="A1079" s="1">
        <v>43738</v>
      </c>
      <c r="C1079" t="s">
        <v>27</v>
      </c>
      <c r="D1079" t="s">
        <v>19</v>
      </c>
      <c r="E1079">
        <v>1190900236</v>
      </c>
      <c r="F1079">
        <v>1970500</v>
      </c>
      <c r="G1079" t="s">
        <v>20</v>
      </c>
      <c r="H1079" t="s">
        <v>203</v>
      </c>
      <c r="J1079">
        <v>353.8</v>
      </c>
      <c r="K1079">
        <v>353.8</v>
      </c>
      <c r="L1079" t="s">
        <v>21</v>
      </c>
      <c r="M1079" t="s">
        <v>22</v>
      </c>
      <c r="N1079" t="s">
        <v>23</v>
      </c>
      <c r="O1079">
        <v>353.8</v>
      </c>
      <c r="P1079" t="s">
        <v>24</v>
      </c>
      <c r="R1079">
        <v>4565046</v>
      </c>
    </row>
    <row r="1080" spans="1:18" customFormat="1">
      <c r="A1080" s="1">
        <v>43738</v>
      </c>
      <c r="C1080" t="s">
        <v>65</v>
      </c>
      <c r="D1080" t="s">
        <v>19</v>
      </c>
      <c r="E1080">
        <v>1190900259</v>
      </c>
      <c r="F1080">
        <v>20190092</v>
      </c>
      <c r="G1080" t="s">
        <v>20</v>
      </c>
      <c r="H1080" t="s">
        <v>204</v>
      </c>
      <c r="J1080">
        <v>420</v>
      </c>
      <c r="K1080">
        <v>420</v>
      </c>
      <c r="L1080" t="s">
        <v>21</v>
      </c>
      <c r="M1080" t="s">
        <v>22</v>
      </c>
      <c r="N1080" t="s">
        <v>23</v>
      </c>
      <c r="O1080">
        <v>420</v>
      </c>
      <c r="P1080" t="s">
        <v>24</v>
      </c>
      <c r="R1080">
        <v>4567061</v>
      </c>
    </row>
    <row r="1081" spans="1:18" customFormat="1">
      <c r="A1081" s="1">
        <v>43738</v>
      </c>
      <c r="C1081" t="s">
        <v>65</v>
      </c>
      <c r="D1081" t="s">
        <v>19</v>
      </c>
      <c r="E1081">
        <v>1190900260</v>
      </c>
      <c r="F1081">
        <v>20190091</v>
      </c>
      <c r="G1081" t="s">
        <v>20</v>
      </c>
      <c r="H1081" t="s">
        <v>204</v>
      </c>
      <c r="J1081">
        <v>420</v>
      </c>
      <c r="K1081">
        <v>420</v>
      </c>
      <c r="L1081" t="s">
        <v>21</v>
      </c>
      <c r="M1081" t="s">
        <v>22</v>
      </c>
      <c r="N1081" t="s">
        <v>23</v>
      </c>
      <c r="O1081">
        <v>420</v>
      </c>
      <c r="P1081" t="s">
        <v>24</v>
      </c>
      <c r="R1081">
        <v>4567066</v>
      </c>
    </row>
    <row r="1082" spans="1:18" customFormat="1">
      <c r="A1082" s="1">
        <v>43738</v>
      </c>
      <c r="C1082" t="s">
        <v>65</v>
      </c>
      <c r="D1082" t="s">
        <v>19</v>
      </c>
      <c r="E1082">
        <v>1190900261</v>
      </c>
      <c r="F1082">
        <v>20190090</v>
      </c>
      <c r="G1082" t="s">
        <v>20</v>
      </c>
      <c r="H1082" t="s">
        <v>204</v>
      </c>
      <c r="J1082">
        <v>420</v>
      </c>
      <c r="K1082">
        <v>420</v>
      </c>
      <c r="L1082" t="s">
        <v>21</v>
      </c>
      <c r="M1082" t="s">
        <v>22</v>
      </c>
      <c r="N1082" t="s">
        <v>23</v>
      </c>
      <c r="O1082">
        <v>420</v>
      </c>
      <c r="P1082" t="s">
        <v>24</v>
      </c>
      <c r="R1082">
        <v>4567068</v>
      </c>
    </row>
    <row r="1083" spans="1:18" customFormat="1">
      <c r="A1083" s="1">
        <v>43738</v>
      </c>
      <c r="C1083" t="s">
        <v>65</v>
      </c>
      <c r="D1083" t="s">
        <v>19</v>
      </c>
      <c r="E1083">
        <v>1190900262</v>
      </c>
      <c r="F1083">
        <v>20190089</v>
      </c>
      <c r="G1083" t="s">
        <v>20</v>
      </c>
      <c r="H1083" t="s">
        <v>204</v>
      </c>
      <c r="J1083">
        <v>180</v>
      </c>
      <c r="K1083">
        <v>180</v>
      </c>
      <c r="L1083" t="s">
        <v>21</v>
      </c>
      <c r="M1083" t="s">
        <v>22</v>
      </c>
      <c r="N1083" t="s">
        <v>23</v>
      </c>
      <c r="O1083">
        <v>180</v>
      </c>
      <c r="P1083" t="s">
        <v>24</v>
      </c>
      <c r="R1083">
        <v>4567074</v>
      </c>
    </row>
    <row r="1084" spans="1:18" customFormat="1">
      <c r="A1084" s="1">
        <v>43738</v>
      </c>
      <c r="C1084" t="s">
        <v>85</v>
      </c>
      <c r="D1084" t="s">
        <v>19</v>
      </c>
      <c r="E1084">
        <v>1190900263</v>
      </c>
      <c r="F1084">
        <v>20190088</v>
      </c>
      <c r="G1084" t="s">
        <v>20</v>
      </c>
      <c r="H1084" t="s">
        <v>204</v>
      </c>
      <c r="J1084">
        <v>180</v>
      </c>
      <c r="K1084">
        <v>180</v>
      </c>
      <c r="L1084" t="s">
        <v>21</v>
      </c>
      <c r="M1084" t="s">
        <v>22</v>
      </c>
      <c r="N1084" t="s">
        <v>23</v>
      </c>
      <c r="O1084">
        <v>180</v>
      </c>
      <c r="P1084" t="s">
        <v>24</v>
      </c>
      <c r="R1084">
        <v>4567079</v>
      </c>
    </row>
    <row r="1085" spans="1:18" customFormat="1">
      <c r="A1085" s="1">
        <v>43738</v>
      </c>
      <c r="C1085" t="s">
        <v>85</v>
      </c>
      <c r="D1085" t="s">
        <v>19</v>
      </c>
      <c r="E1085">
        <v>1190900264</v>
      </c>
      <c r="F1085">
        <v>20190087</v>
      </c>
      <c r="G1085" t="s">
        <v>20</v>
      </c>
      <c r="H1085" t="s">
        <v>204</v>
      </c>
      <c r="J1085">
        <v>180</v>
      </c>
      <c r="K1085">
        <v>180</v>
      </c>
      <c r="L1085" t="s">
        <v>21</v>
      </c>
      <c r="M1085" t="s">
        <v>22</v>
      </c>
      <c r="N1085" t="s">
        <v>23</v>
      </c>
      <c r="O1085">
        <v>180</v>
      </c>
      <c r="P1085" t="s">
        <v>24</v>
      </c>
      <c r="R1085">
        <v>4567124</v>
      </c>
    </row>
    <row r="1086" spans="1:18" customFormat="1">
      <c r="A1086" s="1">
        <v>43738</v>
      </c>
      <c r="C1086" t="s">
        <v>166</v>
      </c>
      <c r="D1086" t="s">
        <v>19</v>
      </c>
      <c r="E1086">
        <v>1190900258</v>
      </c>
      <c r="F1086">
        <v>190736</v>
      </c>
      <c r="G1086" t="s">
        <v>20</v>
      </c>
      <c r="H1086" t="s">
        <v>236</v>
      </c>
      <c r="J1086" s="7">
        <v>1156.2</v>
      </c>
      <c r="K1086" s="7">
        <v>1156.2</v>
      </c>
      <c r="L1086" t="s">
        <v>21</v>
      </c>
      <c r="M1086" t="s">
        <v>22</v>
      </c>
      <c r="N1086" t="s">
        <v>23</v>
      </c>
      <c r="O1086" s="7">
        <v>1156.2</v>
      </c>
      <c r="P1086" t="s">
        <v>24</v>
      </c>
      <c r="R1086">
        <v>4567059</v>
      </c>
    </row>
    <row r="1087" spans="1:18" customFormat="1">
      <c r="A1087" s="1">
        <v>43738</v>
      </c>
      <c r="C1087" t="s">
        <v>26</v>
      </c>
      <c r="D1087" t="s">
        <v>165</v>
      </c>
      <c r="E1087">
        <v>1190900573</v>
      </c>
      <c r="F1087">
        <v>4115005501</v>
      </c>
      <c r="G1087" t="s">
        <v>20</v>
      </c>
      <c r="H1087" t="s">
        <v>262</v>
      </c>
      <c r="J1087" s="42">
        <v>-375.84</v>
      </c>
      <c r="K1087" s="42">
        <v>-375.84</v>
      </c>
      <c r="L1087" t="s">
        <v>21</v>
      </c>
      <c r="M1087" t="s">
        <v>22</v>
      </c>
      <c r="N1087" t="s">
        <v>23</v>
      </c>
      <c r="O1087" s="42">
        <v>-375.84</v>
      </c>
      <c r="P1087" t="s">
        <v>24</v>
      </c>
      <c r="R1087">
        <v>4670799</v>
      </c>
    </row>
    <row r="1088" spans="1:18" customFormat="1">
      <c r="A1088" s="1">
        <v>43738</v>
      </c>
      <c r="C1088" t="s">
        <v>164</v>
      </c>
      <c r="D1088" t="s">
        <v>19</v>
      </c>
      <c r="E1088">
        <v>1190900213</v>
      </c>
      <c r="F1088">
        <v>2019002</v>
      </c>
      <c r="G1088" t="s">
        <v>20</v>
      </c>
      <c r="H1088" t="s">
        <v>267</v>
      </c>
      <c r="J1088">
        <v>525.1</v>
      </c>
      <c r="K1088">
        <v>525.1</v>
      </c>
      <c r="L1088" t="s">
        <v>21</v>
      </c>
      <c r="M1088" t="s">
        <v>22</v>
      </c>
      <c r="N1088" t="s">
        <v>23</v>
      </c>
      <c r="O1088">
        <v>525.1</v>
      </c>
      <c r="P1088" t="s">
        <v>24</v>
      </c>
      <c r="R1088">
        <v>4564840</v>
      </c>
    </row>
    <row r="1089" spans="1:18" customFormat="1">
      <c r="A1089" s="1">
        <v>43738</v>
      </c>
      <c r="C1089" t="s">
        <v>67</v>
      </c>
      <c r="D1089" t="s">
        <v>19</v>
      </c>
      <c r="E1089">
        <v>1190900203</v>
      </c>
      <c r="F1089">
        <v>190563</v>
      </c>
      <c r="G1089" t="s">
        <v>20</v>
      </c>
      <c r="H1089" t="s">
        <v>270</v>
      </c>
      <c r="J1089">
        <v>656.64</v>
      </c>
      <c r="K1089">
        <v>656.64</v>
      </c>
      <c r="L1089" t="s">
        <v>21</v>
      </c>
      <c r="M1089" t="s">
        <v>22</v>
      </c>
      <c r="N1089" t="s">
        <v>23</v>
      </c>
      <c r="O1089">
        <v>656.64</v>
      </c>
      <c r="P1089" t="s">
        <v>24</v>
      </c>
      <c r="R1089">
        <v>4564437</v>
      </c>
    </row>
    <row r="1090" spans="1:18" customFormat="1">
      <c r="A1090" s="1">
        <v>43738</v>
      </c>
      <c r="C1090" t="s">
        <v>96</v>
      </c>
      <c r="D1090" t="s">
        <v>19</v>
      </c>
      <c r="E1090">
        <v>1190900204</v>
      </c>
      <c r="F1090">
        <v>190562</v>
      </c>
      <c r="G1090" t="s">
        <v>20</v>
      </c>
      <c r="H1090" t="s">
        <v>270</v>
      </c>
      <c r="J1090" s="7">
        <v>1029.5999999999999</v>
      </c>
      <c r="K1090" s="7">
        <v>1029.5999999999999</v>
      </c>
      <c r="L1090" t="s">
        <v>21</v>
      </c>
      <c r="M1090" t="s">
        <v>22</v>
      </c>
      <c r="N1090" t="s">
        <v>23</v>
      </c>
      <c r="O1090" s="7">
        <v>1029.5999999999999</v>
      </c>
      <c r="P1090" t="s">
        <v>24</v>
      </c>
      <c r="R1090">
        <v>4564439</v>
      </c>
    </row>
    <row r="1091" spans="1:18" customFormat="1">
      <c r="A1091" s="1">
        <v>43738</v>
      </c>
      <c r="C1091" t="s">
        <v>37</v>
      </c>
      <c r="D1091" t="s">
        <v>19</v>
      </c>
      <c r="E1091">
        <v>1190900205</v>
      </c>
      <c r="F1091">
        <v>1960041</v>
      </c>
      <c r="G1091" t="s">
        <v>20</v>
      </c>
      <c r="H1091" t="s">
        <v>277</v>
      </c>
      <c r="J1091">
        <v>468</v>
      </c>
      <c r="K1091">
        <v>468</v>
      </c>
      <c r="L1091" t="s">
        <v>21</v>
      </c>
      <c r="M1091" t="s">
        <v>22</v>
      </c>
      <c r="N1091" t="s">
        <v>23</v>
      </c>
      <c r="O1091">
        <v>468</v>
      </c>
      <c r="P1091" t="s">
        <v>24</v>
      </c>
      <c r="R1091">
        <v>4564441</v>
      </c>
    </row>
    <row r="1092" spans="1:18" customFormat="1">
      <c r="A1092" s="1">
        <v>43738</v>
      </c>
      <c r="C1092" t="s">
        <v>37</v>
      </c>
      <c r="D1092" t="s">
        <v>19</v>
      </c>
      <c r="E1092">
        <v>1190900206</v>
      </c>
      <c r="F1092">
        <v>1960043</v>
      </c>
      <c r="G1092" t="s">
        <v>20</v>
      </c>
      <c r="H1092" t="s">
        <v>277</v>
      </c>
      <c r="J1092">
        <v>288</v>
      </c>
      <c r="K1092">
        <v>288</v>
      </c>
      <c r="L1092" t="s">
        <v>21</v>
      </c>
      <c r="M1092" t="s">
        <v>22</v>
      </c>
      <c r="N1092" t="s">
        <v>23</v>
      </c>
      <c r="O1092">
        <v>288</v>
      </c>
      <c r="P1092" t="s">
        <v>24</v>
      </c>
      <c r="R1092">
        <v>4564470</v>
      </c>
    </row>
    <row r="1093" spans="1:18" customFormat="1">
      <c r="A1093" s="1">
        <v>43738</v>
      </c>
      <c r="C1093" t="s">
        <v>37</v>
      </c>
      <c r="D1093" t="s">
        <v>19</v>
      </c>
      <c r="E1093">
        <v>1190900207</v>
      </c>
      <c r="F1093">
        <v>1960042</v>
      </c>
      <c r="G1093" t="s">
        <v>20</v>
      </c>
      <c r="H1093" t="s">
        <v>277</v>
      </c>
      <c r="J1093">
        <v>270</v>
      </c>
      <c r="K1093">
        <v>270</v>
      </c>
      <c r="L1093" t="s">
        <v>21</v>
      </c>
      <c r="M1093" t="s">
        <v>22</v>
      </c>
      <c r="N1093" t="s">
        <v>23</v>
      </c>
      <c r="O1093">
        <v>270</v>
      </c>
      <c r="P1093" t="s">
        <v>24</v>
      </c>
      <c r="R1093">
        <v>4564475</v>
      </c>
    </row>
    <row r="1094" spans="1:18" customFormat="1">
      <c r="A1094" s="1">
        <v>43741</v>
      </c>
      <c r="C1094" t="s">
        <v>60</v>
      </c>
      <c r="D1094" t="s">
        <v>19</v>
      </c>
      <c r="E1094">
        <v>1191000029</v>
      </c>
      <c r="F1094">
        <v>219099099</v>
      </c>
      <c r="G1094" t="s">
        <v>20</v>
      </c>
      <c r="H1094" t="s">
        <v>273</v>
      </c>
      <c r="J1094">
        <v>379.2</v>
      </c>
      <c r="K1094">
        <v>379.2</v>
      </c>
      <c r="L1094" t="s">
        <v>21</v>
      </c>
      <c r="M1094" t="s">
        <v>22</v>
      </c>
      <c r="N1094" t="s">
        <v>23</v>
      </c>
      <c r="O1094">
        <v>379.2</v>
      </c>
      <c r="P1094" t="s">
        <v>24</v>
      </c>
      <c r="R1094">
        <v>4686646</v>
      </c>
    </row>
    <row r="1095" spans="1:18">
      <c r="A1095" s="147">
        <v>43745</v>
      </c>
      <c r="C1095" t="s">
        <v>68</v>
      </c>
      <c r="D1095" t="s">
        <v>19</v>
      </c>
      <c r="E1095" s="106">
        <v>1191000030</v>
      </c>
      <c r="F1095" s="106">
        <v>2019664</v>
      </c>
      <c r="G1095" s="106" t="s">
        <v>20</v>
      </c>
      <c r="H1095" s="106" t="s">
        <v>219</v>
      </c>
      <c r="J1095">
        <v>68.16</v>
      </c>
      <c r="K1095">
        <v>68.16</v>
      </c>
      <c r="L1095" t="s">
        <v>21</v>
      </c>
      <c r="M1095" t="s">
        <v>22</v>
      </c>
      <c r="N1095" t="s">
        <v>23</v>
      </c>
      <c r="O1095" s="106">
        <v>68.16</v>
      </c>
      <c r="P1095" t="s">
        <v>24</v>
      </c>
      <c r="R1095">
        <v>4686648</v>
      </c>
    </row>
    <row r="1096" spans="1:18">
      <c r="A1096" s="147">
        <v>43745</v>
      </c>
      <c r="C1096" t="s">
        <v>128</v>
      </c>
      <c r="D1096" t="s">
        <v>19</v>
      </c>
      <c r="E1096" s="106">
        <v>1191000031</v>
      </c>
      <c r="F1096" s="106">
        <v>2019665</v>
      </c>
      <c r="G1096" s="106" t="s">
        <v>20</v>
      </c>
      <c r="H1096" s="106" t="s">
        <v>219</v>
      </c>
      <c r="J1096">
        <v>209.46</v>
      </c>
      <c r="K1096">
        <v>209.46</v>
      </c>
      <c r="L1096" t="s">
        <v>21</v>
      </c>
      <c r="M1096" t="s">
        <v>22</v>
      </c>
      <c r="N1096" t="s">
        <v>23</v>
      </c>
      <c r="O1096" s="106">
        <v>209.46</v>
      </c>
      <c r="P1096" t="s">
        <v>24</v>
      </c>
      <c r="R1096">
        <v>4686650</v>
      </c>
    </row>
    <row r="1097" spans="1:18">
      <c r="A1097" s="147">
        <v>43745</v>
      </c>
      <c r="C1097" t="s">
        <v>31</v>
      </c>
      <c r="D1097" t="s">
        <v>19</v>
      </c>
      <c r="E1097" s="106">
        <v>1191000032</v>
      </c>
      <c r="F1097" s="106">
        <v>2019666</v>
      </c>
      <c r="G1097" s="106" t="s">
        <v>20</v>
      </c>
      <c r="H1097" s="106" t="s">
        <v>219</v>
      </c>
      <c r="J1097">
        <v>69.48</v>
      </c>
      <c r="K1097">
        <v>69.48</v>
      </c>
      <c r="L1097" t="s">
        <v>21</v>
      </c>
      <c r="M1097" t="s">
        <v>22</v>
      </c>
      <c r="N1097" t="s">
        <v>23</v>
      </c>
      <c r="O1097" s="106">
        <v>69.48</v>
      </c>
      <c r="P1097" t="s">
        <v>24</v>
      </c>
      <c r="R1097">
        <v>4686652</v>
      </c>
    </row>
    <row r="1098" spans="1:18">
      <c r="A1098" s="147">
        <v>43745</v>
      </c>
      <c r="C1098" t="s">
        <v>114</v>
      </c>
      <c r="D1098" t="s">
        <v>19</v>
      </c>
      <c r="E1098" s="106">
        <v>1191000033</v>
      </c>
      <c r="F1098" s="106">
        <v>2019667</v>
      </c>
      <c r="G1098" s="106" t="s">
        <v>20</v>
      </c>
      <c r="H1098" s="106" t="s">
        <v>219</v>
      </c>
      <c r="J1098">
        <v>753.6</v>
      </c>
      <c r="K1098">
        <v>753.6</v>
      </c>
      <c r="L1098" t="s">
        <v>21</v>
      </c>
      <c r="M1098" t="s">
        <v>22</v>
      </c>
      <c r="N1098" t="s">
        <v>23</v>
      </c>
      <c r="O1098" s="106">
        <v>753.6</v>
      </c>
      <c r="P1098" t="s">
        <v>24</v>
      </c>
      <c r="R1098">
        <v>4686654</v>
      </c>
    </row>
    <row r="1099" spans="1:18">
      <c r="A1099" s="147">
        <v>43745</v>
      </c>
      <c r="C1099" t="s">
        <v>163</v>
      </c>
      <c r="D1099" t="s">
        <v>19</v>
      </c>
      <c r="E1099" s="106">
        <v>1191000034</v>
      </c>
      <c r="F1099" s="106">
        <v>2019668</v>
      </c>
      <c r="G1099" s="106" t="s">
        <v>20</v>
      </c>
      <c r="H1099" s="106" t="s">
        <v>219</v>
      </c>
      <c r="J1099">
        <v>326.33999999999997</v>
      </c>
      <c r="K1099">
        <v>326.33999999999997</v>
      </c>
      <c r="L1099" t="s">
        <v>21</v>
      </c>
      <c r="M1099" t="s">
        <v>22</v>
      </c>
      <c r="N1099" t="s">
        <v>23</v>
      </c>
      <c r="O1099" s="106">
        <v>326.33999999999997</v>
      </c>
      <c r="P1099" t="s">
        <v>24</v>
      </c>
      <c r="R1099">
        <v>4686656</v>
      </c>
    </row>
    <row r="1100" spans="1:18">
      <c r="A1100" s="147">
        <v>43745</v>
      </c>
      <c r="C1100" t="s">
        <v>37</v>
      </c>
      <c r="D1100" t="s">
        <v>19</v>
      </c>
      <c r="E1100" s="106">
        <v>1191000035</v>
      </c>
      <c r="F1100" s="106">
        <v>2019669</v>
      </c>
      <c r="G1100" s="106" t="s">
        <v>20</v>
      </c>
      <c r="H1100" s="106" t="s">
        <v>219</v>
      </c>
      <c r="J1100">
        <v>50.22</v>
      </c>
      <c r="K1100">
        <v>50.22</v>
      </c>
      <c r="L1100" t="s">
        <v>21</v>
      </c>
      <c r="M1100" t="s">
        <v>22</v>
      </c>
      <c r="N1100" t="s">
        <v>23</v>
      </c>
      <c r="O1100" s="106">
        <v>50.22</v>
      </c>
      <c r="P1100" t="s">
        <v>24</v>
      </c>
      <c r="R1100">
        <v>4686658</v>
      </c>
    </row>
    <row r="1101" spans="1:18">
      <c r="A1101" s="147">
        <v>43745</v>
      </c>
      <c r="C1101" t="s">
        <v>95</v>
      </c>
      <c r="D1101" t="s">
        <v>19</v>
      </c>
      <c r="E1101" s="106">
        <v>1191000036</v>
      </c>
      <c r="F1101" s="106">
        <v>2019670</v>
      </c>
      <c r="G1101" s="106" t="s">
        <v>20</v>
      </c>
      <c r="H1101" s="106" t="s">
        <v>219</v>
      </c>
      <c r="J1101">
        <v>215.88</v>
      </c>
      <c r="K1101">
        <v>215.88</v>
      </c>
      <c r="L1101" t="s">
        <v>21</v>
      </c>
      <c r="M1101" t="s">
        <v>22</v>
      </c>
      <c r="N1101" t="s">
        <v>23</v>
      </c>
      <c r="O1101" s="106">
        <v>215.88</v>
      </c>
      <c r="P1101" t="s">
        <v>24</v>
      </c>
      <c r="R1101">
        <v>4686660</v>
      </c>
    </row>
    <row r="1102" spans="1:18">
      <c r="A1102" s="147">
        <v>43745</v>
      </c>
      <c r="C1102" t="s">
        <v>30</v>
      </c>
      <c r="D1102" t="s">
        <v>19</v>
      </c>
      <c r="E1102" s="106">
        <v>1191000037</v>
      </c>
      <c r="F1102" s="106">
        <v>2019671</v>
      </c>
      <c r="G1102" s="106" t="s">
        <v>20</v>
      </c>
      <c r="H1102" s="106" t="s">
        <v>219</v>
      </c>
      <c r="J1102">
        <v>253.38</v>
      </c>
      <c r="K1102">
        <v>253.38</v>
      </c>
      <c r="L1102" t="s">
        <v>21</v>
      </c>
      <c r="M1102" t="s">
        <v>22</v>
      </c>
      <c r="N1102" t="s">
        <v>23</v>
      </c>
      <c r="O1102" s="106">
        <v>253.38</v>
      </c>
      <c r="P1102" t="s">
        <v>24</v>
      </c>
      <c r="R1102">
        <v>4686665</v>
      </c>
    </row>
    <row r="1103" spans="1:18">
      <c r="A1103" s="147">
        <v>43745</v>
      </c>
      <c r="C1103" t="s">
        <v>74</v>
      </c>
      <c r="D1103" t="s">
        <v>19</v>
      </c>
      <c r="E1103" s="106">
        <v>1191000038</v>
      </c>
      <c r="F1103" s="106">
        <v>2019672</v>
      </c>
      <c r="G1103" s="106" t="s">
        <v>20</v>
      </c>
      <c r="H1103" s="106" t="s">
        <v>219</v>
      </c>
      <c r="J1103">
        <v>36</v>
      </c>
      <c r="K1103">
        <v>36</v>
      </c>
      <c r="L1103" t="s">
        <v>21</v>
      </c>
      <c r="M1103" t="s">
        <v>22</v>
      </c>
      <c r="N1103" t="s">
        <v>23</v>
      </c>
      <c r="O1103" s="106">
        <v>36</v>
      </c>
      <c r="P1103" t="s">
        <v>24</v>
      </c>
      <c r="R1103">
        <v>4686667</v>
      </c>
    </row>
    <row r="1104" spans="1:18">
      <c r="A1104" s="147">
        <v>43745</v>
      </c>
      <c r="C1104" t="s">
        <v>122</v>
      </c>
      <c r="D1104" t="s">
        <v>19</v>
      </c>
      <c r="E1104" s="106">
        <v>1191000039</v>
      </c>
      <c r="F1104" s="106">
        <v>2019673</v>
      </c>
      <c r="G1104" s="106" t="s">
        <v>20</v>
      </c>
      <c r="H1104" s="106" t="s">
        <v>219</v>
      </c>
      <c r="J1104">
        <v>67.2</v>
      </c>
      <c r="K1104">
        <v>67.2</v>
      </c>
      <c r="L1104" t="s">
        <v>21</v>
      </c>
      <c r="M1104" t="s">
        <v>22</v>
      </c>
      <c r="N1104" t="s">
        <v>23</v>
      </c>
      <c r="O1104" s="106">
        <v>67.2</v>
      </c>
      <c r="P1104" t="s">
        <v>24</v>
      </c>
      <c r="R1104">
        <v>4686672</v>
      </c>
    </row>
    <row r="1105" spans="1:18">
      <c r="A1105" s="147">
        <v>43745</v>
      </c>
      <c r="C1105" t="s">
        <v>151</v>
      </c>
      <c r="D1105" t="s">
        <v>19</v>
      </c>
      <c r="E1105" s="106">
        <v>1191000040</v>
      </c>
      <c r="F1105" s="106">
        <v>2019674</v>
      </c>
      <c r="G1105" s="106" t="s">
        <v>20</v>
      </c>
      <c r="H1105" s="106" t="s">
        <v>219</v>
      </c>
      <c r="J1105">
        <v>400.26</v>
      </c>
      <c r="K1105">
        <v>400.26</v>
      </c>
      <c r="L1105" t="s">
        <v>21</v>
      </c>
      <c r="M1105" t="s">
        <v>22</v>
      </c>
      <c r="N1105" t="s">
        <v>23</v>
      </c>
      <c r="O1105" s="106">
        <v>400.26</v>
      </c>
      <c r="P1105" t="s">
        <v>24</v>
      </c>
      <c r="R1105">
        <v>4686674</v>
      </c>
    </row>
    <row r="1106" spans="1:18" customFormat="1">
      <c r="A1106" s="1">
        <v>43745</v>
      </c>
      <c r="C1106" t="s">
        <v>65</v>
      </c>
      <c r="D1106" t="s">
        <v>19</v>
      </c>
      <c r="E1106">
        <v>1191000043</v>
      </c>
      <c r="F1106">
        <v>20190094</v>
      </c>
      <c r="G1106" t="s">
        <v>20</v>
      </c>
      <c r="H1106" t="s">
        <v>204</v>
      </c>
      <c r="J1106">
        <v>420</v>
      </c>
      <c r="K1106">
        <v>420</v>
      </c>
      <c r="L1106" t="s">
        <v>21</v>
      </c>
      <c r="M1106" t="s">
        <v>22</v>
      </c>
      <c r="N1106" t="s">
        <v>23</v>
      </c>
      <c r="O1106">
        <v>420</v>
      </c>
      <c r="P1106" t="s">
        <v>24</v>
      </c>
      <c r="R1106">
        <v>4686682</v>
      </c>
    </row>
    <row r="1107" spans="1:18" customFormat="1">
      <c r="A1107" s="1">
        <v>43745</v>
      </c>
      <c r="C1107" t="s">
        <v>65</v>
      </c>
      <c r="D1107" t="s">
        <v>19</v>
      </c>
      <c r="E1107">
        <v>1191000044</v>
      </c>
      <c r="F1107">
        <v>20190093</v>
      </c>
      <c r="G1107" t="s">
        <v>20</v>
      </c>
      <c r="H1107" t="s">
        <v>204</v>
      </c>
      <c r="J1107">
        <v>420</v>
      </c>
      <c r="K1107">
        <v>420</v>
      </c>
      <c r="L1107" t="s">
        <v>21</v>
      </c>
      <c r="M1107" t="s">
        <v>22</v>
      </c>
      <c r="N1107" t="s">
        <v>23</v>
      </c>
      <c r="O1107">
        <v>420</v>
      </c>
      <c r="P1107" t="s">
        <v>24</v>
      </c>
      <c r="R1107">
        <v>4686684</v>
      </c>
    </row>
    <row r="1108" spans="1:18" customFormat="1">
      <c r="A1108" s="1">
        <v>43745</v>
      </c>
      <c r="C1108" t="s">
        <v>85</v>
      </c>
      <c r="D1108" t="s">
        <v>19</v>
      </c>
      <c r="E1108">
        <v>1191000041</v>
      </c>
      <c r="F1108">
        <v>20190096</v>
      </c>
      <c r="G1108" t="s">
        <v>20</v>
      </c>
      <c r="H1108" t="s">
        <v>204</v>
      </c>
      <c r="J1108">
        <v>180</v>
      </c>
      <c r="K1108">
        <v>180</v>
      </c>
      <c r="L1108" t="s">
        <v>21</v>
      </c>
      <c r="M1108" t="s">
        <v>22</v>
      </c>
      <c r="N1108" t="s">
        <v>23</v>
      </c>
      <c r="O1108">
        <v>180</v>
      </c>
      <c r="P1108" t="s">
        <v>24</v>
      </c>
      <c r="R1108">
        <v>4686676</v>
      </c>
    </row>
    <row r="1109" spans="1:18" customFormat="1">
      <c r="A1109" s="1">
        <v>43745</v>
      </c>
      <c r="C1109" t="s">
        <v>85</v>
      </c>
      <c r="D1109" t="s">
        <v>19</v>
      </c>
      <c r="E1109">
        <v>1191000042</v>
      </c>
      <c r="F1109">
        <v>20190095</v>
      </c>
      <c r="G1109" t="s">
        <v>20</v>
      </c>
      <c r="H1109" t="s">
        <v>204</v>
      </c>
      <c r="J1109">
        <v>200</v>
      </c>
      <c r="K1109">
        <v>200</v>
      </c>
      <c r="L1109" t="s">
        <v>21</v>
      </c>
      <c r="M1109" t="s">
        <v>22</v>
      </c>
      <c r="N1109" t="s">
        <v>23</v>
      </c>
      <c r="O1109">
        <v>200</v>
      </c>
      <c r="P1109" t="s">
        <v>24</v>
      </c>
      <c r="R1109">
        <v>4686680</v>
      </c>
    </row>
    <row r="1110" spans="1:18" customFormat="1">
      <c r="A1110" s="1">
        <v>43746</v>
      </c>
      <c r="C1110" t="s">
        <v>60</v>
      </c>
      <c r="D1110" t="s">
        <v>19</v>
      </c>
      <c r="E1110">
        <v>1191000045</v>
      </c>
      <c r="F1110">
        <v>3920049108</v>
      </c>
      <c r="G1110" t="s">
        <v>20</v>
      </c>
      <c r="H1110" t="s">
        <v>255</v>
      </c>
      <c r="J1110" s="7">
        <v>1476</v>
      </c>
      <c r="K1110" s="7">
        <v>1476</v>
      </c>
      <c r="L1110" t="s">
        <v>21</v>
      </c>
      <c r="M1110" t="s">
        <v>22</v>
      </c>
      <c r="N1110" t="s">
        <v>23</v>
      </c>
      <c r="O1110" s="7">
        <v>1476</v>
      </c>
      <c r="P1110" t="s">
        <v>24</v>
      </c>
      <c r="R1110">
        <v>4686686</v>
      </c>
    </row>
    <row r="1111" spans="1:18" customFormat="1">
      <c r="A1111" s="1">
        <v>43746</v>
      </c>
      <c r="C1111" t="s">
        <v>61</v>
      </c>
      <c r="D1111" t="s">
        <v>19</v>
      </c>
      <c r="E1111">
        <v>1191000046</v>
      </c>
      <c r="F1111">
        <v>3920049041</v>
      </c>
      <c r="G1111" t="s">
        <v>20</v>
      </c>
      <c r="H1111" t="s">
        <v>255</v>
      </c>
      <c r="J1111">
        <v>670.8</v>
      </c>
      <c r="K1111">
        <v>670.8</v>
      </c>
      <c r="L1111" t="s">
        <v>21</v>
      </c>
      <c r="M1111" t="s">
        <v>22</v>
      </c>
      <c r="N1111" t="s">
        <v>23</v>
      </c>
      <c r="O1111">
        <v>670.8</v>
      </c>
      <c r="P1111" t="s">
        <v>24</v>
      </c>
      <c r="R1111">
        <v>4686688</v>
      </c>
    </row>
    <row r="1112" spans="1:18" customFormat="1">
      <c r="A1112" s="1">
        <v>43747</v>
      </c>
      <c r="C1112" t="s">
        <v>25</v>
      </c>
      <c r="D1112" t="s">
        <v>19</v>
      </c>
      <c r="E1112">
        <v>1191000304</v>
      </c>
      <c r="F1112">
        <v>4115006034</v>
      </c>
      <c r="G1112" t="s">
        <v>20</v>
      </c>
      <c r="H1112" t="s">
        <v>262</v>
      </c>
      <c r="J1112" s="7">
        <v>1040.52</v>
      </c>
      <c r="K1112" s="7">
        <v>1040.52</v>
      </c>
      <c r="L1112" t="s">
        <v>21</v>
      </c>
      <c r="M1112" t="s">
        <v>22</v>
      </c>
      <c r="N1112" t="s">
        <v>23</v>
      </c>
      <c r="O1112" s="7">
        <v>1040.52</v>
      </c>
      <c r="P1112" t="s">
        <v>24</v>
      </c>
      <c r="R1112">
        <v>4736293</v>
      </c>
    </row>
    <row r="1113" spans="1:18" customFormat="1">
      <c r="A1113" s="1">
        <v>43747</v>
      </c>
      <c r="C1113" t="s">
        <v>26</v>
      </c>
      <c r="D1113" t="s">
        <v>19</v>
      </c>
      <c r="E1113">
        <v>1191000305</v>
      </c>
      <c r="F1113">
        <v>4115006035</v>
      </c>
      <c r="G1113" t="s">
        <v>20</v>
      </c>
      <c r="H1113" t="s">
        <v>262</v>
      </c>
      <c r="J1113">
        <v>963.12</v>
      </c>
      <c r="K1113">
        <v>963.12</v>
      </c>
      <c r="L1113" t="s">
        <v>21</v>
      </c>
      <c r="M1113" t="s">
        <v>22</v>
      </c>
      <c r="N1113" t="s">
        <v>23</v>
      </c>
      <c r="O1113">
        <v>963.12</v>
      </c>
      <c r="P1113" t="s">
        <v>24</v>
      </c>
      <c r="R1113">
        <v>4736295</v>
      </c>
    </row>
    <row r="1114" spans="1:18" customFormat="1">
      <c r="A1114" s="1">
        <v>43748</v>
      </c>
      <c r="C1114" t="s">
        <v>60</v>
      </c>
      <c r="D1114" t="s">
        <v>19</v>
      </c>
      <c r="E1114">
        <v>1191000308</v>
      </c>
      <c r="F1114">
        <v>201990328</v>
      </c>
      <c r="G1114" t="s">
        <v>20</v>
      </c>
      <c r="H1114" t="s">
        <v>252</v>
      </c>
      <c r="J1114" s="7">
        <v>1476</v>
      </c>
      <c r="K1114" s="7">
        <v>1476</v>
      </c>
      <c r="L1114" t="s">
        <v>21</v>
      </c>
      <c r="M1114" t="s">
        <v>22</v>
      </c>
      <c r="N1114" t="s">
        <v>23</v>
      </c>
      <c r="O1114" s="7">
        <v>1476</v>
      </c>
      <c r="P1114" t="s">
        <v>24</v>
      </c>
      <c r="R1114">
        <v>4736423</v>
      </c>
    </row>
    <row r="1115" spans="1:18" customFormat="1">
      <c r="A1115" s="1">
        <v>43748</v>
      </c>
      <c r="C1115" t="s">
        <v>60</v>
      </c>
      <c r="D1115" t="s">
        <v>19</v>
      </c>
      <c r="E1115">
        <v>1191000307</v>
      </c>
      <c r="F1115">
        <v>3920049110</v>
      </c>
      <c r="G1115" t="s">
        <v>20</v>
      </c>
      <c r="H1115" t="s">
        <v>255</v>
      </c>
      <c r="J1115">
        <v>536.4</v>
      </c>
      <c r="K1115">
        <v>536.4</v>
      </c>
      <c r="L1115" t="s">
        <v>21</v>
      </c>
      <c r="M1115" t="s">
        <v>22</v>
      </c>
      <c r="N1115" t="s">
        <v>23</v>
      </c>
      <c r="O1115">
        <v>536.4</v>
      </c>
      <c r="P1115" t="s">
        <v>24</v>
      </c>
      <c r="R1115">
        <v>4736314</v>
      </c>
    </row>
    <row r="1116" spans="1:18" customFormat="1">
      <c r="A1116" s="1">
        <v>43749</v>
      </c>
      <c r="C1116" t="s">
        <v>68</v>
      </c>
      <c r="D1116" t="s">
        <v>19</v>
      </c>
      <c r="E1116">
        <v>1191000316</v>
      </c>
      <c r="F1116">
        <v>1910038</v>
      </c>
      <c r="G1116" t="s">
        <v>20</v>
      </c>
      <c r="H1116" t="s">
        <v>203</v>
      </c>
      <c r="J1116" s="7">
        <v>1393.99</v>
      </c>
      <c r="K1116" s="7">
        <v>1393.99</v>
      </c>
      <c r="L1116" t="s">
        <v>21</v>
      </c>
      <c r="M1116" t="s">
        <v>22</v>
      </c>
      <c r="N1116" t="s">
        <v>23</v>
      </c>
      <c r="O1116" s="7">
        <v>1393.99</v>
      </c>
      <c r="P1116" t="s">
        <v>24</v>
      </c>
      <c r="R1116">
        <v>4737045</v>
      </c>
    </row>
    <row r="1117" spans="1:18" customFormat="1">
      <c r="A1117" s="1">
        <v>43749</v>
      </c>
      <c r="C1117" t="s">
        <v>59</v>
      </c>
      <c r="D1117" t="s">
        <v>19</v>
      </c>
      <c r="E1117">
        <v>1191000309</v>
      </c>
      <c r="F1117">
        <v>2019140</v>
      </c>
      <c r="G1117" t="s">
        <v>20</v>
      </c>
      <c r="H1117" t="s">
        <v>220</v>
      </c>
      <c r="J1117">
        <v>717.6</v>
      </c>
      <c r="K1117">
        <v>717.6</v>
      </c>
      <c r="L1117" t="s">
        <v>21</v>
      </c>
      <c r="M1117" t="s">
        <v>22</v>
      </c>
      <c r="N1117" t="s">
        <v>23</v>
      </c>
      <c r="O1117">
        <v>717.6</v>
      </c>
      <c r="P1117" t="s">
        <v>24</v>
      </c>
      <c r="R1117">
        <v>4736429</v>
      </c>
    </row>
    <row r="1118" spans="1:18" customFormat="1">
      <c r="A1118" s="1">
        <v>43749</v>
      </c>
      <c r="C1118" t="s">
        <v>79</v>
      </c>
      <c r="D1118" t="s">
        <v>19</v>
      </c>
      <c r="E1118">
        <v>1191000374</v>
      </c>
      <c r="F1118">
        <v>2019142</v>
      </c>
      <c r="G1118" t="s">
        <v>20</v>
      </c>
      <c r="H1118" t="s">
        <v>220</v>
      </c>
      <c r="J1118">
        <v>82.8</v>
      </c>
      <c r="K1118">
        <v>82.8</v>
      </c>
      <c r="L1118" t="s">
        <v>21</v>
      </c>
      <c r="M1118" t="s">
        <v>22</v>
      </c>
      <c r="N1118" t="s">
        <v>23</v>
      </c>
      <c r="O1118">
        <v>82.8</v>
      </c>
      <c r="P1118" t="s">
        <v>24</v>
      </c>
      <c r="R1118">
        <v>4736228</v>
      </c>
    </row>
    <row r="1119" spans="1:18" customFormat="1">
      <c r="A1119" s="1">
        <v>43749</v>
      </c>
      <c r="C1119" t="s">
        <v>79</v>
      </c>
      <c r="D1119" t="s">
        <v>19</v>
      </c>
      <c r="E1119">
        <v>1191000310</v>
      </c>
      <c r="F1119">
        <v>2019141</v>
      </c>
      <c r="G1119" t="s">
        <v>20</v>
      </c>
      <c r="H1119" t="s">
        <v>220</v>
      </c>
      <c r="J1119">
        <v>193.2</v>
      </c>
      <c r="K1119">
        <v>193.2</v>
      </c>
      <c r="L1119" t="s">
        <v>21</v>
      </c>
      <c r="M1119" t="s">
        <v>22</v>
      </c>
      <c r="N1119" t="s">
        <v>23</v>
      </c>
      <c r="O1119">
        <v>193.2</v>
      </c>
      <c r="P1119" t="s">
        <v>24</v>
      </c>
      <c r="R1119">
        <v>4736435</v>
      </c>
    </row>
    <row r="1120" spans="1:18" customFormat="1">
      <c r="A1120" s="1">
        <v>43749</v>
      </c>
      <c r="C1120" t="s">
        <v>79</v>
      </c>
      <c r="D1120" t="s">
        <v>19</v>
      </c>
      <c r="E1120">
        <v>1191000311</v>
      </c>
      <c r="F1120">
        <v>2019144</v>
      </c>
      <c r="G1120" t="s">
        <v>20</v>
      </c>
      <c r="H1120" t="s">
        <v>220</v>
      </c>
      <c r="J1120">
        <v>614.4</v>
      </c>
      <c r="K1120">
        <v>614.4</v>
      </c>
      <c r="L1120" t="s">
        <v>21</v>
      </c>
      <c r="M1120" t="s">
        <v>22</v>
      </c>
      <c r="N1120" t="s">
        <v>23</v>
      </c>
      <c r="O1120">
        <v>614.4</v>
      </c>
      <c r="P1120" t="s">
        <v>24</v>
      </c>
      <c r="R1120">
        <v>4736439</v>
      </c>
    </row>
    <row r="1121" spans="1:18" customFormat="1">
      <c r="A1121" s="1">
        <v>43749</v>
      </c>
      <c r="C1121" t="s">
        <v>61</v>
      </c>
      <c r="D1121" t="s">
        <v>19</v>
      </c>
      <c r="E1121">
        <v>1191000312</v>
      </c>
      <c r="F1121">
        <v>2019143</v>
      </c>
      <c r="G1121" t="s">
        <v>20</v>
      </c>
      <c r="H1121" t="s">
        <v>220</v>
      </c>
      <c r="J1121">
        <v>469.2</v>
      </c>
      <c r="K1121">
        <v>469.2</v>
      </c>
      <c r="L1121" t="s">
        <v>21</v>
      </c>
      <c r="M1121" t="s">
        <v>22</v>
      </c>
      <c r="N1121" t="s">
        <v>23</v>
      </c>
      <c r="O1121">
        <v>469.2</v>
      </c>
      <c r="P1121" t="s">
        <v>24</v>
      </c>
      <c r="R1121">
        <v>4736441</v>
      </c>
    </row>
    <row r="1122" spans="1:18" customFormat="1">
      <c r="A1122" s="1">
        <v>43749</v>
      </c>
      <c r="C1122" t="s">
        <v>61</v>
      </c>
      <c r="D1122" t="s">
        <v>19</v>
      </c>
      <c r="E1122">
        <v>1191000314</v>
      </c>
      <c r="F1122">
        <v>2019146</v>
      </c>
      <c r="G1122" t="s">
        <v>20</v>
      </c>
      <c r="H1122" t="s">
        <v>220</v>
      </c>
      <c r="J1122">
        <v>572.4</v>
      </c>
      <c r="K1122">
        <v>572.4</v>
      </c>
      <c r="L1122" t="s">
        <v>21</v>
      </c>
      <c r="M1122" t="s">
        <v>22</v>
      </c>
      <c r="N1122" t="s">
        <v>23</v>
      </c>
      <c r="O1122">
        <v>572.4</v>
      </c>
      <c r="P1122" t="s">
        <v>24</v>
      </c>
      <c r="R1122">
        <v>4736463</v>
      </c>
    </row>
    <row r="1123" spans="1:18" customFormat="1">
      <c r="A1123" s="1">
        <v>43749</v>
      </c>
      <c r="C1123" t="s">
        <v>26</v>
      </c>
      <c r="D1123" t="s">
        <v>19</v>
      </c>
      <c r="E1123">
        <v>1191000315</v>
      </c>
      <c r="F1123">
        <v>2019147</v>
      </c>
      <c r="G1123" t="s">
        <v>20</v>
      </c>
      <c r="H1123" t="s">
        <v>220</v>
      </c>
      <c r="J1123">
        <v>55.2</v>
      </c>
      <c r="K1123">
        <v>55.2</v>
      </c>
      <c r="L1123" t="s">
        <v>21</v>
      </c>
      <c r="M1123" t="s">
        <v>22</v>
      </c>
      <c r="N1123" t="s">
        <v>23</v>
      </c>
      <c r="O1123">
        <v>55.2</v>
      </c>
      <c r="P1123" t="s">
        <v>24</v>
      </c>
      <c r="R1123">
        <v>4737043</v>
      </c>
    </row>
    <row r="1124" spans="1:18" customFormat="1">
      <c r="A1124" s="1">
        <v>43749</v>
      </c>
      <c r="C1124" t="s">
        <v>166</v>
      </c>
      <c r="D1124" t="s">
        <v>19</v>
      </c>
      <c r="E1124">
        <v>1191000313</v>
      </c>
      <c r="F1124">
        <v>2019145</v>
      </c>
      <c r="G1124" t="s">
        <v>20</v>
      </c>
      <c r="H1124" t="s">
        <v>220</v>
      </c>
      <c r="J1124">
        <v>82.8</v>
      </c>
      <c r="K1124">
        <v>82.8</v>
      </c>
      <c r="L1124" t="s">
        <v>21</v>
      </c>
      <c r="M1124" t="s">
        <v>22</v>
      </c>
      <c r="N1124" t="s">
        <v>23</v>
      </c>
      <c r="O1124">
        <v>82.8</v>
      </c>
      <c r="P1124" t="s">
        <v>24</v>
      </c>
      <c r="R1124">
        <v>4736446</v>
      </c>
    </row>
    <row r="1125" spans="1:18" customFormat="1">
      <c r="A1125" s="1">
        <v>43749</v>
      </c>
      <c r="C1125" t="s">
        <v>56</v>
      </c>
      <c r="D1125" t="s">
        <v>19</v>
      </c>
      <c r="E1125">
        <v>1191000318</v>
      </c>
      <c r="F1125">
        <v>1900244</v>
      </c>
      <c r="G1125" t="s">
        <v>20</v>
      </c>
      <c r="H1125" t="s">
        <v>235</v>
      </c>
      <c r="J1125">
        <v>152.63999999999999</v>
      </c>
      <c r="K1125">
        <v>152.63999999999999</v>
      </c>
      <c r="L1125" t="s">
        <v>21</v>
      </c>
      <c r="M1125" t="s">
        <v>22</v>
      </c>
      <c r="N1125" t="s">
        <v>23</v>
      </c>
      <c r="O1125">
        <v>152.63999999999999</v>
      </c>
      <c r="P1125" t="s">
        <v>24</v>
      </c>
      <c r="R1125">
        <v>4737063</v>
      </c>
    </row>
    <row r="1126" spans="1:18" customFormat="1">
      <c r="A1126" s="1">
        <v>43749</v>
      </c>
      <c r="C1126" t="s">
        <v>136</v>
      </c>
      <c r="D1126" t="s">
        <v>19</v>
      </c>
      <c r="E1126">
        <v>1191000317</v>
      </c>
      <c r="F1126">
        <v>1900245</v>
      </c>
      <c r="G1126" t="s">
        <v>20</v>
      </c>
      <c r="H1126" t="s">
        <v>235</v>
      </c>
      <c r="J1126">
        <v>147.36000000000001</v>
      </c>
      <c r="K1126">
        <v>147.36000000000001</v>
      </c>
      <c r="L1126" t="s">
        <v>21</v>
      </c>
      <c r="M1126" t="s">
        <v>22</v>
      </c>
      <c r="N1126" t="s">
        <v>23</v>
      </c>
      <c r="O1126">
        <v>147.36000000000001</v>
      </c>
      <c r="P1126" t="s">
        <v>24</v>
      </c>
      <c r="R1126">
        <v>4737047</v>
      </c>
    </row>
    <row r="1127" spans="1:18">
      <c r="A1127" s="147">
        <v>43752</v>
      </c>
      <c r="C1127" t="s">
        <v>35</v>
      </c>
      <c r="D1127" t="s">
        <v>19</v>
      </c>
      <c r="E1127" s="106">
        <v>1191000319</v>
      </c>
      <c r="F1127" s="106">
        <v>2019680</v>
      </c>
      <c r="G1127" s="106" t="s">
        <v>20</v>
      </c>
      <c r="H1127" s="106" t="s">
        <v>219</v>
      </c>
      <c r="J1127">
        <v>240</v>
      </c>
      <c r="K1127">
        <v>240</v>
      </c>
      <c r="L1127" t="s">
        <v>21</v>
      </c>
      <c r="M1127" t="s">
        <v>22</v>
      </c>
      <c r="N1127" t="s">
        <v>23</v>
      </c>
      <c r="O1127" s="106">
        <v>240</v>
      </c>
      <c r="P1127" t="s">
        <v>24</v>
      </c>
      <c r="R1127">
        <v>4737074</v>
      </c>
    </row>
    <row r="1128" spans="1:18">
      <c r="A1128" s="147">
        <v>43752</v>
      </c>
      <c r="C1128" t="s">
        <v>44</v>
      </c>
      <c r="D1128" t="s">
        <v>19</v>
      </c>
      <c r="E1128" s="106">
        <v>1191000320</v>
      </c>
      <c r="F1128" s="106">
        <v>2019681</v>
      </c>
      <c r="G1128" s="106" t="s">
        <v>20</v>
      </c>
      <c r="H1128" s="106" t="s">
        <v>219</v>
      </c>
      <c r="J1128" s="42">
        <v>114.66</v>
      </c>
      <c r="K1128" s="42">
        <v>114.66</v>
      </c>
      <c r="L1128" t="s">
        <v>21</v>
      </c>
      <c r="M1128" t="s">
        <v>22</v>
      </c>
      <c r="N1128" t="s">
        <v>23</v>
      </c>
      <c r="O1128" s="106">
        <v>114.66</v>
      </c>
      <c r="P1128" t="s">
        <v>24</v>
      </c>
      <c r="R1128">
        <v>4737081</v>
      </c>
    </row>
    <row r="1129" spans="1:18">
      <c r="A1129" s="147">
        <v>43752</v>
      </c>
      <c r="C1129" t="s">
        <v>40</v>
      </c>
      <c r="D1129" t="s">
        <v>19</v>
      </c>
      <c r="E1129" s="106">
        <v>1191000321</v>
      </c>
      <c r="F1129" s="106">
        <v>2019682</v>
      </c>
      <c r="G1129" s="106" t="s">
        <v>20</v>
      </c>
      <c r="H1129" s="106" t="s">
        <v>219</v>
      </c>
      <c r="J1129">
        <v>304.44</v>
      </c>
      <c r="K1129">
        <v>304.44</v>
      </c>
      <c r="L1129" t="s">
        <v>21</v>
      </c>
      <c r="M1129" t="s">
        <v>22</v>
      </c>
      <c r="N1129" t="s">
        <v>23</v>
      </c>
      <c r="O1129" s="106">
        <v>304.44</v>
      </c>
      <c r="P1129" t="s">
        <v>24</v>
      </c>
      <c r="R1129">
        <v>4737087</v>
      </c>
    </row>
    <row r="1130" spans="1:18">
      <c r="A1130" s="147">
        <v>43752</v>
      </c>
      <c r="C1130" t="s">
        <v>151</v>
      </c>
      <c r="D1130" t="s">
        <v>19</v>
      </c>
      <c r="E1130" s="106">
        <v>1191000322</v>
      </c>
      <c r="F1130" s="106">
        <v>2019683</v>
      </c>
      <c r="G1130" s="106" t="s">
        <v>20</v>
      </c>
      <c r="H1130" s="106" t="s">
        <v>219</v>
      </c>
      <c r="J1130">
        <v>940.68</v>
      </c>
      <c r="K1130">
        <v>940.68</v>
      </c>
      <c r="L1130" t="s">
        <v>21</v>
      </c>
      <c r="M1130" t="s">
        <v>22</v>
      </c>
      <c r="N1130" t="s">
        <v>23</v>
      </c>
      <c r="O1130" s="106">
        <v>940.68</v>
      </c>
      <c r="P1130" t="s">
        <v>24</v>
      </c>
      <c r="R1130">
        <v>4737095</v>
      </c>
    </row>
    <row r="1131" spans="1:18">
      <c r="A1131" s="147">
        <v>43752</v>
      </c>
      <c r="C1131" t="s">
        <v>46</v>
      </c>
      <c r="D1131" t="s">
        <v>19</v>
      </c>
      <c r="E1131" s="106">
        <v>1191000323</v>
      </c>
      <c r="F1131" s="106">
        <v>2019684</v>
      </c>
      <c r="G1131" s="106" t="s">
        <v>20</v>
      </c>
      <c r="H1131" s="106" t="s">
        <v>219</v>
      </c>
      <c r="J1131">
        <v>165.66</v>
      </c>
      <c r="K1131">
        <v>165.66</v>
      </c>
      <c r="L1131" t="s">
        <v>21</v>
      </c>
      <c r="M1131" t="s">
        <v>22</v>
      </c>
      <c r="N1131" t="s">
        <v>23</v>
      </c>
      <c r="O1131" s="106">
        <v>165.66</v>
      </c>
      <c r="P1131" t="s">
        <v>24</v>
      </c>
      <c r="R1131">
        <v>4737105</v>
      </c>
    </row>
    <row r="1132" spans="1:18">
      <c r="A1132" s="147">
        <v>43752</v>
      </c>
      <c r="C1132" t="s">
        <v>46</v>
      </c>
      <c r="D1132" t="s">
        <v>19</v>
      </c>
      <c r="E1132" s="106">
        <v>1191000324</v>
      </c>
      <c r="F1132" s="106">
        <v>2019685</v>
      </c>
      <c r="G1132" s="106" t="s">
        <v>20</v>
      </c>
      <c r="H1132" s="106" t="s">
        <v>219</v>
      </c>
      <c r="J1132" s="42">
        <v>434.46</v>
      </c>
      <c r="K1132" s="42">
        <v>434.46</v>
      </c>
      <c r="L1132" t="s">
        <v>21</v>
      </c>
      <c r="M1132" t="s">
        <v>22</v>
      </c>
      <c r="N1132" t="s">
        <v>23</v>
      </c>
      <c r="O1132" s="106">
        <v>434.46</v>
      </c>
      <c r="P1132" t="s">
        <v>24</v>
      </c>
      <c r="R1132">
        <v>4737111</v>
      </c>
    </row>
    <row r="1133" spans="1:18">
      <c r="A1133" s="147">
        <v>43752</v>
      </c>
      <c r="C1133" t="s">
        <v>142</v>
      </c>
      <c r="D1133" t="s">
        <v>19</v>
      </c>
      <c r="E1133" s="106">
        <v>1191000325</v>
      </c>
      <c r="F1133" s="106">
        <v>2019686</v>
      </c>
      <c r="G1133" s="106" t="s">
        <v>20</v>
      </c>
      <c r="H1133" s="106" t="s">
        <v>219</v>
      </c>
      <c r="J1133" s="7">
        <v>1302</v>
      </c>
      <c r="K1133" s="7">
        <v>1302</v>
      </c>
      <c r="L1133" t="s">
        <v>21</v>
      </c>
      <c r="M1133" t="s">
        <v>22</v>
      </c>
      <c r="N1133" t="s">
        <v>23</v>
      </c>
      <c r="O1133" s="98">
        <v>1302</v>
      </c>
      <c r="P1133" t="s">
        <v>24</v>
      </c>
      <c r="R1133">
        <v>4737113</v>
      </c>
    </row>
    <row r="1134" spans="1:18">
      <c r="A1134" s="147">
        <v>43752</v>
      </c>
      <c r="C1134" t="s">
        <v>71</v>
      </c>
      <c r="D1134" t="s">
        <v>19</v>
      </c>
      <c r="E1134" s="106">
        <v>1191000326</v>
      </c>
      <c r="F1134" s="106">
        <v>2019687</v>
      </c>
      <c r="G1134" s="106" t="s">
        <v>20</v>
      </c>
      <c r="H1134" s="106" t="s">
        <v>219</v>
      </c>
      <c r="J1134">
        <v>168.24</v>
      </c>
      <c r="K1134">
        <v>168.24</v>
      </c>
      <c r="L1134" t="s">
        <v>21</v>
      </c>
      <c r="M1134" t="s">
        <v>22</v>
      </c>
      <c r="N1134" t="s">
        <v>23</v>
      </c>
      <c r="O1134" s="106">
        <v>168.24</v>
      </c>
      <c r="P1134" t="s">
        <v>24</v>
      </c>
      <c r="R1134">
        <v>4737146</v>
      </c>
    </row>
    <row r="1135" spans="1:18">
      <c r="A1135" s="147">
        <v>43752</v>
      </c>
      <c r="C1135" t="s">
        <v>71</v>
      </c>
      <c r="D1135" t="s">
        <v>19</v>
      </c>
      <c r="E1135" s="106">
        <v>1191000327</v>
      </c>
      <c r="F1135" s="106">
        <v>2019688</v>
      </c>
      <c r="G1135" s="106" t="s">
        <v>20</v>
      </c>
      <c r="H1135" s="106" t="s">
        <v>219</v>
      </c>
      <c r="J1135" s="7">
        <v>2642.16</v>
      </c>
      <c r="K1135" s="7">
        <v>2642.16</v>
      </c>
      <c r="L1135" t="s">
        <v>21</v>
      </c>
      <c r="M1135" t="s">
        <v>22</v>
      </c>
      <c r="N1135" t="s">
        <v>23</v>
      </c>
      <c r="O1135" s="98">
        <v>2642.16</v>
      </c>
      <c r="P1135" t="s">
        <v>24</v>
      </c>
      <c r="R1135">
        <v>4737148</v>
      </c>
    </row>
    <row r="1136" spans="1:18">
      <c r="A1136" s="147">
        <v>43752</v>
      </c>
      <c r="C1136" t="s">
        <v>68</v>
      </c>
      <c r="D1136" t="s">
        <v>19</v>
      </c>
      <c r="E1136" s="106">
        <v>1191000328</v>
      </c>
      <c r="F1136" s="106">
        <v>2019689</v>
      </c>
      <c r="G1136" s="106" t="s">
        <v>20</v>
      </c>
      <c r="H1136" s="106" t="s">
        <v>219</v>
      </c>
      <c r="J1136">
        <v>264</v>
      </c>
      <c r="K1136">
        <v>264</v>
      </c>
      <c r="L1136" t="s">
        <v>21</v>
      </c>
      <c r="M1136" t="s">
        <v>22</v>
      </c>
      <c r="N1136" t="s">
        <v>23</v>
      </c>
      <c r="O1136" s="106">
        <v>264</v>
      </c>
      <c r="P1136" t="s">
        <v>24</v>
      </c>
      <c r="R1136">
        <v>4737150</v>
      </c>
    </row>
    <row r="1137" spans="1:18" customFormat="1">
      <c r="A1137" s="1">
        <v>43752</v>
      </c>
      <c r="C1137" t="s">
        <v>67</v>
      </c>
      <c r="D1137" t="s">
        <v>19</v>
      </c>
      <c r="E1137">
        <v>1191000330</v>
      </c>
      <c r="F1137">
        <v>190583</v>
      </c>
      <c r="G1137" t="s">
        <v>20</v>
      </c>
      <c r="H1137" t="s">
        <v>270</v>
      </c>
      <c r="J1137">
        <v>177.6</v>
      </c>
      <c r="K1137">
        <v>177.6</v>
      </c>
      <c r="L1137" t="s">
        <v>21</v>
      </c>
      <c r="M1137" t="s">
        <v>22</v>
      </c>
      <c r="N1137" t="s">
        <v>23</v>
      </c>
      <c r="O1137">
        <v>177.6</v>
      </c>
      <c r="P1137" t="s">
        <v>24</v>
      </c>
      <c r="R1137">
        <v>4737156</v>
      </c>
    </row>
    <row r="1138" spans="1:18" customFormat="1">
      <c r="A1138" s="1">
        <v>43752</v>
      </c>
      <c r="C1138" t="s">
        <v>58</v>
      </c>
      <c r="D1138" t="s">
        <v>19</v>
      </c>
      <c r="E1138">
        <v>1191000329</v>
      </c>
      <c r="F1138">
        <v>190584</v>
      </c>
      <c r="G1138" t="s">
        <v>20</v>
      </c>
      <c r="H1138" t="s">
        <v>270</v>
      </c>
      <c r="J1138" s="7">
        <v>1920</v>
      </c>
      <c r="K1138" s="7">
        <v>1920</v>
      </c>
      <c r="L1138" t="s">
        <v>21</v>
      </c>
      <c r="M1138" t="s">
        <v>22</v>
      </c>
      <c r="N1138" t="s">
        <v>23</v>
      </c>
      <c r="O1138" s="7">
        <v>1920</v>
      </c>
      <c r="P1138" t="s">
        <v>24</v>
      </c>
      <c r="R1138">
        <v>4737152</v>
      </c>
    </row>
    <row r="1139" spans="1:18" customFormat="1">
      <c r="A1139" s="1">
        <v>43753</v>
      </c>
      <c r="C1139" t="s">
        <v>82</v>
      </c>
      <c r="D1139" t="s">
        <v>19</v>
      </c>
      <c r="E1139">
        <v>1191000332</v>
      </c>
      <c r="F1139">
        <v>201903411</v>
      </c>
      <c r="G1139" t="s">
        <v>20</v>
      </c>
      <c r="H1139" t="s">
        <v>191</v>
      </c>
      <c r="J1139">
        <v>767.58</v>
      </c>
      <c r="K1139">
        <v>767.58</v>
      </c>
      <c r="L1139" t="s">
        <v>21</v>
      </c>
      <c r="M1139" t="s">
        <v>22</v>
      </c>
      <c r="N1139" t="s">
        <v>23</v>
      </c>
      <c r="O1139">
        <v>767.58</v>
      </c>
      <c r="P1139" t="s">
        <v>24</v>
      </c>
      <c r="R1139">
        <v>4737164</v>
      </c>
    </row>
    <row r="1140" spans="1:18" customFormat="1">
      <c r="A1140" s="1">
        <v>43753</v>
      </c>
      <c r="C1140" t="s">
        <v>123</v>
      </c>
      <c r="D1140" t="s">
        <v>19</v>
      </c>
      <c r="E1140">
        <v>1191000331</v>
      </c>
      <c r="F1140">
        <v>20192108</v>
      </c>
      <c r="G1140" t="s">
        <v>20</v>
      </c>
      <c r="H1140" t="s">
        <v>198</v>
      </c>
      <c r="J1140" s="2">
        <v>2838</v>
      </c>
      <c r="K1140" s="2">
        <v>2838</v>
      </c>
      <c r="L1140" t="s">
        <v>21</v>
      </c>
      <c r="M1140" t="s">
        <v>22</v>
      </c>
      <c r="N1140" t="s">
        <v>23</v>
      </c>
      <c r="O1140" s="2">
        <v>2838</v>
      </c>
      <c r="P1140" t="s">
        <v>24</v>
      </c>
      <c r="R1140">
        <v>4737162</v>
      </c>
    </row>
    <row r="1141" spans="1:18" customFormat="1">
      <c r="A1141" s="1">
        <v>43753</v>
      </c>
      <c r="C1141" t="s">
        <v>98</v>
      </c>
      <c r="D1141" t="s">
        <v>19</v>
      </c>
      <c r="E1141">
        <v>1191000333</v>
      </c>
      <c r="F1141">
        <v>219103103</v>
      </c>
      <c r="G1141" t="s">
        <v>20</v>
      </c>
      <c r="H1141" t="s">
        <v>273</v>
      </c>
      <c r="J1141" s="42">
        <v>187.2</v>
      </c>
      <c r="K1141" s="42">
        <v>187.2</v>
      </c>
      <c r="L1141" t="s">
        <v>21</v>
      </c>
      <c r="M1141" t="s">
        <v>22</v>
      </c>
      <c r="N1141" t="s">
        <v>23</v>
      </c>
      <c r="O1141" s="42">
        <v>187.2</v>
      </c>
      <c r="P1141" t="s">
        <v>24</v>
      </c>
      <c r="R1141">
        <v>4737176</v>
      </c>
    </row>
    <row r="1142" spans="1:18" customFormat="1">
      <c r="A1142" s="1">
        <v>43754</v>
      </c>
      <c r="C1142" t="s">
        <v>96</v>
      </c>
      <c r="D1142" t="s">
        <v>19</v>
      </c>
      <c r="E1142">
        <v>1191000334</v>
      </c>
      <c r="F1142">
        <v>190338</v>
      </c>
      <c r="G1142" t="s">
        <v>20</v>
      </c>
      <c r="H1142" t="s">
        <v>210</v>
      </c>
      <c r="J1142">
        <v>288</v>
      </c>
      <c r="K1142">
        <v>288</v>
      </c>
      <c r="L1142" t="s">
        <v>21</v>
      </c>
      <c r="M1142" t="s">
        <v>22</v>
      </c>
      <c r="N1142" t="s">
        <v>23</v>
      </c>
      <c r="O1142">
        <v>288</v>
      </c>
      <c r="P1142" t="s">
        <v>24</v>
      </c>
      <c r="R1142">
        <v>4737182</v>
      </c>
    </row>
    <row r="1143" spans="1:18" customFormat="1">
      <c r="A1143" s="1">
        <v>43754</v>
      </c>
      <c r="C1143" t="s">
        <v>61</v>
      </c>
      <c r="D1143" t="s">
        <v>19</v>
      </c>
      <c r="E1143">
        <v>1191000335</v>
      </c>
      <c r="F1143">
        <v>3920049170</v>
      </c>
      <c r="G1143" t="s">
        <v>20</v>
      </c>
      <c r="H1143" t="s">
        <v>255</v>
      </c>
      <c r="J1143" s="42">
        <v>728.4</v>
      </c>
      <c r="K1143" s="42">
        <v>728.4</v>
      </c>
      <c r="L1143" t="s">
        <v>21</v>
      </c>
      <c r="M1143" t="s">
        <v>22</v>
      </c>
      <c r="N1143" t="s">
        <v>23</v>
      </c>
      <c r="O1143" s="42">
        <v>728.4</v>
      </c>
      <c r="P1143" t="s">
        <v>24</v>
      </c>
      <c r="R1143">
        <v>4737188</v>
      </c>
    </row>
    <row r="1144" spans="1:18">
      <c r="A1144" s="147">
        <v>43756</v>
      </c>
      <c r="C1144" t="s">
        <v>46</v>
      </c>
      <c r="D1144" t="s">
        <v>19</v>
      </c>
      <c r="E1144" s="106">
        <v>1191000341</v>
      </c>
      <c r="F1144" s="106">
        <v>2019692</v>
      </c>
      <c r="G1144" s="106" t="s">
        <v>20</v>
      </c>
      <c r="H1144" s="106" t="s">
        <v>219</v>
      </c>
      <c r="J1144">
        <v>54.96</v>
      </c>
      <c r="K1144">
        <v>54.96</v>
      </c>
      <c r="L1144" t="s">
        <v>21</v>
      </c>
      <c r="M1144" t="s">
        <v>22</v>
      </c>
      <c r="N1144" t="s">
        <v>23</v>
      </c>
      <c r="O1144" s="106">
        <v>54.96</v>
      </c>
      <c r="P1144" t="s">
        <v>24</v>
      </c>
      <c r="R1144">
        <v>4737469</v>
      </c>
    </row>
    <row r="1145" spans="1:18" customFormat="1">
      <c r="A1145" s="1">
        <v>43755</v>
      </c>
      <c r="C1145" t="s">
        <v>64</v>
      </c>
      <c r="D1145" t="s">
        <v>19</v>
      </c>
      <c r="E1145">
        <v>1191000339</v>
      </c>
      <c r="F1145">
        <v>219105105</v>
      </c>
      <c r="G1145" t="s">
        <v>20</v>
      </c>
      <c r="H1145" t="s">
        <v>273</v>
      </c>
      <c r="J1145" s="42">
        <v>649.20000000000005</v>
      </c>
      <c r="K1145" s="42">
        <v>649.20000000000005</v>
      </c>
      <c r="L1145" t="s">
        <v>21</v>
      </c>
      <c r="M1145" t="s">
        <v>22</v>
      </c>
      <c r="N1145" t="s">
        <v>23</v>
      </c>
      <c r="O1145" s="42">
        <v>649.20000000000005</v>
      </c>
      <c r="P1145" t="s">
        <v>24</v>
      </c>
      <c r="R1145">
        <v>4737220</v>
      </c>
    </row>
    <row r="1146" spans="1:18" customFormat="1">
      <c r="A1146" s="1">
        <v>43755</v>
      </c>
      <c r="C1146" t="s">
        <v>103</v>
      </c>
      <c r="D1146" t="s">
        <v>19</v>
      </c>
      <c r="E1146">
        <v>1191000337</v>
      </c>
      <c r="F1146">
        <v>1960047</v>
      </c>
      <c r="G1146" t="s">
        <v>20</v>
      </c>
      <c r="H1146" t="s">
        <v>277</v>
      </c>
      <c r="J1146" s="2">
        <v>4536</v>
      </c>
      <c r="K1146" s="2">
        <v>4536</v>
      </c>
      <c r="L1146" t="s">
        <v>21</v>
      </c>
      <c r="M1146" t="s">
        <v>22</v>
      </c>
      <c r="N1146" t="s">
        <v>23</v>
      </c>
      <c r="O1146" s="2">
        <v>4536</v>
      </c>
      <c r="P1146" t="s">
        <v>24</v>
      </c>
      <c r="R1146">
        <v>4737196</v>
      </c>
    </row>
    <row r="1147" spans="1:18" customFormat="1">
      <c r="A1147" s="1">
        <v>43755</v>
      </c>
      <c r="C1147" t="s">
        <v>69</v>
      </c>
      <c r="D1147" t="s">
        <v>19</v>
      </c>
      <c r="E1147">
        <v>1191000338</v>
      </c>
      <c r="F1147">
        <v>1960048</v>
      </c>
      <c r="G1147" t="s">
        <v>20</v>
      </c>
      <c r="H1147" t="s">
        <v>277</v>
      </c>
      <c r="J1147" s="2">
        <v>4536</v>
      </c>
      <c r="K1147" s="2">
        <v>4536</v>
      </c>
      <c r="L1147" t="s">
        <v>21</v>
      </c>
      <c r="M1147" t="s">
        <v>22</v>
      </c>
      <c r="N1147" t="s">
        <v>23</v>
      </c>
      <c r="O1147" s="2">
        <v>4536</v>
      </c>
      <c r="P1147" t="s">
        <v>24</v>
      </c>
      <c r="R1147">
        <v>4737218</v>
      </c>
    </row>
    <row r="1148" spans="1:18" customFormat="1">
      <c r="A1148" s="1">
        <v>43755</v>
      </c>
      <c r="C1148" t="s">
        <v>120</v>
      </c>
      <c r="D1148" t="s">
        <v>19</v>
      </c>
      <c r="E1148">
        <v>1191000336</v>
      </c>
      <c r="F1148">
        <v>1960046</v>
      </c>
      <c r="G1148" t="s">
        <v>20</v>
      </c>
      <c r="H1148" t="s">
        <v>277</v>
      </c>
      <c r="J1148" s="7">
        <v>2496</v>
      </c>
      <c r="K1148" s="7">
        <v>2496</v>
      </c>
      <c r="L1148" t="s">
        <v>21</v>
      </c>
      <c r="M1148" t="s">
        <v>22</v>
      </c>
      <c r="N1148" t="s">
        <v>23</v>
      </c>
      <c r="O1148" s="7">
        <v>2496</v>
      </c>
      <c r="P1148" t="s">
        <v>24</v>
      </c>
      <c r="R1148">
        <v>4737194</v>
      </c>
    </row>
    <row r="1149" spans="1:18" customFormat="1">
      <c r="A1149" s="1">
        <v>43756</v>
      </c>
      <c r="C1149" t="s">
        <v>166</v>
      </c>
      <c r="D1149" t="s">
        <v>19</v>
      </c>
      <c r="E1149">
        <v>1191000424</v>
      </c>
      <c r="F1149">
        <v>5924012989</v>
      </c>
      <c r="G1149" t="s">
        <v>20</v>
      </c>
      <c r="H1149" t="s">
        <v>197</v>
      </c>
      <c r="J1149" s="7">
        <v>2601.6</v>
      </c>
      <c r="K1149" s="7">
        <v>2601.6</v>
      </c>
      <c r="L1149" t="s">
        <v>21</v>
      </c>
      <c r="M1149" t="s">
        <v>22</v>
      </c>
      <c r="N1149" t="s">
        <v>23</v>
      </c>
      <c r="O1149" s="7">
        <v>2601.6</v>
      </c>
      <c r="P1149" t="s">
        <v>24</v>
      </c>
      <c r="R1149">
        <v>4737856</v>
      </c>
    </row>
    <row r="1150" spans="1:18">
      <c r="A1150" s="147">
        <v>43756</v>
      </c>
      <c r="C1150" t="s">
        <v>77</v>
      </c>
      <c r="D1150" t="s">
        <v>19</v>
      </c>
      <c r="E1150" s="106">
        <v>1191000342</v>
      </c>
      <c r="F1150" s="106">
        <v>2019693</v>
      </c>
      <c r="G1150" s="106" t="s">
        <v>20</v>
      </c>
      <c r="H1150" s="106" t="s">
        <v>219</v>
      </c>
      <c r="J1150">
        <v>36</v>
      </c>
      <c r="K1150">
        <v>36</v>
      </c>
      <c r="L1150" t="s">
        <v>21</v>
      </c>
      <c r="M1150" t="s">
        <v>22</v>
      </c>
      <c r="N1150" t="s">
        <v>23</v>
      </c>
      <c r="O1150" s="106">
        <v>36</v>
      </c>
      <c r="P1150" t="s">
        <v>24</v>
      </c>
      <c r="R1150">
        <v>4737482</v>
      </c>
    </row>
    <row r="1151" spans="1:18">
      <c r="A1151" s="147">
        <v>43756</v>
      </c>
      <c r="C1151" t="s">
        <v>40</v>
      </c>
      <c r="D1151" t="s">
        <v>19</v>
      </c>
      <c r="E1151" s="106">
        <v>1191000343</v>
      </c>
      <c r="F1151" s="106">
        <v>2019694</v>
      </c>
      <c r="G1151" s="106" t="s">
        <v>20</v>
      </c>
      <c r="H1151" s="106" t="s">
        <v>219</v>
      </c>
      <c r="J1151">
        <v>80.16</v>
      </c>
      <c r="K1151">
        <v>80.16</v>
      </c>
      <c r="L1151" t="s">
        <v>21</v>
      </c>
      <c r="M1151" t="s">
        <v>22</v>
      </c>
      <c r="N1151" t="s">
        <v>23</v>
      </c>
      <c r="O1151" s="106">
        <v>80.16</v>
      </c>
      <c r="P1151" t="s">
        <v>24</v>
      </c>
      <c r="R1151">
        <v>4737486</v>
      </c>
    </row>
    <row r="1152" spans="1:18">
      <c r="A1152" s="147">
        <v>43756</v>
      </c>
      <c r="C1152" t="s">
        <v>46</v>
      </c>
      <c r="D1152" t="s">
        <v>19</v>
      </c>
      <c r="E1152" s="106">
        <v>1191000344</v>
      </c>
      <c r="F1152" s="106">
        <v>2019695</v>
      </c>
      <c r="G1152" s="106" t="s">
        <v>20</v>
      </c>
      <c r="H1152" s="106" t="s">
        <v>219</v>
      </c>
      <c r="J1152">
        <v>27.48</v>
      </c>
      <c r="K1152">
        <v>27.48</v>
      </c>
      <c r="L1152" t="s">
        <v>21</v>
      </c>
      <c r="M1152" t="s">
        <v>22</v>
      </c>
      <c r="N1152" t="s">
        <v>23</v>
      </c>
      <c r="O1152" s="106">
        <v>27.48</v>
      </c>
      <c r="P1152" t="s">
        <v>24</v>
      </c>
      <c r="R1152">
        <v>4737494</v>
      </c>
    </row>
    <row r="1153" spans="1:18">
      <c r="A1153" s="147">
        <v>43756</v>
      </c>
      <c r="C1153" t="s">
        <v>60</v>
      </c>
      <c r="D1153" t="s">
        <v>19</v>
      </c>
      <c r="E1153" s="106">
        <v>1191000345</v>
      </c>
      <c r="F1153" s="106">
        <v>2019698</v>
      </c>
      <c r="G1153" s="106" t="s">
        <v>20</v>
      </c>
      <c r="H1153" s="106" t="s">
        <v>219</v>
      </c>
      <c r="J1153">
        <v>443.58</v>
      </c>
      <c r="K1153">
        <v>443.58</v>
      </c>
      <c r="L1153" t="s">
        <v>21</v>
      </c>
      <c r="M1153" t="s">
        <v>22</v>
      </c>
      <c r="N1153" t="s">
        <v>23</v>
      </c>
      <c r="O1153" s="106">
        <v>443.58</v>
      </c>
      <c r="P1153" t="s">
        <v>24</v>
      </c>
      <c r="R1153">
        <v>4737496</v>
      </c>
    </row>
    <row r="1154" spans="1:18">
      <c r="A1154" s="147">
        <v>43755</v>
      </c>
      <c r="C1154" t="s">
        <v>130</v>
      </c>
      <c r="D1154" t="s">
        <v>19</v>
      </c>
      <c r="E1154" s="106">
        <v>1191000346</v>
      </c>
      <c r="F1154" s="106">
        <v>2019699</v>
      </c>
      <c r="G1154" s="106" t="s">
        <v>20</v>
      </c>
      <c r="H1154" s="106" t="s">
        <v>219</v>
      </c>
      <c r="J1154">
        <v>328.5</v>
      </c>
      <c r="K1154">
        <v>328.5</v>
      </c>
      <c r="L1154" t="s">
        <v>21</v>
      </c>
      <c r="M1154" t="s">
        <v>22</v>
      </c>
      <c r="N1154" t="s">
        <v>23</v>
      </c>
      <c r="O1154" s="106">
        <v>328.5</v>
      </c>
      <c r="P1154" t="s">
        <v>24</v>
      </c>
      <c r="R1154">
        <v>4737504</v>
      </c>
    </row>
    <row r="1155" spans="1:18">
      <c r="A1155" s="147">
        <v>43756</v>
      </c>
      <c r="C1155" t="s">
        <v>151</v>
      </c>
      <c r="D1155" t="s">
        <v>19</v>
      </c>
      <c r="E1155" s="106">
        <v>1191000347</v>
      </c>
      <c r="F1155" s="106">
        <v>2019700</v>
      </c>
      <c r="G1155" s="106" t="s">
        <v>20</v>
      </c>
      <c r="H1155" s="106" t="s">
        <v>219</v>
      </c>
      <c r="J1155">
        <v>340.56</v>
      </c>
      <c r="K1155">
        <v>340.56</v>
      </c>
      <c r="L1155" t="s">
        <v>21</v>
      </c>
      <c r="M1155" t="s">
        <v>22</v>
      </c>
      <c r="N1155" t="s">
        <v>23</v>
      </c>
      <c r="O1155" s="106">
        <v>340.56</v>
      </c>
      <c r="P1155" t="s">
        <v>24</v>
      </c>
      <c r="R1155">
        <v>4737519</v>
      </c>
    </row>
    <row r="1156" spans="1:18">
      <c r="A1156" s="147">
        <v>43756</v>
      </c>
      <c r="C1156" t="s">
        <v>60</v>
      </c>
      <c r="D1156" t="s">
        <v>19</v>
      </c>
      <c r="E1156" s="106">
        <v>1191000348</v>
      </c>
      <c r="F1156" s="106">
        <v>2019701</v>
      </c>
      <c r="G1156" s="106" t="s">
        <v>20</v>
      </c>
      <c r="H1156" s="106" t="s">
        <v>219</v>
      </c>
      <c r="J1156" s="42">
        <v>62.4</v>
      </c>
      <c r="K1156" s="42">
        <v>62.4</v>
      </c>
      <c r="L1156" t="s">
        <v>21</v>
      </c>
      <c r="M1156" t="s">
        <v>22</v>
      </c>
      <c r="N1156" t="s">
        <v>23</v>
      </c>
      <c r="O1156" s="106">
        <v>62.4</v>
      </c>
      <c r="P1156" t="s">
        <v>24</v>
      </c>
      <c r="R1156">
        <v>4737523</v>
      </c>
    </row>
    <row r="1157" spans="1:18">
      <c r="A1157" s="147">
        <v>43756</v>
      </c>
      <c r="C1157" t="s">
        <v>167</v>
      </c>
      <c r="D1157" t="s">
        <v>19</v>
      </c>
      <c r="E1157" s="106">
        <v>1191000349</v>
      </c>
      <c r="F1157" s="106">
        <v>2019703</v>
      </c>
      <c r="G1157" s="106" t="s">
        <v>20</v>
      </c>
      <c r="H1157" s="106" t="s">
        <v>219</v>
      </c>
      <c r="J1157">
        <v>59.52</v>
      </c>
      <c r="K1157">
        <v>59.52</v>
      </c>
      <c r="L1157" t="s">
        <v>21</v>
      </c>
      <c r="M1157" t="s">
        <v>22</v>
      </c>
      <c r="N1157" t="s">
        <v>23</v>
      </c>
      <c r="O1157" s="106">
        <v>59.52</v>
      </c>
      <c r="P1157" t="s">
        <v>24</v>
      </c>
      <c r="R1157">
        <v>4737931</v>
      </c>
    </row>
    <row r="1158" spans="1:18">
      <c r="A1158" s="147">
        <v>43756</v>
      </c>
      <c r="C1158" t="s">
        <v>167</v>
      </c>
      <c r="D1158" t="s">
        <v>19</v>
      </c>
      <c r="E1158" s="106">
        <v>1191000340</v>
      </c>
      <c r="F1158" s="106">
        <v>2019704</v>
      </c>
      <c r="G1158" s="106" t="s">
        <v>20</v>
      </c>
      <c r="H1158" s="106" t="s">
        <v>219</v>
      </c>
      <c r="J1158">
        <v>232.56</v>
      </c>
      <c r="K1158">
        <v>232.56</v>
      </c>
      <c r="L1158" t="s">
        <v>21</v>
      </c>
      <c r="M1158" t="s">
        <v>22</v>
      </c>
      <c r="N1158" t="s">
        <v>23</v>
      </c>
      <c r="O1158" s="106">
        <v>232.56</v>
      </c>
      <c r="P1158" t="s">
        <v>24</v>
      </c>
      <c r="R1158">
        <v>4737222</v>
      </c>
    </row>
    <row r="1159" spans="1:18" customFormat="1">
      <c r="A1159" s="1">
        <v>43756</v>
      </c>
      <c r="C1159" t="s">
        <v>51</v>
      </c>
      <c r="D1159" t="s">
        <v>19</v>
      </c>
      <c r="E1159">
        <v>1191000047</v>
      </c>
      <c r="F1159">
        <v>2190634</v>
      </c>
      <c r="G1159" t="s">
        <v>20</v>
      </c>
      <c r="H1159" t="s">
        <v>254</v>
      </c>
      <c r="J1159" s="42">
        <v>35.4</v>
      </c>
      <c r="K1159" s="42">
        <v>35.4</v>
      </c>
      <c r="L1159" t="s">
        <v>21</v>
      </c>
      <c r="M1159" t="s">
        <v>22</v>
      </c>
      <c r="N1159" t="s">
        <v>23</v>
      </c>
      <c r="O1159" s="42">
        <v>35.4</v>
      </c>
      <c r="P1159" t="s">
        <v>24</v>
      </c>
      <c r="R1159">
        <v>4686696</v>
      </c>
    </row>
    <row r="1160" spans="1:18" customFormat="1">
      <c r="A1160" s="1">
        <v>43756</v>
      </c>
      <c r="C1160" t="s">
        <v>57</v>
      </c>
      <c r="D1160" t="s">
        <v>19</v>
      </c>
      <c r="E1160">
        <v>1191000047</v>
      </c>
      <c r="F1160">
        <v>2190634</v>
      </c>
      <c r="G1160" t="s">
        <v>20</v>
      </c>
      <c r="H1160" t="s">
        <v>254</v>
      </c>
      <c r="J1160">
        <v>35.4</v>
      </c>
      <c r="K1160">
        <v>35.4</v>
      </c>
      <c r="L1160" t="s">
        <v>21</v>
      </c>
      <c r="M1160" t="s">
        <v>22</v>
      </c>
      <c r="N1160" t="s">
        <v>23</v>
      </c>
      <c r="O1160">
        <v>35.4</v>
      </c>
      <c r="P1160" t="s">
        <v>24</v>
      </c>
      <c r="R1160">
        <v>4686695</v>
      </c>
    </row>
    <row r="1161" spans="1:18" customFormat="1">
      <c r="A1161" s="1">
        <v>43756</v>
      </c>
      <c r="C1161" t="s">
        <v>111</v>
      </c>
      <c r="D1161" t="s">
        <v>19</v>
      </c>
      <c r="E1161">
        <v>1191000047</v>
      </c>
      <c r="F1161">
        <v>2190634</v>
      </c>
      <c r="G1161" t="s">
        <v>20</v>
      </c>
      <c r="H1161" t="s">
        <v>254</v>
      </c>
      <c r="J1161">
        <v>35.4</v>
      </c>
      <c r="K1161">
        <v>35.4</v>
      </c>
      <c r="L1161" t="s">
        <v>21</v>
      </c>
      <c r="M1161" t="s">
        <v>22</v>
      </c>
      <c r="N1161" t="s">
        <v>23</v>
      </c>
      <c r="O1161">
        <v>35.4</v>
      </c>
      <c r="P1161" t="s">
        <v>24</v>
      </c>
      <c r="R1161">
        <v>4686694</v>
      </c>
    </row>
    <row r="1162" spans="1:18" customFormat="1">
      <c r="A1162" s="1">
        <v>43759</v>
      </c>
      <c r="C1162" t="s">
        <v>52</v>
      </c>
      <c r="D1162" t="s">
        <v>19</v>
      </c>
      <c r="E1162">
        <v>1191000352</v>
      </c>
      <c r="F1162">
        <v>190587</v>
      </c>
      <c r="G1162" t="s">
        <v>20</v>
      </c>
      <c r="H1162" t="s">
        <v>270</v>
      </c>
      <c r="J1162" s="2">
        <v>1815</v>
      </c>
      <c r="K1162" s="2">
        <v>1815</v>
      </c>
      <c r="L1162" t="s">
        <v>21</v>
      </c>
      <c r="M1162" t="s">
        <v>22</v>
      </c>
      <c r="N1162" t="s">
        <v>23</v>
      </c>
      <c r="O1162" s="2">
        <v>1815</v>
      </c>
      <c r="P1162" t="s">
        <v>24</v>
      </c>
      <c r="R1162">
        <v>4738244</v>
      </c>
    </row>
    <row r="1163" spans="1:18" customFormat="1">
      <c r="A1163" s="1">
        <v>43759</v>
      </c>
      <c r="C1163" t="s">
        <v>52</v>
      </c>
      <c r="D1163" t="s">
        <v>19</v>
      </c>
      <c r="E1163">
        <v>1191000353</v>
      </c>
      <c r="F1163">
        <v>190588</v>
      </c>
      <c r="G1163" t="s">
        <v>20</v>
      </c>
      <c r="H1163" t="s">
        <v>270</v>
      </c>
      <c r="J1163" s="7">
        <v>1815</v>
      </c>
      <c r="K1163" s="7">
        <v>1815</v>
      </c>
      <c r="L1163" t="s">
        <v>21</v>
      </c>
      <c r="M1163" t="s">
        <v>22</v>
      </c>
      <c r="N1163" t="s">
        <v>23</v>
      </c>
      <c r="O1163" s="7">
        <v>1815</v>
      </c>
      <c r="P1163" t="s">
        <v>24</v>
      </c>
      <c r="R1163">
        <v>4738248</v>
      </c>
    </row>
    <row r="1164" spans="1:18" customFormat="1">
      <c r="A1164" s="1">
        <v>43759</v>
      </c>
      <c r="C1164" t="s">
        <v>58</v>
      </c>
      <c r="D1164" t="s">
        <v>19</v>
      </c>
      <c r="E1164">
        <v>1191000351</v>
      </c>
      <c r="F1164">
        <v>190586</v>
      </c>
      <c r="G1164" t="s">
        <v>20</v>
      </c>
      <c r="H1164" t="s">
        <v>270</v>
      </c>
      <c r="J1164">
        <v>285.60000000000002</v>
      </c>
      <c r="K1164">
        <v>285.60000000000002</v>
      </c>
      <c r="L1164" t="s">
        <v>21</v>
      </c>
      <c r="M1164" t="s">
        <v>22</v>
      </c>
      <c r="N1164" t="s">
        <v>23</v>
      </c>
      <c r="O1164">
        <v>285.60000000000002</v>
      </c>
      <c r="P1164" t="s">
        <v>24</v>
      </c>
      <c r="R1164">
        <v>4738240</v>
      </c>
    </row>
    <row r="1165" spans="1:18" customFormat="1">
      <c r="A1165" s="1">
        <v>43762</v>
      </c>
      <c r="C1165" t="s">
        <v>145</v>
      </c>
      <c r="D1165" t="s">
        <v>19</v>
      </c>
      <c r="E1165">
        <v>1191000354</v>
      </c>
      <c r="F1165">
        <v>190394</v>
      </c>
      <c r="G1165" t="s">
        <v>20</v>
      </c>
      <c r="H1165" t="s">
        <v>278</v>
      </c>
      <c r="J1165" s="7">
        <v>7380</v>
      </c>
      <c r="K1165" s="7">
        <v>7380</v>
      </c>
      <c r="L1165" t="s">
        <v>21</v>
      </c>
      <c r="M1165" t="s">
        <v>22</v>
      </c>
      <c r="N1165" t="s">
        <v>23</v>
      </c>
      <c r="O1165" s="7">
        <v>7380</v>
      </c>
      <c r="P1165" t="s">
        <v>24</v>
      </c>
      <c r="R1165">
        <v>4738252</v>
      </c>
    </row>
    <row r="1166" spans="1:18" customFormat="1">
      <c r="A1166" s="1">
        <v>43763</v>
      </c>
      <c r="C1166" t="s">
        <v>54</v>
      </c>
      <c r="D1166" t="s">
        <v>19</v>
      </c>
      <c r="E1166">
        <v>1191000357</v>
      </c>
      <c r="F1166">
        <v>2019153</v>
      </c>
      <c r="G1166" t="s">
        <v>20</v>
      </c>
      <c r="H1166" t="s">
        <v>220</v>
      </c>
      <c r="J1166">
        <v>138</v>
      </c>
      <c r="K1166">
        <v>138</v>
      </c>
      <c r="L1166" t="s">
        <v>21</v>
      </c>
      <c r="M1166" t="s">
        <v>22</v>
      </c>
      <c r="N1166" t="s">
        <v>23</v>
      </c>
      <c r="O1166">
        <v>138</v>
      </c>
      <c r="P1166" t="s">
        <v>24</v>
      </c>
      <c r="R1166">
        <v>4738262</v>
      </c>
    </row>
    <row r="1167" spans="1:18" customFormat="1">
      <c r="A1167" s="1">
        <v>43763</v>
      </c>
      <c r="C1167" t="s">
        <v>75</v>
      </c>
      <c r="D1167" t="s">
        <v>19</v>
      </c>
      <c r="E1167">
        <v>1191000359</v>
      </c>
      <c r="F1167">
        <v>2019155</v>
      </c>
      <c r="G1167" t="s">
        <v>20</v>
      </c>
      <c r="H1167" t="s">
        <v>220</v>
      </c>
      <c r="J1167">
        <v>55.2</v>
      </c>
      <c r="K1167">
        <v>55.2</v>
      </c>
      <c r="L1167" t="s">
        <v>21</v>
      </c>
      <c r="M1167" t="s">
        <v>22</v>
      </c>
      <c r="N1167" t="s">
        <v>23</v>
      </c>
      <c r="O1167">
        <v>55.2</v>
      </c>
      <c r="P1167" t="s">
        <v>24</v>
      </c>
      <c r="R1167">
        <v>4738279</v>
      </c>
    </row>
    <row r="1168" spans="1:18" customFormat="1">
      <c r="A1168" s="1">
        <v>43763</v>
      </c>
      <c r="C1168" t="s">
        <v>79</v>
      </c>
      <c r="D1168" t="s">
        <v>19</v>
      </c>
      <c r="E1168">
        <v>1191000355</v>
      </c>
      <c r="F1168">
        <v>2019151</v>
      </c>
      <c r="G1168" t="s">
        <v>20</v>
      </c>
      <c r="H1168" t="s">
        <v>220</v>
      </c>
      <c r="J1168">
        <v>441.6</v>
      </c>
      <c r="K1168">
        <v>441.6</v>
      </c>
      <c r="L1168" t="s">
        <v>21</v>
      </c>
      <c r="M1168" t="s">
        <v>22</v>
      </c>
      <c r="N1168" t="s">
        <v>23</v>
      </c>
      <c r="O1168">
        <v>441.6</v>
      </c>
      <c r="P1168" t="s">
        <v>24</v>
      </c>
      <c r="R1168">
        <v>4738258</v>
      </c>
    </row>
    <row r="1169" spans="1:18" customFormat="1">
      <c r="A1169" s="1">
        <v>43763</v>
      </c>
      <c r="C1169" t="s">
        <v>79</v>
      </c>
      <c r="D1169" t="s">
        <v>19</v>
      </c>
      <c r="E1169">
        <v>1191000360</v>
      </c>
      <c r="F1169">
        <v>2019156</v>
      </c>
      <c r="G1169" t="s">
        <v>20</v>
      </c>
      <c r="H1169" t="s">
        <v>220</v>
      </c>
      <c r="J1169">
        <v>55.2</v>
      </c>
      <c r="K1169">
        <v>55.2</v>
      </c>
      <c r="L1169" t="s">
        <v>21</v>
      </c>
      <c r="M1169" t="s">
        <v>22</v>
      </c>
      <c r="N1169" t="s">
        <v>23</v>
      </c>
      <c r="O1169">
        <v>55.2</v>
      </c>
      <c r="P1169" t="s">
        <v>24</v>
      </c>
      <c r="R1169">
        <v>4738281</v>
      </c>
    </row>
    <row r="1170" spans="1:18" customFormat="1">
      <c r="A1170" s="1">
        <v>43763</v>
      </c>
      <c r="C1170" t="s">
        <v>80</v>
      </c>
      <c r="D1170" t="s">
        <v>19</v>
      </c>
      <c r="E1170">
        <v>1191000358</v>
      </c>
      <c r="F1170">
        <v>2019154</v>
      </c>
      <c r="G1170" t="s">
        <v>20</v>
      </c>
      <c r="H1170" t="s">
        <v>220</v>
      </c>
      <c r="J1170">
        <v>27.6</v>
      </c>
      <c r="K1170">
        <v>27.6</v>
      </c>
      <c r="L1170" t="s">
        <v>21</v>
      </c>
      <c r="M1170" t="s">
        <v>22</v>
      </c>
      <c r="N1170" t="s">
        <v>23</v>
      </c>
      <c r="O1170">
        <v>27.6</v>
      </c>
      <c r="P1170" t="s">
        <v>24</v>
      </c>
      <c r="R1170">
        <v>4738264</v>
      </c>
    </row>
    <row r="1171" spans="1:18" customFormat="1">
      <c r="A1171" s="1">
        <v>43763</v>
      </c>
      <c r="C1171" t="s">
        <v>126</v>
      </c>
      <c r="D1171" t="s">
        <v>19</v>
      </c>
      <c r="E1171">
        <v>1191000356</v>
      </c>
      <c r="F1171">
        <v>2019152</v>
      </c>
      <c r="G1171" t="s">
        <v>20</v>
      </c>
      <c r="H1171" t="s">
        <v>220</v>
      </c>
      <c r="J1171">
        <v>84</v>
      </c>
      <c r="K1171">
        <v>84</v>
      </c>
      <c r="L1171" t="s">
        <v>21</v>
      </c>
      <c r="M1171" t="s">
        <v>22</v>
      </c>
      <c r="N1171" t="s">
        <v>23</v>
      </c>
      <c r="O1171">
        <v>84</v>
      </c>
      <c r="P1171" t="s">
        <v>24</v>
      </c>
      <c r="R1171">
        <v>4738260</v>
      </c>
    </row>
    <row r="1172" spans="1:18">
      <c r="A1172" s="147">
        <v>43767</v>
      </c>
      <c r="C1172" t="s">
        <v>111</v>
      </c>
      <c r="D1172" t="s">
        <v>19</v>
      </c>
      <c r="E1172" s="106">
        <v>1191000361</v>
      </c>
      <c r="F1172" s="106">
        <v>2019707</v>
      </c>
      <c r="G1172" s="106" t="s">
        <v>20</v>
      </c>
      <c r="H1172" s="106" t="s">
        <v>219</v>
      </c>
      <c r="J1172">
        <v>37.200000000000003</v>
      </c>
      <c r="K1172">
        <v>37.200000000000003</v>
      </c>
      <c r="L1172" t="s">
        <v>21</v>
      </c>
      <c r="M1172" t="s">
        <v>22</v>
      </c>
      <c r="N1172" t="s">
        <v>23</v>
      </c>
      <c r="O1172" s="106">
        <v>37.200000000000003</v>
      </c>
      <c r="P1172" t="s">
        <v>24</v>
      </c>
      <c r="R1172">
        <v>4738283</v>
      </c>
    </row>
    <row r="1173" spans="1:18">
      <c r="A1173" s="147">
        <v>43767</v>
      </c>
      <c r="C1173" t="s">
        <v>31</v>
      </c>
      <c r="D1173" t="s">
        <v>19</v>
      </c>
      <c r="E1173" s="106">
        <v>1191000362</v>
      </c>
      <c r="F1173" s="106">
        <v>2019708</v>
      </c>
      <c r="G1173" s="106" t="s">
        <v>20</v>
      </c>
      <c r="H1173" s="106" t="s">
        <v>219</v>
      </c>
      <c r="J1173">
        <v>58.74</v>
      </c>
      <c r="K1173">
        <v>58.74</v>
      </c>
      <c r="L1173" t="s">
        <v>21</v>
      </c>
      <c r="M1173" t="s">
        <v>22</v>
      </c>
      <c r="N1173" t="s">
        <v>23</v>
      </c>
      <c r="O1173" s="106">
        <v>58.74</v>
      </c>
      <c r="P1173" t="s">
        <v>24</v>
      </c>
      <c r="R1173">
        <v>4738285</v>
      </c>
    </row>
    <row r="1174" spans="1:18">
      <c r="A1174" s="147">
        <v>43767</v>
      </c>
      <c r="C1174" t="s">
        <v>30</v>
      </c>
      <c r="D1174" t="s">
        <v>19</v>
      </c>
      <c r="E1174" s="106">
        <v>1191000363</v>
      </c>
      <c r="F1174" s="106">
        <v>2019709</v>
      </c>
      <c r="G1174" s="106" t="s">
        <v>20</v>
      </c>
      <c r="H1174" s="106" t="s">
        <v>219</v>
      </c>
      <c r="J1174">
        <v>436.92</v>
      </c>
      <c r="K1174">
        <v>436.92</v>
      </c>
      <c r="L1174" t="s">
        <v>21</v>
      </c>
      <c r="M1174" t="s">
        <v>22</v>
      </c>
      <c r="N1174" t="s">
        <v>23</v>
      </c>
      <c r="O1174" s="106">
        <v>436.92</v>
      </c>
      <c r="P1174" t="s">
        <v>24</v>
      </c>
      <c r="R1174">
        <v>4738287</v>
      </c>
    </row>
    <row r="1175" spans="1:18">
      <c r="A1175" s="147">
        <v>43767</v>
      </c>
      <c r="C1175" t="s">
        <v>156</v>
      </c>
      <c r="D1175" t="s">
        <v>19</v>
      </c>
      <c r="E1175" s="106">
        <v>1191000364</v>
      </c>
      <c r="F1175" s="106">
        <v>2019710</v>
      </c>
      <c r="G1175" s="106" t="s">
        <v>20</v>
      </c>
      <c r="H1175" s="106" t="s">
        <v>219</v>
      </c>
      <c r="J1175">
        <v>247.32</v>
      </c>
      <c r="K1175">
        <v>247.32</v>
      </c>
      <c r="L1175" t="s">
        <v>21</v>
      </c>
      <c r="M1175" t="s">
        <v>22</v>
      </c>
      <c r="N1175" t="s">
        <v>23</v>
      </c>
      <c r="O1175" s="106">
        <v>247.32</v>
      </c>
      <c r="P1175" t="s">
        <v>24</v>
      </c>
      <c r="R1175">
        <v>4738302</v>
      </c>
    </row>
    <row r="1176" spans="1:18">
      <c r="A1176" s="147">
        <v>43767</v>
      </c>
      <c r="C1176" t="s">
        <v>67</v>
      </c>
      <c r="D1176" t="s">
        <v>19</v>
      </c>
      <c r="E1176" s="106">
        <v>1191000622</v>
      </c>
      <c r="F1176" s="106">
        <v>2019711</v>
      </c>
      <c r="G1176" s="106" t="s">
        <v>20</v>
      </c>
      <c r="H1176" s="106" t="s">
        <v>219</v>
      </c>
      <c r="J1176" s="42">
        <v>30</v>
      </c>
      <c r="K1176" s="42">
        <v>30</v>
      </c>
      <c r="L1176" t="s">
        <v>21</v>
      </c>
      <c r="M1176" t="s">
        <v>22</v>
      </c>
      <c r="N1176" t="s">
        <v>23</v>
      </c>
      <c r="O1176" s="106">
        <v>30</v>
      </c>
      <c r="P1176" t="s">
        <v>24</v>
      </c>
      <c r="R1176">
        <v>4757053</v>
      </c>
    </row>
    <row r="1177" spans="1:18">
      <c r="A1177" s="147">
        <v>43767</v>
      </c>
      <c r="C1177" t="s">
        <v>29</v>
      </c>
      <c r="D1177" t="s">
        <v>19</v>
      </c>
      <c r="E1177" s="106">
        <v>1191000623</v>
      </c>
      <c r="F1177" s="106">
        <v>2019712</v>
      </c>
      <c r="G1177" s="106" t="s">
        <v>20</v>
      </c>
      <c r="H1177" s="106" t="s">
        <v>219</v>
      </c>
      <c r="J1177" s="7">
        <v>5940</v>
      </c>
      <c r="K1177" s="7">
        <v>5940</v>
      </c>
      <c r="L1177" t="s">
        <v>21</v>
      </c>
      <c r="M1177" t="s">
        <v>22</v>
      </c>
      <c r="N1177" t="s">
        <v>23</v>
      </c>
      <c r="O1177" s="98">
        <v>5940</v>
      </c>
      <c r="P1177" t="s">
        <v>24</v>
      </c>
      <c r="R1177">
        <v>4757055</v>
      </c>
    </row>
    <row r="1178" spans="1:18">
      <c r="A1178" s="147">
        <v>43767</v>
      </c>
      <c r="C1178" t="s">
        <v>31</v>
      </c>
      <c r="D1178" t="s">
        <v>19</v>
      </c>
      <c r="E1178" s="106">
        <v>1191000624</v>
      </c>
      <c r="F1178" s="106">
        <v>2019717</v>
      </c>
      <c r="G1178" s="106" t="s">
        <v>20</v>
      </c>
      <c r="H1178" s="106" t="s">
        <v>219</v>
      </c>
      <c r="J1178">
        <v>67.44</v>
      </c>
      <c r="K1178">
        <v>67.44</v>
      </c>
      <c r="L1178" t="s">
        <v>21</v>
      </c>
      <c r="M1178" t="s">
        <v>22</v>
      </c>
      <c r="N1178" t="s">
        <v>23</v>
      </c>
      <c r="O1178" s="106">
        <v>67.44</v>
      </c>
      <c r="P1178" t="s">
        <v>24</v>
      </c>
      <c r="R1178">
        <v>4757057</v>
      </c>
    </row>
    <row r="1179" spans="1:18">
      <c r="A1179" s="147">
        <v>43767</v>
      </c>
      <c r="C1179" t="s">
        <v>50</v>
      </c>
      <c r="D1179" t="s">
        <v>19</v>
      </c>
      <c r="E1179" s="106">
        <v>1191000625</v>
      </c>
      <c r="F1179" s="106">
        <v>2019718</v>
      </c>
      <c r="G1179" s="106" t="s">
        <v>20</v>
      </c>
      <c r="H1179" s="106" t="s">
        <v>219</v>
      </c>
      <c r="J1179" s="42">
        <v>390</v>
      </c>
      <c r="K1179" s="42">
        <v>390</v>
      </c>
      <c r="L1179" t="s">
        <v>21</v>
      </c>
      <c r="M1179" t="s">
        <v>22</v>
      </c>
      <c r="N1179" t="s">
        <v>23</v>
      </c>
      <c r="O1179" s="106">
        <v>390</v>
      </c>
      <c r="P1179" t="s">
        <v>24</v>
      </c>
      <c r="R1179">
        <v>4757059</v>
      </c>
    </row>
    <row r="1180" spans="1:18">
      <c r="A1180" s="147">
        <v>43767</v>
      </c>
      <c r="C1180" t="s">
        <v>28</v>
      </c>
      <c r="D1180" t="s">
        <v>19</v>
      </c>
      <c r="E1180" s="106">
        <v>1191000626</v>
      </c>
      <c r="F1180" s="106">
        <v>2019719</v>
      </c>
      <c r="G1180" s="106" t="s">
        <v>20</v>
      </c>
      <c r="H1180" s="106" t="s">
        <v>219</v>
      </c>
      <c r="J1180" s="7">
        <v>3344.23</v>
      </c>
      <c r="K1180" s="7">
        <v>3344.23</v>
      </c>
      <c r="L1180" t="s">
        <v>21</v>
      </c>
      <c r="M1180" t="s">
        <v>22</v>
      </c>
      <c r="N1180" t="s">
        <v>23</v>
      </c>
      <c r="O1180" s="98">
        <v>3344.23</v>
      </c>
      <c r="P1180" t="s">
        <v>24</v>
      </c>
      <c r="R1180">
        <v>4757061</v>
      </c>
    </row>
    <row r="1181" spans="1:18">
      <c r="A1181" s="147">
        <v>43767</v>
      </c>
      <c r="C1181" t="s">
        <v>65</v>
      </c>
      <c r="D1181" t="s">
        <v>19</v>
      </c>
      <c r="E1181" s="106">
        <v>1191000627</v>
      </c>
      <c r="F1181" s="106">
        <v>2019720</v>
      </c>
      <c r="G1181" s="106" t="s">
        <v>20</v>
      </c>
      <c r="H1181" s="106" t="s">
        <v>219</v>
      </c>
      <c r="J1181" s="42">
        <v>649.20000000000005</v>
      </c>
      <c r="K1181" s="42">
        <v>649.20000000000005</v>
      </c>
      <c r="L1181" t="s">
        <v>21</v>
      </c>
      <c r="M1181" t="s">
        <v>22</v>
      </c>
      <c r="N1181" t="s">
        <v>23</v>
      </c>
      <c r="O1181" s="106">
        <v>649.20000000000005</v>
      </c>
      <c r="P1181" t="s">
        <v>24</v>
      </c>
      <c r="R1181">
        <v>4757063</v>
      </c>
    </row>
    <row r="1182" spans="1:18">
      <c r="A1182" s="147">
        <v>43767</v>
      </c>
      <c r="C1182" t="s">
        <v>27</v>
      </c>
      <c r="D1182" t="s">
        <v>19</v>
      </c>
      <c r="E1182" s="106">
        <v>1191000628</v>
      </c>
      <c r="F1182" s="106">
        <v>2019721</v>
      </c>
      <c r="G1182" s="106" t="s">
        <v>20</v>
      </c>
      <c r="H1182" s="106" t="s">
        <v>219</v>
      </c>
      <c r="J1182" s="7">
        <v>2876.88</v>
      </c>
      <c r="K1182" s="7">
        <v>2876.88</v>
      </c>
      <c r="L1182" t="s">
        <v>21</v>
      </c>
      <c r="M1182" t="s">
        <v>22</v>
      </c>
      <c r="N1182" t="s">
        <v>23</v>
      </c>
      <c r="O1182" s="98">
        <v>2876.88</v>
      </c>
      <c r="P1182" t="s">
        <v>24</v>
      </c>
      <c r="R1182">
        <v>4757065</v>
      </c>
    </row>
    <row r="1183" spans="1:18">
      <c r="A1183" s="147">
        <v>43767</v>
      </c>
      <c r="C1183" t="s">
        <v>68</v>
      </c>
      <c r="D1183" t="s">
        <v>19</v>
      </c>
      <c r="E1183" s="106">
        <v>1191000629</v>
      </c>
      <c r="F1183" s="106">
        <v>2019722</v>
      </c>
      <c r="G1183" s="106" t="s">
        <v>20</v>
      </c>
      <c r="H1183" s="106" t="s">
        <v>219</v>
      </c>
      <c r="J1183" s="42">
        <v>266.16000000000003</v>
      </c>
      <c r="K1183" s="42">
        <v>266.16000000000003</v>
      </c>
      <c r="L1183" t="s">
        <v>21</v>
      </c>
      <c r="M1183" t="s">
        <v>22</v>
      </c>
      <c r="N1183" t="s">
        <v>23</v>
      </c>
      <c r="O1183" s="106">
        <v>266.16000000000003</v>
      </c>
      <c r="P1183" t="s">
        <v>24</v>
      </c>
      <c r="R1183">
        <v>4757067</v>
      </c>
    </row>
    <row r="1184" spans="1:18">
      <c r="A1184" s="147">
        <v>43767</v>
      </c>
      <c r="C1184" t="s">
        <v>111</v>
      </c>
      <c r="D1184" t="s">
        <v>19</v>
      </c>
      <c r="E1184" s="106">
        <v>1191000630</v>
      </c>
      <c r="F1184" s="106">
        <v>2019723</v>
      </c>
      <c r="G1184" s="106" t="s">
        <v>20</v>
      </c>
      <c r="H1184" s="106" t="s">
        <v>219</v>
      </c>
      <c r="J1184">
        <v>670.08</v>
      </c>
      <c r="K1184">
        <v>670.08</v>
      </c>
      <c r="L1184" t="s">
        <v>21</v>
      </c>
      <c r="M1184" t="s">
        <v>22</v>
      </c>
      <c r="N1184" t="s">
        <v>23</v>
      </c>
      <c r="O1184" s="106">
        <v>670.08</v>
      </c>
      <c r="P1184" t="s">
        <v>24</v>
      </c>
      <c r="R1184">
        <v>4757069</v>
      </c>
    </row>
    <row r="1185" spans="1:18">
      <c r="A1185" s="147">
        <v>43767</v>
      </c>
      <c r="C1185" t="s">
        <v>156</v>
      </c>
      <c r="D1185" t="s">
        <v>19</v>
      </c>
      <c r="E1185" s="106">
        <v>1191000631</v>
      </c>
      <c r="F1185" s="106">
        <v>2019724</v>
      </c>
      <c r="G1185" s="106" t="s">
        <v>20</v>
      </c>
      <c r="H1185" s="106" t="s">
        <v>219</v>
      </c>
      <c r="J1185" s="42">
        <v>30</v>
      </c>
      <c r="K1185" s="42">
        <v>30</v>
      </c>
      <c r="L1185" t="s">
        <v>21</v>
      </c>
      <c r="M1185" t="s">
        <v>22</v>
      </c>
      <c r="N1185" t="s">
        <v>23</v>
      </c>
      <c r="O1185" s="106">
        <v>30</v>
      </c>
      <c r="P1185" t="s">
        <v>24</v>
      </c>
      <c r="R1185">
        <v>4757071</v>
      </c>
    </row>
    <row r="1186" spans="1:18">
      <c r="A1186" s="147">
        <v>43767</v>
      </c>
      <c r="C1186" t="s">
        <v>27</v>
      </c>
      <c r="D1186" t="s">
        <v>19</v>
      </c>
      <c r="E1186" s="106">
        <v>1191000632</v>
      </c>
      <c r="F1186" s="106">
        <v>2019725</v>
      </c>
      <c r="G1186" s="106" t="s">
        <v>20</v>
      </c>
      <c r="H1186" s="106" t="s">
        <v>219</v>
      </c>
      <c r="J1186" s="7">
        <v>5849.76</v>
      </c>
      <c r="K1186" s="7">
        <v>5849.76</v>
      </c>
      <c r="L1186" t="s">
        <v>21</v>
      </c>
      <c r="M1186" t="s">
        <v>22</v>
      </c>
      <c r="N1186" t="s">
        <v>23</v>
      </c>
      <c r="O1186" s="98">
        <v>5849.76</v>
      </c>
      <c r="P1186" t="s">
        <v>24</v>
      </c>
      <c r="R1186">
        <v>4757073</v>
      </c>
    </row>
    <row r="1187" spans="1:18">
      <c r="A1187" s="147">
        <v>43767</v>
      </c>
      <c r="C1187" t="s">
        <v>42</v>
      </c>
      <c r="D1187" t="s">
        <v>19</v>
      </c>
      <c r="E1187" s="106">
        <v>1191000633</v>
      </c>
      <c r="F1187" s="106">
        <v>2019726</v>
      </c>
      <c r="G1187" s="106" t="s">
        <v>20</v>
      </c>
      <c r="H1187" s="106" t="s">
        <v>219</v>
      </c>
      <c r="J1187" s="42">
        <v>229.08</v>
      </c>
      <c r="K1187" s="42">
        <v>229.08</v>
      </c>
      <c r="L1187" t="s">
        <v>21</v>
      </c>
      <c r="M1187" t="s">
        <v>22</v>
      </c>
      <c r="N1187" t="s">
        <v>23</v>
      </c>
      <c r="O1187" s="106">
        <v>229.08</v>
      </c>
      <c r="P1187" t="s">
        <v>24</v>
      </c>
      <c r="R1187">
        <v>4757075</v>
      </c>
    </row>
    <row r="1188" spans="1:18">
      <c r="A1188" s="147">
        <v>43767</v>
      </c>
      <c r="C1188" t="s">
        <v>69</v>
      </c>
      <c r="D1188" t="s">
        <v>19</v>
      </c>
      <c r="E1188" s="106">
        <v>1191000368</v>
      </c>
      <c r="F1188" s="106">
        <v>2019733</v>
      </c>
      <c r="G1188" s="106" t="s">
        <v>20</v>
      </c>
      <c r="H1188" s="106" t="s">
        <v>219</v>
      </c>
      <c r="J1188">
        <v>573.84</v>
      </c>
      <c r="K1188">
        <v>573.84</v>
      </c>
      <c r="L1188" t="s">
        <v>21</v>
      </c>
      <c r="M1188" t="s">
        <v>22</v>
      </c>
      <c r="N1188" t="s">
        <v>23</v>
      </c>
      <c r="O1188" s="106">
        <v>573.84</v>
      </c>
      <c r="P1188" t="s">
        <v>24</v>
      </c>
      <c r="R1188">
        <v>4738325</v>
      </c>
    </row>
    <row r="1189" spans="1:18">
      <c r="A1189" s="147">
        <v>43767</v>
      </c>
      <c r="C1189" t="s">
        <v>38</v>
      </c>
      <c r="D1189" t="s">
        <v>19</v>
      </c>
      <c r="E1189" s="106">
        <v>1191000366</v>
      </c>
      <c r="F1189" s="106">
        <v>2019735</v>
      </c>
      <c r="G1189" s="106" t="s">
        <v>20</v>
      </c>
      <c r="H1189" s="106" t="s">
        <v>219</v>
      </c>
      <c r="J1189" s="7">
        <v>1270.56</v>
      </c>
      <c r="K1189" s="7">
        <v>1270.56</v>
      </c>
      <c r="L1189" t="s">
        <v>21</v>
      </c>
      <c r="M1189" t="s">
        <v>22</v>
      </c>
      <c r="N1189" t="s">
        <v>23</v>
      </c>
      <c r="O1189" s="98">
        <v>1270.56</v>
      </c>
      <c r="P1189" t="s">
        <v>24</v>
      </c>
      <c r="R1189">
        <v>4738306</v>
      </c>
    </row>
    <row r="1190" spans="1:18">
      <c r="A1190" s="147">
        <v>43767</v>
      </c>
      <c r="C1190" t="s">
        <v>111</v>
      </c>
      <c r="D1190" t="s">
        <v>19</v>
      </c>
      <c r="E1190" s="106">
        <v>1191000367</v>
      </c>
      <c r="F1190" s="106">
        <v>2019736</v>
      </c>
      <c r="G1190" s="106" t="s">
        <v>20</v>
      </c>
      <c r="H1190" s="106" t="s">
        <v>219</v>
      </c>
      <c r="J1190" s="7">
        <v>1719.84</v>
      </c>
      <c r="K1190" s="7">
        <v>1719.84</v>
      </c>
      <c r="L1190" t="s">
        <v>21</v>
      </c>
      <c r="M1190" t="s">
        <v>22</v>
      </c>
      <c r="N1190" t="s">
        <v>23</v>
      </c>
      <c r="O1190" s="98">
        <v>1719.84</v>
      </c>
      <c r="P1190" t="s">
        <v>24</v>
      </c>
      <c r="R1190">
        <v>4738312</v>
      </c>
    </row>
    <row r="1191" spans="1:18" customFormat="1">
      <c r="A1191" s="1">
        <v>43767</v>
      </c>
      <c r="C1191" t="s">
        <v>65</v>
      </c>
      <c r="D1191" t="s">
        <v>19</v>
      </c>
      <c r="E1191">
        <v>1191000365</v>
      </c>
      <c r="F1191">
        <v>201924</v>
      </c>
      <c r="G1191" t="s">
        <v>20</v>
      </c>
      <c r="H1191" t="s">
        <v>264</v>
      </c>
      <c r="J1191">
        <v>214.32</v>
      </c>
      <c r="K1191">
        <v>214.32</v>
      </c>
      <c r="L1191" t="s">
        <v>21</v>
      </c>
      <c r="M1191" t="s">
        <v>22</v>
      </c>
      <c r="N1191" t="s">
        <v>23</v>
      </c>
      <c r="O1191">
        <v>214.32</v>
      </c>
      <c r="P1191" t="s">
        <v>24</v>
      </c>
      <c r="R1191">
        <v>4738304</v>
      </c>
    </row>
    <row r="1192" spans="1:18" customFormat="1">
      <c r="A1192" s="1">
        <v>43768</v>
      </c>
      <c r="C1192" t="s">
        <v>36</v>
      </c>
      <c r="D1192" t="s">
        <v>19</v>
      </c>
      <c r="E1192">
        <v>1191000371</v>
      </c>
      <c r="F1192">
        <v>201990335</v>
      </c>
      <c r="G1192" t="s">
        <v>20</v>
      </c>
      <c r="H1192" t="s">
        <v>252</v>
      </c>
      <c r="J1192" s="7">
        <v>4680</v>
      </c>
      <c r="K1192" s="7">
        <v>4680</v>
      </c>
      <c r="L1192" t="s">
        <v>21</v>
      </c>
      <c r="M1192" t="s">
        <v>22</v>
      </c>
      <c r="N1192" t="s">
        <v>23</v>
      </c>
      <c r="O1192" s="7">
        <v>4680</v>
      </c>
      <c r="P1192" t="s">
        <v>24</v>
      </c>
      <c r="R1192">
        <v>4738357</v>
      </c>
    </row>
    <row r="1193" spans="1:18" customFormat="1">
      <c r="A1193" s="1">
        <v>43768</v>
      </c>
      <c r="C1193" t="s">
        <v>156</v>
      </c>
      <c r="D1193" t="s">
        <v>19</v>
      </c>
      <c r="E1193">
        <v>1191000373</v>
      </c>
      <c r="F1193">
        <v>201990352</v>
      </c>
      <c r="G1193" t="s">
        <v>20</v>
      </c>
      <c r="H1193" t="s">
        <v>252</v>
      </c>
      <c r="J1193" s="7">
        <v>1476</v>
      </c>
      <c r="K1193" s="7">
        <v>1476</v>
      </c>
      <c r="L1193" t="s">
        <v>21</v>
      </c>
      <c r="M1193" t="s">
        <v>22</v>
      </c>
      <c r="N1193" t="s">
        <v>23</v>
      </c>
      <c r="O1193" s="7">
        <v>1476</v>
      </c>
      <c r="P1193" t="s">
        <v>24</v>
      </c>
      <c r="R1193">
        <v>4736082</v>
      </c>
    </row>
    <row r="1194" spans="1:18" customFormat="1">
      <c r="A1194" s="1">
        <v>43768</v>
      </c>
      <c r="C1194" t="s">
        <v>156</v>
      </c>
      <c r="D1194" t="s">
        <v>19</v>
      </c>
      <c r="E1194">
        <v>1191000372</v>
      </c>
      <c r="F1194">
        <v>201990342</v>
      </c>
      <c r="G1194" t="s">
        <v>20</v>
      </c>
      <c r="H1194" t="s">
        <v>252</v>
      </c>
      <c r="J1194">
        <v>60</v>
      </c>
      <c r="K1194">
        <v>60</v>
      </c>
      <c r="L1194" t="s">
        <v>21</v>
      </c>
      <c r="M1194" t="s">
        <v>22</v>
      </c>
      <c r="N1194" t="s">
        <v>23</v>
      </c>
      <c r="O1194">
        <v>60</v>
      </c>
      <c r="P1194" t="s">
        <v>24</v>
      </c>
      <c r="R1194">
        <v>4738359</v>
      </c>
    </row>
    <row r="1195" spans="1:18" customFormat="1">
      <c r="A1195" s="1">
        <v>43768</v>
      </c>
      <c r="C1195" t="s">
        <v>65</v>
      </c>
      <c r="D1195" t="s">
        <v>19</v>
      </c>
      <c r="E1195">
        <v>1191000370</v>
      </c>
      <c r="F1195">
        <v>219111111</v>
      </c>
      <c r="G1195" t="s">
        <v>20</v>
      </c>
      <c r="H1195" t="s">
        <v>273</v>
      </c>
      <c r="J1195">
        <v>363.6</v>
      </c>
      <c r="K1195">
        <v>363.6</v>
      </c>
      <c r="L1195" t="s">
        <v>21</v>
      </c>
      <c r="M1195" t="s">
        <v>22</v>
      </c>
      <c r="N1195" t="s">
        <v>23</v>
      </c>
      <c r="O1195">
        <v>363.6</v>
      </c>
      <c r="P1195" t="s">
        <v>24</v>
      </c>
      <c r="R1195">
        <v>4738344</v>
      </c>
    </row>
    <row r="1196" spans="1:18" customFormat="1">
      <c r="A1196" s="1">
        <v>43769</v>
      </c>
      <c r="C1196" t="s">
        <v>29</v>
      </c>
      <c r="D1196" t="s">
        <v>19</v>
      </c>
      <c r="E1196">
        <v>1191000637</v>
      </c>
      <c r="F1196">
        <v>345010091</v>
      </c>
      <c r="G1196" t="s">
        <v>20</v>
      </c>
      <c r="H1196" t="s">
        <v>189</v>
      </c>
      <c r="J1196">
        <v>970.34</v>
      </c>
      <c r="K1196">
        <v>970.34</v>
      </c>
      <c r="L1196" t="s">
        <v>21</v>
      </c>
      <c r="M1196" t="s">
        <v>22</v>
      </c>
      <c r="N1196" t="s">
        <v>23</v>
      </c>
      <c r="O1196">
        <v>970.34</v>
      </c>
      <c r="P1196" t="s">
        <v>24</v>
      </c>
      <c r="R1196">
        <v>4757083</v>
      </c>
    </row>
    <row r="1197" spans="1:18" customFormat="1">
      <c r="A1197" s="1">
        <v>43769</v>
      </c>
      <c r="C1197" t="s">
        <v>91</v>
      </c>
      <c r="D1197" t="s">
        <v>19</v>
      </c>
      <c r="E1197">
        <v>1191000649</v>
      </c>
      <c r="F1197">
        <v>19106</v>
      </c>
      <c r="G1197" t="s">
        <v>20</v>
      </c>
      <c r="H1197" t="s">
        <v>192</v>
      </c>
      <c r="J1197">
        <v>264.48</v>
      </c>
      <c r="K1197">
        <v>264.48</v>
      </c>
      <c r="L1197" t="s">
        <v>21</v>
      </c>
      <c r="M1197" t="s">
        <v>22</v>
      </c>
      <c r="N1197" t="s">
        <v>23</v>
      </c>
      <c r="O1197">
        <v>264.48</v>
      </c>
      <c r="P1197" t="s">
        <v>24</v>
      </c>
      <c r="R1197">
        <v>4757112</v>
      </c>
    </row>
    <row r="1198" spans="1:18" customFormat="1">
      <c r="A1198" s="1">
        <v>43769</v>
      </c>
      <c r="C1198" t="s">
        <v>91</v>
      </c>
      <c r="D1198" t="s">
        <v>19</v>
      </c>
      <c r="E1198">
        <v>1191000652</v>
      </c>
      <c r="F1198">
        <v>19105</v>
      </c>
      <c r="G1198" t="s">
        <v>20</v>
      </c>
      <c r="H1198" t="s">
        <v>192</v>
      </c>
      <c r="J1198">
        <v>149.87</v>
      </c>
      <c r="K1198">
        <v>149.87</v>
      </c>
      <c r="L1198" t="s">
        <v>21</v>
      </c>
      <c r="M1198" t="s">
        <v>22</v>
      </c>
      <c r="N1198" t="s">
        <v>23</v>
      </c>
      <c r="O1198">
        <v>149.87</v>
      </c>
      <c r="P1198" t="s">
        <v>24</v>
      </c>
      <c r="R1198">
        <v>4757133</v>
      </c>
    </row>
    <row r="1199" spans="1:18" customFormat="1">
      <c r="A1199" s="1">
        <v>43769</v>
      </c>
      <c r="C1199" t="s">
        <v>49</v>
      </c>
      <c r="D1199" t="s">
        <v>19</v>
      </c>
      <c r="E1199">
        <v>1191000647</v>
      </c>
      <c r="F1199">
        <v>1970577</v>
      </c>
      <c r="G1199" t="s">
        <v>20</v>
      </c>
      <c r="H1199" t="s">
        <v>203</v>
      </c>
      <c r="J1199">
        <v>98.36</v>
      </c>
      <c r="K1199">
        <v>98.36</v>
      </c>
      <c r="L1199" t="s">
        <v>21</v>
      </c>
      <c r="M1199" t="s">
        <v>22</v>
      </c>
      <c r="N1199" t="s">
        <v>23</v>
      </c>
      <c r="O1199">
        <v>98.36</v>
      </c>
      <c r="P1199" t="s">
        <v>24</v>
      </c>
      <c r="R1199">
        <v>4757105</v>
      </c>
    </row>
    <row r="1200" spans="1:18" customFormat="1">
      <c r="A1200" s="1">
        <v>43769</v>
      </c>
      <c r="C1200" t="s">
        <v>66</v>
      </c>
      <c r="D1200" t="s">
        <v>19</v>
      </c>
      <c r="E1200">
        <v>1191000647</v>
      </c>
      <c r="F1200">
        <v>1970577</v>
      </c>
      <c r="G1200" t="s">
        <v>20</v>
      </c>
      <c r="H1200" t="s">
        <v>203</v>
      </c>
      <c r="J1200">
        <v>161.76</v>
      </c>
      <c r="K1200">
        <v>161.76</v>
      </c>
      <c r="L1200" t="s">
        <v>21</v>
      </c>
      <c r="M1200" t="s">
        <v>22</v>
      </c>
      <c r="N1200" t="s">
        <v>23</v>
      </c>
      <c r="O1200">
        <v>161.76</v>
      </c>
      <c r="P1200" t="s">
        <v>24</v>
      </c>
      <c r="R1200">
        <v>4757104</v>
      </c>
    </row>
    <row r="1201" spans="1:18" customFormat="1">
      <c r="A1201" s="1">
        <v>43769</v>
      </c>
      <c r="C1201" t="s">
        <v>51</v>
      </c>
      <c r="D1201" t="s">
        <v>19</v>
      </c>
      <c r="E1201">
        <v>1191000647</v>
      </c>
      <c r="F1201">
        <v>1970577</v>
      </c>
      <c r="G1201" t="s">
        <v>20</v>
      </c>
      <c r="H1201" t="s">
        <v>203</v>
      </c>
      <c r="J1201">
        <v>112.44</v>
      </c>
      <c r="K1201">
        <v>112.44</v>
      </c>
      <c r="L1201" t="s">
        <v>21</v>
      </c>
      <c r="M1201" t="s">
        <v>22</v>
      </c>
      <c r="N1201" t="s">
        <v>23</v>
      </c>
      <c r="O1201">
        <v>112.44</v>
      </c>
      <c r="P1201" t="s">
        <v>24</v>
      </c>
      <c r="R1201">
        <v>4757106</v>
      </c>
    </row>
    <row r="1202" spans="1:18" customFormat="1">
      <c r="A1202" s="1">
        <v>43769</v>
      </c>
      <c r="C1202" t="s">
        <v>39</v>
      </c>
      <c r="D1202" t="s">
        <v>19</v>
      </c>
      <c r="E1202">
        <v>1191000647</v>
      </c>
      <c r="F1202">
        <v>1970577</v>
      </c>
      <c r="G1202" t="s">
        <v>20</v>
      </c>
      <c r="H1202" t="s">
        <v>203</v>
      </c>
      <c r="J1202">
        <v>130.56</v>
      </c>
      <c r="K1202">
        <v>130.56</v>
      </c>
      <c r="L1202" t="s">
        <v>21</v>
      </c>
      <c r="M1202" t="s">
        <v>22</v>
      </c>
      <c r="N1202" t="s">
        <v>23</v>
      </c>
      <c r="O1202">
        <v>130.56</v>
      </c>
      <c r="P1202" t="s">
        <v>24</v>
      </c>
      <c r="R1202">
        <v>4757107</v>
      </c>
    </row>
    <row r="1203" spans="1:18" customFormat="1">
      <c r="A1203" s="1">
        <v>43769</v>
      </c>
      <c r="C1203" t="s">
        <v>27</v>
      </c>
      <c r="D1203" t="s">
        <v>19</v>
      </c>
      <c r="E1203">
        <v>1191000647</v>
      </c>
      <c r="F1203">
        <v>1970577</v>
      </c>
      <c r="G1203" t="s">
        <v>20</v>
      </c>
      <c r="H1203" t="s">
        <v>203</v>
      </c>
      <c r="J1203">
        <v>353.8</v>
      </c>
      <c r="K1203">
        <v>353.8</v>
      </c>
      <c r="L1203" t="s">
        <v>21</v>
      </c>
      <c r="M1203" t="s">
        <v>22</v>
      </c>
      <c r="N1203" t="s">
        <v>23</v>
      </c>
      <c r="O1203">
        <v>353.8</v>
      </c>
      <c r="P1203" t="s">
        <v>24</v>
      </c>
      <c r="R1203">
        <v>4757108</v>
      </c>
    </row>
    <row r="1204" spans="1:18" customFormat="1">
      <c r="A1204" s="1">
        <v>43769</v>
      </c>
      <c r="C1204" t="s">
        <v>168</v>
      </c>
      <c r="D1204" t="s">
        <v>19</v>
      </c>
      <c r="E1204">
        <v>1191000673</v>
      </c>
      <c r="F1204">
        <v>7290000227</v>
      </c>
      <c r="G1204" t="s">
        <v>20</v>
      </c>
      <c r="H1204" t="s">
        <v>225</v>
      </c>
      <c r="J1204">
        <v>423.36</v>
      </c>
      <c r="K1204">
        <v>423.36</v>
      </c>
      <c r="L1204" t="s">
        <v>21</v>
      </c>
      <c r="M1204" t="s">
        <v>22</v>
      </c>
      <c r="N1204" t="s">
        <v>23</v>
      </c>
      <c r="O1204">
        <v>423.36</v>
      </c>
      <c r="P1204" t="s">
        <v>24</v>
      </c>
      <c r="R1204">
        <v>4757147</v>
      </c>
    </row>
    <row r="1205" spans="1:18" customFormat="1">
      <c r="A1205" s="1">
        <v>43769</v>
      </c>
      <c r="C1205" t="s">
        <v>85</v>
      </c>
      <c r="D1205" t="s">
        <v>19</v>
      </c>
      <c r="E1205">
        <v>1191000688</v>
      </c>
      <c r="F1205">
        <v>1901110410761</v>
      </c>
      <c r="G1205" t="s">
        <v>20</v>
      </c>
      <c r="H1205" t="s">
        <v>228</v>
      </c>
      <c r="J1205" s="7">
        <v>2109.36</v>
      </c>
      <c r="K1205" s="7">
        <v>2109.36</v>
      </c>
      <c r="L1205" t="s">
        <v>21</v>
      </c>
      <c r="M1205" t="s">
        <v>22</v>
      </c>
      <c r="N1205" t="s">
        <v>23</v>
      </c>
      <c r="O1205" s="7">
        <v>2109.36</v>
      </c>
      <c r="P1205" t="s">
        <v>24</v>
      </c>
      <c r="R1205">
        <v>4793676</v>
      </c>
    </row>
    <row r="1206" spans="1:18" customFormat="1">
      <c r="A1206" s="1">
        <v>43769</v>
      </c>
      <c r="C1206" t="s">
        <v>115</v>
      </c>
      <c r="D1206" t="s">
        <v>19</v>
      </c>
      <c r="E1206">
        <v>1191000643</v>
      </c>
      <c r="F1206">
        <v>2019158</v>
      </c>
      <c r="G1206" t="s">
        <v>20</v>
      </c>
      <c r="H1206" t="s">
        <v>220</v>
      </c>
      <c r="J1206" s="7">
        <v>1059.5999999999999</v>
      </c>
      <c r="K1206" s="7">
        <v>1059.5999999999999</v>
      </c>
      <c r="L1206" t="s">
        <v>21</v>
      </c>
      <c r="M1206" t="s">
        <v>22</v>
      </c>
      <c r="N1206" t="s">
        <v>23</v>
      </c>
      <c r="O1206" s="7">
        <v>1059.5999999999999</v>
      </c>
      <c r="P1206" t="s">
        <v>24</v>
      </c>
      <c r="R1206">
        <v>4757095</v>
      </c>
    </row>
    <row r="1207" spans="1:18" customFormat="1">
      <c r="A1207" s="1">
        <v>43769</v>
      </c>
      <c r="C1207" t="s">
        <v>116</v>
      </c>
      <c r="D1207" t="s">
        <v>19</v>
      </c>
      <c r="E1207">
        <v>1191000643</v>
      </c>
      <c r="F1207">
        <v>2019158</v>
      </c>
      <c r="G1207" t="s">
        <v>20</v>
      </c>
      <c r="H1207" t="s">
        <v>220</v>
      </c>
      <c r="J1207" s="7">
        <v>1147.2</v>
      </c>
      <c r="K1207" s="7">
        <v>1147.2</v>
      </c>
      <c r="L1207" t="s">
        <v>21</v>
      </c>
      <c r="M1207" t="s">
        <v>22</v>
      </c>
      <c r="N1207" t="s">
        <v>23</v>
      </c>
      <c r="O1207" s="7">
        <v>1147.2</v>
      </c>
      <c r="P1207" t="s">
        <v>24</v>
      </c>
      <c r="R1207">
        <v>4757096</v>
      </c>
    </row>
    <row r="1208" spans="1:18" customFormat="1">
      <c r="A1208" s="1">
        <v>43769</v>
      </c>
      <c r="C1208" t="s">
        <v>61</v>
      </c>
      <c r="D1208" t="s">
        <v>19</v>
      </c>
      <c r="E1208">
        <v>1191000644</v>
      </c>
      <c r="F1208">
        <v>2019160</v>
      </c>
      <c r="G1208" t="s">
        <v>20</v>
      </c>
      <c r="H1208" t="s">
        <v>220</v>
      </c>
      <c r="J1208">
        <v>285.60000000000002</v>
      </c>
      <c r="K1208">
        <v>285.60000000000002</v>
      </c>
      <c r="L1208" t="s">
        <v>21</v>
      </c>
      <c r="M1208" t="s">
        <v>22</v>
      </c>
      <c r="N1208" t="s">
        <v>23</v>
      </c>
      <c r="O1208">
        <v>285.60000000000002</v>
      </c>
      <c r="P1208" t="s">
        <v>24</v>
      </c>
      <c r="R1208">
        <v>4757098</v>
      </c>
    </row>
    <row r="1209" spans="1:18" customFormat="1">
      <c r="A1209" s="1">
        <v>43769</v>
      </c>
      <c r="C1209" t="s">
        <v>63</v>
      </c>
      <c r="D1209" t="s">
        <v>19</v>
      </c>
      <c r="E1209">
        <v>1191000642</v>
      </c>
      <c r="F1209">
        <v>2019157</v>
      </c>
      <c r="G1209" t="s">
        <v>20</v>
      </c>
      <c r="H1209" t="s">
        <v>220</v>
      </c>
      <c r="J1209" s="42">
        <v>228</v>
      </c>
      <c r="K1209" s="42">
        <v>228</v>
      </c>
      <c r="L1209" t="s">
        <v>21</v>
      </c>
      <c r="M1209" t="s">
        <v>22</v>
      </c>
      <c r="N1209" t="s">
        <v>23</v>
      </c>
      <c r="O1209" s="42">
        <v>228</v>
      </c>
      <c r="P1209" t="s">
        <v>24</v>
      </c>
      <c r="R1209">
        <v>4757093</v>
      </c>
    </row>
    <row r="1210" spans="1:18" customFormat="1">
      <c r="A1210" s="1">
        <v>43769</v>
      </c>
      <c r="C1210" t="s">
        <v>89</v>
      </c>
      <c r="D1210" t="s">
        <v>19</v>
      </c>
      <c r="E1210">
        <v>1191000645</v>
      </c>
      <c r="F1210">
        <v>2019161</v>
      </c>
      <c r="G1210" t="s">
        <v>20</v>
      </c>
      <c r="H1210" t="s">
        <v>220</v>
      </c>
      <c r="J1210" s="42">
        <v>138</v>
      </c>
      <c r="K1210" s="42">
        <v>138</v>
      </c>
      <c r="L1210" t="s">
        <v>21</v>
      </c>
      <c r="M1210" t="s">
        <v>22</v>
      </c>
      <c r="N1210" t="s">
        <v>23</v>
      </c>
      <c r="O1210" s="42">
        <v>138</v>
      </c>
      <c r="P1210" t="s">
        <v>24</v>
      </c>
      <c r="R1210">
        <v>4757100</v>
      </c>
    </row>
    <row r="1211" spans="1:18" customFormat="1">
      <c r="A1211" s="1">
        <v>43769</v>
      </c>
      <c r="C1211" t="s">
        <v>163</v>
      </c>
      <c r="D1211" t="s">
        <v>19</v>
      </c>
      <c r="E1211">
        <v>1191000646</v>
      </c>
      <c r="F1211">
        <v>2019159</v>
      </c>
      <c r="G1211" t="s">
        <v>20</v>
      </c>
      <c r="H1211" t="s">
        <v>220</v>
      </c>
      <c r="J1211">
        <v>55.2</v>
      </c>
      <c r="K1211">
        <v>55.2</v>
      </c>
      <c r="L1211" t="s">
        <v>21</v>
      </c>
      <c r="M1211" t="s">
        <v>22</v>
      </c>
      <c r="N1211" t="s">
        <v>23</v>
      </c>
      <c r="O1211">
        <v>55.2</v>
      </c>
      <c r="P1211" t="s">
        <v>24</v>
      </c>
      <c r="R1211">
        <v>4757102</v>
      </c>
    </row>
    <row r="1212" spans="1:18" customFormat="1">
      <c r="A1212" s="1">
        <v>43769</v>
      </c>
      <c r="C1212" t="s">
        <v>56</v>
      </c>
      <c r="D1212" t="s">
        <v>19</v>
      </c>
      <c r="E1212">
        <v>1191000651</v>
      </c>
      <c r="F1212">
        <v>1900264</v>
      </c>
      <c r="G1212" t="s">
        <v>20</v>
      </c>
      <c r="H1212" t="s">
        <v>235</v>
      </c>
      <c r="J1212" s="42">
        <v>150.24</v>
      </c>
      <c r="K1212" s="42">
        <v>150.24</v>
      </c>
      <c r="L1212" t="s">
        <v>21</v>
      </c>
      <c r="M1212" t="s">
        <v>22</v>
      </c>
      <c r="N1212" t="s">
        <v>23</v>
      </c>
      <c r="O1212" s="42">
        <v>150.24</v>
      </c>
      <c r="P1212" t="s">
        <v>24</v>
      </c>
      <c r="R1212">
        <v>4757131</v>
      </c>
    </row>
    <row r="1213" spans="1:18" customFormat="1">
      <c r="A1213" s="1">
        <v>43769</v>
      </c>
      <c r="C1213" t="s">
        <v>156</v>
      </c>
      <c r="D1213" t="s">
        <v>19</v>
      </c>
      <c r="E1213">
        <v>1191000640</v>
      </c>
      <c r="F1213">
        <v>8190800</v>
      </c>
      <c r="G1213" t="s">
        <v>20</v>
      </c>
      <c r="H1213" t="s">
        <v>238</v>
      </c>
      <c r="J1213" s="42">
        <v>235.2</v>
      </c>
      <c r="K1213" s="42">
        <v>235.2</v>
      </c>
      <c r="L1213" t="s">
        <v>21</v>
      </c>
      <c r="M1213" t="s">
        <v>22</v>
      </c>
      <c r="N1213" t="s">
        <v>23</v>
      </c>
      <c r="O1213" s="42">
        <v>235.2</v>
      </c>
      <c r="P1213" t="s">
        <v>24</v>
      </c>
      <c r="R1213">
        <v>4757089</v>
      </c>
    </row>
    <row r="1214" spans="1:18" customFormat="1">
      <c r="A1214" s="1">
        <v>43769</v>
      </c>
      <c r="C1214" t="s">
        <v>156</v>
      </c>
      <c r="D1214" t="s">
        <v>19</v>
      </c>
      <c r="E1214">
        <v>1191000641</v>
      </c>
      <c r="F1214">
        <v>8190799</v>
      </c>
      <c r="G1214" t="s">
        <v>20</v>
      </c>
      <c r="H1214" t="s">
        <v>238</v>
      </c>
      <c r="J1214" s="7">
        <v>2418.38</v>
      </c>
      <c r="K1214" s="7">
        <v>2418.38</v>
      </c>
      <c r="L1214" t="s">
        <v>21</v>
      </c>
      <c r="M1214" t="s">
        <v>22</v>
      </c>
      <c r="N1214" t="s">
        <v>23</v>
      </c>
      <c r="O1214" s="7">
        <v>2418.38</v>
      </c>
      <c r="P1214" t="s">
        <v>24</v>
      </c>
      <c r="R1214">
        <v>4757091</v>
      </c>
    </row>
    <row r="1215" spans="1:18" customFormat="1">
      <c r="A1215" s="1">
        <v>43769</v>
      </c>
      <c r="C1215" t="s">
        <v>145</v>
      </c>
      <c r="D1215" t="s">
        <v>19</v>
      </c>
      <c r="E1215">
        <v>1191000634</v>
      </c>
      <c r="F1215">
        <v>20190284</v>
      </c>
      <c r="G1215" t="s">
        <v>20</v>
      </c>
      <c r="H1215" t="s">
        <v>248</v>
      </c>
      <c r="J1215">
        <v>190.61</v>
      </c>
      <c r="K1215">
        <v>190.61</v>
      </c>
      <c r="L1215" t="s">
        <v>21</v>
      </c>
      <c r="M1215" t="s">
        <v>22</v>
      </c>
      <c r="N1215" t="s">
        <v>23</v>
      </c>
      <c r="O1215">
        <v>190.61</v>
      </c>
      <c r="P1215" t="s">
        <v>24</v>
      </c>
      <c r="R1215">
        <v>4757077</v>
      </c>
    </row>
    <row r="1216" spans="1:18" customFormat="1">
      <c r="A1216" s="1">
        <v>43769</v>
      </c>
      <c r="C1216" t="s">
        <v>35</v>
      </c>
      <c r="D1216" t="s">
        <v>19</v>
      </c>
      <c r="E1216">
        <v>1191000636</v>
      </c>
      <c r="F1216">
        <v>345009282</v>
      </c>
      <c r="G1216" t="s">
        <v>20</v>
      </c>
      <c r="H1216" t="s">
        <v>252</v>
      </c>
      <c r="J1216">
        <v>121.34</v>
      </c>
      <c r="K1216">
        <v>121.34</v>
      </c>
      <c r="L1216" t="s">
        <v>21</v>
      </c>
      <c r="M1216" t="s">
        <v>22</v>
      </c>
      <c r="N1216" t="s">
        <v>23</v>
      </c>
      <c r="O1216">
        <v>121.34</v>
      </c>
      <c r="P1216" t="s">
        <v>24</v>
      </c>
      <c r="R1216">
        <v>4757081</v>
      </c>
    </row>
    <row r="1217" spans="1:18" customFormat="1">
      <c r="A1217" s="1">
        <v>43769</v>
      </c>
      <c r="C1217" t="s">
        <v>156</v>
      </c>
      <c r="D1217" t="s">
        <v>19</v>
      </c>
      <c r="E1217">
        <v>1191000635</v>
      </c>
      <c r="F1217">
        <v>201990326</v>
      </c>
      <c r="G1217" t="s">
        <v>20</v>
      </c>
      <c r="H1217" t="s">
        <v>252</v>
      </c>
      <c r="J1217" s="42">
        <v>366</v>
      </c>
      <c r="K1217" s="42">
        <v>366</v>
      </c>
      <c r="L1217" t="s">
        <v>21</v>
      </c>
      <c r="M1217" t="s">
        <v>22</v>
      </c>
      <c r="N1217" t="s">
        <v>23</v>
      </c>
      <c r="O1217" s="42">
        <v>366</v>
      </c>
      <c r="P1217" t="s">
        <v>24</v>
      </c>
      <c r="R1217">
        <v>4757079</v>
      </c>
    </row>
    <row r="1218" spans="1:18" customFormat="1">
      <c r="A1218" s="1">
        <v>43769</v>
      </c>
      <c r="C1218" t="s">
        <v>99</v>
      </c>
      <c r="D1218" t="s">
        <v>19</v>
      </c>
      <c r="E1218">
        <v>1191000672</v>
      </c>
      <c r="F1218">
        <v>190657</v>
      </c>
      <c r="G1218" t="s">
        <v>20</v>
      </c>
      <c r="H1218" t="s">
        <v>270</v>
      </c>
      <c r="J1218" s="7">
        <v>1179.24</v>
      </c>
      <c r="K1218" s="7">
        <v>1179.24</v>
      </c>
      <c r="L1218" t="s">
        <v>21</v>
      </c>
      <c r="M1218" t="s">
        <v>22</v>
      </c>
      <c r="N1218" t="s">
        <v>23</v>
      </c>
      <c r="O1218" s="7">
        <v>1179.24</v>
      </c>
      <c r="P1218" t="s">
        <v>24</v>
      </c>
      <c r="R1218">
        <v>4757153</v>
      </c>
    </row>
    <row r="1219" spans="1:18" customFormat="1">
      <c r="A1219" s="1">
        <v>43769</v>
      </c>
      <c r="C1219" t="s">
        <v>156</v>
      </c>
      <c r="D1219" t="s">
        <v>19</v>
      </c>
      <c r="E1219">
        <v>1191000638</v>
      </c>
      <c r="F1219">
        <v>190649</v>
      </c>
      <c r="G1219" t="s">
        <v>20</v>
      </c>
      <c r="H1219" t="s">
        <v>270</v>
      </c>
      <c r="J1219" s="7">
        <v>5274</v>
      </c>
      <c r="K1219" s="7">
        <v>5274</v>
      </c>
      <c r="L1219" t="s">
        <v>21</v>
      </c>
      <c r="M1219" t="s">
        <v>22</v>
      </c>
      <c r="N1219" t="s">
        <v>23</v>
      </c>
      <c r="O1219" s="7">
        <v>5274</v>
      </c>
      <c r="P1219" t="s">
        <v>24</v>
      </c>
      <c r="R1219">
        <v>4757085</v>
      </c>
    </row>
    <row r="1220" spans="1:18" customFormat="1">
      <c r="A1220" s="1">
        <v>43769</v>
      </c>
      <c r="C1220" t="s">
        <v>156</v>
      </c>
      <c r="D1220" t="s">
        <v>19</v>
      </c>
      <c r="E1220">
        <v>1191000639</v>
      </c>
      <c r="F1220">
        <v>190628</v>
      </c>
      <c r="G1220" t="s">
        <v>20</v>
      </c>
      <c r="H1220" t="s">
        <v>270</v>
      </c>
      <c r="J1220" s="7">
        <v>6595.2</v>
      </c>
      <c r="K1220" s="7">
        <v>6595.2</v>
      </c>
      <c r="L1220" t="s">
        <v>21</v>
      </c>
      <c r="M1220" t="s">
        <v>22</v>
      </c>
      <c r="N1220" t="s">
        <v>23</v>
      </c>
      <c r="O1220" s="7">
        <v>6595.2</v>
      </c>
      <c r="P1220" t="s">
        <v>24</v>
      </c>
      <c r="R1220">
        <v>4757087</v>
      </c>
    </row>
    <row r="1221" spans="1:18" customFormat="1">
      <c r="A1221" s="1">
        <v>43769</v>
      </c>
      <c r="C1221" t="s">
        <v>30</v>
      </c>
      <c r="D1221" t="s">
        <v>19</v>
      </c>
      <c r="E1221">
        <v>1191000650</v>
      </c>
      <c r="F1221">
        <v>30419233</v>
      </c>
      <c r="G1221" t="s">
        <v>20</v>
      </c>
      <c r="H1221" t="s">
        <v>276</v>
      </c>
      <c r="J1221">
        <v>104.28</v>
      </c>
      <c r="K1221">
        <v>104.28</v>
      </c>
      <c r="L1221" t="s">
        <v>21</v>
      </c>
      <c r="M1221" t="s">
        <v>22</v>
      </c>
      <c r="N1221" t="s">
        <v>23</v>
      </c>
      <c r="O1221">
        <v>104.28</v>
      </c>
      <c r="P1221" t="s">
        <v>24</v>
      </c>
      <c r="R1221">
        <v>4757121</v>
      </c>
    </row>
    <row r="1222" spans="1:18" customFormat="1">
      <c r="A1222" s="1">
        <v>43769</v>
      </c>
      <c r="C1222" t="s">
        <v>51</v>
      </c>
      <c r="D1222" t="s">
        <v>19</v>
      </c>
      <c r="E1222">
        <v>1191000650</v>
      </c>
      <c r="F1222">
        <v>30419233</v>
      </c>
      <c r="G1222" t="s">
        <v>20</v>
      </c>
      <c r="H1222" t="s">
        <v>276</v>
      </c>
      <c r="J1222">
        <v>33</v>
      </c>
      <c r="K1222">
        <v>33</v>
      </c>
      <c r="L1222" t="s">
        <v>21</v>
      </c>
      <c r="M1222" t="s">
        <v>22</v>
      </c>
      <c r="N1222" t="s">
        <v>23</v>
      </c>
      <c r="O1222">
        <v>33</v>
      </c>
      <c r="P1222" t="s">
        <v>24</v>
      </c>
      <c r="R1222">
        <v>4757128</v>
      </c>
    </row>
    <row r="1223" spans="1:18" customFormat="1">
      <c r="A1223" s="1">
        <v>43769</v>
      </c>
      <c r="C1223" t="s">
        <v>99</v>
      </c>
      <c r="D1223" t="s">
        <v>19</v>
      </c>
      <c r="E1223">
        <v>1191000650</v>
      </c>
      <c r="F1223">
        <v>30419233</v>
      </c>
      <c r="G1223" t="s">
        <v>20</v>
      </c>
      <c r="H1223" t="s">
        <v>276</v>
      </c>
      <c r="J1223" s="42">
        <v>84</v>
      </c>
      <c r="K1223" s="42">
        <v>84</v>
      </c>
      <c r="L1223" t="s">
        <v>21</v>
      </c>
      <c r="M1223" t="s">
        <v>22</v>
      </c>
      <c r="N1223" t="s">
        <v>23</v>
      </c>
      <c r="O1223" s="42">
        <v>84</v>
      </c>
      <c r="P1223" t="s">
        <v>24</v>
      </c>
      <c r="R1223">
        <v>4757123</v>
      </c>
    </row>
    <row r="1224" spans="1:18" customFormat="1">
      <c r="A1224" s="1">
        <v>43769</v>
      </c>
      <c r="C1224" t="s">
        <v>31</v>
      </c>
      <c r="D1224" t="s">
        <v>19</v>
      </c>
      <c r="E1224">
        <v>1191000650</v>
      </c>
      <c r="F1224">
        <v>30419233</v>
      </c>
      <c r="G1224" t="s">
        <v>20</v>
      </c>
      <c r="H1224" t="s">
        <v>276</v>
      </c>
      <c r="J1224">
        <v>69</v>
      </c>
      <c r="K1224">
        <v>69</v>
      </c>
      <c r="L1224" t="s">
        <v>21</v>
      </c>
      <c r="M1224" t="s">
        <v>22</v>
      </c>
      <c r="N1224" t="s">
        <v>23</v>
      </c>
      <c r="O1224">
        <v>69</v>
      </c>
      <c r="P1224" t="s">
        <v>24</v>
      </c>
      <c r="R1224">
        <v>4757117</v>
      </c>
    </row>
    <row r="1225" spans="1:18" customFormat="1">
      <c r="A1225" s="1">
        <v>43769</v>
      </c>
      <c r="C1225" t="s">
        <v>67</v>
      </c>
      <c r="D1225" t="s">
        <v>19</v>
      </c>
      <c r="E1225">
        <v>1191000650</v>
      </c>
      <c r="F1225">
        <v>30419233</v>
      </c>
      <c r="G1225" t="s">
        <v>20</v>
      </c>
      <c r="H1225" t="s">
        <v>276</v>
      </c>
      <c r="J1225">
        <v>294.36</v>
      </c>
      <c r="K1225">
        <v>294.36</v>
      </c>
      <c r="L1225" t="s">
        <v>21</v>
      </c>
      <c r="M1225" t="s">
        <v>22</v>
      </c>
      <c r="N1225" t="s">
        <v>23</v>
      </c>
      <c r="O1225">
        <v>294.36</v>
      </c>
      <c r="P1225" t="s">
        <v>24</v>
      </c>
      <c r="R1225">
        <v>4757124</v>
      </c>
    </row>
    <row r="1226" spans="1:18" customFormat="1">
      <c r="A1226" s="1">
        <v>43769</v>
      </c>
      <c r="C1226" t="s">
        <v>52</v>
      </c>
      <c r="D1226" t="s">
        <v>19</v>
      </c>
      <c r="E1226">
        <v>1191000650</v>
      </c>
      <c r="F1226">
        <v>30419233</v>
      </c>
      <c r="G1226" t="s">
        <v>20</v>
      </c>
      <c r="H1226" t="s">
        <v>276</v>
      </c>
      <c r="J1226">
        <v>54</v>
      </c>
      <c r="K1226">
        <v>54</v>
      </c>
      <c r="L1226" t="s">
        <v>21</v>
      </c>
      <c r="M1226" t="s">
        <v>22</v>
      </c>
      <c r="N1226" t="s">
        <v>23</v>
      </c>
      <c r="O1226">
        <v>54</v>
      </c>
      <c r="P1226" t="s">
        <v>24</v>
      </c>
      <c r="R1226">
        <v>4757115</v>
      </c>
    </row>
    <row r="1227" spans="1:18" customFormat="1">
      <c r="A1227" s="1">
        <v>43769</v>
      </c>
      <c r="C1227" t="s">
        <v>35</v>
      </c>
      <c r="D1227" t="s">
        <v>19</v>
      </c>
      <c r="E1227">
        <v>1191000650</v>
      </c>
      <c r="F1227">
        <v>30419233</v>
      </c>
      <c r="G1227" t="s">
        <v>20</v>
      </c>
      <c r="H1227" t="s">
        <v>276</v>
      </c>
      <c r="J1227">
        <v>284.27999999999997</v>
      </c>
      <c r="K1227">
        <v>284.27999999999997</v>
      </c>
      <c r="L1227" t="s">
        <v>21</v>
      </c>
      <c r="M1227" t="s">
        <v>22</v>
      </c>
      <c r="N1227" t="s">
        <v>23</v>
      </c>
      <c r="O1227">
        <v>284.27999999999997</v>
      </c>
      <c r="P1227" t="s">
        <v>24</v>
      </c>
      <c r="R1227">
        <v>4757127</v>
      </c>
    </row>
    <row r="1228" spans="1:18" customFormat="1">
      <c r="A1228" s="1">
        <v>43769</v>
      </c>
      <c r="C1228" t="s">
        <v>68</v>
      </c>
      <c r="D1228" t="s">
        <v>19</v>
      </c>
      <c r="E1228">
        <v>1191000650</v>
      </c>
      <c r="F1228">
        <v>30419233</v>
      </c>
      <c r="G1228" t="s">
        <v>20</v>
      </c>
      <c r="H1228" t="s">
        <v>276</v>
      </c>
      <c r="J1228">
        <v>165</v>
      </c>
      <c r="K1228">
        <v>165</v>
      </c>
      <c r="L1228" t="s">
        <v>21</v>
      </c>
      <c r="M1228" t="s">
        <v>22</v>
      </c>
      <c r="N1228" t="s">
        <v>23</v>
      </c>
      <c r="O1228">
        <v>165</v>
      </c>
      <c r="P1228" t="s">
        <v>24</v>
      </c>
      <c r="R1228">
        <v>4757126</v>
      </c>
    </row>
    <row r="1229" spans="1:18" customFormat="1">
      <c r="A1229" s="1">
        <v>43769</v>
      </c>
      <c r="C1229" t="s">
        <v>36</v>
      </c>
      <c r="D1229" t="s">
        <v>19</v>
      </c>
      <c r="E1229">
        <v>1191000650</v>
      </c>
      <c r="F1229">
        <v>30419233</v>
      </c>
      <c r="G1229" t="s">
        <v>20</v>
      </c>
      <c r="H1229" t="s">
        <v>276</v>
      </c>
      <c r="J1229" s="42">
        <v>273</v>
      </c>
      <c r="K1229" s="42">
        <v>273</v>
      </c>
      <c r="L1229" t="s">
        <v>21</v>
      </c>
      <c r="M1229" t="s">
        <v>22</v>
      </c>
      <c r="N1229" t="s">
        <v>23</v>
      </c>
      <c r="O1229" s="42">
        <v>273</v>
      </c>
      <c r="P1229" t="s">
        <v>24</v>
      </c>
      <c r="R1229">
        <v>4757120</v>
      </c>
    </row>
    <row r="1230" spans="1:18" customFormat="1">
      <c r="A1230" s="1">
        <v>43769</v>
      </c>
      <c r="C1230" t="s">
        <v>37</v>
      </c>
      <c r="D1230" t="s">
        <v>19</v>
      </c>
      <c r="E1230">
        <v>1191000650</v>
      </c>
      <c r="F1230">
        <v>30419233</v>
      </c>
      <c r="G1230" t="s">
        <v>20</v>
      </c>
      <c r="H1230" t="s">
        <v>276</v>
      </c>
      <c r="J1230">
        <v>63</v>
      </c>
      <c r="K1230">
        <v>63</v>
      </c>
      <c r="L1230" t="s">
        <v>21</v>
      </c>
      <c r="M1230" t="s">
        <v>22</v>
      </c>
      <c r="N1230" t="s">
        <v>23</v>
      </c>
      <c r="O1230">
        <v>63</v>
      </c>
      <c r="P1230" t="s">
        <v>24</v>
      </c>
      <c r="R1230">
        <v>4757118</v>
      </c>
    </row>
    <row r="1231" spans="1:18" customFormat="1">
      <c r="A1231" s="1">
        <v>43769</v>
      </c>
      <c r="C1231" t="s">
        <v>38</v>
      </c>
      <c r="D1231" t="s">
        <v>19</v>
      </c>
      <c r="E1231">
        <v>1191000650</v>
      </c>
      <c r="F1231">
        <v>30419233</v>
      </c>
      <c r="G1231" t="s">
        <v>20</v>
      </c>
      <c r="H1231" t="s">
        <v>276</v>
      </c>
      <c r="J1231">
        <v>30.37</v>
      </c>
      <c r="K1231">
        <v>30.37</v>
      </c>
      <c r="L1231" t="s">
        <v>21</v>
      </c>
      <c r="M1231" t="s">
        <v>22</v>
      </c>
      <c r="N1231" t="s">
        <v>23</v>
      </c>
      <c r="O1231">
        <v>30.37</v>
      </c>
      <c r="P1231" t="s">
        <v>24</v>
      </c>
      <c r="R1231">
        <v>4757114</v>
      </c>
    </row>
    <row r="1232" spans="1:18" customFormat="1">
      <c r="A1232" s="1">
        <v>43769</v>
      </c>
      <c r="C1232" t="s">
        <v>111</v>
      </c>
      <c r="D1232" t="s">
        <v>19</v>
      </c>
      <c r="E1232">
        <v>1191000650</v>
      </c>
      <c r="F1232">
        <v>30419233</v>
      </c>
      <c r="G1232" t="s">
        <v>20</v>
      </c>
      <c r="H1232" t="s">
        <v>276</v>
      </c>
      <c r="J1232">
        <v>6</v>
      </c>
      <c r="K1232">
        <v>6</v>
      </c>
      <c r="L1232" t="s">
        <v>21</v>
      </c>
      <c r="M1232" t="s">
        <v>22</v>
      </c>
      <c r="N1232" t="s">
        <v>23</v>
      </c>
      <c r="O1232">
        <v>6</v>
      </c>
      <c r="P1232" t="s">
        <v>24</v>
      </c>
      <c r="R1232">
        <v>4757116</v>
      </c>
    </row>
    <row r="1233" spans="1:20" customFormat="1">
      <c r="A1233" s="1">
        <v>43769</v>
      </c>
      <c r="C1233" t="s">
        <v>58</v>
      </c>
      <c r="D1233" t="s">
        <v>19</v>
      </c>
      <c r="E1233">
        <v>1191000650</v>
      </c>
      <c r="F1233">
        <v>30419233</v>
      </c>
      <c r="G1233" t="s">
        <v>20</v>
      </c>
      <c r="H1233" t="s">
        <v>276</v>
      </c>
      <c r="J1233">
        <v>116.4</v>
      </c>
      <c r="K1233">
        <v>116.4</v>
      </c>
      <c r="L1233" t="s">
        <v>21</v>
      </c>
      <c r="M1233" t="s">
        <v>22</v>
      </c>
      <c r="N1233" t="s">
        <v>23</v>
      </c>
      <c r="O1233">
        <v>116.4</v>
      </c>
      <c r="P1233" t="s">
        <v>24</v>
      </c>
      <c r="R1233">
        <v>4757122</v>
      </c>
    </row>
    <row r="1234" spans="1:20" customFormat="1">
      <c r="A1234" s="1">
        <v>43769</v>
      </c>
      <c r="C1234" t="s">
        <v>59</v>
      </c>
      <c r="D1234" t="s">
        <v>19</v>
      </c>
      <c r="E1234">
        <v>1191000650</v>
      </c>
      <c r="F1234">
        <v>30419233</v>
      </c>
      <c r="G1234" t="s">
        <v>20</v>
      </c>
      <c r="H1234" t="s">
        <v>276</v>
      </c>
      <c r="J1234">
        <v>199.8</v>
      </c>
      <c r="K1234">
        <v>199.8</v>
      </c>
      <c r="L1234" t="s">
        <v>21</v>
      </c>
      <c r="M1234" t="s">
        <v>22</v>
      </c>
      <c r="N1234" t="s">
        <v>23</v>
      </c>
      <c r="O1234">
        <v>199.8</v>
      </c>
      <c r="P1234" t="s">
        <v>24</v>
      </c>
      <c r="R1234">
        <v>4757119</v>
      </c>
    </row>
    <row r="1235" spans="1:20" customFormat="1">
      <c r="A1235" s="1">
        <v>43769</v>
      </c>
      <c r="C1235" t="s">
        <v>79</v>
      </c>
      <c r="D1235" t="s">
        <v>19</v>
      </c>
      <c r="E1235">
        <v>1191000650</v>
      </c>
      <c r="F1235">
        <v>30419233</v>
      </c>
      <c r="G1235" t="s">
        <v>20</v>
      </c>
      <c r="H1235" t="s">
        <v>276</v>
      </c>
      <c r="J1235">
        <v>170.4</v>
      </c>
      <c r="K1235">
        <v>170.4</v>
      </c>
      <c r="L1235" t="s">
        <v>21</v>
      </c>
      <c r="M1235" t="s">
        <v>22</v>
      </c>
      <c r="N1235" t="s">
        <v>23</v>
      </c>
      <c r="O1235">
        <v>170.4</v>
      </c>
      <c r="P1235" t="s">
        <v>24</v>
      </c>
      <c r="R1235">
        <v>4757125</v>
      </c>
    </row>
    <row r="1236" spans="1:20" customFormat="1">
      <c r="A1236" s="1">
        <v>43769</v>
      </c>
      <c r="C1236" t="s">
        <v>27</v>
      </c>
      <c r="D1236" t="s">
        <v>19</v>
      </c>
      <c r="E1236">
        <v>1191000650</v>
      </c>
      <c r="F1236">
        <v>30419233</v>
      </c>
      <c r="G1236" t="s">
        <v>20</v>
      </c>
      <c r="H1236" t="s">
        <v>276</v>
      </c>
      <c r="J1236">
        <v>69</v>
      </c>
      <c r="K1236">
        <v>69</v>
      </c>
      <c r="L1236" t="s">
        <v>21</v>
      </c>
      <c r="M1236" t="s">
        <v>22</v>
      </c>
      <c r="N1236" t="s">
        <v>23</v>
      </c>
      <c r="O1236">
        <v>69</v>
      </c>
      <c r="P1236" t="s">
        <v>24</v>
      </c>
      <c r="R1236">
        <v>4757129</v>
      </c>
    </row>
    <row r="1237" spans="1:20" customFormat="1">
      <c r="A1237" s="1">
        <v>43776</v>
      </c>
      <c r="C1237" t="s">
        <v>80</v>
      </c>
      <c r="D1237" t="s">
        <v>19</v>
      </c>
      <c r="E1237">
        <v>1191100069</v>
      </c>
      <c r="F1237">
        <v>4114004728</v>
      </c>
      <c r="G1237" t="s">
        <v>20</v>
      </c>
      <c r="H1237" t="s">
        <v>262</v>
      </c>
      <c r="J1237" s="7">
        <v>13456.37</v>
      </c>
      <c r="K1237" s="7">
        <v>13456.37</v>
      </c>
      <c r="L1237" t="s">
        <v>21</v>
      </c>
      <c r="M1237" t="s">
        <v>22</v>
      </c>
      <c r="N1237" t="s">
        <v>23</v>
      </c>
      <c r="O1237" s="7">
        <v>13456.37</v>
      </c>
      <c r="P1237" t="s">
        <v>24</v>
      </c>
      <c r="R1237">
        <v>4820417</v>
      </c>
      <c r="T1237" s="7"/>
    </row>
    <row r="1238" spans="1:20">
      <c r="A1238" s="147">
        <v>43777</v>
      </c>
      <c r="C1238" t="s">
        <v>151</v>
      </c>
      <c r="D1238" t="s">
        <v>19</v>
      </c>
      <c r="E1238" s="106">
        <v>1191100158</v>
      </c>
      <c r="F1238" s="106">
        <v>2019743</v>
      </c>
      <c r="G1238" s="106" t="s">
        <v>20</v>
      </c>
      <c r="H1238" s="106" t="s">
        <v>219</v>
      </c>
      <c r="J1238" s="42">
        <v>36</v>
      </c>
      <c r="K1238" s="42">
        <v>36</v>
      </c>
      <c r="L1238" t="s">
        <v>21</v>
      </c>
      <c r="M1238" t="s">
        <v>22</v>
      </c>
      <c r="N1238" t="s">
        <v>23</v>
      </c>
      <c r="O1238" s="106">
        <v>36</v>
      </c>
      <c r="P1238" t="s">
        <v>24</v>
      </c>
      <c r="R1238">
        <v>4827113</v>
      </c>
    </row>
    <row r="1239" spans="1:20">
      <c r="A1239" s="147">
        <v>43777</v>
      </c>
      <c r="C1239" t="s">
        <v>46</v>
      </c>
      <c r="D1239" t="s">
        <v>19</v>
      </c>
      <c r="E1239" s="106">
        <v>1191100159</v>
      </c>
      <c r="F1239" s="106">
        <v>2019744</v>
      </c>
      <c r="G1239" s="106" t="s">
        <v>20</v>
      </c>
      <c r="H1239" s="106" t="s">
        <v>219</v>
      </c>
      <c r="J1239" s="42">
        <v>159.24</v>
      </c>
      <c r="K1239" s="42">
        <v>159.24</v>
      </c>
      <c r="L1239" t="s">
        <v>21</v>
      </c>
      <c r="M1239" t="s">
        <v>22</v>
      </c>
      <c r="N1239" t="s">
        <v>23</v>
      </c>
      <c r="O1239" s="106">
        <v>159.24</v>
      </c>
      <c r="P1239" t="s">
        <v>24</v>
      </c>
      <c r="R1239">
        <v>4827126</v>
      </c>
    </row>
    <row r="1240" spans="1:20">
      <c r="A1240" s="147">
        <v>43777</v>
      </c>
      <c r="C1240" t="s">
        <v>46</v>
      </c>
      <c r="D1240" t="s">
        <v>19</v>
      </c>
      <c r="E1240" s="106">
        <v>1191100160</v>
      </c>
      <c r="F1240" s="106">
        <v>2019745</v>
      </c>
      <c r="G1240" s="106" t="s">
        <v>20</v>
      </c>
      <c r="H1240" s="106" t="s">
        <v>219</v>
      </c>
      <c r="J1240">
        <v>106.56</v>
      </c>
      <c r="K1240">
        <v>106.56</v>
      </c>
      <c r="L1240" t="s">
        <v>21</v>
      </c>
      <c r="M1240" t="s">
        <v>22</v>
      </c>
      <c r="N1240" t="s">
        <v>23</v>
      </c>
      <c r="O1240" s="106">
        <v>106.56</v>
      </c>
      <c r="P1240" t="s">
        <v>24</v>
      </c>
      <c r="R1240">
        <v>4827134</v>
      </c>
    </row>
    <row r="1241" spans="1:20">
      <c r="A1241" s="147">
        <v>43777</v>
      </c>
      <c r="C1241" t="s">
        <v>164</v>
      </c>
      <c r="D1241" t="s">
        <v>19</v>
      </c>
      <c r="E1241" s="106">
        <v>1191100161</v>
      </c>
      <c r="F1241" s="106">
        <v>2019746</v>
      </c>
      <c r="G1241" s="106" t="s">
        <v>20</v>
      </c>
      <c r="H1241" s="106" t="s">
        <v>219</v>
      </c>
      <c r="J1241">
        <v>78</v>
      </c>
      <c r="K1241">
        <v>78</v>
      </c>
      <c r="L1241" t="s">
        <v>21</v>
      </c>
      <c r="M1241" t="s">
        <v>22</v>
      </c>
      <c r="N1241" t="s">
        <v>23</v>
      </c>
      <c r="O1241" s="106">
        <v>78</v>
      </c>
      <c r="P1241" t="s">
        <v>24</v>
      </c>
      <c r="R1241">
        <v>4827140</v>
      </c>
    </row>
    <row r="1242" spans="1:20">
      <c r="A1242" s="147">
        <v>43777</v>
      </c>
      <c r="C1242" t="s">
        <v>111</v>
      </c>
      <c r="D1242" t="s">
        <v>19</v>
      </c>
      <c r="E1242" s="106">
        <v>1191100162</v>
      </c>
      <c r="F1242" s="106">
        <v>2019747</v>
      </c>
      <c r="G1242" s="106" t="s">
        <v>20</v>
      </c>
      <c r="H1242" s="106" t="s">
        <v>219</v>
      </c>
      <c r="J1242">
        <v>700.2</v>
      </c>
      <c r="K1242">
        <v>700.2</v>
      </c>
      <c r="L1242" t="s">
        <v>21</v>
      </c>
      <c r="M1242" t="s">
        <v>22</v>
      </c>
      <c r="N1242" t="s">
        <v>23</v>
      </c>
      <c r="O1242" s="106">
        <v>700.2</v>
      </c>
      <c r="P1242" t="s">
        <v>24</v>
      </c>
      <c r="R1242">
        <v>4827144</v>
      </c>
    </row>
    <row r="1243" spans="1:20">
      <c r="A1243" s="147">
        <v>43777</v>
      </c>
      <c r="C1243" t="s">
        <v>27</v>
      </c>
      <c r="D1243" t="s">
        <v>19</v>
      </c>
      <c r="E1243" s="106">
        <v>1191100163</v>
      </c>
      <c r="F1243" s="106">
        <v>2019748</v>
      </c>
      <c r="G1243" s="106" t="s">
        <v>20</v>
      </c>
      <c r="H1243" s="106" t="s">
        <v>219</v>
      </c>
      <c r="J1243">
        <v>296.39999999999998</v>
      </c>
      <c r="K1243">
        <v>296.39999999999998</v>
      </c>
      <c r="L1243" t="s">
        <v>21</v>
      </c>
      <c r="M1243" t="s">
        <v>22</v>
      </c>
      <c r="N1243" t="s">
        <v>23</v>
      </c>
      <c r="O1243" s="106">
        <v>296.39999999999998</v>
      </c>
      <c r="P1243" t="s">
        <v>24</v>
      </c>
      <c r="R1243">
        <v>4827146</v>
      </c>
    </row>
    <row r="1244" spans="1:20">
      <c r="A1244" s="147">
        <v>43777</v>
      </c>
      <c r="C1244" t="s">
        <v>75</v>
      </c>
      <c r="D1244" t="s">
        <v>19</v>
      </c>
      <c r="E1244" s="106">
        <v>1191100164</v>
      </c>
      <c r="F1244" s="106">
        <v>2019749</v>
      </c>
      <c r="G1244" s="106" t="s">
        <v>20</v>
      </c>
      <c r="H1244" s="106" t="s">
        <v>219</v>
      </c>
      <c r="J1244">
        <v>137.4</v>
      </c>
      <c r="K1244">
        <v>137.4</v>
      </c>
      <c r="L1244" t="s">
        <v>21</v>
      </c>
      <c r="M1244" t="s">
        <v>22</v>
      </c>
      <c r="N1244" t="s">
        <v>23</v>
      </c>
      <c r="O1244" s="106">
        <v>137.4</v>
      </c>
      <c r="P1244" t="s">
        <v>24</v>
      </c>
      <c r="R1244">
        <v>4827150</v>
      </c>
    </row>
    <row r="1245" spans="1:20">
      <c r="A1245" s="147">
        <v>43777</v>
      </c>
      <c r="C1245" t="s">
        <v>35</v>
      </c>
      <c r="D1245" t="s">
        <v>19</v>
      </c>
      <c r="E1245" s="106">
        <v>1191100165</v>
      </c>
      <c r="F1245" s="106">
        <v>2019750</v>
      </c>
      <c r="G1245" s="106" t="s">
        <v>20</v>
      </c>
      <c r="H1245" s="106" t="s">
        <v>219</v>
      </c>
      <c r="J1245">
        <v>312</v>
      </c>
      <c r="K1245">
        <v>312</v>
      </c>
      <c r="L1245" t="s">
        <v>21</v>
      </c>
      <c r="M1245" t="s">
        <v>22</v>
      </c>
      <c r="N1245" t="s">
        <v>23</v>
      </c>
      <c r="O1245" s="106">
        <v>312</v>
      </c>
      <c r="P1245" t="s">
        <v>24</v>
      </c>
      <c r="R1245">
        <v>4827158</v>
      </c>
    </row>
    <row r="1246" spans="1:20" customFormat="1">
      <c r="A1246" s="1">
        <v>43777</v>
      </c>
      <c r="C1246" t="s">
        <v>136</v>
      </c>
      <c r="D1246" t="s">
        <v>19</v>
      </c>
      <c r="E1246">
        <v>1191100167</v>
      </c>
      <c r="F1246">
        <v>1900266</v>
      </c>
      <c r="G1246" t="s">
        <v>20</v>
      </c>
      <c r="H1246" t="s">
        <v>235</v>
      </c>
      <c r="J1246">
        <v>579.6</v>
      </c>
      <c r="K1246">
        <v>579.6</v>
      </c>
      <c r="L1246" t="s">
        <v>21</v>
      </c>
      <c r="M1246" t="s">
        <v>22</v>
      </c>
      <c r="N1246" t="s">
        <v>23</v>
      </c>
      <c r="O1246">
        <v>579.6</v>
      </c>
      <c r="P1246" t="s">
        <v>24</v>
      </c>
      <c r="R1246">
        <v>4827164</v>
      </c>
    </row>
    <row r="1247" spans="1:20" customFormat="1">
      <c r="A1247" s="1">
        <v>43777</v>
      </c>
      <c r="C1247" t="s">
        <v>136</v>
      </c>
      <c r="D1247" t="s">
        <v>19</v>
      </c>
      <c r="E1247">
        <v>1191100166</v>
      </c>
      <c r="F1247">
        <v>1900265</v>
      </c>
      <c r="G1247" t="s">
        <v>20</v>
      </c>
      <c r="H1247" t="s">
        <v>235</v>
      </c>
      <c r="J1247">
        <v>362.4</v>
      </c>
      <c r="K1247">
        <v>362.4</v>
      </c>
      <c r="L1247" t="s">
        <v>21</v>
      </c>
      <c r="M1247" t="s">
        <v>22</v>
      </c>
      <c r="N1247" t="s">
        <v>23</v>
      </c>
      <c r="O1247">
        <v>362.4</v>
      </c>
      <c r="P1247" t="s">
        <v>24</v>
      </c>
      <c r="R1247">
        <v>4827162</v>
      </c>
    </row>
    <row r="1248" spans="1:20" customFormat="1">
      <c r="A1248" s="1">
        <v>43782</v>
      </c>
      <c r="C1248" t="s">
        <v>79</v>
      </c>
      <c r="D1248" t="s">
        <v>19</v>
      </c>
      <c r="E1248">
        <v>1191100169</v>
      </c>
      <c r="F1248">
        <v>4115006124</v>
      </c>
      <c r="G1248" t="s">
        <v>20</v>
      </c>
      <c r="H1248" t="s">
        <v>262</v>
      </c>
      <c r="J1248">
        <v>665.5</v>
      </c>
      <c r="K1248">
        <v>665.5</v>
      </c>
      <c r="L1248" t="s">
        <v>21</v>
      </c>
      <c r="M1248" t="s">
        <v>22</v>
      </c>
      <c r="N1248" t="s">
        <v>23</v>
      </c>
      <c r="O1248">
        <v>665.5</v>
      </c>
      <c r="P1248" t="s">
        <v>24</v>
      </c>
      <c r="R1248">
        <v>4827170</v>
      </c>
    </row>
    <row r="1249" spans="1:18" customFormat="1">
      <c r="A1249" s="1">
        <v>43787</v>
      </c>
      <c r="C1249" t="s">
        <v>25</v>
      </c>
      <c r="D1249" t="s">
        <v>19</v>
      </c>
      <c r="E1249">
        <v>1191100171</v>
      </c>
      <c r="F1249">
        <v>4115006135</v>
      </c>
      <c r="G1249" t="s">
        <v>20</v>
      </c>
      <c r="H1249" t="s">
        <v>262</v>
      </c>
      <c r="J1249">
        <v>919.92</v>
      </c>
      <c r="K1249">
        <v>919.92</v>
      </c>
      <c r="L1249" t="s">
        <v>21</v>
      </c>
      <c r="M1249" t="s">
        <v>22</v>
      </c>
      <c r="N1249" t="s">
        <v>23</v>
      </c>
      <c r="O1249">
        <v>919.92</v>
      </c>
      <c r="P1249" t="s">
        <v>24</v>
      </c>
      <c r="R1249">
        <v>4827206</v>
      </c>
    </row>
    <row r="1250" spans="1:18" customFormat="1">
      <c r="A1250" s="1">
        <v>43787</v>
      </c>
      <c r="C1250" t="s">
        <v>26</v>
      </c>
      <c r="D1250" t="s">
        <v>19</v>
      </c>
      <c r="E1250">
        <v>1191100170</v>
      </c>
      <c r="F1250">
        <v>4115006131</v>
      </c>
      <c r="G1250" t="s">
        <v>20</v>
      </c>
      <c r="H1250" t="s">
        <v>262</v>
      </c>
      <c r="J1250">
        <v>922.56</v>
      </c>
      <c r="K1250">
        <v>922.56</v>
      </c>
      <c r="L1250" t="s">
        <v>21</v>
      </c>
      <c r="M1250" t="s">
        <v>22</v>
      </c>
      <c r="N1250" t="s">
        <v>23</v>
      </c>
      <c r="O1250">
        <v>922.56</v>
      </c>
      <c r="P1250" t="s">
        <v>24</v>
      </c>
      <c r="R1250">
        <v>4827204</v>
      </c>
    </row>
    <row r="1251" spans="1:18" customFormat="1">
      <c r="A1251" s="1">
        <v>43788</v>
      </c>
      <c r="C1251" t="s">
        <v>53</v>
      </c>
      <c r="D1251" t="s">
        <v>19</v>
      </c>
      <c r="E1251">
        <v>1191100173</v>
      </c>
      <c r="F1251">
        <v>201990377</v>
      </c>
      <c r="G1251" t="s">
        <v>20</v>
      </c>
      <c r="H1251" t="s">
        <v>252</v>
      </c>
      <c r="J1251" s="7">
        <v>1180.8</v>
      </c>
      <c r="K1251" s="7">
        <v>1180.8</v>
      </c>
      <c r="L1251" t="s">
        <v>21</v>
      </c>
      <c r="M1251" t="s">
        <v>22</v>
      </c>
      <c r="N1251" t="s">
        <v>23</v>
      </c>
      <c r="O1251" s="7">
        <v>1180.8</v>
      </c>
      <c r="P1251" t="s">
        <v>24</v>
      </c>
      <c r="R1251">
        <v>4827214</v>
      </c>
    </row>
    <row r="1252" spans="1:18" customFormat="1">
      <c r="A1252" s="1">
        <v>43788</v>
      </c>
      <c r="C1252" t="s">
        <v>29</v>
      </c>
      <c r="D1252" t="s">
        <v>19</v>
      </c>
      <c r="E1252">
        <v>1191100172</v>
      </c>
      <c r="F1252">
        <v>201990380</v>
      </c>
      <c r="G1252" t="s">
        <v>20</v>
      </c>
      <c r="H1252" t="s">
        <v>252</v>
      </c>
      <c r="J1252" s="7">
        <v>1476</v>
      </c>
      <c r="K1252" s="7">
        <v>1476</v>
      </c>
      <c r="L1252" t="s">
        <v>21</v>
      </c>
      <c r="M1252" t="s">
        <v>22</v>
      </c>
      <c r="N1252" t="s">
        <v>23</v>
      </c>
      <c r="O1252" s="7">
        <v>1476</v>
      </c>
      <c r="P1252" t="s">
        <v>24</v>
      </c>
      <c r="R1252">
        <v>4827212</v>
      </c>
    </row>
    <row r="1253" spans="1:18" customFormat="1">
      <c r="A1253" s="1">
        <v>43788</v>
      </c>
      <c r="C1253" t="s">
        <v>156</v>
      </c>
      <c r="D1253" t="s">
        <v>19</v>
      </c>
      <c r="E1253">
        <v>1191100174</v>
      </c>
      <c r="F1253">
        <v>201990378</v>
      </c>
      <c r="G1253" t="s">
        <v>20</v>
      </c>
      <c r="H1253" t="s">
        <v>252</v>
      </c>
      <c r="J1253">
        <v>474</v>
      </c>
      <c r="K1253">
        <v>474</v>
      </c>
      <c r="L1253" t="s">
        <v>21</v>
      </c>
      <c r="M1253" t="s">
        <v>22</v>
      </c>
      <c r="N1253" t="s">
        <v>23</v>
      </c>
      <c r="O1253">
        <v>474</v>
      </c>
      <c r="P1253" t="s">
        <v>24</v>
      </c>
      <c r="R1253">
        <v>4827218</v>
      </c>
    </row>
    <row r="1254" spans="1:18">
      <c r="A1254" s="147">
        <v>43794</v>
      </c>
      <c r="C1254" t="s">
        <v>30</v>
      </c>
      <c r="D1254" t="s">
        <v>19</v>
      </c>
      <c r="E1254" s="106">
        <v>1191100183</v>
      </c>
      <c r="F1254" s="106">
        <v>2019759</v>
      </c>
      <c r="G1254" s="106" t="s">
        <v>20</v>
      </c>
      <c r="H1254" s="106" t="s">
        <v>219</v>
      </c>
      <c r="J1254">
        <v>598.26</v>
      </c>
      <c r="K1254">
        <v>598.26</v>
      </c>
      <c r="L1254" t="s">
        <v>21</v>
      </c>
      <c r="M1254" t="s">
        <v>22</v>
      </c>
      <c r="N1254" t="s">
        <v>23</v>
      </c>
      <c r="O1254" s="106">
        <v>598.26</v>
      </c>
      <c r="P1254" t="s">
        <v>24</v>
      </c>
      <c r="R1254">
        <v>4827622</v>
      </c>
    </row>
    <row r="1255" spans="1:18">
      <c r="A1255" s="147">
        <v>43794</v>
      </c>
      <c r="C1255" t="s">
        <v>169</v>
      </c>
      <c r="D1255" t="s">
        <v>19</v>
      </c>
      <c r="E1255" s="106">
        <v>1191100183</v>
      </c>
      <c r="F1255" s="106">
        <v>2019759</v>
      </c>
      <c r="G1255" s="106" t="s">
        <v>20</v>
      </c>
      <c r="H1255" s="106" t="s">
        <v>219</v>
      </c>
      <c r="J1255">
        <v>72</v>
      </c>
      <c r="K1255">
        <v>72</v>
      </c>
      <c r="L1255" t="s">
        <v>21</v>
      </c>
      <c r="M1255" t="s">
        <v>22</v>
      </c>
      <c r="N1255" t="s">
        <v>23</v>
      </c>
      <c r="O1255" s="106">
        <v>72</v>
      </c>
      <c r="P1255" t="s">
        <v>24</v>
      </c>
      <c r="R1255">
        <v>4827623</v>
      </c>
    </row>
    <row r="1256" spans="1:18">
      <c r="A1256" s="147">
        <v>43794</v>
      </c>
      <c r="C1256" t="s">
        <v>37</v>
      </c>
      <c r="D1256" t="s">
        <v>19</v>
      </c>
      <c r="E1256" s="106">
        <v>1191100184</v>
      </c>
      <c r="F1256" s="106">
        <v>2019760</v>
      </c>
      <c r="G1256" s="106" t="s">
        <v>20</v>
      </c>
      <c r="H1256" s="106" t="s">
        <v>219</v>
      </c>
      <c r="J1256">
        <v>302.04000000000002</v>
      </c>
      <c r="K1256">
        <v>302.04000000000002</v>
      </c>
      <c r="L1256" t="s">
        <v>21</v>
      </c>
      <c r="M1256" t="s">
        <v>22</v>
      </c>
      <c r="N1256" t="s">
        <v>23</v>
      </c>
      <c r="O1256" s="106">
        <v>302.04000000000002</v>
      </c>
      <c r="P1256" t="s">
        <v>24</v>
      </c>
      <c r="R1256">
        <v>4827625</v>
      </c>
    </row>
    <row r="1257" spans="1:18">
      <c r="A1257" s="147">
        <v>43794</v>
      </c>
      <c r="C1257" t="s">
        <v>46</v>
      </c>
      <c r="D1257" t="s">
        <v>19</v>
      </c>
      <c r="E1257" s="106">
        <v>1191100185</v>
      </c>
      <c r="F1257" s="106">
        <v>2019761</v>
      </c>
      <c r="G1257" s="106" t="s">
        <v>20</v>
      </c>
      <c r="H1257" s="106" t="s">
        <v>219</v>
      </c>
      <c r="J1257" s="42">
        <v>99.48</v>
      </c>
      <c r="K1257" s="42">
        <v>99.48</v>
      </c>
      <c r="L1257" t="s">
        <v>21</v>
      </c>
      <c r="M1257" t="s">
        <v>22</v>
      </c>
      <c r="N1257" t="s">
        <v>23</v>
      </c>
      <c r="O1257" s="106">
        <v>99.48</v>
      </c>
      <c r="P1257" t="s">
        <v>24</v>
      </c>
      <c r="R1257">
        <v>4827627</v>
      </c>
    </row>
    <row r="1258" spans="1:18" customFormat="1">
      <c r="A1258" s="1">
        <v>43794</v>
      </c>
      <c r="C1258" t="s">
        <v>54</v>
      </c>
      <c r="D1258" t="s">
        <v>19</v>
      </c>
      <c r="E1258">
        <v>1191100176</v>
      </c>
      <c r="F1258">
        <v>2019165</v>
      </c>
      <c r="G1258" t="s">
        <v>20</v>
      </c>
      <c r="H1258" t="s">
        <v>220</v>
      </c>
      <c r="J1258">
        <v>219.6</v>
      </c>
      <c r="K1258">
        <v>219.6</v>
      </c>
      <c r="L1258" t="s">
        <v>21</v>
      </c>
      <c r="M1258" t="s">
        <v>22</v>
      </c>
      <c r="N1258" t="s">
        <v>23</v>
      </c>
      <c r="O1258">
        <v>219.6</v>
      </c>
      <c r="P1258" t="s">
        <v>24</v>
      </c>
      <c r="R1258">
        <v>4827579</v>
      </c>
    </row>
    <row r="1259" spans="1:18" customFormat="1">
      <c r="A1259" s="1">
        <v>43794</v>
      </c>
      <c r="C1259" t="s">
        <v>75</v>
      </c>
      <c r="D1259" t="s">
        <v>19</v>
      </c>
      <c r="E1259">
        <v>1191100177</v>
      </c>
      <c r="F1259">
        <v>2019166</v>
      </c>
      <c r="G1259" t="s">
        <v>20</v>
      </c>
      <c r="H1259" t="s">
        <v>220</v>
      </c>
      <c r="J1259">
        <v>82.8</v>
      </c>
      <c r="K1259">
        <v>82.8</v>
      </c>
      <c r="L1259" t="s">
        <v>21</v>
      </c>
      <c r="M1259" t="s">
        <v>22</v>
      </c>
      <c r="N1259" t="s">
        <v>23</v>
      </c>
      <c r="O1259">
        <v>82.8</v>
      </c>
      <c r="P1259" t="s">
        <v>24</v>
      </c>
      <c r="R1259">
        <v>4827589</v>
      </c>
    </row>
    <row r="1260" spans="1:18" customFormat="1">
      <c r="A1260" s="1">
        <v>43794</v>
      </c>
      <c r="C1260" t="s">
        <v>170</v>
      </c>
      <c r="D1260" t="s">
        <v>19</v>
      </c>
      <c r="E1260">
        <v>1191100181</v>
      </c>
      <c r="F1260">
        <v>2019170</v>
      </c>
      <c r="G1260" t="s">
        <v>20</v>
      </c>
      <c r="H1260" t="s">
        <v>220</v>
      </c>
      <c r="J1260">
        <v>248.4</v>
      </c>
      <c r="K1260">
        <v>248.4</v>
      </c>
      <c r="L1260" t="s">
        <v>21</v>
      </c>
      <c r="M1260" t="s">
        <v>22</v>
      </c>
      <c r="N1260" t="s">
        <v>23</v>
      </c>
      <c r="O1260">
        <v>248.4</v>
      </c>
      <c r="P1260" t="s">
        <v>24</v>
      </c>
      <c r="R1260">
        <v>4827613</v>
      </c>
    </row>
    <row r="1261" spans="1:18" customFormat="1">
      <c r="A1261" s="1">
        <v>43794</v>
      </c>
      <c r="C1261" t="s">
        <v>61</v>
      </c>
      <c r="D1261" t="s">
        <v>19</v>
      </c>
      <c r="E1261">
        <v>1191100179</v>
      </c>
      <c r="F1261">
        <v>2019168</v>
      </c>
      <c r="G1261" t="s">
        <v>20</v>
      </c>
      <c r="H1261" t="s">
        <v>220</v>
      </c>
      <c r="J1261">
        <v>110.4</v>
      </c>
      <c r="K1261">
        <v>110.4</v>
      </c>
      <c r="L1261" t="s">
        <v>21</v>
      </c>
      <c r="M1261" t="s">
        <v>22</v>
      </c>
      <c r="N1261" t="s">
        <v>23</v>
      </c>
      <c r="O1261">
        <v>110.4</v>
      </c>
      <c r="P1261" t="s">
        <v>24</v>
      </c>
      <c r="R1261">
        <v>4827599</v>
      </c>
    </row>
    <row r="1262" spans="1:18" customFormat="1">
      <c r="A1262" s="1">
        <v>43794</v>
      </c>
      <c r="C1262" t="s">
        <v>61</v>
      </c>
      <c r="D1262" t="s">
        <v>19</v>
      </c>
      <c r="E1262">
        <v>1191100180</v>
      </c>
      <c r="F1262">
        <v>2019171</v>
      </c>
      <c r="G1262" t="s">
        <v>20</v>
      </c>
      <c r="H1262" t="s">
        <v>220</v>
      </c>
      <c r="J1262" s="7">
        <v>2823.6</v>
      </c>
      <c r="K1262" s="7">
        <v>2823.6</v>
      </c>
      <c r="L1262" t="s">
        <v>21</v>
      </c>
      <c r="M1262" t="s">
        <v>22</v>
      </c>
      <c r="N1262" t="s">
        <v>23</v>
      </c>
      <c r="O1262" s="7">
        <v>2823.6</v>
      </c>
      <c r="P1262" t="s">
        <v>24</v>
      </c>
      <c r="R1262">
        <v>4827601</v>
      </c>
    </row>
    <row r="1263" spans="1:18" customFormat="1">
      <c r="A1263" s="1">
        <v>43794</v>
      </c>
      <c r="C1263" t="s">
        <v>91</v>
      </c>
      <c r="D1263" t="s">
        <v>19</v>
      </c>
      <c r="E1263">
        <v>1191100178</v>
      </c>
      <c r="F1263">
        <v>2019167</v>
      </c>
      <c r="G1263" t="s">
        <v>20</v>
      </c>
      <c r="H1263" t="s">
        <v>220</v>
      </c>
      <c r="J1263">
        <v>500.4</v>
      </c>
      <c r="K1263">
        <v>500.4</v>
      </c>
      <c r="L1263" t="s">
        <v>21</v>
      </c>
      <c r="M1263" t="s">
        <v>22</v>
      </c>
      <c r="N1263" t="s">
        <v>23</v>
      </c>
      <c r="O1263">
        <v>500.4</v>
      </c>
      <c r="P1263" t="s">
        <v>24</v>
      </c>
      <c r="R1263">
        <v>4827593</v>
      </c>
    </row>
    <row r="1264" spans="1:18" customFormat="1">
      <c r="A1264" s="1">
        <v>43794</v>
      </c>
      <c r="C1264" t="s">
        <v>126</v>
      </c>
      <c r="D1264" t="s">
        <v>19</v>
      </c>
      <c r="E1264">
        <v>1191100182</v>
      </c>
      <c r="F1264">
        <v>2019169</v>
      </c>
      <c r="G1264" t="s">
        <v>20</v>
      </c>
      <c r="H1264" t="s">
        <v>220</v>
      </c>
      <c r="J1264">
        <v>72</v>
      </c>
      <c r="K1264">
        <v>72</v>
      </c>
      <c r="L1264" t="s">
        <v>21</v>
      </c>
      <c r="M1264" t="s">
        <v>22</v>
      </c>
      <c r="N1264" t="s">
        <v>23</v>
      </c>
      <c r="O1264">
        <v>72</v>
      </c>
      <c r="P1264" t="s">
        <v>24</v>
      </c>
      <c r="R1264">
        <v>4827615</v>
      </c>
    </row>
    <row r="1265" spans="1:18">
      <c r="A1265" s="147">
        <v>43796</v>
      </c>
      <c r="C1265" t="s">
        <v>146</v>
      </c>
      <c r="D1265" t="s">
        <v>19</v>
      </c>
      <c r="E1265" s="106">
        <v>1191100189</v>
      </c>
      <c r="F1265" s="106">
        <v>2019766</v>
      </c>
      <c r="G1265" s="106" t="s">
        <v>20</v>
      </c>
      <c r="H1265" s="106" t="s">
        <v>219</v>
      </c>
      <c r="J1265">
        <v>216.36</v>
      </c>
      <c r="K1265">
        <v>216.36</v>
      </c>
      <c r="L1265" t="s">
        <v>21</v>
      </c>
      <c r="M1265" t="s">
        <v>22</v>
      </c>
      <c r="N1265" t="s">
        <v>23</v>
      </c>
      <c r="O1265" s="106">
        <v>216.36</v>
      </c>
      <c r="P1265" t="s">
        <v>24</v>
      </c>
      <c r="R1265">
        <v>4827657</v>
      </c>
    </row>
    <row r="1266" spans="1:18">
      <c r="A1266" s="147">
        <v>43796</v>
      </c>
      <c r="C1266" t="s">
        <v>128</v>
      </c>
      <c r="D1266" t="s">
        <v>19</v>
      </c>
      <c r="E1266" s="106">
        <v>1191100190</v>
      </c>
      <c r="F1266" s="106">
        <v>2019767</v>
      </c>
      <c r="G1266" s="106" t="s">
        <v>20</v>
      </c>
      <c r="H1266" s="106" t="s">
        <v>219</v>
      </c>
      <c r="J1266">
        <v>54.96</v>
      </c>
      <c r="K1266">
        <v>54.96</v>
      </c>
      <c r="L1266" t="s">
        <v>21</v>
      </c>
      <c r="M1266" t="s">
        <v>22</v>
      </c>
      <c r="N1266" t="s">
        <v>23</v>
      </c>
      <c r="O1266" s="106">
        <v>54.96</v>
      </c>
      <c r="P1266" t="s">
        <v>24</v>
      </c>
      <c r="R1266">
        <v>4827659</v>
      </c>
    </row>
    <row r="1267" spans="1:18">
      <c r="A1267" s="147">
        <v>43797</v>
      </c>
      <c r="C1267" t="s">
        <v>29</v>
      </c>
      <c r="D1267" t="s">
        <v>19</v>
      </c>
      <c r="E1267" s="106">
        <v>1191100234</v>
      </c>
      <c r="F1267" s="106">
        <v>2019768</v>
      </c>
      <c r="G1267" s="106" t="s">
        <v>20</v>
      </c>
      <c r="H1267" s="106" t="s">
        <v>219</v>
      </c>
      <c r="J1267" s="7">
        <v>6513</v>
      </c>
      <c r="K1267" s="7">
        <v>6513</v>
      </c>
      <c r="L1267" t="s">
        <v>21</v>
      </c>
      <c r="M1267" t="s">
        <v>22</v>
      </c>
      <c r="N1267" t="s">
        <v>23</v>
      </c>
      <c r="O1267" s="98">
        <v>6513</v>
      </c>
      <c r="P1267" t="s">
        <v>24</v>
      </c>
      <c r="R1267">
        <v>4865322</v>
      </c>
    </row>
    <row r="1268" spans="1:18">
      <c r="A1268" s="147">
        <v>43796</v>
      </c>
      <c r="C1268" t="s">
        <v>75</v>
      </c>
      <c r="D1268" t="s">
        <v>19</v>
      </c>
      <c r="E1268" s="106">
        <v>1191100191</v>
      </c>
      <c r="F1268" s="106">
        <v>2019769</v>
      </c>
      <c r="G1268" s="106" t="s">
        <v>20</v>
      </c>
      <c r="H1268" s="106" t="s">
        <v>219</v>
      </c>
      <c r="J1268">
        <v>216</v>
      </c>
      <c r="K1268">
        <v>216</v>
      </c>
      <c r="L1268" t="s">
        <v>21</v>
      </c>
      <c r="M1268" t="s">
        <v>22</v>
      </c>
      <c r="N1268" t="s">
        <v>23</v>
      </c>
      <c r="O1268" s="106">
        <v>216</v>
      </c>
      <c r="P1268" t="s">
        <v>24</v>
      </c>
      <c r="R1268">
        <v>4827661</v>
      </c>
    </row>
    <row r="1269" spans="1:18">
      <c r="A1269" s="147">
        <v>43796</v>
      </c>
      <c r="C1269" t="s">
        <v>43</v>
      </c>
      <c r="D1269" t="s">
        <v>19</v>
      </c>
      <c r="E1269" s="106">
        <v>1191100192</v>
      </c>
      <c r="F1269" s="106">
        <v>2019770</v>
      </c>
      <c r="G1269" s="106" t="s">
        <v>20</v>
      </c>
      <c r="H1269" s="106" t="s">
        <v>219</v>
      </c>
      <c r="J1269">
        <v>54.96</v>
      </c>
      <c r="K1269">
        <v>54.96</v>
      </c>
      <c r="L1269" t="s">
        <v>21</v>
      </c>
      <c r="M1269" t="s">
        <v>22</v>
      </c>
      <c r="N1269" t="s">
        <v>23</v>
      </c>
      <c r="O1269" s="106">
        <v>54.96</v>
      </c>
      <c r="P1269" t="s">
        <v>24</v>
      </c>
      <c r="R1269">
        <v>4827663</v>
      </c>
    </row>
    <row r="1270" spans="1:18">
      <c r="A1270" s="147">
        <v>43796</v>
      </c>
      <c r="C1270" t="s">
        <v>46</v>
      </c>
      <c r="D1270" t="s">
        <v>19</v>
      </c>
      <c r="E1270" s="106">
        <v>1191100193</v>
      </c>
      <c r="F1270" s="106">
        <v>2019771</v>
      </c>
      <c r="G1270" s="106" t="s">
        <v>20</v>
      </c>
      <c r="H1270" s="106" t="s">
        <v>219</v>
      </c>
      <c r="J1270">
        <v>80.58</v>
      </c>
      <c r="K1270">
        <v>80.58</v>
      </c>
      <c r="L1270" t="s">
        <v>21</v>
      </c>
      <c r="M1270" t="s">
        <v>22</v>
      </c>
      <c r="N1270" t="s">
        <v>23</v>
      </c>
      <c r="O1270" s="106">
        <v>80.58</v>
      </c>
      <c r="P1270" t="s">
        <v>24</v>
      </c>
      <c r="R1270">
        <v>4827665</v>
      </c>
    </row>
    <row r="1271" spans="1:18">
      <c r="A1271" s="147">
        <v>43796</v>
      </c>
      <c r="C1271" t="s">
        <v>43</v>
      </c>
      <c r="D1271" t="s">
        <v>19</v>
      </c>
      <c r="E1271" s="106">
        <v>1191100194</v>
      </c>
      <c r="F1271" s="106">
        <v>2019772</v>
      </c>
      <c r="G1271" s="106" t="s">
        <v>20</v>
      </c>
      <c r="H1271" s="106" t="s">
        <v>219</v>
      </c>
      <c r="J1271">
        <v>178.38</v>
      </c>
      <c r="K1271">
        <v>178.38</v>
      </c>
      <c r="L1271" t="s">
        <v>21</v>
      </c>
      <c r="M1271" t="s">
        <v>22</v>
      </c>
      <c r="N1271" t="s">
        <v>23</v>
      </c>
      <c r="O1271" s="106">
        <v>178.38</v>
      </c>
      <c r="P1271" t="s">
        <v>24</v>
      </c>
      <c r="R1271">
        <v>4827667</v>
      </c>
    </row>
    <row r="1272" spans="1:18">
      <c r="A1272" s="147">
        <v>43796</v>
      </c>
      <c r="C1272" t="s">
        <v>43</v>
      </c>
      <c r="D1272" t="s">
        <v>19</v>
      </c>
      <c r="E1272" s="106">
        <v>1191100195</v>
      </c>
      <c r="F1272" s="106">
        <v>2019773</v>
      </c>
      <c r="G1272" s="106" t="s">
        <v>20</v>
      </c>
      <c r="H1272" s="106" t="s">
        <v>219</v>
      </c>
      <c r="J1272">
        <v>169.68</v>
      </c>
      <c r="K1272">
        <v>169.68</v>
      </c>
      <c r="L1272" t="s">
        <v>21</v>
      </c>
      <c r="M1272" t="s">
        <v>22</v>
      </c>
      <c r="N1272" t="s">
        <v>23</v>
      </c>
      <c r="O1272" s="106">
        <v>169.68</v>
      </c>
      <c r="P1272" t="s">
        <v>24</v>
      </c>
      <c r="R1272">
        <v>4827669</v>
      </c>
    </row>
    <row r="1273" spans="1:18">
      <c r="A1273" s="147">
        <v>43796</v>
      </c>
      <c r="C1273" t="s">
        <v>50</v>
      </c>
      <c r="D1273" t="s">
        <v>19</v>
      </c>
      <c r="E1273" s="106">
        <v>1191100196</v>
      </c>
      <c r="F1273" s="106">
        <v>2019774</v>
      </c>
      <c r="G1273" s="106" t="s">
        <v>20</v>
      </c>
      <c r="H1273" s="106" t="s">
        <v>219</v>
      </c>
      <c r="J1273">
        <v>84</v>
      </c>
      <c r="K1273">
        <v>84</v>
      </c>
      <c r="L1273" t="s">
        <v>21</v>
      </c>
      <c r="M1273" t="s">
        <v>22</v>
      </c>
      <c r="N1273" t="s">
        <v>23</v>
      </c>
      <c r="O1273" s="106">
        <v>84</v>
      </c>
      <c r="P1273" t="s">
        <v>24</v>
      </c>
      <c r="R1273">
        <v>4827671</v>
      </c>
    </row>
    <row r="1274" spans="1:18">
      <c r="A1274" s="147">
        <v>43796</v>
      </c>
      <c r="C1274" t="s">
        <v>50</v>
      </c>
      <c r="D1274" t="s">
        <v>19</v>
      </c>
      <c r="E1274" s="106">
        <v>1191100230</v>
      </c>
      <c r="F1274" s="106">
        <v>2019775</v>
      </c>
      <c r="G1274" s="106" t="s">
        <v>20</v>
      </c>
      <c r="H1274" s="106" t="s">
        <v>219</v>
      </c>
      <c r="J1274">
        <v>237.48</v>
      </c>
      <c r="K1274">
        <v>237.48</v>
      </c>
      <c r="L1274" t="s">
        <v>21</v>
      </c>
      <c r="M1274" t="s">
        <v>22</v>
      </c>
      <c r="N1274" t="s">
        <v>23</v>
      </c>
      <c r="O1274" s="106">
        <v>237.48</v>
      </c>
      <c r="P1274" t="s">
        <v>24</v>
      </c>
      <c r="R1274">
        <v>4865308</v>
      </c>
    </row>
    <row r="1275" spans="1:18" customFormat="1">
      <c r="A1275" s="1">
        <v>43796</v>
      </c>
      <c r="C1275" t="s">
        <v>159</v>
      </c>
      <c r="D1275" t="s">
        <v>19</v>
      </c>
      <c r="E1275">
        <v>1191100197</v>
      </c>
      <c r="F1275">
        <v>111902473</v>
      </c>
      <c r="G1275" t="s">
        <v>20</v>
      </c>
      <c r="H1275" t="s">
        <v>207</v>
      </c>
      <c r="J1275">
        <v>706.2</v>
      </c>
      <c r="K1275">
        <v>706.2</v>
      </c>
      <c r="L1275" t="s">
        <v>21</v>
      </c>
      <c r="M1275" t="s">
        <v>22</v>
      </c>
      <c r="N1275" t="s">
        <v>23</v>
      </c>
      <c r="O1275">
        <v>706.2</v>
      </c>
      <c r="P1275" t="s">
        <v>24</v>
      </c>
      <c r="R1275">
        <v>4827673</v>
      </c>
    </row>
    <row r="1276" spans="1:18" customFormat="1">
      <c r="A1276" s="1">
        <v>43796</v>
      </c>
      <c r="C1276" t="s">
        <v>160</v>
      </c>
      <c r="D1276" t="s">
        <v>19</v>
      </c>
      <c r="E1276">
        <v>1191100188</v>
      </c>
      <c r="F1276">
        <v>2019215</v>
      </c>
      <c r="G1276" t="s">
        <v>20</v>
      </c>
      <c r="H1276" t="s">
        <v>253</v>
      </c>
      <c r="J1276">
        <v>220</v>
      </c>
      <c r="K1276">
        <v>220</v>
      </c>
      <c r="L1276" t="s">
        <v>21</v>
      </c>
      <c r="M1276" t="s">
        <v>110</v>
      </c>
      <c r="N1276" t="s">
        <v>23</v>
      </c>
      <c r="O1276">
        <v>220</v>
      </c>
      <c r="P1276" t="s">
        <v>24</v>
      </c>
      <c r="R1276">
        <v>4827637</v>
      </c>
    </row>
    <row r="1277" spans="1:18" customFormat="1">
      <c r="A1277" s="1">
        <v>43796</v>
      </c>
      <c r="C1277" t="s">
        <v>79</v>
      </c>
      <c r="D1277" t="s">
        <v>19</v>
      </c>
      <c r="E1277">
        <v>1191100187</v>
      </c>
      <c r="F1277">
        <v>4115006145</v>
      </c>
      <c r="G1277" t="s">
        <v>20</v>
      </c>
      <c r="H1277" t="s">
        <v>262</v>
      </c>
      <c r="J1277" s="42">
        <v>232.8</v>
      </c>
      <c r="K1277" s="42">
        <v>232.8</v>
      </c>
      <c r="L1277" t="s">
        <v>21</v>
      </c>
      <c r="M1277" t="s">
        <v>22</v>
      </c>
      <c r="N1277" t="s">
        <v>23</v>
      </c>
      <c r="O1277" s="42">
        <v>232.8</v>
      </c>
      <c r="P1277" t="s">
        <v>24</v>
      </c>
      <c r="R1277">
        <v>4827635</v>
      </c>
    </row>
    <row r="1278" spans="1:18" customFormat="1">
      <c r="A1278" s="1">
        <v>43796</v>
      </c>
      <c r="C1278" t="s">
        <v>79</v>
      </c>
      <c r="D1278" t="s">
        <v>19</v>
      </c>
      <c r="E1278">
        <v>1191100232</v>
      </c>
      <c r="F1278">
        <v>4115006146</v>
      </c>
      <c r="G1278" t="s">
        <v>20</v>
      </c>
      <c r="H1278" t="s">
        <v>262</v>
      </c>
      <c r="J1278">
        <v>307.63</v>
      </c>
      <c r="K1278">
        <v>307.63</v>
      </c>
      <c r="L1278" t="s">
        <v>21</v>
      </c>
      <c r="M1278" t="s">
        <v>22</v>
      </c>
      <c r="N1278" t="s">
        <v>23</v>
      </c>
      <c r="O1278">
        <v>307.63</v>
      </c>
      <c r="P1278" t="s">
        <v>24</v>
      </c>
      <c r="R1278">
        <v>4865316</v>
      </c>
    </row>
    <row r="1279" spans="1:18" customFormat="1">
      <c r="A1279" s="1">
        <v>43796</v>
      </c>
      <c r="C1279" t="s">
        <v>18</v>
      </c>
      <c r="D1279" t="s">
        <v>19</v>
      </c>
      <c r="E1279">
        <v>1191100186</v>
      </c>
      <c r="F1279">
        <v>519326229</v>
      </c>
      <c r="G1279" t="s">
        <v>20</v>
      </c>
      <c r="H1279" t="s">
        <v>263</v>
      </c>
      <c r="J1279">
        <v>300.60000000000002</v>
      </c>
      <c r="K1279">
        <v>300.60000000000002</v>
      </c>
      <c r="L1279" t="s">
        <v>21</v>
      </c>
      <c r="M1279" t="s">
        <v>22</v>
      </c>
      <c r="N1279" t="s">
        <v>23</v>
      </c>
      <c r="O1279">
        <v>300.60000000000002</v>
      </c>
      <c r="P1279" t="s">
        <v>24</v>
      </c>
      <c r="R1279">
        <v>4827633</v>
      </c>
    </row>
    <row r="1280" spans="1:18">
      <c r="A1280" s="147">
        <v>43796</v>
      </c>
      <c r="C1280" t="s">
        <v>92</v>
      </c>
      <c r="D1280" t="s">
        <v>19</v>
      </c>
      <c r="E1280" s="106">
        <v>1191100231</v>
      </c>
      <c r="F1280" s="106">
        <v>2019776</v>
      </c>
      <c r="G1280" s="106" t="s">
        <v>20</v>
      </c>
      <c r="H1280" s="106" t="s">
        <v>219</v>
      </c>
      <c r="J1280" s="42">
        <v>163.08000000000001</v>
      </c>
      <c r="K1280" s="42">
        <v>163.08000000000001</v>
      </c>
      <c r="L1280" t="s">
        <v>21</v>
      </c>
      <c r="M1280" t="s">
        <v>22</v>
      </c>
      <c r="N1280" t="s">
        <v>23</v>
      </c>
      <c r="O1280" s="106">
        <v>163.08000000000001</v>
      </c>
      <c r="P1280" t="s">
        <v>24</v>
      </c>
      <c r="R1280">
        <v>4865312</v>
      </c>
    </row>
    <row r="1281" spans="1:18" customFormat="1">
      <c r="A1281" s="1">
        <v>43797</v>
      </c>
      <c r="C1281" t="s">
        <v>51</v>
      </c>
      <c r="D1281" t="s">
        <v>19</v>
      </c>
      <c r="E1281">
        <v>1191100660</v>
      </c>
      <c r="F1281">
        <v>2190704</v>
      </c>
      <c r="G1281" t="s">
        <v>20</v>
      </c>
      <c r="H1281" t="s">
        <v>254</v>
      </c>
      <c r="J1281">
        <v>35.4</v>
      </c>
      <c r="K1281">
        <v>35.4</v>
      </c>
      <c r="L1281" t="s">
        <v>21</v>
      </c>
      <c r="M1281" t="s">
        <v>22</v>
      </c>
      <c r="N1281" t="s">
        <v>23</v>
      </c>
      <c r="O1281">
        <v>35.4</v>
      </c>
      <c r="P1281" t="s">
        <v>24</v>
      </c>
      <c r="R1281">
        <v>4930092</v>
      </c>
    </row>
    <row r="1282" spans="1:18" customFormat="1">
      <c r="A1282" s="1">
        <v>43797</v>
      </c>
      <c r="C1282" t="s">
        <v>57</v>
      </c>
      <c r="D1282" t="s">
        <v>19</v>
      </c>
      <c r="E1282">
        <v>1191100660</v>
      </c>
      <c r="F1282">
        <v>2190704</v>
      </c>
      <c r="G1282" t="s">
        <v>20</v>
      </c>
      <c r="H1282" t="s">
        <v>254</v>
      </c>
      <c r="J1282">
        <v>35.4</v>
      </c>
      <c r="K1282">
        <v>35.4</v>
      </c>
      <c r="L1282" t="s">
        <v>21</v>
      </c>
      <c r="M1282" t="s">
        <v>22</v>
      </c>
      <c r="N1282" t="s">
        <v>23</v>
      </c>
      <c r="O1282">
        <v>35.4</v>
      </c>
      <c r="P1282" t="s">
        <v>24</v>
      </c>
      <c r="R1282">
        <v>4930091</v>
      </c>
    </row>
    <row r="1283" spans="1:18" customFormat="1">
      <c r="A1283" s="1">
        <v>43797</v>
      </c>
      <c r="C1283" t="s">
        <v>111</v>
      </c>
      <c r="D1283" t="s">
        <v>19</v>
      </c>
      <c r="E1283">
        <v>1191100660</v>
      </c>
      <c r="F1283">
        <v>2190704</v>
      </c>
      <c r="G1283" t="s">
        <v>20</v>
      </c>
      <c r="H1283" t="s">
        <v>254</v>
      </c>
      <c r="J1283">
        <v>35.4</v>
      </c>
      <c r="K1283">
        <v>35.4</v>
      </c>
      <c r="L1283" t="s">
        <v>21</v>
      </c>
      <c r="M1283" t="s">
        <v>22</v>
      </c>
      <c r="N1283" t="s">
        <v>23</v>
      </c>
      <c r="O1283">
        <v>35.4</v>
      </c>
      <c r="P1283" t="s">
        <v>24</v>
      </c>
      <c r="R1283">
        <v>4930090</v>
      </c>
    </row>
    <row r="1284" spans="1:18" customFormat="1">
      <c r="A1284" s="1">
        <v>43797</v>
      </c>
      <c r="C1284" t="s">
        <v>79</v>
      </c>
      <c r="D1284" t="s">
        <v>19</v>
      </c>
      <c r="E1284">
        <v>1191100233</v>
      </c>
      <c r="F1284">
        <v>4115006180</v>
      </c>
      <c r="G1284" t="s">
        <v>20</v>
      </c>
      <c r="H1284" t="s">
        <v>262</v>
      </c>
      <c r="J1284">
        <v>498.62</v>
      </c>
      <c r="K1284">
        <v>498.62</v>
      </c>
      <c r="L1284" t="s">
        <v>21</v>
      </c>
      <c r="M1284" t="s">
        <v>22</v>
      </c>
      <c r="N1284" t="s">
        <v>23</v>
      </c>
      <c r="O1284">
        <v>498.62</v>
      </c>
      <c r="P1284" t="s">
        <v>24</v>
      </c>
      <c r="R1284">
        <v>4865320</v>
      </c>
    </row>
    <row r="1285" spans="1:18" customFormat="1">
      <c r="A1285" s="1">
        <v>43798</v>
      </c>
      <c r="C1285" t="s">
        <v>96</v>
      </c>
      <c r="D1285" t="s">
        <v>19</v>
      </c>
      <c r="E1285">
        <v>1191100235</v>
      </c>
      <c r="F1285">
        <v>1970597</v>
      </c>
      <c r="G1285" t="s">
        <v>20</v>
      </c>
      <c r="H1285" t="s">
        <v>203</v>
      </c>
      <c r="J1285" s="7">
        <v>1489.8</v>
      </c>
      <c r="K1285" s="7">
        <v>1489.8</v>
      </c>
      <c r="L1285" t="s">
        <v>21</v>
      </c>
      <c r="M1285" t="s">
        <v>22</v>
      </c>
      <c r="N1285" t="s">
        <v>23</v>
      </c>
      <c r="O1285" s="7">
        <v>1489.8</v>
      </c>
      <c r="P1285" t="s">
        <v>24</v>
      </c>
      <c r="R1285">
        <v>4865326</v>
      </c>
    </row>
    <row r="1286" spans="1:18" customFormat="1">
      <c r="A1286" s="1">
        <v>43798</v>
      </c>
      <c r="C1286" t="s">
        <v>29</v>
      </c>
      <c r="D1286" t="s">
        <v>19</v>
      </c>
      <c r="E1286">
        <v>1191100198</v>
      </c>
      <c r="F1286">
        <v>619027</v>
      </c>
      <c r="G1286" t="s">
        <v>20</v>
      </c>
      <c r="H1286" t="s">
        <v>206</v>
      </c>
      <c r="J1286" s="7">
        <v>1310.4000000000001</v>
      </c>
      <c r="K1286" s="7">
        <v>1310.4000000000001</v>
      </c>
      <c r="L1286" t="s">
        <v>21</v>
      </c>
      <c r="M1286" t="s">
        <v>22</v>
      </c>
      <c r="N1286" t="s">
        <v>23</v>
      </c>
      <c r="O1286" s="7">
        <v>1310.4000000000001</v>
      </c>
      <c r="P1286" t="s">
        <v>24</v>
      </c>
      <c r="R1286">
        <v>4827675</v>
      </c>
    </row>
    <row r="1287" spans="1:18" customFormat="1">
      <c r="A1287" s="1">
        <v>43799</v>
      </c>
      <c r="C1287" t="s">
        <v>35</v>
      </c>
      <c r="D1287" t="s">
        <v>19</v>
      </c>
      <c r="E1287">
        <v>1191100347</v>
      </c>
      <c r="F1287">
        <v>345013531</v>
      </c>
      <c r="G1287" t="s">
        <v>20</v>
      </c>
      <c r="H1287" t="s">
        <v>189</v>
      </c>
      <c r="J1287" s="7">
        <v>5614.76</v>
      </c>
      <c r="K1287" s="7">
        <v>5614.76</v>
      </c>
      <c r="L1287" t="s">
        <v>21</v>
      </c>
      <c r="M1287" t="s">
        <v>22</v>
      </c>
      <c r="N1287" t="s">
        <v>23</v>
      </c>
      <c r="O1287" s="7">
        <v>5614.76</v>
      </c>
      <c r="P1287" t="s">
        <v>24</v>
      </c>
      <c r="R1287">
        <v>4886250</v>
      </c>
    </row>
    <row r="1288" spans="1:18" customFormat="1">
      <c r="A1288" s="1">
        <v>43799</v>
      </c>
      <c r="C1288" t="s">
        <v>82</v>
      </c>
      <c r="D1288" t="s">
        <v>19</v>
      </c>
      <c r="E1288">
        <v>1191100200</v>
      </c>
      <c r="F1288">
        <v>201903780</v>
      </c>
      <c r="G1288" t="s">
        <v>20</v>
      </c>
      <c r="H1288" t="s">
        <v>191</v>
      </c>
      <c r="J1288">
        <v>379.2</v>
      </c>
      <c r="K1288">
        <v>379.2</v>
      </c>
      <c r="L1288" t="s">
        <v>21</v>
      </c>
      <c r="M1288" t="s">
        <v>22</v>
      </c>
      <c r="N1288" t="s">
        <v>23</v>
      </c>
      <c r="O1288">
        <v>379.2</v>
      </c>
      <c r="P1288" t="s">
        <v>24</v>
      </c>
      <c r="R1288">
        <v>4827679</v>
      </c>
    </row>
    <row r="1289" spans="1:18" customFormat="1">
      <c r="A1289" s="1">
        <v>43799</v>
      </c>
      <c r="C1289" t="s">
        <v>54</v>
      </c>
      <c r="D1289" t="s">
        <v>19</v>
      </c>
      <c r="E1289">
        <v>1191100244</v>
      </c>
      <c r="F1289">
        <v>20192500</v>
      </c>
      <c r="G1289" t="s">
        <v>20</v>
      </c>
      <c r="H1289" t="s">
        <v>198</v>
      </c>
      <c r="J1289">
        <v>402</v>
      </c>
      <c r="K1289">
        <v>402</v>
      </c>
      <c r="L1289" t="s">
        <v>21</v>
      </c>
      <c r="M1289" t="s">
        <v>22</v>
      </c>
      <c r="N1289" t="s">
        <v>23</v>
      </c>
      <c r="O1289">
        <v>402</v>
      </c>
      <c r="P1289" t="s">
        <v>24</v>
      </c>
      <c r="R1289">
        <v>4865651</v>
      </c>
    </row>
    <row r="1290" spans="1:18" customFormat="1">
      <c r="A1290" s="1">
        <v>43799</v>
      </c>
      <c r="C1290" t="s">
        <v>70</v>
      </c>
      <c r="D1290" t="s">
        <v>19</v>
      </c>
      <c r="E1290">
        <v>1191100241</v>
      </c>
      <c r="F1290">
        <v>190776</v>
      </c>
      <c r="G1290" t="s">
        <v>20</v>
      </c>
      <c r="H1290" t="s">
        <v>200</v>
      </c>
      <c r="J1290">
        <v>931.06</v>
      </c>
      <c r="K1290">
        <v>931.06</v>
      </c>
      <c r="L1290" t="s">
        <v>21</v>
      </c>
      <c r="M1290" t="s">
        <v>22</v>
      </c>
      <c r="N1290" t="s">
        <v>23</v>
      </c>
      <c r="O1290">
        <v>931.06</v>
      </c>
      <c r="P1290" t="s">
        <v>24</v>
      </c>
      <c r="R1290">
        <v>4865645</v>
      </c>
    </row>
    <row r="1291" spans="1:18" customFormat="1">
      <c r="A1291" s="1">
        <v>43799</v>
      </c>
      <c r="C1291" t="s">
        <v>96</v>
      </c>
      <c r="D1291" t="s">
        <v>19</v>
      </c>
      <c r="E1291">
        <v>1191100245</v>
      </c>
      <c r="F1291">
        <v>119982019</v>
      </c>
      <c r="G1291" t="s">
        <v>20</v>
      </c>
      <c r="H1291" t="s">
        <v>201</v>
      </c>
      <c r="J1291" s="42">
        <v>230.88</v>
      </c>
      <c r="K1291" s="42">
        <v>230.88</v>
      </c>
      <c r="L1291" t="s">
        <v>21</v>
      </c>
      <c r="M1291" t="s">
        <v>22</v>
      </c>
      <c r="N1291" t="s">
        <v>23</v>
      </c>
      <c r="O1291" s="42">
        <v>230.88</v>
      </c>
      <c r="P1291" t="s">
        <v>24</v>
      </c>
      <c r="R1291">
        <v>4865653</v>
      </c>
    </row>
    <row r="1292" spans="1:18">
      <c r="A1292" s="147">
        <v>43799</v>
      </c>
      <c r="C1292" t="s">
        <v>54</v>
      </c>
      <c r="D1292" t="s">
        <v>19</v>
      </c>
      <c r="E1292" s="106">
        <v>1191100236</v>
      </c>
      <c r="F1292" s="106">
        <v>2019789</v>
      </c>
      <c r="G1292" s="106" t="s">
        <v>20</v>
      </c>
      <c r="H1292" s="106" t="s">
        <v>219</v>
      </c>
      <c r="J1292">
        <v>908.88</v>
      </c>
      <c r="K1292">
        <v>908.88</v>
      </c>
      <c r="L1292" t="s">
        <v>21</v>
      </c>
      <c r="M1292" t="s">
        <v>22</v>
      </c>
      <c r="N1292" t="s">
        <v>23</v>
      </c>
      <c r="O1292" s="106">
        <v>908.88</v>
      </c>
      <c r="P1292" t="s">
        <v>24</v>
      </c>
      <c r="R1292">
        <v>4865328</v>
      </c>
    </row>
    <row r="1293" spans="1:18">
      <c r="A1293" s="147">
        <v>43799</v>
      </c>
      <c r="C1293" t="s">
        <v>34</v>
      </c>
      <c r="D1293" t="s">
        <v>19</v>
      </c>
      <c r="E1293" s="106">
        <v>1191100345</v>
      </c>
      <c r="F1293" s="106">
        <v>2019790</v>
      </c>
      <c r="G1293" s="106" t="s">
        <v>20</v>
      </c>
      <c r="H1293" s="106" t="s">
        <v>219</v>
      </c>
      <c r="J1293" s="7">
        <v>1462.08</v>
      </c>
      <c r="K1293" s="7">
        <v>1462.08</v>
      </c>
      <c r="L1293" t="s">
        <v>21</v>
      </c>
      <c r="M1293" t="s">
        <v>22</v>
      </c>
      <c r="N1293" t="s">
        <v>23</v>
      </c>
      <c r="O1293" s="98">
        <v>1462.08</v>
      </c>
      <c r="P1293" t="s">
        <v>24</v>
      </c>
      <c r="R1293">
        <v>4886246</v>
      </c>
    </row>
    <row r="1294" spans="1:18">
      <c r="A1294" s="147">
        <v>43799</v>
      </c>
      <c r="C1294" t="s">
        <v>66</v>
      </c>
      <c r="D1294" t="s">
        <v>19</v>
      </c>
      <c r="E1294" s="106">
        <v>1191100344</v>
      </c>
      <c r="F1294" s="106">
        <v>2019791</v>
      </c>
      <c r="G1294" s="106" t="s">
        <v>20</v>
      </c>
      <c r="H1294" s="106" t="s">
        <v>219</v>
      </c>
      <c r="J1294" s="42">
        <v>774.24</v>
      </c>
      <c r="K1294" s="42">
        <v>774.24</v>
      </c>
      <c r="L1294" t="s">
        <v>21</v>
      </c>
      <c r="M1294" t="s">
        <v>22</v>
      </c>
      <c r="N1294" t="s">
        <v>23</v>
      </c>
      <c r="O1294" s="106">
        <v>774.24</v>
      </c>
      <c r="P1294" t="s">
        <v>24</v>
      </c>
      <c r="R1294">
        <v>4886244</v>
      </c>
    </row>
    <row r="1295" spans="1:18">
      <c r="A1295" s="147">
        <v>43799</v>
      </c>
      <c r="C1295" t="s">
        <v>50</v>
      </c>
      <c r="D1295" t="s">
        <v>19</v>
      </c>
      <c r="E1295" s="106">
        <v>1191100240</v>
      </c>
      <c r="F1295" s="106">
        <v>2019792</v>
      </c>
      <c r="G1295" s="106" t="s">
        <v>20</v>
      </c>
      <c r="H1295" s="106" t="s">
        <v>219</v>
      </c>
      <c r="J1295">
        <v>658.08</v>
      </c>
      <c r="K1295">
        <v>658.08</v>
      </c>
      <c r="L1295" t="s">
        <v>21</v>
      </c>
      <c r="M1295" t="s">
        <v>22</v>
      </c>
      <c r="N1295" t="s">
        <v>23</v>
      </c>
      <c r="O1295" s="106">
        <v>658.08</v>
      </c>
      <c r="P1295" t="s">
        <v>24</v>
      </c>
      <c r="R1295">
        <v>4865643</v>
      </c>
    </row>
    <row r="1296" spans="1:18">
      <c r="A1296" s="147">
        <v>43799</v>
      </c>
      <c r="C1296" t="s">
        <v>32</v>
      </c>
      <c r="D1296" t="s">
        <v>19</v>
      </c>
      <c r="E1296" s="106">
        <v>1191100199</v>
      </c>
      <c r="F1296" s="106">
        <v>2019793</v>
      </c>
      <c r="G1296" s="106" t="s">
        <v>20</v>
      </c>
      <c r="H1296" s="106" t="s">
        <v>219</v>
      </c>
      <c r="J1296">
        <v>590.88</v>
      </c>
      <c r="K1296">
        <v>590.88</v>
      </c>
      <c r="L1296" t="s">
        <v>21</v>
      </c>
      <c r="M1296" t="s">
        <v>22</v>
      </c>
      <c r="N1296" t="s">
        <v>23</v>
      </c>
      <c r="O1296" s="106">
        <v>590.88</v>
      </c>
      <c r="P1296" t="s">
        <v>24</v>
      </c>
      <c r="R1296">
        <v>4827677</v>
      </c>
    </row>
    <row r="1297" spans="1:18">
      <c r="A1297" s="147">
        <v>43799</v>
      </c>
      <c r="C1297" t="s">
        <v>128</v>
      </c>
      <c r="D1297" t="s">
        <v>19</v>
      </c>
      <c r="E1297" s="106">
        <v>1191100237</v>
      </c>
      <c r="F1297" s="106">
        <v>2019794</v>
      </c>
      <c r="G1297" s="106" t="s">
        <v>20</v>
      </c>
      <c r="H1297" s="106" t="s">
        <v>219</v>
      </c>
      <c r="J1297" s="42">
        <v>228.6</v>
      </c>
      <c r="K1297" s="42">
        <v>228.6</v>
      </c>
      <c r="L1297" t="s">
        <v>21</v>
      </c>
      <c r="M1297" t="s">
        <v>22</v>
      </c>
      <c r="N1297" t="s">
        <v>23</v>
      </c>
      <c r="O1297" s="106">
        <v>228.6</v>
      </c>
      <c r="P1297" t="s">
        <v>24</v>
      </c>
      <c r="R1297">
        <v>4865332</v>
      </c>
    </row>
    <row r="1298" spans="1:18">
      <c r="A1298" s="147">
        <v>43799</v>
      </c>
      <c r="C1298" t="s">
        <v>119</v>
      </c>
      <c r="D1298" t="s">
        <v>19</v>
      </c>
      <c r="E1298" s="106">
        <v>1191100238</v>
      </c>
      <c r="F1298" s="106">
        <v>2019795</v>
      </c>
      <c r="G1298" s="106" t="s">
        <v>20</v>
      </c>
      <c r="H1298" s="106" t="s">
        <v>219</v>
      </c>
      <c r="J1298">
        <v>428.94</v>
      </c>
      <c r="K1298">
        <v>428.94</v>
      </c>
      <c r="L1298" t="s">
        <v>21</v>
      </c>
      <c r="M1298" t="s">
        <v>22</v>
      </c>
      <c r="N1298" t="s">
        <v>23</v>
      </c>
      <c r="O1298" s="106">
        <v>428.94</v>
      </c>
      <c r="P1298" t="s">
        <v>24</v>
      </c>
      <c r="R1298">
        <v>4865637</v>
      </c>
    </row>
    <row r="1299" spans="1:18">
      <c r="A1299" s="147">
        <v>43799</v>
      </c>
      <c r="C1299" t="s">
        <v>120</v>
      </c>
      <c r="D1299" t="s">
        <v>19</v>
      </c>
      <c r="E1299" s="106">
        <v>1191100239</v>
      </c>
      <c r="F1299" s="106">
        <v>2019796</v>
      </c>
      <c r="G1299" s="106" t="s">
        <v>20</v>
      </c>
      <c r="H1299" s="106" t="s">
        <v>219</v>
      </c>
      <c r="J1299" s="7">
        <v>1228.2</v>
      </c>
      <c r="K1299" s="7">
        <v>1228.2</v>
      </c>
      <c r="L1299" t="s">
        <v>21</v>
      </c>
      <c r="M1299" t="s">
        <v>22</v>
      </c>
      <c r="N1299" t="s">
        <v>23</v>
      </c>
      <c r="O1299" s="98">
        <v>1228.2</v>
      </c>
      <c r="P1299" t="s">
        <v>24</v>
      </c>
      <c r="R1299">
        <v>4865641</v>
      </c>
    </row>
    <row r="1300" spans="1:18">
      <c r="A1300" s="147">
        <v>43799</v>
      </c>
      <c r="C1300" t="s">
        <v>68</v>
      </c>
      <c r="D1300" t="s">
        <v>19</v>
      </c>
      <c r="E1300" s="106">
        <v>1191100348</v>
      </c>
      <c r="F1300" s="106">
        <v>2019798</v>
      </c>
      <c r="G1300" s="106" t="s">
        <v>20</v>
      </c>
      <c r="H1300" s="106" t="s">
        <v>219</v>
      </c>
      <c r="J1300">
        <v>230.4</v>
      </c>
      <c r="K1300">
        <v>230.4</v>
      </c>
      <c r="L1300" t="s">
        <v>21</v>
      </c>
      <c r="M1300" t="s">
        <v>22</v>
      </c>
      <c r="N1300" t="s">
        <v>23</v>
      </c>
      <c r="O1300" s="106">
        <v>230.4</v>
      </c>
      <c r="P1300" t="s">
        <v>24</v>
      </c>
      <c r="R1300">
        <v>4886286</v>
      </c>
    </row>
    <row r="1301" spans="1:18">
      <c r="A1301" s="147">
        <v>43799</v>
      </c>
      <c r="C1301" t="s">
        <v>35</v>
      </c>
      <c r="D1301" t="s">
        <v>19</v>
      </c>
      <c r="E1301" s="106">
        <v>1191100349</v>
      </c>
      <c r="F1301" s="106">
        <v>2019799</v>
      </c>
      <c r="G1301" s="106" t="s">
        <v>20</v>
      </c>
      <c r="H1301" s="106" t="s">
        <v>219</v>
      </c>
      <c r="J1301">
        <v>36</v>
      </c>
      <c r="K1301">
        <v>36</v>
      </c>
      <c r="L1301" t="s">
        <v>21</v>
      </c>
      <c r="M1301" t="s">
        <v>22</v>
      </c>
      <c r="N1301" t="s">
        <v>23</v>
      </c>
      <c r="O1301" s="106">
        <v>36</v>
      </c>
      <c r="P1301" t="s">
        <v>24</v>
      </c>
      <c r="R1301">
        <v>4886290</v>
      </c>
    </row>
    <row r="1302" spans="1:18">
      <c r="A1302" s="147">
        <v>43799</v>
      </c>
      <c r="C1302" t="s">
        <v>156</v>
      </c>
      <c r="D1302" t="s">
        <v>19</v>
      </c>
      <c r="E1302" s="106">
        <v>1191100350</v>
      </c>
      <c r="F1302" s="106">
        <v>2019800</v>
      </c>
      <c r="G1302" s="106" t="s">
        <v>20</v>
      </c>
      <c r="H1302" s="106" t="s">
        <v>219</v>
      </c>
      <c r="J1302">
        <v>288.83999999999997</v>
      </c>
      <c r="K1302">
        <v>288.83999999999997</v>
      </c>
      <c r="L1302" t="s">
        <v>21</v>
      </c>
      <c r="M1302" t="s">
        <v>22</v>
      </c>
      <c r="N1302" t="s">
        <v>23</v>
      </c>
      <c r="O1302" s="106">
        <v>288.83999999999997</v>
      </c>
      <c r="P1302" t="s">
        <v>24</v>
      </c>
      <c r="R1302">
        <v>4886292</v>
      </c>
    </row>
    <row r="1303" spans="1:18">
      <c r="A1303" s="147">
        <v>43799</v>
      </c>
      <c r="C1303" t="s">
        <v>40</v>
      </c>
      <c r="D1303" t="s">
        <v>19</v>
      </c>
      <c r="E1303" s="106">
        <v>1191100351</v>
      </c>
      <c r="F1303" s="106">
        <v>2019801</v>
      </c>
      <c r="G1303" s="106" t="s">
        <v>20</v>
      </c>
      <c r="H1303" s="106" t="s">
        <v>219</v>
      </c>
      <c r="J1303">
        <v>36</v>
      </c>
      <c r="K1303">
        <v>36</v>
      </c>
      <c r="L1303" t="s">
        <v>21</v>
      </c>
      <c r="M1303" t="s">
        <v>22</v>
      </c>
      <c r="N1303" t="s">
        <v>23</v>
      </c>
      <c r="O1303" s="106">
        <v>36</v>
      </c>
      <c r="P1303" t="s">
        <v>24</v>
      </c>
      <c r="R1303">
        <v>4886322</v>
      </c>
    </row>
    <row r="1304" spans="1:18">
      <c r="A1304" s="147">
        <v>43799</v>
      </c>
      <c r="C1304" t="s">
        <v>35</v>
      </c>
      <c r="D1304" t="s">
        <v>19</v>
      </c>
      <c r="E1304" s="106">
        <v>1191100352</v>
      </c>
      <c r="F1304" s="106">
        <v>2019802</v>
      </c>
      <c r="G1304" s="106" t="s">
        <v>20</v>
      </c>
      <c r="H1304" s="106" t="s">
        <v>219</v>
      </c>
      <c r="J1304" s="42">
        <v>288</v>
      </c>
      <c r="K1304" s="42">
        <v>288</v>
      </c>
      <c r="L1304" t="s">
        <v>21</v>
      </c>
      <c r="M1304" t="s">
        <v>22</v>
      </c>
      <c r="N1304" t="s">
        <v>23</v>
      </c>
      <c r="O1304" s="106">
        <v>288</v>
      </c>
      <c r="P1304" t="s">
        <v>24</v>
      </c>
      <c r="R1304">
        <v>4886324</v>
      </c>
    </row>
    <row r="1305" spans="1:18">
      <c r="A1305" s="147">
        <v>43799</v>
      </c>
      <c r="C1305" t="s">
        <v>160</v>
      </c>
      <c r="D1305" t="s">
        <v>19</v>
      </c>
      <c r="E1305" s="106">
        <v>1191100353</v>
      </c>
      <c r="F1305" s="106">
        <v>2019803</v>
      </c>
      <c r="G1305" s="106" t="s">
        <v>20</v>
      </c>
      <c r="H1305" s="106" t="s">
        <v>219</v>
      </c>
      <c r="J1305" s="42">
        <v>66</v>
      </c>
      <c r="K1305" s="42">
        <v>66</v>
      </c>
      <c r="L1305" t="s">
        <v>21</v>
      </c>
      <c r="M1305" t="s">
        <v>22</v>
      </c>
      <c r="N1305" t="s">
        <v>23</v>
      </c>
      <c r="O1305" s="106">
        <v>66</v>
      </c>
      <c r="P1305" t="s">
        <v>24</v>
      </c>
      <c r="R1305">
        <v>4886347</v>
      </c>
    </row>
    <row r="1306" spans="1:18">
      <c r="A1306" s="147">
        <v>43799</v>
      </c>
      <c r="C1306" t="s">
        <v>31</v>
      </c>
      <c r="D1306" t="s">
        <v>19</v>
      </c>
      <c r="E1306" s="106">
        <v>1191100354</v>
      </c>
      <c r="F1306" s="106">
        <v>2019804</v>
      </c>
      <c r="G1306" s="106" t="s">
        <v>20</v>
      </c>
      <c r="H1306" s="106" t="s">
        <v>219</v>
      </c>
      <c r="J1306">
        <v>164.88</v>
      </c>
      <c r="K1306">
        <v>164.88</v>
      </c>
      <c r="L1306" t="s">
        <v>21</v>
      </c>
      <c r="M1306" t="s">
        <v>22</v>
      </c>
      <c r="N1306" t="s">
        <v>23</v>
      </c>
      <c r="O1306" s="106">
        <v>164.88</v>
      </c>
      <c r="P1306" t="s">
        <v>24</v>
      </c>
      <c r="R1306">
        <v>4886349</v>
      </c>
    </row>
    <row r="1307" spans="1:18">
      <c r="A1307" s="147">
        <v>43799</v>
      </c>
      <c r="C1307" t="s">
        <v>99</v>
      </c>
      <c r="D1307" t="s">
        <v>19</v>
      </c>
      <c r="E1307" s="106">
        <v>1191100355</v>
      </c>
      <c r="F1307" s="106">
        <v>2019805</v>
      </c>
      <c r="G1307" s="106" t="s">
        <v>20</v>
      </c>
      <c r="H1307" s="106" t="s">
        <v>219</v>
      </c>
      <c r="J1307">
        <v>36</v>
      </c>
      <c r="K1307">
        <v>36</v>
      </c>
      <c r="L1307" t="s">
        <v>21</v>
      </c>
      <c r="M1307" t="s">
        <v>22</v>
      </c>
      <c r="N1307" t="s">
        <v>23</v>
      </c>
      <c r="O1307" s="106">
        <v>36</v>
      </c>
      <c r="P1307" t="s">
        <v>24</v>
      </c>
      <c r="R1307">
        <v>4886361</v>
      </c>
    </row>
    <row r="1308" spans="1:18">
      <c r="A1308" s="147">
        <v>43799</v>
      </c>
      <c r="C1308" t="s">
        <v>100</v>
      </c>
      <c r="D1308" t="s">
        <v>19</v>
      </c>
      <c r="E1308" s="106">
        <v>1191100355</v>
      </c>
      <c r="F1308" s="106">
        <v>2019805</v>
      </c>
      <c r="G1308" s="106" t="s">
        <v>20</v>
      </c>
      <c r="H1308" s="106" t="s">
        <v>219</v>
      </c>
      <c r="J1308">
        <v>380.76</v>
      </c>
      <c r="K1308">
        <v>380.76</v>
      </c>
      <c r="L1308" t="s">
        <v>21</v>
      </c>
      <c r="M1308" t="s">
        <v>22</v>
      </c>
      <c r="N1308" t="s">
        <v>23</v>
      </c>
      <c r="O1308" s="106">
        <v>380.76</v>
      </c>
      <c r="P1308" t="s">
        <v>24</v>
      </c>
      <c r="R1308">
        <v>4886360</v>
      </c>
    </row>
    <row r="1309" spans="1:18">
      <c r="A1309" s="147">
        <v>43799</v>
      </c>
      <c r="C1309" t="s">
        <v>29</v>
      </c>
      <c r="D1309" t="s">
        <v>19</v>
      </c>
      <c r="E1309" s="106">
        <v>1191100356</v>
      </c>
      <c r="F1309" s="106">
        <v>2019806</v>
      </c>
      <c r="G1309" s="106" t="s">
        <v>20</v>
      </c>
      <c r="H1309" s="106" t="s">
        <v>219</v>
      </c>
      <c r="J1309">
        <v>82.44</v>
      </c>
      <c r="K1309">
        <v>82.44</v>
      </c>
      <c r="L1309" t="s">
        <v>21</v>
      </c>
      <c r="M1309" t="s">
        <v>22</v>
      </c>
      <c r="N1309" t="s">
        <v>23</v>
      </c>
      <c r="O1309" s="106">
        <v>82.44</v>
      </c>
      <c r="P1309" t="s">
        <v>24</v>
      </c>
      <c r="R1309">
        <v>4886376</v>
      </c>
    </row>
    <row r="1310" spans="1:18">
      <c r="A1310" s="147">
        <v>43799</v>
      </c>
      <c r="C1310" t="s">
        <v>40</v>
      </c>
      <c r="D1310" t="s">
        <v>19</v>
      </c>
      <c r="E1310" s="106">
        <v>1191100357</v>
      </c>
      <c r="F1310" s="106">
        <v>2019807</v>
      </c>
      <c r="G1310" s="106" t="s">
        <v>20</v>
      </c>
      <c r="H1310" s="106" t="s">
        <v>219</v>
      </c>
      <c r="J1310">
        <v>117.6</v>
      </c>
      <c r="K1310">
        <v>117.6</v>
      </c>
      <c r="L1310" t="s">
        <v>21</v>
      </c>
      <c r="M1310" t="s">
        <v>22</v>
      </c>
      <c r="N1310" t="s">
        <v>23</v>
      </c>
      <c r="O1310" s="106">
        <v>117.6</v>
      </c>
      <c r="P1310" t="s">
        <v>24</v>
      </c>
      <c r="R1310">
        <v>4886382</v>
      </c>
    </row>
    <row r="1311" spans="1:18">
      <c r="A1311" s="147">
        <v>43799</v>
      </c>
      <c r="C1311" t="s">
        <v>84</v>
      </c>
      <c r="D1311" t="s">
        <v>19</v>
      </c>
      <c r="E1311" s="106">
        <v>1191100358</v>
      </c>
      <c r="F1311" s="106">
        <v>2019808</v>
      </c>
      <c r="G1311" s="106" t="s">
        <v>20</v>
      </c>
      <c r="H1311" s="106" t="s">
        <v>219</v>
      </c>
      <c r="J1311">
        <v>181.2</v>
      </c>
      <c r="K1311">
        <v>181.2</v>
      </c>
      <c r="L1311" t="s">
        <v>21</v>
      </c>
      <c r="M1311" t="s">
        <v>22</v>
      </c>
      <c r="N1311" t="s">
        <v>23</v>
      </c>
      <c r="O1311" s="106">
        <v>181.2</v>
      </c>
      <c r="P1311" t="s">
        <v>24</v>
      </c>
      <c r="R1311">
        <v>4886386</v>
      </c>
    </row>
    <row r="1312" spans="1:18">
      <c r="A1312" s="147">
        <v>43799</v>
      </c>
      <c r="C1312" t="s">
        <v>40</v>
      </c>
      <c r="D1312" t="s">
        <v>19</v>
      </c>
      <c r="E1312" s="106">
        <v>1191100359</v>
      </c>
      <c r="F1312" s="106">
        <v>2019809</v>
      </c>
      <c r="G1312" s="106" t="s">
        <v>20</v>
      </c>
      <c r="H1312" s="106" t="s">
        <v>219</v>
      </c>
      <c r="J1312" s="42">
        <v>174.12</v>
      </c>
      <c r="K1312" s="42">
        <v>174.12</v>
      </c>
      <c r="L1312" t="s">
        <v>21</v>
      </c>
      <c r="M1312" t="s">
        <v>22</v>
      </c>
      <c r="N1312" t="s">
        <v>23</v>
      </c>
      <c r="O1312" s="106">
        <v>174.12</v>
      </c>
      <c r="P1312" t="s">
        <v>24</v>
      </c>
      <c r="R1312">
        <v>4886388</v>
      </c>
    </row>
    <row r="1313" spans="1:18">
      <c r="A1313" s="147">
        <v>43799</v>
      </c>
      <c r="C1313" t="s">
        <v>40</v>
      </c>
      <c r="D1313" t="s">
        <v>19</v>
      </c>
      <c r="E1313" s="106">
        <v>1191100476</v>
      </c>
      <c r="F1313" s="106">
        <v>2019810</v>
      </c>
      <c r="G1313" s="106" t="s">
        <v>20</v>
      </c>
      <c r="H1313" s="106" t="s">
        <v>219</v>
      </c>
      <c r="J1313">
        <v>27.48</v>
      </c>
      <c r="K1313">
        <v>27.48</v>
      </c>
      <c r="L1313" t="s">
        <v>21</v>
      </c>
      <c r="M1313" t="s">
        <v>22</v>
      </c>
      <c r="N1313" t="s">
        <v>23</v>
      </c>
      <c r="O1313" s="106">
        <v>27.48</v>
      </c>
      <c r="P1313" t="s">
        <v>24</v>
      </c>
      <c r="R1313">
        <v>4896055</v>
      </c>
    </row>
    <row r="1314" spans="1:18">
      <c r="A1314" s="147">
        <v>43799</v>
      </c>
      <c r="C1314" t="s">
        <v>34</v>
      </c>
      <c r="D1314" t="s">
        <v>19</v>
      </c>
      <c r="E1314" s="106">
        <v>1191100477</v>
      </c>
      <c r="F1314" s="106">
        <v>2019811</v>
      </c>
      <c r="G1314" s="106" t="s">
        <v>20</v>
      </c>
      <c r="H1314" s="106" t="s">
        <v>219</v>
      </c>
      <c r="J1314">
        <v>67.88</v>
      </c>
      <c r="K1314">
        <v>67.88</v>
      </c>
      <c r="L1314" t="s">
        <v>21</v>
      </c>
      <c r="M1314" t="s">
        <v>22</v>
      </c>
      <c r="N1314" t="s">
        <v>23</v>
      </c>
      <c r="O1314" s="106">
        <v>67.88</v>
      </c>
      <c r="P1314" t="s">
        <v>24</v>
      </c>
      <c r="R1314">
        <v>4896057</v>
      </c>
    </row>
    <row r="1315" spans="1:18">
      <c r="A1315" s="147">
        <v>43799</v>
      </c>
      <c r="C1315" t="s">
        <v>160</v>
      </c>
      <c r="D1315" t="s">
        <v>19</v>
      </c>
      <c r="E1315" s="106">
        <v>1191100478</v>
      </c>
      <c r="F1315" s="106">
        <v>2019812</v>
      </c>
      <c r="G1315" s="106" t="s">
        <v>20</v>
      </c>
      <c r="H1315" s="106" t="s">
        <v>219</v>
      </c>
      <c r="J1315">
        <v>341.16</v>
      </c>
      <c r="K1315">
        <v>341.16</v>
      </c>
      <c r="L1315" t="s">
        <v>21</v>
      </c>
      <c r="M1315" t="s">
        <v>22</v>
      </c>
      <c r="N1315" t="s">
        <v>23</v>
      </c>
      <c r="O1315" s="106">
        <v>341.16</v>
      </c>
      <c r="P1315" t="s">
        <v>24</v>
      </c>
      <c r="R1315">
        <v>4896059</v>
      </c>
    </row>
    <row r="1316" spans="1:18">
      <c r="A1316" s="147">
        <v>43799</v>
      </c>
      <c r="C1316" t="s">
        <v>28</v>
      </c>
      <c r="D1316" t="s">
        <v>19</v>
      </c>
      <c r="E1316" s="106">
        <v>1191100360</v>
      </c>
      <c r="F1316" s="106">
        <v>2019813</v>
      </c>
      <c r="G1316" s="106" t="s">
        <v>20</v>
      </c>
      <c r="H1316" s="106" t="s">
        <v>219</v>
      </c>
      <c r="J1316" s="7">
        <v>1863.48</v>
      </c>
      <c r="K1316" s="7">
        <v>1863.48</v>
      </c>
      <c r="L1316" t="s">
        <v>21</v>
      </c>
      <c r="M1316" t="s">
        <v>22</v>
      </c>
      <c r="N1316" t="s">
        <v>23</v>
      </c>
      <c r="O1316" s="98">
        <v>1863.48</v>
      </c>
      <c r="P1316" t="s">
        <v>24</v>
      </c>
      <c r="R1316">
        <v>4886404</v>
      </c>
    </row>
    <row r="1317" spans="1:18">
      <c r="A1317" s="147">
        <v>43799</v>
      </c>
      <c r="C1317" t="s">
        <v>41</v>
      </c>
      <c r="D1317" t="s">
        <v>19</v>
      </c>
      <c r="E1317" s="106">
        <v>1191100361</v>
      </c>
      <c r="F1317" s="106">
        <v>2019814</v>
      </c>
      <c r="G1317" s="106" t="s">
        <v>20</v>
      </c>
      <c r="H1317" s="106" t="s">
        <v>219</v>
      </c>
      <c r="J1317">
        <v>46.08</v>
      </c>
      <c r="K1317">
        <v>46.08</v>
      </c>
      <c r="L1317" t="s">
        <v>21</v>
      </c>
      <c r="M1317" t="s">
        <v>22</v>
      </c>
      <c r="N1317" t="s">
        <v>23</v>
      </c>
      <c r="O1317" s="106">
        <v>46.08</v>
      </c>
      <c r="P1317" t="s">
        <v>24</v>
      </c>
      <c r="R1317">
        <v>4886406</v>
      </c>
    </row>
    <row r="1318" spans="1:18">
      <c r="A1318" s="147">
        <v>43799</v>
      </c>
      <c r="C1318" t="s">
        <v>77</v>
      </c>
      <c r="D1318" t="s">
        <v>19</v>
      </c>
      <c r="E1318" s="106">
        <v>1191100479</v>
      </c>
      <c r="F1318" s="106">
        <v>2019815</v>
      </c>
      <c r="G1318" s="106" t="s">
        <v>20</v>
      </c>
      <c r="H1318" s="106" t="s">
        <v>219</v>
      </c>
      <c r="J1318">
        <v>27.48</v>
      </c>
      <c r="K1318">
        <v>27.48</v>
      </c>
      <c r="L1318" t="s">
        <v>21</v>
      </c>
      <c r="M1318" t="s">
        <v>22</v>
      </c>
      <c r="N1318" t="s">
        <v>23</v>
      </c>
      <c r="O1318" s="106">
        <v>27.48</v>
      </c>
      <c r="P1318" t="s">
        <v>24</v>
      </c>
      <c r="R1318">
        <v>4896061</v>
      </c>
    </row>
    <row r="1319" spans="1:18">
      <c r="A1319" s="147">
        <v>43799</v>
      </c>
      <c r="C1319" t="s">
        <v>44</v>
      </c>
      <c r="D1319" t="s">
        <v>19</v>
      </c>
      <c r="E1319" s="106">
        <v>1191100480</v>
      </c>
      <c r="F1319" s="106">
        <v>2019816</v>
      </c>
      <c r="G1319" s="106" t="s">
        <v>20</v>
      </c>
      <c r="H1319" s="106" t="s">
        <v>219</v>
      </c>
      <c r="J1319">
        <v>115.44</v>
      </c>
      <c r="K1319">
        <v>115.44</v>
      </c>
      <c r="L1319" t="s">
        <v>21</v>
      </c>
      <c r="M1319" t="s">
        <v>22</v>
      </c>
      <c r="N1319" t="s">
        <v>23</v>
      </c>
      <c r="O1319" s="106">
        <v>115.44</v>
      </c>
      <c r="P1319" t="s">
        <v>24</v>
      </c>
      <c r="R1319">
        <v>4896063</v>
      </c>
    </row>
    <row r="1320" spans="1:18">
      <c r="A1320" s="147">
        <v>43799</v>
      </c>
      <c r="C1320" t="s">
        <v>93</v>
      </c>
      <c r="D1320" t="s">
        <v>19</v>
      </c>
      <c r="E1320" s="106">
        <v>1191100481</v>
      </c>
      <c r="F1320" s="106">
        <v>2019817</v>
      </c>
      <c r="G1320" s="106" t="s">
        <v>20</v>
      </c>
      <c r="H1320" s="106" t="s">
        <v>219</v>
      </c>
      <c r="J1320" s="42">
        <v>36</v>
      </c>
      <c r="K1320" s="42">
        <v>36</v>
      </c>
      <c r="L1320" t="s">
        <v>21</v>
      </c>
      <c r="M1320" t="s">
        <v>22</v>
      </c>
      <c r="N1320" t="s">
        <v>23</v>
      </c>
      <c r="O1320" s="106">
        <v>36</v>
      </c>
      <c r="P1320" t="s">
        <v>24</v>
      </c>
      <c r="R1320">
        <v>4896065</v>
      </c>
    </row>
    <row r="1321" spans="1:18" customFormat="1">
      <c r="A1321" s="1">
        <v>43799</v>
      </c>
      <c r="C1321" t="s">
        <v>49</v>
      </c>
      <c r="D1321" t="s">
        <v>19</v>
      </c>
      <c r="E1321">
        <v>1191100487</v>
      </c>
      <c r="F1321">
        <v>1970623</v>
      </c>
      <c r="G1321" t="s">
        <v>20</v>
      </c>
      <c r="H1321" t="s">
        <v>203</v>
      </c>
      <c r="J1321">
        <v>98.36</v>
      </c>
      <c r="K1321">
        <v>98.36</v>
      </c>
      <c r="L1321" t="s">
        <v>21</v>
      </c>
      <c r="M1321" t="s">
        <v>22</v>
      </c>
      <c r="N1321" t="s">
        <v>23</v>
      </c>
      <c r="O1321">
        <v>98.36</v>
      </c>
      <c r="P1321" t="s">
        <v>24</v>
      </c>
      <c r="R1321">
        <v>4896096</v>
      </c>
    </row>
    <row r="1322" spans="1:18" customFormat="1">
      <c r="A1322" s="1">
        <v>43799</v>
      </c>
      <c r="C1322" t="s">
        <v>66</v>
      </c>
      <c r="D1322" t="s">
        <v>19</v>
      </c>
      <c r="E1322">
        <v>1191100487</v>
      </c>
      <c r="F1322">
        <v>1970623</v>
      </c>
      <c r="G1322" t="s">
        <v>20</v>
      </c>
      <c r="H1322" t="s">
        <v>203</v>
      </c>
      <c r="J1322">
        <v>161.76</v>
      </c>
      <c r="K1322">
        <v>161.76</v>
      </c>
      <c r="L1322" t="s">
        <v>21</v>
      </c>
      <c r="M1322" t="s">
        <v>22</v>
      </c>
      <c r="N1322" t="s">
        <v>23</v>
      </c>
      <c r="O1322">
        <v>161.76</v>
      </c>
      <c r="P1322" t="s">
        <v>24</v>
      </c>
      <c r="R1322">
        <v>4896095</v>
      </c>
    </row>
    <row r="1323" spans="1:18" customFormat="1">
      <c r="A1323" s="1">
        <v>43799</v>
      </c>
      <c r="C1323" t="s">
        <v>51</v>
      </c>
      <c r="D1323" t="s">
        <v>19</v>
      </c>
      <c r="E1323">
        <v>1191100487</v>
      </c>
      <c r="F1323">
        <v>1970623</v>
      </c>
      <c r="G1323" t="s">
        <v>20</v>
      </c>
      <c r="H1323" t="s">
        <v>203</v>
      </c>
      <c r="J1323">
        <v>112.44</v>
      </c>
      <c r="K1323">
        <v>112.44</v>
      </c>
      <c r="L1323" t="s">
        <v>21</v>
      </c>
      <c r="M1323" t="s">
        <v>22</v>
      </c>
      <c r="N1323" t="s">
        <v>23</v>
      </c>
      <c r="O1323">
        <v>112.44</v>
      </c>
      <c r="P1323" t="s">
        <v>24</v>
      </c>
      <c r="R1323">
        <v>4896097</v>
      </c>
    </row>
    <row r="1324" spans="1:18" customFormat="1">
      <c r="A1324" s="1">
        <v>43799</v>
      </c>
      <c r="C1324" t="s">
        <v>68</v>
      </c>
      <c r="D1324" t="s">
        <v>19</v>
      </c>
      <c r="E1324">
        <v>1191100487</v>
      </c>
      <c r="F1324">
        <v>1970623</v>
      </c>
      <c r="G1324" t="s">
        <v>20</v>
      </c>
      <c r="H1324" t="s">
        <v>203</v>
      </c>
      <c r="J1324">
        <v>356.34</v>
      </c>
      <c r="K1324">
        <v>356.34</v>
      </c>
      <c r="L1324" t="s">
        <v>21</v>
      </c>
      <c r="M1324" t="s">
        <v>22</v>
      </c>
      <c r="N1324" t="s">
        <v>23</v>
      </c>
      <c r="O1324">
        <v>356.34</v>
      </c>
      <c r="P1324" t="s">
        <v>24</v>
      </c>
      <c r="R1324">
        <v>4896094</v>
      </c>
    </row>
    <row r="1325" spans="1:18" customFormat="1">
      <c r="A1325" s="1">
        <v>43799</v>
      </c>
      <c r="C1325" t="s">
        <v>56</v>
      </c>
      <c r="D1325" t="s">
        <v>19</v>
      </c>
      <c r="E1325">
        <v>1191100363</v>
      </c>
      <c r="F1325">
        <v>1970605</v>
      </c>
      <c r="G1325" t="s">
        <v>20</v>
      </c>
      <c r="H1325" t="s">
        <v>203</v>
      </c>
      <c r="J1325">
        <v>368.4</v>
      </c>
      <c r="K1325">
        <v>368.4</v>
      </c>
      <c r="L1325" t="s">
        <v>21</v>
      </c>
      <c r="M1325" t="s">
        <v>22</v>
      </c>
      <c r="N1325" t="s">
        <v>23</v>
      </c>
      <c r="O1325">
        <v>368.4</v>
      </c>
      <c r="P1325" t="s">
        <v>24</v>
      </c>
      <c r="R1325">
        <v>4886417</v>
      </c>
    </row>
    <row r="1326" spans="1:18" customFormat="1">
      <c r="A1326" s="1">
        <v>43799</v>
      </c>
      <c r="C1326" t="s">
        <v>71</v>
      </c>
      <c r="D1326" t="s">
        <v>19</v>
      </c>
      <c r="E1326">
        <v>1191100362</v>
      </c>
      <c r="F1326">
        <v>1970606</v>
      </c>
      <c r="G1326" t="s">
        <v>20</v>
      </c>
      <c r="H1326" t="s">
        <v>203</v>
      </c>
      <c r="J1326" s="7">
        <v>1020.36</v>
      </c>
      <c r="K1326" s="7">
        <v>1020.36</v>
      </c>
      <c r="L1326" t="s">
        <v>21</v>
      </c>
      <c r="M1326" t="s">
        <v>22</v>
      </c>
      <c r="N1326" t="s">
        <v>23</v>
      </c>
      <c r="O1326" s="7">
        <v>1020.36</v>
      </c>
      <c r="P1326" t="s">
        <v>24</v>
      </c>
      <c r="R1326">
        <v>4886411</v>
      </c>
    </row>
    <row r="1327" spans="1:18" customFormat="1">
      <c r="A1327" s="1">
        <v>43799</v>
      </c>
      <c r="C1327" t="s">
        <v>39</v>
      </c>
      <c r="D1327" t="s">
        <v>19</v>
      </c>
      <c r="E1327">
        <v>1191100487</v>
      </c>
      <c r="F1327">
        <v>1970623</v>
      </c>
      <c r="G1327" t="s">
        <v>20</v>
      </c>
      <c r="H1327" t="s">
        <v>203</v>
      </c>
      <c r="J1327">
        <v>130.56</v>
      </c>
      <c r="K1327">
        <v>130.56</v>
      </c>
      <c r="L1327" t="s">
        <v>21</v>
      </c>
      <c r="M1327" t="s">
        <v>22</v>
      </c>
      <c r="N1327" t="s">
        <v>23</v>
      </c>
      <c r="O1327">
        <v>130.56</v>
      </c>
      <c r="P1327" t="s">
        <v>24</v>
      </c>
      <c r="R1327">
        <v>4896098</v>
      </c>
    </row>
    <row r="1328" spans="1:18" customFormat="1">
      <c r="A1328" s="1">
        <v>43799</v>
      </c>
      <c r="C1328" t="s">
        <v>163</v>
      </c>
      <c r="D1328" t="s">
        <v>19</v>
      </c>
      <c r="E1328">
        <v>1191100486</v>
      </c>
      <c r="F1328">
        <v>1970604</v>
      </c>
      <c r="G1328" t="s">
        <v>20</v>
      </c>
      <c r="H1328" t="s">
        <v>203</v>
      </c>
      <c r="J1328" s="7">
        <v>4416</v>
      </c>
      <c r="K1328" s="7">
        <v>4416</v>
      </c>
      <c r="L1328" t="s">
        <v>21</v>
      </c>
      <c r="M1328" t="s">
        <v>22</v>
      </c>
      <c r="N1328" t="s">
        <v>23</v>
      </c>
      <c r="O1328" s="7">
        <v>4416</v>
      </c>
      <c r="P1328" t="s">
        <v>24</v>
      </c>
      <c r="R1328">
        <v>4896092</v>
      </c>
    </row>
    <row r="1329" spans="1:18" customFormat="1">
      <c r="A1329" s="1">
        <v>43799</v>
      </c>
      <c r="C1329" t="s">
        <v>27</v>
      </c>
      <c r="D1329" t="s">
        <v>19</v>
      </c>
      <c r="E1329">
        <v>1191100487</v>
      </c>
      <c r="F1329">
        <v>1970623</v>
      </c>
      <c r="G1329" t="s">
        <v>20</v>
      </c>
      <c r="H1329" t="s">
        <v>203</v>
      </c>
      <c r="J1329">
        <v>353.8</v>
      </c>
      <c r="K1329">
        <v>353.8</v>
      </c>
      <c r="L1329" t="s">
        <v>21</v>
      </c>
      <c r="M1329" t="s">
        <v>22</v>
      </c>
      <c r="N1329" t="s">
        <v>23</v>
      </c>
      <c r="O1329">
        <v>353.8</v>
      </c>
      <c r="P1329" t="s">
        <v>24</v>
      </c>
      <c r="R1329">
        <v>4896099</v>
      </c>
    </row>
    <row r="1330" spans="1:18" customFormat="1">
      <c r="A1330" s="1">
        <v>43799</v>
      </c>
      <c r="C1330" t="s">
        <v>27</v>
      </c>
      <c r="D1330" t="s">
        <v>19</v>
      </c>
      <c r="E1330">
        <v>1191100346</v>
      </c>
      <c r="F1330">
        <v>519066</v>
      </c>
      <c r="G1330" t="s">
        <v>20</v>
      </c>
      <c r="H1330" t="s">
        <v>206</v>
      </c>
      <c r="J1330">
        <v>483</v>
      </c>
      <c r="K1330">
        <v>483</v>
      </c>
      <c r="L1330" t="s">
        <v>21</v>
      </c>
      <c r="M1330" t="s">
        <v>22</v>
      </c>
      <c r="N1330" t="s">
        <v>23</v>
      </c>
      <c r="O1330">
        <v>483</v>
      </c>
      <c r="P1330" t="s">
        <v>24</v>
      </c>
      <c r="R1330">
        <v>4886248</v>
      </c>
    </row>
    <row r="1331" spans="1:18" customFormat="1">
      <c r="A1331" s="1">
        <v>43799</v>
      </c>
      <c r="C1331" t="s">
        <v>61</v>
      </c>
      <c r="D1331" t="s">
        <v>19</v>
      </c>
      <c r="E1331">
        <v>1191100597</v>
      </c>
      <c r="F1331">
        <v>5900063</v>
      </c>
      <c r="G1331" t="s">
        <v>20</v>
      </c>
      <c r="H1331" t="s">
        <v>224</v>
      </c>
      <c r="J1331">
        <v>270.3</v>
      </c>
      <c r="K1331">
        <v>270.3</v>
      </c>
      <c r="L1331" t="s">
        <v>21</v>
      </c>
      <c r="M1331" t="s">
        <v>110</v>
      </c>
      <c r="N1331" t="s">
        <v>23</v>
      </c>
      <c r="O1331">
        <v>270.3</v>
      </c>
      <c r="P1331" t="s">
        <v>24</v>
      </c>
      <c r="R1331">
        <v>4921489</v>
      </c>
    </row>
    <row r="1332" spans="1:18" customFormat="1">
      <c r="A1332" s="1">
        <v>43799</v>
      </c>
      <c r="C1332" t="s">
        <v>61</v>
      </c>
      <c r="D1332" t="s">
        <v>19</v>
      </c>
      <c r="E1332">
        <v>1191100596</v>
      </c>
      <c r="F1332">
        <v>5900062</v>
      </c>
      <c r="G1332" t="s">
        <v>20</v>
      </c>
      <c r="H1332" t="s">
        <v>224</v>
      </c>
      <c r="J1332">
        <v>862.1</v>
      </c>
      <c r="K1332">
        <v>862.1</v>
      </c>
      <c r="L1332" t="s">
        <v>21</v>
      </c>
      <c r="M1332" t="s">
        <v>110</v>
      </c>
      <c r="N1332" t="s">
        <v>23</v>
      </c>
      <c r="O1332">
        <v>862.1</v>
      </c>
      <c r="P1332" t="s">
        <v>24</v>
      </c>
      <c r="R1332">
        <v>4921494</v>
      </c>
    </row>
    <row r="1333" spans="1:18" customFormat="1">
      <c r="A1333" s="1">
        <v>43799</v>
      </c>
      <c r="C1333" t="s">
        <v>127</v>
      </c>
      <c r="D1333" t="s">
        <v>19</v>
      </c>
      <c r="E1333">
        <v>1191100491</v>
      </c>
      <c r="F1333">
        <v>1900299</v>
      </c>
      <c r="G1333" t="s">
        <v>20</v>
      </c>
      <c r="H1333" t="s">
        <v>235</v>
      </c>
      <c r="J1333">
        <v>190.2</v>
      </c>
      <c r="K1333">
        <v>190.2</v>
      </c>
      <c r="L1333" t="s">
        <v>21</v>
      </c>
      <c r="M1333" t="s">
        <v>22</v>
      </c>
      <c r="N1333" t="s">
        <v>23</v>
      </c>
      <c r="O1333">
        <v>190.2</v>
      </c>
      <c r="P1333" t="s">
        <v>24</v>
      </c>
      <c r="R1333">
        <v>4896107</v>
      </c>
    </row>
    <row r="1334" spans="1:18" customFormat="1">
      <c r="A1334" s="1">
        <v>43799</v>
      </c>
      <c r="C1334" t="s">
        <v>36</v>
      </c>
      <c r="D1334" t="s">
        <v>19</v>
      </c>
      <c r="E1334">
        <v>1191100474</v>
      </c>
      <c r="F1334">
        <v>8190880</v>
      </c>
      <c r="G1334" t="s">
        <v>20</v>
      </c>
      <c r="H1334" t="s">
        <v>238</v>
      </c>
      <c r="J1334">
        <v>666</v>
      </c>
      <c r="K1334">
        <v>666</v>
      </c>
      <c r="L1334" t="s">
        <v>21</v>
      </c>
      <c r="M1334" t="s">
        <v>22</v>
      </c>
      <c r="N1334" t="s">
        <v>23</v>
      </c>
      <c r="O1334">
        <v>666</v>
      </c>
      <c r="P1334" t="s">
        <v>24</v>
      </c>
      <c r="R1334">
        <v>4896051</v>
      </c>
    </row>
    <row r="1335" spans="1:18" customFormat="1">
      <c r="A1335" s="1">
        <v>43799</v>
      </c>
      <c r="C1335" t="s">
        <v>36</v>
      </c>
      <c r="D1335" t="s">
        <v>19</v>
      </c>
      <c r="E1335">
        <v>1191100475</v>
      </c>
      <c r="F1335">
        <v>8190876</v>
      </c>
      <c r="G1335" t="s">
        <v>20</v>
      </c>
      <c r="H1335" t="s">
        <v>238</v>
      </c>
      <c r="J1335" s="7">
        <v>1998</v>
      </c>
      <c r="K1335" s="7">
        <v>1998</v>
      </c>
      <c r="L1335" t="s">
        <v>21</v>
      </c>
      <c r="M1335" t="s">
        <v>22</v>
      </c>
      <c r="N1335" t="s">
        <v>23</v>
      </c>
      <c r="O1335" s="7">
        <v>1998</v>
      </c>
      <c r="P1335" t="s">
        <v>24</v>
      </c>
      <c r="R1335">
        <v>4896053</v>
      </c>
    </row>
    <row r="1336" spans="1:18" customFormat="1">
      <c r="A1336" s="1">
        <v>43799</v>
      </c>
      <c r="C1336" t="s">
        <v>67</v>
      </c>
      <c r="D1336" t="s">
        <v>19</v>
      </c>
      <c r="E1336">
        <v>1191100243</v>
      </c>
      <c r="F1336">
        <v>190707</v>
      </c>
      <c r="G1336" t="s">
        <v>20</v>
      </c>
      <c r="H1336" t="s">
        <v>270</v>
      </c>
      <c r="J1336" s="7">
        <v>2945.46</v>
      </c>
      <c r="K1336" s="7">
        <v>2945.46</v>
      </c>
      <c r="L1336" t="s">
        <v>21</v>
      </c>
      <c r="M1336" t="s">
        <v>22</v>
      </c>
      <c r="N1336" t="s">
        <v>23</v>
      </c>
      <c r="O1336" s="7">
        <v>2945.46</v>
      </c>
      <c r="P1336" t="s">
        <v>24</v>
      </c>
      <c r="R1336">
        <v>4865649</v>
      </c>
    </row>
    <row r="1337" spans="1:18" customFormat="1">
      <c r="A1337" s="1">
        <v>43799</v>
      </c>
      <c r="C1337" t="s">
        <v>53</v>
      </c>
      <c r="D1337" t="s">
        <v>19</v>
      </c>
      <c r="E1337">
        <v>1191100484</v>
      </c>
      <c r="F1337">
        <v>190706</v>
      </c>
      <c r="G1337" t="s">
        <v>20</v>
      </c>
      <c r="H1337" t="s">
        <v>270</v>
      </c>
      <c r="J1337" s="7">
        <v>3420.59</v>
      </c>
      <c r="K1337" s="7">
        <v>3420.59</v>
      </c>
      <c r="L1337" t="s">
        <v>21</v>
      </c>
      <c r="M1337" t="s">
        <v>22</v>
      </c>
      <c r="N1337" t="s">
        <v>23</v>
      </c>
      <c r="O1337" s="7">
        <v>3420.59</v>
      </c>
      <c r="P1337" t="s">
        <v>24</v>
      </c>
      <c r="R1337">
        <v>4896087</v>
      </c>
    </row>
    <row r="1338" spans="1:18" customFormat="1">
      <c r="A1338" s="1">
        <v>43799</v>
      </c>
      <c r="C1338" t="s">
        <v>53</v>
      </c>
      <c r="D1338" t="s">
        <v>19</v>
      </c>
      <c r="E1338">
        <v>1191100485</v>
      </c>
      <c r="F1338">
        <v>190705</v>
      </c>
      <c r="G1338" t="s">
        <v>20</v>
      </c>
      <c r="H1338" t="s">
        <v>270</v>
      </c>
      <c r="J1338" s="7">
        <v>2395.1999999999998</v>
      </c>
      <c r="K1338" s="7">
        <v>2395.1999999999998</v>
      </c>
      <c r="L1338" t="s">
        <v>21</v>
      </c>
      <c r="M1338" t="s">
        <v>22</v>
      </c>
      <c r="N1338" t="s">
        <v>23</v>
      </c>
      <c r="O1338" s="7">
        <v>2395.1999999999998</v>
      </c>
      <c r="P1338" t="s">
        <v>24</v>
      </c>
      <c r="R1338">
        <v>4896090</v>
      </c>
    </row>
    <row r="1339" spans="1:18" customFormat="1">
      <c r="A1339" s="1">
        <v>43799</v>
      </c>
      <c r="C1339" t="s">
        <v>117</v>
      </c>
      <c r="D1339" t="s">
        <v>19</v>
      </c>
      <c r="E1339">
        <v>1191100483</v>
      </c>
      <c r="F1339">
        <v>190721</v>
      </c>
      <c r="G1339" t="s">
        <v>20</v>
      </c>
      <c r="H1339" t="s">
        <v>270</v>
      </c>
      <c r="J1339" s="7">
        <v>8890.2000000000007</v>
      </c>
      <c r="K1339" s="7">
        <v>8890.2000000000007</v>
      </c>
      <c r="L1339" t="s">
        <v>21</v>
      </c>
      <c r="M1339" t="s">
        <v>22</v>
      </c>
      <c r="N1339" t="s">
        <v>23</v>
      </c>
      <c r="O1339" s="7">
        <v>8890.2000000000007</v>
      </c>
      <c r="P1339" t="s">
        <v>24</v>
      </c>
      <c r="R1339">
        <v>4896069</v>
      </c>
    </row>
    <row r="1340" spans="1:18" customFormat="1">
      <c r="A1340" s="1">
        <v>43799</v>
      </c>
      <c r="C1340" t="s">
        <v>58</v>
      </c>
      <c r="D1340" t="s">
        <v>19</v>
      </c>
      <c r="E1340">
        <v>1191100242</v>
      </c>
      <c r="F1340">
        <v>190711</v>
      </c>
      <c r="G1340" t="s">
        <v>20</v>
      </c>
      <c r="H1340" t="s">
        <v>270</v>
      </c>
      <c r="J1340" s="7">
        <v>9252</v>
      </c>
      <c r="K1340" s="7">
        <v>9252</v>
      </c>
      <c r="L1340" t="s">
        <v>21</v>
      </c>
      <c r="M1340" t="s">
        <v>22</v>
      </c>
      <c r="N1340" t="s">
        <v>23</v>
      </c>
      <c r="O1340" s="7">
        <v>9252</v>
      </c>
      <c r="P1340" t="s">
        <v>24</v>
      </c>
      <c r="R1340">
        <v>4865647</v>
      </c>
    </row>
    <row r="1341" spans="1:18" customFormat="1">
      <c r="A1341" s="1">
        <v>43799</v>
      </c>
      <c r="C1341" t="s">
        <v>156</v>
      </c>
      <c r="D1341" t="s">
        <v>19</v>
      </c>
      <c r="E1341">
        <v>1191100482</v>
      </c>
      <c r="F1341">
        <v>190720</v>
      </c>
      <c r="G1341" t="s">
        <v>20</v>
      </c>
      <c r="H1341" t="s">
        <v>270</v>
      </c>
      <c r="J1341" s="7">
        <v>5310</v>
      </c>
      <c r="K1341" s="7">
        <v>5310</v>
      </c>
      <c r="L1341" t="s">
        <v>21</v>
      </c>
      <c r="M1341" t="s">
        <v>22</v>
      </c>
      <c r="N1341" t="s">
        <v>23</v>
      </c>
      <c r="O1341" s="7">
        <v>5310</v>
      </c>
      <c r="P1341" t="s">
        <v>24</v>
      </c>
      <c r="R1341">
        <v>4896067</v>
      </c>
    </row>
    <row r="1342" spans="1:18" customFormat="1">
      <c r="A1342" s="1">
        <v>43799</v>
      </c>
      <c r="C1342" t="s">
        <v>171</v>
      </c>
      <c r="D1342" t="s">
        <v>19</v>
      </c>
      <c r="E1342">
        <v>1191100485</v>
      </c>
      <c r="F1342">
        <v>190705</v>
      </c>
      <c r="G1342" t="s">
        <v>20</v>
      </c>
      <c r="H1342" t="s">
        <v>270</v>
      </c>
      <c r="J1342" s="7">
        <v>1197.5999999999999</v>
      </c>
      <c r="K1342" s="7">
        <v>1197.5999999999999</v>
      </c>
      <c r="L1342" t="s">
        <v>21</v>
      </c>
      <c r="M1342" t="s">
        <v>22</v>
      </c>
      <c r="N1342" t="s">
        <v>23</v>
      </c>
      <c r="O1342" s="7">
        <v>1197.5999999999999</v>
      </c>
      <c r="P1342" t="s">
        <v>24</v>
      </c>
      <c r="R1342">
        <v>4896089</v>
      </c>
    </row>
    <row r="1343" spans="1:18" customFormat="1">
      <c r="A1343" s="1">
        <v>43799</v>
      </c>
      <c r="C1343" t="s">
        <v>94</v>
      </c>
      <c r="D1343" t="s">
        <v>19</v>
      </c>
      <c r="E1343">
        <v>1191100490</v>
      </c>
      <c r="F1343">
        <v>190485</v>
      </c>
      <c r="G1343" t="s">
        <v>20</v>
      </c>
      <c r="H1343" t="s">
        <v>278</v>
      </c>
      <c r="J1343">
        <v>906.3</v>
      </c>
      <c r="K1343">
        <v>906.3</v>
      </c>
      <c r="L1343" t="s">
        <v>21</v>
      </c>
      <c r="M1343" t="s">
        <v>22</v>
      </c>
      <c r="N1343" t="s">
        <v>23</v>
      </c>
      <c r="O1343">
        <v>906.3</v>
      </c>
      <c r="P1343" t="s">
        <v>24</v>
      </c>
      <c r="R1343">
        <v>4896105</v>
      </c>
    </row>
    <row r="1344" spans="1:18" customFormat="1">
      <c r="A1344" s="1" t="s">
        <v>3142</v>
      </c>
      <c r="C1344" t="s">
        <v>27</v>
      </c>
      <c r="D1344" t="s">
        <v>19</v>
      </c>
      <c r="E1344">
        <v>1191200074</v>
      </c>
      <c r="F1344">
        <v>345013652</v>
      </c>
      <c r="G1344" t="s">
        <v>20</v>
      </c>
      <c r="H1344" t="s">
        <v>189</v>
      </c>
      <c r="J1344" s="7">
        <v>2557.2399999999998</v>
      </c>
      <c r="K1344" s="7">
        <v>2557.2399999999998</v>
      </c>
      <c r="L1344" t="s">
        <v>21</v>
      </c>
      <c r="M1344" t="s">
        <v>22</v>
      </c>
      <c r="N1344" t="s">
        <v>23</v>
      </c>
      <c r="O1344" s="7">
        <v>2557.2399999999998</v>
      </c>
      <c r="P1344" t="s">
        <v>24</v>
      </c>
      <c r="R1344">
        <v>4951725</v>
      </c>
    </row>
    <row r="1345" spans="1:18" customFormat="1">
      <c r="A1345" s="1">
        <v>43804</v>
      </c>
      <c r="C1345" t="s">
        <v>25</v>
      </c>
      <c r="D1345" t="s">
        <v>19</v>
      </c>
      <c r="E1345">
        <v>1191200073</v>
      </c>
      <c r="F1345">
        <v>4115006244</v>
      </c>
      <c r="G1345" t="s">
        <v>20</v>
      </c>
      <c r="H1345" t="s">
        <v>262</v>
      </c>
      <c r="J1345">
        <v>919.92</v>
      </c>
      <c r="K1345">
        <v>919.92</v>
      </c>
      <c r="L1345" t="s">
        <v>21</v>
      </c>
      <c r="M1345" t="s">
        <v>22</v>
      </c>
      <c r="N1345" t="s">
        <v>23</v>
      </c>
      <c r="O1345">
        <v>919.92</v>
      </c>
      <c r="P1345" t="s">
        <v>24</v>
      </c>
      <c r="R1345">
        <v>4951721</v>
      </c>
    </row>
    <row r="1346" spans="1:18" customFormat="1">
      <c r="A1346" s="1">
        <v>43805</v>
      </c>
      <c r="C1346" t="s">
        <v>166</v>
      </c>
      <c r="D1346" t="s">
        <v>19</v>
      </c>
      <c r="E1346">
        <v>1191200076</v>
      </c>
      <c r="F1346">
        <v>2195010444</v>
      </c>
      <c r="G1346" t="s">
        <v>20</v>
      </c>
      <c r="H1346" t="s">
        <v>212</v>
      </c>
      <c r="J1346">
        <v>222</v>
      </c>
      <c r="K1346">
        <v>222</v>
      </c>
      <c r="L1346" t="s">
        <v>21</v>
      </c>
      <c r="M1346" t="s">
        <v>22</v>
      </c>
      <c r="N1346" t="s">
        <v>23</v>
      </c>
      <c r="O1346">
        <v>222</v>
      </c>
      <c r="P1346" t="s">
        <v>24</v>
      </c>
      <c r="R1346">
        <v>4951735</v>
      </c>
    </row>
    <row r="1347" spans="1:18">
      <c r="A1347" s="147">
        <v>43808</v>
      </c>
      <c r="C1347" t="s">
        <v>31</v>
      </c>
      <c r="D1347" t="s">
        <v>19</v>
      </c>
      <c r="E1347" s="106">
        <v>1191200079</v>
      </c>
      <c r="F1347" s="106">
        <v>2019821</v>
      </c>
      <c r="G1347" s="106" t="s">
        <v>20</v>
      </c>
      <c r="H1347" s="106" t="s">
        <v>219</v>
      </c>
      <c r="J1347" s="42">
        <v>407.28</v>
      </c>
      <c r="K1347" s="42">
        <v>407.28</v>
      </c>
      <c r="L1347" t="s">
        <v>21</v>
      </c>
      <c r="M1347" t="s">
        <v>22</v>
      </c>
      <c r="N1347" t="s">
        <v>23</v>
      </c>
      <c r="O1347" s="106">
        <v>407.28</v>
      </c>
      <c r="P1347" t="s">
        <v>24</v>
      </c>
      <c r="R1347">
        <v>4951749</v>
      </c>
    </row>
    <row r="1348" spans="1:18">
      <c r="A1348" s="147">
        <v>43808</v>
      </c>
      <c r="C1348" t="s">
        <v>36</v>
      </c>
      <c r="D1348" t="s">
        <v>19</v>
      </c>
      <c r="E1348" s="106">
        <v>1191200080</v>
      </c>
      <c r="F1348" s="106">
        <v>2019822</v>
      </c>
      <c r="G1348" s="106" t="s">
        <v>20</v>
      </c>
      <c r="H1348" s="106" t="s">
        <v>219</v>
      </c>
      <c r="J1348" s="7">
        <v>1394.76</v>
      </c>
      <c r="K1348" s="7">
        <v>1394.76</v>
      </c>
      <c r="L1348" t="s">
        <v>21</v>
      </c>
      <c r="M1348" t="s">
        <v>22</v>
      </c>
      <c r="N1348" t="s">
        <v>23</v>
      </c>
      <c r="O1348" s="98">
        <v>1394.76</v>
      </c>
      <c r="P1348" t="s">
        <v>24</v>
      </c>
      <c r="R1348">
        <v>4960477</v>
      </c>
    </row>
    <row r="1349" spans="1:18">
      <c r="A1349" s="147">
        <v>43808</v>
      </c>
      <c r="C1349" t="s">
        <v>29</v>
      </c>
      <c r="D1349" t="s">
        <v>19</v>
      </c>
      <c r="E1349" s="106">
        <v>1191200081</v>
      </c>
      <c r="F1349" s="106">
        <v>2019823</v>
      </c>
      <c r="G1349" s="106" t="s">
        <v>20</v>
      </c>
      <c r="H1349" s="106" t="s">
        <v>219</v>
      </c>
      <c r="J1349" s="7">
        <v>1463.52</v>
      </c>
      <c r="K1349" s="7">
        <v>1463.52</v>
      </c>
      <c r="L1349" t="s">
        <v>21</v>
      </c>
      <c r="M1349" t="s">
        <v>22</v>
      </c>
      <c r="N1349" t="s">
        <v>23</v>
      </c>
      <c r="O1349" s="98">
        <v>1463.52</v>
      </c>
      <c r="P1349" t="s">
        <v>24</v>
      </c>
      <c r="R1349">
        <v>4960493</v>
      </c>
    </row>
    <row r="1350" spans="1:18">
      <c r="A1350" s="147">
        <v>43808</v>
      </c>
      <c r="C1350" t="s">
        <v>51</v>
      </c>
      <c r="D1350" t="s">
        <v>19</v>
      </c>
      <c r="E1350" s="106">
        <v>1191200082</v>
      </c>
      <c r="F1350" s="106">
        <v>2019824</v>
      </c>
      <c r="G1350" s="106" t="s">
        <v>20</v>
      </c>
      <c r="H1350" s="106" t="s">
        <v>219</v>
      </c>
      <c r="J1350">
        <v>649.44000000000005</v>
      </c>
      <c r="K1350">
        <v>649.44000000000005</v>
      </c>
      <c r="L1350" t="s">
        <v>21</v>
      </c>
      <c r="M1350" t="s">
        <v>22</v>
      </c>
      <c r="N1350" t="s">
        <v>23</v>
      </c>
      <c r="O1350" s="106">
        <v>649.44000000000005</v>
      </c>
      <c r="P1350" t="s">
        <v>24</v>
      </c>
      <c r="R1350">
        <v>4983569</v>
      </c>
    </row>
    <row r="1351" spans="1:18">
      <c r="A1351" s="147">
        <v>43808</v>
      </c>
      <c r="C1351" t="s">
        <v>38</v>
      </c>
      <c r="D1351" t="s">
        <v>19</v>
      </c>
      <c r="E1351" s="106">
        <v>1191200083</v>
      </c>
      <c r="F1351" s="106">
        <v>2019825</v>
      </c>
      <c r="G1351" s="106" t="s">
        <v>20</v>
      </c>
      <c r="H1351" s="106" t="s">
        <v>219</v>
      </c>
      <c r="J1351" s="7">
        <v>1293.3599999999999</v>
      </c>
      <c r="K1351" s="7">
        <v>1293.3599999999999</v>
      </c>
      <c r="L1351" t="s">
        <v>21</v>
      </c>
      <c r="M1351" t="s">
        <v>22</v>
      </c>
      <c r="N1351" t="s">
        <v>23</v>
      </c>
      <c r="O1351" s="98">
        <v>1293.3599999999999</v>
      </c>
      <c r="P1351" t="s">
        <v>24</v>
      </c>
      <c r="R1351">
        <v>4983573</v>
      </c>
    </row>
    <row r="1352" spans="1:18">
      <c r="A1352" s="147">
        <v>43808</v>
      </c>
      <c r="C1352" t="s">
        <v>100</v>
      </c>
      <c r="D1352" t="s">
        <v>19</v>
      </c>
      <c r="E1352" s="106">
        <v>1191200084</v>
      </c>
      <c r="F1352" s="106">
        <v>2019826</v>
      </c>
      <c r="G1352" s="106" t="s">
        <v>20</v>
      </c>
      <c r="H1352" s="106" t="s">
        <v>219</v>
      </c>
      <c r="J1352" s="7">
        <v>1138.32</v>
      </c>
      <c r="K1352" s="7">
        <v>1138.32</v>
      </c>
      <c r="L1352" t="s">
        <v>21</v>
      </c>
      <c r="M1352" t="s">
        <v>22</v>
      </c>
      <c r="N1352" t="s">
        <v>23</v>
      </c>
      <c r="O1352" s="98">
        <v>1138.32</v>
      </c>
      <c r="P1352" t="s">
        <v>24</v>
      </c>
      <c r="R1352">
        <v>4983579</v>
      </c>
    </row>
    <row r="1353" spans="1:18">
      <c r="A1353" s="147">
        <v>43808</v>
      </c>
      <c r="C1353" t="s">
        <v>34</v>
      </c>
      <c r="D1353" t="s">
        <v>19</v>
      </c>
      <c r="E1353" s="106">
        <v>1191200085</v>
      </c>
      <c r="F1353" s="106">
        <v>2019827</v>
      </c>
      <c r="G1353" s="106" t="s">
        <v>20</v>
      </c>
      <c r="H1353" s="106" t="s">
        <v>219</v>
      </c>
      <c r="J1353" s="7">
        <v>3142.56</v>
      </c>
      <c r="K1353" s="7">
        <v>3142.56</v>
      </c>
      <c r="L1353" t="s">
        <v>21</v>
      </c>
      <c r="M1353" t="s">
        <v>22</v>
      </c>
      <c r="N1353" t="s">
        <v>23</v>
      </c>
      <c r="O1353" s="98">
        <v>3142.56</v>
      </c>
      <c r="P1353" t="s">
        <v>24</v>
      </c>
      <c r="R1353">
        <v>4983585</v>
      </c>
    </row>
    <row r="1354" spans="1:18">
      <c r="A1354" s="147">
        <v>43808</v>
      </c>
      <c r="C1354" t="s">
        <v>103</v>
      </c>
      <c r="D1354" t="s">
        <v>19</v>
      </c>
      <c r="E1354" s="106">
        <v>1191200086</v>
      </c>
      <c r="F1354" s="106">
        <v>2019828</v>
      </c>
      <c r="G1354" s="106" t="s">
        <v>20</v>
      </c>
      <c r="H1354" s="106" t="s">
        <v>219</v>
      </c>
      <c r="J1354" s="42">
        <v>300.83999999999997</v>
      </c>
      <c r="K1354" s="42">
        <v>300.83999999999997</v>
      </c>
      <c r="L1354" t="s">
        <v>21</v>
      </c>
      <c r="M1354" t="s">
        <v>22</v>
      </c>
      <c r="N1354" t="s">
        <v>23</v>
      </c>
      <c r="O1354" s="106">
        <v>300.83999999999997</v>
      </c>
      <c r="P1354" t="s">
        <v>24</v>
      </c>
      <c r="R1354">
        <v>4983597</v>
      </c>
    </row>
    <row r="1355" spans="1:18">
      <c r="A1355" s="147">
        <v>43808</v>
      </c>
      <c r="C1355" t="s">
        <v>55</v>
      </c>
      <c r="D1355" t="s">
        <v>19</v>
      </c>
      <c r="E1355" s="106">
        <v>1191200087</v>
      </c>
      <c r="F1355" s="106">
        <v>2019829</v>
      </c>
      <c r="G1355" s="106" t="s">
        <v>20</v>
      </c>
      <c r="H1355" s="106" t="s">
        <v>219</v>
      </c>
      <c r="J1355" s="42">
        <v>248.7</v>
      </c>
      <c r="K1355" s="42">
        <v>248.7</v>
      </c>
      <c r="L1355" t="s">
        <v>21</v>
      </c>
      <c r="M1355" t="s">
        <v>22</v>
      </c>
      <c r="N1355" t="s">
        <v>23</v>
      </c>
      <c r="O1355" s="106">
        <v>248.7</v>
      </c>
      <c r="P1355" t="s">
        <v>24</v>
      </c>
      <c r="R1355">
        <v>4983615</v>
      </c>
    </row>
    <row r="1356" spans="1:18" customFormat="1">
      <c r="A1356" s="1">
        <v>43809</v>
      </c>
      <c r="C1356" t="s">
        <v>82</v>
      </c>
      <c r="D1356" t="s">
        <v>19</v>
      </c>
      <c r="E1356">
        <v>1191200088</v>
      </c>
      <c r="F1356">
        <v>201904007</v>
      </c>
      <c r="G1356" t="s">
        <v>20</v>
      </c>
      <c r="H1356" t="s">
        <v>191</v>
      </c>
      <c r="J1356">
        <v>649.20000000000005</v>
      </c>
      <c r="K1356">
        <v>649.20000000000005</v>
      </c>
      <c r="L1356" t="s">
        <v>21</v>
      </c>
      <c r="M1356" t="s">
        <v>22</v>
      </c>
      <c r="N1356" t="s">
        <v>23</v>
      </c>
      <c r="O1356">
        <v>649.20000000000005</v>
      </c>
      <c r="P1356" t="s">
        <v>24</v>
      </c>
      <c r="R1356">
        <v>4983619</v>
      </c>
    </row>
    <row r="1357" spans="1:18" customFormat="1">
      <c r="A1357" s="1">
        <v>43809</v>
      </c>
      <c r="C1357" t="s">
        <v>68</v>
      </c>
      <c r="D1357" t="s">
        <v>19</v>
      </c>
      <c r="E1357">
        <v>1191200089</v>
      </c>
      <c r="F1357">
        <v>8190895</v>
      </c>
      <c r="G1357" t="s">
        <v>20</v>
      </c>
      <c r="H1357" t="s">
        <v>238</v>
      </c>
      <c r="J1357">
        <v>126.01</v>
      </c>
      <c r="K1357">
        <v>126.01</v>
      </c>
      <c r="L1357" t="s">
        <v>21</v>
      </c>
      <c r="M1357" t="s">
        <v>22</v>
      </c>
      <c r="N1357" t="s">
        <v>23</v>
      </c>
      <c r="O1357">
        <v>126.01</v>
      </c>
      <c r="P1357" t="s">
        <v>24</v>
      </c>
      <c r="R1357">
        <v>4983623</v>
      </c>
    </row>
    <row r="1358" spans="1:18" customFormat="1">
      <c r="A1358" s="1">
        <v>43810</v>
      </c>
      <c r="C1358" t="s">
        <v>27</v>
      </c>
      <c r="D1358" t="s">
        <v>19</v>
      </c>
      <c r="E1358">
        <v>1191200090</v>
      </c>
      <c r="F1358">
        <v>345014609</v>
      </c>
      <c r="G1358" t="s">
        <v>20</v>
      </c>
      <c r="H1358" t="s">
        <v>189</v>
      </c>
      <c r="J1358" s="42">
        <v>508.54</v>
      </c>
      <c r="K1358" s="42">
        <v>508.54</v>
      </c>
      <c r="L1358" t="s">
        <v>21</v>
      </c>
      <c r="M1358" t="s">
        <v>22</v>
      </c>
      <c r="N1358" t="s">
        <v>23</v>
      </c>
      <c r="O1358" s="42">
        <v>508.54</v>
      </c>
      <c r="P1358" t="s">
        <v>24</v>
      </c>
      <c r="R1358">
        <v>4983635</v>
      </c>
    </row>
    <row r="1359" spans="1:18" customFormat="1">
      <c r="A1359" s="1">
        <v>43811</v>
      </c>
      <c r="C1359" t="s">
        <v>163</v>
      </c>
      <c r="D1359" t="s">
        <v>19</v>
      </c>
      <c r="E1359">
        <v>1191200093</v>
      </c>
      <c r="F1359">
        <v>8190901</v>
      </c>
      <c r="G1359" t="s">
        <v>20</v>
      </c>
      <c r="H1359" t="s">
        <v>238</v>
      </c>
      <c r="J1359">
        <v>86.4</v>
      </c>
      <c r="K1359">
        <v>86.4</v>
      </c>
      <c r="L1359" t="s">
        <v>21</v>
      </c>
      <c r="M1359" t="s">
        <v>22</v>
      </c>
      <c r="N1359" t="s">
        <v>23</v>
      </c>
      <c r="O1359">
        <v>86.4</v>
      </c>
      <c r="P1359" t="s">
        <v>24</v>
      </c>
      <c r="R1359">
        <v>4983641</v>
      </c>
    </row>
    <row r="1360" spans="1:18" customFormat="1">
      <c r="A1360" s="1">
        <v>43811</v>
      </c>
      <c r="C1360" t="s">
        <v>156</v>
      </c>
      <c r="D1360" t="s">
        <v>19</v>
      </c>
      <c r="E1360">
        <v>1191200092</v>
      </c>
      <c r="F1360">
        <v>8190900</v>
      </c>
      <c r="G1360" t="s">
        <v>20</v>
      </c>
      <c r="H1360" t="s">
        <v>238</v>
      </c>
      <c r="J1360">
        <v>619.20000000000005</v>
      </c>
      <c r="K1360">
        <v>619.20000000000005</v>
      </c>
      <c r="L1360" t="s">
        <v>21</v>
      </c>
      <c r="M1360" t="s">
        <v>22</v>
      </c>
      <c r="N1360" t="s">
        <v>23</v>
      </c>
      <c r="O1360">
        <v>619.20000000000005</v>
      </c>
      <c r="P1360" t="s">
        <v>24</v>
      </c>
      <c r="R1360">
        <v>4983637</v>
      </c>
    </row>
    <row r="1361" spans="1:18" customFormat="1">
      <c r="A1361" s="1">
        <v>43812</v>
      </c>
      <c r="C1361" t="s">
        <v>109</v>
      </c>
      <c r="D1361" t="s">
        <v>19</v>
      </c>
      <c r="E1361">
        <v>1191200230</v>
      </c>
      <c r="F1361">
        <v>4115006271</v>
      </c>
      <c r="G1361" t="s">
        <v>20</v>
      </c>
      <c r="H1361" t="s">
        <v>262</v>
      </c>
      <c r="J1361">
        <v>384.05</v>
      </c>
      <c r="K1361">
        <v>384.05</v>
      </c>
      <c r="L1361" t="s">
        <v>21</v>
      </c>
      <c r="M1361" t="s">
        <v>22</v>
      </c>
      <c r="N1361" t="s">
        <v>23</v>
      </c>
      <c r="O1361">
        <v>384.05</v>
      </c>
      <c r="P1361" t="s">
        <v>24</v>
      </c>
      <c r="R1361">
        <v>5002369</v>
      </c>
    </row>
    <row r="1362" spans="1:18" customFormat="1">
      <c r="A1362" s="1">
        <v>43812</v>
      </c>
      <c r="C1362" t="s">
        <v>26</v>
      </c>
      <c r="D1362" t="s">
        <v>19</v>
      </c>
      <c r="E1362">
        <v>1191200229</v>
      </c>
      <c r="F1362">
        <v>4115006270</v>
      </c>
      <c r="G1362" t="s">
        <v>20</v>
      </c>
      <c r="H1362" t="s">
        <v>262</v>
      </c>
      <c r="J1362">
        <v>851.52</v>
      </c>
      <c r="K1362">
        <v>851.52</v>
      </c>
      <c r="L1362" t="s">
        <v>21</v>
      </c>
      <c r="M1362" t="s">
        <v>22</v>
      </c>
      <c r="N1362" t="s">
        <v>23</v>
      </c>
      <c r="O1362">
        <v>851.52</v>
      </c>
      <c r="P1362" t="s">
        <v>24</v>
      </c>
      <c r="R1362">
        <v>5002367</v>
      </c>
    </row>
    <row r="1363" spans="1:18" customFormat="1">
      <c r="A1363" s="1">
        <v>43815</v>
      </c>
      <c r="C1363" t="s">
        <v>166</v>
      </c>
      <c r="D1363" t="s">
        <v>19</v>
      </c>
      <c r="E1363">
        <v>1191200231</v>
      </c>
      <c r="F1363">
        <v>119458</v>
      </c>
      <c r="G1363" t="s">
        <v>20</v>
      </c>
      <c r="H1363" t="s">
        <v>195</v>
      </c>
      <c r="J1363">
        <v>144</v>
      </c>
      <c r="K1363">
        <v>144</v>
      </c>
      <c r="L1363" t="s">
        <v>21</v>
      </c>
      <c r="M1363" t="s">
        <v>22</v>
      </c>
      <c r="N1363" t="s">
        <v>23</v>
      </c>
      <c r="O1363">
        <v>144</v>
      </c>
      <c r="P1363" t="s">
        <v>24</v>
      </c>
      <c r="R1363">
        <v>5002371</v>
      </c>
    </row>
    <row r="1364" spans="1:18" customFormat="1">
      <c r="A1364" s="1">
        <v>43816</v>
      </c>
      <c r="C1364" t="s">
        <v>56</v>
      </c>
      <c r="D1364" t="s">
        <v>19</v>
      </c>
      <c r="E1364">
        <v>1191200233</v>
      </c>
      <c r="F1364">
        <v>1900304</v>
      </c>
      <c r="G1364" t="s">
        <v>20</v>
      </c>
      <c r="H1364" t="s">
        <v>235</v>
      </c>
      <c r="J1364">
        <v>362.4</v>
      </c>
      <c r="K1364">
        <v>362.4</v>
      </c>
      <c r="L1364" t="s">
        <v>21</v>
      </c>
      <c r="M1364" t="s">
        <v>22</v>
      </c>
      <c r="N1364" t="s">
        <v>23</v>
      </c>
      <c r="O1364">
        <v>362.4</v>
      </c>
      <c r="P1364" t="s">
        <v>24</v>
      </c>
      <c r="R1364">
        <v>5002375</v>
      </c>
    </row>
    <row r="1365" spans="1:18" customFormat="1">
      <c r="A1365" s="1">
        <v>43816</v>
      </c>
      <c r="C1365" t="s">
        <v>127</v>
      </c>
      <c r="D1365" t="s">
        <v>19</v>
      </c>
      <c r="E1365">
        <v>1191200232</v>
      </c>
      <c r="F1365">
        <v>1900305</v>
      </c>
      <c r="G1365" t="s">
        <v>20</v>
      </c>
      <c r="H1365" t="s">
        <v>235</v>
      </c>
      <c r="J1365">
        <v>362.4</v>
      </c>
      <c r="K1365">
        <v>362.4</v>
      </c>
      <c r="L1365" t="s">
        <v>21</v>
      </c>
      <c r="M1365" t="s">
        <v>22</v>
      </c>
      <c r="N1365" t="s">
        <v>23</v>
      </c>
      <c r="O1365">
        <v>362.4</v>
      </c>
      <c r="P1365" t="s">
        <v>24</v>
      </c>
      <c r="R1365">
        <v>5002373</v>
      </c>
    </row>
    <row r="1366" spans="1:18" customFormat="1">
      <c r="A1366" s="1">
        <v>43817</v>
      </c>
      <c r="C1366" t="s">
        <v>27</v>
      </c>
      <c r="D1366" t="s">
        <v>19</v>
      </c>
      <c r="E1366">
        <v>1191200234</v>
      </c>
      <c r="F1366">
        <v>345015438</v>
      </c>
      <c r="G1366" t="s">
        <v>20</v>
      </c>
      <c r="H1366" t="s">
        <v>189</v>
      </c>
      <c r="J1366" s="7">
        <v>2664.11</v>
      </c>
      <c r="K1366" s="7">
        <v>2664.11</v>
      </c>
      <c r="L1366" t="s">
        <v>21</v>
      </c>
      <c r="M1366" t="s">
        <v>22</v>
      </c>
      <c r="N1366" t="s">
        <v>23</v>
      </c>
      <c r="O1366" s="7">
        <v>2664.11</v>
      </c>
      <c r="P1366" t="s">
        <v>24</v>
      </c>
      <c r="R1366">
        <v>5002377</v>
      </c>
    </row>
    <row r="1367" spans="1:18" customFormat="1">
      <c r="A1367" s="1">
        <v>43817</v>
      </c>
      <c r="C1367" t="s">
        <v>61</v>
      </c>
      <c r="D1367" t="s">
        <v>19</v>
      </c>
      <c r="E1367">
        <v>1191200237</v>
      </c>
      <c r="F1367">
        <v>120190122</v>
      </c>
      <c r="G1367" t="s">
        <v>20</v>
      </c>
      <c r="H1367" t="s">
        <v>233</v>
      </c>
      <c r="J1367">
        <v>712.5</v>
      </c>
      <c r="K1367">
        <v>712.5</v>
      </c>
      <c r="L1367" t="s">
        <v>21</v>
      </c>
      <c r="M1367" t="s">
        <v>22</v>
      </c>
      <c r="N1367" t="s">
        <v>23</v>
      </c>
      <c r="O1367">
        <v>712.5</v>
      </c>
      <c r="P1367" t="s">
        <v>24</v>
      </c>
      <c r="R1367">
        <v>5002383</v>
      </c>
    </row>
    <row r="1368" spans="1:18" customFormat="1">
      <c r="A1368" s="1">
        <v>43817</v>
      </c>
      <c r="C1368" t="s">
        <v>53</v>
      </c>
      <c r="D1368" t="s">
        <v>19</v>
      </c>
      <c r="E1368">
        <v>1191200235</v>
      </c>
      <c r="F1368">
        <v>190735</v>
      </c>
      <c r="G1368" t="s">
        <v>20</v>
      </c>
      <c r="H1368" t="s">
        <v>270</v>
      </c>
      <c r="J1368" s="7">
        <v>1840.56</v>
      </c>
      <c r="K1368" s="7">
        <v>1840.56</v>
      </c>
      <c r="L1368" t="s">
        <v>21</v>
      </c>
      <c r="M1368" t="s">
        <v>22</v>
      </c>
      <c r="N1368" t="s">
        <v>23</v>
      </c>
      <c r="O1368" s="7">
        <v>1840.56</v>
      </c>
      <c r="P1368" t="s">
        <v>24</v>
      </c>
      <c r="R1368">
        <v>5002379</v>
      </c>
    </row>
    <row r="1369" spans="1:18" customFormat="1">
      <c r="A1369" s="1">
        <v>43817</v>
      </c>
      <c r="C1369" t="s">
        <v>172</v>
      </c>
      <c r="D1369" t="s">
        <v>19</v>
      </c>
      <c r="E1369">
        <v>1191200236</v>
      </c>
      <c r="F1369">
        <v>190736</v>
      </c>
      <c r="G1369" t="s">
        <v>20</v>
      </c>
      <c r="H1369" t="s">
        <v>270</v>
      </c>
      <c r="J1369" s="7">
        <v>1039.44</v>
      </c>
      <c r="K1369" s="7">
        <v>1039.44</v>
      </c>
      <c r="L1369" t="s">
        <v>21</v>
      </c>
      <c r="M1369" t="s">
        <v>22</v>
      </c>
      <c r="N1369" t="s">
        <v>23</v>
      </c>
      <c r="O1369" s="7">
        <v>1039.44</v>
      </c>
      <c r="P1369" t="s">
        <v>24</v>
      </c>
      <c r="R1369">
        <v>5002381</v>
      </c>
    </row>
    <row r="1370" spans="1:18" customFormat="1">
      <c r="A1370" s="1">
        <v>43818</v>
      </c>
      <c r="C1370" t="s">
        <v>27</v>
      </c>
      <c r="D1370" t="s">
        <v>19</v>
      </c>
      <c r="E1370">
        <v>1191200247</v>
      </c>
      <c r="F1370">
        <v>20190138</v>
      </c>
      <c r="G1370" t="s">
        <v>20</v>
      </c>
      <c r="H1370" t="s">
        <v>204</v>
      </c>
      <c r="J1370" s="42">
        <v>180</v>
      </c>
      <c r="K1370" s="42">
        <v>180</v>
      </c>
      <c r="L1370" t="s">
        <v>21</v>
      </c>
      <c r="M1370" t="s">
        <v>22</v>
      </c>
      <c r="N1370" t="s">
        <v>23</v>
      </c>
      <c r="O1370" s="42">
        <v>180</v>
      </c>
      <c r="P1370" t="s">
        <v>24</v>
      </c>
      <c r="R1370">
        <v>5002449</v>
      </c>
    </row>
    <row r="1371" spans="1:18" customFormat="1">
      <c r="A1371" s="1">
        <v>43818</v>
      </c>
      <c r="C1371" t="s">
        <v>166</v>
      </c>
      <c r="D1371" t="s">
        <v>19</v>
      </c>
      <c r="E1371">
        <v>1191200239</v>
      </c>
      <c r="F1371">
        <v>190996</v>
      </c>
      <c r="G1371" t="s">
        <v>20</v>
      </c>
      <c r="H1371" t="s">
        <v>236</v>
      </c>
      <c r="J1371" s="7">
        <v>4040</v>
      </c>
      <c r="K1371" s="7">
        <v>4040</v>
      </c>
      <c r="L1371" t="s">
        <v>21</v>
      </c>
      <c r="M1371" t="s">
        <v>22</v>
      </c>
      <c r="N1371" t="s">
        <v>23</v>
      </c>
      <c r="O1371" s="7">
        <v>4040</v>
      </c>
      <c r="P1371" t="s">
        <v>24</v>
      </c>
      <c r="R1371">
        <v>5002387</v>
      </c>
    </row>
    <row r="1372" spans="1:18" customFormat="1">
      <c r="A1372" s="1">
        <v>43818</v>
      </c>
      <c r="C1372" t="s">
        <v>60</v>
      </c>
      <c r="D1372" t="s">
        <v>19</v>
      </c>
      <c r="E1372">
        <v>1191200238</v>
      </c>
      <c r="F1372">
        <v>219130130</v>
      </c>
      <c r="G1372" t="s">
        <v>20</v>
      </c>
      <c r="H1372" t="s">
        <v>273</v>
      </c>
      <c r="J1372">
        <v>379.2</v>
      </c>
      <c r="K1372">
        <v>379.2</v>
      </c>
      <c r="L1372" t="s">
        <v>21</v>
      </c>
      <c r="M1372" t="s">
        <v>22</v>
      </c>
      <c r="N1372" t="s">
        <v>23</v>
      </c>
      <c r="O1372">
        <v>379.2</v>
      </c>
      <c r="P1372" t="s">
        <v>24</v>
      </c>
      <c r="R1372">
        <v>5002385</v>
      </c>
    </row>
    <row r="1373" spans="1:18" customFormat="1">
      <c r="A1373" s="1">
        <v>43819</v>
      </c>
      <c r="C1373" t="s">
        <v>91</v>
      </c>
      <c r="D1373" t="s">
        <v>19</v>
      </c>
      <c r="E1373">
        <v>1191200240</v>
      </c>
      <c r="F1373">
        <v>20190131</v>
      </c>
      <c r="G1373" t="s">
        <v>20</v>
      </c>
      <c r="H1373" t="s">
        <v>204</v>
      </c>
      <c r="J1373">
        <v>100</v>
      </c>
      <c r="K1373">
        <v>100</v>
      </c>
      <c r="L1373" t="s">
        <v>21</v>
      </c>
      <c r="M1373" t="s">
        <v>22</v>
      </c>
      <c r="N1373" t="s">
        <v>23</v>
      </c>
      <c r="O1373">
        <v>100</v>
      </c>
      <c r="P1373" t="s">
        <v>24</v>
      </c>
      <c r="R1373">
        <v>5002389</v>
      </c>
    </row>
    <row r="1374" spans="1:18" customFormat="1">
      <c r="A1374" s="1">
        <v>43819</v>
      </c>
      <c r="C1374" t="s">
        <v>65</v>
      </c>
      <c r="D1374" t="s">
        <v>19</v>
      </c>
      <c r="E1374">
        <v>1191200244</v>
      </c>
      <c r="F1374">
        <v>20190135</v>
      </c>
      <c r="G1374" t="s">
        <v>20</v>
      </c>
      <c r="H1374" t="s">
        <v>204</v>
      </c>
      <c r="J1374">
        <v>420</v>
      </c>
      <c r="K1374">
        <v>420</v>
      </c>
      <c r="L1374" t="s">
        <v>21</v>
      </c>
      <c r="M1374" t="s">
        <v>22</v>
      </c>
      <c r="N1374" t="s">
        <v>23</v>
      </c>
      <c r="O1374">
        <v>420</v>
      </c>
      <c r="P1374" t="s">
        <v>24</v>
      </c>
      <c r="R1374">
        <v>5002405</v>
      </c>
    </row>
    <row r="1375" spans="1:18" customFormat="1">
      <c r="A1375" s="1">
        <v>43819</v>
      </c>
      <c r="C1375" t="s">
        <v>65</v>
      </c>
      <c r="D1375" t="s">
        <v>19</v>
      </c>
      <c r="E1375">
        <v>1191200245</v>
      </c>
      <c r="F1375">
        <v>20190136</v>
      </c>
      <c r="G1375" t="s">
        <v>20</v>
      </c>
      <c r="H1375" t="s">
        <v>204</v>
      </c>
      <c r="J1375">
        <v>420</v>
      </c>
      <c r="K1375">
        <v>420</v>
      </c>
      <c r="L1375" t="s">
        <v>21</v>
      </c>
      <c r="M1375" t="s">
        <v>22</v>
      </c>
      <c r="N1375" t="s">
        <v>23</v>
      </c>
      <c r="O1375">
        <v>420</v>
      </c>
      <c r="P1375" t="s">
        <v>24</v>
      </c>
      <c r="R1375">
        <v>5002440</v>
      </c>
    </row>
    <row r="1376" spans="1:18" customFormat="1">
      <c r="A1376" s="1">
        <v>43819</v>
      </c>
      <c r="C1376" t="s">
        <v>85</v>
      </c>
      <c r="D1376" t="s">
        <v>19</v>
      </c>
      <c r="E1376">
        <v>1191200241</v>
      </c>
      <c r="F1376">
        <v>20190132</v>
      </c>
      <c r="G1376" t="s">
        <v>20</v>
      </c>
      <c r="H1376" t="s">
        <v>204</v>
      </c>
      <c r="J1376">
        <v>180</v>
      </c>
      <c r="K1376">
        <v>180</v>
      </c>
      <c r="L1376" t="s">
        <v>21</v>
      </c>
      <c r="M1376" t="s">
        <v>22</v>
      </c>
      <c r="N1376" t="s">
        <v>23</v>
      </c>
      <c r="O1376">
        <v>180</v>
      </c>
      <c r="P1376" t="s">
        <v>24</v>
      </c>
      <c r="R1376">
        <v>5002395</v>
      </c>
    </row>
    <row r="1377" spans="1:18" customFormat="1">
      <c r="A1377" s="1">
        <v>43819</v>
      </c>
      <c r="C1377" t="s">
        <v>85</v>
      </c>
      <c r="D1377" t="s">
        <v>19</v>
      </c>
      <c r="E1377">
        <v>1191200242</v>
      </c>
      <c r="F1377">
        <v>20190133</v>
      </c>
      <c r="G1377" t="s">
        <v>20</v>
      </c>
      <c r="H1377" t="s">
        <v>204</v>
      </c>
      <c r="J1377">
        <v>270</v>
      </c>
      <c r="K1377">
        <v>270</v>
      </c>
      <c r="L1377" t="s">
        <v>21</v>
      </c>
      <c r="M1377" t="s">
        <v>22</v>
      </c>
      <c r="N1377" t="s">
        <v>23</v>
      </c>
      <c r="O1377">
        <v>270</v>
      </c>
      <c r="P1377" t="s">
        <v>24</v>
      </c>
      <c r="R1377">
        <v>5002401</v>
      </c>
    </row>
    <row r="1378" spans="1:18" customFormat="1">
      <c r="A1378" s="1">
        <v>43819</v>
      </c>
      <c r="C1378" t="s">
        <v>85</v>
      </c>
      <c r="D1378" t="s">
        <v>19</v>
      </c>
      <c r="E1378">
        <v>1191200243</v>
      </c>
      <c r="F1378">
        <v>20190134</v>
      </c>
      <c r="G1378" t="s">
        <v>20</v>
      </c>
      <c r="H1378" t="s">
        <v>204</v>
      </c>
      <c r="J1378" s="42">
        <v>180</v>
      </c>
      <c r="K1378" s="42">
        <v>180</v>
      </c>
      <c r="L1378" t="s">
        <v>21</v>
      </c>
      <c r="M1378" t="s">
        <v>22</v>
      </c>
      <c r="N1378" t="s">
        <v>23</v>
      </c>
      <c r="O1378" s="42">
        <v>180</v>
      </c>
      <c r="P1378" t="s">
        <v>24</v>
      </c>
      <c r="R1378">
        <v>5002403</v>
      </c>
    </row>
    <row r="1379" spans="1:18" customFormat="1">
      <c r="A1379" s="1">
        <v>43819</v>
      </c>
      <c r="C1379" t="s">
        <v>27</v>
      </c>
      <c r="D1379" t="s">
        <v>19</v>
      </c>
      <c r="E1379">
        <v>1191200246</v>
      </c>
      <c r="F1379">
        <v>20190137</v>
      </c>
      <c r="G1379" t="s">
        <v>20</v>
      </c>
      <c r="H1379" t="s">
        <v>204</v>
      </c>
      <c r="J1379">
        <v>180</v>
      </c>
      <c r="K1379">
        <v>180</v>
      </c>
      <c r="L1379" t="s">
        <v>21</v>
      </c>
      <c r="M1379" t="s">
        <v>22</v>
      </c>
      <c r="N1379" t="s">
        <v>23</v>
      </c>
      <c r="O1379">
        <v>180</v>
      </c>
      <c r="P1379" t="s">
        <v>24</v>
      </c>
      <c r="R1379">
        <v>5002445</v>
      </c>
    </row>
    <row r="1380" spans="1:18" customFormat="1">
      <c r="A1380" s="1">
        <v>43822</v>
      </c>
      <c r="C1380" t="s">
        <v>35</v>
      </c>
      <c r="D1380" t="s">
        <v>19</v>
      </c>
      <c r="E1380">
        <v>1191200248</v>
      </c>
      <c r="F1380">
        <v>19200958</v>
      </c>
      <c r="G1380" t="s">
        <v>20</v>
      </c>
      <c r="H1380" t="s">
        <v>229</v>
      </c>
      <c r="J1380">
        <v>516</v>
      </c>
      <c r="K1380">
        <v>516</v>
      </c>
      <c r="L1380" t="s">
        <v>21</v>
      </c>
      <c r="M1380" t="s">
        <v>22</v>
      </c>
      <c r="N1380" t="s">
        <v>23</v>
      </c>
      <c r="O1380">
        <v>516</v>
      </c>
      <c r="P1380" t="s">
        <v>24</v>
      </c>
      <c r="R1380">
        <v>5002457</v>
      </c>
    </row>
    <row r="1381" spans="1:18" customFormat="1">
      <c r="A1381" s="1">
        <v>43822</v>
      </c>
      <c r="C1381" t="s">
        <v>52</v>
      </c>
      <c r="D1381" t="s">
        <v>19</v>
      </c>
      <c r="E1381">
        <v>1191200250</v>
      </c>
      <c r="F1381">
        <v>190756</v>
      </c>
      <c r="G1381" t="s">
        <v>20</v>
      </c>
      <c r="H1381" t="s">
        <v>270</v>
      </c>
      <c r="J1381" s="7">
        <v>1242.3</v>
      </c>
      <c r="K1381" s="7">
        <v>1242.3</v>
      </c>
      <c r="L1381" t="s">
        <v>21</v>
      </c>
      <c r="M1381" t="s">
        <v>22</v>
      </c>
      <c r="N1381" t="s">
        <v>23</v>
      </c>
      <c r="O1381" s="7">
        <v>1242.3</v>
      </c>
      <c r="P1381" t="s">
        <v>24</v>
      </c>
      <c r="R1381">
        <v>5002486</v>
      </c>
    </row>
    <row r="1382" spans="1:18" customFormat="1">
      <c r="A1382" s="1">
        <v>43822</v>
      </c>
      <c r="C1382" t="s">
        <v>156</v>
      </c>
      <c r="D1382" t="s">
        <v>19</v>
      </c>
      <c r="E1382">
        <v>1191200249</v>
      </c>
      <c r="F1382">
        <v>190757</v>
      </c>
      <c r="G1382" t="s">
        <v>20</v>
      </c>
      <c r="H1382" t="s">
        <v>270</v>
      </c>
      <c r="J1382" s="7">
        <v>1262.92</v>
      </c>
      <c r="K1382" s="7">
        <v>1262.92</v>
      </c>
      <c r="L1382" t="s">
        <v>21</v>
      </c>
      <c r="M1382" t="s">
        <v>22</v>
      </c>
      <c r="N1382" t="s">
        <v>23</v>
      </c>
      <c r="O1382" s="7">
        <v>1262.92</v>
      </c>
      <c r="P1382" t="s">
        <v>24</v>
      </c>
      <c r="R1382">
        <v>5002484</v>
      </c>
    </row>
    <row r="1383" spans="1:18" customFormat="1">
      <c r="A1383" s="1">
        <v>43829</v>
      </c>
      <c r="C1383" t="s">
        <v>173</v>
      </c>
      <c r="D1383" t="s">
        <v>19</v>
      </c>
      <c r="E1383">
        <v>1191200642</v>
      </c>
      <c r="F1383">
        <v>2190812</v>
      </c>
      <c r="G1383" t="s">
        <v>20</v>
      </c>
      <c r="H1383" t="s">
        <v>254</v>
      </c>
      <c r="J1383">
        <v>27.54</v>
      </c>
      <c r="K1383">
        <v>27.54</v>
      </c>
      <c r="L1383" t="s">
        <v>21</v>
      </c>
      <c r="M1383" t="s">
        <v>22</v>
      </c>
      <c r="N1383" t="s">
        <v>23</v>
      </c>
      <c r="O1383">
        <v>27.54</v>
      </c>
      <c r="P1383" t="s">
        <v>24</v>
      </c>
      <c r="R1383">
        <v>5046599</v>
      </c>
    </row>
    <row r="1384" spans="1:18" customFormat="1">
      <c r="A1384" s="1">
        <v>43829</v>
      </c>
      <c r="C1384" t="s">
        <v>34</v>
      </c>
      <c r="D1384" t="s">
        <v>19</v>
      </c>
      <c r="E1384">
        <v>1191200642</v>
      </c>
      <c r="F1384">
        <v>2190812</v>
      </c>
      <c r="G1384" t="s">
        <v>20</v>
      </c>
      <c r="H1384" t="s">
        <v>254</v>
      </c>
      <c r="J1384">
        <v>27.54</v>
      </c>
      <c r="K1384">
        <v>27.54</v>
      </c>
      <c r="L1384" t="s">
        <v>21</v>
      </c>
      <c r="M1384" t="s">
        <v>22</v>
      </c>
      <c r="N1384" t="s">
        <v>23</v>
      </c>
      <c r="O1384">
        <v>27.54</v>
      </c>
      <c r="P1384" t="s">
        <v>24</v>
      </c>
      <c r="R1384">
        <v>5046605</v>
      </c>
    </row>
    <row r="1385" spans="1:18" customFormat="1">
      <c r="A1385" s="1">
        <v>43829</v>
      </c>
      <c r="C1385" t="s">
        <v>51</v>
      </c>
      <c r="D1385" t="s">
        <v>19</v>
      </c>
      <c r="E1385">
        <v>1191200642</v>
      </c>
      <c r="F1385">
        <v>2190812</v>
      </c>
      <c r="G1385" t="s">
        <v>20</v>
      </c>
      <c r="H1385" t="s">
        <v>254</v>
      </c>
      <c r="J1385">
        <v>27.54</v>
      </c>
      <c r="K1385">
        <v>27.54</v>
      </c>
      <c r="L1385" t="s">
        <v>21</v>
      </c>
      <c r="M1385" t="s">
        <v>22</v>
      </c>
      <c r="N1385" t="s">
        <v>23</v>
      </c>
      <c r="O1385">
        <v>27.54</v>
      </c>
      <c r="P1385" t="s">
        <v>24</v>
      </c>
      <c r="R1385">
        <v>5046604</v>
      </c>
    </row>
    <row r="1386" spans="1:18" customFormat="1">
      <c r="A1386" s="1">
        <v>43829</v>
      </c>
      <c r="C1386" t="s">
        <v>51</v>
      </c>
      <c r="D1386" t="s">
        <v>19</v>
      </c>
      <c r="E1386">
        <v>1191200643</v>
      </c>
      <c r="F1386">
        <v>2190758</v>
      </c>
      <c r="G1386" t="s">
        <v>20</v>
      </c>
      <c r="H1386" t="s">
        <v>254</v>
      </c>
      <c r="J1386">
        <v>34.1</v>
      </c>
      <c r="K1386">
        <v>34.1</v>
      </c>
      <c r="L1386" t="s">
        <v>21</v>
      </c>
      <c r="M1386" t="s">
        <v>22</v>
      </c>
      <c r="N1386" t="s">
        <v>23</v>
      </c>
      <c r="O1386">
        <v>34.1</v>
      </c>
      <c r="P1386" t="s">
        <v>24</v>
      </c>
      <c r="R1386">
        <v>5046608</v>
      </c>
    </row>
    <row r="1387" spans="1:18" customFormat="1">
      <c r="A1387" s="1">
        <v>43829</v>
      </c>
      <c r="C1387" t="s">
        <v>57</v>
      </c>
      <c r="D1387" t="s">
        <v>19</v>
      </c>
      <c r="E1387">
        <v>1191200643</v>
      </c>
      <c r="F1387">
        <v>2190758</v>
      </c>
      <c r="G1387" t="s">
        <v>20</v>
      </c>
      <c r="H1387" t="s">
        <v>254</v>
      </c>
      <c r="J1387">
        <v>34.1</v>
      </c>
      <c r="K1387">
        <v>34.1</v>
      </c>
      <c r="L1387" t="s">
        <v>21</v>
      </c>
      <c r="M1387" t="s">
        <v>22</v>
      </c>
      <c r="N1387" t="s">
        <v>23</v>
      </c>
      <c r="O1387">
        <v>34.1</v>
      </c>
      <c r="P1387" t="s">
        <v>24</v>
      </c>
      <c r="R1387">
        <v>5046607</v>
      </c>
    </row>
    <row r="1388" spans="1:18" customFormat="1">
      <c r="A1388" s="1">
        <v>43829</v>
      </c>
      <c r="C1388" t="s">
        <v>38</v>
      </c>
      <c r="D1388" t="s">
        <v>19</v>
      </c>
      <c r="E1388">
        <v>1191200642</v>
      </c>
      <c r="F1388">
        <v>2190812</v>
      </c>
      <c r="G1388" t="s">
        <v>20</v>
      </c>
      <c r="H1388" t="s">
        <v>254</v>
      </c>
      <c r="J1388">
        <v>27.54</v>
      </c>
      <c r="K1388">
        <v>27.54</v>
      </c>
      <c r="L1388" t="s">
        <v>21</v>
      </c>
      <c r="M1388" t="s">
        <v>22</v>
      </c>
      <c r="N1388" t="s">
        <v>23</v>
      </c>
      <c r="O1388">
        <v>27.54</v>
      </c>
      <c r="P1388" t="s">
        <v>24</v>
      </c>
      <c r="R1388">
        <v>5046603</v>
      </c>
    </row>
    <row r="1389" spans="1:18" customFormat="1">
      <c r="A1389" s="1">
        <v>43829</v>
      </c>
      <c r="C1389" t="s">
        <v>111</v>
      </c>
      <c r="D1389" t="s">
        <v>19</v>
      </c>
      <c r="E1389">
        <v>1191200642</v>
      </c>
      <c r="F1389">
        <v>2190812</v>
      </c>
      <c r="G1389" t="s">
        <v>20</v>
      </c>
      <c r="H1389" t="s">
        <v>254</v>
      </c>
      <c r="J1389">
        <v>165.28</v>
      </c>
      <c r="K1389">
        <v>165.28</v>
      </c>
      <c r="L1389" t="s">
        <v>21</v>
      </c>
      <c r="M1389" t="s">
        <v>22</v>
      </c>
      <c r="N1389" t="s">
        <v>23</v>
      </c>
      <c r="O1389">
        <v>165.28</v>
      </c>
      <c r="P1389" t="s">
        <v>24</v>
      </c>
      <c r="R1389">
        <v>5046602</v>
      </c>
    </row>
    <row r="1390" spans="1:18" customFormat="1">
      <c r="A1390" s="1">
        <v>43829</v>
      </c>
      <c r="C1390" t="s">
        <v>146</v>
      </c>
      <c r="D1390" t="s">
        <v>19</v>
      </c>
      <c r="E1390">
        <v>1191200642</v>
      </c>
      <c r="F1390">
        <v>2190812</v>
      </c>
      <c r="G1390" t="s">
        <v>20</v>
      </c>
      <c r="H1390" t="s">
        <v>254</v>
      </c>
      <c r="J1390">
        <v>82.62</v>
      </c>
      <c r="K1390">
        <v>82.62</v>
      </c>
      <c r="L1390" t="s">
        <v>21</v>
      </c>
      <c r="M1390" t="s">
        <v>22</v>
      </c>
      <c r="N1390" t="s">
        <v>23</v>
      </c>
      <c r="O1390">
        <v>82.62</v>
      </c>
      <c r="P1390" t="s">
        <v>24</v>
      </c>
      <c r="R1390">
        <v>5046601</v>
      </c>
    </row>
    <row r="1391" spans="1:18" customFormat="1">
      <c r="A1391" s="1">
        <v>43829</v>
      </c>
      <c r="C1391" t="s">
        <v>91</v>
      </c>
      <c r="D1391" t="s">
        <v>19</v>
      </c>
      <c r="E1391">
        <v>1191200642</v>
      </c>
      <c r="F1391">
        <v>2190812</v>
      </c>
      <c r="G1391" t="s">
        <v>20</v>
      </c>
      <c r="H1391" t="s">
        <v>254</v>
      </c>
      <c r="J1391" s="42">
        <v>27.54</v>
      </c>
      <c r="K1391" s="42">
        <v>27.54</v>
      </c>
      <c r="L1391" t="s">
        <v>21</v>
      </c>
      <c r="M1391" t="s">
        <v>22</v>
      </c>
      <c r="N1391" t="s">
        <v>23</v>
      </c>
      <c r="O1391" s="42">
        <v>27.54</v>
      </c>
      <c r="P1391" t="s">
        <v>24</v>
      </c>
      <c r="R1391">
        <v>5046600</v>
      </c>
    </row>
    <row r="1392" spans="1:18" customFormat="1">
      <c r="A1392" s="1">
        <v>43830</v>
      </c>
      <c r="C1392" t="s">
        <v>65</v>
      </c>
      <c r="D1392" t="s">
        <v>19</v>
      </c>
      <c r="E1392">
        <v>1191200255</v>
      </c>
      <c r="F1392">
        <v>119489</v>
      </c>
      <c r="G1392" t="s">
        <v>20</v>
      </c>
      <c r="H1392" t="s">
        <v>195</v>
      </c>
      <c r="J1392" s="7">
        <v>1297.2</v>
      </c>
      <c r="K1392" s="7">
        <v>1297.2</v>
      </c>
      <c r="L1392" t="s">
        <v>21</v>
      </c>
      <c r="M1392" t="s">
        <v>22</v>
      </c>
      <c r="N1392" t="s">
        <v>23</v>
      </c>
      <c r="O1392" s="7">
        <v>1297.2</v>
      </c>
      <c r="P1392" t="s">
        <v>24</v>
      </c>
      <c r="R1392">
        <v>5002513</v>
      </c>
    </row>
    <row r="1393" spans="1:18" customFormat="1">
      <c r="A1393" s="1">
        <v>43830</v>
      </c>
      <c r="C1393" t="s">
        <v>65</v>
      </c>
      <c r="D1393" t="s">
        <v>19</v>
      </c>
      <c r="E1393">
        <v>1191200256</v>
      </c>
      <c r="F1393">
        <v>119487</v>
      </c>
      <c r="G1393" t="s">
        <v>20</v>
      </c>
      <c r="H1393" t="s">
        <v>195</v>
      </c>
      <c r="J1393">
        <v>336</v>
      </c>
      <c r="K1393">
        <v>336</v>
      </c>
      <c r="L1393" t="s">
        <v>21</v>
      </c>
      <c r="M1393" t="s">
        <v>22</v>
      </c>
      <c r="N1393" t="s">
        <v>23</v>
      </c>
      <c r="O1393">
        <v>336</v>
      </c>
      <c r="P1393" t="s">
        <v>24</v>
      </c>
      <c r="R1393">
        <v>5002554</v>
      </c>
    </row>
    <row r="1394" spans="1:18" customFormat="1">
      <c r="A1394" s="1">
        <v>43830</v>
      </c>
      <c r="C1394" t="s">
        <v>85</v>
      </c>
      <c r="D1394" t="s">
        <v>19</v>
      </c>
      <c r="E1394">
        <v>1191200381</v>
      </c>
      <c r="F1394">
        <v>119488</v>
      </c>
      <c r="G1394" t="s">
        <v>20</v>
      </c>
      <c r="H1394" t="s">
        <v>195</v>
      </c>
      <c r="J1394">
        <v>768</v>
      </c>
      <c r="K1394">
        <v>768</v>
      </c>
      <c r="L1394" t="s">
        <v>21</v>
      </c>
      <c r="M1394" t="s">
        <v>22</v>
      </c>
      <c r="N1394" t="s">
        <v>23</v>
      </c>
      <c r="O1394">
        <v>768</v>
      </c>
      <c r="P1394" t="s">
        <v>24</v>
      </c>
      <c r="R1394">
        <v>5008070</v>
      </c>
    </row>
    <row r="1395" spans="1:18" customFormat="1">
      <c r="A1395" s="1">
        <v>43830</v>
      </c>
      <c r="C1395" t="s">
        <v>54</v>
      </c>
      <c r="D1395" t="s">
        <v>19</v>
      </c>
      <c r="E1395">
        <v>1191200664</v>
      </c>
      <c r="F1395">
        <v>5926000133</v>
      </c>
      <c r="G1395" t="s">
        <v>20</v>
      </c>
      <c r="H1395" t="s">
        <v>197</v>
      </c>
      <c r="J1395">
        <v>272.39999999999998</v>
      </c>
      <c r="K1395">
        <v>272.39999999999998</v>
      </c>
      <c r="L1395" t="s">
        <v>21</v>
      </c>
      <c r="M1395" t="s">
        <v>22</v>
      </c>
      <c r="N1395" t="s">
        <v>23</v>
      </c>
      <c r="O1395">
        <v>272.39999999999998</v>
      </c>
      <c r="P1395" t="s">
        <v>24</v>
      </c>
      <c r="R1395">
        <v>5050875</v>
      </c>
    </row>
    <row r="1396" spans="1:18" customFormat="1">
      <c r="A1396" s="1">
        <v>43830</v>
      </c>
      <c r="C1396" t="s">
        <v>55</v>
      </c>
      <c r="D1396" t="s">
        <v>19</v>
      </c>
      <c r="E1396">
        <v>1191200665</v>
      </c>
      <c r="F1396">
        <v>5926000135</v>
      </c>
      <c r="G1396" t="s">
        <v>20</v>
      </c>
      <c r="H1396" t="s">
        <v>197</v>
      </c>
      <c r="J1396">
        <v>382.8</v>
      </c>
      <c r="K1396">
        <v>382.8</v>
      </c>
      <c r="L1396" t="s">
        <v>21</v>
      </c>
      <c r="M1396" t="s">
        <v>22</v>
      </c>
      <c r="N1396" t="s">
        <v>23</v>
      </c>
      <c r="O1396">
        <v>382.8</v>
      </c>
      <c r="P1396" t="s">
        <v>24</v>
      </c>
      <c r="R1396">
        <v>5054822</v>
      </c>
    </row>
    <row r="1397" spans="1:18" customFormat="1">
      <c r="A1397" s="1">
        <v>43830</v>
      </c>
      <c r="C1397" t="s">
        <v>55</v>
      </c>
      <c r="D1397" t="s">
        <v>19</v>
      </c>
      <c r="E1397">
        <v>1191200666</v>
      </c>
      <c r="F1397">
        <v>5926000131</v>
      </c>
      <c r="G1397" t="s">
        <v>20</v>
      </c>
      <c r="H1397" t="s">
        <v>197</v>
      </c>
      <c r="J1397">
        <v>97.2</v>
      </c>
      <c r="K1397">
        <v>97.2</v>
      </c>
      <c r="L1397" t="s">
        <v>21</v>
      </c>
      <c r="M1397" t="s">
        <v>22</v>
      </c>
      <c r="N1397" t="s">
        <v>23</v>
      </c>
      <c r="O1397">
        <v>97.2</v>
      </c>
      <c r="P1397" t="s">
        <v>24</v>
      </c>
      <c r="R1397">
        <v>5054824</v>
      </c>
    </row>
    <row r="1398" spans="1:18" customFormat="1">
      <c r="A1398" s="1">
        <v>43830</v>
      </c>
      <c r="C1398" t="s">
        <v>171</v>
      </c>
      <c r="D1398" t="s">
        <v>19</v>
      </c>
      <c r="E1398">
        <v>1191200257</v>
      </c>
      <c r="F1398">
        <v>5924013513</v>
      </c>
      <c r="G1398" t="s">
        <v>20</v>
      </c>
      <c r="H1398" t="s">
        <v>197</v>
      </c>
      <c r="J1398">
        <v>454.8</v>
      </c>
      <c r="K1398">
        <v>454.8</v>
      </c>
      <c r="L1398" t="s">
        <v>21</v>
      </c>
      <c r="M1398" t="s">
        <v>22</v>
      </c>
      <c r="N1398" t="s">
        <v>23</v>
      </c>
      <c r="O1398">
        <v>454.8</v>
      </c>
      <c r="P1398" t="s">
        <v>24</v>
      </c>
      <c r="R1398">
        <v>5002560</v>
      </c>
    </row>
    <row r="1399" spans="1:18" customFormat="1">
      <c r="A1399" s="1">
        <v>43830</v>
      </c>
      <c r="C1399" t="s">
        <v>171</v>
      </c>
      <c r="D1399" t="s">
        <v>19</v>
      </c>
      <c r="E1399">
        <v>1191200663</v>
      </c>
      <c r="F1399">
        <v>5926000134</v>
      </c>
      <c r="G1399" t="s">
        <v>20</v>
      </c>
      <c r="H1399" t="s">
        <v>197</v>
      </c>
      <c r="J1399">
        <v>334.8</v>
      </c>
      <c r="K1399">
        <v>334.8</v>
      </c>
      <c r="L1399" t="s">
        <v>21</v>
      </c>
      <c r="M1399" t="s">
        <v>22</v>
      </c>
      <c r="N1399" t="s">
        <v>23</v>
      </c>
      <c r="O1399">
        <v>334.8</v>
      </c>
      <c r="P1399" t="s">
        <v>24</v>
      </c>
      <c r="R1399">
        <v>5050873</v>
      </c>
    </row>
    <row r="1400" spans="1:18">
      <c r="A1400" s="147">
        <v>43830</v>
      </c>
      <c r="C1400" t="s">
        <v>46</v>
      </c>
      <c r="D1400" t="s">
        <v>19</v>
      </c>
      <c r="E1400" s="106">
        <v>1191200394</v>
      </c>
      <c r="F1400" s="106">
        <v>2019845</v>
      </c>
      <c r="G1400" s="106" t="s">
        <v>20</v>
      </c>
      <c r="H1400" s="106" t="s">
        <v>219</v>
      </c>
      <c r="J1400">
        <v>679.08</v>
      </c>
      <c r="K1400">
        <v>679.08</v>
      </c>
      <c r="L1400" t="s">
        <v>21</v>
      </c>
      <c r="M1400" t="s">
        <v>22</v>
      </c>
      <c r="N1400" t="s">
        <v>23</v>
      </c>
      <c r="O1400" s="106">
        <v>679.08</v>
      </c>
      <c r="P1400" t="s">
        <v>24</v>
      </c>
      <c r="R1400">
        <v>5008223</v>
      </c>
    </row>
    <row r="1401" spans="1:18">
      <c r="A1401" s="147">
        <v>43830</v>
      </c>
      <c r="C1401" t="s">
        <v>136</v>
      </c>
      <c r="D1401" t="s">
        <v>19</v>
      </c>
      <c r="E1401" s="106">
        <v>1191200395</v>
      </c>
      <c r="F1401" s="106">
        <v>2019846</v>
      </c>
      <c r="G1401" s="106" t="s">
        <v>20</v>
      </c>
      <c r="H1401" s="106" t="s">
        <v>219</v>
      </c>
      <c r="J1401" s="7">
        <v>2719.32</v>
      </c>
      <c r="K1401" s="7">
        <v>2719.32</v>
      </c>
      <c r="L1401" t="s">
        <v>21</v>
      </c>
      <c r="M1401" t="s">
        <v>22</v>
      </c>
      <c r="N1401" t="s">
        <v>23</v>
      </c>
      <c r="O1401" s="98">
        <v>2719.32</v>
      </c>
      <c r="P1401" t="s">
        <v>24</v>
      </c>
      <c r="R1401">
        <v>5008231</v>
      </c>
    </row>
    <row r="1402" spans="1:18">
      <c r="A1402" s="147">
        <v>43830</v>
      </c>
      <c r="C1402" t="s">
        <v>43</v>
      </c>
      <c r="D1402" t="s">
        <v>19</v>
      </c>
      <c r="E1402" s="106">
        <v>1191200396</v>
      </c>
      <c r="F1402" s="106">
        <v>2019847</v>
      </c>
      <c r="G1402" s="106" t="s">
        <v>20</v>
      </c>
      <c r="H1402" s="106" t="s">
        <v>219</v>
      </c>
      <c r="J1402" s="42">
        <v>318.12</v>
      </c>
      <c r="K1402" s="42">
        <v>318.12</v>
      </c>
      <c r="L1402" t="s">
        <v>21</v>
      </c>
      <c r="M1402" t="s">
        <v>22</v>
      </c>
      <c r="N1402" t="s">
        <v>23</v>
      </c>
      <c r="O1402" s="106">
        <v>318.12</v>
      </c>
      <c r="P1402" t="s">
        <v>24</v>
      </c>
      <c r="R1402">
        <v>5008233</v>
      </c>
    </row>
    <row r="1403" spans="1:18">
      <c r="A1403" s="147">
        <v>43830</v>
      </c>
      <c r="C1403" t="s">
        <v>53</v>
      </c>
      <c r="D1403" t="s">
        <v>19</v>
      </c>
      <c r="E1403" s="106">
        <v>1191200397</v>
      </c>
      <c r="F1403" s="106">
        <v>2019848</v>
      </c>
      <c r="G1403" s="106" t="s">
        <v>20</v>
      </c>
      <c r="H1403" s="106" t="s">
        <v>219</v>
      </c>
      <c r="J1403">
        <v>285.36</v>
      </c>
      <c r="K1403">
        <v>285.36</v>
      </c>
      <c r="L1403" t="s">
        <v>21</v>
      </c>
      <c r="M1403" t="s">
        <v>22</v>
      </c>
      <c r="N1403" t="s">
        <v>23</v>
      </c>
      <c r="O1403" s="106">
        <v>285.36</v>
      </c>
      <c r="P1403" t="s">
        <v>24</v>
      </c>
      <c r="R1403">
        <v>5008237</v>
      </c>
    </row>
    <row r="1404" spans="1:18">
      <c r="A1404" s="147">
        <v>43830</v>
      </c>
      <c r="C1404" t="s">
        <v>103</v>
      </c>
      <c r="D1404" t="s">
        <v>19</v>
      </c>
      <c r="E1404" s="106">
        <v>1191200572</v>
      </c>
      <c r="F1404" s="106">
        <v>2019849</v>
      </c>
      <c r="G1404" s="106" t="s">
        <v>20</v>
      </c>
      <c r="H1404" s="106" t="s">
        <v>219</v>
      </c>
      <c r="J1404" s="42">
        <v>24</v>
      </c>
      <c r="K1404" s="42">
        <v>24</v>
      </c>
      <c r="L1404" t="s">
        <v>21</v>
      </c>
      <c r="M1404" t="s">
        <v>22</v>
      </c>
      <c r="N1404" t="s">
        <v>23</v>
      </c>
      <c r="O1404" s="106">
        <v>24</v>
      </c>
      <c r="P1404" t="s">
        <v>24</v>
      </c>
      <c r="R1404">
        <v>5042678</v>
      </c>
    </row>
    <row r="1405" spans="1:18">
      <c r="A1405" s="147">
        <v>43830</v>
      </c>
      <c r="C1405" t="s">
        <v>40</v>
      </c>
      <c r="D1405" t="s">
        <v>19</v>
      </c>
      <c r="E1405" s="106">
        <v>1191200573</v>
      </c>
      <c r="F1405" s="106">
        <v>2019850</v>
      </c>
      <c r="G1405" s="106" t="s">
        <v>20</v>
      </c>
      <c r="H1405" s="106" t="s">
        <v>219</v>
      </c>
      <c r="J1405">
        <v>518.52</v>
      </c>
      <c r="K1405">
        <v>518.52</v>
      </c>
      <c r="L1405" t="s">
        <v>21</v>
      </c>
      <c r="M1405" t="s">
        <v>22</v>
      </c>
      <c r="N1405" t="s">
        <v>23</v>
      </c>
      <c r="O1405" s="106">
        <v>518.52</v>
      </c>
      <c r="P1405" t="s">
        <v>24</v>
      </c>
      <c r="R1405">
        <v>5042680</v>
      </c>
    </row>
    <row r="1406" spans="1:18">
      <c r="A1406" s="147">
        <v>43830</v>
      </c>
      <c r="C1406" t="s">
        <v>29</v>
      </c>
      <c r="D1406" t="s">
        <v>19</v>
      </c>
      <c r="E1406" s="106">
        <v>1191200574</v>
      </c>
      <c r="F1406" s="106">
        <v>2019851</v>
      </c>
      <c r="G1406" s="106" t="s">
        <v>20</v>
      </c>
      <c r="H1406" s="106" t="s">
        <v>219</v>
      </c>
      <c r="J1406" s="7">
        <v>1762.44</v>
      </c>
      <c r="K1406" s="7">
        <v>1762.44</v>
      </c>
      <c r="L1406" t="s">
        <v>21</v>
      </c>
      <c r="M1406" t="s">
        <v>22</v>
      </c>
      <c r="N1406" t="s">
        <v>23</v>
      </c>
      <c r="O1406" s="98">
        <v>1762.44</v>
      </c>
      <c r="P1406" t="s">
        <v>24</v>
      </c>
      <c r="R1406">
        <v>5042682</v>
      </c>
    </row>
    <row r="1407" spans="1:18">
      <c r="A1407" s="147">
        <v>43830</v>
      </c>
      <c r="C1407" t="s">
        <v>29</v>
      </c>
      <c r="D1407" t="s">
        <v>19</v>
      </c>
      <c r="E1407" s="106">
        <v>1191200575</v>
      </c>
      <c r="F1407" s="106">
        <v>2019852</v>
      </c>
      <c r="G1407" s="106" t="s">
        <v>20</v>
      </c>
      <c r="H1407" s="106" t="s">
        <v>219</v>
      </c>
      <c r="J1407" s="7">
        <v>1270.44</v>
      </c>
      <c r="K1407" s="7">
        <v>1270.44</v>
      </c>
      <c r="L1407" t="s">
        <v>21</v>
      </c>
      <c r="M1407" t="s">
        <v>22</v>
      </c>
      <c r="N1407" t="s">
        <v>23</v>
      </c>
      <c r="O1407" s="98">
        <v>1270.44</v>
      </c>
      <c r="P1407" t="s">
        <v>24</v>
      </c>
      <c r="R1407">
        <v>5042684</v>
      </c>
    </row>
    <row r="1408" spans="1:18">
      <c r="A1408" s="147">
        <v>43830</v>
      </c>
      <c r="C1408" t="s">
        <v>57</v>
      </c>
      <c r="D1408" t="s">
        <v>19</v>
      </c>
      <c r="E1408" s="106">
        <v>1191200576</v>
      </c>
      <c r="F1408" s="106">
        <v>2019853</v>
      </c>
      <c r="G1408" s="106" t="s">
        <v>20</v>
      </c>
      <c r="H1408" s="106" t="s">
        <v>219</v>
      </c>
      <c r="J1408">
        <v>795.36</v>
      </c>
      <c r="K1408">
        <v>795.36</v>
      </c>
      <c r="L1408" t="s">
        <v>21</v>
      </c>
      <c r="M1408" t="s">
        <v>22</v>
      </c>
      <c r="N1408" t="s">
        <v>23</v>
      </c>
      <c r="O1408" s="106">
        <v>795.36</v>
      </c>
      <c r="P1408" t="s">
        <v>24</v>
      </c>
      <c r="R1408">
        <v>5042691</v>
      </c>
    </row>
    <row r="1409" spans="1:18">
      <c r="A1409" s="147">
        <v>43830</v>
      </c>
      <c r="C1409" t="s">
        <v>27</v>
      </c>
      <c r="D1409" t="s">
        <v>19</v>
      </c>
      <c r="E1409" s="106">
        <v>1191200391</v>
      </c>
      <c r="F1409" s="106">
        <v>2019854</v>
      </c>
      <c r="G1409" s="106" t="s">
        <v>20</v>
      </c>
      <c r="H1409" s="106" t="s">
        <v>219</v>
      </c>
      <c r="J1409" s="7">
        <v>1728</v>
      </c>
      <c r="K1409" s="7">
        <v>1728</v>
      </c>
      <c r="L1409" t="s">
        <v>21</v>
      </c>
      <c r="M1409" t="s">
        <v>22</v>
      </c>
      <c r="N1409" t="s">
        <v>23</v>
      </c>
      <c r="O1409" s="98">
        <v>1728</v>
      </c>
      <c r="P1409" t="s">
        <v>24</v>
      </c>
      <c r="R1409">
        <v>5008217</v>
      </c>
    </row>
    <row r="1410" spans="1:18">
      <c r="A1410" s="147">
        <v>43830</v>
      </c>
      <c r="C1410" t="s">
        <v>37</v>
      </c>
      <c r="D1410" t="s">
        <v>19</v>
      </c>
      <c r="E1410" s="106">
        <v>1191200392</v>
      </c>
      <c r="F1410" s="106">
        <v>2019855</v>
      </c>
      <c r="G1410" s="106" t="s">
        <v>20</v>
      </c>
      <c r="H1410" s="106" t="s">
        <v>219</v>
      </c>
      <c r="J1410" s="7">
        <v>1263.1199999999999</v>
      </c>
      <c r="K1410" s="7">
        <v>1263.1199999999999</v>
      </c>
      <c r="L1410" t="s">
        <v>21</v>
      </c>
      <c r="M1410" t="s">
        <v>22</v>
      </c>
      <c r="N1410" t="s">
        <v>23</v>
      </c>
      <c r="O1410" s="98">
        <v>1263.1199999999999</v>
      </c>
      <c r="P1410" t="s">
        <v>24</v>
      </c>
      <c r="R1410">
        <v>5008219</v>
      </c>
    </row>
    <row r="1411" spans="1:18">
      <c r="A1411" s="147">
        <v>43830</v>
      </c>
      <c r="C1411" t="s">
        <v>71</v>
      </c>
      <c r="D1411" t="s">
        <v>19</v>
      </c>
      <c r="E1411" s="106">
        <v>1191200393</v>
      </c>
      <c r="F1411" s="106">
        <v>2019856</v>
      </c>
      <c r="G1411" s="106" t="s">
        <v>20</v>
      </c>
      <c r="H1411" s="106" t="s">
        <v>219</v>
      </c>
      <c r="J1411" s="2">
        <v>1874.88</v>
      </c>
      <c r="K1411" s="2">
        <v>1874.88</v>
      </c>
      <c r="L1411" t="s">
        <v>21</v>
      </c>
      <c r="M1411" t="s">
        <v>22</v>
      </c>
      <c r="N1411" t="s">
        <v>23</v>
      </c>
      <c r="O1411" s="98">
        <v>1874.88</v>
      </c>
      <c r="P1411" t="s">
        <v>24</v>
      </c>
      <c r="R1411">
        <v>5008221</v>
      </c>
    </row>
    <row r="1412" spans="1:18">
      <c r="A1412" s="147">
        <v>43830</v>
      </c>
      <c r="C1412" t="s">
        <v>44</v>
      </c>
      <c r="D1412" t="s">
        <v>19</v>
      </c>
      <c r="E1412" s="106">
        <v>1191200387</v>
      </c>
      <c r="F1412" s="106">
        <v>2019857</v>
      </c>
      <c r="G1412" s="106" t="s">
        <v>20</v>
      </c>
      <c r="H1412" s="106" t="s">
        <v>219</v>
      </c>
      <c r="J1412" s="42">
        <v>976.68</v>
      </c>
      <c r="K1412" s="42">
        <v>976.68</v>
      </c>
      <c r="L1412" t="s">
        <v>21</v>
      </c>
      <c r="M1412" t="s">
        <v>22</v>
      </c>
      <c r="N1412" t="s">
        <v>23</v>
      </c>
      <c r="O1412" s="106">
        <v>976.68</v>
      </c>
      <c r="P1412" t="s">
        <v>24</v>
      </c>
      <c r="R1412">
        <v>5008186</v>
      </c>
    </row>
    <row r="1413" spans="1:18">
      <c r="A1413" s="147">
        <v>43830</v>
      </c>
      <c r="C1413" t="s">
        <v>63</v>
      </c>
      <c r="D1413" t="s">
        <v>19</v>
      </c>
      <c r="E1413" s="106">
        <v>1191200388</v>
      </c>
      <c r="F1413" s="106">
        <v>2019858</v>
      </c>
      <c r="G1413" s="106" t="s">
        <v>20</v>
      </c>
      <c r="H1413" s="106" t="s">
        <v>219</v>
      </c>
      <c r="J1413" s="42">
        <v>171.48</v>
      </c>
      <c r="K1413" s="42">
        <v>171.48</v>
      </c>
      <c r="L1413" t="s">
        <v>21</v>
      </c>
      <c r="M1413" t="s">
        <v>22</v>
      </c>
      <c r="N1413" t="s">
        <v>23</v>
      </c>
      <c r="O1413" s="106">
        <v>171.48</v>
      </c>
      <c r="P1413" t="s">
        <v>24</v>
      </c>
      <c r="R1413">
        <v>5008200</v>
      </c>
    </row>
    <row r="1414" spans="1:18">
      <c r="A1414" s="147">
        <v>43830</v>
      </c>
      <c r="C1414" t="s">
        <v>85</v>
      </c>
      <c r="D1414" t="s">
        <v>19</v>
      </c>
      <c r="E1414" s="106">
        <v>1191200389</v>
      </c>
      <c r="F1414" s="106">
        <v>2019859</v>
      </c>
      <c r="G1414" s="106" t="s">
        <v>20</v>
      </c>
      <c r="H1414" s="106" t="s">
        <v>219</v>
      </c>
      <c r="J1414" s="7">
        <v>1411.92</v>
      </c>
      <c r="K1414" s="7">
        <v>1411.92</v>
      </c>
      <c r="L1414" t="s">
        <v>21</v>
      </c>
      <c r="M1414" t="s">
        <v>22</v>
      </c>
      <c r="N1414" t="s">
        <v>23</v>
      </c>
      <c r="O1414" s="98">
        <v>1411.92</v>
      </c>
      <c r="P1414" t="s">
        <v>24</v>
      </c>
      <c r="R1414">
        <v>5008204</v>
      </c>
    </row>
    <row r="1415" spans="1:18">
      <c r="A1415" s="147">
        <v>43830</v>
      </c>
      <c r="C1415" t="s">
        <v>40</v>
      </c>
      <c r="D1415" t="s">
        <v>19</v>
      </c>
      <c r="E1415" s="106">
        <v>1191200390</v>
      </c>
      <c r="F1415" s="106">
        <v>2019860</v>
      </c>
      <c r="G1415" s="106" t="s">
        <v>20</v>
      </c>
      <c r="H1415" s="106" t="s">
        <v>219</v>
      </c>
      <c r="J1415" s="42">
        <v>948.72</v>
      </c>
      <c r="K1415" s="42">
        <v>948.72</v>
      </c>
      <c r="L1415" t="s">
        <v>21</v>
      </c>
      <c r="M1415" t="s">
        <v>22</v>
      </c>
      <c r="N1415" t="s">
        <v>23</v>
      </c>
      <c r="O1415" s="106">
        <v>948.72</v>
      </c>
      <c r="P1415" t="s">
        <v>24</v>
      </c>
      <c r="R1415">
        <v>5008210</v>
      </c>
    </row>
    <row r="1416" spans="1:18" customFormat="1">
      <c r="A1416" s="1">
        <v>43830</v>
      </c>
      <c r="C1416" t="s">
        <v>49</v>
      </c>
      <c r="D1416" t="s">
        <v>19</v>
      </c>
      <c r="E1416">
        <v>1191200386</v>
      </c>
      <c r="F1416">
        <v>1970673</v>
      </c>
      <c r="G1416" t="s">
        <v>20</v>
      </c>
      <c r="H1416" t="s">
        <v>203</v>
      </c>
      <c r="J1416">
        <v>98.36</v>
      </c>
      <c r="K1416">
        <v>98.36</v>
      </c>
      <c r="L1416" t="s">
        <v>21</v>
      </c>
      <c r="M1416" t="s">
        <v>22</v>
      </c>
      <c r="N1416" t="s">
        <v>23</v>
      </c>
      <c r="O1416">
        <v>98.36</v>
      </c>
      <c r="P1416" t="s">
        <v>24</v>
      </c>
      <c r="R1416">
        <v>5008174</v>
      </c>
    </row>
    <row r="1417" spans="1:18" customFormat="1">
      <c r="A1417" s="1">
        <v>43830</v>
      </c>
      <c r="C1417" t="s">
        <v>66</v>
      </c>
      <c r="D1417" t="s">
        <v>19</v>
      </c>
      <c r="E1417">
        <v>1191200386</v>
      </c>
      <c r="F1417">
        <v>1970673</v>
      </c>
      <c r="G1417" t="s">
        <v>20</v>
      </c>
      <c r="H1417" t="s">
        <v>203</v>
      </c>
      <c r="J1417">
        <v>161.76</v>
      </c>
      <c r="K1417">
        <v>161.76</v>
      </c>
      <c r="L1417" t="s">
        <v>21</v>
      </c>
      <c r="M1417" t="s">
        <v>22</v>
      </c>
      <c r="N1417" t="s">
        <v>23</v>
      </c>
      <c r="O1417">
        <v>161.76</v>
      </c>
      <c r="P1417" t="s">
        <v>24</v>
      </c>
      <c r="R1417">
        <v>5008173</v>
      </c>
    </row>
    <row r="1418" spans="1:18" customFormat="1">
      <c r="A1418" s="1">
        <v>43830</v>
      </c>
      <c r="C1418" t="s">
        <v>51</v>
      </c>
      <c r="D1418" t="s">
        <v>19</v>
      </c>
      <c r="E1418">
        <v>1191200386</v>
      </c>
      <c r="F1418">
        <v>1970673</v>
      </c>
      <c r="G1418" t="s">
        <v>20</v>
      </c>
      <c r="H1418" t="s">
        <v>203</v>
      </c>
      <c r="J1418">
        <v>112.44</v>
      </c>
      <c r="K1418">
        <v>112.44</v>
      </c>
      <c r="L1418" t="s">
        <v>21</v>
      </c>
      <c r="M1418" t="s">
        <v>22</v>
      </c>
      <c r="N1418" t="s">
        <v>23</v>
      </c>
      <c r="O1418">
        <v>112.44</v>
      </c>
      <c r="P1418" t="s">
        <v>24</v>
      </c>
      <c r="R1418">
        <v>5008175</v>
      </c>
    </row>
    <row r="1419" spans="1:18" customFormat="1">
      <c r="A1419" s="1">
        <v>43830</v>
      </c>
      <c r="C1419" t="s">
        <v>39</v>
      </c>
      <c r="D1419" t="s">
        <v>19</v>
      </c>
      <c r="E1419">
        <v>1191200386</v>
      </c>
      <c r="F1419">
        <v>1970673</v>
      </c>
      <c r="G1419" t="s">
        <v>20</v>
      </c>
      <c r="H1419" t="s">
        <v>203</v>
      </c>
      <c r="J1419">
        <v>130.56</v>
      </c>
      <c r="K1419">
        <v>130.56</v>
      </c>
      <c r="L1419" t="s">
        <v>21</v>
      </c>
      <c r="M1419" t="s">
        <v>22</v>
      </c>
      <c r="N1419" t="s">
        <v>23</v>
      </c>
      <c r="O1419">
        <v>130.56</v>
      </c>
      <c r="P1419" t="s">
        <v>24</v>
      </c>
      <c r="R1419">
        <v>5008176</v>
      </c>
    </row>
    <row r="1420" spans="1:18" customFormat="1">
      <c r="A1420" s="1">
        <v>43830</v>
      </c>
      <c r="C1420" t="s">
        <v>27</v>
      </c>
      <c r="D1420" t="s">
        <v>19</v>
      </c>
      <c r="E1420">
        <v>1191200386</v>
      </c>
      <c r="F1420">
        <v>1970673</v>
      </c>
      <c r="G1420" t="s">
        <v>20</v>
      </c>
      <c r="H1420" t="s">
        <v>203</v>
      </c>
      <c r="J1420">
        <v>353.8</v>
      </c>
      <c r="K1420">
        <v>353.8</v>
      </c>
      <c r="L1420" t="s">
        <v>21</v>
      </c>
      <c r="M1420" t="s">
        <v>22</v>
      </c>
      <c r="N1420" t="s">
        <v>23</v>
      </c>
      <c r="O1420">
        <v>353.8</v>
      </c>
      <c r="P1420" t="s">
        <v>24</v>
      </c>
      <c r="R1420">
        <v>5008177</v>
      </c>
    </row>
    <row r="1421" spans="1:18" customFormat="1">
      <c r="A1421" s="1">
        <v>43830</v>
      </c>
      <c r="C1421" t="s">
        <v>70</v>
      </c>
      <c r="D1421" t="s">
        <v>19</v>
      </c>
      <c r="E1421">
        <v>1191200577</v>
      </c>
      <c r="F1421">
        <v>190469</v>
      </c>
      <c r="G1421" t="s">
        <v>20</v>
      </c>
      <c r="H1421" t="s">
        <v>210</v>
      </c>
      <c r="J1421">
        <v>210</v>
      </c>
      <c r="K1421">
        <v>210</v>
      </c>
      <c r="L1421" t="s">
        <v>21</v>
      </c>
      <c r="M1421" t="s">
        <v>22</v>
      </c>
      <c r="N1421" t="s">
        <v>23</v>
      </c>
      <c r="O1421">
        <v>210</v>
      </c>
      <c r="P1421" t="s">
        <v>24</v>
      </c>
      <c r="R1421">
        <v>5042693</v>
      </c>
    </row>
    <row r="1422" spans="1:18" customFormat="1">
      <c r="A1422" s="1">
        <v>43830</v>
      </c>
      <c r="C1422" t="s">
        <v>55</v>
      </c>
      <c r="D1422" t="s">
        <v>19</v>
      </c>
      <c r="E1422">
        <v>1191200579</v>
      </c>
      <c r="F1422">
        <v>25000619</v>
      </c>
      <c r="G1422" t="s">
        <v>20</v>
      </c>
      <c r="H1422" t="s">
        <v>214</v>
      </c>
      <c r="J1422">
        <v>170.55</v>
      </c>
      <c r="K1422">
        <v>170.55</v>
      </c>
      <c r="L1422" t="s">
        <v>21</v>
      </c>
      <c r="M1422" t="s">
        <v>110</v>
      </c>
      <c r="N1422" t="s">
        <v>23</v>
      </c>
      <c r="O1422">
        <v>170.55</v>
      </c>
      <c r="P1422" t="s">
        <v>24</v>
      </c>
      <c r="R1422">
        <v>5042697</v>
      </c>
    </row>
    <row r="1423" spans="1:18" customFormat="1">
      <c r="A1423" s="1">
        <v>43830</v>
      </c>
      <c r="C1423" t="s">
        <v>170</v>
      </c>
      <c r="D1423" t="s">
        <v>19</v>
      </c>
      <c r="E1423">
        <v>1191200579</v>
      </c>
      <c r="F1423">
        <v>25000619</v>
      </c>
      <c r="G1423" t="s">
        <v>20</v>
      </c>
      <c r="H1423" t="s">
        <v>214</v>
      </c>
      <c r="J1423">
        <v>170.55</v>
      </c>
      <c r="K1423">
        <v>170.55</v>
      </c>
      <c r="L1423" t="s">
        <v>21</v>
      </c>
      <c r="M1423" t="s">
        <v>110</v>
      </c>
      <c r="N1423" t="s">
        <v>23</v>
      </c>
      <c r="O1423">
        <v>170.55</v>
      </c>
      <c r="P1423" t="s">
        <v>24</v>
      </c>
      <c r="R1423">
        <v>5042700</v>
      </c>
    </row>
    <row r="1424" spans="1:18" customFormat="1">
      <c r="A1424" s="1">
        <v>43830</v>
      </c>
      <c r="C1424" t="s">
        <v>51</v>
      </c>
      <c r="D1424" t="s">
        <v>19</v>
      </c>
      <c r="E1424">
        <v>1191200570</v>
      </c>
      <c r="F1424">
        <v>2019176</v>
      </c>
      <c r="G1424" t="s">
        <v>20</v>
      </c>
      <c r="H1424" t="s">
        <v>220</v>
      </c>
      <c r="J1424">
        <v>909.6</v>
      </c>
      <c r="K1424">
        <v>909.6</v>
      </c>
      <c r="L1424" t="s">
        <v>21</v>
      </c>
      <c r="M1424" t="s">
        <v>22</v>
      </c>
      <c r="N1424" t="s">
        <v>23</v>
      </c>
      <c r="O1424">
        <v>909.6</v>
      </c>
      <c r="P1424" t="s">
        <v>24</v>
      </c>
      <c r="R1424">
        <v>5042669</v>
      </c>
    </row>
    <row r="1425" spans="1:18" customFormat="1">
      <c r="A1425" s="1">
        <v>43830</v>
      </c>
      <c r="C1425" t="s">
        <v>111</v>
      </c>
      <c r="D1425" t="s">
        <v>19</v>
      </c>
      <c r="E1425">
        <v>1191200570</v>
      </c>
      <c r="F1425">
        <v>2019176</v>
      </c>
      <c r="G1425" t="s">
        <v>20</v>
      </c>
      <c r="H1425" t="s">
        <v>220</v>
      </c>
      <c r="J1425">
        <v>21.6</v>
      </c>
      <c r="K1425">
        <v>21.6</v>
      </c>
      <c r="L1425" t="s">
        <v>21</v>
      </c>
      <c r="M1425" t="s">
        <v>22</v>
      </c>
      <c r="N1425" t="s">
        <v>23</v>
      </c>
      <c r="O1425">
        <v>21.6</v>
      </c>
      <c r="P1425" t="s">
        <v>24</v>
      </c>
      <c r="R1425">
        <v>5042665</v>
      </c>
    </row>
    <row r="1426" spans="1:18" customFormat="1">
      <c r="A1426" s="1">
        <v>43830</v>
      </c>
      <c r="C1426" t="s">
        <v>40</v>
      </c>
      <c r="D1426" t="s">
        <v>19</v>
      </c>
      <c r="E1426">
        <v>1191200570</v>
      </c>
      <c r="F1426">
        <v>2019176</v>
      </c>
      <c r="G1426" t="s">
        <v>20</v>
      </c>
      <c r="H1426" t="s">
        <v>220</v>
      </c>
      <c r="J1426">
        <v>48</v>
      </c>
      <c r="K1426">
        <v>48</v>
      </c>
      <c r="L1426" t="s">
        <v>21</v>
      </c>
      <c r="M1426" t="s">
        <v>22</v>
      </c>
      <c r="N1426" t="s">
        <v>23</v>
      </c>
      <c r="O1426">
        <v>48</v>
      </c>
      <c r="P1426" t="s">
        <v>24</v>
      </c>
      <c r="R1426">
        <v>5042666</v>
      </c>
    </row>
    <row r="1427" spans="1:18" customFormat="1">
      <c r="A1427" s="1">
        <v>43830</v>
      </c>
      <c r="C1427" t="s">
        <v>65</v>
      </c>
      <c r="D1427" t="s">
        <v>19</v>
      </c>
      <c r="E1427">
        <v>1191200570</v>
      </c>
      <c r="F1427">
        <v>2019176</v>
      </c>
      <c r="G1427" t="s">
        <v>20</v>
      </c>
      <c r="H1427" t="s">
        <v>220</v>
      </c>
      <c r="J1427">
        <v>745.8</v>
      </c>
      <c r="K1427">
        <v>745.8</v>
      </c>
      <c r="L1427" t="s">
        <v>21</v>
      </c>
      <c r="M1427" t="s">
        <v>22</v>
      </c>
      <c r="N1427" t="s">
        <v>23</v>
      </c>
      <c r="O1427">
        <v>745.8</v>
      </c>
      <c r="P1427" t="s">
        <v>24</v>
      </c>
      <c r="R1427">
        <v>5042667</v>
      </c>
    </row>
    <row r="1428" spans="1:18" customFormat="1">
      <c r="A1428" s="1">
        <v>43830</v>
      </c>
      <c r="C1428" t="s">
        <v>136</v>
      </c>
      <c r="D1428" t="s">
        <v>19</v>
      </c>
      <c r="E1428">
        <v>1191200570</v>
      </c>
      <c r="F1428">
        <v>2019176</v>
      </c>
      <c r="G1428" t="s">
        <v>20</v>
      </c>
      <c r="H1428" t="s">
        <v>220</v>
      </c>
      <c r="J1428">
        <v>180</v>
      </c>
      <c r="K1428">
        <v>180</v>
      </c>
      <c r="L1428" t="s">
        <v>21</v>
      </c>
      <c r="M1428" t="s">
        <v>22</v>
      </c>
      <c r="N1428" t="s">
        <v>23</v>
      </c>
      <c r="O1428">
        <v>180</v>
      </c>
      <c r="P1428" t="s">
        <v>24</v>
      </c>
      <c r="R1428">
        <v>5042668</v>
      </c>
    </row>
    <row r="1429" spans="1:18" customFormat="1">
      <c r="A1429" s="1">
        <v>43830</v>
      </c>
      <c r="C1429" t="s">
        <v>56</v>
      </c>
      <c r="D1429" t="s">
        <v>19</v>
      </c>
      <c r="E1429">
        <v>1191200569</v>
      </c>
      <c r="F1429">
        <v>1900306</v>
      </c>
      <c r="G1429" t="s">
        <v>20</v>
      </c>
      <c r="H1429" t="s">
        <v>235</v>
      </c>
      <c r="J1429" s="42">
        <v>145.91999999999999</v>
      </c>
      <c r="K1429" s="42">
        <v>145.91999999999999</v>
      </c>
      <c r="L1429" t="s">
        <v>21</v>
      </c>
      <c r="M1429" t="s">
        <v>22</v>
      </c>
      <c r="N1429" t="s">
        <v>23</v>
      </c>
      <c r="O1429" s="42">
        <v>145.91999999999999</v>
      </c>
      <c r="P1429" t="s">
        <v>24</v>
      </c>
      <c r="R1429">
        <v>5042661</v>
      </c>
    </row>
    <row r="1430" spans="1:18" customFormat="1">
      <c r="A1430" s="1">
        <v>43830</v>
      </c>
      <c r="C1430" t="s">
        <v>166</v>
      </c>
      <c r="D1430" t="s">
        <v>19</v>
      </c>
      <c r="E1430">
        <v>1191200260</v>
      </c>
      <c r="F1430">
        <v>1900307</v>
      </c>
      <c r="G1430" t="s">
        <v>20</v>
      </c>
      <c r="H1430" t="s">
        <v>235</v>
      </c>
      <c r="J1430" s="42">
        <v>362.4</v>
      </c>
      <c r="K1430" s="42">
        <v>362.4</v>
      </c>
      <c r="L1430" t="s">
        <v>21</v>
      </c>
      <c r="M1430" t="s">
        <v>22</v>
      </c>
      <c r="N1430" t="s">
        <v>23</v>
      </c>
      <c r="O1430" s="42">
        <v>362.4</v>
      </c>
      <c r="P1430" t="s">
        <v>24</v>
      </c>
      <c r="R1430">
        <v>5002575</v>
      </c>
    </row>
    <row r="1431" spans="1:18" customFormat="1">
      <c r="A1431" s="1">
        <v>43830</v>
      </c>
      <c r="C1431" t="s">
        <v>163</v>
      </c>
      <c r="D1431" t="s">
        <v>19</v>
      </c>
      <c r="E1431">
        <v>1191200578</v>
      </c>
      <c r="F1431">
        <v>8190999</v>
      </c>
      <c r="G1431" t="s">
        <v>20</v>
      </c>
      <c r="H1431" t="s">
        <v>238</v>
      </c>
      <c r="J1431">
        <v>952.51</v>
      </c>
      <c r="K1431">
        <v>952.51</v>
      </c>
      <c r="L1431" t="s">
        <v>21</v>
      </c>
      <c r="M1431" t="s">
        <v>22</v>
      </c>
      <c r="N1431" t="s">
        <v>23</v>
      </c>
      <c r="O1431">
        <v>952.51</v>
      </c>
      <c r="P1431" t="s">
        <v>24</v>
      </c>
      <c r="R1431">
        <v>5042695</v>
      </c>
    </row>
    <row r="1432" spans="1:18" customFormat="1">
      <c r="A1432" s="1">
        <v>43830</v>
      </c>
      <c r="C1432" t="s">
        <v>75</v>
      </c>
      <c r="D1432" t="s">
        <v>19</v>
      </c>
      <c r="E1432">
        <v>1191200571</v>
      </c>
      <c r="F1432">
        <v>2702019</v>
      </c>
      <c r="G1432" t="s">
        <v>20</v>
      </c>
      <c r="H1432" t="s">
        <v>240</v>
      </c>
      <c r="J1432">
        <v>762.04</v>
      </c>
      <c r="K1432">
        <v>762.04</v>
      </c>
      <c r="L1432" t="s">
        <v>21</v>
      </c>
      <c r="M1432" t="s">
        <v>22</v>
      </c>
      <c r="N1432" t="s">
        <v>23</v>
      </c>
      <c r="O1432">
        <v>762.04</v>
      </c>
      <c r="P1432" t="s">
        <v>24</v>
      </c>
      <c r="R1432">
        <v>5042675</v>
      </c>
    </row>
    <row r="1433" spans="1:18" customFormat="1">
      <c r="A1433" s="1">
        <v>43830</v>
      </c>
      <c r="C1433" t="s">
        <v>27</v>
      </c>
      <c r="D1433" t="s">
        <v>19</v>
      </c>
      <c r="E1433">
        <v>1191200571</v>
      </c>
      <c r="F1433">
        <v>2702019</v>
      </c>
      <c r="G1433" t="s">
        <v>20</v>
      </c>
      <c r="H1433" t="s">
        <v>240</v>
      </c>
      <c r="J1433" s="7">
        <v>3048.2</v>
      </c>
      <c r="K1433" s="7">
        <v>3048.2</v>
      </c>
      <c r="L1433" t="s">
        <v>21</v>
      </c>
      <c r="M1433" t="s">
        <v>22</v>
      </c>
      <c r="N1433" t="s">
        <v>23</v>
      </c>
      <c r="O1433" s="7">
        <v>3048.2</v>
      </c>
      <c r="P1433" t="s">
        <v>24</v>
      </c>
      <c r="R1433">
        <v>5042676</v>
      </c>
    </row>
    <row r="1434" spans="1:18" customFormat="1">
      <c r="A1434" s="1">
        <v>43830</v>
      </c>
      <c r="C1434" t="s">
        <v>34</v>
      </c>
      <c r="D1434" t="s">
        <v>19</v>
      </c>
      <c r="E1434">
        <v>1191200253</v>
      </c>
      <c r="F1434">
        <v>2019091983</v>
      </c>
      <c r="G1434" t="s">
        <v>20</v>
      </c>
      <c r="H1434" t="s">
        <v>243</v>
      </c>
      <c r="J1434">
        <v>850.8</v>
      </c>
      <c r="K1434">
        <v>850.8</v>
      </c>
      <c r="L1434" t="s">
        <v>21</v>
      </c>
      <c r="M1434" t="s">
        <v>22</v>
      </c>
      <c r="N1434" t="s">
        <v>23</v>
      </c>
      <c r="O1434">
        <v>850.8</v>
      </c>
      <c r="P1434" t="s">
        <v>24</v>
      </c>
      <c r="R1434">
        <v>5002492</v>
      </c>
    </row>
    <row r="1435" spans="1:18" customFormat="1">
      <c r="A1435" s="1">
        <v>43830</v>
      </c>
      <c r="C1435" t="s">
        <v>56</v>
      </c>
      <c r="D1435" t="s">
        <v>19</v>
      </c>
      <c r="E1435">
        <v>1191200252</v>
      </c>
      <c r="F1435">
        <v>2019091977</v>
      </c>
      <c r="G1435" t="s">
        <v>20</v>
      </c>
      <c r="H1435" t="s">
        <v>243</v>
      </c>
      <c r="J1435">
        <v>169.2</v>
      </c>
      <c r="K1435">
        <v>169.2</v>
      </c>
      <c r="L1435" t="s">
        <v>21</v>
      </c>
      <c r="M1435" t="s">
        <v>22</v>
      </c>
      <c r="N1435" t="s">
        <v>23</v>
      </c>
      <c r="O1435">
        <v>169.2</v>
      </c>
      <c r="P1435" t="s">
        <v>24</v>
      </c>
      <c r="R1435">
        <v>5002490</v>
      </c>
    </row>
    <row r="1436" spans="1:18" customFormat="1">
      <c r="A1436" s="1">
        <v>43830</v>
      </c>
      <c r="C1436" t="s">
        <v>56</v>
      </c>
      <c r="D1436" t="s">
        <v>19</v>
      </c>
      <c r="E1436">
        <v>1191200379</v>
      </c>
      <c r="F1436">
        <v>2019091982</v>
      </c>
      <c r="G1436" t="s">
        <v>20</v>
      </c>
      <c r="H1436" t="s">
        <v>243</v>
      </c>
      <c r="J1436">
        <v>526.79999999999995</v>
      </c>
      <c r="K1436">
        <v>526.79999999999995</v>
      </c>
      <c r="L1436" t="s">
        <v>21</v>
      </c>
      <c r="M1436" t="s">
        <v>22</v>
      </c>
      <c r="N1436" t="s">
        <v>23</v>
      </c>
      <c r="O1436">
        <v>526.79999999999995</v>
      </c>
      <c r="P1436" t="s">
        <v>24</v>
      </c>
      <c r="R1436">
        <v>5008061</v>
      </c>
    </row>
    <row r="1437" spans="1:18" customFormat="1">
      <c r="A1437" s="1">
        <v>43830</v>
      </c>
      <c r="C1437" t="s">
        <v>163</v>
      </c>
      <c r="D1437" t="s">
        <v>19</v>
      </c>
      <c r="E1437">
        <v>1191200251</v>
      </c>
      <c r="F1437">
        <v>2019091985</v>
      </c>
      <c r="G1437" t="s">
        <v>20</v>
      </c>
      <c r="H1437" t="s">
        <v>243</v>
      </c>
      <c r="J1437" s="7">
        <v>2825.76</v>
      </c>
      <c r="K1437" s="7">
        <v>2825.76</v>
      </c>
      <c r="L1437" t="s">
        <v>21</v>
      </c>
      <c r="M1437" t="s">
        <v>22</v>
      </c>
      <c r="N1437" t="s">
        <v>23</v>
      </c>
      <c r="O1437" s="7">
        <v>2825.76</v>
      </c>
      <c r="P1437" t="s">
        <v>24</v>
      </c>
      <c r="R1437">
        <v>5002488</v>
      </c>
    </row>
    <row r="1438" spans="1:18" customFormat="1">
      <c r="A1438" s="1">
        <v>43830</v>
      </c>
      <c r="C1438" t="s">
        <v>130</v>
      </c>
      <c r="D1438" t="s">
        <v>19</v>
      </c>
      <c r="E1438">
        <v>1191200380</v>
      </c>
      <c r="F1438">
        <v>2019091984</v>
      </c>
      <c r="G1438" t="s">
        <v>20</v>
      </c>
      <c r="H1438" t="s">
        <v>243</v>
      </c>
      <c r="J1438">
        <v>814.2</v>
      </c>
      <c r="K1438">
        <v>814.2</v>
      </c>
      <c r="L1438" t="s">
        <v>21</v>
      </c>
      <c r="M1438" t="s">
        <v>22</v>
      </c>
      <c r="N1438" t="s">
        <v>23</v>
      </c>
      <c r="O1438">
        <v>814.2</v>
      </c>
      <c r="P1438" t="s">
        <v>24</v>
      </c>
      <c r="R1438">
        <v>5008066</v>
      </c>
    </row>
    <row r="1439" spans="1:18" customFormat="1">
      <c r="A1439" s="1">
        <v>43830</v>
      </c>
      <c r="C1439" t="s">
        <v>29</v>
      </c>
      <c r="D1439" t="s">
        <v>19</v>
      </c>
      <c r="E1439">
        <v>1191200259</v>
      </c>
      <c r="F1439">
        <v>201990442</v>
      </c>
      <c r="G1439" t="s">
        <v>20</v>
      </c>
      <c r="H1439" t="s">
        <v>252</v>
      </c>
      <c r="J1439" s="2">
        <v>11944.99</v>
      </c>
      <c r="K1439" s="2">
        <v>11944.99</v>
      </c>
      <c r="L1439" t="s">
        <v>21</v>
      </c>
      <c r="M1439" t="s">
        <v>22</v>
      </c>
      <c r="N1439" t="s">
        <v>23</v>
      </c>
      <c r="O1439" s="2">
        <v>11944.99</v>
      </c>
      <c r="P1439" t="s">
        <v>24</v>
      </c>
      <c r="R1439">
        <v>5002573</v>
      </c>
    </row>
    <row r="1440" spans="1:18" customFormat="1">
      <c r="A1440" s="1">
        <v>43830</v>
      </c>
      <c r="C1440" t="s">
        <v>29</v>
      </c>
      <c r="D1440" t="s">
        <v>19</v>
      </c>
      <c r="E1440">
        <v>1191200384</v>
      </c>
      <c r="F1440">
        <v>201990430</v>
      </c>
      <c r="G1440" t="s">
        <v>20</v>
      </c>
      <c r="H1440" t="s">
        <v>252</v>
      </c>
      <c r="J1440" s="7">
        <v>1476</v>
      </c>
      <c r="K1440" s="7">
        <v>1476</v>
      </c>
      <c r="L1440" t="s">
        <v>21</v>
      </c>
      <c r="M1440" t="s">
        <v>22</v>
      </c>
      <c r="N1440" t="s">
        <v>23</v>
      </c>
      <c r="O1440" s="7">
        <v>1476</v>
      </c>
      <c r="P1440" t="s">
        <v>24</v>
      </c>
      <c r="R1440">
        <v>5008155</v>
      </c>
    </row>
    <row r="1441" spans="1:18" customFormat="1">
      <c r="A1441" s="1">
        <v>43830</v>
      </c>
      <c r="C1441" t="s">
        <v>156</v>
      </c>
      <c r="D1441" t="s">
        <v>19</v>
      </c>
      <c r="E1441">
        <v>1191200254</v>
      </c>
      <c r="F1441">
        <v>201990447</v>
      </c>
      <c r="G1441" t="s">
        <v>20</v>
      </c>
      <c r="H1441" t="s">
        <v>252</v>
      </c>
      <c r="J1441" s="7">
        <v>2814</v>
      </c>
      <c r="K1441" s="7">
        <v>2814</v>
      </c>
      <c r="L1441" t="s">
        <v>21</v>
      </c>
      <c r="M1441" t="s">
        <v>22</v>
      </c>
      <c r="N1441" t="s">
        <v>23</v>
      </c>
      <c r="O1441" s="7">
        <v>2814</v>
      </c>
      <c r="P1441" t="s">
        <v>24</v>
      </c>
      <c r="R1441">
        <v>5002507</v>
      </c>
    </row>
    <row r="1442" spans="1:18" customFormat="1">
      <c r="A1442" s="1">
        <v>43830</v>
      </c>
      <c r="C1442" t="s">
        <v>156</v>
      </c>
      <c r="D1442" t="s">
        <v>19</v>
      </c>
      <c r="E1442">
        <v>1191200258</v>
      </c>
      <c r="F1442">
        <v>201990439</v>
      </c>
      <c r="G1442" t="s">
        <v>20</v>
      </c>
      <c r="H1442" t="s">
        <v>252</v>
      </c>
      <c r="J1442">
        <v>362.4</v>
      </c>
      <c r="K1442">
        <v>362.4</v>
      </c>
      <c r="L1442" t="s">
        <v>21</v>
      </c>
      <c r="M1442" t="s">
        <v>22</v>
      </c>
      <c r="N1442" t="s">
        <v>23</v>
      </c>
      <c r="O1442">
        <v>362.4</v>
      </c>
      <c r="P1442" t="s">
        <v>24</v>
      </c>
      <c r="R1442">
        <v>5002571</v>
      </c>
    </row>
    <row r="1443" spans="1:18" customFormat="1">
      <c r="A1443" s="1">
        <v>43830</v>
      </c>
      <c r="C1443" t="s">
        <v>54</v>
      </c>
      <c r="D1443" t="s">
        <v>19</v>
      </c>
      <c r="E1443">
        <v>1191200640</v>
      </c>
      <c r="F1443">
        <v>2190811</v>
      </c>
      <c r="G1443" t="s">
        <v>20</v>
      </c>
      <c r="H1443" t="s">
        <v>254</v>
      </c>
      <c r="J1443">
        <v>45.6</v>
      </c>
      <c r="K1443">
        <v>45.6</v>
      </c>
      <c r="L1443" t="s">
        <v>21</v>
      </c>
      <c r="M1443" t="s">
        <v>22</v>
      </c>
      <c r="N1443" t="s">
        <v>23</v>
      </c>
      <c r="O1443">
        <v>45.6</v>
      </c>
      <c r="P1443" t="s">
        <v>24</v>
      </c>
      <c r="R1443">
        <v>5046597</v>
      </c>
    </row>
    <row r="1444" spans="1:18" customFormat="1">
      <c r="A1444" s="1">
        <v>43830</v>
      </c>
      <c r="C1444" t="s">
        <v>35</v>
      </c>
      <c r="D1444" t="s">
        <v>19</v>
      </c>
      <c r="E1444">
        <v>1191200382</v>
      </c>
      <c r="F1444">
        <v>1960055</v>
      </c>
      <c r="G1444" t="s">
        <v>20</v>
      </c>
      <c r="H1444" t="s">
        <v>277</v>
      </c>
      <c r="J1444">
        <v>111</v>
      </c>
      <c r="K1444">
        <v>111</v>
      </c>
      <c r="L1444" t="s">
        <v>21</v>
      </c>
      <c r="M1444" t="s">
        <v>22</v>
      </c>
      <c r="N1444" t="s">
        <v>23</v>
      </c>
      <c r="O1444">
        <v>111</v>
      </c>
      <c r="P1444" t="s">
        <v>24</v>
      </c>
      <c r="R1444">
        <v>5008072</v>
      </c>
    </row>
    <row r="1445" spans="1:18" customFormat="1">
      <c r="A1445" s="1">
        <v>43830</v>
      </c>
      <c r="C1445" t="s">
        <v>35</v>
      </c>
      <c r="D1445" t="s">
        <v>19</v>
      </c>
      <c r="E1445">
        <v>1191200383</v>
      </c>
      <c r="F1445">
        <v>1960056</v>
      </c>
      <c r="G1445" t="s">
        <v>20</v>
      </c>
      <c r="H1445" t="s">
        <v>277</v>
      </c>
      <c r="J1445">
        <v>81</v>
      </c>
      <c r="K1445">
        <v>81</v>
      </c>
      <c r="L1445" t="s">
        <v>21</v>
      </c>
      <c r="M1445" t="s">
        <v>22</v>
      </c>
      <c r="N1445" t="s">
        <v>23</v>
      </c>
      <c r="O1445">
        <v>81</v>
      </c>
      <c r="P1445" t="s">
        <v>24</v>
      </c>
      <c r="R1445">
        <v>5008077</v>
      </c>
    </row>
    <row r="1446" spans="1:18" customFormat="1">
      <c r="A1446" s="1">
        <v>43830</v>
      </c>
      <c r="C1446" t="s">
        <v>35</v>
      </c>
      <c r="D1446" t="s">
        <v>19</v>
      </c>
      <c r="E1446">
        <v>1191200385</v>
      </c>
      <c r="F1446">
        <v>1960057</v>
      </c>
      <c r="G1446" t="s">
        <v>20</v>
      </c>
      <c r="H1446" t="s">
        <v>277</v>
      </c>
      <c r="J1446">
        <v>133.19999999999999</v>
      </c>
      <c r="K1446">
        <v>133.19999999999999</v>
      </c>
      <c r="L1446" t="s">
        <v>21</v>
      </c>
      <c r="M1446" t="s">
        <v>22</v>
      </c>
      <c r="N1446" t="s">
        <v>23</v>
      </c>
      <c r="O1446">
        <v>133.19999999999999</v>
      </c>
      <c r="P1446" t="s">
        <v>24</v>
      </c>
      <c r="R1446">
        <v>5008160</v>
      </c>
    </row>
    <row r="1447" spans="1:18">
      <c r="A1447" s="147">
        <v>43843</v>
      </c>
      <c r="C1447" t="s">
        <v>111</v>
      </c>
      <c r="D1447" t="s">
        <v>19</v>
      </c>
      <c r="E1447" s="106">
        <v>1200100086</v>
      </c>
      <c r="F1447" s="106">
        <v>2020001</v>
      </c>
      <c r="G1447" s="106" t="s">
        <v>20</v>
      </c>
      <c r="H1447" s="106" t="s">
        <v>219</v>
      </c>
      <c r="J1447">
        <v>180</v>
      </c>
      <c r="K1447">
        <v>180</v>
      </c>
      <c r="L1447" t="s">
        <v>21</v>
      </c>
      <c r="M1447" t="s">
        <v>22</v>
      </c>
      <c r="N1447" t="s">
        <v>23</v>
      </c>
      <c r="O1447" s="106">
        <v>180</v>
      </c>
      <c r="P1447" t="s">
        <v>24</v>
      </c>
      <c r="R1447">
        <v>5076172</v>
      </c>
    </row>
    <row r="1448" spans="1:18">
      <c r="A1448" s="147">
        <v>43843</v>
      </c>
      <c r="C1448" t="s">
        <v>41</v>
      </c>
      <c r="D1448" t="s">
        <v>19</v>
      </c>
      <c r="E1448" s="106">
        <v>1200100087</v>
      </c>
      <c r="F1448" s="106">
        <v>2020002</v>
      </c>
      <c r="G1448" s="106" t="s">
        <v>20</v>
      </c>
      <c r="H1448" s="106" t="s">
        <v>219</v>
      </c>
      <c r="J1448" s="7">
        <v>2407.92</v>
      </c>
      <c r="K1448" s="7">
        <v>2407.92</v>
      </c>
      <c r="L1448" t="s">
        <v>21</v>
      </c>
      <c r="M1448" t="s">
        <v>22</v>
      </c>
      <c r="N1448" t="s">
        <v>23</v>
      </c>
      <c r="O1448" s="98">
        <v>2407.92</v>
      </c>
      <c r="P1448" t="s">
        <v>24</v>
      </c>
      <c r="R1448">
        <v>5076220</v>
      </c>
    </row>
    <row r="1449" spans="1:18">
      <c r="A1449" s="147">
        <v>43843</v>
      </c>
      <c r="C1449" t="s">
        <v>46</v>
      </c>
      <c r="D1449" t="s">
        <v>19</v>
      </c>
      <c r="E1449" s="106">
        <v>1200100088</v>
      </c>
      <c r="F1449" s="106">
        <v>2020003</v>
      </c>
      <c r="G1449" s="106" t="s">
        <v>20</v>
      </c>
      <c r="H1449" s="106" t="s">
        <v>219</v>
      </c>
      <c r="J1449" s="7">
        <v>1842.53</v>
      </c>
      <c r="K1449" s="7">
        <v>1842.53</v>
      </c>
      <c r="L1449" t="s">
        <v>21</v>
      </c>
      <c r="M1449" t="s">
        <v>22</v>
      </c>
      <c r="N1449" t="s">
        <v>23</v>
      </c>
      <c r="O1449" s="98">
        <v>1842.53</v>
      </c>
      <c r="P1449" t="s">
        <v>24</v>
      </c>
      <c r="R1449">
        <v>5076378</v>
      </c>
    </row>
    <row r="1450" spans="1:18">
      <c r="A1450" s="147">
        <v>43843</v>
      </c>
      <c r="C1450" t="s">
        <v>93</v>
      </c>
      <c r="D1450" t="s">
        <v>19</v>
      </c>
      <c r="E1450" s="106">
        <v>1200100089</v>
      </c>
      <c r="F1450" s="106">
        <v>2020004</v>
      </c>
      <c r="G1450" s="106" t="s">
        <v>20</v>
      </c>
      <c r="H1450" s="106" t="s">
        <v>219</v>
      </c>
      <c r="J1450">
        <v>656.28</v>
      </c>
      <c r="K1450">
        <v>656.28</v>
      </c>
      <c r="L1450" t="s">
        <v>21</v>
      </c>
      <c r="M1450" t="s">
        <v>22</v>
      </c>
      <c r="N1450" t="s">
        <v>23</v>
      </c>
      <c r="O1450" s="106">
        <v>656.28</v>
      </c>
      <c r="P1450" t="s">
        <v>24</v>
      </c>
      <c r="R1450">
        <v>5076690</v>
      </c>
    </row>
    <row r="1451" spans="1:18">
      <c r="A1451" s="147">
        <v>43843</v>
      </c>
      <c r="C1451" t="s">
        <v>175</v>
      </c>
      <c r="D1451" t="s">
        <v>19</v>
      </c>
      <c r="E1451" s="106">
        <v>1200100090</v>
      </c>
      <c r="F1451" s="106">
        <v>2020005</v>
      </c>
      <c r="G1451" s="106" t="s">
        <v>20</v>
      </c>
      <c r="H1451" s="106" t="s">
        <v>219</v>
      </c>
      <c r="J1451" s="42">
        <v>72</v>
      </c>
      <c r="K1451" s="42">
        <v>72</v>
      </c>
      <c r="L1451" t="s">
        <v>21</v>
      </c>
      <c r="M1451" t="s">
        <v>22</v>
      </c>
      <c r="N1451" t="s">
        <v>23</v>
      </c>
      <c r="O1451" s="106">
        <v>72</v>
      </c>
      <c r="P1451" t="s">
        <v>24</v>
      </c>
      <c r="R1451">
        <v>5076838</v>
      </c>
    </row>
    <row r="1452" spans="1:18">
      <c r="A1452" s="147">
        <v>43843</v>
      </c>
      <c r="C1452" t="s">
        <v>43</v>
      </c>
      <c r="D1452" t="s">
        <v>19</v>
      </c>
      <c r="E1452" s="106">
        <v>1200100091</v>
      </c>
      <c r="F1452" s="106">
        <v>2020006</v>
      </c>
      <c r="G1452" s="106" t="s">
        <v>20</v>
      </c>
      <c r="H1452" s="106" t="s">
        <v>219</v>
      </c>
      <c r="J1452" s="7">
        <v>1541.76</v>
      </c>
      <c r="K1452" s="7">
        <v>1541.76</v>
      </c>
      <c r="L1452" t="s">
        <v>21</v>
      </c>
      <c r="M1452" t="s">
        <v>22</v>
      </c>
      <c r="N1452" t="s">
        <v>23</v>
      </c>
      <c r="O1452" s="98">
        <v>1541.76</v>
      </c>
      <c r="P1452" t="s">
        <v>24</v>
      </c>
      <c r="R1452">
        <v>5077136</v>
      </c>
    </row>
    <row r="1453" spans="1:18">
      <c r="A1453" s="147">
        <v>43843</v>
      </c>
      <c r="C1453" t="s">
        <v>43</v>
      </c>
      <c r="D1453" t="s">
        <v>19</v>
      </c>
      <c r="E1453" s="106">
        <v>1200100092</v>
      </c>
      <c r="F1453" s="106">
        <v>2020007</v>
      </c>
      <c r="G1453" s="106" t="s">
        <v>20</v>
      </c>
      <c r="H1453" s="106" t="s">
        <v>219</v>
      </c>
      <c r="J1453">
        <v>158.52000000000001</v>
      </c>
      <c r="K1453">
        <v>158.52000000000001</v>
      </c>
      <c r="L1453" t="s">
        <v>21</v>
      </c>
      <c r="M1453" t="s">
        <v>22</v>
      </c>
      <c r="N1453" t="s">
        <v>23</v>
      </c>
      <c r="O1453" s="106">
        <v>158.52000000000001</v>
      </c>
      <c r="P1453" t="s">
        <v>24</v>
      </c>
      <c r="R1453">
        <v>5077797</v>
      </c>
    </row>
    <row r="1454" spans="1:18">
      <c r="A1454" s="147">
        <v>43843</v>
      </c>
      <c r="C1454" t="s">
        <v>175</v>
      </c>
      <c r="D1454" t="s">
        <v>19</v>
      </c>
      <c r="E1454" s="106">
        <v>1200100093</v>
      </c>
      <c r="F1454" s="106">
        <v>2020008</v>
      </c>
      <c r="G1454" s="106" t="s">
        <v>20</v>
      </c>
      <c r="H1454" s="106" t="s">
        <v>219</v>
      </c>
      <c r="J1454" s="42">
        <v>254.88</v>
      </c>
      <c r="K1454" s="42">
        <v>254.88</v>
      </c>
      <c r="L1454" t="s">
        <v>21</v>
      </c>
      <c r="M1454" t="s">
        <v>22</v>
      </c>
      <c r="N1454" t="s">
        <v>23</v>
      </c>
      <c r="O1454" s="106">
        <v>254.88</v>
      </c>
      <c r="P1454" t="s">
        <v>24</v>
      </c>
      <c r="R1454">
        <v>5077806</v>
      </c>
    </row>
    <row r="1455" spans="1:18">
      <c r="A1455" s="147">
        <v>43843</v>
      </c>
      <c r="C1455" t="s">
        <v>35</v>
      </c>
      <c r="D1455" t="s">
        <v>19</v>
      </c>
      <c r="E1455" s="106">
        <v>1200100094</v>
      </c>
      <c r="F1455" s="106">
        <v>2020009</v>
      </c>
      <c r="G1455" s="106" t="s">
        <v>20</v>
      </c>
      <c r="H1455" s="106" t="s">
        <v>219</v>
      </c>
      <c r="J1455">
        <v>72</v>
      </c>
      <c r="K1455">
        <v>72</v>
      </c>
      <c r="L1455" t="s">
        <v>21</v>
      </c>
      <c r="M1455" t="s">
        <v>22</v>
      </c>
      <c r="N1455" t="s">
        <v>23</v>
      </c>
      <c r="O1455" s="106">
        <v>72</v>
      </c>
      <c r="P1455" t="s">
        <v>24</v>
      </c>
      <c r="R1455">
        <v>5077812</v>
      </c>
    </row>
    <row r="1456" spans="1:18" customFormat="1">
      <c r="A1456" s="1">
        <v>43843</v>
      </c>
      <c r="C1456" t="s">
        <v>136</v>
      </c>
      <c r="D1456" t="s">
        <v>19</v>
      </c>
      <c r="E1456">
        <v>1200100095</v>
      </c>
      <c r="F1456">
        <v>620001</v>
      </c>
      <c r="G1456" t="s">
        <v>20</v>
      </c>
      <c r="H1456" t="s">
        <v>206</v>
      </c>
      <c r="J1456" s="7">
        <v>14352.96</v>
      </c>
      <c r="K1456" s="7">
        <v>14352.96</v>
      </c>
      <c r="L1456" t="s">
        <v>21</v>
      </c>
      <c r="M1456" t="s">
        <v>22</v>
      </c>
      <c r="N1456" t="s">
        <v>23</v>
      </c>
      <c r="O1456" s="7">
        <v>14352.96</v>
      </c>
      <c r="P1456" t="s">
        <v>24</v>
      </c>
      <c r="R1456">
        <v>5077818</v>
      </c>
    </row>
    <row r="1457" spans="1:18" customFormat="1">
      <c r="A1457" s="1">
        <v>43843</v>
      </c>
      <c r="C1457" t="s">
        <v>136</v>
      </c>
      <c r="D1457" t="s">
        <v>19</v>
      </c>
      <c r="E1457">
        <v>1200100096</v>
      </c>
      <c r="F1457">
        <v>620002</v>
      </c>
      <c r="G1457" t="s">
        <v>20</v>
      </c>
      <c r="H1457" t="s">
        <v>206</v>
      </c>
      <c r="J1457" s="7">
        <v>10390.799999999999</v>
      </c>
      <c r="K1457" s="7">
        <v>10390.799999999999</v>
      </c>
      <c r="L1457" t="s">
        <v>21</v>
      </c>
      <c r="M1457" t="s">
        <v>22</v>
      </c>
      <c r="N1457" t="s">
        <v>23</v>
      </c>
      <c r="O1457" s="7">
        <v>10390.799999999999</v>
      </c>
      <c r="P1457" t="s">
        <v>24</v>
      </c>
      <c r="R1457">
        <v>5077822</v>
      </c>
    </row>
    <row r="1458" spans="1:18" customFormat="1">
      <c r="A1458" s="1">
        <v>43843</v>
      </c>
      <c r="C1458" t="s">
        <v>136</v>
      </c>
      <c r="D1458" t="s">
        <v>19</v>
      </c>
      <c r="E1458">
        <v>1200100097</v>
      </c>
      <c r="F1458">
        <v>620003</v>
      </c>
      <c r="G1458" t="s">
        <v>20</v>
      </c>
      <c r="H1458" t="s">
        <v>206</v>
      </c>
      <c r="J1458" s="7">
        <v>6375.72</v>
      </c>
      <c r="K1458" s="7">
        <v>6375.72</v>
      </c>
      <c r="L1458" t="s">
        <v>21</v>
      </c>
      <c r="M1458" t="s">
        <v>22</v>
      </c>
      <c r="N1458" t="s">
        <v>23</v>
      </c>
      <c r="O1458" s="7">
        <v>6375.72</v>
      </c>
      <c r="P1458" t="s">
        <v>24</v>
      </c>
      <c r="R1458">
        <v>5077826</v>
      </c>
    </row>
    <row r="1459" spans="1:18" customFormat="1">
      <c r="A1459" s="1">
        <v>43844</v>
      </c>
      <c r="C1459" t="s">
        <v>26</v>
      </c>
      <c r="D1459" t="s">
        <v>19</v>
      </c>
      <c r="E1459">
        <v>1200100099</v>
      </c>
      <c r="F1459">
        <v>4115006418</v>
      </c>
      <c r="G1459" t="s">
        <v>20</v>
      </c>
      <c r="H1459" t="s">
        <v>262</v>
      </c>
      <c r="J1459">
        <v>925.92</v>
      </c>
      <c r="K1459">
        <v>925.92</v>
      </c>
      <c r="L1459" t="s">
        <v>21</v>
      </c>
      <c r="M1459" t="s">
        <v>22</v>
      </c>
      <c r="N1459" t="s">
        <v>23</v>
      </c>
      <c r="O1459">
        <v>925.92</v>
      </c>
      <c r="P1459" t="s">
        <v>24</v>
      </c>
      <c r="R1459">
        <v>5077845</v>
      </c>
    </row>
    <row r="1460" spans="1:18" customFormat="1">
      <c r="A1460" s="1">
        <v>43844</v>
      </c>
      <c r="C1460" t="s">
        <v>25</v>
      </c>
      <c r="D1460" t="s">
        <v>19</v>
      </c>
      <c r="E1460">
        <v>1200100098</v>
      </c>
      <c r="F1460">
        <v>4115006419</v>
      </c>
      <c r="G1460" t="s">
        <v>20</v>
      </c>
      <c r="H1460" t="s">
        <v>262</v>
      </c>
      <c r="J1460" s="7">
        <v>1000.32</v>
      </c>
      <c r="K1460" s="7">
        <v>1000.32</v>
      </c>
      <c r="L1460" t="s">
        <v>21</v>
      </c>
      <c r="M1460" t="s">
        <v>22</v>
      </c>
      <c r="N1460" t="s">
        <v>23</v>
      </c>
      <c r="O1460" s="7">
        <v>1000.32</v>
      </c>
      <c r="P1460" t="s">
        <v>24</v>
      </c>
      <c r="R1460">
        <v>5077838</v>
      </c>
    </row>
    <row r="1461" spans="1:18">
      <c r="A1461" s="147">
        <v>43846</v>
      </c>
      <c r="C1461" t="s">
        <v>56</v>
      </c>
      <c r="D1461" t="s">
        <v>19</v>
      </c>
      <c r="E1461" s="106">
        <v>1200100100</v>
      </c>
      <c r="F1461" s="106">
        <v>2020017</v>
      </c>
      <c r="G1461" s="106" t="s">
        <v>20</v>
      </c>
      <c r="H1461" s="106" t="s">
        <v>219</v>
      </c>
      <c r="J1461" s="7">
        <v>1288.8</v>
      </c>
      <c r="K1461" s="7">
        <v>1288.8</v>
      </c>
      <c r="L1461" t="s">
        <v>21</v>
      </c>
      <c r="M1461" t="s">
        <v>22</v>
      </c>
      <c r="N1461" t="s">
        <v>23</v>
      </c>
      <c r="O1461" s="98">
        <v>1288.8</v>
      </c>
      <c r="P1461" t="s">
        <v>24</v>
      </c>
      <c r="R1461">
        <v>5077847</v>
      </c>
    </row>
    <row r="1462" spans="1:18">
      <c r="A1462" s="147">
        <v>43846</v>
      </c>
      <c r="C1462" t="s">
        <v>94</v>
      </c>
      <c r="D1462" t="s">
        <v>19</v>
      </c>
      <c r="E1462" s="106">
        <v>1200100101</v>
      </c>
      <c r="F1462" s="106">
        <v>2020018</v>
      </c>
      <c r="G1462" s="106" t="s">
        <v>20</v>
      </c>
      <c r="H1462" s="106" t="s">
        <v>219</v>
      </c>
      <c r="J1462" s="7">
        <v>1183.92</v>
      </c>
      <c r="K1462" s="7">
        <v>1183.92</v>
      </c>
      <c r="L1462" t="s">
        <v>21</v>
      </c>
      <c r="M1462" t="s">
        <v>22</v>
      </c>
      <c r="N1462" t="s">
        <v>23</v>
      </c>
      <c r="O1462" s="98">
        <v>1183.92</v>
      </c>
      <c r="P1462" t="s">
        <v>24</v>
      </c>
      <c r="R1462">
        <v>5077849</v>
      </c>
    </row>
    <row r="1463" spans="1:18">
      <c r="A1463" s="147">
        <v>43846</v>
      </c>
      <c r="C1463" t="s">
        <v>53</v>
      </c>
      <c r="D1463" t="s">
        <v>19</v>
      </c>
      <c r="E1463" s="106">
        <v>1200100102</v>
      </c>
      <c r="F1463" s="106">
        <v>2020019</v>
      </c>
      <c r="G1463" s="106" t="s">
        <v>20</v>
      </c>
      <c r="H1463" s="106" t="s">
        <v>219</v>
      </c>
      <c r="J1463" s="7">
        <v>1460.88</v>
      </c>
      <c r="K1463" s="7">
        <v>1460.88</v>
      </c>
      <c r="L1463" t="s">
        <v>21</v>
      </c>
      <c r="M1463" t="s">
        <v>22</v>
      </c>
      <c r="N1463" t="s">
        <v>23</v>
      </c>
      <c r="O1463" s="98">
        <v>1460.88</v>
      </c>
      <c r="P1463" t="s">
        <v>24</v>
      </c>
      <c r="R1463">
        <v>5077855</v>
      </c>
    </row>
    <row r="1464" spans="1:18">
      <c r="A1464" s="147">
        <v>43846</v>
      </c>
      <c r="C1464" t="s">
        <v>119</v>
      </c>
      <c r="D1464" t="s">
        <v>19</v>
      </c>
      <c r="E1464" s="106">
        <v>1200100103</v>
      </c>
      <c r="F1464" s="106">
        <v>2020020</v>
      </c>
      <c r="G1464" s="106" t="s">
        <v>20</v>
      </c>
      <c r="H1464" s="106" t="s">
        <v>219</v>
      </c>
      <c r="J1464">
        <v>362.88</v>
      </c>
      <c r="K1464">
        <v>362.88</v>
      </c>
      <c r="L1464" t="s">
        <v>21</v>
      </c>
      <c r="M1464" t="s">
        <v>22</v>
      </c>
      <c r="N1464" t="s">
        <v>23</v>
      </c>
      <c r="O1464" s="106">
        <v>362.88</v>
      </c>
      <c r="P1464" t="s">
        <v>24</v>
      </c>
      <c r="R1464">
        <v>5077866</v>
      </c>
    </row>
    <row r="1465" spans="1:18">
      <c r="A1465" s="147">
        <v>43846</v>
      </c>
      <c r="C1465" t="s">
        <v>83</v>
      </c>
      <c r="D1465" t="s">
        <v>19</v>
      </c>
      <c r="E1465" s="106">
        <v>1200100104</v>
      </c>
      <c r="F1465" s="106">
        <v>2020021</v>
      </c>
      <c r="G1465" s="106" t="s">
        <v>20</v>
      </c>
      <c r="H1465" s="106" t="s">
        <v>219</v>
      </c>
      <c r="J1465">
        <v>147</v>
      </c>
      <c r="K1465">
        <v>147</v>
      </c>
      <c r="L1465" t="s">
        <v>21</v>
      </c>
      <c r="M1465" t="s">
        <v>22</v>
      </c>
      <c r="N1465" t="s">
        <v>23</v>
      </c>
      <c r="O1465" s="106">
        <v>147</v>
      </c>
      <c r="P1465" t="s">
        <v>24</v>
      </c>
      <c r="R1465">
        <v>5077873</v>
      </c>
    </row>
    <row r="1466" spans="1:18">
      <c r="A1466" s="147">
        <v>43846</v>
      </c>
      <c r="C1466" t="s">
        <v>160</v>
      </c>
      <c r="D1466" t="s">
        <v>19</v>
      </c>
      <c r="E1466" s="106">
        <v>1200100105</v>
      </c>
      <c r="F1466" s="106">
        <v>2020022</v>
      </c>
      <c r="G1466" s="106" t="s">
        <v>20</v>
      </c>
      <c r="H1466" s="106" t="s">
        <v>219</v>
      </c>
      <c r="J1466" s="42">
        <v>232.56</v>
      </c>
      <c r="K1466" s="42">
        <v>232.56</v>
      </c>
      <c r="L1466" t="s">
        <v>21</v>
      </c>
      <c r="M1466" t="s">
        <v>22</v>
      </c>
      <c r="N1466" t="s">
        <v>23</v>
      </c>
      <c r="O1466" s="106">
        <v>232.56</v>
      </c>
      <c r="P1466" t="s">
        <v>24</v>
      </c>
      <c r="R1466">
        <v>5077875</v>
      </c>
    </row>
    <row r="1467" spans="1:18">
      <c r="A1467" s="147">
        <v>43846</v>
      </c>
      <c r="C1467" t="s">
        <v>92</v>
      </c>
      <c r="D1467" t="s">
        <v>19</v>
      </c>
      <c r="E1467" s="106">
        <v>1200100106</v>
      </c>
      <c r="F1467" s="106">
        <v>2020023</v>
      </c>
      <c r="G1467" s="106" t="s">
        <v>20</v>
      </c>
      <c r="H1467" s="106" t="s">
        <v>219</v>
      </c>
      <c r="J1467" s="42">
        <v>158.04</v>
      </c>
      <c r="K1467" s="42">
        <v>158.04</v>
      </c>
      <c r="L1467" t="s">
        <v>21</v>
      </c>
      <c r="M1467" t="s">
        <v>22</v>
      </c>
      <c r="N1467" t="s">
        <v>23</v>
      </c>
      <c r="O1467" s="106">
        <v>158.04</v>
      </c>
      <c r="P1467" t="s">
        <v>24</v>
      </c>
      <c r="R1467">
        <v>5077877</v>
      </c>
    </row>
    <row r="1468" spans="1:18">
      <c r="A1468" s="147">
        <v>43846</v>
      </c>
      <c r="C1468" t="s">
        <v>151</v>
      </c>
      <c r="D1468" t="s">
        <v>19</v>
      </c>
      <c r="E1468" s="106">
        <v>1200100107</v>
      </c>
      <c r="F1468" s="106">
        <v>2020024</v>
      </c>
      <c r="G1468" s="106" t="s">
        <v>20</v>
      </c>
      <c r="H1468" s="106" t="s">
        <v>219</v>
      </c>
      <c r="J1468" s="42">
        <v>419.94</v>
      </c>
      <c r="K1468" s="42">
        <v>419.94</v>
      </c>
      <c r="L1468" t="s">
        <v>21</v>
      </c>
      <c r="M1468" t="s">
        <v>22</v>
      </c>
      <c r="N1468" t="s">
        <v>23</v>
      </c>
      <c r="O1468" s="106">
        <v>419.94</v>
      </c>
      <c r="P1468" t="s">
        <v>24</v>
      </c>
      <c r="R1468">
        <v>5077879</v>
      </c>
    </row>
    <row r="1469" spans="1:18">
      <c r="A1469" s="147">
        <v>43846</v>
      </c>
      <c r="C1469" t="s">
        <v>35</v>
      </c>
      <c r="D1469" t="s">
        <v>19</v>
      </c>
      <c r="E1469" s="106">
        <v>1200100108</v>
      </c>
      <c r="F1469" s="106">
        <v>2020025</v>
      </c>
      <c r="G1469" s="106" t="s">
        <v>20</v>
      </c>
      <c r="H1469" s="106" t="s">
        <v>219</v>
      </c>
      <c r="J1469" s="42">
        <v>72</v>
      </c>
      <c r="K1469" s="42">
        <v>72</v>
      </c>
      <c r="L1469" t="s">
        <v>21</v>
      </c>
      <c r="M1469" t="s">
        <v>22</v>
      </c>
      <c r="N1469" t="s">
        <v>23</v>
      </c>
      <c r="O1469" s="106">
        <v>72</v>
      </c>
      <c r="P1469" t="s">
        <v>24</v>
      </c>
      <c r="R1469">
        <v>5077883</v>
      </c>
    </row>
    <row r="1470" spans="1:18">
      <c r="A1470" s="147">
        <v>43846</v>
      </c>
      <c r="C1470" t="s">
        <v>35</v>
      </c>
      <c r="D1470" t="s">
        <v>19</v>
      </c>
      <c r="E1470" s="106">
        <v>1200100109</v>
      </c>
      <c r="F1470" s="106">
        <v>2020026</v>
      </c>
      <c r="G1470" s="106" t="s">
        <v>20</v>
      </c>
      <c r="H1470" s="106" t="s">
        <v>219</v>
      </c>
      <c r="J1470">
        <v>166.68</v>
      </c>
      <c r="K1470">
        <v>166.68</v>
      </c>
      <c r="L1470" t="s">
        <v>21</v>
      </c>
      <c r="M1470" t="s">
        <v>22</v>
      </c>
      <c r="N1470" t="s">
        <v>23</v>
      </c>
      <c r="O1470" s="106">
        <v>166.68</v>
      </c>
      <c r="P1470" t="s">
        <v>24</v>
      </c>
      <c r="R1470">
        <v>5077887</v>
      </c>
    </row>
    <row r="1471" spans="1:18" customFormat="1">
      <c r="A1471" s="1">
        <v>43851</v>
      </c>
      <c r="C1471" t="s">
        <v>166</v>
      </c>
      <c r="D1471" t="s">
        <v>19</v>
      </c>
      <c r="E1471">
        <v>1200100207</v>
      </c>
      <c r="F1471">
        <v>5924012989</v>
      </c>
      <c r="G1471" t="s">
        <v>20</v>
      </c>
      <c r="H1471" t="s">
        <v>197</v>
      </c>
      <c r="J1471">
        <v>379.2</v>
      </c>
      <c r="K1471">
        <v>379.2</v>
      </c>
      <c r="L1471" t="s">
        <v>21</v>
      </c>
      <c r="M1471" t="s">
        <v>22</v>
      </c>
      <c r="N1471" t="s">
        <v>23</v>
      </c>
      <c r="O1471">
        <v>379.2</v>
      </c>
      <c r="P1471" t="s">
        <v>24</v>
      </c>
      <c r="R1471">
        <v>5074328</v>
      </c>
    </row>
    <row r="1472" spans="1:18" customFormat="1">
      <c r="A1472" s="1">
        <v>43851</v>
      </c>
      <c r="C1472" t="s">
        <v>174</v>
      </c>
      <c r="D1472" t="s">
        <v>165</v>
      </c>
      <c r="E1472">
        <v>1200100210</v>
      </c>
      <c r="F1472">
        <v>5924012989</v>
      </c>
      <c r="G1472" t="s">
        <v>20</v>
      </c>
      <c r="H1472" t="s">
        <v>197</v>
      </c>
      <c r="J1472" s="7">
        <v>-2601.6</v>
      </c>
      <c r="K1472" s="7">
        <v>-2601.6</v>
      </c>
      <c r="L1472" t="s">
        <v>21</v>
      </c>
      <c r="M1472" t="s">
        <v>22</v>
      </c>
      <c r="N1472" t="s">
        <v>23</v>
      </c>
      <c r="O1472" s="7">
        <v>-2601.6</v>
      </c>
      <c r="P1472" t="s">
        <v>24</v>
      </c>
      <c r="R1472">
        <v>5074373</v>
      </c>
    </row>
    <row r="1473" spans="1:18" customFormat="1">
      <c r="A1473" s="1">
        <v>43851</v>
      </c>
      <c r="C1473" t="s">
        <v>98</v>
      </c>
      <c r="D1473" t="s">
        <v>19</v>
      </c>
      <c r="E1473">
        <v>1200100112</v>
      </c>
      <c r="F1473">
        <v>202004</v>
      </c>
      <c r="G1473" t="s">
        <v>20</v>
      </c>
      <c r="H1473" t="s">
        <v>220</v>
      </c>
      <c r="J1473">
        <v>91.2</v>
      </c>
      <c r="K1473">
        <v>91.2</v>
      </c>
      <c r="L1473" t="s">
        <v>21</v>
      </c>
      <c r="M1473" t="s">
        <v>22</v>
      </c>
      <c r="N1473" t="s">
        <v>23</v>
      </c>
      <c r="O1473">
        <v>91.2</v>
      </c>
      <c r="P1473" t="s">
        <v>24</v>
      </c>
      <c r="R1473">
        <v>5078431</v>
      </c>
    </row>
    <row r="1474" spans="1:18" customFormat="1">
      <c r="A1474" s="1">
        <v>43851</v>
      </c>
      <c r="C1474" t="s">
        <v>63</v>
      </c>
      <c r="D1474" t="s">
        <v>19</v>
      </c>
      <c r="E1474">
        <v>1200100111</v>
      </c>
      <c r="F1474">
        <v>202006</v>
      </c>
      <c r="G1474" t="s">
        <v>20</v>
      </c>
      <c r="H1474" t="s">
        <v>220</v>
      </c>
      <c r="J1474" s="42">
        <v>55.2</v>
      </c>
      <c r="K1474" s="42">
        <v>55.2</v>
      </c>
      <c r="L1474" t="s">
        <v>21</v>
      </c>
      <c r="M1474" t="s">
        <v>22</v>
      </c>
      <c r="N1474" t="s">
        <v>23</v>
      </c>
      <c r="O1474" s="42">
        <v>55.2</v>
      </c>
      <c r="P1474" t="s">
        <v>24</v>
      </c>
      <c r="R1474">
        <v>5078423</v>
      </c>
    </row>
    <row r="1475" spans="1:18" customFormat="1">
      <c r="A1475" s="1">
        <v>43851</v>
      </c>
      <c r="C1475" t="s">
        <v>29</v>
      </c>
      <c r="D1475" t="s">
        <v>19</v>
      </c>
      <c r="E1475">
        <v>1200100113</v>
      </c>
      <c r="F1475">
        <v>202005</v>
      </c>
      <c r="G1475" t="s">
        <v>20</v>
      </c>
      <c r="H1475" t="s">
        <v>220</v>
      </c>
      <c r="J1475">
        <v>273</v>
      </c>
      <c r="K1475">
        <v>273</v>
      </c>
      <c r="L1475" t="s">
        <v>21</v>
      </c>
      <c r="M1475" t="s">
        <v>22</v>
      </c>
      <c r="N1475" t="s">
        <v>23</v>
      </c>
      <c r="O1475">
        <v>273</v>
      </c>
      <c r="P1475" t="s">
        <v>24</v>
      </c>
      <c r="R1475">
        <v>5078489</v>
      </c>
    </row>
    <row r="1476" spans="1:18" customFormat="1">
      <c r="A1476" s="1">
        <v>43852</v>
      </c>
      <c r="C1476" t="s">
        <v>27</v>
      </c>
      <c r="D1476" t="s">
        <v>19</v>
      </c>
      <c r="E1476">
        <v>1200100115</v>
      </c>
      <c r="F1476">
        <v>12000004</v>
      </c>
      <c r="G1476" t="s">
        <v>20</v>
      </c>
      <c r="H1476" t="s">
        <v>218</v>
      </c>
      <c r="J1476" s="7">
        <v>1676.4</v>
      </c>
      <c r="K1476" s="7">
        <v>1676.4</v>
      </c>
      <c r="L1476" t="s">
        <v>21</v>
      </c>
      <c r="M1476" t="s">
        <v>22</v>
      </c>
      <c r="N1476" t="s">
        <v>23</v>
      </c>
      <c r="O1476" s="7">
        <v>1676.4</v>
      </c>
      <c r="P1476" t="s">
        <v>24</v>
      </c>
      <c r="R1476">
        <v>5078514</v>
      </c>
    </row>
    <row r="1477" spans="1:18" customFormat="1">
      <c r="A1477" s="1">
        <v>43852</v>
      </c>
      <c r="C1477" t="s">
        <v>156</v>
      </c>
      <c r="D1477" t="s">
        <v>19</v>
      </c>
      <c r="E1477">
        <v>1200100116</v>
      </c>
      <c r="F1477">
        <v>200008</v>
      </c>
      <c r="G1477" t="s">
        <v>20</v>
      </c>
      <c r="H1477" t="s">
        <v>270</v>
      </c>
      <c r="J1477" s="7">
        <v>3646.92</v>
      </c>
      <c r="K1477" s="7">
        <v>3646.92</v>
      </c>
      <c r="L1477" t="s">
        <v>21</v>
      </c>
      <c r="M1477" t="s">
        <v>22</v>
      </c>
      <c r="N1477" t="s">
        <v>23</v>
      </c>
      <c r="O1477" s="7">
        <v>3646.92</v>
      </c>
      <c r="P1477" t="s">
        <v>24</v>
      </c>
      <c r="R1477">
        <v>5079115</v>
      </c>
    </row>
    <row r="1478" spans="1:18" customFormat="1">
      <c r="A1478" s="1">
        <v>43853</v>
      </c>
      <c r="C1478" t="s">
        <v>60</v>
      </c>
      <c r="D1478" t="s">
        <v>19</v>
      </c>
      <c r="E1478">
        <v>1200100117</v>
      </c>
      <c r="F1478">
        <v>220006006</v>
      </c>
      <c r="G1478" t="s">
        <v>20</v>
      </c>
      <c r="H1478" t="s">
        <v>227</v>
      </c>
      <c r="J1478" s="42">
        <v>379.2</v>
      </c>
      <c r="K1478" s="42">
        <v>379.2</v>
      </c>
      <c r="L1478" t="s">
        <v>21</v>
      </c>
      <c r="M1478" t="s">
        <v>22</v>
      </c>
      <c r="N1478" t="s">
        <v>23</v>
      </c>
      <c r="O1478" s="42">
        <v>379.2</v>
      </c>
      <c r="P1478" t="s">
        <v>24</v>
      </c>
      <c r="R1478">
        <v>5079125</v>
      </c>
    </row>
    <row r="1479" spans="1:18" customFormat="1">
      <c r="A1479" s="1">
        <v>43853</v>
      </c>
      <c r="C1479" t="s">
        <v>91</v>
      </c>
      <c r="D1479" t="s">
        <v>19</v>
      </c>
      <c r="E1479">
        <v>1200100118</v>
      </c>
      <c r="F1479">
        <v>220007007</v>
      </c>
      <c r="G1479" t="s">
        <v>20</v>
      </c>
      <c r="H1479" t="s">
        <v>227</v>
      </c>
      <c r="J1479" s="42">
        <v>408</v>
      </c>
      <c r="K1479" s="42">
        <v>408</v>
      </c>
      <c r="L1479" t="s">
        <v>21</v>
      </c>
      <c r="M1479" t="s">
        <v>22</v>
      </c>
      <c r="N1479" t="s">
        <v>23</v>
      </c>
      <c r="O1479" s="42">
        <v>408</v>
      </c>
      <c r="P1479" t="s">
        <v>24</v>
      </c>
      <c r="R1479">
        <v>5079129</v>
      </c>
    </row>
    <row r="1480" spans="1:18" customFormat="1">
      <c r="A1480" s="1">
        <v>43853</v>
      </c>
      <c r="C1480" t="s">
        <v>64</v>
      </c>
      <c r="D1480" t="s">
        <v>19</v>
      </c>
      <c r="E1480">
        <v>1200100119</v>
      </c>
      <c r="F1480">
        <v>220008008</v>
      </c>
      <c r="G1480" t="s">
        <v>20</v>
      </c>
      <c r="H1480" t="s">
        <v>227</v>
      </c>
      <c r="J1480" s="42">
        <v>649.20000000000005</v>
      </c>
      <c r="K1480" s="42">
        <v>649.20000000000005</v>
      </c>
      <c r="L1480" t="s">
        <v>21</v>
      </c>
      <c r="M1480" t="s">
        <v>22</v>
      </c>
      <c r="N1480" t="s">
        <v>23</v>
      </c>
      <c r="O1480" s="42">
        <v>649.20000000000005</v>
      </c>
      <c r="P1480" t="s">
        <v>24</v>
      </c>
      <c r="R1480">
        <v>5079137</v>
      </c>
    </row>
    <row r="1481" spans="1:18" customFormat="1">
      <c r="A1481" s="1">
        <v>43857</v>
      </c>
      <c r="C1481" t="s">
        <v>59</v>
      </c>
      <c r="D1481" t="s">
        <v>19</v>
      </c>
      <c r="E1481">
        <v>1200100120</v>
      </c>
      <c r="F1481">
        <v>4115006444</v>
      </c>
      <c r="G1481" t="s">
        <v>20</v>
      </c>
      <c r="H1481" t="s">
        <v>262</v>
      </c>
      <c r="J1481" s="42">
        <v>901.82</v>
      </c>
      <c r="K1481" s="42">
        <v>901.82</v>
      </c>
      <c r="L1481" t="s">
        <v>21</v>
      </c>
      <c r="M1481" t="s">
        <v>22</v>
      </c>
      <c r="N1481" t="s">
        <v>23</v>
      </c>
      <c r="O1481" s="42">
        <v>901.82</v>
      </c>
      <c r="P1481" t="s">
        <v>24</v>
      </c>
      <c r="R1481">
        <v>5079151</v>
      </c>
    </row>
    <row r="1482" spans="1:18">
      <c r="A1482" s="147">
        <v>43858</v>
      </c>
      <c r="C1482" t="s">
        <v>27</v>
      </c>
      <c r="D1482" t="s">
        <v>19</v>
      </c>
      <c r="E1482" s="106">
        <v>1200100122</v>
      </c>
      <c r="F1482" s="106">
        <v>2020030</v>
      </c>
      <c r="G1482" s="106" t="s">
        <v>20</v>
      </c>
      <c r="H1482" s="106" t="s">
        <v>219</v>
      </c>
      <c r="J1482" s="7">
        <v>1872</v>
      </c>
      <c r="K1482" s="7">
        <v>1872</v>
      </c>
      <c r="L1482" t="s">
        <v>21</v>
      </c>
      <c r="M1482" t="s">
        <v>22</v>
      </c>
      <c r="N1482" t="s">
        <v>23</v>
      </c>
      <c r="O1482" s="98">
        <v>1872</v>
      </c>
      <c r="P1482" t="s">
        <v>24</v>
      </c>
      <c r="R1482">
        <v>5079184</v>
      </c>
    </row>
    <row r="1483" spans="1:18">
      <c r="A1483" s="147">
        <v>43858</v>
      </c>
      <c r="C1483" t="s">
        <v>29</v>
      </c>
      <c r="D1483" t="s">
        <v>19</v>
      </c>
      <c r="E1483" s="106">
        <v>1200100123</v>
      </c>
      <c r="F1483" s="106">
        <v>2020031</v>
      </c>
      <c r="G1483" s="106" t="s">
        <v>20</v>
      </c>
      <c r="H1483" s="106" t="s">
        <v>219</v>
      </c>
      <c r="J1483" s="42">
        <v>636.96</v>
      </c>
      <c r="K1483" s="42">
        <v>636.96</v>
      </c>
      <c r="L1483" t="s">
        <v>21</v>
      </c>
      <c r="M1483" t="s">
        <v>22</v>
      </c>
      <c r="N1483" t="s">
        <v>23</v>
      </c>
      <c r="O1483" s="106">
        <v>636.96</v>
      </c>
      <c r="P1483" t="s">
        <v>24</v>
      </c>
      <c r="R1483">
        <v>5079195</v>
      </c>
    </row>
    <row r="1484" spans="1:18">
      <c r="A1484" s="147">
        <v>43858</v>
      </c>
      <c r="C1484" t="s">
        <v>35</v>
      </c>
      <c r="D1484" t="s">
        <v>19</v>
      </c>
      <c r="E1484" s="106">
        <v>1200100124</v>
      </c>
      <c r="F1484" s="106">
        <v>2020032</v>
      </c>
      <c r="G1484" s="106" t="s">
        <v>20</v>
      </c>
      <c r="H1484" s="106" t="s">
        <v>219</v>
      </c>
      <c r="J1484">
        <v>682.8</v>
      </c>
      <c r="K1484">
        <v>682.8</v>
      </c>
      <c r="L1484" t="s">
        <v>21</v>
      </c>
      <c r="M1484" t="s">
        <v>22</v>
      </c>
      <c r="N1484" t="s">
        <v>23</v>
      </c>
      <c r="O1484" s="106">
        <v>682.8</v>
      </c>
      <c r="P1484" t="s">
        <v>24</v>
      </c>
      <c r="R1484">
        <v>5079247</v>
      </c>
    </row>
    <row r="1485" spans="1:18">
      <c r="A1485" s="147">
        <v>43858</v>
      </c>
      <c r="C1485" t="s">
        <v>119</v>
      </c>
      <c r="D1485" t="s">
        <v>19</v>
      </c>
      <c r="E1485" s="106">
        <v>1200100125</v>
      </c>
      <c r="F1485" s="106">
        <v>2020033</v>
      </c>
      <c r="G1485" s="106" t="s">
        <v>20</v>
      </c>
      <c r="H1485" s="106" t="s">
        <v>219</v>
      </c>
      <c r="J1485">
        <v>757.68</v>
      </c>
      <c r="K1485">
        <v>757.68</v>
      </c>
      <c r="L1485" t="s">
        <v>21</v>
      </c>
      <c r="M1485" t="s">
        <v>22</v>
      </c>
      <c r="N1485" t="s">
        <v>23</v>
      </c>
      <c r="O1485" s="106">
        <v>757.68</v>
      </c>
      <c r="P1485" t="s">
        <v>24</v>
      </c>
      <c r="R1485">
        <v>5079260</v>
      </c>
    </row>
    <row r="1486" spans="1:18">
      <c r="A1486" s="147">
        <v>43858</v>
      </c>
      <c r="C1486" t="s">
        <v>42</v>
      </c>
      <c r="D1486" t="s">
        <v>19</v>
      </c>
      <c r="E1486" s="106">
        <v>1200100126</v>
      </c>
      <c r="F1486" s="106">
        <v>2020034</v>
      </c>
      <c r="G1486" s="106" t="s">
        <v>20</v>
      </c>
      <c r="H1486" s="106" t="s">
        <v>219</v>
      </c>
      <c r="J1486">
        <v>219.84</v>
      </c>
      <c r="K1486">
        <v>219.84</v>
      </c>
      <c r="L1486" t="s">
        <v>21</v>
      </c>
      <c r="M1486" t="s">
        <v>22</v>
      </c>
      <c r="N1486" t="s">
        <v>23</v>
      </c>
      <c r="O1486" s="106">
        <v>219.84</v>
      </c>
      <c r="P1486" t="s">
        <v>24</v>
      </c>
      <c r="R1486">
        <v>5079267</v>
      </c>
    </row>
    <row r="1487" spans="1:18">
      <c r="A1487" s="147">
        <v>43858</v>
      </c>
      <c r="C1487" t="s">
        <v>42</v>
      </c>
      <c r="D1487" t="s">
        <v>19</v>
      </c>
      <c r="E1487" s="106">
        <v>1200100127</v>
      </c>
      <c r="F1487" s="106">
        <v>2020035</v>
      </c>
      <c r="G1487" s="106" t="s">
        <v>20</v>
      </c>
      <c r="H1487" s="106" t="s">
        <v>219</v>
      </c>
      <c r="J1487" s="42">
        <v>72</v>
      </c>
      <c r="K1487" s="42">
        <v>72</v>
      </c>
      <c r="L1487" t="s">
        <v>21</v>
      </c>
      <c r="M1487" t="s">
        <v>22</v>
      </c>
      <c r="N1487" t="s">
        <v>23</v>
      </c>
      <c r="O1487" s="106">
        <v>72</v>
      </c>
      <c r="P1487" t="s">
        <v>24</v>
      </c>
      <c r="R1487">
        <v>5079277</v>
      </c>
    </row>
    <row r="1488" spans="1:18" customFormat="1">
      <c r="A1488" s="1">
        <v>43859</v>
      </c>
      <c r="C1488" t="s">
        <v>68</v>
      </c>
      <c r="D1488" t="s">
        <v>19</v>
      </c>
      <c r="E1488">
        <v>1200100128</v>
      </c>
      <c r="F1488">
        <v>345018347</v>
      </c>
      <c r="G1488" t="s">
        <v>20</v>
      </c>
      <c r="H1488" t="s">
        <v>189</v>
      </c>
      <c r="J1488">
        <v>528.17999999999995</v>
      </c>
      <c r="K1488">
        <v>528.17999999999995</v>
      </c>
      <c r="L1488" t="s">
        <v>21</v>
      </c>
      <c r="M1488" t="s">
        <v>22</v>
      </c>
      <c r="N1488" t="s">
        <v>23</v>
      </c>
      <c r="O1488">
        <v>528.17999999999995</v>
      </c>
      <c r="P1488" t="s">
        <v>24</v>
      </c>
      <c r="R1488">
        <v>5079302</v>
      </c>
    </row>
    <row r="1489" spans="1:18" customFormat="1">
      <c r="A1489" s="1">
        <v>43859</v>
      </c>
      <c r="C1489" t="s">
        <v>68</v>
      </c>
      <c r="D1489" t="s">
        <v>19</v>
      </c>
      <c r="E1489">
        <v>1200100129</v>
      </c>
      <c r="F1489">
        <v>345018346</v>
      </c>
      <c r="G1489" t="s">
        <v>20</v>
      </c>
      <c r="H1489" t="s">
        <v>189</v>
      </c>
      <c r="J1489">
        <v>62.65</v>
      </c>
      <c r="K1489">
        <v>62.65</v>
      </c>
      <c r="L1489" t="s">
        <v>21</v>
      </c>
      <c r="M1489" t="s">
        <v>22</v>
      </c>
      <c r="N1489" t="s">
        <v>23</v>
      </c>
      <c r="O1489">
        <v>62.65</v>
      </c>
      <c r="P1489" t="s">
        <v>24</v>
      </c>
      <c r="R1489">
        <v>5079310</v>
      </c>
    </row>
    <row r="1490" spans="1:18" customFormat="1">
      <c r="A1490" s="1">
        <v>43859</v>
      </c>
      <c r="C1490" t="s">
        <v>68</v>
      </c>
      <c r="D1490" t="s">
        <v>19</v>
      </c>
      <c r="E1490">
        <v>1200100133</v>
      </c>
      <c r="F1490">
        <v>345018589</v>
      </c>
      <c r="G1490" t="s">
        <v>20</v>
      </c>
      <c r="H1490" t="s">
        <v>189</v>
      </c>
      <c r="J1490">
        <v>210.03</v>
      </c>
      <c r="K1490">
        <v>210.03</v>
      </c>
      <c r="L1490" t="s">
        <v>21</v>
      </c>
      <c r="M1490" t="s">
        <v>22</v>
      </c>
      <c r="N1490" t="s">
        <v>23</v>
      </c>
      <c r="O1490">
        <v>210.03</v>
      </c>
      <c r="P1490" t="s">
        <v>24</v>
      </c>
      <c r="R1490">
        <v>5079346</v>
      </c>
    </row>
    <row r="1491" spans="1:18" customFormat="1">
      <c r="A1491" s="1">
        <v>43859</v>
      </c>
      <c r="C1491" t="s">
        <v>36</v>
      </c>
      <c r="D1491" t="s">
        <v>19</v>
      </c>
      <c r="E1491">
        <v>1200100130</v>
      </c>
      <c r="F1491">
        <v>345018345</v>
      </c>
      <c r="G1491" t="s">
        <v>20</v>
      </c>
      <c r="H1491" t="s">
        <v>189</v>
      </c>
      <c r="J1491" s="42">
        <v>586.69000000000005</v>
      </c>
      <c r="K1491" s="42">
        <v>586.69000000000005</v>
      </c>
      <c r="L1491" t="s">
        <v>21</v>
      </c>
      <c r="M1491" t="s">
        <v>22</v>
      </c>
      <c r="N1491" t="s">
        <v>23</v>
      </c>
      <c r="O1491" s="42">
        <v>586.69000000000005</v>
      </c>
      <c r="P1491" t="s">
        <v>24</v>
      </c>
      <c r="R1491">
        <v>5079320</v>
      </c>
    </row>
    <row r="1492" spans="1:18" customFormat="1">
      <c r="A1492" s="1">
        <v>43859</v>
      </c>
      <c r="C1492" t="s">
        <v>36</v>
      </c>
      <c r="D1492" t="s">
        <v>19</v>
      </c>
      <c r="E1492">
        <v>1200100131</v>
      </c>
      <c r="F1492">
        <v>345018343</v>
      </c>
      <c r="G1492" t="s">
        <v>20</v>
      </c>
      <c r="H1492" t="s">
        <v>189</v>
      </c>
      <c r="J1492">
        <v>407.01</v>
      </c>
      <c r="K1492">
        <v>407.01</v>
      </c>
      <c r="L1492" t="s">
        <v>21</v>
      </c>
      <c r="M1492" t="s">
        <v>22</v>
      </c>
      <c r="N1492" t="s">
        <v>23</v>
      </c>
      <c r="O1492">
        <v>407.01</v>
      </c>
      <c r="P1492" t="s">
        <v>24</v>
      </c>
      <c r="R1492">
        <v>5079328</v>
      </c>
    </row>
    <row r="1493" spans="1:18" customFormat="1">
      <c r="A1493" s="1">
        <v>43859</v>
      </c>
      <c r="C1493" t="s">
        <v>36</v>
      </c>
      <c r="D1493" t="s">
        <v>19</v>
      </c>
      <c r="E1493">
        <v>1200100132</v>
      </c>
      <c r="F1493">
        <v>345018344</v>
      </c>
      <c r="G1493" t="s">
        <v>20</v>
      </c>
      <c r="H1493" t="s">
        <v>189</v>
      </c>
      <c r="J1493">
        <v>407.01</v>
      </c>
      <c r="K1493">
        <v>407.01</v>
      </c>
      <c r="L1493" t="s">
        <v>21</v>
      </c>
      <c r="M1493" t="s">
        <v>22</v>
      </c>
      <c r="N1493" t="s">
        <v>23</v>
      </c>
      <c r="O1493">
        <v>407.01</v>
      </c>
      <c r="P1493" t="s">
        <v>24</v>
      </c>
      <c r="R1493">
        <v>5079340</v>
      </c>
    </row>
    <row r="1494" spans="1:18" customFormat="1">
      <c r="A1494" s="1">
        <v>43861</v>
      </c>
      <c r="C1494" t="s">
        <v>89</v>
      </c>
      <c r="D1494" t="s">
        <v>19</v>
      </c>
      <c r="E1494">
        <v>1200100239</v>
      </c>
      <c r="F1494">
        <v>200036</v>
      </c>
      <c r="G1494" t="s">
        <v>20</v>
      </c>
      <c r="H1494" t="s">
        <v>199</v>
      </c>
      <c r="J1494">
        <v>300</v>
      </c>
      <c r="K1494">
        <v>300</v>
      </c>
      <c r="L1494" t="s">
        <v>21</v>
      </c>
      <c r="M1494" t="s">
        <v>22</v>
      </c>
      <c r="N1494" t="s">
        <v>23</v>
      </c>
      <c r="O1494">
        <v>300</v>
      </c>
      <c r="P1494" t="s">
        <v>24</v>
      </c>
      <c r="R1494">
        <v>5080118</v>
      </c>
    </row>
    <row r="1495" spans="1:18" customFormat="1">
      <c r="A1495" s="1">
        <v>43861</v>
      </c>
      <c r="C1495" t="s">
        <v>56</v>
      </c>
      <c r="D1495" t="s">
        <v>19</v>
      </c>
      <c r="E1495">
        <v>1200100238</v>
      </c>
      <c r="F1495">
        <v>11512020</v>
      </c>
      <c r="G1495" t="s">
        <v>20</v>
      </c>
      <c r="H1495" t="s">
        <v>201</v>
      </c>
      <c r="J1495">
        <v>120</v>
      </c>
      <c r="K1495">
        <v>120</v>
      </c>
      <c r="L1495" t="s">
        <v>21</v>
      </c>
      <c r="M1495" t="s">
        <v>22</v>
      </c>
      <c r="N1495" t="s">
        <v>23</v>
      </c>
      <c r="O1495">
        <v>120</v>
      </c>
      <c r="P1495" t="s">
        <v>24</v>
      </c>
      <c r="R1495">
        <v>5080116</v>
      </c>
    </row>
    <row r="1496" spans="1:18" customFormat="1">
      <c r="A1496" s="1">
        <v>43861</v>
      </c>
      <c r="C1496" t="s">
        <v>49</v>
      </c>
      <c r="D1496" t="s">
        <v>19</v>
      </c>
      <c r="E1496">
        <v>1200100255</v>
      </c>
      <c r="F1496">
        <v>2070025</v>
      </c>
      <c r="G1496" t="s">
        <v>20</v>
      </c>
      <c r="H1496" t="s">
        <v>203</v>
      </c>
      <c r="J1496">
        <v>278.36</v>
      </c>
      <c r="K1496">
        <v>278.36</v>
      </c>
      <c r="L1496" t="s">
        <v>21</v>
      </c>
      <c r="M1496" t="s">
        <v>22</v>
      </c>
      <c r="N1496" t="s">
        <v>23</v>
      </c>
      <c r="O1496">
        <v>278.36</v>
      </c>
      <c r="P1496" t="s">
        <v>24</v>
      </c>
      <c r="R1496">
        <v>5080331</v>
      </c>
    </row>
    <row r="1497" spans="1:18" customFormat="1">
      <c r="A1497" s="1">
        <v>43861</v>
      </c>
      <c r="C1497" t="s">
        <v>66</v>
      </c>
      <c r="D1497" t="s">
        <v>19</v>
      </c>
      <c r="E1497">
        <v>1200100255</v>
      </c>
      <c r="F1497">
        <v>2070025</v>
      </c>
      <c r="G1497" t="s">
        <v>20</v>
      </c>
      <c r="H1497" t="s">
        <v>203</v>
      </c>
      <c r="J1497">
        <v>161.76</v>
      </c>
      <c r="K1497">
        <v>161.76</v>
      </c>
      <c r="L1497" t="s">
        <v>21</v>
      </c>
      <c r="M1497" t="s">
        <v>22</v>
      </c>
      <c r="N1497" t="s">
        <v>23</v>
      </c>
      <c r="O1497">
        <v>161.76</v>
      </c>
      <c r="P1497" t="s">
        <v>24</v>
      </c>
      <c r="R1497">
        <v>5080330</v>
      </c>
    </row>
    <row r="1498" spans="1:18" customFormat="1">
      <c r="A1498" s="1">
        <v>43861</v>
      </c>
      <c r="C1498" t="s">
        <v>51</v>
      </c>
      <c r="D1498" t="s">
        <v>19</v>
      </c>
      <c r="E1498">
        <v>1200100255</v>
      </c>
      <c r="F1498">
        <v>2070025</v>
      </c>
      <c r="G1498" t="s">
        <v>20</v>
      </c>
      <c r="H1498" t="s">
        <v>203</v>
      </c>
      <c r="J1498">
        <v>389.64</v>
      </c>
      <c r="K1498">
        <v>389.64</v>
      </c>
      <c r="L1498" t="s">
        <v>21</v>
      </c>
      <c r="M1498" t="s">
        <v>22</v>
      </c>
      <c r="N1498" t="s">
        <v>23</v>
      </c>
      <c r="O1498">
        <v>389.64</v>
      </c>
      <c r="P1498" t="s">
        <v>24</v>
      </c>
      <c r="R1498">
        <v>5080332</v>
      </c>
    </row>
    <row r="1499" spans="1:18" customFormat="1">
      <c r="A1499" s="1">
        <v>43861</v>
      </c>
      <c r="C1499" t="s">
        <v>39</v>
      </c>
      <c r="D1499" t="s">
        <v>19</v>
      </c>
      <c r="E1499">
        <v>1200100255</v>
      </c>
      <c r="F1499">
        <v>2070025</v>
      </c>
      <c r="G1499" t="s">
        <v>20</v>
      </c>
      <c r="H1499" t="s">
        <v>203</v>
      </c>
      <c r="J1499">
        <v>549.36</v>
      </c>
      <c r="K1499">
        <v>549.36</v>
      </c>
      <c r="L1499" t="s">
        <v>21</v>
      </c>
      <c r="M1499" t="s">
        <v>22</v>
      </c>
      <c r="N1499" t="s">
        <v>23</v>
      </c>
      <c r="O1499">
        <v>549.36</v>
      </c>
      <c r="P1499" t="s">
        <v>24</v>
      </c>
      <c r="R1499">
        <v>5080333</v>
      </c>
    </row>
    <row r="1500" spans="1:18" customFormat="1">
      <c r="A1500" s="1">
        <v>43861</v>
      </c>
      <c r="C1500" t="s">
        <v>27</v>
      </c>
      <c r="D1500" t="s">
        <v>19</v>
      </c>
      <c r="E1500">
        <v>1200100255</v>
      </c>
      <c r="F1500">
        <v>2070025</v>
      </c>
      <c r="G1500" t="s">
        <v>20</v>
      </c>
      <c r="H1500" t="s">
        <v>203</v>
      </c>
      <c r="J1500">
        <v>353.8</v>
      </c>
      <c r="K1500">
        <v>353.8</v>
      </c>
      <c r="L1500" t="s">
        <v>21</v>
      </c>
      <c r="M1500" t="s">
        <v>22</v>
      </c>
      <c r="N1500" t="s">
        <v>23</v>
      </c>
      <c r="O1500">
        <v>353.8</v>
      </c>
      <c r="P1500" t="s">
        <v>24</v>
      </c>
      <c r="R1500">
        <v>5080334</v>
      </c>
    </row>
    <row r="1501" spans="1:18">
      <c r="A1501" s="147">
        <v>43861</v>
      </c>
      <c r="C1501" t="s">
        <v>143</v>
      </c>
      <c r="D1501" t="s">
        <v>19</v>
      </c>
      <c r="E1501" s="106">
        <v>1200100236</v>
      </c>
      <c r="F1501" s="106">
        <v>2020050</v>
      </c>
      <c r="G1501" s="106" t="s">
        <v>20</v>
      </c>
      <c r="H1501" s="106" t="s">
        <v>219</v>
      </c>
      <c r="J1501" s="7">
        <v>4577.1000000000004</v>
      </c>
      <c r="K1501" s="7">
        <v>4577.1000000000004</v>
      </c>
      <c r="L1501" t="s">
        <v>21</v>
      </c>
      <c r="M1501" t="s">
        <v>22</v>
      </c>
      <c r="N1501" t="s">
        <v>23</v>
      </c>
      <c r="O1501" s="98">
        <v>4577.1000000000004</v>
      </c>
      <c r="P1501" t="s">
        <v>24</v>
      </c>
      <c r="R1501">
        <v>5079308</v>
      </c>
    </row>
    <row r="1502" spans="1:18">
      <c r="A1502" s="147">
        <v>43861</v>
      </c>
      <c r="C1502" t="s">
        <v>61</v>
      </c>
      <c r="D1502" t="s">
        <v>19</v>
      </c>
      <c r="E1502" s="106">
        <v>1200100249</v>
      </c>
      <c r="F1502" s="106">
        <v>2020051</v>
      </c>
      <c r="G1502" s="106" t="s">
        <v>20</v>
      </c>
      <c r="H1502" s="106" t="s">
        <v>219</v>
      </c>
      <c r="J1502" s="42">
        <v>842.4</v>
      </c>
      <c r="K1502" s="42">
        <v>842.4</v>
      </c>
      <c r="L1502" t="s">
        <v>21</v>
      </c>
      <c r="M1502" t="s">
        <v>22</v>
      </c>
      <c r="N1502" t="s">
        <v>23</v>
      </c>
      <c r="O1502" s="106">
        <v>842.4</v>
      </c>
      <c r="P1502" t="s">
        <v>24</v>
      </c>
      <c r="R1502">
        <v>5080263</v>
      </c>
    </row>
    <row r="1503" spans="1:18">
      <c r="A1503" s="147">
        <v>43861</v>
      </c>
      <c r="C1503" t="s">
        <v>84</v>
      </c>
      <c r="D1503" t="s">
        <v>19</v>
      </c>
      <c r="E1503" s="106">
        <v>1200100247</v>
      </c>
      <c r="F1503" s="106">
        <v>2020052</v>
      </c>
      <c r="G1503" s="106" t="s">
        <v>20</v>
      </c>
      <c r="H1503" s="106" t="s">
        <v>219</v>
      </c>
      <c r="J1503">
        <v>914.16</v>
      </c>
      <c r="K1503">
        <v>914.16</v>
      </c>
      <c r="L1503" t="s">
        <v>21</v>
      </c>
      <c r="M1503" t="s">
        <v>22</v>
      </c>
      <c r="N1503" t="s">
        <v>23</v>
      </c>
      <c r="O1503" s="106">
        <v>914.16</v>
      </c>
      <c r="P1503" t="s">
        <v>24</v>
      </c>
      <c r="R1503">
        <v>5080255</v>
      </c>
    </row>
    <row r="1504" spans="1:18">
      <c r="A1504" s="147">
        <v>43861</v>
      </c>
      <c r="C1504" t="s">
        <v>70</v>
      </c>
      <c r="D1504" t="s">
        <v>19</v>
      </c>
      <c r="E1504" s="106">
        <v>1200100248</v>
      </c>
      <c r="F1504" s="106">
        <v>2020053</v>
      </c>
      <c r="G1504" s="106" t="s">
        <v>20</v>
      </c>
      <c r="H1504" s="106" t="s">
        <v>219</v>
      </c>
      <c r="J1504" s="42">
        <v>675.84</v>
      </c>
      <c r="K1504" s="42">
        <v>675.84</v>
      </c>
      <c r="L1504" t="s">
        <v>21</v>
      </c>
      <c r="M1504" t="s">
        <v>22</v>
      </c>
      <c r="N1504" t="s">
        <v>23</v>
      </c>
      <c r="O1504" s="106">
        <v>675.84</v>
      </c>
      <c r="P1504" t="s">
        <v>24</v>
      </c>
      <c r="R1504">
        <v>5080259</v>
      </c>
    </row>
    <row r="1505" spans="1:18" customFormat="1">
      <c r="A1505" s="1">
        <v>43861</v>
      </c>
      <c r="C1505" t="s">
        <v>35</v>
      </c>
      <c r="D1505" t="s">
        <v>19</v>
      </c>
      <c r="E1505">
        <v>1200100240</v>
      </c>
      <c r="F1505">
        <v>202013</v>
      </c>
      <c r="G1505" t="s">
        <v>20</v>
      </c>
      <c r="H1505" t="s">
        <v>220</v>
      </c>
      <c r="J1505" s="42">
        <v>458.4</v>
      </c>
      <c r="K1505" s="42">
        <v>458.4</v>
      </c>
      <c r="L1505" t="s">
        <v>21</v>
      </c>
      <c r="M1505" t="s">
        <v>22</v>
      </c>
      <c r="N1505" t="s">
        <v>23</v>
      </c>
      <c r="O1505" s="42">
        <v>458.4</v>
      </c>
      <c r="P1505" t="s">
        <v>24</v>
      </c>
      <c r="R1505">
        <v>5080193</v>
      </c>
    </row>
    <row r="1506" spans="1:18" customFormat="1">
      <c r="A1506" s="1">
        <v>43861</v>
      </c>
      <c r="C1506" t="s">
        <v>54</v>
      </c>
      <c r="D1506" t="s">
        <v>19</v>
      </c>
      <c r="E1506">
        <v>1200100242</v>
      </c>
      <c r="F1506">
        <v>202011</v>
      </c>
      <c r="G1506" t="s">
        <v>20</v>
      </c>
      <c r="H1506" t="s">
        <v>220</v>
      </c>
      <c r="J1506">
        <v>110.4</v>
      </c>
      <c r="K1506">
        <v>110.4</v>
      </c>
      <c r="L1506" t="s">
        <v>21</v>
      </c>
      <c r="M1506" t="s">
        <v>22</v>
      </c>
      <c r="N1506" t="s">
        <v>23</v>
      </c>
      <c r="O1506">
        <v>110.4</v>
      </c>
      <c r="P1506" t="s">
        <v>24</v>
      </c>
      <c r="R1506">
        <v>5080236</v>
      </c>
    </row>
    <row r="1507" spans="1:18" customFormat="1">
      <c r="A1507" s="1">
        <v>43861</v>
      </c>
      <c r="C1507" t="s">
        <v>54</v>
      </c>
      <c r="D1507" t="s">
        <v>19</v>
      </c>
      <c r="E1507">
        <v>1200100244</v>
      </c>
      <c r="F1507">
        <v>202010</v>
      </c>
      <c r="G1507" t="s">
        <v>20</v>
      </c>
      <c r="H1507" t="s">
        <v>220</v>
      </c>
      <c r="J1507" s="42">
        <v>55.2</v>
      </c>
      <c r="K1507" s="42">
        <v>55.2</v>
      </c>
      <c r="L1507" t="s">
        <v>21</v>
      </c>
      <c r="M1507" t="s">
        <v>22</v>
      </c>
      <c r="N1507" t="s">
        <v>23</v>
      </c>
      <c r="O1507" s="42">
        <v>55.2</v>
      </c>
      <c r="P1507" t="s">
        <v>24</v>
      </c>
      <c r="R1507">
        <v>5080243</v>
      </c>
    </row>
    <row r="1508" spans="1:18" customFormat="1">
      <c r="A1508" s="1">
        <v>43861</v>
      </c>
      <c r="C1508" t="s">
        <v>55</v>
      </c>
      <c r="D1508" t="s">
        <v>19</v>
      </c>
      <c r="E1508">
        <v>1200100240</v>
      </c>
      <c r="F1508">
        <v>202013</v>
      </c>
      <c r="G1508" t="s">
        <v>20</v>
      </c>
      <c r="H1508" t="s">
        <v>220</v>
      </c>
      <c r="J1508">
        <v>210</v>
      </c>
      <c r="K1508">
        <v>210</v>
      </c>
      <c r="L1508" t="s">
        <v>21</v>
      </c>
      <c r="M1508" t="s">
        <v>22</v>
      </c>
      <c r="N1508" t="s">
        <v>23</v>
      </c>
      <c r="O1508">
        <v>210</v>
      </c>
      <c r="P1508" t="s">
        <v>24</v>
      </c>
      <c r="R1508">
        <v>5080192</v>
      </c>
    </row>
    <row r="1509" spans="1:18" customFormat="1">
      <c r="A1509" s="1">
        <v>43861</v>
      </c>
      <c r="C1509" t="s">
        <v>55</v>
      </c>
      <c r="D1509" t="s">
        <v>19</v>
      </c>
      <c r="E1509">
        <v>1200100243</v>
      </c>
      <c r="F1509">
        <v>202009</v>
      </c>
      <c r="G1509" t="s">
        <v>20</v>
      </c>
      <c r="H1509" t="s">
        <v>220</v>
      </c>
      <c r="J1509">
        <v>138</v>
      </c>
      <c r="K1509">
        <v>138</v>
      </c>
      <c r="L1509" t="s">
        <v>21</v>
      </c>
      <c r="M1509" t="s">
        <v>22</v>
      </c>
      <c r="N1509" t="s">
        <v>23</v>
      </c>
      <c r="O1509">
        <v>138</v>
      </c>
      <c r="P1509" t="s">
        <v>24</v>
      </c>
      <c r="R1509">
        <v>5080238</v>
      </c>
    </row>
    <row r="1510" spans="1:18" customFormat="1">
      <c r="A1510" s="1">
        <v>43861</v>
      </c>
      <c r="C1510" t="s">
        <v>170</v>
      </c>
      <c r="D1510" t="s">
        <v>19</v>
      </c>
      <c r="E1510">
        <v>1200100241</v>
      </c>
      <c r="F1510">
        <v>202012</v>
      </c>
      <c r="G1510" t="s">
        <v>20</v>
      </c>
      <c r="H1510" t="s">
        <v>220</v>
      </c>
      <c r="J1510" s="42">
        <v>110.4</v>
      </c>
      <c r="K1510" s="42">
        <v>110.4</v>
      </c>
      <c r="L1510" t="s">
        <v>21</v>
      </c>
      <c r="M1510" t="s">
        <v>22</v>
      </c>
      <c r="N1510" t="s">
        <v>23</v>
      </c>
      <c r="O1510" s="42">
        <v>110.4</v>
      </c>
      <c r="P1510" t="s">
        <v>24</v>
      </c>
      <c r="R1510">
        <v>5080234</v>
      </c>
    </row>
    <row r="1511" spans="1:18" customFormat="1">
      <c r="A1511" s="1">
        <v>43861</v>
      </c>
      <c r="C1511" t="s">
        <v>61</v>
      </c>
      <c r="D1511" t="s">
        <v>19</v>
      </c>
      <c r="E1511">
        <v>1200100240</v>
      </c>
      <c r="F1511">
        <v>202013</v>
      </c>
      <c r="G1511" t="s">
        <v>20</v>
      </c>
      <c r="H1511" t="s">
        <v>220</v>
      </c>
      <c r="J1511" s="42">
        <v>111.6</v>
      </c>
      <c r="K1511" s="42">
        <v>111.6</v>
      </c>
      <c r="L1511" t="s">
        <v>21</v>
      </c>
      <c r="M1511" t="s">
        <v>22</v>
      </c>
      <c r="N1511" t="s">
        <v>23</v>
      </c>
      <c r="O1511" s="42">
        <v>111.6</v>
      </c>
      <c r="P1511" t="s">
        <v>24</v>
      </c>
      <c r="R1511">
        <v>5080194</v>
      </c>
    </row>
    <row r="1512" spans="1:18" customFormat="1">
      <c r="A1512" s="1">
        <v>43861</v>
      </c>
      <c r="C1512" t="s">
        <v>56</v>
      </c>
      <c r="D1512" t="s">
        <v>19</v>
      </c>
      <c r="E1512">
        <v>1200100254</v>
      </c>
      <c r="F1512">
        <v>2000012</v>
      </c>
      <c r="G1512" t="s">
        <v>20</v>
      </c>
      <c r="H1512" t="s">
        <v>231</v>
      </c>
      <c r="J1512">
        <v>362.4</v>
      </c>
      <c r="K1512">
        <v>362.4</v>
      </c>
      <c r="L1512" t="s">
        <v>21</v>
      </c>
      <c r="M1512" t="s">
        <v>22</v>
      </c>
      <c r="N1512" t="s">
        <v>23</v>
      </c>
      <c r="O1512">
        <v>362.4</v>
      </c>
      <c r="P1512" t="s">
        <v>24</v>
      </c>
      <c r="R1512">
        <v>5080326</v>
      </c>
    </row>
    <row r="1513" spans="1:18" customFormat="1">
      <c r="A1513" s="1">
        <v>43861</v>
      </c>
      <c r="C1513" t="s">
        <v>56</v>
      </c>
      <c r="D1513" t="s">
        <v>19</v>
      </c>
      <c r="E1513">
        <v>1200100253</v>
      </c>
      <c r="F1513">
        <v>2000013</v>
      </c>
      <c r="G1513" t="s">
        <v>20</v>
      </c>
      <c r="H1513" t="s">
        <v>235</v>
      </c>
      <c r="J1513" s="42">
        <v>228</v>
      </c>
      <c r="K1513" s="42">
        <v>228</v>
      </c>
      <c r="L1513" t="s">
        <v>21</v>
      </c>
      <c r="M1513" t="s">
        <v>22</v>
      </c>
      <c r="N1513" t="s">
        <v>23</v>
      </c>
      <c r="O1513" s="42">
        <v>228</v>
      </c>
      <c r="P1513" t="s">
        <v>24</v>
      </c>
      <c r="R1513">
        <v>5080322</v>
      </c>
    </row>
    <row r="1514" spans="1:18" customFormat="1">
      <c r="A1514" s="1">
        <v>43861</v>
      </c>
      <c r="C1514" t="s">
        <v>71</v>
      </c>
      <c r="D1514" t="s">
        <v>19</v>
      </c>
      <c r="E1514">
        <v>1200100245</v>
      </c>
      <c r="F1514">
        <v>2020090101</v>
      </c>
      <c r="G1514" t="s">
        <v>20</v>
      </c>
      <c r="H1514" t="s">
        <v>243</v>
      </c>
      <c r="J1514">
        <v>195.6</v>
      </c>
      <c r="K1514">
        <v>195.6</v>
      </c>
      <c r="L1514" t="s">
        <v>21</v>
      </c>
      <c r="M1514" t="s">
        <v>22</v>
      </c>
      <c r="N1514" t="s">
        <v>23</v>
      </c>
      <c r="O1514">
        <v>195.6</v>
      </c>
      <c r="P1514" t="s">
        <v>24</v>
      </c>
      <c r="R1514">
        <v>5080247</v>
      </c>
    </row>
    <row r="1515" spans="1:18" customFormat="1">
      <c r="A1515" s="1">
        <v>43861</v>
      </c>
      <c r="C1515" t="s">
        <v>29</v>
      </c>
      <c r="D1515" t="s">
        <v>19</v>
      </c>
      <c r="E1515">
        <v>1200100246</v>
      </c>
      <c r="F1515">
        <v>202090029</v>
      </c>
      <c r="G1515" t="s">
        <v>20</v>
      </c>
      <c r="H1515" t="s">
        <v>252</v>
      </c>
      <c r="J1515" s="2">
        <v>1476</v>
      </c>
      <c r="K1515" s="2">
        <v>1476</v>
      </c>
      <c r="L1515" t="s">
        <v>21</v>
      </c>
      <c r="M1515" t="s">
        <v>22</v>
      </c>
      <c r="N1515" t="s">
        <v>23</v>
      </c>
      <c r="O1515" s="2">
        <v>1476</v>
      </c>
      <c r="P1515" t="s">
        <v>24</v>
      </c>
      <c r="R1515">
        <v>5080251</v>
      </c>
    </row>
    <row r="1516" spans="1:18" customFormat="1">
      <c r="A1516" s="1">
        <v>43861</v>
      </c>
      <c r="C1516" t="s">
        <v>60</v>
      </c>
      <c r="D1516" t="s">
        <v>19</v>
      </c>
      <c r="E1516">
        <v>1200100252</v>
      </c>
      <c r="F1516">
        <v>3920052521</v>
      </c>
      <c r="G1516" t="s">
        <v>20</v>
      </c>
      <c r="H1516" t="s">
        <v>255</v>
      </c>
      <c r="J1516" s="42">
        <v>115.2</v>
      </c>
      <c r="K1516" s="42">
        <v>115.2</v>
      </c>
      <c r="L1516" t="s">
        <v>21</v>
      </c>
      <c r="M1516" t="s">
        <v>22</v>
      </c>
      <c r="N1516" t="s">
        <v>23</v>
      </c>
      <c r="O1516" s="42">
        <v>115.2</v>
      </c>
      <c r="P1516" t="s">
        <v>24</v>
      </c>
      <c r="R1516">
        <v>5080305</v>
      </c>
    </row>
    <row r="1517" spans="1:18" customFormat="1">
      <c r="A1517" s="1">
        <v>43861</v>
      </c>
      <c r="C1517" t="s">
        <v>61</v>
      </c>
      <c r="D1517" t="s">
        <v>19</v>
      </c>
      <c r="E1517">
        <v>1200100610</v>
      </c>
      <c r="F1517">
        <v>3920038076</v>
      </c>
      <c r="G1517" t="s">
        <v>20</v>
      </c>
      <c r="H1517" t="s">
        <v>255</v>
      </c>
      <c r="J1517" s="42">
        <v>836.4</v>
      </c>
      <c r="K1517" s="42">
        <v>836.4</v>
      </c>
      <c r="L1517" t="s">
        <v>21</v>
      </c>
      <c r="M1517" t="s">
        <v>22</v>
      </c>
      <c r="N1517" t="s">
        <v>23</v>
      </c>
      <c r="O1517" s="42">
        <v>836.4</v>
      </c>
      <c r="P1517" t="s">
        <v>24</v>
      </c>
      <c r="R1517">
        <v>5142784</v>
      </c>
    </row>
    <row r="1518" spans="1:18" customFormat="1">
      <c r="A1518" s="1">
        <v>43861</v>
      </c>
      <c r="C1518" t="s">
        <v>25</v>
      </c>
      <c r="D1518" t="s">
        <v>19</v>
      </c>
      <c r="E1518">
        <v>1200100237</v>
      </c>
      <c r="F1518">
        <v>4115006573</v>
      </c>
      <c r="G1518" t="s">
        <v>20</v>
      </c>
      <c r="H1518" t="s">
        <v>262</v>
      </c>
      <c r="J1518">
        <v>678.72</v>
      </c>
      <c r="K1518">
        <v>678.72</v>
      </c>
      <c r="L1518" t="s">
        <v>21</v>
      </c>
      <c r="M1518" t="s">
        <v>22</v>
      </c>
      <c r="N1518" t="s">
        <v>23</v>
      </c>
      <c r="O1518">
        <v>678.72</v>
      </c>
      <c r="P1518" t="s">
        <v>24</v>
      </c>
      <c r="R1518">
        <v>5079318</v>
      </c>
    </row>
    <row r="1519" spans="1:18" customFormat="1">
      <c r="A1519" s="1">
        <v>43866</v>
      </c>
      <c r="C1519" t="s">
        <v>85</v>
      </c>
      <c r="D1519" t="s">
        <v>19</v>
      </c>
      <c r="E1519">
        <v>1200200139</v>
      </c>
      <c r="F1519">
        <v>2205010045</v>
      </c>
      <c r="G1519" t="s">
        <v>20</v>
      </c>
      <c r="H1519" t="s">
        <v>212</v>
      </c>
      <c r="J1519">
        <v>414</v>
      </c>
      <c r="K1519">
        <v>414</v>
      </c>
      <c r="L1519" t="s">
        <v>21</v>
      </c>
      <c r="M1519" t="s">
        <v>22</v>
      </c>
      <c r="N1519" t="s">
        <v>23</v>
      </c>
      <c r="O1519">
        <v>414</v>
      </c>
      <c r="P1519" t="s">
        <v>24</v>
      </c>
      <c r="R1519">
        <v>5198623</v>
      </c>
    </row>
    <row r="1520" spans="1:18" customFormat="1">
      <c r="A1520" s="1">
        <v>43866</v>
      </c>
      <c r="C1520" t="s">
        <v>85</v>
      </c>
      <c r="D1520" t="s">
        <v>19</v>
      </c>
      <c r="E1520">
        <v>1200200140</v>
      </c>
      <c r="F1520">
        <v>2205010046</v>
      </c>
      <c r="G1520" t="s">
        <v>20</v>
      </c>
      <c r="H1520" t="s">
        <v>212</v>
      </c>
      <c r="J1520">
        <v>917.16</v>
      </c>
      <c r="K1520">
        <v>917.16</v>
      </c>
      <c r="L1520" t="s">
        <v>21</v>
      </c>
      <c r="M1520" t="s">
        <v>22</v>
      </c>
      <c r="N1520" t="s">
        <v>23</v>
      </c>
      <c r="O1520">
        <v>917.16</v>
      </c>
      <c r="P1520" t="s">
        <v>24</v>
      </c>
      <c r="R1520">
        <v>5198625</v>
      </c>
    </row>
    <row r="1521" spans="1:18" customFormat="1">
      <c r="A1521" s="1">
        <v>43867</v>
      </c>
      <c r="C1521" t="s">
        <v>141</v>
      </c>
      <c r="D1521" t="s">
        <v>19</v>
      </c>
      <c r="E1521">
        <v>1200200257</v>
      </c>
      <c r="F1521">
        <v>202016</v>
      </c>
      <c r="G1521" t="s">
        <v>20</v>
      </c>
      <c r="H1521" t="s">
        <v>220</v>
      </c>
      <c r="J1521" s="42">
        <v>45.6</v>
      </c>
      <c r="K1521" s="42">
        <v>45.6</v>
      </c>
      <c r="L1521" t="s">
        <v>21</v>
      </c>
      <c r="M1521" t="s">
        <v>22</v>
      </c>
      <c r="N1521" t="s">
        <v>23</v>
      </c>
      <c r="O1521" s="42">
        <v>45.6</v>
      </c>
      <c r="P1521" t="s">
        <v>24</v>
      </c>
      <c r="R1521">
        <v>5236887</v>
      </c>
    </row>
    <row r="1522" spans="1:18" customFormat="1">
      <c r="A1522" s="1">
        <v>43867</v>
      </c>
      <c r="C1522" t="s">
        <v>79</v>
      </c>
      <c r="D1522" t="s">
        <v>19</v>
      </c>
      <c r="E1522">
        <v>1200200259</v>
      </c>
      <c r="F1522">
        <v>202019</v>
      </c>
      <c r="G1522" t="s">
        <v>20</v>
      </c>
      <c r="H1522" t="s">
        <v>220</v>
      </c>
      <c r="J1522">
        <v>681.6</v>
      </c>
      <c r="K1522">
        <v>681.6</v>
      </c>
      <c r="L1522" t="s">
        <v>21</v>
      </c>
      <c r="M1522" t="s">
        <v>22</v>
      </c>
      <c r="N1522" t="s">
        <v>23</v>
      </c>
      <c r="O1522">
        <v>681.6</v>
      </c>
      <c r="P1522" t="s">
        <v>24</v>
      </c>
      <c r="R1522">
        <v>5236891</v>
      </c>
    </row>
    <row r="1523" spans="1:18" customFormat="1">
      <c r="A1523" s="1">
        <v>43867</v>
      </c>
      <c r="C1523" t="s">
        <v>79</v>
      </c>
      <c r="D1523" t="s">
        <v>19</v>
      </c>
      <c r="E1523">
        <v>1200200261</v>
      </c>
      <c r="F1523">
        <v>202021</v>
      </c>
      <c r="G1523" t="s">
        <v>20</v>
      </c>
      <c r="H1523" t="s">
        <v>220</v>
      </c>
      <c r="J1523">
        <v>27.6</v>
      </c>
      <c r="K1523">
        <v>27.6</v>
      </c>
      <c r="L1523" t="s">
        <v>21</v>
      </c>
      <c r="M1523" t="s">
        <v>22</v>
      </c>
      <c r="N1523" t="s">
        <v>23</v>
      </c>
      <c r="O1523">
        <v>27.6</v>
      </c>
      <c r="P1523" t="s">
        <v>24</v>
      </c>
      <c r="R1523">
        <v>5237149</v>
      </c>
    </row>
    <row r="1524" spans="1:18" customFormat="1">
      <c r="A1524" s="1">
        <v>43867</v>
      </c>
      <c r="C1524" t="s">
        <v>115</v>
      </c>
      <c r="D1524" t="s">
        <v>19</v>
      </c>
      <c r="E1524">
        <v>1200200260</v>
      </c>
      <c r="F1524">
        <v>202020</v>
      </c>
      <c r="G1524" t="s">
        <v>20</v>
      </c>
      <c r="H1524" t="s">
        <v>220</v>
      </c>
      <c r="J1524" s="7">
        <v>1196.4000000000001</v>
      </c>
      <c r="K1524" s="7">
        <v>1196.4000000000001</v>
      </c>
      <c r="L1524" t="s">
        <v>21</v>
      </c>
      <c r="M1524" t="s">
        <v>22</v>
      </c>
      <c r="N1524" t="s">
        <v>23</v>
      </c>
      <c r="O1524" s="7">
        <v>1196.4000000000001</v>
      </c>
      <c r="P1524" t="s">
        <v>24</v>
      </c>
      <c r="R1524">
        <v>5237145</v>
      </c>
    </row>
    <row r="1525" spans="1:18" customFormat="1">
      <c r="A1525" s="1">
        <v>43867</v>
      </c>
      <c r="C1525" t="s">
        <v>86</v>
      </c>
      <c r="D1525" t="s">
        <v>19</v>
      </c>
      <c r="E1525">
        <v>1200200258</v>
      </c>
      <c r="F1525">
        <v>202017</v>
      </c>
      <c r="G1525" t="s">
        <v>20</v>
      </c>
      <c r="H1525" t="s">
        <v>220</v>
      </c>
      <c r="J1525">
        <v>55.2</v>
      </c>
      <c r="K1525">
        <v>55.2</v>
      </c>
      <c r="L1525" t="s">
        <v>21</v>
      </c>
      <c r="M1525" t="s">
        <v>22</v>
      </c>
      <c r="N1525" t="s">
        <v>23</v>
      </c>
      <c r="O1525">
        <v>55.2</v>
      </c>
      <c r="P1525" t="s">
        <v>24</v>
      </c>
      <c r="R1525">
        <v>5236889</v>
      </c>
    </row>
    <row r="1526" spans="1:18" customFormat="1">
      <c r="A1526" s="1">
        <v>43867</v>
      </c>
      <c r="C1526" t="s">
        <v>79</v>
      </c>
      <c r="D1526" t="s">
        <v>19</v>
      </c>
      <c r="E1526">
        <v>1200200256</v>
      </c>
      <c r="F1526">
        <v>202018</v>
      </c>
      <c r="G1526" t="s">
        <v>20</v>
      </c>
      <c r="H1526" t="s">
        <v>220</v>
      </c>
      <c r="J1526">
        <v>27.6</v>
      </c>
      <c r="K1526">
        <v>27.6</v>
      </c>
      <c r="L1526" t="s">
        <v>21</v>
      </c>
      <c r="M1526" t="s">
        <v>22</v>
      </c>
      <c r="N1526" t="s">
        <v>23</v>
      </c>
      <c r="O1526">
        <v>27.6</v>
      </c>
      <c r="P1526" t="s">
        <v>24</v>
      </c>
      <c r="R1526">
        <v>5295235</v>
      </c>
    </row>
    <row r="1527" spans="1:18" customFormat="1">
      <c r="A1527" s="1">
        <v>43867</v>
      </c>
      <c r="C1527" t="s">
        <v>80</v>
      </c>
      <c r="D1527" t="s">
        <v>19</v>
      </c>
      <c r="E1527">
        <v>1200200255</v>
      </c>
      <c r="F1527">
        <v>4114004968</v>
      </c>
      <c r="G1527" t="s">
        <v>20</v>
      </c>
      <c r="H1527" t="s">
        <v>262</v>
      </c>
      <c r="J1527" s="7">
        <v>13456.37</v>
      </c>
      <c r="K1527" s="7">
        <v>13456.37</v>
      </c>
      <c r="L1527" t="s">
        <v>21</v>
      </c>
      <c r="M1527" t="s">
        <v>22</v>
      </c>
      <c r="N1527" t="s">
        <v>23</v>
      </c>
      <c r="O1527" s="7">
        <v>13456.37</v>
      </c>
      <c r="P1527" t="s">
        <v>24</v>
      </c>
      <c r="R1527">
        <v>5236873</v>
      </c>
    </row>
    <row r="1528" spans="1:18" customFormat="1">
      <c r="A1528" s="1">
        <v>43871</v>
      </c>
      <c r="C1528" t="s">
        <v>27</v>
      </c>
      <c r="D1528" t="s">
        <v>19</v>
      </c>
      <c r="E1528">
        <v>1200200263</v>
      </c>
      <c r="F1528">
        <v>345019872</v>
      </c>
      <c r="G1528" t="s">
        <v>20</v>
      </c>
      <c r="H1528" t="s">
        <v>189</v>
      </c>
      <c r="J1528" s="2">
        <v>1699.38</v>
      </c>
      <c r="K1528" s="2">
        <v>1699.38</v>
      </c>
      <c r="L1528" t="s">
        <v>21</v>
      </c>
      <c r="M1528" t="s">
        <v>22</v>
      </c>
      <c r="N1528" t="s">
        <v>23</v>
      </c>
      <c r="O1528" s="2">
        <v>1699.38</v>
      </c>
      <c r="P1528" t="s">
        <v>24</v>
      </c>
      <c r="R1528">
        <v>5237155</v>
      </c>
    </row>
    <row r="1529" spans="1:18" customFormat="1">
      <c r="A1529" s="1">
        <v>43871</v>
      </c>
      <c r="C1529" t="s">
        <v>171</v>
      </c>
      <c r="D1529" t="s">
        <v>19</v>
      </c>
      <c r="E1529">
        <v>1200200319</v>
      </c>
      <c r="F1529">
        <v>5924013809</v>
      </c>
      <c r="G1529" t="s">
        <v>20</v>
      </c>
      <c r="H1529" t="s">
        <v>197</v>
      </c>
      <c r="J1529">
        <v>210</v>
      </c>
      <c r="K1529">
        <v>210</v>
      </c>
      <c r="L1529" t="s">
        <v>21</v>
      </c>
      <c r="M1529" t="s">
        <v>22</v>
      </c>
      <c r="N1529" t="s">
        <v>23</v>
      </c>
      <c r="O1529">
        <v>210</v>
      </c>
      <c r="P1529" t="s">
        <v>24</v>
      </c>
      <c r="R1529">
        <v>5236335</v>
      </c>
    </row>
    <row r="1530" spans="1:18" customFormat="1">
      <c r="A1530" s="1">
        <v>43871</v>
      </c>
      <c r="C1530" t="s">
        <v>25</v>
      </c>
      <c r="D1530" t="s">
        <v>19</v>
      </c>
      <c r="E1530">
        <v>1200200264</v>
      </c>
      <c r="F1530">
        <v>4115006590</v>
      </c>
      <c r="G1530" t="s">
        <v>20</v>
      </c>
      <c r="H1530" t="s">
        <v>262</v>
      </c>
      <c r="J1530" s="7">
        <v>1000.32</v>
      </c>
      <c r="K1530" s="7">
        <v>1000.32</v>
      </c>
      <c r="L1530" t="s">
        <v>21</v>
      </c>
      <c r="M1530" t="s">
        <v>22</v>
      </c>
      <c r="N1530" t="s">
        <v>23</v>
      </c>
      <c r="O1530" s="7">
        <v>1000.32</v>
      </c>
      <c r="P1530" t="s">
        <v>24</v>
      </c>
      <c r="R1530">
        <v>5237157</v>
      </c>
    </row>
    <row r="1531" spans="1:18" customFormat="1">
      <c r="A1531" s="1">
        <v>43871</v>
      </c>
      <c r="C1531" t="s">
        <v>26</v>
      </c>
      <c r="D1531" t="s">
        <v>19</v>
      </c>
      <c r="E1531">
        <v>1200200265</v>
      </c>
      <c r="F1531">
        <v>4115006591</v>
      </c>
      <c r="G1531" t="s">
        <v>20</v>
      </c>
      <c r="H1531" t="s">
        <v>262</v>
      </c>
      <c r="J1531">
        <v>851.52</v>
      </c>
      <c r="K1531">
        <v>851.52</v>
      </c>
      <c r="L1531" t="s">
        <v>21</v>
      </c>
      <c r="M1531" t="s">
        <v>22</v>
      </c>
      <c r="N1531" t="s">
        <v>23</v>
      </c>
      <c r="O1531">
        <v>851.52</v>
      </c>
      <c r="P1531" t="s">
        <v>24</v>
      </c>
      <c r="R1531">
        <v>5237159</v>
      </c>
    </row>
    <row r="1532" spans="1:18" customFormat="1">
      <c r="A1532" s="1">
        <v>43872</v>
      </c>
      <c r="C1532" t="s">
        <v>96</v>
      </c>
      <c r="D1532" t="s">
        <v>19</v>
      </c>
      <c r="E1532">
        <v>1200200268</v>
      </c>
      <c r="F1532">
        <v>345019941</v>
      </c>
      <c r="G1532" t="s">
        <v>20</v>
      </c>
      <c r="H1532" t="s">
        <v>189</v>
      </c>
      <c r="J1532">
        <v>204.77</v>
      </c>
      <c r="K1532">
        <v>204.77</v>
      </c>
      <c r="L1532" t="s">
        <v>21</v>
      </c>
      <c r="M1532" t="s">
        <v>22</v>
      </c>
      <c r="N1532" t="s">
        <v>23</v>
      </c>
      <c r="O1532">
        <v>204.77</v>
      </c>
      <c r="P1532" t="s">
        <v>24</v>
      </c>
      <c r="R1532">
        <v>5237181</v>
      </c>
    </row>
    <row r="1533" spans="1:18" customFormat="1">
      <c r="A1533" s="1">
        <v>43872</v>
      </c>
      <c r="C1533" t="s">
        <v>59</v>
      </c>
      <c r="D1533" t="s">
        <v>19</v>
      </c>
      <c r="E1533">
        <v>1200200267</v>
      </c>
      <c r="F1533">
        <v>202022</v>
      </c>
      <c r="G1533" t="s">
        <v>20</v>
      </c>
      <c r="H1533" t="s">
        <v>220</v>
      </c>
      <c r="J1533">
        <v>82.8</v>
      </c>
      <c r="K1533">
        <v>82.8</v>
      </c>
      <c r="L1533" t="s">
        <v>21</v>
      </c>
      <c r="M1533" t="s">
        <v>22</v>
      </c>
      <c r="N1533" t="s">
        <v>23</v>
      </c>
      <c r="O1533">
        <v>82.8</v>
      </c>
      <c r="P1533" t="s">
        <v>24</v>
      </c>
      <c r="R1533">
        <v>5237177</v>
      </c>
    </row>
    <row r="1534" spans="1:18">
      <c r="A1534" s="147">
        <v>43873</v>
      </c>
      <c r="C1534" t="s">
        <v>35</v>
      </c>
      <c r="D1534" t="s">
        <v>19</v>
      </c>
      <c r="E1534" s="106">
        <v>1200200276</v>
      </c>
      <c r="F1534" s="106">
        <v>2020068</v>
      </c>
      <c r="G1534" s="106" t="s">
        <v>20</v>
      </c>
      <c r="H1534" s="106" t="s">
        <v>219</v>
      </c>
      <c r="J1534" s="7">
        <v>2746.26</v>
      </c>
      <c r="K1534" s="7">
        <v>2746.26</v>
      </c>
      <c r="L1534" t="s">
        <v>21</v>
      </c>
      <c r="M1534" t="s">
        <v>22</v>
      </c>
      <c r="N1534" t="s">
        <v>23</v>
      </c>
      <c r="O1534" s="98">
        <v>2746.26</v>
      </c>
      <c r="P1534" t="s">
        <v>24</v>
      </c>
      <c r="R1534">
        <v>5237298</v>
      </c>
    </row>
    <row r="1535" spans="1:18">
      <c r="A1535" s="147">
        <v>43873</v>
      </c>
      <c r="C1535" t="s">
        <v>41</v>
      </c>
      <c r="D1535" t="s">
        <v>19</v>
      </c>
      <c r="E1535" s="106">
        <v>1200200269</v>
      </c>
      <c r="F1535" s="106">
        <v>2020069</v>
      </c>
      <c r="G1535" s="106" t="s">
        <v>20</v>
      </c>
      <c r="H1535" s="106" t="s">
        <v>219</v>
      </c>
      <c r="J1535" s="42">
        <v>520.44000000000005</v>
      </c>
      <c r="K1535" s="42">
        <v>520.44000000000005</v>
      </c>
      <c r="L1535" t="s">
        <v>21</v>
      </c>
      <c r="M1535" t="s">
        <v>22</v>
      </c>
      <c r="N1535" t="s">
        <v>23</v>
      </c>
      <c r="O1535" s="106">
        <v>520.44000000000005</v>
      </c>
      <c r="P1535" t="s">
        <v>24</v>
      </c>
      <c r="R1535">
        <v>5237203</v>
      </c>
    </row>
    <row r="1536" spans="1:18">
      <c r="A1536" s="147">
        <v>43873</v>
      </c>
      <c r="C1536" t="s">
        <v>42</v>
      </c>
      <c r="D1536" t="s">
        <v>19</v>
      </c>
      <c r="E1536" s="106">
        <v>1200200270</v>
      </c>
      <c r="F1536" s="106">
        <v>2020070</v>
      </c>
      <c r="G1536" s="106" t="s">
        <v>20</v>
      </c>
      <c r="H1536" s="106" t="s">
        <v>219</v>
      </c>
      <c r="J1536">
        <v>62.4</v>
      </c>
      <c r="K1536">
        <v>62.4</v>
      </c>
      <c r="L1536" t="s">
        <v>21</v>
      </c>
      <c r="M1536" t="s">
        <v>22</v>
      </c>
      <c r="N1536" t="s">
        <v>23</v>
      </c>
      <c r="O1536" s="106">
        <v>62.4</v>
      </c>
      <c r="P1536" t="s">
        <v>24</v>
      </c>
      <c r="R1536">
        <v>5237266</v>
      </c>
    </row>
    <row r="1537" spans="1:18">
      <c r="A1537" s="147">
        <v>43873</v>
      </c>
      <c r="C1537" t="s">
        <v>46</v>
      </c>
      <c r="D1537" t="s">
        <v>19</v>
      </c>
      <c r="E1537" s="106">
        <v>1200200271</v>
      </c>
      <c r="F1537" s="106">
        <v>2020071</v>
      </c>
      <c r="G1537" s="106" t="s">
        <v>20</v>
      </c>
      <c r="H1537" s="106" t="s">
        <v>219</v>
      </c>
      <c r="J1537">
        <v>62.4</v>
      </c>
      <c r="K1537">
        <v>62.4</v>
      </c>
      <c r="L1537" t="s">
        <v>21</v>
      </c>
      <c r="M1537" t="s">
        <v>22</v>
      </c>
      <c r="N1537" t="s">
        <v>23</v>
      </c>
      <c r="O1537" s="106">
        <v>62.4</v>
      </c>
      <c r="P1537" t="s">
        <v>24</v>
      </c>
      <c r="R1537">
        <v>5237272</v>
      </c>
    </row>
    <row r="1538" spans="1:18">
      <c r="A1538" s="147">
        <v>43873</v>
      </c>
      <c r="C1538" t="s">
        <v>65</v>
      </c>
      <c r="D1538" t="s">
        <v>19</v>
      </c>
      <c r="E1538" s="106">
        <v>1200200272</v>
      </c>
      <c r="F1538" s="106">
        <v>2020072</v>
      </c>
      <c r="G1538" s="106" t="s">
        <v>20</v>
      </c>
      <c r="H1538" s="106" t="s">
        <v>219</v>
      </c>
      <c r="J1538">
        <v>801.36</v>
      </c>
      <c r="K1538">
        <v>801.36</v>
      </c>
      <c r="L1538" t="s">
        <v>21</v>
      </c>
      <c r="M1538" t="s">
        <v>22</v>
      </c>
      <c r="N1538" t="s">
        <v>23</v>
      </c>
      <c r="O1538" s="106">
        <v>801.36</v>
      </c>
      <c r="P1538" t="s">
        <v>24</v>
      </c>
      <c r="R1538">
        <v>5237276</v>
      </c>
    </row>
    <row r="1539" spans="1:18">
      <c r="A1539" s="147">
        <v>43873</v>
      </c>
      <c r="C1539" t="s">
        <v>94</v>
      </c>
      <c r="D1539" t="s">
        <v>19</v>
      </c>
      <c r="E1539" s="106">
        <v>1200200273</v>
      </c>
      <c r="F1539" s="106">
        <v>2020073</v>
      </c>
      <c r="G1539" s="106" t="s">
        <v>20</v>
      </c>
      <c r="H1539" s="106" t="s">
        <v>219</v>
      </c>
      <c r="J1539">
        <v>481.08</v>
      </c>
      <c r="K1539">
        <v>481.08</v>
      </c>
      <c r="L1539" t="s">
        <v>21</v>
      </c>
      <c r="M1539" t="s">
        <v>22</v>
      </c>
      <c r="N1539" t="s">
        <v>23</v>
      </c>
      <c r="O1539" s="106">
        <v>481.08</v>
      </c>
      <c r="P1539" t="s">
        <v>24</v>
      </c>
      <c r="R1539">
        <v>5237284</v>
      </c>
    </row>
    <row r="1540" spans="1:18">
      <c r="A1540" s="147">
        <v>43873</v>
      </c>
      <c r="C1540" t="s">
        <v>43</v>
      </c>
      <c r="D1540" t="s">
        <v>19</v>
      </c>
      <c r="E1540" s="106">
        <v>1200200274</v>
      </c>
      <c r="F1540" s="106">
        <v>2020074</v>
      </c>
      <c r="G1540" s="106" t="s">
        <v>20</v>
      </c>
      <c r="H1540" s="106" t="s">
        <v>219</v>
      </c>
      <c r="J1540">
        <v>892.08</v>
      </c>
      <c r="K1540">
        <v>892.08</v>
      </c>
      <c r="L1540" t="s">
        <v>21</v>
      </c>
      <c r="M1540" t="s">
        <v>22</v>
      </c>
      <c r="N1540" t="s">
        <v>23</v>
      </c>
      <c r="O1540" s="106">
        <v>892.08</v>
      </c>
      <c r="P1540" t="s">
        <v>24</v>
      </c>
      <c r="R1540">
        <v>5237288</v>
      </c>
    </row>
    <row r="1541" spans="1:18">
      <c r="A1541" s="147">
        <v>43873</v>
      </c>
      <c r="C1541" t="s">
        <v>176</v>
      </c>
      <c r="D1541" t="s">
        <v>19</v>
      </c>
      <c r="E1541" s="106">
        <v>1200200275</v>
      </c>
      <c r="F1541" s="106">
        <v>2020075</v>
      </c>
      <c r="G1541" s="106" t="s">
        <v>20</v>
      </c>
      <c r="H1541" s="106" t="s">
        <v>219</v>
      </c>
      <c r="J1541" s="7">
        <v>1166.6400000000001</v>
      </c>
      <c r="K1541" s="7">
        <v>1166.6400000000001</v>
      </c>
      <c r="L1541" t="s">
        <v>21</v>
      </c>
      <c r="M1541" t="s">
        <v>22</v>
      </c>
      <c r="N1541" t="s">
        <v>23</v>
      </c>
      <c r="O1541" s="98">
        <v>1166.6400000000001</v>
      </c>
      <c r="P1541" t="s">
        <v>24</v>
      </c>
      <c r="R1541">
        <v>5237294</v>
      </c>
    </row>
    <row r="1542" spans="1:18" customFormat="1">
      <c r="A1542" s="1">
        <v>43878</v>
      </c>
      <c r="C1542" t="s">
        <v>54</v>
      </c>
      <c r="D1542" t="s">
        <v>19</v>
      </c>
      <c r="E1542">
        <v>1200200282</v>
      </c>
      <c r="F1542">
        <v>20200347</v>
      </c>
      <c r="G1542" t="s">
        <v>20</v>
      </c>
      <c r="H1542" t="s">
        <v>198</v>
      </c>
      <c r="J1542">
        <v>216</v>
      </c>
      <c r="K1542">
        <v>216</v>
      </c>
      <c r="L1542" t="s">
        <v>21</v>
      </c>
      <c r="M1542" t="s">
        <v>22</v>
      </c>
      <c r="N1542" t="s">
        <v>23</v>
      </c>
      <c r="O1542">
        <v>216</v>
      </c>
      <c r="P1542" t="s">
        <v>24</v>
      </c>
      <c r="R1542">
        <v>5237382</v>
      </c>
    </row>
    <row r="1543" spans="1:18" customFormat="1">
      <c r="A1543" s="1">
        <v>43878</v>
      </c>
      <c r="C1543" t="s">
        <v>54</v>
      </c>
      <c r="D1543" t="s">
        <v>19</v>
      </c>
      <c r="E1543">
        <v>1200200283</v>
      </c>
      <c r="F1543">
        <v>20200345</v>
      </c>
      <c r="G1543" t="s">
        <v>20</v>
      </c>
      <c r="H1543" t="s">
        <v>198</v>
      </c>
      <c r="J1543" s="7">
        <v>1080</v>
      </c>
      <c r="K1543" s="7">
        <v>1080</v>
      </c>
      <c r="L1543" t="s">
        <v>21</v>
      </c>
      <c r="M1543" t="s">
        <v>22</v>
      </c>
      <c r="N1543" t="s">
        <v>23</v>
      </c>
      <c r="O1543" s="7">
        <v>1080</v>
      </c>
      <c r="P1543" t="s">
        <v>24</v>
      </c>
      <c r="R1543">
        <v>5237512</v>
      </c>
    </row>
    <row r="1544" spans="1:18" customFormat="1">
      <c r="A1544" s="1">
        <v>43878</v>
      </c>
      <c r="C1544" t="s">
        <v>84</v>
      </c>
      <c r="D1544" t="s">
        <v>19</v>
      </c>
      <c r="E1544">
        <v>1200200284</v>
      </c>
      <c r="F1544">
        <v>220019019</v>
      </c>
      <c r="G1544" t="s">
        <v>20</v>
      </c>
      <c r="H1544" t="s">
        <v>273</v>
      </c>
      <c r="J1544">
        <v>655.92</v>
      </c>
      <c r="K1544">
        <v>655.92</v>
      </c>
      <c r="L1544" t="s">
        <v>21</v>
      </c>
      <c r="M1544" t="s">
        <v>22</v>
      </c>
      <c r="N1544" t="s">
        <v>23</v>
      </c>
      <c r="O1544">
        <v>655.92</v>
      </c>
      <c r="P1544" t="s">
        <v>24</v>
      </c>
      <c r="R1544">
        <v>5237519</v>
      </c>
    </row>
    <row r="1545" spans="1:18" customFormat="1">
      <c r="A1545" s="1">
        <v>43878</v>
      </c>
      <c r="C1545" t="s">
        <v>30</v>
      </c>
      <c r="D1545" t="s">
        <v>19</v>
      </c>
      <c r="E1545">
        <v>1200200278</v>
      </c>
      <c r="F1545">
        <v>2060008</v>
      </c>
      <c r="G1545" t="s">
        <v>20</v>
      </c>
      <c r="H1545" t="s">
        <v>277</v>
      </c>
      <c r="J1545">
        <v>519.6</v>
      </c>
      <c r="K1545">
        <v>519.6</v>
      </c>
      <c r="L1545" t="s">
        <v>21</v>
      </c>
      <c r="M1545" t="s">
        <v>22</v>
      </c>
      <c r="N1545" t="s">
        <v>23</v>
      </c>
      <c r="O1545">
        <v>519.6</v>
      </c>
      <c r="P1545" t="s">
        <v>24</v>
      </c>
      <c r="R1545">
        <v>5237340</v>
      </c>
    </row>
    <row r="1546" spans="1:18" customFormat="1">
      <c r="A1546" s="1">
        <v>43878</v>
      </c>
      <c r="C1546" t="s">
        <v>30</v>
      </c>
      <c r="D1546" t="s">
        <v>19</v>
      </c>
      <c r="E1546">
        <v>1200200279</v>
      </c>
      <c r="F1546">
        <v>2060007</v>
      </c>
      <c r="G1546" t="s">
        <v>20</v>
      </c>
      <c r="H1546" t="s">
        <v>277</v>
      </c>
      <c r="J1546">
        <v>168</v>
      </c>
      <c r="K1546">
        <v>168</v>
      </c>
      <c r="L1546" t="s">
        <v>21</v>
      </c>
      <c r="M1546" t="s">
        <v>22</v>
      </c>
      <c r="N1546" t="s">
        <v>23</v>
      </c>
      <c r="O1546">
        <v>168</v>
      </c>
      <c r="P1546" t="s">
        <v>24</v>
      </c>
      <c r="R1546">
        <v>5237346</v>
      </c>
    </row>
    <row r="1547" spans="1:18" customFormat="1">
      <c r="A1547" s="1">
        <v>43878</v>
      </c>
      <c r="C1547" t="s">
        <v>100</v>
      </c>
      <c r="D1547" t="s">
        <v>19</v>
      </c>
      <c r="E1547">
        <v>1200200280</v>
      </c>
      <c r="F1547">
        <v>2060006</v>
      </c>
      <c r="G1547" t="s">
        <v>20</v>
      </c>
      <c r="H1547" t="s">
        <v>277</v>
      </c>
      <c r="J1547">
        <v>168</v>
      </c>
      <c r="K1547">
        <v>168</v>
      </c>
      <c r="L1547" t="s">
        <v>21</v>
      </c>
      <c r="M1547" t="s">
        <v>22</v>
      </c>
      <c r="N1547" t="s">
        <v>23</v>
      </c>
      <c r="O1547">
        <v>168</v>
      </c>
      <c r="P1547" t="s">
        <v>24</v>
      </c>
      <c r="R1547">
        <v>5237352</v>
      </c>
    </row>
    <row r="1548" spans="1:18" customFormat="1">
      <c r="A1548" s="1">
        <v>43879</v>
      </c>
      <c r="C1548" t="s">
        <v>82</v>
      </c>
      <c r="D1548" t="s">
        <v>19</v>
      </c>
      <c r="E1548">
        <v>1200200477</v>
      </c>
      <c r="F1548">
        <v>202000515</v>
      </c>
      <c r="G1548" t="s">
        <v>20</v>
      </c>
      <c r="H1548" t="s">
        <v>191</v>
      </c>
      <c r="J1548">
        <v>649.20000000000005</v>
      </c>
      <c r="K1548">
        <v>649.20000000000005</v>
      </c>
      <c r="L1548" t="s">
        <v>21</v>
      </c>
      <c r="M1548" t="s">
        <v>22</v>
      </c>
      <c r="N1548" t="s">
        <v>23</v>
      </c>
      <c r="O1548">
        <v>649.20000000000005</v>
      </c>
      <c r="P1548" t="s">
        <v>24</v>
      </c>
      <c r="R1548">
        <v>5256214</v>
      </c>
    </row>
    <row r="1549" spans="1:18" customFormat="1">
      <c r="A1549" s="1">
        <v>43879</v>
      </c>
      <c r="C1549" t="s">
        <v>82</v>
      </c>
      <c r="D1549" t="s">
        <v>19</v>
      </c>
      <c r="E1549">
        <v>1200200478</v>
      </c>
      <c r="F1549">
        <v>202000516</v>
      </c>
      <c r="G1549" t="s">
        <v>20</v>
      </c>
      <c r="H1549" t="s">
        <v>191</v>
      </c>
      <c r="J1549">
        <v>649.20000000000005</v>
      </c>
      <c r="K1549">
        <v>649.20000000000005</v>
      </c>
      <c r="L1549" t="s">
        <v>21</v>
      </c>
      <c r="M1549" t="s">
        <v>22</v>
      </c>
      <c r="N1549" t="s">
        <v>23</v>
      </c>
      <c r="O1549">
        <v>649.20000000000005</v>
      </c>
      <c r="P1549" t="s">
        <v>24</v>
      </c>
      <c r="R1549">
        <v>5256221</v>
      </c>
    </row>
    <row r="1550" spans="1:18" customFormat="1">
      <c r="A1550" s="1">
        <v>43879</v>
      </c>
      <c r="C1550" t="s">
        <v>59</v>
      </c>
      <c r="D1550" t="s">
        <v>19</v>
      </c>
      <c r="E1550">
        <v>1200200285</v>
      </c>
      <c r="F1550">
        <v>20200314</v>
      </c>
      <c r="G1550" t="s">
        <v>20</v>
      </c>
      <c r="H1550" t="s">
        <v>274</v>
      </c>
      <c r="J1550">
        <v>180</v>
      </c>
      <c r="K1550">
        <v>180</v>
      </c>
      <c r="L1550" t="s">
        <v>21</v>
      </c>
      <c r="M1550" t="s">
        <v>22</v>
      </c>
      <c r="N1550" t="s">
        <v>23</v>
      </c>
      <c r="O1550">
        <v>180</v>
      </c>
      <c r="P1550" t="s">
        <v>24</v>
      </c>
      <c r="R1550">
        <v>5237529</v>
      </c>
    </row>
    <row r="1551" spans="1:18" customFormat="1">
      <c r="A1551" s="1">
        <v>43880</v>
      </c>
      <c r="C1551" t="s">
        <v>96</v>
      </c>
      <c r="D1551" t="s">
        <v>19</v>
      </c>
      <c r="E1551">
        <v>1200200483</v>
      </c>
      <c r="F1551">
        <v>345019942</v>
      </c>
      <c r="G1551" t="s">
        <v>20</v>
      </c>
      <c r="H1551" t="s">
        <v>189</v>
      </c>
      <c r="J1551">
        <v>584.76</v>
      </c>
      <c r="K1551">
        <v>584.76</v>
      </c>
      <c r="L1551" t="s">
        <v>21</v>
      </c>
      <c r="M1551" t="s">
        <v>22</v>
      </c>
      <c r="N1551" t="s">
        <v>23</v>
      </c>
      <c r="O1551">
        <v>584.76</v>
      </c>
      <c r="P1551" t="s">
        <v>24</v>
      </c>
      <c r="R1551">
        <v>5256248</v>
      </c>
    </row>
    <row r="1552" spans="1:18">
      <c r="A1552" s="147">
        <v>43880</v>
      </c>
      <c r="C1552" t="s">
        <v>95</v>
      </c>
      <c r="D1552" t="s">
        <v>19</v>
      </c>
      <c r="E1552" s="106">
        <v>1200200296</v>
      </c>
      <c r="F1552" s="106">
        <v>2020077</v>
      </c>
      <c r="G1552" s="106" t="s">
        <v>20</v>
      </c>
      <c r="H1552" s="106" t="s">
        <v>219</v>
      </c>
      <c r="J1552" s="7">
        <v>1227.5999999999999</v>
      </c>
      <c r="K1552" s="7">
        <v>1227.5999999999999</v>
      </c>
      <c r="L1552" t="s">
        <v>21</v>
      </c>
      <c r="M1552" t="s">
        <v>22</v>
      </c>
      <c r="N1552" t="s">
        <v>23</v>
      </c>
      <c r="O1552" s="98">
        <v>1227.5999999999999</v>
      </c>
      <c r="P1552" t="s">
        <v>24</v>
      </c>
      <c r="R1552">
        <v>5241251</v>
      </c>
    </row>
    <row r="1553" spans="1:18">
      <c r="A1553" s="147">
        <v>43880</v>
      </c>
      <c r="C1553" t="s">
        <v>85</v>
      </c>
      <c r="D1553" t="s">
        <v>19</v>
      </c>
      <c r="E1553" s="106">
        <v>1200200295</v>
      </c>
      <c r="F1553" s="106">
        <v>2020078</v>
      </c>
      <c r="G1553" s="106" t="s">
        <v>20</v>
      </c>
      <c r="H1553" s="106" t="s">
        <v>219</v>
      </c>
      <c r="J1553">
        <v>335.52</v>
      </c>
      <c r="K1553">
        <v>335.52</v>
      </c>
      <c r="L1553" t="s">
        <v>21</v>
      </c>
      <c r="M1553" t="s">
        <v>22</v>
      </c>
      <c r="N1553" t="s">
        <v>23</v>
      </c>
      <c r="O1553" s="106">
        <v>335.52</v>
      </c>
      <c r="P1553" t="s">
        <v>24</v>
      </c>
      <c r="R1553">
        <v>5241249</v>
      </c>
    </row>
    <row r="1554" spans="1:18">
      <c r="A1554" s="147">
        <v>43880</v>
      </c>
      <c r="C1554" t="s">
        <v>146</v>
      </c>
      <c r="D1554" t="s">
        <v>19</v>
      </c>
      <c r="E1554" s="106">
        <v>1200200294</v>
      </c>
      <c r="F1554" s="106">
        <v>2020079</v>
      </c>
      <c r="G1554" s="106" t="s">
        <v>20</v>
      </c>
      <c r="H1554" s="106" t="s">
        <v>219</v>
      </c>
      <c r="J1554">
        <v>619.91999999999996</v>
      </c>
      <c r="K1554">
        <v>619.91999999999996</v>
      </c>
      <c r="L1554" t="s">
        <v>21</v>
      </c>
      <c r="M1554" t="s">
        <v>22</v>
      </c>
      <c r="N1554" t="s">
        <v>23</v>
      </c>
      <c r="O1554" s="106">
        <v>619.91999999999996</v>
      </c>
      <c r="P1554" t="s">
        <v>24</v>
      </c>
      <c r="R1554">
        <v>5241245</v>
      </c>
    </row>
    <row r="1555" spans="1:18">
      <c r="A1555" s="147">
        <v>43880</v>
      </c>
      <c r="C1555" t="s">
        <v>120</v>
      </c>
      <c r="D1555" t="s">
        <v>19</v>
      </c>
      <c r="E1555" s="106">
        <v>1200200286</v>
      </c>
      <c r="F1555" s="106">
        <v>2020080</v>
      </c>
      <c r="G1555" s="106" t="s">
        <v>20</v>
      </c>
      <c r="H1555" s="106" t="s">
        <v>219</v>
      </c>
      <c r="J1555">
        <v>78</v>
      </c>
      <c r="K1555">
        <v>78</v>
      </c>
      <c r="L1555" t="s">
        <v>21</v>
      </c>
      <c r="M1555" t="s">
        <v>22</v>
      </c>
      <c r="N1555" t="s">
        <v>23</v>
      </c>
      <c r="O1555" s="106">
        <v>78</v>
      </c>
      <c r="P1555" t="s">
        <v>24</v>
      </c>
      <c r="R1555">
        <v>5237535</v>
      </c>
    </row>
    <row r="1556" spans="1:18">
      <c r="A1556" s="147">
        <v>43880</v>
      </c>
      <c r="C1556" t="s">
        <v>172</v>
      </c>
      <c r="D1556" t="s">
        <v>19</v>
      </c>
      <c r="E1556" s="106">
        <v>1200200286</v>
      </c>
      <c r="F1556" s="106">
        <v>2020080</v>
      </c>
      <c r="G1556" s="106" t="s">
        <v>20</v>
      </c>
      <c r="H1556" s="106" t="s">
        <v>219</v>
      </c>
      <c r="J1556" s="42">
        <v>78</v>
      </c>
      <c r="K1556" s="42">
        <v>78</v>
      </c>
      <c r="L1556" t="s">
        <v>21</v>
      </c>
      <c r="M1556" t="s">
        <v>22</v>
      </c>
      <c r="N1556" t="s">
        <v>23</v>
      </c>
      <c r="O1556" s="106">
        <v>78</v>
      </c>
      <c r="P1556" t="s">
        <v>24</v>
      </c>
      <c r="R1556">
        <v>5237536</v>
      </c>
    </row>
    <row r="1557" spans="1:18">
      <c r="A1557" s="147">
        <v>43880</v>
      </c>
      <c r="C1557" t="s">
        <v>164</v>
      </c>
      <c r="D1557" t="s">
        <v>19</v>
      </c>
      <c r="E1557" s="106">
        <v>1200200286</v>
      </c>
      <c r="F1557" s="106">
        <v>2020080</v>
      </c>
      <c r="G1557" s="106" t="s">
        <v>20</v>
      </c>
      <c r="H1557" s="106" t="s">
        <v>219</v>
      </c>
      <c r="J1557">
        <v>296.39999999999998</v>
      </c>
      <c r="K1557">
        <v>296.39999999999998</v>
      </c>
      <c r="L1557" t="s">
        <v>21</v>
      </c>
      <c r="M1557" t="s">
        <v>22</v>
      </c>
      <c r="N1557" t="s">
        <v>23</v>
      </c>
      <c r="O1557" s="106">
        <v>296.39999999999998</v>
      </c>
      <c r="P1557" t="s">
        <v>24</v>
      </c>
      <c r="R1557">
        <v>5237534</v>
      </c>
    </row>
    <row r="1558" spans="1:18">
      <c r="A1558" s="147">
        <v>43880</v>
      </c>
      <c r="C1558" t="s">
        <v>122</v>
      </c>
      <c r="D1558" t="s">
        <v>19</v>
      </c>
      <c r="E1558" s="106">
        <v>1200200286</v>
      </c>
      <c r="F1558" s="106">
        <v>2020080</v>
      </c>
      <c r="G1558" s="106" t="s">
        <v>20</v>
      </c>
      <c r="H1558" s="106" t="s">
        <v>219</v>
      </c>
      <c r="J1558">
        <v>78</v>
      </c>
      <c r="K1558">
        <v>78</v>
      </c>
      <c r="L1558" t="s">
        <v>21</v>
      </c>
      <c r="M1558" t="s">
        <v>22</v>
      </c>
      <c r="N1558" t="s">
        <v>23</v>
      </c>
      <c r="O1558" s="106">
        <v>78</v>
      </c>
      <c r="P1558" t="s">
        <v>24</v>
      </c>
      <c r="R1558">
        <v>5237539</v>
      </c>
    </row>
    <row r="1559" spans="1:18">
      <c r="A1559" s="147">
        <v>43880</v>
      </c>
      <c r="C1559" t="s">
        <v>177</v>
      </c>
      <c r="D1559" t="s">
        <v>19</v>
      </c>
      <c r="E1559" s="106">
        <v>1200200286</v>
      </c>
      <c r="F1559" s="106">
        <v>2020080</v>
      </c>
      <c r="G1559" s="106" t="s">
        <v>20</v>
      </c>
      <c r="H1559" s="106" t="s">
        <v>219</v>
      </c>
      <c r="J1559">
        <v>156</v>
      </c>
      <c r="K1559">
        <v>156</v>
      </c>
      <c r="L1559" t="s">
        <v>21</v>
      </c>
      <c r="M1559" t="s">
        <v>22</v>
      </c>
      <c r="N1559" t="s">
        <v>23</v>
      </c>
      <c r="O1559" s="106">
        <v>156</v>
      </c>
      <c r="P1559" t="s">
        <v>24</v>
      </c>
      <c r="R1559">
        <v>5237538</v>
      </c>
    </row>
    <row r="1560" spans="1:18">
      <c r="A1560" s="147">
        <v>43880</v>
      </c>
      <c r="C1560" t="s">
        <v>171</v>
      </c>
      <c r="D1560" t="s">
        <v>19</v>
      </c>
      <c r="E1560" s="106">
        <v>1200200286</v>
      </c>
      <c r="F1560" s="106">
        <v>2020080</v>
      </c>
      <c r="G1560" s="106" t="s">
        <v>20</v>
      </c>
      <c r="H1560" s="106" t="s">
        <v>219</v>
      </c>
      <c r="J1560">
        <v>78</v>
      </c>
      <c r="K1560">
        <v>78</v>
      </c>
      <c r="L1560" t="s">
        <v>21</v>
      </c>
      <c r="M1560" t="s">
        <v>22</v>
      </c>
      <c r="N1560" t="s">
        <v>23</v>
      </c>
      <c r="O1560" s="106">
        <v>78</v>
      </c>
      <c r="P1560" t="s">
        <v>24</v>
      </c>
      <c r="R1560">
        <v>5237537</v>
      </c>
    </row>
    <row r="1561" spans="1:18">
      <c r="A1561" s="147">
        <v>43880</v>
      </c>
      <c r="C1561" t="s">
        <v>31</v>
      </c>
      <c r="D1561" t="s">
        <v>19</v>
      </c>
      <c r="E1561" s="106">
        <v>1200200287</v>
      </c>
      <c r="F1561" s="106">
        <v>2020081</v>
      </c>
      <c r="G1561" s="106" t="s">
        <v>20</v>
      </c>
      <c r="H1561" s="106" t="s">
        <v>219</v>
      </c>
      <c r="J1561" s="42">
        <v>75.48</v>
      </c>
      <c r="K1561" s="42">
        <v>75.48</v>
      </c>
      <c r="L1561" t="s">
        <v>21</v>
      </c>
      <c r="M1561" t="s">
        <v>22</v>
      </c>
      <c r="N1561" t="s">
        <v>23</v>
      </c>
      <c r="O1561" s="106">
        <v>75.48</v>
      </c>
      <c r="P1561" t="s">
        <v>24</v>
      </c>
      <c r="R1561">
        <v>5237555</v>
      </c>
    </row>
    <row r="1562" spans="1:18">
      <c r="A1562" s="147">
        <v>43880</v>
      </c>
      <c r="C1562" t="s">
        <v>43</v>
      </c>
      <c r="D1562" t="s">
        <v>19</v>
      </c>
      <c r="E1562" s="106">
        <v>1200200288</v>
      </c>
      <c r="F1562" s="106">
        <v>2020082</v>
      </c>
      <c r="G1562" s="106" t="s">
        <v>20</v>
      </c>
      <c r="H1562" s="106" t="s">
        <v>219</v>
      </c>
      <c r="J1562">
        <v>348.72</v>
      </c>
      <c r="K1562">
        <v>348.72</v>
      </c>
      <c r="L1562" t="s">
        <v>21</v>
      </c>
      <c r="M1562" t="s">
        <v>22</v>
      </c>
      <c r="N1562" t="s">
        <v>23</v>
      </c>
      <c r="O1562" s="106">
        <v>348.72</v>
      </c>
      <c r="P1562" t="s">
        <v>24</v>
      </c>
      <c r="R1562">
        <v>5241127</v>
      </c>
    </row>
    <row r="1563" spans="1:18">
      <c r="A1563" s="147">
        <v>43880</v>
      </c>
      <c r="C1563" t="s">
        <v>166</v>
      </c>
      <c r="D1563" t="s">
        <v>19</v>
      </c>
      <c r="E1563" s="106">
        <v>1200200289</v>
      </c>
      <c r="F1563" s="106">
        <v>2020083</v>
      </c>
      <c r="G1563" s="106" t="s">
        <v>20</v>
      </c>
      <c r="H1563" s="106" t="s">
        <v>219</v>
      </c>
      <c r="J1563" s="7">
        <v>3060</v>
      </c>
      <c r="K1563" s="7">
        <v>3060</v>
      </c>
      <c r="L1563" t="s">
        <v>21</v>
      </c>
      <c r="M1563" t="s">
        <v>22</v>
      </c>
      <c r="N1563" t="s">
        <v>23</v>
      </c>
      <c r="O1563" s="98">
        <v>3060</v>
      </c>
      <c r="P1563" t="s">
        <v>24</v>
      </c>
      <c r="R1563">
        <v>5241144</v>
      </c>
    </row>
    <row r="1564" spans="1:18">
      <c r="A1564" s="147">
        <v>43880</v>
      </c>
      <c r="C1564" t="s">
        <v>144</v>
      </c>
      <c r="D1564" t="s">
        <v>19</v>
      </c>
      <c r="E1564" s="106">
        <v>1200200290</v>
      </c>
      <c r="F1564" s="106">
        <v>2020084</v>
      </c>
      <c r="G1564" s="106" t="s">
        <v>20</v>
      </c>
      <c r="H1564" s="106" t="s">
        <v>219</v>
      </c>
      <c r="J1564">
        <v>90.84</v>
      </c>
      <c r="K1564">
        <v>90.84</v>
      </c>
      <c r="L1564" t="s">
        <v>21</v>
      </c>
      <c r="M1564" t="s">
        <v>22</v>
      </c>
      <c r="N1564" t="s">
        <v>23</v>
      </c>
      <c r="O1564" s="106">
        <v>90.84</v>
      </c>
      <c r="P1564" t="s">
        <v>24</v>
      </c>
      <c r="R1564">
        <v>5241149</v>
      </c>
    </row>
    <row r="1565" spans="1:18">
      <c r="A1565" s="147">
        <v>43880</v>
      </c>
      <c r="C1565" t="s">
        <v>124</v>
      </c>
      <c r="D1565" t="s">
        <v>19</v>
      </c>
      <c r="E1565" s="106">
        <v>1200200479</v>
      </c>
      <c r="F1565" s="106">
        <v>2020085</v>
      </c>
      <c r="G1565" s="106" t="s">
        <v>20</v>
      </c>
      <c r="H1565" s="106" t="s">
        <v>219</v>
      </c>
      <c r="J1565">
        <v>153.47999999999999</v>
      </c>
      <c r="K1565">
        <v>153.47999999999999</v>
      </c>
      <c r="L1565" t="s">
        <v>21</v>
      </c>
      <c r="M1565" t="s">
        <v>22</v>
      </c>
      <c r="N1565" t="s">
        <v>23</v>
      </c>
      <c r="O1565" s="106">
        <v>153.47999999999999</v>
      </c>
      <c r="P1565" t="s">
        <v>24</v>
      </c>
      <c r="R1565">
        <v>5256235</v>
      </c>
    </row>
    <row r="1566" spans="1:18">
      <c r="A1566" s="147">
        <v>43880</v>
      </c>
      <c r="C1566" t="s">
        <v>27</v>
      </c>
      <c r="D1566" t="s">
        <v>19</v>
      </c>
      <c r="E1566" s="106">
        <v>1200200291</v>
      </c>
      <c r="F1566" s="106">
        <v>2020086</v>
      </c>
      <c r="G1566" s="106" t="s">
        <v>20</v>
      </c>
      <c r="H1566" s="106" t="s">
        <v>219</v>
      </c>
      <c r="J1566">
        <v>875.88</v>
      </c>
      <c r="K1566">
        <v>875.88</v>
      </c>
      <c r="L1566" t="s">
        <v>21</v>
      </c>
      <c r="M1566" t="s">
        <v>22</v>
      </c>
      <c r="N1566" t="s">
        <v>23</v>
      </c>
      <c r="O1566" s="106">
        <v>875.88</v>
      </c>
      <c r="P1566" t="s">
        <v>24</v>
      </c>
      <c r="R1566">
        <v>5241230</v>
      </c>
    </row>
    <row r="1567" spans="1:18">
      <c r="A1567" s="147">
        <v>43880</v>
      </c>
      <c r="C1567" t="s">
        <v>27</v>
      </c>
      <c r="D1567" t="s">
        <v>19</v>
      </c>
      <c r="E1567" s="106">
        <v>1200200480</v>
      </c>
      <c r="F1567" s="106">
        <v>2020087</v>
      </c>
      <c r="G1567" s="106" t="s">
        <v>20</v>
      </c>
      <c r="H1567" s="106" t="s">
        <v>219</v>
      </c>
      <c r="J1567">
        <v>165.96</v>
      </c>
      <c r="K1567">
        <v>165.96</v>
      </c>
      <c r="L1567" t="s">
        <v>21</v>
      </c>
      <c r="M1567" t="s">
        <v>22</v>
      </c>
      <c r="N1567" t="s">
        <v>23</v>
      </c>
      <c r="O1567" s="106">
        <v>165.96</v>
      </c>
      <c r="P1567" t="s">
        <v>24</v>
      </c>
      <c r="R1567">
        <v>5256239</v>
      </c>
    </row>
    <row r="1568" spans="1:18">
      <c r="A1568" s="147">
        <v>43880</v>
      </c>
      <c r="C1568" t="s">
        <v>31</v>
      </c>
      <c r="D1568" t="s">
        <v>19</v>
      </c>
      <c r="E1568" s="106">
        <v>1200200481</v>
      </c>
      <c r="F1568" s="106">
        <v>2020088</v>
      </c>
      <c r="G1568" s="106" t="s">
        <v>20</v>
      </c>
      <c r="H1568" s="106" t="s">
        <v>219</v>
      </c>
      <c r="J1568">
        <v>72</v>
      </c>
      <c r="K1568">
        <v>72</v>
      </c>
      <c r="L1568" t="s">
        <v>21</v>
      </c>
      <c r="M1568" t="s">
        <v>22</v>
      </c>
      <c r="N1568" t="s">
        <v>23</v>
      </c>
      <c r="O1568" s="106">
        <v>72</v>
      </c>
      <c r="P1568" t="s">
        <v>24</v>
      </c>
      <c r="R1568">
        <v>5256241</v>
      </c>
    </row>
    <row r="1569" spans="1:18">
      <c r="A1569" s="147">
        <v>43880</v>
      </c>
      <c r="C1569" t="s">
        <v>30</v>
      </c>
      <c r="D1569" t="s">
        <v>19</v>
      </c>
      <c r="E1569" s="106">
        <v>1200200292</v>
      </c>
      <c r="F1569" s="106">
        <v>2020089</v>
      </c>
      <c r="G1569" s="106" t="s">
        <v>20</v>
      </c>
      <c r="H1569" s="106" t="s">
        <v>219</v>
      </c>
      <c r="J1569">
        <v>36</v>
      </c>
      <c r="K1569">
        <v>36</v>
      </c>
      <c r="L1569" t="s">
        <v>21</v>
      </c>
      <c r="M1569" t="s">
        <v>22</v>
      </c>
      <c r="N1569" t="s">
        <v>23</v>
      </c>
      <c r="O1569" s="106">
        <v>36</v>
      </c>
      <c r="P1569" t="s">
        <v>24</v>
      </c>
      <c r="R1569">
        <v>5241234</v>
      </c>
    </row>
    <row r="1570" spans="1:18">
      <c r="A1570" s="147">
        <v>43880</v>
      </c>
      <c r="C1570" t="s">
        <v>51</v>
      </c>
      <c r="D1570" t="s">
        <v>19</v>
      </c>
      <c r="E1570" s="106">
        <v>1200200482</v>
      </c>
      <c r="F1570" s="106">
        <v>2020090</v>
      </c>
      <c r="G1570" s="106" t="s">
        <v>20</v>
      </c>
      <c r="H1570" s="106" t="s">
        <v>219</v>
      </c>
      <c r="J1570">
        <v>252</v>
      </c>
      <c r="K1570">
        <v>252</v>
      </c>
      <c r="L1570" t="s">
        <v>21</v>
      </c>
      <c r="M1570" t="s">
        <v>22</v>
      </c>
      <c r="N1570" t="s">
        <v>23</v>
      </c>
      <c r="O1570" s="106">
        <v>252</v>
      </c>
      <c r="P1570" t="s">
        <v>24</v>
      </c>
      <c r="R1570">
        <v>5256246</v>
      </c>
    </row>
    <row r="1571" spans="1:18">
      <c r="A1571" s="147">
        <v>43880</v>
      </c>
      <c r="C1571" t="s">
        <v>44</v>
      </c>
      <c r="D1571" t="s">
        <v>19</v>
      </c>
      <c r="E1571" s="106">
        <v>1200200293</v>
      </c>
      <c r="F1571" s="106">
        <v>2020091</v>
      </c>
      <c r="G1571" s="106" t="s">
        <v>20</v>
      </c>
      <c r="H1571" s="106" t="s">
        <v>219</v>
      </c>
      <c r="J1571" s="42">
        <v>320.16000000000003</v>
      </c>
      <c r="K1571" s="42">
        <v>320.16000000000003</v>
      </c>
      <c r="L1571" t="s">
        <v>21</v>
      </c>
      <c r="M1571" t="s">
        <v>22</v>
      </c>
      <c r="N1571" t="s">
        <v>23</v>
      </c>
      <c r="O1571" s="106">
        <v>320.16000000000003</v>
      </c>
      <c r="P1571" t="s">
        <v>24</v>
      </c>
      <c r="R1571">
        <v>5241241</v>
      </c>
    </row>
    <row r="1572" spans="1:18" customFormat="1">
      <c r="A1572" s="1">
        <v>43881</v>
      </c>
      <c r="C1572" t="s">
        <v>80</v>
      </c>
      <c r="D1572" t="s">
        <v>19</v>
      </c>
      <c r="E1572">
        <v>1200200484</v>
      </c>
      <c r="F1572">
        <v>4115006611</v>
      </c>
      <c r="G1572" t="s">
        <v>20</v>
      </c>
      <c r="H1572" t="s">
        <v>262</v>
      </c>
      <c r="J1572">
        <v>350.78</v>
      </c>
      <c r="K1572">
        <v>350.78</v>
      </c>
      <c r="L1572" t="s">
        <v>21</v>
      </c>
      <c r="M1572" t="s">
        <v>22</v>
      </c>
      <c r="N1572" t="s">
        <v>23</v>
      </c>
      <c r="O1572">
        <v>350.78</v>
      </c>
      <c r="P1572" t="s">
        <v>24</v>
      </c>
      <c r="R1572">
        <v>5256278</v>
      </c>
    </row>
    <row r="1573" spans="1:18" customFormat="1">
      <c r="A1573" s="1">
        <v>43882</v>
      </c>
      <c r="C1573" t="s">
        <v>99</v>
      </c>
      <c r="D1573" t="s">
        <v>19</v>
      </c>
      <c r="E1573">
        <v>1200200485</v>
      </c>
      <c r="F1573">
        <v>200083</v>
      </c>
      <c r="G1573" t="s">
        <v>20</v>
      </c>
      <c r="H1573" t="s">
        <v>270</v>
      </c>
      <c r="J1573">
        <v>158.4</v>
      </c>
      <c r="K1573">
        <v>158.4</v>
      </c>
      <c r="L1573" t="s">
        <v>21</v>
      </c>
      <c r="M1573" t="s">
        <v>22</v>
      </c>
      <c r="N1573" t="s">
        <v>23</v>
      </c>
      <c r="O1573">
        <v>158.4</v>
      </c>
      <c r="P1573" t="s">
        <v>24</v>
      </c>
      <c r="R1573">
        <v>5256283</v>
      </c>
    </row>
    <row r="1574" spans="1:18" customFormat="1">
      <c r="A1574" s="1">
        <v>43888</v>
      </c>
      <c r="C1574" t="s">
        <v>70</v>
      </c>
      <c r="D1574" t="s">
        <v>19</v>
      </c>
      <c r="E1574">
        <v>1200200438</v>
      </c>
      <c r="F1574">
        <v>180079</v>
      </c>
      <c r="G1574" t="s">
        <v>20</v>
      </c>
      <c r="H1574" t="s">
        <v>210</v>
      </c>
      <c r="J1574">
        <v>679.2</v>
      </c>
      <c r="K1574">
        <v>679.2</v>
      </c>
      <c r="L1574" t="s">
        <v>21</v>
      </c>
      <c r="M1574" t="s">
        <v>22</v>
      </c>
      <c r="N1574" t="s">
        <v>23</v>
      </c>
      <c r="O1574">
        <v>679.2</v>
      </c>
      <c r="P1574" t="s">
        <v>24</v>
      </c>
      <c r="R1574">
        <v>5255816</v>
      </c>
    </row>
    <row r="1575" spans="1:18" customFormat="1">
      <c r="A1575" s="1">
        <v>43888</v>
      </c>
      <c r="C1575" t="s">
        <v>59</v>
      </c>
      <c r="D1575" t="s">
        <v>19</v>
      </c>
      <c r="E1575">
        <v>1200200437</v>
      </c>
      <c r="F1575">
        <v>200152</v>
      </c>
      <c r="G1575" t="s">
        <v>20</v>
      </c>
      <c r="H1575" t="s">
        <v>217</v>
      </c>
      <c r="J1575">
        <v>984</v>
      </c>
      <c r="K1575">
        <v>984</v>
      </c>
      <c r="L1575" t="s">
        <v>21</v>
      </c>
      <c r="M1575" t="s">
        <v>22</v>
      </c>
      <c r="N1575" t="s">
        <v>23</v>
      </c>
      <c r="O1575">
        <v>984</v>
      </c>
      <c r="P1575" t="s">
        <v>24</v>
      </c>
      <c r="R1575">
        <v>5255814</v>
      </c>
    </row>
    <row r="1576" spans="1:18" customFormat="1">
      <c r="A1576" s="1">
        <v>43888</v>
      </c>
      <c r="C1576" t="s">
        <v>56</v>
      </c>
      <c r="D1576" t="s">
        <v>19</v>
      </c>
      <c r="E1576">
        <v>1200200433</v>
      </c>
      <c r="F1576">
        <v>2000038</v>
      </c>
      <c r="G1576" t="s">
        <v>20</v>
      </c>
      <c r="H1576" t="s">
        <v>235</v>
      </c>
      <c r="J1576">
        <v>259.2</v>
      </c>
      <c r="K1576">
        <v>259.2</v>
      </c>
      <c r="L1576" t="s">
        <v>21</v>
      </c>
      <c r="M1576" t="s">
        <v>22</v>
      </c>
      <c r="N1576" t="s">
        <v>23</v>
      </c>
      <c r="O1576">
        <v>259.2</v>
      </c>
      <c r="P1576" t="s">
        <v>24</v>
      </c>
      <c r="R1576">
        <v>5255649</v>
      </c>
    </row>
    <row r="1577" spans="1:18" customFormat="1">
      <c r="A1577" s="1">
        <v>43888</v>
      </c>
      <c r="C1577" t="s">
        <v>56</v>
      </c>
      <c r="D1577" t="s">
        <v>19</v>
      </c>
      <c r="E1577">
        <v>1200200434</v>
      </c>
      <c r="F1577">
        <v>2000036</v>
      </c>
      <c r="G1577" t="s">
        <v>20</v>
      </c>
      <c r="H1577" t="s">
        <v>235</v>
      </c>
      <c r="J1577">
        <v>362.4</v>
      </c>
      <c r="K1577">
        <v>362.4</v>
      </c>
      <c r="L1577" t="s">
        <v>21</v>
      </c>
      <c r="M1577" t="s">
        <v>22</v>
      </c>
      <c r="N1577" t="s">
        <v>23</v>
      </c>
      <c r="O1577">
        <v>362.4</v>
      </c>
      <c r="P1577" t="s">
        <v>24</v>
      </c>
      <c r="R1577">
        <v>5255660</v>
      </c>
    </row>
    <row r="1578" spans="1:18" customFormat="1">
      <c r="A1578" s="1">
        <v>43888</v>
      </c>
      <c r="C1578" t="s">
        <v>56</v>
      </c>
      <c r="D1578" t="s">
        <v>19</v>
      </c>
      <c r="E1578">
        <v>1200200435</v>
      </c>
      <c r="F1578">
        <v>2000037</v>
      </c>
      <c r="G1578" t="s">
        <v>20</v>
      </c>
      <c r="H1578" t="s">
        <v>235</v>
      </c>
      <c r="J1578">
        <v>374.88</v>
      </c>
      <c r="K1578">
        <v>374.88</v>
      </c>
      <c r="L1578" t="s">
        <v>21</v>
      </c>
      <c r="M1578" t="s">
        <v>22</v>
      </c>
      <c r="N1578" t="s">
        <v>23</v>
      </c>
      <c r="O1578">
        <v>374.88</v>
      </c>
      <c r="P1578" t="s">
        <v>24</v>
      </c>
      <c r="R1578">
        <v>5255807</v>
      </c>
    </row>
    <row r="1579" spans="1:18" customFormat="1">
      <c r="A1579" s="1">
        <v>43888</v>
      </c>
      <c r="C1579" t="s">
        <v>56</v>
      </c>
      <c r="D1579" t="s">
        <v>19</v>
      </c>
      <c r="E1579">
        <v>1200200487</v>
      </c>
      <c r="F1579">
        <v>2000035</v>
      </c>
      <c r="G1579" t="s">
        <v>20</v>
      </c>
      <c r="H1579" t="s">
        <v>235</v>
      </c>
      <c r="J1579">
        <v>362.4</v>
      </c>
      <c r="K1579">
        <v>362.4</v>
      </c>
      <c r="L1579" t="s">
        <v>21</v>
      </c>
      <c r="M1579" t="s">
        <v>22</v>
      </c>
      <c r="N1579" t="s">
        <v>23</v>
      </c>
      <c r="O1579">
        <v>362.4</v>
      </c>
      <c r="P1579" t="s">
        <v>24</v>
      </c>
      <c r="R1579">
        <v>5256290</v>
      </c>
    </row>
    <row r="1580" spans="1:18" customFormat="1">
      <c r="A1580" s="1">
        <v>43888</v>
      </c>
      <c r="C1580" t="s">
        <v>56</v>
      </c>
      <c r="D1580" t="s">
        <v>19</v>
      </c>
      <c r="E1580">
        <v>1200200488</v>
      </c>
      <c r="F1580">
        <v>2000034</v>
      </c>
      <c r="G1580" t="s">
        <v>20</v>
      </c>
      <c r="H1580" t="s">
        <v>235</v>
      </c>
      <c r="J1580">
        <v>228</v>
      </c>
      <c r="K1580">
        <v>228</v>
      </c>
      <c r="L1580" t="s">
        <v>21</v>
      </c>
      <c r="M1580" t="s">
        <v>22</v>
      </c>
      <c r="N1580" t="s">
        <v>23</v>
      </c>
      <c r="O1580">
        <v>228</v>
      </c>
      <c r="P1580" t="s">
        <v>24</v>
      </c>
      <c r="R1580">
        <v>5256298</v>
      </c>
    </row>
    <row r="1581" spans="1:18" customFormat="1">
      <c r="A1581" s="1">
        <v>43888</v>
      </c>
      <c r="C1581" t="s">
        <v>56</v>
      </c>
      <c r="D1581" t="s">
        <v>19</v>
      </c>
      <c r="E1581">
        <v>1200200490</v>
      </c>
      <c r="F1581">
        <v>2000040</v>
      </c>
      <c r="G1581" t="s">
        <v>20</v>
      </c>
      <c r="H1581" t="s">
        <v>235</v>
      </c>
      <c r="J1581">
        <v>362.4</v>
      </c>
      <c r="K1581">
        <v>362.4</v>
      </c>
      <c r="L1581" t="s">
        <v>21</v>
      </c>
      <c r="M1581" t="s">
        <v>22</v>
      </c>
      <c r="N1581" t="s">
        <v>23</v>
      </c>
      <c r="O1581">
        <v>362.4</v>
      </c>
      <c r="P1581" t="s">
        <v>24</v>
      </c>
      <c r="R1581">
        <v>5256305</v>
      </c>
    </row>
    <row r="1582" spans="1:18" customFormat="1">
      <c r="A1582" s="1">
        <v>43888</v>
      </c>
      <c r="C1582" t="s">
        <v>56</v>
      </c>
      <c r="D1582" t="s">
        <v>19</v>
      </c>
      <c r="E1582">
        <v>1200200491</v>
      </c>
      <c r="F1582">
        <v>2000039</v>
      </c>
      <c r="G1582" t="s">
        <v>20</v>
      </c>
      <c r="H1582" t="s">
        <v>235</v>
      </c>
      <c r="J1582">
        <v>362.4</v>
      </c>
      <c r="K1582">
        <v>362.4</v>
      </c>
      <c r="L1582" t="s">
        <v>21</v>
      </c>
      <c r="M1582" t="s">
        <v>22</v>
      </c>
      <c r="N1582" t="s">
        <v>23</v>
      </c>
      <c r="O1582">
        <v>362.4</v>
      </c>
      <c r="P1582" t="s">
        <v>24</v>
      </c>
      <c r="R1582">
        <v>5256307</v>
      </c>
    </row>
    <row r="1583" spans="1:18" customFormat="1">
      <c r="A1583" s="1">
        <v>43888</v>
      </c>
      <c r="C1583" t="s">
        <v>68</v>
      </c>
      <c r="D1583" t="s">
        <v>19</v>
      </c>
      <c r="E1583">
        <v>1200200439</v>
      </c>
      <c r="F1583">
        <v>382020</v>
      </c>
      <c r="G1583" t="s">
        <v>20</v>
      </c>
      <c r="H1583" t="s">
        <v>240</v>
      </c>
      <c r="J1583" s="7">
        <v>1557.84</v>
      </c>
      <c r="K1583" s="7">
        <v>1557.84</v>
      </c>
      <c r="L1583" t="s">
        <v>21</v>
      </c>
      <c r="M1583" t="s">
        <v>22</v>
      </c>
      <c r="N1583" t="s">
        <v>23</v>
      </c>
      <c r="O1583" s="7">
        <v>1557.84</v>
      </c>
      <c r="P1583" t="s">
        <v>24</v>
      </c>
      <c r="R1583">
        <v>5255834</v>
      </c>
    </row>
    <row r="1584" spans="1:18" customFormat="1">
      <c r="A1584" s="1">
        <v>43888</v>
      </c>
      <c r="C1584" t="s">
        <v>51</v>
      </c>
      <c r="D1584" t="s">
        <v>19</v>
      </c>
      <c r="E1584">
        <v>1200200345</v>
      </c>
      <c r="F1584">
        <v>2200046</v>
      </c>
      <c r="G1584" t="s">
        <v>20</v>
      </c>
      <c r="H1584" t="s">
        <v>254</v>
      </c>
      <c r="J1584">
        <v>34.53</v>
      </c>
      <c r="K1584">
        <v>34.53</v>
      </c>
      <c r="L1584" t="s">
        <v>21</v>
      </c>
      <c r="M1584" t="s">
        <v>22</v>
      </c>
      <c r="N1584" t="s">
        <v>23</v>
      </c>
      <c r="O1584">
        <v>34.53</v>
      </c>
      <c r="P1584" t="s">
        <v>24</v>
      </c>
      <c r="R1584">
        <v>5241270</v>
      </c>
    </row>
    <row r="1585" spans="1:18" customFormat="1">
      <c r="A1585" s="1">
        <v>43888</v>
      </c>
      <c r="C1585" t="s">
        <v>57</v>
      </c>
      <c r="D1585" t="s">
        <v>19</v>
      </c>
      <c r="E1585">
        <v>1200200345</v>
      </c>
      <c r="F1585">
        <v>2200046</v>
      </c>
      <c r="G1585" t="s">
        <v>20</v>
      </c>
      <c r="H1585" t="s">
        <v>254</v>
      </c>
      <c r="J1585">
        <v>34.53</v>
      </c>
      <c r="K1585">
        <v>34.53</v>
      </c>
      <c r="L1585" t="s">
        <v>21</v>
      </c>
      <c r="M1585" t="s">
        <v>22</v>
      </c>
      <c r="N1585" t="s">
        <v>23</v>
      </c>
      <c r="O1585">
        <v>34.53</v>
      </c>
      <c r="P1585" t="s">
        <v>24</v>
      </c>
      <c r="R1585">
        <v>5241269</v>
      </c>
    </row>
    <row r="1586" spans="1:18" customFormat="1">
      <c r="A1586" s="1">
        <v>43888</v>
      </c>
      <c r="C1586" t="s">
        <v>111</v>
      </c>
      <c r="D1586" t="s">
        <v>19</v>
      </c>
      <c r="E1586">
        <v>1200200345</v>
      </c>
      <c r="F1586">
        <v>2200046</v>
      </c>
      <c r="G1586" t="s">
        <v>20</v>
      </c>
      <c r="H1586" t="s">
        <v>254</v>
      </c>
      <c r="J1586">
        <v>34.54</v>
      </c>
      <c r="K1586">
        <v>34.54</v>
      </c>
      <c r="L1586" t="s">
        <v>21</v>
      </c>
      <c r="M1586" t="s">
        <v>22</v>
      </c>
      <c r="N1586" t="s">
        <v>23</v>
      </c>
      <c r="O1586">
        <v>34.54</v>
      </c>
      <c r="P1586" t="s">
        <v>24</v>
      </c>
      <c r="R1586">
        <v>5241268</v>
      </c>
    </row>
    <row r="1587" spans="1:18" customFormat="1">
      <c r="A1587" s="1">
        <v>43888</v>
      </c>
      <c r="C1587" t="s">
        <v>80</v>
      </c>
      <c r="D1587" t="s">
        <v>19</v>
      </c>
      <c r="E1587">
        <v>1200200492</v>
      </c>
      <c r="F1587">
        <v>4115006695</v>
      </c>
      <c r="G1587" t="s">
        <v>20</v>
      </c>
      <c r="H1587" t="s">
        <v>262</v>
      </c>
      <c r="J1587">
        <v>549.1</v>
      </c>
      <c r="K1587">
        <v>549.1</v>
      </c>
      <c r="L1587" t="s">
        <v>21</v>
      </c>
      <c r="M1587" t="s">
        <v>22</v>
      </c>
      <c r="N1587" t="s">
        <v>23</v>
      </c>
      <c r="O1587">
        <v>549.1</v>
      </c>
      <c r="P1587" t="s">
        <v>24</v>
      </c>
      <c r="R1587">
        <v>5256309</v>
      </c>
    </row>
    <row r="1588" spans="1:18" customFormat="1">
      <c r="A1588" s="1">
        <v>43888</v>
      </c>
      <c r="C1588" t="s">
        <v>25</v>
      </c>
      <c r="D1588" t="s">
        <v>19</v>
      </c>
      <c r="E1588">
        <v>1200200493</v>
      </c>
      <c r="F1588">
        <v>4115006683</v>
      </c>
      <c r="G1588" t="s">
        <v>20</v>
      </c>
      <c r="H1588" t="s">
        <v>262</v>
      </c>
      <c r="J1588">
        <v>160.80000000000001</v>
      </c>
      <c r="K1588">
        <v>160.80000000000001</v>
      </c>
      <c r="L1588" t="s">
        <v>21</v>
      </c>
      <c r="M1588" t="s">
        <v>22</v>
      </c>
      <c r="N1588" t="s">
        <v>23</v>
      </c>
      <c r="O1588">
        <v>160.80000000000001</v>
      </c>
      <c r="P1588" t="s">
        <v>24</v>
      </c>
      <c r="R1588">
        <v>5256354</v>
      </c>
    </row>
    <row r="1589" spans="1:18" customFormat="1">
      <c r="A1589" s="1">
        <v>43888</v>
      </c>
      <c r="C1589" t="s">
        <v>101</v>
      </c>
      <c r="D1589" t="s">
        <v>19</v>
      </c>
      <c r="E1589">
        <v>1200200436</v>
      </c>
      <c r="F1589">
        <v>620105</v>
      </c>
      <c r="G1589" t="s">
        <v>20</v>
      </c>
      <c r="H1589" t="s">
        <v>271</v>
      </c>
      <c r="J1589">
        <v>537.6</v>
      </c>
      <c r="K1589">
        <v>537.6</v>
      </c>
      <c r="L1589" t="s">
        <v>21</v>
      </c>
      <c r="M1589" t="s">
        <v>22</v>
      </c>
      <c r="N1589" t="s">
        <v>23</v>
      </c>
      <c r="O1589">
        <v>537.6</v>
      </c>
      <c r="P1589" t="s">
        <v>24</v>
      </c>
      <c r="R1589">
        <v>5255812</v>
      </c>
    </row>
    <row r="1590" spans="1:18" customFormat="1">
      <c r="A1590" s="1">
        <v>43888</v>
      </c>
      <c r="C1590" t="s">
        <v>59</v>
      </c>
      <c r="D1590" t="s">
        <v>19</v>
      </c>
      <c r="E1590">
        <v>1200200486</v>
      </c>
      <c r="F1590">
        <v>20192551</v>
      </c>
      <c r="G1590" t="s">
        <v>20</v>
      </c>
      <c r="H1590" t="s">
        <v>274</v>
      </c>
      <c r="J1590" s="7">
        <v>2547.6</v>
      </c>
      <c r="K1590" s="7">
        <v>2547.6</v>
      </c>
      <c r="L1590" t="s">
        <v>21</v>
      </c>
      <c r="M1590" t="s">
        <v>22</v>
      </c>
      <c r="N1590" t="s">
        <v>23</v>
      </c>
      <c r="O1590" s="7">
        <v>2547.6</v>
      </c>
      <c r="P1590" t="s">
        <v>24</v>
      </c>
      <c r="R1590">
        <v>5256288</v>
      </c>
    </row>
    <row r="1591" spans="1:18" customFormat="1">
      <c r="A1591" s="1">
        <v>43889</v>
      </c>
      <c r="C1591" t="s">
        <v>68</v>
      </c>
      <c r="D1591" t="s">
        <v>19</v>
      </c>
      <c r="E1591">
        <v>1200200460</v>
      </c>
      <c r="F1591">
        <v>200100060</v>
      </c>
      <c r="G1591" t="s">
        <v>20</v>
      </c>
      <c r="H1591" t="s">
        <v>187</v>
      </c>
      <c r="J1591" s="42">
        <v>160.83000000000001</v>
      </c>
      <c r="K1591" s="42">
        <v>160.83000000000001</v>
      </c>
      <c r="L1591" t="s">
        <v>21</v>
      </c>
      <c r="M1591" t="s">
        <v>22</v>
      </c>
      <c r="N1591" t="s">
        <v>23</v>
      </c>
      <c r="O1591" s="42">
        <v>160.83000000000001</v>
      </c>
      <c r="P1591" t="s">
        <v>24</v>
      </c>
      <c r="R1591">
        <v>5256096</v>
      </c>
    </row>
    <row r="1592" spans="1:18" customFormat="1">
      <c r="A1592" s="1">
        <v>43889</v>
      </c>
      <c r="C1592" t="s">
        <v>68</v>
      </c>
      <c r="D1592" t="s">
        <v>19</v>
      </c>
      <c r="E1592">
        <v>1200200461</v>
      </c>
      <c r="F1592">
        <v>200100061</v>
      </c>
      <c r="G1592" t="s">
        <v>20</v>
      </c>
      <c r="H1592" t="s">
        <v>187</v>
      </c>
      <c r="J1592" s="42">
        <v>346.62</v>
      </c>
      <c r="K1592" s="42">
        <v>346.62</v>
      </c>
      <c r="L1592" t="s">
        <v>21</v>
      </c>
      <c r="M1592" t="s">
        <v>22</v>
      </c>
      <c r="N1592" t="s">
        <v>23</v>
      </c>
      <c r="O1592" s="42">
        <v>346.62</v>
      </c>
      <c r="P1592" t="s">
        <v>24</v>
      </c>
      <c r="R1592">
        <v>5256101</v>
      </c>
    </row>
    <row r="1593" spans="1:18" customFormat="1">
      <c r="A1593" s="1">
        <v>43889</v>
      </c>
      <c r="C1593" t="s">
        <v>100</v>
      </c>
      <c r="D1593" t="s">
        <v>19</v>
      </c>
      <c r="E1593">
        <v>1200200454</v>
      </c>
      <c r="F1593">
        <v>345021490</v>
      </c>
      <c r="G1593" t="s">
        <v>20</v>
      </c>
      <c r="H1593" t="s">
        <v>189</v>
      </c>
      <c r="J1593" s="42">
        <v>291.11</v>
      </c>
      <c r="K1593" s="42">
        <v>291.11</v>
      </c>
      <c r="L1593" t="s">
        <v>21</v>
      </c>
      <c r="M1593" t="s">
        <v>22</v>
      </c>
      <c r="N1593" t="s">
        <v>23</v>
      </c>
      <c r="O1593" s="42">
        <v>291.11</v>
      </c>
      <c r="P1593" t="s">
        <v>24</v>
      </c>
      <c r="R1593">
        <v>5255949</v>
      </c>
    </row>
    <row r="1594" spans="1:18" customFormat="1">
      <c r="A1594" s="1">
        <v>43889</v>
      </c>
      <c r="C1594" t="s">
        <v>100</v>
      </c>
      <c r="D1594" t="s">
        <v>19</v>
      </c>
      <c r="E1594">
        <v>1200200453</v>
      </c>
      <c r="F1594">
        <v>345021489</v>
      </c>
      <c r="G1594" t="s">
        <v>20</v>
      </c>
      <c r="H1594" t="s">
        <v>189</v>
      </c>
      <c r="J1594" s="42">
        <v>291.11</v>
      </c>
      <c r="K1594" s="42">
        <v>291.11</v>
      </c>
      <c r="L1594" t="s">
        <v>21</v>
      </c>
      <c r="M1594" t="s">
        <v>22</v>
      </c>
      <c r="N1594" t="s">
        <v>23</v>
      </c>
      <c r="O1594" s="42">
        <v>291.11</v>
      </c>
      <c r="P1594" t="s">
        <v>24</v>
      </c>
      <c r="R1594">
        <v>5255945</v>
      </c>
    </row>
    <row r="1595" spans="1:18" customFormat="1">
      <c r="A1595" s="1">
        <v>43889</v>
      </c>
      <c r="C1595" t="s">
        <v>30</v>
      </c>
      <c r="D1595" t="s">
        <v>19</v>
      </c>
      <c r="E1595">
        <v>1200200455</v>
      </c>
      <c r="F1595">
        <v>345021734</v>
      </c>
      <c r="G1595" t="s">
        <v>20</v>
      </c>
      <c r="H1595" t="s">
        <v>189</v>
      </c>
      <c r="J1595" s="42">
        <v>252.38</v>
      </c>
      <c r="K1595" s="42">
        <v>252.38</v>
      </c>
      <c r="L1595" t="s">
        <v>21</v>
      </c>
      <c r="M1595" t="s">
        <v>22</v>
      </c>
      <c r="N1595" t="s">
        <v>23</v>
      </c>
      <c r="O1595" s="42">
        <v>252.38</v>
      </c>
      <c r="P1595" t="s">
        <v>24</v>
      </c>
      <c r="R1595">
        <v>5255955</v>
      </c>
    </row>
    <row r="1596" spans="1:18" customFormat="1">
      <c r="A1596" s="1">
        <v>43889</v>
      </c>
      <c r="C1596" t="s">
        <v>36</v>
      </c>
      <c r="D1596" t="s">
        <v>19</v>
      </c>
      <c r="E1596">
        <v>1200200452</v>
      </c>
      <c r="F1596">
        <v>345021485</v>
      </c>
      <c r="G1596" t="s">
        <v>20</v>
      </c>
      <c r="H1596" t="s">
        <v>189</v>
      </c>
      <c r="J1596" s="42">
        <v>435.05</v>
      </c>
      <c r="K1596" s="42">
        <v>435.05</v>
      </c>
      <c r="L1596" t="s">
        <v>21</v>
      </c>
      <c r="M1596" t="s">
        <v>22</v>
      </c>
      <c r="N1596" t="s">
        <v>23</v>
      </c>
      <c r="O1596" s="42">
        <v>435.05</v>
      </c>
      <c r="P1596" t="s">
        <v>24</v>
      </c>
      <c r="R1596">
        <v>5255914</v>
      </c>
    </row>
    <row r="1597" spans="1:18" customFormat="1">
      <c r="A1597" s="1">
        <v>43889</v>
      </c>
      <c r="C1597" t="s">
        <v>29</v>
      </c>
      <c r="D1597" t="s">
        <v>19</v>
      </c>
      <c r="E1597">
        <v>1200200459</v>
      </c>
      <c r="F1597">
        <v>5926000137</v>
      </c>
      <c r="G1597" t="s">
        <v>20</v>
      </c>
      <c r="H1597" t="s">
        <v>197</v>
      </c>
      <c r="J1597" s="42">
        <v>234</v>
      </c>
      <c r="K1597" s="42">
        <v>234</v>
      </c>
      <c r="L1597" t="s">
        <v>21</v>
      </c>
      <c r="M1597" t="s">
        <v>22</v>
      </c>
      <c r="N1597" t="s">
        <v>23</v>
      </c>
      <c r="O1597" s="42">
        <v>234</v>
      </c>
      <c r="P1597" t="s">
        <v>24</v>
      </c>
      <c r="R1597">
        <v>5254386</v>
      </c>
    </row>
    <row r="1598" spans="1:18">
      <c r="A1598" s="147">
        <v>43889</v>
      </c>
      <c r="C1598" t="s">
        <v>136</v>
      </c>
      <c r="D1598" t="s">
        <v>19</v>
      </c>
      <c r="E1598" s="106">
        <v>1200200444</v>
      </c>
      <c r="F1598" s="106">
        <v>2020096</v>
      </c>
      <c r="G1598" s="106" t="s">
        <v>20</v>
      </c>
      <c r="H1598" s="106" t="s">
        <v>219</v>
      </c>
      <c r="J1598" s="42">
        <v>36</v>
      </c>
      <c r="K1598" s="42">
        <v>36</v>
      </c>
      <c r="L1598" t="s">
        <v>21</v>
      </c>
      <c r="M1598" t="s">
        <v>22</v>
      </c>
      <c r="N1598" t="s">
        <v>23</v>
      </c>
      <c r="O1598" s="106">
        <v>36</v>
      </c>
      <c r="P1598" t="s">
        <v>24</v>
      </c>
      <c r="R1598">
        <v>5255844</v>
      </c>
    </row>
    <row r="1599" spans="1:18">
      <c r="A1599" s="147">
        <v>43889</v>
      </c>
      <c r="C1599" t="s">
        <v>36</v>
      </c>
      <c r="D1599" t="s">
        <v>19</v>
      </c>
      <c r="E1599" s="106">
        <v>1200200441</v>
      </c>
      <c r="F1599" s="106">
        <v>2020097</v>
      </c>
      <c r="G1599" s="106" t="s">
        <v>20</v>
      </c>
      <c r="H1599" s="106" t="s">
        <v>219</v>
      </c>
      <c r="J1599">
        <v>316.32</v>
      </c>
      <c r="K1599">
        <v>316.32</v>
      </c>
      <c r="L1599" t="s">
        <v>21</v>
      </c>
      <c r="M1599" t="s">
        <v>22</v>
      </c>
      <c r="N1599" t="s">
        <v>23</v>
      </c>
      <c r="O1599" s="106">
        <v>316.32</v>
      </c>
      <c r="P1599" t="s">
        <v>24</v>
      </c>
      <c r="R1599">
        <v>5255838</v>
      </c>
    </row>
    <row r="1600" spans="1:18">
      <c r="A1600" s="147">
        <v>43889</v>
      </c>
      <c r="C1600" t="s">
        <v>171</v>
      </c>
      <c r="D1600" t="s">
        <v>19</v>
      </c>
      <c r="E1600" s="106">
        <v>1200200442</v>
      </c>
      <c r="F1600" s="106">
        <v>2020098</v>
      </c>
      <c r="G1600" s="106" t="s">
        <v>20</v>
      </c>
      <c r="H1600" s="106" t="s">
        <v>219</v>
      </c>
      <c r="J1600" s="42">
        <v>222.24</v>
      </c>
      <c r="K1600" s="42">
        <v>222.24</v>
      </c>
      <c r="L1600" t="s">
        <v>21</v>
      </c>
      <c r="M1600" t="s">
        <v>22</v>
      </c>
      <c r="N1600" t="s">
        <v>23</v>
      </c>
      <c r="O1600" s="106">
        <v>222.24</v>
      </c>
      <c r="P1600" t="s">
        <v>24</v>
      </c>
      <c r="R1600">
        <v>5255840</v>
      </c>
    </row>
    <row r="1601" spans="1:18">
      <c r="A1601" s="147">
        <v>43889</v>
      </c>
      <c r="C1601" t="s">
        <v>44</v>
      </c>
      <c r="D1601" t="s">
        <v>19</v>
      </c>
      <c r="E1601" s="106">
        <v>1200200443</v>
      </c>
      <c r="F1601" s="106">
        <v>2020099</v>
      </c>
      <c r="G1601" s="106" t="s">
        <v>20</v>
      </c>
      <c r="H1601" s="106" t="s">
        <v>219</v>
      </c>
      <c r="J1601">
        <v>36</v>
      </c>
      <c r="K1601">
        <v>36</v>
      </c>
      <c r="L1601" t="s">
        <v>21</v>
      </c>
      <c r="M1601" t="s">
        <v>22</v>
      </c>
      <c r="N1601" t="s">
        <v>23</v>
      </c>
      <c r="O1601" s="106">
        <v>36</v>
      </c>
      <c r="P1601" t="s">
        <v>24</v>
      </c>
      <c r="R1601">
        <v>5255842</v>
      </c>
    </row>
    <row r="1602" spans="1:18">
      <c r="A1602" s="147">
        <v>43889</v>
      </c>
      <c r="C1602" t="s">
        <v>52</v>
      </c>
      <c r="D1602" t="s">
        <v>19</v>
      </c>
      <c r="E1602" s="106">
        <v>1200200445</v>
      </c>
      <c r="F1602" s="106">
        <v>2020100</v>
      </c>
      <c r="G1602" s="106" t="s">
        <v>20</v>
      </c>
      <c r="H1602" s="106" t="s">
        <v>219</v>
      </c>
      <c r="J1602" s="42">
        <v>139.19999999999999</v>
      </c>
      <c r="K1602" s="42">
        <v>139.19999999999999</v>
      </c>
      <c r="L1602" t="s">
        <v>21</v>
      </c>
      <c r="M1602" t="s">
        <v>22</v>
      </c>
      <c r="N1602" t="s">
        <v>23</v>
      </c>
      <c r="O1602" s="106">
        <v>139.19999999999999</v>
      </c>
      <c r="P1602" t="s">
        <v>24</v>
      </c>
      <c r="R1602">
        <v>5255848</v>
      </c>
    </row>
    <row r="1603" spans="1:18">
      <c r="A1603" s="147">
        <v>43889</v>
      </c>
      <c r="C1603" t="s">
        <v>55</v>
      </c>
      <c r="D1603" t="s">
        <v>19</v>
      </c>
      <c r="E1603" s="106">
        <v>1200200445</v>
      </c>
      <c r="F1603" s="106">
        <v>2020100</v>
      </c>
      <c r="G1603" s="106" t="s">
        <v>20</v>
      </c>
      <c r="H1603" s="106" t="s">
        <v>219</v>
      </c>
      <c r="J1603" s="42">
        <v>30.24</v>
      </c>
      <c r="K1603" s="42">
        <v>30.24</v>
      </c>
      <c r="L1603" t="s">
        <v>21</v>
      </c>
      <c r="M1603" t="s">
        <v>22</v>
      </c>
      <c r="N1603" t="s">
        <v>23</v>
      </c>
      <c r="O1603" s="106">
        <v>30.24</v>
      </c>
      <c r="P1603" t="s">
        <v>24</v>
      </c>
      <c r="R1603">
        <v>5255849</v>
      </c>
    </row>
    <row r="1604" spans="1:18">
      <c r="A1604" s="147">
        <v>43889</v>
      </c>
      <c r="C1604" t="s">
        <v>39</v>
      </c>
      <c r="D1604" t="s">
        <v>19</v>
      </c>
      <c r="E1604" s="106">
        <v>1200200446</v>
      </c>
      <c r="F1604" s="106">
        <v>2020101</v>
      </c>
      <c r="G1604" s="106" t="s">
        <v>20</v>
      </c>
      <c r="H1604" s="106" t="s">
        <v>219</v>
      </c>
      <c r="J1604" s="42">
        <v>57.48</v>
      </c>
      <c r="K1604" s="42">
        <v>57.48</v>
      </c>
      <c r="L1604" t="s">
        <v>21</v>
      </c>
      <c r="M1604" t="s">
        <v>22</v>
      </c>
      <c r="N1604" t="s">
        <v>23</v>
      </c>
      <c r="O1604" s="106">
        <v>57.48</v>
      </c>
      <c r="P1604" t="s">
        <v>24</v>
      </c>
      <c r="R1604">
        <v>5255853</v>
      </c>
    </row>
    <row r="1605" spans="1:18">
      <c r="A1605" s="147">
        <v>43889</v>
      </c>
      <c r="C1605" t="s">
        <v>31</v>
      </c>
      <c r="D1605" t="s">
        <v>19</v>
      </c>
      <c r="E1605" s="106">
        <v>1200200447</v>
      </c>
      <c r="F1605" s="106">
        <v>2020102</v>
      </c>
      <c r="G1605" s="106" t="s">
        <v>20</v>
      </c>
      <c r="H1605" s="106" t="s">
        <v>219</v>
      </c>
      <c r="J1605">
        <v>27.48</v>
      </c>
      <c r="K1605">
        <v>27.48</v>
      </c>
      <c r="L1605" t="s">
        <v>21</v>
      </c>
      <c r="M1605" t="s">
        <v>22</v>
      </c>
      <c r="N1605" t="s">
        <v>23</v>
      </c>
      <c r="O1605" s="106">
        <v>27.48</v>
      </c>
      <c r="P1605" t="s">
        <v>24</v>
      </c>
      <c r="R1605">
        <v>5255855</v>
      </c>
    </row>
    <row r="1606" spans="1:18">
      <c r="A1606" s="147">
        <v>43889</v>
      </c>
      <c r="C1606" t="s">
        <v>41</v>
      </c>
      <c r="D1606" t="s">
        <v>19</v>
      </c>
      <c r="E1606" s="106">
        <v>1200200689</v>
      </c>
      <c r="F1606" s="106">
        <v>2020103</v>
      </c>
      <c r="G1606" s="106" t="s">
        <v>20</v>
      </c>
      <c r="H1606" s="106" t="s">
        <v>219</v>
      </c>
      <c r="J1606" s="42">
        <v>633</v>
      </c>
      <c r="K1606" s="42">
        <v>633</v>
      </c>
      <c r="L1606" t="s">
        <v>21</v>
      </c>
      <c r="M1606" t="s">
        <v>22</v>
      </c>
      <c r="N1606" t="s">
        <v>23</v>
      </c>
      <c r="O1606" s="106">
        <v>633</v>
      </c>
      <c r="P1606" t="s">
        <v>24</v>
      </c>
      <c r="R1606">
        <v>5295313</v>
      </c>
    </row>
    <row r="1607" spans="1:18">
      <c r="A1607" s="147">
        <v>43889</v>
      </c>
      <c r="C1607" t="s">
        <v>36</v>
      </c>
      <c r="D1607" t="s">
        <v>19</v>
      </c>
      <c r="E1607" s="106">
        <v>1200200448</v>
      </c>
      <c r="F1607" s="106">
        <v>2020104</v>
      </c>
      <c r="G1607" s="106" t="s">
        <v>20</v>
      </c>
      <c r="H1607" s="106" t="s">
        <v>219</v>
      </c>
      <c r="J1607" s="7">
        <v>4840.2</v>
      </c>
      <c r="K1607" s="7">
        <v>4840.2</v>
      </c>
      <c r="L1607" t="s">
        <v>21</v>
      </c>
      <c r="M1607" t="s">
        <v>22</v>
      </c>
      <c r="N1607" t="s">
        <v>23</v>
      </c>
      <c r="O1607" s="98">
        <v>4840.2</v>
      </c>
      <c r="P1607" t="s">
        <v>24</v>
      </c>
      <c r="R1607">
        <v>5255867</v>
      </c>
    </row>
    <row r="1608" spans="1:18">
      <c r="A1608" s="147">
        <v>43889</v>
      </c>
      <c r="C1608" t="s">
        <v>178</v>
      </c>
      <c r="D1608" t="s">
        <v>19</v>
      </c>
      <c r="E1608" s="106">
        <v>1200200449</v>
      </c>
      <c r="F1608" s="106">
        <v>2020105</v>
      </c>
      <c r="G1608" s="106" t="s">
        <v>20</v>
      </c>
      <c r="H1608" s="106" t="s">
        <v>219</v>
      </c>
      <c r="J1608">
        <v>65.7</v>
      </c>
      <c r="K1608">
        <v>65.7</v>
      </c>
      <c r="L1608" t="s">
        <v>21</v>
      </c>
      <c r="M1608" t="s">
        <v>22</v>
      </c>
      <c r="N1608" t="s">
        <v>23</v>
      </c>
      <c r="O1608" s="106">
        <v>65.7</v>
      </c>
      <c r="P1608" t="s">
        <v>24</v>
      </c>
      <c r="R1608">
        <v>5255874</v>
      </c>
    </row>
    <row r="1609" spans="1:18">
      <c r="A1609" s="147">
        <v>43889</v>
      </c>
      <c r="C1609" t="s">
        <v>35</v>
      </c>
      <c r="D1609" t="s">
        <v>19</v>
      </c>
      <c r="E1609" s="106">
        <v>1200200450</v>
      </c>
      <c r="F1609" s="106">
        <v>2020109</v>
      </c>
      <c r="G1609" s="106" t="s">
        <v>20</v>
      </c>
      <c r="H1609" s="106" t="s">
        <v>219</v>
      </c>
      <c r="J1609" s="7">
        <v>3565.32</v>
      </c>
      <c r="K1609" s="7">
        <v>3565.32</v>
      </c>
      <c r="L1609" t="s">
        <v>21</v>
      </c>
      <c r="M1609" t="s">
        <v>22</v>
      </c>
      <c r="N1609" t="s">
        <v>23</v>
      </c>
      <c r="O1609" s="98">
        <v>3565.32</v>
      </c>
      <c r="P1609" t="s">
        <v>24</v>
      </c>
      <c r="R1609">
        <v>5255878</v>
      </c>
    </row>
    <row r="1610" spans="1:18" customFormat="1">
      <c r="A1610" s="1">
        <v>43889</v>
      </c>
      <c r="C1610" t="s">
        <v>56</v>
      </c>
      <c r="D1610" t="s">
        <v>19</v>
      </c>
      <c r="E1610">
        <v>1200200458</v>
      </c>
      <c r="F1610">
        <v>2070051</v>
      </c>
      <c r="G1610" t="s">
        <v>20</v>
      </c>
      <c r="H1610" t="s">
        <v>203</v>
      </c>
      <c r="J1610" s="7">
        <v>2330.1</v>
      </c>
      <c r="K1610" s="7">
        <v>2330.1</v>
      </c>
      <c r="L1610" t="s">
        <v>21</v>
      </c>
      <c r="M1610" t="s">
        <v>22</v>
      </c>
      <c r="N1610" t="s">
        <v>23</v>
      </c>
      <c r="O1610" s="7">
        <v>2330.1</v>
      </c>
      <c r="P1610" t="s">
        <v>24</v>
      </c>
      <c r="R1610">
        <v>5256004</v>
      </c>
    </row>
    <row r="1611" spans="1:18" customFormat="1">
      <c r="A1611" s="1">
        <v>43889</v>
      </c>
      <c r="C1611" t="s">
        <v>27</v>
      </c>
      <c r="D1611" t="s">
        <v>19</v>
      </c>
      <c r="E1611">
        <v>1200200457</v>
      </c>
      <c r="F1611">
        <v>2070053</v>
      </c>
      <c r="G1611" t="s">
        <v>20</v>
      </c>
      <c r="H1611" t="s">
        <v>203</v>
      </c>
      <c r="J1611" s="7">
        <v>2592</v>
      </c>
      <c r="K1611" s="7">
        <v>2592</v>
      </c>
      <c r="L1611" t="s">
        <v>21</v>
      </c>
      <c r="M1611" t="s">
        <v>22</v>
      </c>
      <c r="N1611" t="s">
        <v>23</v>
      </c>
      <c r="O1611" s="7">
        <v>2592</v>
      </c>
      <c r="P1611" t="s">
        <v>24</v>
      </c>
      <c r="R1611">
        <v>5255966</v>
      </c>
    </row>
    <row r="1612" spans="1:18" customFormat="1">
      <c r="A1612" s="1">
        <v>43889</v>
      </c>
      <c r="C1612" t="s">
        <v>89</v>
      </c>
      <c r="D1612" t="s">
        <v>19</v>
      </c>
      <c r="E1612">
        <v>1200200462</v>
      </c>
      <c r="F1612">
        <v>19201168</v>
      </c>
      <c r="G1612" t="s">
        <v>20</v>
      </c>
      <c r="H1612" t="s">
        <v>229</v>
      </c>
      <c r="J1612" s="2">
        <v>2616</v>
      </c>
      <c r="K1612" s="2">
        <v>2616</v>
      </c>
      <c r="L1612" t="s">
        <v>21</v>
      </c>
      <c r="M1612" t="s">
        <v>22</v>
      </c>
      <c r="N1612" t="s">
        <v>23</v>
      </c>
      <c r="O1612" s="2">
        <v>2616</v>
      </c>
      <c r="P1612" t="s">
        <v>24</v>
      </c>
      <c r="R1612">
        <v>5256103</v>
      </c>
    </row>
    <row r="1613" spans="1:18" customFormat="1">
      <c r="A1613" s="1">
        <v>43889</v>
      </c>
      <c r="C1613" t="s">
        <v>52</v>
      </c>
      <c r="D1613" t="s">
        <v>19</v>
      </c>
      <c r="E1613">
        <v>1200200463</v>
      </c>
      <c r="F1613">
        <v>200110</v>
      </c>
      <c r="G1613" t="s">
        <v>20</v>
      </c>
      <c r="H1613" t="s">
        <v>270</v>
      </c>
      <c r="J1613" s="42">
        <v>779.04</v>
      </c>
      <c r="K1613" s="42">
        <v>779.04</v>
      </c>
      <c r="L1613" t="s">
        <v>21</v>
      </c>
      <c r="M1613" t="s">
        <v>22</v>
      </c>
      <c r="N1613" t="s">
        <v>23</v>
      </c>
      <c r="O1613" s="42">
        <v>779.04</v>
      </c>
      <c r="P1613" t="s">
        <v>24</v>
      </c>
      <c r="R1613">
        <v>5256137</v>
      </c>
    </row>
    <row r="1614" spans="1:18" customFormat="1">
      <c r="A1614" s="1">
        <v>43889</v>
      </c>
      <c r="C1614" t="s">
        <v>52</v>
      </c>
      <c r="D1614" t="s">
        <v>19</v>
      </c>
      <c r="E1614">
        <v>1200200464</v>
      </c>
      <c r="F1614">
        <v>200108</v>
      </c>
      <c r="G1614" t="s">
        <v>20</v>
      </c>
      <c r="H1614" t="s">
        <v>270</v>
      </c>
      <c r="J1614" s="7">
        <v>1815</v>
      </c>
      <c r="K1614" s="7">
        <v>1815</v>
      </c>
      <c r="L1614" t="s">
        <v>21</v>
      </c>
      <c r="M1614" t="s">
        <v>22</v>
      </c>
      <c r="N1614" t="s">
        <v>23</v>
      </c>
      <c r="O1614" s="7">
        <v>1815</v>
      </c>
      <c r="P1614" t="s">
        <v>24</v>
      </c>
      <c r="R1614">
        <v>5256145</v>
      </c>
    </row>
    <row r="1615" spans="1:18" customFormat="1">
      <c r="A1615" s="1">
        <v>43889</v>
      </c>
      <c r="C1615" t="s">
        <v>156</v>
      </c>
      <c r="D1615" t="s">
        <v>19</v>
      </c>
      <c r="E1615">
        <v>1200200465</v>
      </c>
      <c r="F1615">
        <v>200109</v>
      </c>
      <c r="G1615" t="s">
        <v>20</v>
      </c>
      <c r="H1615" t="s">
        <v>270</v>
      </c>
      <c r="J1615" s="2">
        <v>4918.26</v>
      </c>
      <c r="K1615" s="2">
        <v>4918.26</v>
      </c>
      <c r="L1615" t="s">
        <v>21</v>
      </c>
      <c r="M1615" t="s">
        <v>22</v>
      </c>
      <c r="N1615" t="s">
        <v>23</v>
      </c>
      <c r="O1615" s="2">
        <v>4918.26</v>
      </c>
      <c r="P1615" t="s">
        <v>24</v>
      </c>
      <c r="R1615">
        <v>5256147</v>
      </c>
    </row>
    <row r="1616" spans="1:18" customFormat="1">
      <c r="A1616" s="1">
        <v>43889</v>
      </c>
      <c r="C1616" t="s">
        <v>156</v>
      </c>
      <c r="D1616" t="s">
        <v>19</v>
      </c>
      <c r="E1616">
        <v>1200200466</v>
      </c>
      <c r="F1616">
        <v>200094</v>
      </c>
      <c r="G1616" t="s">
        <v>20</v>
      </c>
      <c r="H1616" t="s">
        <v>270</v>
      </c>
      <c r="J1616" s="7">
        <v>6829.2</v>
      </c>
      <c r="K1616" s="7">
        <v>6829.2</v>
      </c>
      <c r="L1616" t="s">
        <v>21</v>
      </c>
      <c r="M1616" t="s">
        <v>22</v>
      </c>
      <c r="N1616" t="s">
        <v>23</v>
      </c>
      <c r="O1616" s="7">
        <v>6829.2</v>
      </c>
      <c r="P1616" t="s">
        <v>24</v>
      </c>
      <c r="R1616">
        <v>5256149</v>
      </c>
    </row>
    <row r="1617" spans="1:18" customFormat="1">
      <c r="A1617" s="1">
        <v>43890</v>
      </c>
      <c r="C1617" t="s">
        <v>68</v>
      </c>
      <c r="D1617" t="s">
        <v>19</v>
      </c>
      <c r="E1617">
        <v>1200200702</v>
      </c>
      <c r="F1617">
        <v>200100070</v>
      </c>
      <c r="G1617" t="s">
        <v>20</v>
      </c>
      <c r="H1617" t="s">
        <v>187</v>
      </c>
      <c r="J1617">
        <v>313.51</v>
      </c>
      <c r="K1617">
        <v>313.51</v>
      </c>
      <c r="L1617" t="s">
        <v>21</v>
      </c>
      <c r="M1617" t="s">
        <v>22</v>
      </c>
      <c r="N1617" t="s">
        <v>23</v>
      </c>
      <c r="O1617">
        <v>313.51</v>
      </c>
      <c r="P1617" t="s">
        <v>24</v>
      </c>
      <c r="R1617">
        <v>5295357</v>
      </c>
    </row>
    <row r="1618" spans="1:18" customFormat="1">
      <c r="A1618" s="1">
        <v>43890</v>
      </c>
      <c r="C1618" t="s">
        <v>171</v>
      </c>
      <c r="D1618" t="s">
        <v>165</v>
      </c>
      <c r="E1618">
        <v>1200200318</v>
      </c>
      <c r="F1618">
        <v>5926000134</v>
      </c>
      <c r="G1618" t="s">
        <v>20</v>
      </c>
      <c r="H1618" t="s">
        <v>197</v>
      </c>
      <c r="J1618">
        <v>-334.8</v>
      </c>
      <c r="K1618">
        <v>-334.8</v>
      </c>
      <c r="L1618" t="s">
        <v>21</v>
      </c>
      <c r="M1618" t="s">
        <v>22</v>
      </c>
      <c r="N1618" t="s">
        <v>23</v>
      </c>
      <c r="O1618">
        <v>-334.8</v>
      </c>
      <c r="P1618" t="s">
        <v>24</v>
      </c>
      <c r="R1618">
        <v>5236065</v>
      </c>
    </row>
    <row r="1619" spans="1:18">
      <c r="A1619" s="147">
        <v>43890</v>
      </c>
      <c r="C1619" t="s">
        <v>31</v>
      </c>
      <c r="D1619" t="s">
        <v>19</v>
      </c>
      <c r="E1619" s="106">
        <v>1200200698</v>
      </c>
      <c r="F1619" s="106">
        <v>2020110</v>
      </c>
      <c r="G1619" s="106" t="s">
        <v>20</v>
      </c>
      <c r="H1619" s="106" t="s">
        <v>219</v>
      </c>
      <c r="J1619" s="42">
        <v>928.32</v>
      </c>
      <c r="K1619" s="42">
        <v>928.32</v>
      </c>
      <c r="L1619" t="s">
        <v>21</v>
      </c>
      <c r="M1619" t="s">
        <v>22</v>
      </c>
      <c r="N1619" t="s">
        <v>23</v>
      </c>
      <c r="O1619" s="106">
        <v>928.32</v>
      </c>
      <c r="P1619" t="s">
        <v>24</v>
      </c>
      <c r="R1619">
        <v>5295349</v>
      </c>
    </row>
    <row r="1620" spans="1:18">
      <c r="A1620" s="147">
        <v>43890</v>
      </c>
      <c r="C1620" t="s">
        <v>179</v>
      </c>
      <c r="D1620" t="s">
        <v>19</v>
      </c>
      <c r="E1620" s="106">
        <v>1200200697</v>
      </c>
      <c r="F1620" s="106">
        <v>2020111</v>
      </c>
      <c r="G1620" s="106" t="s">
        <v>20</v>
      </c>
      <c r="H1620" s="106" t="s">
        <v>219</v>
      </c>
      <c r="J1620" s="42">
        <v>361.92</v>
      </c>
      <c r="K1620" s="42">
        <v>361.92</v>
      </c>
      <c r="L1620" t="s">
        <v>21</v>
      </c>
      <c r="M1620" t="s">
        <v>22</v>
      </c>
      <c r="N1620" t="s">
        <v>23</v>
      </c>
      <c r="O1620" s="106">
        <v>361.92</v>
      </c>
      <c r="P1620" t="s">
        <v>24</v>
      </c>
      <c r="R1620">
        <v>5295347</v>
      </c>
    </row>
    <row r="1621" spans="1:18">
      <c r="A1621" s="147">
        <v>43890</v>
      </c>
      <c r="C1621" t="s">
        <v>88</v>
      </c>
      <c r="D1621" t="s">
        <v>19</v>
      </c>
      <c r="E1621" s="106">
        <v>1200200696</v>
      </c>
      <c r="F1621" s="106">
        <v>2020112</v>
      </c>
      <c r="G1621" s="106" t="s">
        <v>20</v>
      </c>
      <c r="H1621" s="106" t="s">
        <v>219</v>
      </c>
      <c r="J1621">
        <v>554.88</v>
      </c>
      <c r="K1621">
        <v>554.88</v>
      </c>
      <c r="L1621" t="s">
        <v>21</v>
      </c>
      <c r="M1621" t="s">
        <v>22</v>
      </c>
      <c r="N1621" t="s">
        <v>23</v>
      </c>
      <c r="O1621" s="106">
        <v>554.88</v>
      </c>
      <c r="P1621" t="s">
        <v>24</v>
      </c>
      <c r="R1621">
        <v>5295345</v>
      </c>
    </row>
    <row r="1622" spans="1:18">
      <c r="A1622" s="147">
        <v>43890</v>
      </c>
      <c r="C1622" t="s">
        <v>37</v>
      </c>
      <c r="D1622" t="s">
        <v>19</v>
      </c>
      <c r="E1622" s="106">
        <v>1200200695</v>
      </c>
      <c r="F1622" s="106">
        <v>2020121</v>
      </c>
      <c r="G1622" s="106" t="s">
        <v>20</v>
      </c>
      <c r="H1622" s="106" t="s">
        <v>219</v>
      </c>
      <c r="J1622" s="42">
        <v>858.72</v>
      </c>
      <c r="K1622" s="42">
        <v>858.72</v>
      </c>
      <c r="L1622" t="s">
        <v>21</v>
      </c>
      <c r="M1622" t="s">
        <v>22</v>
      </c>
      <c r="N1622" t="s">
        <v>23</v>
      </c>
      <c r="O1622" s="106">
        <v>858.72</v>
      </c>
      <c r="P1622" t="s">
        <v>24</v>
      </c>
      <c r="R1622">
        <v>5295339</v>
      </c>
    </row>
    <row r="1623" spans="1:18">
      <c r="A1623" s="147">
        <v>43890</v>
      </c>
      <c r="C1623" t="s">
        <v>29</v>
      </c>
      <c r="D1623" t="s">
        <v>19</v>
      </c>
      <c r="E1623" s="106">
        <v>1200200470</v>
      </c>
      <c r="F1623" s="106">
        <v>2020125</v>
      </c>
      <c r="G1623" s="106" t="s">
        <v>20</v>
      </c>
      <c r="H1623" s="106" t="s">
        <v>219</v>
      </c>
      <c r="J1623" s="7">
        <v>5852.16</v>
      </c>
      <c r="K1623" s="7">
        <v>5852.16</v>
      </c>
      <c r="L1623" t="s">
        <v>21</v>
      </c>
      <c r="M1623" t="s">
        <v>22</v>
      </c>
      <c r="N1623" t="s">
        <v>23</v>
      </c>
      <c r="O1623" s="98">
        <v>5852.16</v>
      </c>
      <c r="P1623" t="s">
        <v>24</v>
      </c>
      <c r="R1623">
        <v>5256188</v>
      </c>
    </row>
    <row r="1624" spans="1:18">
      <c r="A1624" s="147">
        <v>43890</v>
      </c>
      <c r="C1624" t="s">
        <v>96</v>
      </c>
      <c r="D1624" t="s">
        <v>19</v>
      </c>
      <c r="E1624" s="106">
        <v>1200200471</v>
      </c>
      <c r="F1624" s="106">
        <v>2020126</v>
      </c>
      <c r="G1624" s="106" t="s">
        <v>20</v>
      </c>
      <c r="H1624" s="106" t="s">
        <v>219</v>
      </c>
      <c r="J1624" s="42">
        <v>609.48</v>
      </c>
      <c r="K1624" s="42">
        <v>609.48</v>
      </c>
      <c r="L1624" t="s">
        <v>21</v>
      </c>
      <c r="M1624" t="s">
        <v>22</v>
      </c>
      <c r="N1624" t="s">
        <v>23</v>
      </c>
      <c r="O1624" s="106">
        <v>609.48</v>
      </c>
      <c r="P1624" t="s">
        <v>24</v>
      </c>
      <c r="R1624">
        <v>5256192</v>
      </c>
    </row>
    <row r="1625" spans="1:18">
      <c r="A1625" s="147">
        <v>43890</v>
      </c>
      <c r="C1625" t="s">
        <v>53</v>
      </c>
      <c r="D1625" t="s">
        <v>19</v>
      </c>
      <c r="E1625" s="106">
        <v>1200200472</v>
      </c>
      <c r="F1625" s="106">
        <v>2020127</v>
      </c>
      <c r="G1625" s="106" t="s">
        <v>20</v>
      </c>
      <c r="H1625" s="106" t="s">
        <v>219</v>
      </c>
      <c r="J1625" s="42">
        <v>933.12</v>
      </c>
      <c r="K1625" s="42">
        <v>933.12</v>
      </c>
      <c r="L1625" t="s">
        <v>21</v>
      </c>
      <c r="M1625" t="s">
        <v>22</v>
      </c>
      <c r="N1625" t="s">
        <v>23</v>
      </c>
      <c r="O1625" s="106">
        <v>933.12</v>
      </c>
      <c r="P1625" t="s">
        <v>24</v>
      </c>
      <c r="R1625">
        <v>5256196</v>
      </c>
    </row>
    <row r="1626" spans="1:18" customFormat="1">
      <c r="A1626" s="1">
        <v>43890</v>
      </c>
      <c r="C1626" t="s">
        <v>49</v>
      </c>
      <c r="D1626" t="s">
        <v>19</v>
      </c>
      <c r="E1626">
        <v>1200200469</v>
      </c>
      <c r="F1626">
        <v>2070093</v>
      </c>
      <c r="G1626" t="s">
        <v>20</v>
      </c>
      <c r="H1626" t="s">
        <v>203</v>
      </c>
      <c r="J1626">
        <v>98.36</v>
      </c>
      <c r="K1626">
        <v>98.36</v>
      </c>
      <c r="L1626" t="s">
        <v>21</v>
      </c>
      <c r="M1626" t="s">
        <v>22</v>
      </c>
      <c r="N1626" t="s">
        <v>23</v>
      </c>
      <c r="O1626">
        <v>98.36</v>
      </c>
      <c r="P1626" t="s">
        <v>24</v>
      </c>
      <c r="R1626">
        <v>5256181</v>
      </c>
    </row>
    <row r="1627" spans="1:18" customFormat="1">
      <c r="A1627" s="1">
        <v>43890</v>
      </c>
      <c r="C1627" t="s">
        <v>66</v>
      </c>
      <c r="D1627" t="s">
        <v>19</v>
      </c>
      <c r="E1627">
        <v>1200200469</v>
      </c>
      <c r="F1627">
        <v>2070093</v>
      </c>
      <c r="G1627" t="s">
        <v>20</v>
      </c>
      <c r="H1627" t="s">
        <v>203</v>
      </c>
      <c r="J1627">
        <v>161.76</v>
      </c>
      <c r="K1627">
        <v>161.76</v>
      </c>
      <c r="L1627" t="s">
        <v>21</v>
      </c>
      <c r="M1627" t="s">
        <v>22</v>
      </c>
      <c r="N1627" t="s">
        <v>23</v>
      </c>
      <c r="O1627">
        <v>161.76</v>
      </c>
      <c r="P1627" t="s">
        <v>24</v>
      </c>
      <c r="R1627">
        <v>5256180</v>
      </c>
    </row>
    <row r="1628" spans="1:18" customFormat="1">
      <c r="A1628" s="1">
        <v>43890</v>
      </c>
      <c r="C1628" t="s">
        <v>51</v>
      </c>
      <c r="D1628" t="s">
        <v>19</v>
      </c>
      <c r="E1628">
        <v>1200200469</v>
      </c>
      <c r="F1628">
        <v>2070093</v>
      </c>
      <c r="G1628" t="s">
        <v>20</v>
      </c>
      <c r="H1628" t="s">
        <v>203</v>
      </c>
      <c r="J1628">
        <v>112.44</v>
      </c>
      <c r="K1628">
        <v>112.44</v>
      </c>
      <c r="L1628" t="s">
        <v>21</v>
      </c>
      <c r="M1628" t="s">
        <v>22</v>
      </c>
      <c r="N1628" t="s">
        <v>23</v>
      </c>
      <c r="O1628">
        <v>112.44</v>
      </c>
      <c r="P1628" t="s">
        <v>24</v>
      </c>
      <c r="R1628">
        <v>5256182</v>
      </c>
    </row>
    <row r="1629" spans="1:18" customFormat="1">
      <c r="A1629" s="1">
        <v>43890</v>
      </c>
      <c r="C1629" t="s">
        <v>39</v>
      </c>
      <c r="D1629" t="s">
        <v>19</v>
      </c>
      <c r="E1629">
        <v>1200200469</v>
      </c>
      <c r="F1629">
        <v>2070093</v>
      </c>
      <c r="G1629" t="s">
        <v>20</v>
      </c>
      <c r="H1629" t="s">
        <v>203</v>
      </c>
      <c r="J1629">
        <v>130.56</v>
      </c>
      <c r="K1629">
        <v>130.56</v>
      </c>
      <c r="L1629" t="s">
        <v>21</v>
      </c>
      <c r="M1629" t="s">
        <v>22</v>
      </c>
      <c r="N1629" t="s">
        <v>23</v>
      </c>
      <c r="O1629">
        <v>130.56</v>
      </c>
      <c r="P1629" t="s">
        <v>24</v>
      </c>
      <c r="R1629">
        <v>5256183</v>
      </c>
    </row>
    <row r="1630" spans="1:18" customFormat="1">
      <c r="A1630" s="1">
        <v>43890</v>
      </c>
      <c r="C1630" t="s">
        <v>27</v>
      </c>
      <c r="D1630" t="s">
        <v>19</v>
      </c>
      <c r="E1630">
        <v>1200200469</v>
      </c>
      <c r="F1630">
        <v>2070093</v>
      </c>
      <c r="G1630" t="s">
        <v>20</v>
      </c>
      <c r="H1630" t="s">
        <v>203</v>
      </c>
      <c r="J1630">
        <v>353.8</v>
      </c>
      <c r="K1630">
        <v>353.8</v>
      </c>
      <c r="L1630" t="s">
        <v>21</v>
      </c>
      <c r="M1630" t="s">
        <v>22</v>
      </c>
      <c r="N1630" t="s">
        <v>23</v>
      </c>
      <c r="O1630">
        <v>353.8</v>
      </c>
      <c r="P1630" t="s">
        <v>24</v>
      </c>
      <c r="R1630">
        <v>5256184</v>
      </c>
    </row>
    <row r="1631" spans="1:18" customFormat="1">
      <c r="A1631" s="1">
        <v>43890</v>
      </c>
      <c r="C1631" t="s">
        <v>54</v>
      </c>
      <c r="D1631" t="s">
        <v>19</v>
      </c>
      <c r="E1631">
        <v>1200200694</v>
      </c>
      <c r="F1631">
        <v>202032</v>
      </c>
      <c r="G1631" t="s">
        <v>20</v>
      </c>
      <c r="H1631" t="s">
        <v>220</v>
      </c>
      <c r="J1631">
        <v>182.4</v>
      </c>
      <c r="K1631">
        <v>182.4</v>
      </c>
      <c r="L1631" t="s">
        <v>21</v>
      </c>
      <c r="M1631" t="s">
        <v>22</v>
      </c>
      <c r="N1631" t="s">
        <v>23</v>
      </c>
      <c r="O1631">
        <v>182.4</v>
      </c>
      <c r="P1631" t="s">
        <v>24</v>
      </c>
      <c r="R1631">
        <v>5295337</v>
      </c>
    </row>
    <row r="1632" spans="1:18" customFormat="1">
      <c r="A1632" s="1">
        <v>43890</v>
      </c>
      <c r="C1632" t="s">
        <v>73</v>
      </c>
      <c r="D1632" t="s">
        <v>19</v>
      </c>
      <c r="E1632">
        <v>1200200691</v>
      </c>
      <c r="F1632">
        <v>202029</v>
      </c>
      <c r="G1632" t="s">
        <v>20</v>
      </c>
      <c r="H1632" t="s">
        <v>220</v>
      </c>
      <c r="J1632">
        <v>110.4</v>
      </c>
      <c r="K1632">
        <v>110.4</v>
      </c>
      <c r="L1632" t="s">
        <v>21</v>
      </c>
      <c r="M1632" t="s">
        <v>22</v>
      </c>
      <c r="N1632" t="s">
        <v>23</v>
      </c>
      <c r="O1632">
        <v>110.4</v>
      </c>
      <c r="P1632" t="s">
        <v>24</v>
      </c>
      <c r="R1632">
        <v>5295324</v>
      </c>
    </row>
    <row r="1633" spans="1:18" customFormat="1">
      <c r="A1633" s="1">
        <v>43890</v>
      </c>
      <c r="C1633" t="s">
        <v>79</v>
      </c>
      <c r="D1633" t="s">
        <v>19</v>
      </c>
      <c r="E1633">
        <v>1200200476</v>
      </c>
      <c r="F1633">
        <v>202028</v>
      </c>
      <c r="G1633" t="s">
        <v>20</v>
      </c>
      <c r="H1633" t="s">
        <v>220</v>
      </c>
      <c r="J1633">
        <v>55.2</v>
      </c>
      <c r="K1633">
        <v>55.2</v>
      </c>
      <c r="L1633" t="s">
        <v>21</v>
      </c>
      <c r="M1633" t="s">
        <v>22</v>
      </c>
      <c r="N1633" t="s">
        <v>23</v>
      </c>
      <c r="O1633">
        <v>55.2</v>
      </c>
      <c r="P1633" t="s">
        <v>24</v>
      </c>
      <c r="R1633">
        <v>5256207</v>
      </c>
    </row>
    <row r="1634" spans="1:18" customFormat="1">
      <c r="A1634" s="1">
        <v>43890</v>
      </c>
      <c r="C1634" t="s">
        <v>116</v>
      </c>
      <c r="D1634" t="s">
        <v>19</v>
      </c>
      <c r="E1634">
        <v>1200200475</v>
      </c>
      <c r="F1634">
        <v>202027</v>
      </c>
      <c r="G1634" t="s">
        <v>20</v>
      </c>
      <c r="H1634" t="s">
        <v>220</v>
      </c>
      <c r="J1634" s="42">
        <v>357.6</v>
      </c>
      <c r="K1634" s="42">
        <v>357.6</v>
      </c>
      <c r="L1634" t="s">
        <v>21</v>
      </c>
      <c r="M1634" t="s">
        <v>22</v>
      </c>
      <c r="N1634" t="s">
        <v>23</v>
      </c>
      <c r="O1634" s="42">
        <v>357.6</v>
      </c>
      <c r="P1634" t="s">
        <v>24</v>
      </c>
      <c r="R1634">
        <v>5256205</v>
      </c>
    </row>
    <row r="1635" spans="1:18" customFormat="1">
      <c r="A1635" s="1">
        <v>43890</v>
      </c>
      <c r="C1635" t="s">
        <v>98</v>
      </c>
      <c r="D1635" t="s">
        <v>19</v>
      </c>
      <c r="E1635">
        <v>1200200473</v>
      </c>
      <c r="F1635">
        <v>202025</v>
      </c>
      <c r="G1635" t="s">
        <v>20</v>
      </c>
      <c r="H1635" t="s">
        <v>220</v>
      </c>
      <c r="J1635" s="42">
        <v>88.8</v>
      </c>
      <c r="K1635" s="42">
        <v>88.8</v>
      </c>
      <c r="L1635" t="s">
        <v>21</v>
      </c>
      <c r="M1635" t="s">
        <v>22</v>
      </c>
      <c r="N1635" t="s">
        <v>23</v>
      </c>
      <c r="O1635" s="42">
        <v>88.8</v>
      </c>
      <c r="P1635" t="s">
        <v>24</v>
      </c>
      <c r="R1635">
        <v>5256201</v>
      </c>
    </row>
    <row r="1636" spans="1:18" customFormat="1">
      <c r="A1636" s="1">
        <v>43890</v>
      </c>
      <c r="C1636" t="s">
        <v>98</v>
      </c>
      <c r="D1636" t="s">
        <v>19</v>
      </c>
      <c r="E1636">
        <v>1200200474</v>
      </c>
      <c r="F1636">
        <v>202026</v>
      </c>
      <c r="G1636" t="s">
        <v>20</v>
      </c>
      <c r="H1636" t="s">
        <v>220</v>
      </c>
      <c r="J1636" s="42">
        <v>55.2</v>
      </c>
      <c r="K1636" s="42">
        <v>55.2</v>
      </c>
      <c r="L1636" t="s">
        <v>21</v>
      </c>
      <c r="M1636" t="s">
        <v>22</v>
      </c>
      <c r="N1636" t="s">
        <v>23</v>
      </c>
      <c r="O1636" s="42">
        <v>55.2</v>
      </c>
      <c r="P1636" t="s">
        <v>24</v>
      </c>
      <c r="R1636">
        <v>5256203</v>
      </c>
    </row>
    <row r="1637" spans="1:18" customFormat="1">
      <c r="A1637" s="1">
        <v>43890</v>
      </c>
      <c r="C1637" t="s">
        <v>61</v>
      </c>
      <c r="D1637" t="s">
        <v>19</v>
      </c>
      <c r="E1637">
        <v>1200200692</v>
      </c>
      <c r="F1637">
        <v>202030</v>
      </c>
      <c r="G1637" t="s">
        <v>20</v>
      </c>
      <c r="H1637" t="s">
        <v>220</v>
      </c>
      <c r="J1637">
        <v>84</v>
      </c>
      <c r="K1637">
        <v>84</v>
      </c>
      <c r="L1637" t="s">
        <v>21</v>
      </c>
      <c r="M1637" t="s">
        <v>22</v>
      </c>
      <c r="N1637" t="s">
        <v>23</v>
      </c>
      <c r="O1637">
        <v>84</v>
      </c>
      <c r="P1637" t="s">
        <v>24</v>
      </c>
      <c r="R1637">
        <v>5295326</v>
      </c>
    </row>
    <row r="1638" spans="1:18" customFormat="1">
      <c r="A1638" s="1">
        <v>43890</v>
      </c>
      <c r="C1638" t="s">
        <v>27</v>
      </c>
      <c r="D1638" t="s">
        <v>19</v>
      </c>
      <c r="E1638">
        <v>1200200693</v>
      </c>
      <c r="F1638">
        <v>202031</v>
      </c>
      <c r="G1638" t="s">
        <v>20</v>
      </c>
      <c r="H1638" t="s">
        <v>220</v>
      </c>
      <c r="J1638">
        <v>110.4</v>
      </c>
      <c r="K1638">
        <v>110.4</v>
      </c>
      <c r="L1638" t="s">
        <v>21</v>
      </c>
      <c r="M1638" t="s">
        <v>22</v>
      </c>
      <c r="N1638" t="s">
        <v>23</v>
      </c>
      <c r="O1638">
        <v>110.4</v>
      </c>
      <c r="P1638" t="s">
        <v>24</v>
      </c>
      <c r="R1638">
        <v>5295328</v>
      </c>
    </row>
    <row r="1639" spans="1:18" customFormat="1">
      <c r="A1639" s="1">
        <v>43890</v>
      </c>
      <c r="C1639" t="s">
        <v>63</v>
      </c>
      <c r="D1639" t="s">
        <v>19</v>
      </c>
      <c r="E1639">
        <v>1200200699</v>
      </c>
      <c r="F1639">
        <v>202011576</v>
      </c>
      <c r="G1639" t="s">
        <v>20</v>
      </c>
      <c r="H1639" t="s">
        <v>230</v>
      </c>
      <c r="J1639">
        <v>837.6</v>
      </c>
      <c r="K1639">
        <v>837.6</v>
      </c>
      <c r="L1639" t="s">
        <v>21</v>
      </c>
      <c r="M1639" t="s">
        <v>22</v>
      </c>
      <c r="N1639" t="s">
        <v>23</v>
      </c>
      <c r="O1639">
        <v>837.6</v>
      </c>
      <c r="P1639" t="s">
        <v>24</v>
      </c>
      <c r="R1639">
        <v>5295351</v>
      </c>
    </row>
    <row r="1640" spans="1:18" customFormat="1">
      <c r="A1640" s="1">
        <v>43890</v>
      </c>
      <c r="C1640" t="s">
        <v>127</v>
      </c>
      <c r="D1640" t="s">
        <v>19</v>
      </c>
      <c r="E1640">
        <v>1200200456</v>
      </c>
      <c r="F1640">
        <v>8200094</v>
      </c>
      <c r="G1640" t="s">
        <v>20</v>
      </c>
      <c r="H1640" t="s">
        <v>238</v>
      </c>
      <c r="J1640" s="42">
        <v>549.6</v>
      </c>
      <c r="K1640" s="42">
        <v>549.6</v>
      </c>
      <c r="L1640" t="s">
        <v>21</v>
      </c>
      <c r="M1640" t="s">
        <v>22</v>
      </c>
      <c r="N1640" t="s">
        <v>23</v>
      </c>
      <c r="O1640" s="42">
        <v>549.6</v>
      </c>
      <c r="P1640" t="s">
        <v>24</v>
      </c>
      <c r="R1640">
        <v>5255959</v>
      </c>
    </row>
    <row r="1641" spans="1:18" customFormat="1">
      <c r="A1641" s="1">
        <v>43890</v>
      </c>
      <c r="C1641" t="s">
        <v>56</v>
      </c>
      <c r="D1641" t="s">
        <v>19</v>
      </c>
      <c r="E1641">
        <v>1200200467</v>
      </c>
      <c r="F1641">
        <v>2020090296</v>
      </c>
      <c r="G1641" t="s">
        <v>20</v>
      </c>
      <c r="H1641" t="s">
        <v>243</v>
      </c>
      <c r="J1641">
        <v>633.6</v>
      </c>
      <c r="K1641">
        <v>633.6</v>
      </c>
      <c r="L1641" t="s">
        <v>21</v>
      </c>
      <c r="M1641" t="s">
        <v>22</v>
      </c>
      <c r="N1641" t="s">
        <v>23</v>
      </c>
      <c r="O1641">
        <v>633.6</v>
      </c>
      <c r="P1641" t="s">
        <v>24</v>
      </c>
      <c r="R1641">
        <v>5256154</v>
      </c>
    </row>
    <row r="1642" spans="1:18" customFormat="1">
      <c r="A1642" s="1">
        <v>43890</v>
      </c>
      <c r="C1642" t="s">
        <v>56</v>
      </c>
      <c r="D1642" t="s">
        <v>19</v>
      </c>
      <c r="E1642">
        <v>1200200468</v>
      </c>
      <c r="F1642">
        <v>2020090297</v>
      </c>
      <c r="G1642" t="s">
        <v>20</v>
      </c>
      <c r="H1642" t="s">
        <v>243</v>
      </c>
      <c r="J1642">
        <v>405.6</v>
      </c>
      <c r="K1642">
        <v>405.6</v>
      </c>
      <c r="L1642" t="s">
        <v>21</v>
      </c>
      <c r="M1642" t="s">
        <v>22</v>
      </c>
      <c r="N1642" t="s">
        <v>23</v>
      </c>
      <c r="O1642">
        <v>405.6</v>
      </c>
      <c r="P1642" t="s">
        <v>24</v>
      </c>
      <c r="R1642">
        <v>5256156</v>
      </c>
    </row>
    <row r="1643" spans="1:18" customFormat="1">
      <c r="A1643" s="1">
        <v>43890</v>
      </c>
      <c r="C1643" t="s">
        <v>171</v>
      </c>
      <c r="D1643" t="s">
        <v>19</v>
      </c>
      <c r="E1643">
        <v>1200200701</v>
      </c>
      <c r="F1643">
        <v>200131</v>
      </c>
      <c r="G1643" t="s">
        <v>20</v>
      </c>
      <c r="H1643" t="s">
        <v>270</v>
      </c>
      <c r="J1643">
        <v>288.72000000000003</v>
      </c>
      <c r="K1643">
        <v>288.72000000000003</v>
      </c>
      <c r="L1643" t="s">
        <v>21</v>
      </c>
      <c r="M1643" t="s">
        <v>22</v>
      </c>
      <c r="N1643" t="s">
        <v>23</v>
      </c>
      <c r="O1643">
        <v>288.72000000000003</v>
      </c>
      <c r="P1643" t="s">
        <v>24</v>
      </c>
      <c r="R1643">
        <v>5295355</v>
      </c>
    </row>
    <row r="1644" spans="1:18" customFormat="1">
      <c r="A1644" s="1">
        <v>43890</v>
      </c>
      <c r="C1644" t="s">
        <v>166</v>
      </c>
      <c r="D1644" t="s">
        <v>19</v>
      </c>
      <c r="E1644">
        <v>1200200703</v>
      </c>
      <c r="F1644">
        <v>200126</v>
      </c>
      <c r="G1644" t="s">
        <v>20</v>
      </c>
      <c r="H1644" t="s">
        <v>270</v>
      </c>
      <c r="J1644" s="7">
        <v>1918.32</v>
      </c>
      <c r="K1644" s="7">
        <v>1918.32</v>
      </c>
      <c r="L1644" t="s">
        <v>21</v>
      </c>
      <c r="M1644" t="s">
        <v>22</v>
      </c>
      <c r="N1644" t="s">
        <v>23</v>
      </c>
      <c r="O1644" s="7">
        <v>1918.32</v>
      </c>
      <c r="P1644" t="s">
        <v>24</v>
      </c>
      <c r="R1644">
        <v>5295359</v>
      </c>
    </row>
    <row r="1645" spans="1:18" customFormat="1">
      <c r="A1645" s="1">
        <v>43890</v>
      </c>
      <c r="C1645" t="s">
        <v>101</v>
      </c>
      <c r="D1645" t="s">
        <v>19</v>
      </c>
      <c r="E1645">
        <v>1200200700</v>
      </c>
      <c r="F1645">
        <v>620127</v>
      </c>
      <c r="G1645" t="s">
        <v>20</v>
      </c>
      <c r="H1645" t="s">
        <v>271</v>
      </c>
      <c r="J1645">
        <v>571.79999999999995</v>
      </c>
      <c r="K1645">
        <v>571.79999999999995</v>
      </c>
      <c r="L1645" t="s">
        <v>21</v>
      </c>
      <c r="M1645" t="s">
        <v>22</v>
      </c>
      <c r="N1645" t="s">
        <v>23</v>
      </c>
      <c r="O1645">
        <v>571.79999999999995</v>
      </c>
      <c r="P1645" t="s">
        <v>24</v>
      </c>
      <c r="R1645">
        <v>5295353</v>
      </c>
    </row>
    <row r="1646" spans="1:18" customFormat="1">
      <c r="A1646" s="1">
        <v>43899</v>
      </c>
      <c r="C1646" t="s">
        <v>25</v>
      </c>
      <c r="D1646" t="s">
        <v>19</v>
      </c>
      <c r="E1646">
        <v>1200300108</v>
      </c>
      <c r="F1646">
        <v>4115006772</v>
      </c>
      <c r="G1646" t="s">
        <v>20</v>
      </c>
      <c r="H1646" t="s">
        <v>262</v>
      </c>
      <c r="J1646">
        <v>919.92</v>
      </c>
      <c r="K1646">
        <v>919.92</v>
      </c>
      <c r="L1646" t="s">
        <v>21</v>
      </c>
      <c r="M1646" t="s">
        <v>22</v>
      </c>
      <c r="N1646" t="s">
        <v>23</v>
      </c>
      <c r="O1646">
        <v>919.92</v>
      </c>
      <c r="P1646" t="s">
        <v>24</v>
      </c>
      <c r="R1646">
        <v>5356484</v>
      </c>
    </row>
    <row r="1647" spans="1:18" customFormat="1">
      <c r="A1647" s="1">
        <v>43901</v>
      </c>
      <c r="C1647" t="s">
        <v>59</v>
      </c>
      <c r="D1647" t="s">
        <v>19</v>
      </c>
      <c r="E1647">
        <v>1200300109</v>
      </c>
      <c r="F1647">
        <v>4115006782</v>
      </c>
      <c r="G1647" t="s">
        <v>20</v>
      </c>
      <c r="H1647" t="s">
        <v>262</v>
      </c>
      <c r="J1647">
        <v>373.82</v>
      </c>
      <c r="K1647">
        <v>373.82</v>
      </c>
      <c r="L1647" t="s">
        <v>21</v>
      </c>
      <c r="M1647" t="s">
        <v>22</v>
      </c>
      <c r="N1647" t="s">
        <v>23</v>
      </c>
      <c r="O1647">
        <v>373.82</v>
      </c>
      <c r="P1647" t="s">
        <v>24</v>
      </c>
      <c r="R1647">
        <v>5356486</v>
      </c>
    </row>
    <row r="1648" spans="1:18" customFormat="1">
      <c r="A1648" s="1">
        <v>43901</v>
      </c>
      <c r="C1648" t="s">
        <v>26</v>
      </c>
      <c r="D1648" t="s">
        <v>19</v>
      </c>
      <c r="E1648">
        <v>1200300110</v>
      </c>
      <c r="F1648">
        <v>4115006783</v>
      </c>
      <c r="G1648" t="s">
        <v>20</v>
      </c>
      <c r="H1648" t="s">
        <v>262</v>
      </c>
      <c r="J1648">
        <v>814.32</v>
      </c>
      <c r="K1648">
        <v>814.32</v>
      </c>
      <c r="L1648" t="s">
        <v>21</v>
      </c>
      <c r="M1648" t="s">
        <v>22</v>
      </c>
      <c r="N1648" t="s">
        <v>23</v>
      </c>
      <c r="O1648">
        <v>814.32</v>
      </c>
      <c r="P1648" t="s">
        <v>24</v>
      </c>
      <c r="R1648">
        <v>5356488</v>
      </c>
    </row>
    <row r="1649" spans="1:18">
      <c r="A1649" s="147">
        <v>43902</v>
      </c>
      <c r="C1649" t="s">
        <v>60</v>
      </c>
      <c r="D1649" t="s">
        <v>19</v>
      </c>
      <c r="E1649" s="106">
        <v>1200300279</v>
      </c>
      <c r="F1649" s="106">
        <v>2020130</v>
      </c>
      <c r="G1649" s="106" t="s">
        <v>20</v>
      </c>
      <c r="H1649" s="106" t="s">
        <v>219</v>
      </c>
      <c r="J1649" s="42">
        <v>70.08</v>
      </c>
      <c r="K1649" s="42">
        <v>70.08</v>
      </c>
      <c r="L1649" t="s">
        <v>21</v>
      </c>
      <c r="M1649" t="s">
        <v>22</v>
      </c>
      <c r="N1649" t="s">
        <v>23</v>
      </c>
      <c r="O1649" s="106">
        <v>70.08</v>
      </c>
      <c r="P1649" t="s">
        <v>24</v>
      </c>
      <c r="R1649">
        <v>5370747</v>
      </c>
    </row>
    <row r="1650" spans="1:18">
      <c r="A1650" s="147">
        <v>43902</v>
      </c>
      <c r="C1650" t="s">
        <v>98</v>
      </c>
      <c r="D1650" t="s">
        <v>19</v>
      </c>
      <c r="E1650" s="106">
        <v>1200300278</v>
      </c>
      <c r="F1650" s="106">
        <v>2020131</v>
      </c>
      <c r="G1650" s="106" t="s">
        <v>20</v>
      </c>
      <c r="H1650" s="106" t="s">
        <v>219</v>
      </c>
      <c r="J1650" s="42">
        <v>331.92</v>
      </c>
      <c r="K1650" s="42">
        <v>331.92</v>
      </c>
      <c r="L1650" t="s">
        <v>21</v>
      </c>
      <c r="M1650" t="s">
        <v>22</v>
      </c>
      <c r="N1650" t="s">
        <v>23</v>
      </c>
      <c r="O1650" s="106">
        <v>331.92</v>
      </c>
      <c r="P1650" t="s">
        <v>24</v>
      </c>
      <c r="R1650">
        <v>5370743</v>
      </c>
    </row>
    <row r="1651" spans="1:18">
      <c r="A1651" s="147">
        <v>43902</v>
      </c>
      <c r="C1651" t="s">
        <v>100</v>
      </c>
      <c r="D1651" t="s">
        <v>19</v>
      </c>
      <c r="E1651" s="106">
        <v>1200300125</v>
      </c>
      <c r="F1651" s="106">
        <v>2020132</v>
      </c>
      <c r="G1651" s="106" t="s">
        <v>20</v>
      </c>
      <c r="H1651" s="106" t="s">
        <v>219</v>
      </c>
      <c r="J1651">
        <v>36</v>
      </c>
      <c r="K1651">
        <v>36</v>
      </c>
      <c r="L1651" t="s">
        <v>21</v>
      </c>
      <c r="M1651" t="s">
        <v>22</v>
      </c>
      <c r="N1651" t="s">
        <v>23</v>
      </c>
      <c r="O1651" s="106">
        <v>36</v>
      </c>
      <c r="P1651" t="s">
        <v>24</v>
      </c>
      <c r="R1651">
        <v>5356518</v>
      </c>
    </row>
    <row r="1652" spans="1:18">
      <c r="A1652" s="147">
        <v>43902</v>
      </c>
      <c r="C1652" t="s">
        <v>30</v>
      </c>
      <c r="D1652" t="s">
        <v>19</v>
      </c>
      <c r="E1652" s="106">
        <v>1200300111</v>
      </c>
      <c r="F1652" s="106">
        <v>2020133</v>
      </c>
      <c r="G1652" s="106" t="s">
        <v>20</v>
      </c>
      <c r="H1652" s="106" t="s">
        <v>219</v>
      </c>
      <c r="J1652">
        <v>72</v>
      </c>
      <c r="K1652">
        <v>72</v>
      </c>
      <c r="L1652" t="s">
        <v>21</v>
      </c>
      <c r="M1652" t="s">
        <v>22</v>
      </c>
      <c r="N1652" t="s">
        <v>23</v>
      </c>
      <c r="O1652" s="106">
        <v>72</v>
      </c>
      <c r="P1652" t="s">
        <v>24</v>
      </c>
      <c r="R1652">
        <v>5356490</v>
      </c>
    </row>
    <row r="1653" spans="1:18">
      <c r="A1653" s="147">
        <v>43902</v>
      </c>
      <c r="C1653" t="s">
        <v>98</v>
      </c>
      <c r="D1653" t="s">
        <v>19</v>
      </c>
      <c r="E1653" s="106">
        <v>1200300112</v>
      </c>
      <c r="F1653" s="106">
        <v>2020134</v>
      </c>
      <c r="G1653" s="106" t="s">
        <v>20</v>
      </c>
      <c r="H1653" s="106" t="s">
        <v>219</v>
      </c>
      <c r="J1653" s="42">
        <v>36</v>
      </c>
      <c r="K1653" s="42">
        <v>36</v>
      </c>
      <c r="L1653" t="s">
        <v>21</v>
      </c>
      <c r="M1653" t="s">
        <v>22</v>
      </c>
      <c r="N1653" t="s">
        <v>23</v>
      </c>
      <c r="O1653" s="106">
        <v>36</v>
      </c>
      <c r="P1653" t="s">
        <v>24</v>
      </c>
      <c r="R1653">
        <v>5356492</v>
      </c>
    </row>
    <row r="1654" spans="1:18">
      <c r="A1654" s="147">
        <v>43902</v>
      </c>
      <c r="C1654" t="s">
        <v>160</v>
      </c>
      <c r="D1654" t="s">
        <v>19</v>
      </c>
      <c r="E1654" s="106">
        <v>1200300113</v>
      </c>
      <c r="F1654" s="106">
        <v>2020135</v>
      </c>
      <c r="G1654" s="106" t="s">
        <v>20</v>
      </c>
      <c r="H1654" s="106" t="s">
        <v>219</v>
      </c>
      <c r="J1654">
        <v>36</v>
      </c>
      <c r="K1654">
        <v>36</v>
      </c>
      <c r="L1654" t="s">
        <v>21</v>
      </c>
      <c r="M1654" t="s">
        <v>22</v>
      </c>
      <c r="N1654" t="s">
        <v>23</v>
      </c>
      <c r="O1654" s="106">
        <v>36</v>
      </c>
      <c r="P1654" t="s">
        <v>24</v>
      </c>
      <c r="R1654">
        <v>5356494</v>
      </c>
    </row>
    <row r="1655" spans="1:18">
      <c r="A1655" s="147">
        <v>43902</v>
      </c>
      <c r="C1655" t="s">
        <v>36</v>
      </c>
      <c r="D1655" t="s">
        <v>19</v>
      </c>
      <c r="E1655" s="106">
        <v>1200300114</v>
      </c>
      <c r="F1655" s="106">
        <v>2020136</v>
      </c>
      <c r="G1655" s="106" t="s">
        <v>20</v>
      </c>
      <c r="H1655" s="106" t="s">
        <v>219</v>
      </c>
      <c r="J1655">
        <v>539.76</v>
      </c>
      <c r="K1655">
        <v>539.76</v>
      </c>
      <c r="L1655" t="s">
        <v>21</v>
      </c>
      <c r="M1655" t="s">
        <v>22</v>
      </c>
      <c r="N1655" t="s">
        <v>23</v>
      </c>
      <c r="O1655" s="106">
        <v>539.76</v>
      </c>
      <c r="P1655" t="s">
        <v>24</v>
      </c>
      <c r="R1655">
        <v>5356496</v>
      </c>
    </row>
    <row r="1656" spans="1:18">
      <c r="A1656" s="147">
        <v>43902</v>
      </c>
      <c r="C1656" t="s">
        <v>136</v>
      </c>
      <c r="D1656" t="s">
        <v>19</v>
      </c>
      <c r="E1656" s="106">
        <v>1200300115</v>
      </c>
      <c r="F1656" s="106">
        <v>2020137</v>
      </c>
      <c r="G1656" s="106" t="s">
        <v>20</v>
      </c>
      <c r="H1656" s="106" t="s">
        <v>219</v>
      </c>
      <c r="J1656">
        <v>216</v>
      </c>
      <c r="K1656">
        <v>216</v>
      </c>
      <c r="L1656" t="s">
        <v>21</v>
      </c>
      <c r="M1656" t="s">
        <v>22</v>
      </c>
      <c r="N1656" t="s">
        <v>23</v>
      </c>
      <c r="O1656" s="106">
        <v>216</v>
      </c>
      <c r="P1656" t="s">
        <v>24</v>
      </c>
      <c r="R1656">
        <v>5356498</v>
      </c>
    </row>
    <row r="1657" spans="1:18">
      <c r="A1657" s="147">
        <v>43902</v>
      </c>
      <c r="C1657" t="s">
        <v>128</v>
      </c>
      <c r="D1657" t="s">
        <v>19</v>
      </c>
      <c r="E1657" s="106">
        <v>1200300116</v>
      </c>
      <c r="F1657" s="106">
        <v>2020138</v>
      </c>
      <c r="G1657" s="106" t="s">
        <v>20</v>
      </c>
      <c r="H1657" s="106" t="s">
        <v>219</v>
      </c>
      <c r="J1657">
        <v>696.84</v>
      </c>
      <c r="K1657">
        <v>696.84</v>
      </c>
      <c r="L1657" t="s">
        <v>21</v>
      </c>
      <c r="M1657" t="s">
        <v>22</v>
      </c>
      <c r="N1657" t="s">
        <v>23</v>
      </c>
      <c r="O1657" s="106">
        <v>696.84</v>
      </c>
      <c r="P1657" t="s">
        <v>24</v>
      </c>
      <c r="R1657">
        <v>5356500</v>
      </c>
    </row>
    <row r="1658" spans="1:18">
      <c r="A1658" s="147">
        <v>43902</v>
      </c>
      <c r="C1658" t="s">
        <v>163</v>
      </c>
      <c r="D1658" t="s">
        <v>19</v>
      </c>
      <c r="E1658" s="106">
        <v>1200300117</v>
      </c>
      <c r="F1658" s="106">
        <v>2020139</v>
      </c>
      <c r="G1658" s="106" t="s">
        <v>20</v>
      </c>
      <c r="H1658" s="106" t="s">
        <v>219</v>
      </c>
      <c r="J1658" s="42">
        <v>36</v>
      </c>
      <c r="K1658" s="42">
        <v>36</v>
      </c>
      <c r="L1658" t="s">
        <v>21</v>
      </c>
      <c r="M1658" t="s">
        <v>22</v>
      </c>
      <c r="N1658" t="s">
        <v>23</v>
      </c>
      <c r="O1658" s="106">
        <v>36</v>
      </c>
      <c r="P1658" t="s">
        <v>24</v>
      </c>
      <c r="R1658">
        <v>5356502</v>
      </c>
    </row>
    <row r="1659" spans="1:18">
      <c r="A1659" s="147">
        <v>43915</v>
      </c>
      <c r="C1659" t="s">
        <v>92</v>
      </c>
      <c r="D1659" t="s">
        <v>19</v>
      </c>
      <c r="E1659" s="106">
        <v>1200300303</v>
      </c>
      <c r="F1659" s="106">
        <v>2020140</v>
      </c>
      <c r="G1659" s="106" t="s">
        <v>20</v>
      </c>
      <c r="H1659" s="106" t="s">
        <v>219</v>
      </c>
      <c r="J1659">
        <v>416.52</v>
      </c>
      <c r="K1659">
        <v>416.52</v>
      </c>
      <c r="L1659" t="s">
        <v>21</v>
      </c>
      <c r="M1659" t="s">
        <v>22</v>
      </c>
      <c r="N1659" t="s">
        <v>23</v>
      </c>
      <c r="O1659" s="106">
        <v>416.52</v>
      </c>
      <c r="P1659" t="s">
        <v>24</v>
      </c>
      <c r="R1659">
        <v>5370837</v>
      </c>
    </row>
    <row r="1660" spans="1:18">
      <c r="A1660" s="147">
        <v>43902</v>
      </c>
      <c r="C1660" t="s">
        <v>49</v>
      </c>
      <c r="D1660" t="s">
        <v>19</v>
      </c>
      <c r="E1660" s="106">
        <v>1200300118</v>
      </c>
      <c r="F1660" s="106">
        <v>2020141</v>
      </c>
      <c r="G1660" s="106" t="s">
        <v>20</v>
      </c>
      <c r="H1660" s="106" t="s">
        <v>219</v>
      </c>
      <c r="J1660" s="42">
        <v>416.52</v>
      </c>
      <c r="K1660" s="42">
        <v>416.52</v>
      </c>
      <c r="L1660" t="s">
        <v>21</v>
      </c>
      <c r="M1660" t="s">
        <v>22</v>
      </c>
      <c r="N1660" t="s">
        <v>23</v>
      </c>
      <c r="O1660" s="106">
        <v>416.52</v>
      </c>
      <c r="P1660" t="s">
        <v>24</v>
      </c>
      <c r="R1660">
        <v>5356504</v>
      </c>
    </row>
    <row r="1661" spans="1:18">
      <c r="A1661" s="147">
        <v>43902</v>
      </c>
      <c r="C1661" t="s">
        <v>49</v>
      </c>
      <c r="D1661" t="s">
        <v>19</v>
      </c>
      <c r="E1661" s="106">
        <v>1200300119</v>
      </c>
      <c r="F1661" s="106">
        <v>2020142</v>
      </c>
      <c r="G1661" s="106" t="s">
        <v>20</v>
      </c>
      <c r="H1661" s="106" t="s">
        <v>219</v>
      </c>
      <c r="J1661">
        <v>148.19999999999999</v>
      </c>
      <c r="K1661">
        <v>148.19999999999999</v>
      </c>
      <c r="L1661" t="s">
        <v>21</v>
      </c>
      <c r="M1661" t="s">
        <v>22</v>
      </c>
      <c r="N1661" t="s">
        <v>23</v>
      </c>
      <c r="O1661" s="106">
        <v>148.19999999999999</v>
      </c>
      <c r="P1661" t="s">
        <v>24</v>
      </c>
      <c r="R1661">
        <v>5356506</v>
      </c>
    </row>
    <row r="1662" spans="1:18">
      <c r="A1662" s="147">
        <v>43902</v>
      </c>
      <c r="C1662" t="s">
        <v>49</v>
      </c>
      <c r="D1662" t="s">
        <v>19</v>
      </c>
      <c r="E1662" s="106">
        <v>1200300120</v>
      </c>
      <c r="F1662" s="106">
        <v>2020143</v>
      </c>
      <c r="G1662" s="106" t="s">
        <v>20</v>
      </c>
      <c r="H1662" s="106" t="s">
        <v>219</v>
      </c>
      <c r="J1662">
        <v>234</v>
      </c>
      <c r="K1662">
        <v>234</v>
      </c>
      <c r="L1662" t="s">
        <v>21</v>
      </c>
      <c r="M1662" t="s">
        <v>22</v>
      </c>
      <c r="N1662" t="s">
        <v>23</v>
      </c>
      <c r="O1662" s="106">
        <v>234</v>
      </c>
      <c r="P1662" t="s">
        <v>24</v>
      </c>
      <c r="R1662">
        <v>5356508</v>
      </c>
    </row>
    <row r="1663" spans="1:18">
      <c r="A1663" s="147">
        <v>43902</v>
      </c>
      <c r="C1663" t="s">
        <v>92</v>
      </c>
      <c r="D1663" t="s">
        <v>19</v>
      </c>
      <c r="E1663" s="106">
        <v>1200300121</v>
      </c>
      <c r="F1663" s="106">
        <v>2020146</v>
      </c>
      <c r="G1663" s="106" t="s">
        <v>20</v>
      </c>
      <c r="H1663" s="106" t="s">
        <v>219</v>
      </c>
      <c r="J1663">
        <v>78</v>
      </c>
      <c r="K1663">
        <v>78</v>
      </c>
      <c r="L1663" t="s">
        <v>21</v>
      </c>
      <c r="M1663" t="s">
        <v>22</v>
      </c>
      <c r="N1663" t="s">
        <v>23</v>
      </c>
      <c r="O1663" s="106">
        <v>78</v>
      </c>
      <c r="P1663" t="s">
        <v>24</v>
      </c>
      <c r="R1663">
        <v>5356510</v>
      </c>
    </row>
    <row r="1664" spans="1:18">
      <c r="A1664" s="147">
        <v>43902</v>
      </c>
      <c r="C1664" t="s">
        <v>40</v>
      </c>
      <c r="D1664" t="s">
        <v>19</v>
      </c>
      <c r="E1664" s="106">
        <v>1200300122</v>
      </c>
      <c r="F1664" s="106">
        <v>2020147</v>
      </c>
      <c r="G1664" s="106" t="s">
        <v>20</v>
      </c>
      <c r="H1664" s="106" t="s">
        <v>219</v>
      </c>
      <c r="J1664" s="42">
        <v>467.52</v>
      </c>
      <c r="K1664" s="42">
        <v>467.52</v>
      </c>
      <c r="L1664" t="s">
        <v>21</v>
      </c>
      <c r="M1664" t="s">
        <v>22</v>
      </c>
      <c r="N1664" t="s">
        <v>23</v>
      </c>
      <c r="O1664" s="106">
        <v>467.52</v>
      </c>
      <c r="P1664" t="s">
        <v>24</v>
      </c>
      <c r="R1664">
        <v>5356512</v>
      </c>
    </row>
    <row r="1665" spans="1:18">
      <c r="A1665" s="147">
        <v>43902</v>
      </c>
      <c r="C1665" t="s">
        <v>46</v>
      </c>
      <c r="D1665" t="s">
        <v>19</v>
      </c>
      <c r="E1665" s="106">
        <v>1200300123</v>
      </c>
      <c r="F1665" s="106">
        <v>2020148</v>
      </c>
      <c r="G1665" s="106" t="s">
        <v>20</v>
      </c>
      <c r="H1665" s="106" t="s">
        <v>219</v>
      </c>
      <c r="J1665" s="42">
        <v>514.79999999999995</v>
      </c>
      <c r="K1665" s="42">
        <v>514.79999999999995</v>
      </c>
      <c r="L1665" t="s">
        <v>21</v>
      </c>
      <c r="M1665" t="s">
        <v>22</v>
      </c>
      <c r="N1665" t="s">
        <v>23</v>
      </c>
      <c r="O1665" s="106">
        <v>514.79999999999995</v>
      </c>
      <c r="P1665" t="s">
        <v>24</v>
      </c>
      <c r="R1665">
        <v>5356514</v>
      </c>
    </row>
    <row r="1666" spans="1:18" customFormat="1">
      <c r="A1666" s="1">
        <v>43902</v>
      </c>
      <c r="C1666" t="s">
        <v>145</v>
      </c>
      <c r="D1666" t="s">
        <v>19</v>
      </c>
      <c r="E1666">
        <v>1200300100</v>
      </c>
      <c r="F1666">
        <v>20200064</v>
      </c>
      <c r="G1666" t="s">
        <v>20</v>
      </c>
      <c r="H1666" t="s">
        <v>222</v>
      </c>
      <c r="J1666" s="42">
        <v>707.69</v>
      </c>
      <c r="K1666" s="42">
        <v>707.69</v>
      </c>
      <c r="L1666" t="s">
        <v>21</v>
      </c>
      <c r="M1666" t="s">
        <v>22</v>
      </c>
      <c r="N1666" t="s">
        <v>23</v>
      </c>
      <c r="O1666" s="42">
        <v>707.69</v>
      </c>
      <c r="P1666" t="s">
        <v>24</v>
      </c>
      <c r="R1666">
        <v>5320211</v>
      </c>
    </row>
    <row r="1667" spans="1:18" customFormat="1">
      <c r="A1667" s="1">
        <v>43902</v>
      </c>
      <c r="C1667" t="s">
        <v>35</v>
      </c>
      <c r="D1667" t="s">
        <v>19</v>
      </c>
      <c r="E1667">
        <v>1200300277</v>
      </c>
      <c r="F1667">
        <v>2060010</v>
      </c>
      <c r="G1667" t="s">
        <v>20</v>
      </c>
      <c r="H1667" t="s">
        <v>277</v>
      </c>
      <c r="J1667">
        <v>141.6</v>
      </c>
      <c r="K1667">
        <v>141.6</v>
      </c>
      <c r="L1667" t="s">
        <v>21</v>
      </c>
      <c r="M1667" t="s">
        <v>22</v>
      </c>
      <c r="N1667" t="s">
        <v>23</v>
      </c>
      <c r="O1667">
        <v>141.6</v>
      </c>
      <c r="P1667" t="s">
        <v>24</v>
      </c>
      <c r="R1667">
        <v>5370741</v>
      </c>
    </row>
    <row r="1668" spans="1:18" customFormat="1">
      <c r="A1668" s="1">
        <v>43909</v>
      </c>
      <c r="C1668" t="s">
        <v>162</v>
      </c>
      <c r="D1668" t="s">
        <v>19</v>
      </c>
      <c r="E1668">
        <v>1200300286</v>
      </c>
      <c r="F1668">
        <v>2205010096</v>
      </c>
      <c r="G1668" t="s">
        <v>20</v>
      </c>
      <c r="H1668" t="s">
        <v>212</v>
      </c>
      <c r="J1668" s="42">
        <v>546</v>
      </c>
      <c r="K1668" s="42">
        <v>546</v>
      </c>
      <c r="L1668" t="s">
        <v>21</v>
      </c>
      <c r="M1668" t="s">
        <v>22</v>
      </c>
      <c r="N1668" t="s">
        <v>23</v>
      </c>
      <c r="O1668" s="42">
        <v>546</v>
      </c>
      <c r="P1668" t="s">
        <v>24</v>
      </c>
      <c r="R1668">
        <v>5370779</v>
      </c>
    </row>
    <row r="1669" spans="1:18" customFormat="1">
      <c r="A1669" s="1">
        <v>43909</v>
      </c>
      <c r="C1669" t="s">
        <v>180</v>
      </c>
      <c r="D1669" t="s">
        <v>19</v>
      </c>
      <c r="E1669">
        <v>1200300285</v>
      </c>
      <c r="F1669">
        <v>202034</v>
      </c>
      <c r="G1669" t="s">
        <v>20</v>
      </c>
      <c r="H1669" t="s">
        <v>220</v>
      </c>
      <c r="J1669" s="42">
        <v>27.6</v>
      </c>
      <c r="K1669" s="42">
        <v>27.6</v>
      </c>
      <c r="L1669" t="s">
        <v>21</v>
      </c>
      <c r="M1669" t="s">
        <v>22</v>
      </c>
      <c r="N1669" t="s">
        <v>23</v>
      </c>
      <c r="O1669" s="42">
        <v>27.6</v>
      </c>
      <c r="P1669" t="s">
        <v>24</v>
      </c>
      <c r="R1669">
        <v>5370768</v>
      </c>
    </row>
    <row r="1670" spans="1:18" customFormat="1">
      <c r="A1670" s="1">
        <v>43909</v>
      </c>
      <c r="C1670" t="s">
        <v>56</v>
      </c>
      <c r="D1670" t="s">
        <v>19</v>
      </c>
      <c r="E1670">
        <v>1200300280</v>
      </c>
      <c r="F1670">
        <v>2000049</v>
      </c>
      <c r="G1670" t="s">
        <v>20</v>
      </c>
      <c r="H1670" t="s">
        <v>235</v>
      </c>
      <c r="J1670">
        <v>345.6</v>
      </c>
      <c r="K1670">
        <v>345.6</v>
      </c>
      <c r="L1670" t="s">
        <v>21</v>
      </c>
      <c r="M1670" t="s">
        <v>22</v>
      </c>
      <c r="N1670" t="s">
        <v>23</v>
      </c>
      <c r="O1670">
        <v>345.6</v>
      </c>
      <c r="P1670" t="s">
        <v>24</v>
      </c>
      <c r="R1670">
        <v>5370749</v>
      </c>
    </row>
    <row r="1671" spans="1:18" customFormat="1">
      <c r="A1671" s="1">
        <v>43909</v>
      </c>
      <c r="C1671" t="s">
        <v>56</v>
      </c>
      <c r="D1671" t="s">
        <v>19</v>
      </c>
      <c r="E1671">
        <v>1200300281</v>
      </c>
      <c r="F1671">
        <v>2000050</v>
      </c>
      <c r="G1671" t="s">
        <v>20</v>
      </c>
      <c r="H1671" t="s">
        <v>235</v>
      </c>
      <c r="J1671">
        <v>144</v>
      </c>
      <c r="K1671">
        <v>144</v>
      </c>
      <c r="L1671" t="s">
        <v>21</v>
      </c>
      <c r="M1671" t="s">
        <v>22</v>
      </c>
      <c r="N1671" t="s">
        <v>23</v>
      </c>
      <c r="O1671">
        <v>144</v>
      </c>
      <c r="P1671" t="s">
        <v>24</v>
      </c>
      <c r="R1671">
        <v>5370751</v>
      </c>
    </row>
    <row r="1672" spans="1:18" customFormat="1">
      <c r="A1672" s="1">
        <v>43914</v>
      </c>
      <c r="C1672" t="s">
        <v>82</v>
      </c>
      <c r="D1672" t="s">
        <v>19</v>
      </c>
      <c r="E1672">
        <v>1200300287</v>
      </c>
      <c r="F1672">
        <v>202000842</v>
      </c>
      <c r="G1672" t="s">
        <v>20</v>
      </c>
      <c r="H1672" t="s">
        <v>191</v>
      </c>
      <c r="J1672" s="42">
        <v>379.2</v>
      </c>
      <c r="K1672" s="42">
        <v>379.2</v>
      </c>
      <c r="L1672" t="s">
        <v>21</v>
      </c>
      <c r="M1672" t="s">
        <v>22</v>
      </c>
      <c r="N1672" t="s">
        <v>23</v>
      </c>
      <c r="O1672" s="42">
        <v>379.2</v>
      </c>
      <c r="P1672" t="s">
        <v>24</v>
      </c>
      <c r="R1672">
        <v>5370781</v>
      </c>
    </row>
    <row r="1673" spans="1:18" customFormat="1">
      <c r="A1673" s="1">
        <v>43914</v>
      </c>
      <c r="C1673" t="s">
        <v>145</v>
      </c>
      <c r="D1673" t="s">
        <v>19</v>
      </c>
      <c r="E1673">
        <v>1200300288</v>
      </c>
      <c r="F1673">
        <v>20200593</v>
      </c>
      <c r="G1673" t="s">
        <v>20</v>
      </c>
      <c r="H1673" t="s">
        <v>274</v>
      </c>
      <c r="J1673">
        <v>196.8</v>
      </c>
      <c r="K1673">
        <v>196.8</v>
      </c>
      <c r="L1673" t="s">
        <v>21</v>
      </c>
      <c r="M1673" t="s">
        <v>22</v>
      </c>
      <c r="N1673" t="s">
        <v>23</v>
      </c>
      <c r="O1673">
        <v>196.8</v>
      </c>
      <c r="P1673" t="s">
        <v>24</v>
      </c>
      <c r="R1673">
        <v>5370783</v>
      </c>
    </row>
    <row r="1674" spans="1:18">
      <c r="A1674" s="147">
        <v>43902</v>
      </c>
      <c r="C1674" t="s">
        <v>56</v>
      </c>
      <c r="D1674" t="s">
        <v>19</v>
      </c>
      <c r="E1674" s="106">
        <v>1200300124</v>
      </c>
      <c r="F1674" s="106">
        <v>2020149</v>
      </c>
      <c r="G1674" s="106" t="s">
        <v>20</v>
      </c>
      <c r="H1674" s="106" t="s">
        <v>219</v>
      </c>
      <c r="J1674" s="42">
        <v>564.84</v>
      </c>
      <c r="K1674" s="42">
        <v>564.84</v>
      </c>
      <c r="L1674" t="s">
        <v>21</v>
      </c>
      <c r="M1674" t="s">
        <v>22</v>
      </c>
      <c r="N1674" t="s">
        <v>23</v>
      </c>
      <c r="O1674" s="106">
        <v>564.84</v>
      </c>
      <c r="P1674" t="s">
        <v>24</v>
      </c>
      <c r="R1674">
        <v>5356516</v>
      </c>
    </row>
    <row r="1675" spans="1:18">
      <c r="A1675" s="147">
        <v>43915</v>
      </c>
      <c r="C1675" t="s">
        <v>42</v>
      </c>
      <c r="D1675" t="s">
        <v>19</v>
      </c>
      <c r="E1675" s="106">
        <v>1200300289</v>
      </c>
      <c r="F1675" s="106">
        <v>2020156</v>
      </c>
      <c r="G1675" s="106" t="s">
        <v>20</v>
      </c>
      <c r="H1675" s="106" t="s">
        <v>219</v>
      </c>
      <c r="J1675" s="42">
        <v>53.88</v>
      </c>
      <c r="K1675" s="42">
        <v>53.88</v>
      </c>
      <c r="L1675" t="s">
        <v>21</v>
      </c>
      <c r="M1675" t="s">
        <v>22</v>
      </c>
      <c r="N1675" t="s">
        <v>23</v>
      </c>
      <c r="O1675" s="106">
        <v>53.88</v>
      </c>
      <c r="P1675" t="s">
        <v>24</v>
      </c>
      <c r="R1675">
        <v>5370785</v>
      </c>
    </row>
    <row r="1676" spans="1:18">
      <c r="A1676" s="147">
        <v>43915</v>
      </c>
      <c r="C1676" t="s">
        <v>98</v>
      </c>
      <c r="D1676" t="s">
        <v>19</v>
      </c>
      <c r="E1676" s="106">
        <v>1200300296</v>
      </c>
      <c r="F1676" s="106">
        <v>2020157</v>
      </c>
      <c r="G1676" s="106" t="s">
        <v>20</v>
      </c>
      <c r="H1676" s="106" t="s">
        <v>219</v>
      </c>
      <c r="J1676" s="42">
        <v>186</v>
      </c>
      <c r="K1676" s="42">
        <v>186</v>
      </c>
      <c r="L1676" t="s">
        <v>21</v>
      </c>
      <c r="M1676" t="s">
        <v>22</v>
      </c>
      <c r="N1676" t="s">
        <v>23</v>
      </c>
      <c r="O1676" s="106">
        <v>186</v>
      </c>
      <c r="P1676" t="s">
        <v>24</v>
      </c>
      <c r="R1676">
        <v>5370821</v>
      </c>
    </row>
    <row r="1677" spans="1:18">
      <c r="A1677" s="147">
        <v>43915</v>
      </c>
      <c r="C1677" t="s">
        <v>103</v>
      </c>
      <c r="D1677" t="s">
        <v>19</v>
      </c>
      <c r="E1677" s="106">
        <v>1200300290</v>
      </c>
      <c r="F1677" s="106">
        <v>2020158</v>
      </c>
      <c r="G1677" s="106" t="s">
        <v>20</v>
      </c>
      <c r="H1677" s="106" t="s">
        <v>219</v>
      </c>
      <c r="J1677" s="42">
        <v>93</v>
      </c>
      <c r="K1677" s="42">
        <v>93</v>
      </c>
      <c r="L1677" t="s">
        <v>21</v>
      </c>
      <c r="M1677" t="s">
        <v>22</v>
      </c>
      <c r="N1677" t="s">
        <v>23</v>
      </c>
      <c r="O1677" s="106">
        <v>93</v>
      </c>
      <c r="P1677" t="s">
        <v>24</v>
      </c>
      <c r="R1677">
        <v>5370787</v>
      </c>
    </row>
    <row r="1678" spans="1:18">
      <c r="A1678" s="147">
        <v>43915</v>
      </c>
      <c r="C1678" t="s">
        <v>31</v>
      </c>
      <c r="D1678" t="s">
        <v>19</v>
      </c>
      <c r="E1678" s="106">
        <v>1200300291</v>
      </c>
      <c r="F1678" s="106">
        <v>2020159</v>
      </c>
      <c r="G1678" s="106" t="s">
        <v>20</v>
      </c>
      <c r="H1678" s="106" t="s">
        <v>219</v>
      </c>
      <c r="J1678" s="7">
        <v>1457.52</v>
      </c>
      <c r="K1678" s="7">
        <v>1457.52</v>
      </c>
      <c r="L1678" t="s">
        <v>21</v>
      </c>
      <c r="M1678" t="s">
        <v>22</v>
      </c>
      <c r="N1678" t="s">
        <v>23</v>
      </c>
      <c r="O1678" s="98">
        <v>1457.52</v>
      </c>
      <c r="P1678" t="s">
        <v>24</v>
      </c>
      <c r="R1678">
        <v>5370789</v>
      </c>
    </row>
    <row r="1679" spans="1:18">
      <c r="A1679" s="147">
        <v>43915</v>
      </c>
      <c r="C1679" t="s">
        <v>91</v>
      </c>
      <c r="D1679" t="s">
        <v>19</v>
      </c>
      <c r="E1679" s="106">
        <v>1200300297</v>
      </c>
      <c r="F1679" s="106">
        <v>2020160</v>
      </c>
      <c r="G1679" s="106" t="s">
        <v>20</v>
      </c>
      <c r="H1679" s="106" t="s">
        <v>219</v>
      </c>
      <c r="J1679" s="42">
        <v>80.64</v>
      </c>
      <c r="K1679" s="42">
        <v>80.64</v>
      </c>
      <c r="L1679" t="s">
        <v>21</v>
      </c>
      <c r="M1679" t="s">
        <v>22</v>
      </c>
      <c r="N1679" t="s">
        <v>23</v>
      </c>
      <c r="O1679" s="106">
        <v>80.64</v>
      </c>
      <c r="P1679" t="s">
        <v>24</v>
      </c>
      <c r="R1679">
        <v>5370825</v>
      </c>
    </row>
    <row r="1680" spans="1:18">
      <c r="A1680" s="147">
        <v>43915</v>
      </c>
      <c r="C1680" t="s">
        <v>70</v>
      </c>
      <c r="D1680" t="s">
        <v>19</v>
      </c>
      <c r="E1680" s="106">
        <v>1200300292</v>
      </c>
      <c r="F1680" s="106">
        <v>2020161</v>
      </c>
      <c r="G1680" s="106" t="s">
        <v>20</v>
      </c>
      <c r="H1680" s="106" t="s">
        <v>219</v>
      </c>
      <c r="J1680">
        <v>43.44</v>
      </c>
      <c r="K1680">
        <v>43.44</v>
      </c>
      <c r="L1680" t="s">
        <v>21</v>
      </c>
      <c r="M1680" t="s">
        <v>22</v>
      </c>
      <c r="N1680" t="s">
        <v>23</v>
      </c>
      <c r="O1680" s="106">
        <v>43.44</v>
      </c>
      <c r="P1680" t="s">
        <v>24</v>
      </c>
      <c r="R1680">
        <v>5370791</v>
      </c>
    </row>
    <row r="1681" spans="1:18">
      <c r="A1681" s="147">
        <v>43915</v>
      </c>
      <c r="C1681" t="s">
        <v>27</v>
      </c>
      <c r="D1681" t="s">
        <v>19</v>
      </c>
      <c r="E1681" s="106">
        <v>1200300298</v>
      </c>
      <c r="F1681" s="106">
        <v>2020162</v>
      </c>
      <c r="G1681" s="106" t="s">
        <v>20</v>
      </c>
      <c r="H1681" s="106" t="s">
        <v>219</v>
      </c>
      <c r="J1681" s="42">
        <v>43.44</v>
      </c>
      <c r="K1681" s="42">
        <v>43.44</v>
      </c>
      <c r="L1681" t="s">
        <v>21</v>
      </c>
      <c r="M1681" t="s">
        <v>22</v>
      </c>
      <c r="N1681" t="s">
        <v>23</v>
      </c>
      <c r="O1681" s="106">
        <v>43.44</v>
      </c>
      <c r="P1681" t="s">
        <v>24</v>
      </c>
      <c r="R1681">
        <v>5370827</v>
      </c>
    </row>
    <row r="1682" spans="1:18">
      <c r="A1682" s="147">
        <v>43915</v>
      </c>
      <c r="C1682" t="s">
        <v>119</v>
      </c>
      <c r="D1682" t="s">
        <v>19</v>
      </c>
      <c r="E1682" s="106">
        <v>1200300299</v>
      </c>
      <c r="F1682" s="106">
        <v>2020163</v>
      </c>
      <c r="G1682" s="106" t="s">
        <v>20</v>
      </c>
      <c r="H1682" s="106" t="s">
        <v>219</v>
      </c>
      <c r="J1682" s="42">
        <v>96.6</v>
      </c>
      <c r="K1682" s="42">
        <v>96.6</v>
      </c>
      <c r="L1682" t="s">
        <v>21</v>
      </c>
      <c r="M1682" t="s">
        <v>22</v>
      </c>
      <c r="N1682" t="s">
        <v>23</v>
      </c>
      <c r="O1682" s="106">
        <v>96.6</v>
      </c>
      <c r="P1682" t="s">
        <v>24</v>
      </c>
      <c r="R1682">
        <v>5370829</v>
      </c>
    </row>
    <row r="1683" spans="1:18">
      <c r="A1683" s="147">
        <v>43915</v>
      </c>
      <c r="C1683" t="s">
        <v>41</v>
      </c>
      <c r="D1683" t="s">
        <v>19</v>
      </c>
      <c r="E1683" s="106">
        <v>1200300293</v>
      </c>
      <c r="F1683" s="106">
        <v>2020164</v>
      </c>
      <c r="G1683" s="106" t="s">
        <v>20</v>
      </c>
      <c r="H1683" s="106" t="s">
        <v>219</v>
      </c>
      <c r="J1683">
        <v>54.96</v>
      </c>
      <c r="K1683">
        <v>54.96</v>
      </c>
      <c r="L1683" t="s">
        <v>21</v>
      </c>
      <c r="M1683" t="s">
        <v>22</v>
      </c>
      <c r="N1683" t="s">
        <v>23</v>
      </c>
      <c r="O1683" s="106">
        <v>54.96</v>
      </c>
      <c r="P1683" t="s">
        <v>24</v>
      </c>
      <c r="R1683">
        <v>5370793</v>
      </c>
    </row>
    <row r="1684" spans="1:18">
      <c r="A1684" s="147">
        <v>43915</v>
      </c>
      <c r="C1684" t="s">
        <v>40</v>
      </c>
      <c r="D1684" t="s">
        <v>19</v>
      </c>
      <c r="E1684" s="106">
        <v>1200300294</v>
      </c>
      <c r="F1684" s="106">
        <v>2020165</v>
      </c>
      <c r="G1684" s="106" t="s">
        <v>20</v>
      </c>
      <c r="H1684" s="106" t="s">
        <v>219</v>
      </c>
      <c r="J1684" s="42">
        <v>89.88</v>
      </c>
      <c r="K1684" s="42">
        <v>89.88</v>
      </c>
      <c r="L1684" t="s">
        <v>21</v>
      </c>
      <c r="M1684" t="s">
        <v>22</v>
      </c>
      <c r="N1684" t="s">
        <v>23</v>
      </c>
      <c r="O1684" s="106">
        <v>89.88</v>
      </c>
      <c r="P1684" t="s">
        <v>24</v>
      </c>
      <c r="R1684">
        <v>5370795</v>
      </c>
    </row>
    <row r="1685" spans="1:18">
      <c r="A1685" s="147">
        <v>43915</v>
      </c>
      <c r="C1685" t="s">
        <v>40</v>
      </c>
      <c r="D1685" t="s">
        <v>19</v>
      </c>
      <c r="E1685" s="106">
        <v>1200300295</v>
      </c>
      <c r="F1685" s="106">
        <v>2020166</v>
      </c>
      <c r="G1685" s="106" t="s">
        <v>20</v>
      </c>
      <c r="H1685" s="106" t="s">
        <v>219</v>
      </c>
      <c r="J1685" s="42">
        <v>54.96</v>
      </c>
      <c r="K1685" s="42">
        <v>54.96</v>
      </c>
      <c r="L1685" t="s">
        <v>21</v>
      </c>
      <c r="M1685" t="s">
        <v>22</v>
      </c>
      <c r="N1685" t="s">
        <v>23</v>
      </c>
      <c r="O1685" s="106">
        <v>54.96</v>
      </c>
      <c r="P1685" t="s">
        <v>24</v>
      </c>
      <c r="R1685">
        <v>5370819</v>
      </c>
    </row>
    <row r="1686" spans="1:18">
      <c r="A1686" s="147">
        <v>43915</v>
      </c>
      <c r="C1686" t="s">
        <v>60</v>
      </c>
      <c r="D1686" t="s">
        <v>19</v>
      </c>
      <c r="E1686" s="106">
        <v>1200300300</v>
      </c>
      <c r="F1686" s="106">
        <v>2020167</v>
      </c>
      <c r="G1686" s="106" t="s">
        <v>20</v>
      </c>
      <c r="H1686" s="106" t="s">
        <v>219</v>
      </c>
      <c r="J1686" s="42">
        <v>62.4</v>
      </c>
      <c r="K1686" s="42">
        <v>62.4</v>
      </c>
      <c r="L1686" t="s">
        <v>21</v>
      </c>
      <c r="M1686" t="s">
        <v>22</v>
      </c>
      <c r="N1686" t="s">
        <v>23</v>
      </c>
      <c r="O1686" s="106">
        <v>62.4</v>
      </c>
      <c r="P1686" t="s">
        <v>24</v>
      </c>
      <c r="R1686">
        <v>5370831</v>
      </c>
    </row>
    <row r="1687" spans="1:18">
      <c r="A1687" s="147">
        <v>43915</v>
      </c>
      <c r="C1687" t="s">
        <v>167</v>
      </c>
      <c r="D1687" t="s">
        <v>19</v>
      </c>
      <c r="E1687" s="106">
        <v>1200300301</v>
      </c>
      <c r="F1687" s="106">
        <v>2020168</v>
      </c>
      <c r="G1687" s="106" t="s">
        <v>20</v>
      </c>
      <c r="H1687" s="106" t="s">
        <v>219</v>
      </c>
      <c r="J1687" s="42">
        <v>914.52</v>
      </c>
      <c r="K1687" s="42">
        <v>914.52</v>
      </c>
      <c r="L1687" t="s">
        <v>21</v>
      </c>
      <c r="M1687" t="s">
        <v>22</v>
      </c>
      <c r="N1687" t="s">
        <v>23</v>
      </c>
      <c r="O1687" s="106">
        <v>914.52</v>
      </c>
      <c r="P1687" t="s">
        <v>24</v>
      </c>
      <c r="R1687">
        <v>5370833</v>
      </c>
    </row>
    <row r="1688" spans="1:18">
      <c r="A1688" s="147">
        <v>43915</v>
      </c>
      <c r="C1688" t="s">
        <v>35</v>
      </c>
      <c r="D1688" t="s">
        <v>19</v>
      </c>
      <c r="E1688" s="106">
        <v>1200300302</v>
      </c>
      <c r="F1688" s="106">
        <v>2020169</v>
      </c>
      <c r="G1688" s="106" t="s">
        <v>20</v>
      </c>
      <c r="H1688" s="106" t="s">
        <v>219</v>
      </c>
      <c r="J1688" s="7">
        <v>1856.4</v>
      </c>
      <c r="K1688" s="7">
        <v>1856.4</v>
      </c>
      <c r="L1688" t="s">
        <v>21</v>
      </c>
      <c r="M1688" t="s">
        <v>22</v>
      </c>
      <c r="N1688" t="s">
        <v>23</v>
      </c>
      <c r="O1688" s="98">
        <v>1856.4</v>
      </c>
      <c r="P1688" t="s">
        <v>24</v>
      </c>
      <c r="R1688">
        <v>5370835</v>
      </c>
    </row>
    <row r="1689" spans="1:18" customFormat="1">
      <c r="A1689" s="1">
        <v>43915</v>
      </c>
      <c r="C1689" t="s">
        <v>54</v>
      </c>
      <c r="D1689" t="s">
        <v>19</v>
      </c>
      <c r="E1689">
        <v>1200300307</v>
      </c>
      <c r="F1689">
        <v>202041</v>
      </c>
      <c r="G1689" t="s">
        <v>20</v>
      </c>
      <c r="H1689" t="s">
        <v>220</v>
      </c>
      <c r="J1689">
        <v>27.6</v>
      </c>
      <c r="K1689">
        <v>27.6</v>
      </c>
      <c r="L1689" t="s">
        <v>21</v>
      </c>
      <c r="M1689" t="s">
        <v>22</v>
      </c>
      <c r="N1689" t="s">
        <v>23</v>
      </c>
      <c r="O1689">
        <v>27.6</v>
      </c>
      <c r="P1689" t="s">
        <v>24</v>
      </c>
      <c r="R1689">
        <v>5370881</v>
      </c>
    </row>
    <row r="1690" spans="1:18" customFormat="1">
      <c r="A1690" s="1">
        <v>43915</v>
      </c>
      <c r="C1690" t="s">
        <v>79</v>
      </c>
      <c r="D1690" t="s">
        <v>19</v>
      </c>
      <c r="E1690">
        <v>1200300304</v>
      </c>
      <c r="F1690">
        <v>202038</v>
      </c>
      <c r="G1690" t="s">
        <v>20</v>
      </c>
      <c r="H1690" t="s">
        <v>220</v>
      </c>
      <c r="J1690">
        <v>368.4</v>
      </c>
      <c r="K1690">
        <v>368.4</v>
      </c>
      <c r="L1690" t="s">
        <v>21</v>
      </c>
      <c r="M1690" t="s">
        <v>22</v>
      </c>
      <c r="N1690" t="s">
        <v>23</v>
      </c>
      <c r="O1690">
        <v>368.4</v>
      </c>
      <c r="P1690" t="s">
        <v>24</v>
      </c>
      <c r="R1690">
        <v>5370839</v>
      </c>
    </row>
    <row r="1691" spans="1:18" customFormat="1">
      <c r="A1691" s="1">
        <v>43915</v>
      </c>
      <c r="C1691" t="s">
        <v>115</v>
      </c>
      <c r="D1691" t="s">
        <v>19</v>
      </c>
      <c r="E1691">
        <v>1200300309</v>
      </c>
      <c r="F1691">
        <v>202043</v>
      </c>
      <c r="G1691" t="s">
        <v>20</v>
      </c>
      <c r="H1691" t="s">
        <v>220</v>
      </c>
      <c r="J1691" s="42">
        <v>55.2</v>
      </c>
      <c r="K1691" s="42">
        <v>55.2</v>
      </c>
      <c r="L1691" t="s">
        <v>21</v>
      </c>
      <c r="M1691" t="s">
        <v>22</v>
      </c>
      <c r="N1691" t="s">
        <v>23</v>
      </c>
      <c r="O1691" s="42">
        <v>55.2</v>
      </c>
      <c r="P1691" t="s">
        <v>24</v>
      </c>
      <c r="R1691">
        <v>5370885</v>
      </c>
    </row>
    <row r="1692" spans="1:18" customFormat="1">
      <c r="A1692" s="1">
        <v>43915</v>
      </c>
      <c r="C1692" t="s">
        <v>116</v>
      </c>
      <c r="D1692" t="s">
        <v>19</v>
      </c>
      <c r="E1692">
        <v>1200300305</v>
      </c>
      <c r="F1692">
        <v>202039</v>
      </c>
      <c r="G1692" t="s">
        <v>20</v>
      </c>
      <c r="H1692" t="s">
        <v>220</v>
      </c>
      <c r="J1692" s="42">
        <v>189.6</v>
      </c>
      <c r="K1692" s="42">
        <v>189.6</v>
      </c>
      <c r="L1692" t="s">
        <v>21</v>
      </c>
      <c r="M1692" t="s">
        <v>22</v>
      </c>
      <c r="N1692" t="s">
        <v>23</v>
      </c>
      <c r="O1692" s="42">
        <v>189.6</v>
      </c>
      <c r="P1692" t="s">
        <v>24</v>
      </c>
      <c r="R1692">
        <v>5370877</v>
      </c>
    </row>
    <row r="1693" spans="1:18" customFormat="1">
      <c r="A1693" s="1">
        <v>43915</v>
      </c>
      <c r="C1693" t="s">
        <v>116</v>
      </c>
      <c r="D1693" t="s">
        <v>19</v>
      </c>
      <c r="E1693">
        <v>1200300306</v>
      </c>
      <c r="F1693">
        <v>202040</v>
      </c>
      <c r="G1693" t="s">
        <v>20</v>
      </c>
      <c r="H1693" t="s">
        <v>220</v>
      </c>
      <c r="J1693" s="7">
        <v>2988</v>
      </c>
      <c r="K1693" s="7">
        <v>2988</v>
      </c>
      <c r="L1693" t="s">
        <v>21</v>
      </c>
      <c r="M1693" t="s">
        <v>22</v>
      </c>
      <c r="N1693" t="s">
        <v>23</v>
      </c>
      <c r="O1693" s="7">
        <v>2988</v>
      </c>
      <c r="P1693" t="s">
        <v>24</v>
      </c>
      <c r="R1693">
        <v>5370879</v>
      </c>
    </row>
    <row r="1694" spans="1:18" customFormat="1">
      <c r="A1694" s="1">
        <v>43915</v>
      </c>
      <c r="C1694" t="s">
        <v>61</v>
      </c>
      <c r="D1694" t="s">
        <v>19</v>
      </c>
      <c r="E1694">
        <v>1200300308</v>
      </c>
      <c r="F1694">
        <v>202042</v>
      </c>
      <c r="G1694" t="s">
        <v>20</v>
      </c>
      <c r="H1694" t="s">
        <v>220</v>
      </c>
      <c r="J1694" s="42">
        <v>572.4</v>
      </c>
      <c r="K1694" s="42">
        <v>572.4</v>
      </c>
      <c r="L1694" t="s">
        <v>21</v>
      </c>
      <c r="M1694" t="s">
        <v>22</v>
      </c>
      <c r="N1694" t="s">
        <v>23</v>
      </c>
      <c r="O1694" s="42">
        <v>572.4</v>
      </c>
      <c r="P1694" t="s">
        <v>24</v>
      </c>
      <c r="R1694">
        <v>5370883</v>
      </c>
    </row>
    <row r="1695" spans="1:18">
      <c r="A1695" s="147">
        <v>43917</v>
      </c>
      <c r="C1695" t="s">
        <v>35</v>
      </c>
      <c r="D1695" t="s">
        <v>19</v>
      </c>
      <c r="E1695" s="106">
        <v>1200300310</v>
      </c>
      <c r="F1695" s="106">
        <v>2020172</v>
      </c>
      <c r="G1695" s="106" t="s">
        <v>20</v>
      </c>
      <c r="H1695" s="106" t="s">
        <v>219</v>
      </c>
      <c r="J1695" s="42">
        <v>240</v>
      </c>
      <c r="K1695" s="42">
        <v>240</v>
      </c>
      <c r="L1695" t="s">
        <v>21</v>
      </c>
      <c r="M1695" t="s">
        <v>22</v>
      </c>
      <c r="N1695" t="s">
        <v>23</v>
      </c>
      <c r="O1695" s="106">
        <v>240</v>
      </c>
      <c r="P1695" t="s">
        <v>24</v>
      </c>
      <c r="R1695">
        <v>5370917</v>
      </c>
    </row>
    <row r="1696" spans="1:18">
      <c r="A1696" s="147">
        <v>43917</v>
      </c>
      <c r="C1696" t="s">
        <v>30</v>
      </c>
      <c r="D1696" t="s">
        <v>19</v>
      </c>
      <c r="E1696" s="106">
        <v>1200300311</v>
      </c>
      <c r="F1696" s="106">
        <v>2020173</v>
      </c>
      <c r="G1696" s="106" t="s">
        <v>20</v>
      </c>
      <c r="H1696" s="106" t="s">
        <v>219</v>
      </c>
      <c r="J1696" s="42">
        <v>202.56</v>
      </c>
      <c r="K1696" s="42">
        <v>202.56</v>
      </c>
      <c r="L1696" t="s">
        <v>21</v>
      </c>
      <c r="M1696" t="s">
        <v>22</v>
      </c>
      <c r="N1696" t="s">
        <v>23</v>
      </c>
      <c r="O1696" s="106">
        <v>202.56</v>
      </c>
      <c r="P1696" t="s">
        <v>24</v>
      </c>
      <c r="R1696">
        <v>5370939</v>
      </c>
    </row>
    <row r="1697" spans="1:18">
      <c r="A1697" s="147">
        <v>43917</v>
      </c>
      <c r="C1697" t="s">
        <v>32</v>
      </c>
      <c r="D1697" t="s">
        <v>19</v>
      </c>
      <c r="E1697" s="106">
        <v>1200300312</v>
      </c>
      <c r="F1697" s="106">
        <v>2020174</v>
      </c>
      <c r="G1697" s="106" t="s">
        <v>20</v>
      </c>
      <c r="H1697" s="106" t="s">
        <v>219</v>
      </c>
      <c r="J1697">
        <v>289.98</v>
      </c>
      <c r="K1697">
        <v>289.98</v>
      </c>
      <c r="L1697" t="s">
        <v>21</v>
      </c>
      <c r="M1697" t="s">
        <v>22</v>
      </c>
      <c r="N1697" t="s">
        <v>23</v>
      </c>
      <c r="O1697" s="106">
        <v>289.98</v>
      </c>
      <c r="P1697" t="s">
        <v>24</v>
      </c>
      <c r="R1697">
        <v>5370941</v>
      </c>
    </row>
    <row r="1698" spans="1:18">
      <c r="A1698" s="147">
        <v>43917</v>
      </c>
      <c r="C1698" t="s">
        <v>114</v>
      </c>
      <c r="D1698" t="s">
        <v>19</v>
      </c>
      <c r="E1698" s="106">
        <v>1200300313</v>
      </c>
      <c r="F1698" s="106">
        <v>2020175</v>
      </c>
      <c r="G1698" s="106" t="s">
        <v>20</v>
      </c>
      <c r="H1698" s="106" t="s">
        <v>219</v>
      </c>
      <c r="J1698" s="2">
        <v>1232.82</v>
      </c>
      <c r="K1698" s="2">
        <v>1232.82</v>
      </c>
      <c r="L1698" t="s">
        <v>21</v>
      </c>
      <c r="M1698" t="s">
        <v>22</v>
      </c>
      <c r="N1698" t="s">
        <v>23</v>
      </c>
      <c r="O1698" s="98">
        <v>1232.82</v>
      </c>
      <c r="P1698" t="s">
        <v>24</v>
      </c>
      <c r="R1698">
        <v>5370943</v>
      </c>
    </row>
    <row r="1699" spans="1:18">
      <c r="A1699" s="147">
        <v>43917</v>
      </c>
      <c r="C1699" t="s">
        <v>60</v>
      </c>
      <c r="D1699" t="s">
        <v>19</v>
      </c>
      <c r="E1699" s="106">
        <v>1200300314</v>
      </c>
      <c r="F1699" s="106">
        <v>2020176</v>
      </c>
      <c r="G1699" s="106" t="s">
        <v>20</v>
      </c>
      <c r="H1699" s="106" t="s">
        <v>219</v>
      </c>
      <c r="J1699" s="42">
        <v>821.88</v>
      </c>
      <c r="K1699" s="42">
        <v>821.88</v>
      </c>
      <c r="L1699" t="s">
        <v>21</v>
      </c>
      <c r="M1699" t="s">
        <v>22</v>
      </c>
      <c r="N1699" t="s">
        <v>23</v>
      </c>
      <c r="O1699" s="106">
        <v>821.88</v>
      </c>
      <c r="P1699" t="s">
        <v>24</v>
      </c>
      <c r="R1699">
        <v>5370949</v>
      </c>
    </row>
    <row r="1700" spans="1:18">
      <c r="A1700" s="147">
        <v>43917</v>
      </c>
      <c r="C1700" t="s">
        <v>30</v>
      </c>
      <c r="D1700" t="s">
        <v>19</v>
      </c>
      <c r="E1700" s="106">
        <v>1200300315</v>
      </c>
      <c r="F1700" s="106">
        <v>2020177</v>
      </c>
      <c r="G1700" s="106" t="s">
        <v>20</v>
      </c>
      <c r="H1700" s="106" t="s">
        <v>219</v>
      </c>
      <c r="J1700" s="42">
        <v>652.91999999999996</v>
      </c>
      <c r="K1700" s="42">
        <v>652.91999999999996</v>
      </c>
      <c r="L1700" t="s">
        <v>21</v>
      </c>
      <c r="M1700" t="s">
        <v>22</v>
      </c>
      <c r="N1700" t="s">
        <v>23</v>
      </c>
      <c r="O1700" s="106">
        <v>652.91999999999996</v>
      </c>
      <c r="P1700" t="s">
        <v>24</v>
      </c>
      <c r="R1700">
        <v>5370951</v>
      </c>
    </row>
    <row r="1701" spans="1:18">
      <c r="A1701" s="147">
        <v>43917</v>
      </c>
      <c r="C1701" t="s">
        <v>35</v>
      </c>
      <c r="D1701" t="s">
        <v>19</v>
      </c>
      <c r="E1701" s="106">
        <v>1200300397</v>
      </c>
      <c r="F1701" s="106">
        <v>2020179</v>
      </c>
      <c r="G1701" s="106" t="s">
        <v>20</v>
      </c>
      <c r="H1701" s="106" t="s">
        <v>219</v>
      </c>
      <c r="J1701" s="7">
        <v>2492.2800000000002</v>
      </c>
      <c r="K1701" s="7">
        <v>2492.2800000000002</v>
      </c>
      <c r="L1701" t="s">
        <v>21</v>
      </c>
      <c r="M1701" t="s">
        <v>22</v>
      </c>
      <c r="N1701" t="s">
        <v>23</v>
      </c>
      <c r="O1701" s="98">
        <v>2492.2800000000002</v>
      </c>
      <c r="P1701" t="s">
        <v>24</v>
      </c>
      <c r="R1701">
        <v>5388988</v>
      </c>
    </row>
    <row r="1702" spans="1:18">
      <c r="A1702" s="147">
        <v>43917</v>
      </c>
      <c r="C1702" t="s">
        <v>78</v>
      </c>
      <c r="D1702" t="s">
        <v>19</v>
      </c>
      <c r="E1702" s="106">
        <v>1200300398</v>
      </c>
      <c r="F1702" s="106">
        <v>2020180</v>
      </c>
      <c r="G1702" s="106" t="s">
        <v>20</v>
      </c>
      <c r="H1702" s="106" t="s">
        <v>219</v>
      </c>
      <c r="J1702" s="42">
        <v>166.2</v>
      </c>
      <c r="K1702" s="42">
        <v>166.2</v>
      </c>
      <c r="L1702" t="s">
        <v>21</v>
      </c>
      <c r="M1702" t="s">
        <v>22</v>
      </c>
      <c r="N1702" t="s">
        <v>23</v>
      </c>
      <c r="O1702" s="106">
        <v>166.2</v>
      </c>
      <c r="P1702" t="s">
        <v>24</v>
      </c>
      <c r="R1702">
        <v>5388990</v>
      </c>
    </row>
    <row r="1703" spans="1:18">
      <c r="A1703" s="147">
        <v>43917</v>
      </c>
      <c r="C1703" t="s">
        <v>40</v>
      </c>
      <c r="D1703" t="s">
        <v>19</v>
      </c>
      <c r="E1703" s="106">
        <v>1200300399</v>
      </c>
      <c r="F1703" s="106">
        <v>2020181</v>
      </c>
      <c r="G1703" s="106" t="s">
        <v>20</v>
      </c>
      <c r="H1703" s="106" t="s">
        <v>219</v>
      </c>
      <c r="J1703" s="42">
        <v>263.76</v>
      </c>
      <c r="K1703" s="42">
        <v>263.76</v>
      </c>
      <c r="L1703" t="s">
        <v>21</v>
      </c>
      <c r="M1703" t="s">
        <v>22</v>
      </c>
      <c r="N1703" t="s">
        <v>23</v>
      </c>
      <c r="O1703" s="106">
        <v>263.76</v>
      </c>
      <c r="P1703" t="s">
        <v>24</v>
      </c>
      <c r="R1703">
        <v>5388992</v>
      </c>
    </row>
    <row r="1704" spans="1:18">
      <c r="A1704" s="147">
        <v>43917</v>
      </c>
      <c r="C1704" t="s">
        <v>41</v>
      </c>
      <c r="D1704" t="s">
        <v>19</v>
      </c>
      <c r="E1704" s="106">
        <v>1200300400</v>
      </c>
      <c r="F1704" s="106">
        <v>2020182</v>
      </c>
      <c r="G1704" s="106" t="s">
        <v>20</v>
      </c>
      <c r="H1704" s="106" t="s">
        <v>219</v>
      </c>
      <c r="J1704">
        <v>59.52</v>
      </c>
      <c r="K1704">
        <v>59.52</v>
      </c>
      <c r="L1704" t="s">
        <v>21</v>
      </c>
      <c r="M1704" t="s">
        <v>22</v>
      </c>
      <c r="N1704" t="s">
        <v>23</v>
      </c>
      <c r="O1704" s="106">
        <v>59.52</v>
      </c>
      <c r="P1704" t="s">
        <v>24</v>
      </c>
      <c r="R1704">
        <v>5388994</v>
      </c>
    </row>
    <row r="1705" spans="1:18" customFormat="1">
      <c r="A1705" s="1">
        <v>43917</v>
      </c>
      <c r="C1705" t="s">
        <v>51</v>
      </c>
      <c r="D1705" t="s">
        <v>19</v>
      </c>
      <c r="E1705">
        <v>1200300334</v>
      </c>
      <c r="F1705">
        <v>2200070</v>
      </c>
      <c r="G1705" t="s">
        <v>20</v>
      </c>
      <c r="H1705" t="s">
        <v>254</v>
      </c>
      <c r="J1705">
        <v>35.4</v>
      </c>
      <c r="K1705">
        <v>35.4</v>
      </c>
      <c r="L1705" t="s">
        <v>21</v>
      </c>
      <c r="M1705" t="s">
        <v>22</v>
      </c>
      <c r="N1705" t="s">
        <v>23</v>
      </c>
      <c r="O1705">
        <v>35.4</v>
      </c>
      <c r="P1705" t="s">
        <v>24</v>
      </c>
      <c r="R1705">
        <v>5361162</v>
      </c>
    </row>
    <row r="1706" spans="1:18" customFormat="1">
      <c r="A1706" s="1">
        <v>43917</v>
      </c>
      <c r="C1706" t="s">
        <v>57</v>
      </c>
      <c r="D1706" t="s">
        <v>19</v>
      </c>
      <c r="E1706">
        <v>1200300334</v>
      </c>
      <c r="F1706">
        <v>2200070</v>
      </c>
      <c r="G1706" t="s">
        <v>20</v>
      </c>
      <c r="H1706" t="s">
        <v>254</v>
      </c>
      <c r="J1706">
        <v>35.4</v>
      </c>
      <c r="K1706">
        <v>35.4</v>
      </c>
      <c r="L1706" t="s">
        <v>21</v>
      </c>
      <c r="M1706" t="s">
        <v>22</v>
      </c>
      <c r="N1706" t="s">
        <v>23</v>
      </c>
      <c r="O1706">
        <v>35.4</v>
      </c>
      <c r="P1706" t="s">
        <v>24</v>
      </c>
      <c r="R1706">
        <v>5361161</v>
      </c>
    </row>
    <row r="1707" spans="1:18" customFormat="1">
      <c r="A1707" s="1">
        <v>43917</v>
      </c>
      <c r="C1707" t="s">
        <v>111</v>
      </c>
      <c r="D1707" t="s">
        <v>19</v>
      </c>
      <c r="E1707">
        <v>1200300334</v>
      </c>
      <c r="F1707">
        <v>2200070</v>
      </c>
      <c r="G1707" t="s">
        <v>20</v>
      </c>
      <c r="H1707" t="s">
        <v>254</v>
      </c>
      <c r="J1707">
        <v>35.4</v>
      </c>
      <c r="K1707">
        <v>35.4</v>
      </c>
      <c r="L1707" t="s">
        <v>21</v>
      </c>
      <c r="M1707" t="s">
        <v>22</v>
      </c>
      <c r="N1707" t="s">
        <v>23</v>
      </c>
      <c r="O1707">
        <v>35.4</v>
      </c>
      <c r="P1707" t="s">
        <v>24</v>
      </c>
      <c r="R1707">
        <v>5361160</v>
      </c>
    </row>
    <row r="1708" spans="1:18" customFormat="1">
      <c r="A1708" s="1">
        <v>43920</v>
      </c>
      <c r="C1708" t="s">
        <v>85</v>
      </c>
      <c r="D1708" t="s">
        <v>19</v>
      </c>
      <c r="E1708">
        <v>1200300403</v>
      </c>
      <c r="F1708">
        <v>2000006110761</v>
      </c>
      <c r="G1708" t="s">
        <v>20</v>
      </c>
      <c r="H1708" t="s">
        <v>275</v>
      </c>
      <c r="J1708" s="7">
        <v>1146.97</v>
      </c>
      <c r="K1708" s="7">
        <v>1146.97</v>
      </c>
      <c r="L1708" t="s">
        <v>21</v>
      </c>
      <c r="M1708" t="s">
        <v>22</v>
      </c>
      <c r="N1708" t="s">
        <v>23</v>
      </c>
      <c r="O1708" s="7">
        <v>1146.97</v>
      </c>
      <c r="P1708" t="s">
        <v>24</v>
      </c>
      <c r="R1708">
        <v>5389065</v>
      </c>
    </row>
    <row r="1709" spans="1:18" customFormat="1">
      <c r="A1709" s="1">
        <v>43920</v>
      </c>
      <c r="C1709" t="s">
        <v>27</v>
      </c>
      <c r="D1709" t="s">
        <v>19</v>
      </c>
      <c r="E1709">
        <v>1200300410</v>
      </c>
      <c r="F1709">
        <v>2205010119</v>
      </c>
      <c r="G1709" t="s">
        <v>20</v>
      </c>
      <c r="H1709" t="s">
        <v>212</v>
      </c>
      <c r="J1709" s="7">
        <v>1148.8800000000001</v>
      </c>
      <c r="K1709" s="7">
        <v>1148.8800000000001</v>
      </c>
      <c r="L1709" t="s">
        <v>21</v>
      </c>
      <c r="M1709" t="s">
        <v>22</v>
      </c>
      <c r="N1709" t="s">
        <v>23</v>
      </c>
      <c r="O1709" s="7">
        <v>1148.8800000000001</v>
      </c>
      <c r="P1709" t="s">
        <v>24</v>
      </c>
      <c r="R1709">
        <v>5389124</v>
      </c>
    </row>
    <row r="1710" spans="1:18" customFormat="1">
      <c r="A1710" s="1">
        <v>43920</v>
      </c>
      <c r="C1710" t="s">
        <v>89</v>
      </c>
      <c r="D1710" t="s">
        <v>19</v>
      </c>
      <c r="E1710">
        <v>1200300402</v>
      </c>
      <c r="F1710">
        <v>19201308</v>
      </c>
      <c r="G1710" t="s">
        <v>20</v>
      </c>
      <c r="H1710" t="s">
        <v>229</v>
      </c>
      <c r="J1710">
        <v>408</v>
      </c>
      <c r="K1710">
        <v>408</v>
      </c>
      <c r="L1710" t="s">
        <v>21</v>
      </c>
      <c r="M1710" t="s">
        <v>22</v>
      </c>
      <c r="N1710" t="s">
        <v>23</v>
      </c>
      <c r="O1710">
        <v>408</v>
      </c>
      <c r="P1710" t="s">
        <v>24</v>
      </c>
      <c r="R1710">
        <v>5389051</v>
      </c>
    </row>
    <row r="1711" spans="1:18" customFormat="1">
      <c r="A1711" s="1">
        <v>43920</v>
      </c>
      <c r="C1711" t="s">
        <v>56</v>
      </c>
      <c r="D1711" t="s">
        <v>19</v>
      </c>
      <c r="E1711">
        <v>1200300401</v>
      </c>
      <c r="F1711">
        <v>2020090443</v>
      </c>
      <c r="G1711" t="s">
        <v>20</v>
      </c>
      <c r="H1711" t="s">
        <v>243</v>
      </c>
      <c r="J1711">
        <v>895.2</v>
      </c>
      <c r="K1711">
        <v>895.2</v>
      </c>
      <c r="L1711" t="s">
        <v>21</v>
      </c>
      <c r="M1711" t="s">
        <v>22</v>
      </c>
      <c r="N1711" t="s">
        <v>23</v>
      </c>
      <c r="O1711">
        <v>895.2</v>
      </c>
      <c r="P1711" t="s">
        <v>24</v>
      </c>
      <c r="R1711">
        <v>5389036</v>
      </c>
    </row>
    <row r="1712" spans="1:18" customFormat="1">
      <c r="A1712" s="1">
        <v>43920</v>
      </c>
      <c r="C1712" t="s">
        <v>52</v>
      </c>
      <c r="D1712" t="s">
        <v>19</v>
      </c>
      <c r="E1712">
        <v>1200300404</v>
      </c>
      <c r="F1712">
        <v>202090076</v>
      </c>
      <c r="G1712" t="s">
        <v>20</v>
      </c>
      <c r="H1712" t="s">
        <v>252</v>
      </c>
      <c r="J1712" s="7">
        <v>6783.6</v>
      </c>
      <c r="K1712" s="7">
        <v>6783.6</v>
      </c>
      <c r="L1712" t="s">
        <v>21</v>
      </c>
      <c r="M1712" t="s">
        <v>22</v>
      </c>
      <c r="N1712" t="s">
        <v>23</v>
      </c>
      <c r="O1712" s="7">
        <v>6783.6</v>
      </c>
      <c r="P1712" t="s">
        <v>24</v>
      </c>
      <c r="R1712">
        <v>5389071</v>
      </c>
    </row>
    <row r="1713" spans="1:18" customFormat="1">
      <c r="A1713" s="1">
        <v>43920</v>
      </c>
      <c r="C1713" t="s">
        <v>29</v>
      </c>
      <c r="D1713" t="s">
        <v>19</v>
      </c>
      <c r="E1713">
        <v>1200300405</v>
      </c>
      <c r="F1713">
        <v>202090080</v>
      </c>
      <c r="G1713" t="s">
        <v>20</v>
      </c>
      <c r="H1713" t="s">
        <v>252</v>
      </c>
      <c r="J1713" s="7">
        <v>1180.8</v>
      </c>
      <c r="K1713" s="7">
        <v>1180.8</v>
      </c>
      <c r="L1713" t="s">
        <v>21</v>
      </c>
      <c r="M1713" t="s">
        <v>22</v>
      </c>
      <c r="N1713" t="s">
        <v>23</v>
      </c>
      <c r="O1713" s="7">
        <v>1180.8</v>
      </c>
      <c r="P1713" t="s">
        <v>24</v>
      </c>
      <c r="R1713">
        <v>5389077</v>
      </c>
    </row>
    <row r="1714" spans="1:18" customFormat="1">
      <c r="A1714" s="1">
        <v>43920</v>
      </c>
      <c r="C1714" t="s">
        <v>29</v>
      </c>
      <c r="D1714" t="s">
        <v>19</v>
      </c>
      <c r="E1714">
        <v>1200300406</v>
      </c>
      <c r="F1714">
        <v>202090079</v>
      </c>
      <c r="G1714" t="s">
        <v>20</v>
      </c>
      <c r="H1714" t="s">
        <v>252</v>
      </c>
      <c r="J1714" s="7">
        <v>1180.8</v>
      </c>
      <c r="K1714" s="7">
        <v>1180.8</v>
      </c>
      <c r="L1714" t="s">
        <v>21</v>
      </c>
      <c r="M1714" t="s">
        <v>22</v>
      </c>
      <c r="N1714" t="s">
        <v>23</v>
      </c>
      <c r="O1714" s="7">
        <v>1180.8</v>
      </c>
      <c r="P1714" t="s">
        <v>24</v>
      </c>
      <c r="R1714">
        <v>5389079</v>
      </c>
    </row>
    <row r="1715" spans="1:18">
      <c r="A1715" s="147">
        <v>43921</v>
      </c>
      <c r="C1715" t="s">
        <v>85</v>
      </c>
      <c r="D1715" t="s">
        <v>19</v>
      </c>
      <c r="E1715" s="106">
        <v>1200300606</v>
      </c>
      <c r="F1715" s="106">
        <v>2020187</v>
      </c>
      <c r="G1715" s="106" t="s">
        <v>20</v>
      </c>
      <c r="H1715" s="106" t="s">
        <v>219</v>
      </c>
      <c r="J1715" s="42">
        <v>119.28</v>
      </c>
      <c r="K1715" s="42">
        <v>119.28</v>
      </c>
      <c r="L1715" t="s">
        <v>21</v>
      </c>
      <c r="M1715" t="s">
        <v>22</v>
      </c>
      <c r="N1715" t="s">
        <v>23</v>
      </c>
      <c r="O1715" s="106">
        <v>119.28</v>
      </c>
      <c r="P1715" t="s">
        <v>24</v>
      </c>
      <c r="R1715">
        <v>5422916</v>
      </c>
    </row>
    <row r="1716" spans="1:18">
      <c r="A1716" s="147">
        <v>43921</v>
      </c>
      <c r="C1716" t="s">
        <v>63</v>
      </c>
      <c r="D1716" t="s">
        <v>19</v>
      </c>
      <c r="E1716" s="106">
        <v>1200300607</v>
      </c>
      <c r="F1716" s="106">
        <v>2020188</v>
      </c>
      <c r="G1716" s="106" t="s">
        <v>20</v>
      </c>
      <c r="H1716" s="106" t="s">
        <v>219</v>
      </c>
      <c r="J1716">
        <v>643.44000000000005</v>
      </c>
      <c r="K1716">
        <v>643.44000000000005</v>
      </c>
      <c r="L1716" t="s">
        <v>21</v>
      </c>
      <c r="M1716" t="s">
        <v>22</v>
      </c>
      <c r="N1716" t="s">
        <v>23</v>
      </c>
      <c r="O1716" s="106">
        <v>643.44000000000005</v>
      </c>
      <c r="P1716" t="s">
        <v>24</v>
      </c>
      <c r="R1716">
        <v>5422918</v>
      </c>
    </row>
    <row r="1717" spans="1:18">
      <c r="A1717" s="147">
        <v>43921</v>
      </c>
      <c r="C1717" t="s">
        <v>103</v>
      </c>
      <c r="D1717" t="s">
        <v>19</v>
      </c>
      <c r="E1717" s="106">
        <v>1200300608</v>
      </c>
      <c r="F1717" s="106">
        <v>2020189</v>
      </c>
      <c r="G1717" s="106" t="s">
        <v>20</v>
      </c>
      <c r="H1717" s="106" t="s">
        <v>219</v>
      </c>
      <c r="J1717" s="7">
        <v>1622.4</v>
      </c>
      <c r="K1717" s="7">
        <v>1622.4</v>
      </c>
      <c r="L1717" t="s">
        <v>21</v>
      </c>
      <c r="M1717" t="s">
        <v>22</v>
      </c>
      <c r="N1717" t="s">
        <v>23</v>
      </c>
      <c r="O1717" s="98">
        <v>1622.4</v>
      </c>
      <c r="P1717" t="s">
        <v>24</v>
      </c>
      <c r="R1717">
        <v>5422920</v>
      </c>
    </row>
    <row r="1718" spans="1:18">
      <c r="A1718" s="147">
        <v>43921</v>
      </c>
      <c r="C1718" t="s">
        <v>60</v>
      </c>
      <c r="D1718" t="s">
        <v>19</v>
      </c>
      <c r="E1718" s="106">
        <v>1200300609</v>
      </c>
      <c r="F1718" s="106">
        <v>2020190</v>
      </c>
      <c r="G1718" s="106" t="s">
        <v>20</v>
      </c>
      <c r="H1718" s="106" t="s">
        <v>219</v>
      </c>
      <c r="J1718">
        <v>813.84</v>
      </c>
      <c r="K1718">
        <v>813.84</v>
      </c>
      <c r="L1718" t="s">
        <v>21</v>
      </c>
      <c r="M1718" t="s">
        <v>22</v>
      </c>
      <c r="N1718" t="s">
        <v>23</v>
      </c>
      <c r="O1718" s="106">
        <v>813.84</v>
      </c>
      <c r="P1718" t="s">
        <v>24</v>
      </c>
      <c r="R1718">
        <v>5422922</v>
      </c>
    </row>
    <row r="1719" spans="1:18">
      <c r="A1719" s="147">
        <v>43921</v>
      </c>
      <c r="C1719" t="s">
        <v>30</v>
      </c>
      <c r="D1719" t="s">
        <v>19</v>
      </c>
      <c r="E1719" s="106">
        <v>1200300610</v>
      </c>
      <c r="F1719" s="106">
        <v>2020191</v>
      </c>
      <c r="G1719" s="106" t="s">
        <v>20</v>
      </c>
      <c r="H1719" s="106" t="s">
        <v>219</v>
      </c>
      <c r="J1719" s="7">
        <v>2070.48</v>
      </c>
      <c r="K1719" s="7">
        <v>2070.48</v>
      </c>
      <c r="L1719" t="s">
        <v>21</v>
      </c>
      <c r="M1719" t="s">
        <v>22</v>
      </c>
      <c r="N1719" t="s">
        <v>23</v>
      </c>
      <c r="O1719" s="98">
        <v>2070.48</v>
      </c>
      <c r="P1719" t="s">
        <v>24</v>
      </c>
      <c r="R1719">
        <v>5422924</v>
      </c>
    </row>
    <row r="1720" spans="1:18">
      <c r="A1720" s="147">
        <v>43921</v>
      </c>
      <c r="C1720" t="s">
        <v>116</v>
      </c>
      <c r="D1720" t="s">
        <v>19</v>
      </c>
      <c r="E1720" s="106">
        <v>1200300586</v>
      </c>
      <c r="F1720" s="106">
        <v>2020192</v>
      </c>
      <c r="G1720" s="106" t="s">
        <v>20</v>
      </c>
      <c r="H1720" s="106" t="s">
        <v>219</v>
      </c>
      <c r="J1720" s="7">
        <v>9875.2999999999993</v>
      </c>
      <c r="K1720" s="7">
        <v>9875.2999999999993</v>
      </c>
      <c r="L1720" t="s">
        <v>21</v>
      </c>
      <c r="M1720" t="s">
        <v>22</v>
      </c>
      <c r="N1720" t="s">
        <v>23</v>
      </c>
      <c r="O1720" s="98">
        <v>9875.2999999999993</v>
      </c>
      <c r="P1720" t="s">
        <v>24</v>
      </c>
      <c r="R1720">
        <v>5422880</v>
      </c>
    </row>
    <row r="1721" spans="1:18">
      <c r="A1721" s="147">
        <v>43921</v>
      </c>
      <c r="C1721" t="s">
        <v>116</v>
      </c>
      <c r="D1721" t="s">
        <v>19</v>
      </c>
      <c r="E1721" s="106">
        <v>1200300586</v>
      </c>
      <c r="F1721" s="106">
        <v>2020192</v>
      </c>
      <c r="G1721" s="106" t="s">
        <v>20</v>
      </c>
      <c r="H1721" s="106" t="s">
        <v>219</v>
      </c>
      <c r="J1721" s="7">
        <v>1975.06</v>
      </c>
      <c r="K1721" s="7">
        <v>1975.06</v>
      </c>
      <c r="L1721" t="s">
        <v>21</v>
      </c>
      <c r="M1721" t="s">
        <v>22</v>
      </c>
      <c r="N1721" t="s">
        <v>23</v>
      </c>
      <c r="O1721" s="98">
        <v>1975.06</v>
      </c>
      <c r="P1721" t="s">
        <v>24</v>
      </c>
      <c r="R1721">
        <v>5422883</v>
      </c>
    </row>
    <row r="1722" spans="1:18">
      <c r="A1722" s="147">
        <v>43921</v>
      </c>
      <c r="C1722" t="s">
        <v>29</v>
      </c>
      <c r="D1722" t="s">
        <v>19</v>
      </c>
      <c r="E1722" s="106">
        <v>1200300587</v>
      </c>
      <c r="F1722" s="106">
        <v>2020193</v>
      </c>
      <c r="G1722" s="106" t="s">
        <v>20</v>
      </c>
      <c r="H1722" s="106" t="s">
        <v>219</v>
      </c>
      <c r="J1722" s="42">
        <v>289.68</v>
      </c>
      <c r="K1722" s="42">
        <v>289.68</v>
      </c>
      <c r="L1722" t="s">
        <v>21</v>
      </c>
      <c r="M1722" t="s">
        <v>22</v>
      </c>
      <c r="N1722" t="s">
        <v>23</v>
      </c>
      <c r="O1722" s="106">
        <v>289.68</v>
      </c>
      <c r="P1722" t="s">
        <v>24</v>
      </c>
      <c r="R1722">
        <v>5422886</v>
      </c>
    </row>
    <row r="1723" spans="1:18">
      <c r="A1723" s="147">
        <v>43921</v>
      </c>
      <c r="C1723" t="s">
        <v>65</v>
      </c>
      <c r="D1723" t="s">
        <v>19</v>
      </c>
      <c r="E1723" s="106">
        <v>1200300588</v>
      </c>
      <c r="F1723" s="106">
        <v>2020194</v>
      </c>
      <c r="G1723" s="106" t="s">
        <v>20</v>
      </c>
      <c r="H1723" s="106" t="s">
        <v>219</v>
      </c>
      <c r="J1723">
        <v>36</v>
      </c>
      <c r="K1723">
        <v>36</v>
      </c>
      <c r="L1723" t="s">
        <v>21</v>
      </c>
      <c r="M1723" t="s">
        <v>22</v>
      </c>
      <c r="N1723" t="s">
        <v>23</v>
      </c>
      <c r="O1723" s="106">
        <v>36</v>
      </c>
      <c r="P1723" t="s">
        <v>24</v>
      </c>
      <c r="R1723">
        <v>5422888</v>
      </c>
    </row>
    <row r="1724" spans="1:18">
      <c r="A1724" s="147">
        <v>43921</v>
      </c>
      <c r="C1724" t="s">
        <v>40</v>
      </c>
      <c r="D1724" t="s">
        <v>19</v>
      </c>
      <c r="E1724" s="106">
        <v>1200300589</v>
      </c>
      <c r="F1724" s="106">
        <v>2020195</v>
      </c>
      <c r="G1724" s="106" t="s">
        <v>20</v>
      </c>
      <c r="H1724" s="106" t="s">
        <v>219</v>
      </c>
      <c r="J1724" s="42">
        <v>101.64</v>
      </c>
      <c r="K1724" s="42">
        <v>101.64</v>
      </c>
      <c r="L1724" t="s">
        <v>21</v>
      </c>
      <c r="M1724" t="s">
        <v>22</v>
      </c>
      <c r="N1724" t="s">
        <v>23</v>
      </c>
      <c r="O1724" s="106">
        <v>101.64</v>
      </c>
      <c r="P1724" t="s">
        <v>24</v>
      </c>
      <c r="R1724">
        <v>5422890</v>
      </c>
    </row>
    <row r="1725" spans="1:18">
      <c r="A1725" s="147">
        <v>43921</v>
      </c>
      <c r="C1725" t="s">
        <v>92</v>
      </c>
      <c r="D1725" t="s">
        <v>19</v>
      </c>
      <c r="E1725" s="106">
        <v>1200300590</v>
      </c>
      <c r="F1725" s="106">
        <v>2020196</v>
      </c>
      <c r="G1725" s="106" t="s">
        <v>20</v>
      </c>
      <c r="H1725" s="106" t="s">
        <v>219</v>
      </c>
      <c r="J1725">
        <v>164.16</v>
      </c>
      <c r="K1725">
        <v>164.16</v>
      </c>
      <c r="L1725" t="s">
        <v>21</v>
      </c>
      <c r="M1725" t="s">
        <v>22</v>
      </c>
      <c r="N1725" t="s">
        <v>23</v>
      </c>
      <c r="O1725" s="106">
        <v>164.16</v>
      </c>
      <c r="P1725" t="s">
        <v>24</v>
      </c>
      <c r="R1725">
        <v>5422892</v>
      </c>
    </row>
    <row r="1726" spans="1:18">
      <c r="A1726" s="147">
        <v>43921</v>
      </c>
      <c r="C1726" t="s">
        <v>100</v>
      </c>
      <c r="D1726" t="s">
        <v>19</v>
      </c>
      <c r="E1726" s="106">
        <v>1200300591</v>
      </c>
      <c r="F1726" s="106">
        <v>2020197</v>
      </c>
      <c r="G1726" s="106" t="s">
        <v>20</v>
      </c>
      <c r="H1726" s="106" t="s">
        <v>219</v>
      </c>
      <c r="J1726">
        <v>325.44</v>
      </c>
      <c r="K1726">
        <v>325.44</v>
      </c>
      <c r="L1726" t="s">
        <v>21</v>
      </c>
      <c r="M1726" t="s">
        <v>22</v>
      </c>
      <c r="N1726" t="s">
        <v>23</v>
      </c>
      <c r="O1726" s="106">
        <v>325.44</v>
      </c>
      <c r="P1726" t="s">
        <v>24</v>
      </c>
      <c r="R1726">
        <v>5422894</v>
      </c>
    </row>
    <row r="1727" spans="1:18">
      <c r="A1727" s="147">
        <v>43921</v>
      </c>
      <c r="C1727" t="s">
        <v>77</v>
      </c>
      <c r="D1727" t="s">
        <v>19</v>
      </c>
      <c r="E1727" s="106">
        <v>1200300592</v>
      </c>
      <c r="F1727" s="106">
        <v>2020198</v>
      </c>
      <c r="G1727" s="106" t="s">
        <v>20</v>
      </c>
      <c r="H1727" s="106" t="s">
        <v>219</v>
      </c>
      <c r="J1727" s="7">
        <v>1988.16</v>
      </c>
      <c r="K1727" s="7">
        <v>1988.16</v>
      </c>
      <c r="L1727" t="s">
        <v>21</v>
      </c>
      <c r="M1727" t="s">
        <v>22</v>
      </c>
      <c r="N1727" t="s">
        <v>23</v>
      </c>
      <c r="O1727" s="98">
        <v>1988.16</v>
      </c>
      <c r="P1727" t="s">
        <v>24</v>
      </c>
      <c r="R1727">
        <v>5422896</v>
      </c>
    </row>
    <row r="1728" spans="1:18">
      <c r="A1728" s="147">
        <v>43921</v>
      </c>
      <c r="C1728" t="s">
        <v>29</v>
      </c>
      <c r="D1728" t="s">
        <v>19</v>
      </c>
      <c r="E1728" s="106">
        <v>1200300593</v>
      </c>
      <c r="F1728" s="106">
        <v>2020199</v>
      </c>
      <c r="G1728" s="106" t="s">
        <v>20</v>
      </c>
      <c r="H1728" s="106" t="s">
        <v>219</v>
      </c>
      <c r="J1728">
        <v>461.52</v>
      </c>
      <c r="K1728">
        <v>461.52</v>
      </c>
      <c r="L1728" t="s">
        <v>21</v>
      </c>
      <c r="M1728" t="s">
        <v>22</v>
      </c>
      <c r="N1728" t="s">
        <v>23</v>
      </c>
      <c r="O1728" s="106">
        <v>461.52</v>
      </c>
      <c r="P1728" t="s">
        <v>24</v>
      </c>
      <c r="R1728">
        <v>5422898</v>
      </c>
    </row>
    <row r="1729" spans="1:18">
      <c r="A1729" s="147">
        <v>43921</v>
      </c>
      <c r="C1729" t="s">
        <v>40</v>
      </c>
      <c r="D1729" t="s">
        <v>19</v>
      </c>
      <c r="E1729" s="106">
        <v>1200300595</v>
      </c>
      <c r="F1729" s="106">
        <v>2020200</v>
      </c>
      <c r="G1729" s="106" t="s">
        <v>20</v>
      </c>
      <c r="H1729" s="106" t="s">
        <v>219</v>
      </c>
      <c r="J1729">
        <v>866.04</v>
      </c>
      <c r="K1729">
        <v>866.04</v>
      </c>
      <c r="L1729" t="s">
        <v>21</v>
      </c>
      <c r="M1729" t="s">
        <v>22</v>
      </c>
      <c r="N1729" t="s">
        <v>23</v>
      </c>
      <c r="O1729" s="106">
        <v>866.04</v>
      </c>
      <c r="P1729" t="s">
        <v>24</v>
      </c>
      <c r="R1729">
        <v>5422900</v>
      </c>
    </row>
    <row r="1730" spans="1:18">
      <c r="A1730" s="147">
        <v>43921</v>
      </c>
      <c r="C1730" t="s">
        <v>78</v>
      </c>
      <c r="D1730" t="s">
        <v>19</v>
      </c>
      <c r="E1730" s="106">
        <v>1200300596</v>
      </c>
      <c r="F1730" s="106">
        <v>2020201</v>
      </c>
      <c r="G1730" s="106" t="s">
        <v>20</v>
      </c>
      <c r="H1730" s="106" t="s">
        <v>219</v>
      </c>
      <c r="J1730">
        <v>280.08</v>
      </c>
      <c r="K1730">
        <v>280.08</v>
      </c>
      <c r="L1730" t="s">
        <v>21</v>
      </c>
      <c r="M1730" t="s">
        <v>22</v>
      </c>
      <c r="N1730" t="s">
        <v>23</v>
      </c>
      <c r="O1730" s="106">
        <v>280.08</v>
      </c>
      <c r="P1730" t="s">
        <v>24</v>
      </c>
      <c r="R1730">
        <v>5422902</v>
      </c>
    </row>
    <row r="1731" spans="1:18">
      <c r="A1731" s="147">
        <v>43921</v>
      </c>
      <c r="C1731" t="s">
        <v>27</v>
      </c>
      <c r="D1731" t="s">
        <v>19</v>
      </c>
      <c r="E1731" s="106">
        <v>1200300597</v>
      </c>
      <c r="F1731" s="106">
        <v>2020202</v>
      </c>
      <c r="G1731" s="106" t="s">
        <v>20</v>
      </c>
      <c r="H1731" s="106" t="s">
        <v>219</v>
      </c>
      <c r="J1731" s="7">
        <v>1325.28</v>
      </c>
      <c r="K1731" s="7">
        <v>1325.28</v>
      </c>
      <c r="L1731" t="s">
        <v>21</v>
      </c>
      <c r="M1731" t="s">
        <v>22</v>
      </c>
      <c r="N1731" t="s">
        <v>23</v>
      </c>
      <c r="O1731" s="98">
        <v>1325.28</v>
      </c>
      <c r="P1731" t="s">
        <v>24</v>
      </c>
      <c r="R1731">
        <v>5422904</v>
      </c>
    </row>
    <row r="1732" spans="1:18">
      <c r="A1732" s="147">
        <v>43921</v>
      </c>
      <c r="C1732" t="s">
        <v>95</v>
      </c>
      <c r="D1732" t="s">
        <v>19</v>
      </c>
      <c r="E1732" s="106">
        <v>1200300598</v>
      </c>
      <c r="F1732" s="106">
        <v>2020203</v>
      </c>
      <c r="G1732" s="106" t="s">
        <v>20</v>
      </c>
      <c r="H1732" s="106" t="s">
        <v>219</v>
      </c>
      <c r="J1732" s="42">
        <v>137.76</v>
      </c>
      <c r="K1732" s="42">
        <v>137.76</v>
      </c>
      <c r="L1732" t="s">
        <v>21</v>
      </c>
      <c r="M1732" t="s">
        <v>22</v>
      </c>
      <c r="N1732" t="s">
        <v>23</v>
      </c>
      <c r="O1732" s="106">
        <v>137.76</v>
      </c>
      <c r="P1732" t="s">
        <v>24</v>
      </c>
      <c r="R1732">
        <v>5422906</v>
      </c>
    </row>
    <row r="1733" spans="1:18">
      <c r="A1733" s="147">
        <v>43921</v>
      </c>
      <c r="C1733" t="s">
        <v>100</v>
      </c>
      <c r="D1733" t="s">
        <v>19</v>
      </c>
      <c r="E1733" s="106">
        <v>1200300599</v>
      </c>
      <c r="F1733" s="106">
        <v>2020204</v>
      </c>
      <c r="G1733" s="106" t="s">
        <v>20</v>
      </c>
      <c r="H1733" s="106" t="s">
        <v>219</v>
      </c>
      <c r="J1733">
        <v>271.44</v>
      </c>
      <c r="K1733">
        <v>271.44</v>
      </c>
      <c r="L1733" t="s">
        <v>21</v>
      </c>
      <c r="M1733" t="s">
        <v>22</v>
      </c>
      <c r="N1733" t="s">
        <v>23</v>
      </c>
      <c r="O1733" s="106">
        <v>271.44</v>
      </c>
      <c r="P1733" t="s">
        <v>24</v>
      </c>
      <c r="R1733">
        <v>5422908</v>
      </c>
    </row>
    <row r="1734" spans="1:18">
      <c r="A1734" s="147">
        <v>43921</v>
      </c>
      <c r="C1734" t="s">
        <v>129</v>
      </c>
      <c r="D1734" t="s">
        <v>19</v>
      </c>
      <c r="E1734" s="106">
        <v>1200300600</v>
      </c>
      <c r="F1734" s="106">
        <v>2020205</v>
      </c>
      <c r="G1734" s="106" t="s">
        <v>20</v>
      </c>
      <c r="H1734" s="106" t="s">
        <v>219</v>
      </c>
      <c r="J1734">
        <v>141.36000000000001</v>
      </c>
      <c r="K1734">
        <v>141.36000000000001</v>
      </c>
      <c r="L1734" t="s">
        <v>21</v>
      </c>
      <c r="M1734" t="s">
        <v>22</v>
      </c>
      <c r="N1734" t="s">
        <v>23</v>
      </c>
      <c r="O1734" s="106">
        <v>141.36000000000001</v>
      </c>
      <c r="P1734" t="s">
        <v>24</v>
      </c>
      <c r="R1734">
        <v>5422910</v>
      </c>
    </row>
    <row r="1735" spans="1:18" customFormat="1">
      <c r="A1735" s="1">
        <v>43921</v>
      </c>
      <c r="C1735" t="s">
        <v>49</v>
      </c>
      <c r="D1735" t="s">
        <v>19</v>
      </c>
      <c r="E1735">
        <v>1200300516</v>
      </c>
      <c r="F1735">
        <v>2070144</v>
      </c>
      <c r="G1735" t="s">
        <v>20</v>
      </c>
      <c r="H1735" t="s">
        <v>203</v>
      </c>
      <c r="J1735">
        <v>98.36</v>
      </c>
      <c r="K1735">
        <v>98.36</v>
      </c>
      <c r="L1735" t="s">
        <v>21</v>
      </c>
      <c r="M1735" t="s">
        <v>22</v>
      </c>
      <c r="N1735" t="s">
        <v>23</v>
      </c>
      <c r="O1735">
        <v>98.36</v>
      </c>
      <c r="P1735" t="s">
        <v>24</v>
      </c>
      <c r="R1735">
        <v>5389568</v>
      </c>
    </row>
    <row r="1736" spans="1:18" customFormat="1">
      <c r="A1736" s="1">
        <v>43921</v>
      </c>
      <c r="C1736" t="s">
        <v>30</v>
      </c>
      <c r="D1736" t="s">
        <v>19</v>
      </c>
      <c r="E1736">
        <v>1200300411</v>
      </c>
      <c r="F1736">
        <v>2070108</v>
      </c>
      <c r="G1736" t="s">
        <v>20</v>
      </c>
      <c r="H1736" t="s">
        <v>203</v>
      </c>
      <c r="J1736">
        <v>643.20000000000005</v>
      </c>
      <c r="K1736">
        <v>643.20000000000005</v>
      </c>
      <c r="L1736" t="s">
        <v>21</v>
      </c>
      <c r="M1736" t="s">
        <v>22</v>
      </c>
      <c r="N1736" t="s">
        <v>23</v>
      </c>
      <c r="O1736">
        <v>643.20000000000005</v>
      </c>
      <c r="P1736" t="s">
        <v>24</v>
      </c>
      <c r="R1736">
        <v>5389126</v>
      </c>
    </row>
    <row r="1737" spans="1:18" customFormat="1">
      <c r="A1737" s="1">
        <v>43921</v>
      </c>
      <c r="C1737" t="s">
        <v>30</v>
      </c>
      <c r="D1737" t="s">
        <v>19</v>
      </c>
      <c r="E1737">
        <v>1200300514</v>
      </c>
      <c r="F1737">
        <v>2070107</v>
      </c>
      <c r="G1737" t="s">
        <v>20</v>
      </c>
      <c r="H1737" t="s">
        <v>203</v>
      </c>
      <c r="J1737">
        <v>78.599999999999994</v>
      </c>
      <c r="K1737">
        <v>78.599999999999994</v>
      </c>
      <c r="L1737" t="s">
        <v>21</v>
      </c>
      <c r="M1737" t="s">
        <v>22</v>
      </c>
      <c r="N1737" t="s">
        <v>23</v>
      </c>
      <c r="O1737">
        <v>78.599999999999994</v>
      </c>
      <c r="P1737" t="s">
        <v>24</v>
      </c>
      <c r="R1737">
        <v>5389561</v>
      </c>
    </row>
    <row r="1738" spans="1:18" customFormat="1">
      <c r="A1738" s="1">
        <v>43921</v>
      </c>
      <c r="C1738" t="s">
        <v>66</v>
      </c>
      <c r="D1738" t="s">
        <v>19</v>
      </c>
      <c r="E1738">
        <v>1200300516</v>
      </c>
      <c r="F1738">
        <v>2070144</v>
      </c>
      <c r="G1738" t="s">
        <v>20</v>
      </c>
      <c r="H1738" t="s">
        <v>203</v>
      </c>
      <c r="J1738">
        <v>161.76</v>
      </c>
      <c r="K1738">
        <v>161.76</v>
      </c>
      <c r="L1738" t="s">
        <v>21</v>
      </c>
      <c r="M1738" t="s">
        <v>22</v>
      </c>
      <c r="N1738" t="s">
        <v>23</v>
      </c>
      <c r="O1738">
        <v>161.76</v>
      </c>
      <c r="P1738" t="s">
        <v>24</v>
      </c>
      <c r="R1738">
        <v>5389567</v>
      </c>
    </row>
    <row r="1739" spans="1:18" customFormat="1">
      <c r="A1739" s="1">
        <v>43921</v>
      </c>
      <c r="C1739" t="s">
        <v>51</v>
      </c>
      <c r="D1739" t="s">
        <v>19</v>
      </c>
      <c r="E1739">
        <v>1200300516</v>
      </c>
      <c r="F1739">
        <v>2070144</v>
      </c>
      <c r="G1739" t="s">
        <v>20</v>
      </c>
      <c r="H1739" t="s">
        <v>203</v>
      </c>
      <c r="J1739">
        <v>112.44</v>
      </c>
      <c r="K1739">
        <v>112.44</v>
      </c>
      <c r="L1739" t="s">
        <v>21</v>
      </c>
      <c r="M1739" t="s">
        <v>22</v>
      </c>
      <c r="N1739" t="s">
        <v>23</v>
      </c>
      <c r="O1739">
        <v>112.44</v>
      </c>
      <c r="P1739" t="s">
        <v>24</v>
      </c>
      <c r="R1739">
        <v>5389569</v>
      </c>
    </row>
    <row r="1740" spans="1:18" customFormat="1">
      <c r="A1740" s="1">
        <v>43921</v>
      </c>
      <c r="C1740" t="s">
        <v>39</v>
      </c>
      <c r="D1740" t="s">
        <v>19</v>
      </c>
      <c r="E1740">
        <v>1200300516</v>
      </c>
      <c r="F1740">
        <v>2070144</v>
      </c>
      <c r="G1740" t="s">
        <v>20</v>
      </c>
      <c r="H1740" t="s">
        <v>203</v>
      </c>
      <c r="J1740">
        <v>130.56</v>
      </c>
      <c r="K1740">
        <v>130.56</v>
      </c>
      <c r="L1740" t="s">
        <v>21</v>
      </c>
      <c r="M1740" t="s">
        <v>22</v>
      </c>
      <c r="N1740" t="s">
        <v>23</v>
      </c>
      <c r="O1740">
        <v>130.56</v>
      </c>
      <c r="P1740" t="s">
        <v>24</v>
      </c>
      <c r="R1740">
        <v>5389570</v>
      </c>
    </row>
    <row r="1741" spans="1:18" customFormat="1">
      <c r="A1741" s="1">
        <v>43921</v>
      </c>
      <c r="C1741" t="s">
        <v>27</v>
      </c>
      <c r="D1741" t="s">
        <v>19</v>
      </c>
      <c r="E1741">
        <v>1200300516</v>
      </c>
      <c r="F1741">
        <v>2070144</v>
      </c>
      <c r="G1741" t="s">
        <v>20</v>
      </c>
      <c r="H1741" t="s">
        <v>203</v>
      </c>
      <c r="J1741">
        <v>353.8</v>
      </c>
      <c r="K1741">
        <v>353.8</v>
      </c>
      <c r="L1741" t="s">
        <v>21</v>
      </c>
      <c r="M1741" t="s">
        <v>22</v>
      </c>
      <c r="N1741" t="s">
        <v>23</v>
      </c>
      <c r="O1741">
        <v>353.8</v>
      </c>
      <c r="P1741" t="s">
        <v>24</v>
      </c>
      <c r="R1741">
        <v>5389571</v>
      </c>
    </row>
    <row r="1742" spans="1:18" customFormat="1">
      <c r="A1742" s="1">
        <v>43921</v>
      </c>
      <c r="C1742" t="s">
        <v>140</v>
      </c>
      <c r="D1742" t="s">
        <v>19</v>
      </c>
      <c r="E1742">
        <v>1200300614</v>
      </c>
      <c r="F1742">
        <v>112000638</v>
      </c>
      <c r="G1742" t="s">
        <v>20</v>
      </c>
      <c r="H1742" t="s">
        <v>207</v>
      </c>
      <c r="J1742" s="7">
        <v>3459.12</v>
      </c>
      <c r="K1742" s="7">
        <v>3459.12</v>
      </c>
      <c r="L1742" t="s">
        <v>21</v>
      </c>
      <c r="M1742" t="s">
        <v>22</v>
      </c>
      <c r="N1742" t="s">
        <v>23</v>
      </c>
      <c r="O1742" s="7">
        <v>3459.12</v>
      </c>
      <c r="P1742" t="s">
        <v>24</v>
      </c>
      <c r="R1742">
        <v>5422938</v>
      </c>
    </row>
    <row r="1743" spans="1:18" customFormat="1">
      <c r="A1743" s="1">
        <v>43921</v>
      </c>
      <c r="C1743" t="s">
        <v>52</v>
      </c>
      <c r="D1743" t="s">
        <v>19</v>
      </c>
      <c r="E1743">
        <v>1200300414</v>
      </c>
      <c r="F1743">
        <v>202048</v>
      </c>
      <c r="G1743" t="s">
        <v>20</v>
      </c>
      <c r="H1743" t="s">
        <v>220</v>
      </c>
      <c r="J1743">
        <v>27.6</v>
      </c>
      <c r="K1743">
        <v>27.6</v>
      </c>
      <c r="L1743" t="s">
        <v>21</v>
      </c>
      <c r="M1743" t="s">
        <v>22</v>
      </c>
      <c r="N1743" t="s">
        <v>23</v>
      </c>
      <c r="O1743">
        <v>27.6</v>
      </c>
      <c r="P1743" t="s">
        <v>24</v>
      </c>
      <c r="R1743">
        <v>5389139</v>
      </c>
    </row>
    <row r="1744" spans="1:18" customFormat="1">
      <c r="A1744" s="1">
        <v>43921</v>
      </c>
      <c r="C1744" t="s">
        <v>52</v>
      </c>
      <c r="D1744" t="s">
        <v>19</v>
      </c>
      <c r="E1744">
        <v>1200300416</v>
      </c>
      <c r="F1744">
        <v>202046</v>
      </c>
      <c r="G1744" t="s">
        <v>20</v>
      </c>
      <c r="H1744" t="s">
        <v>220</v>
      </c>
      <c r="J1744">
        <v>27.6</v>
      </c>
      <c r="K1744">
        <v>27.6</v>
      </c>
      <c r="L1744" t="s">
        <v>21</v>
      </c>
      <c r="M1744" t="s">
        <v>22</v>
      </c>
      <c r="N1744" t="s">
        <v>23</v>
      </c>
      <c r="O1744">
        <v>27.6</v>
      </c>
      <c r="P1744" t="s">
        <v>24</v>
      </c>
      <c r="R1744">
        <v>5389143</v>
      </c>
    </row>
    <row r="1745" spans="1:18" customFormat="1">
      <c r="A1745" s="1">
        <v>43921</v>
      </c>
      <c r="C1745" t="s">
        <v>53</v>
      </c>
      <c r="D1745" t="s">
        <v>19</v>
      </c>
      <c r="E1745">
        <v>1200300415</v>
      </c>
      <c r="F1745">
        <v>202047</v>
      </c>
      <c r="G1745" t="s">
        <v>20</v>
      </c>
      <c r="H1745" t="s">
        <v>220</v>
      </c>
      <c r="J1745">
        <v>82.8</v>
      </c>
      <c r="K1745">
        <v>82.8</v>
      </c>
      <c r="L1745" t="s">
        <v>21</v>
      </c>
      <c r="M1745" t="s">
        <v>22</v>
      </c>
      <c r="N1745" t="s">
        <v>23</v>
      </c>
      <c r="O1745">
        <v>82.8</v>
      </c>
      <c r="P1745" t="s">
        <v>24</v>
      </c>
      <c r="R1745">
        <v>5389141</v>
      </c>
    </row>
    <row r="1746" spans="1:18" customFormat="1">
      <c r="A1746" s="1">
        <v>43921</v>
      </c>
      <c r="C1746" t="s">
        <v>37</v>
      </c>
      <c r="D1746" t="s">
        <v>19</v>
      </c>
      <c r="E1746">
        <v>1200300417</v>
      </c>
      <c r="F1746">
        <v>202045</v>
      </c>
      <c r="G1746" t="s">
        <v>20</v>
      </c>
      <c r="H1746" t="s">
        <v>220</v>
      </c>
      <c r="J1746">
        <v>82.8</v>
      </c>
      <c r="K1746">
        <v>82.8</v>
      </c>
      <c r="L1746" t="s">
        <v>21</v>
      </c>
      <c r="M1746" t="s">
        <v>22</v>
      </c>
      <c r="N1746" t="s">
        <v>23</v>
      </c>
      <c r="O1746">
        <v>82.8</v>
      </c>
      <c r="P1746" t="s">
        <v>24</v>
      </c>
      <c r="R1746">
        <v>5389145</v>
      </c>
    </row>
    <row r="1747" spans="1:18" customFormat="1">
      <c r="A1747" s="1">
        <v>43921</v>
      </c>
      <c r="C1747" t="s">
        <v>59</v>
      </c>
      <c r="D1747" t="s">
        <v>19</v>
      </c>
      <c r="E1747">
        <v>1200300413</v>
      </c>
      <c r="F1747">
        <v>202049</v>
      </c>
      <c r="G1747" t="s">
        <v>20</v>
      </c>
      <c r="H1747" t="s">
        <v>220</v>
      </c>
      <c r="J1747" s="7">
        <v>1641.6</v>
      </c>
      <c r="K1747" s="7">
        <v>1641.6</v>
      </c>
      <c r="L1747" t="s">
        <v>21</v>
      </c>
      <c r="M1747" t="s">
        <v>22</v>
      </c>
      <c r="N1747" t="s">
        <v>23</v>
      </c>
      <c r="O1747" s="7">
        <v>1641.6</v>
      </c>
      <c r="P1747" t="s">
        <v>24</v>
      </c>
      <c r="R1747">
        <v>5389132</v>
      </c>
    </row>
    <row r="1748" spans="1:18" customFormat="1">
      <c r="A1748" s="1">
        <v>43921</v>
      </c>
      <c r="C1748" t="s">
        <v>79</v>
      </c>
      <c r="D1748" t="s">
        <v>19</v>
      </c>
      <c r="E1748">
        <v>1200300612</v>
      </c>
      <c r="F1748">
        <v>202053</v>
      </c>
      <c r="G1748" t="s">
        <v>20</v>
      </c>
      <c r="H1748" t="s">
        <v>220</v>
      </c>
      <c r="J1748" s="7">
        <v>1922.4</v>
      </c>
      <c r="K1748" s="7">
        <v>1922.4</v>
      </c>
      <c r="L1748" t="s">
        <v>21</v>
      </c>
      <c r="M1748" t="s">
        <v>22</v>
      </c>
      <c r="N1748" t="s">
        <v>23</v>
      </c>
      <c r="O1748" s="7">
        <v>1922.4</v>
      </c>
      <c r="P1748" t="s">
        <v>24</v>
      </c>
      <c r="R1748">
        <v>5422928</v>
      </c>
    </row>
    <row r="1749" spans="1:18" customFormat="1">
      <c r="A1749" s="1">
        <v>43921</v>
      </c>
      <c r="C1749" t="s">
        <v>115</v>
      </c>
      <c r="D1749" t="s">
        <v>19</v>
      </c>
      <c r="E1749">
        <v>1200300613</v>
      </c>
      <c r="F1749">
        <v>202052</v>
      </c>
      <c r="G1749" t="s">
        <v>20</v>
      </c>
      <c r="H1749" t="s">
        <v>220</v>
      </c>
      <c r="J1749" s="7">
        <v>5793.6</v>
      </c>
      <c r="K1749" s="7">
        <v>5793.6</v>
      </c>
      <c r="L1749" t="s">
        <v>21</v>
      </c>
      <c r="M1749" t="s">
        <v>22</v>
      </c>
      <c r="N1749" t="s">
        <v>23</v>
      </c>
      <c r="O1749" s="7">
        <v>5793.6</v>
      </c>
      <c r="P1749" t="s">
        <v>24</v>
      </c>
      <c r="R1749">
        <v>5422930</v>
      </c>
    </row>
    <row r="1750" spans="1:18" customFormat="1">
      <c r="A1750" s="1">
        <v>43921</v>
      </c>
      <c r="C1750" t="s">
        <v>116</v>
      </c>
      <c r="D1750" t="s">
        <v>19</v>
      </c>
      <c r="E1750">
        <v>1200300414</v>
      </c>
      <c r="F1750">
        <v>202048</v>
      </c>
      <c r="G1750" t="s">
        <v>20</v>
      </c>
      <c r="H1750" t="s">
        <v>220</v>
      </c>
      <c r="J1750">
        <v>55.2</v>
      </c>
      <c r="K1750">
        <v>55.2</v>
      </c>
      <c r="L1750" t="s">
        <v>21</v>
      </c>
      <c r="M1750" t="s">
        <v>22</v>
      </c>
      <c r="N1750" t="s">
        <v>23</v>
      </c>
      <c r="O1750">
        <v>55.2</v>
      </c>
      <c r="P1750" t="s">
        <v>24</v>
      </c>
      <c r="R1750">
        <v>5389138</v>
      </c>
    </row>
    <row r="1751" spans="1:18" customFormat="1">
      <c r="A1751" s="1">
        <v>43921</v>
      </c>
      <c r="C1751" t="s">
        <v>116</v>
      </c>
      <c r="D1751" t="s">
        <v>19</v>
      </c>
      <c r="E1751">
        <v>1200300515</v>
      </c>
      <c r="F1751">
        <v>202051</v>
      </c>
      <c r="G1751" t="s">
        <v>20</v>
      </c>
      <c r="H1751" t="s">
        <v>220</v>
      </c>
      <c r="J1751">
        <v>484.8</v>
      </c>
      <c r="K1751">
        <v>484.8</v>
      </c>
      <c r="L1751" t="s">
        <v>21</v>
      </c>
      <c r="M1751" t="s">
        <v>22</v>
      </c>
      <c r="N1751" t="s">
        <v>23</v>
      </c>
      <c r="O1751">
        <v>484.8</v>
      </c>
      <c r="P1751" t="s">
        <v>24</v>
      </c>
      <c r="R1751">
        <v>5389563</v>
      </c>
    </row>
    <row r="1752" spans="1:18" customFormat="1">
      <c r="A1752" s="1">
        <v>43921</v>
      </c>
      <c r="C1752" t="s">
        <v>60</v>
      </c>
      <c r="D1752" t="s">
        <v>19</v>
      </c>
      <c r="E1752">
        <v>1200300611</v>
      </c>
      <c r="F1752">
        <v>20200076</v>
      </c>
      <c r="G1752" t="s">
        <v>20</v>
      </c>
      <c r="H1752" t="s">
        <v>239</v>
      </c>
      <c r="J1752">
        <v>103.36</v>
      </c>
      <c r="K1752">
        <v>103.36</v>
      </c>
      <c r="L1752" t="s">
        <v>21</v>
      </c>
      <c r="M1752" t="s">
        <v>22</v>
      </c>
      <c r="N1752" t="s">
        <v>23</v>
      </c>
      <c r="O1752">
        <v>103.36</v>
      </c>
      <c r="P1752" t="s">
        <v>24</v>
      </c>
      <c r="R1752">
        <v>5422926</v>
      </c>
    </row>
    <row r="1753" spans="1:18" customFormat="1">
      <c r="A1753" s="1">
        <v>43921</v>
      </c>
      <c r="C1753" t="s">
        <v>163</v>
      </c>
      <c r="D1753" t="s">
        <v>19</v>
      </c>
      <c r="E1753">
        <v>1200300409</v>
      </c>
      <c r="F1753">
        <v>2020090454</v>
      </c>
      <c r="G1753" t="s">
        <v>20</v>
      </c>
      <c r="H1753" t="s">
        <v>243</v>
      </c>
      <c r="J1753" s="42">
        <v>364.8</v>
      </c>
      <c r="K1753" s="42">
        <v>364.8</v>
      </c>
      <c r="L1753" t="s">
        <v>21</v>
      </c>
      <c r="M1753" t="s">
        <v>22</v>
      </c>
      <c r="N1753" t="s">
        <v>23</v>
      </c>
      <c r="O1753" s="42">
        <v>364.8</v>
      </c>
      <c r="P1753" t="s">
        <v>24</v>
      </c>
      <c r="R1753">
        <v>5389120</v>
      </c>
    </row>
    <row r="1754" spans="1:18" customFormat="1">
      <c r="A1754" s="1">
        <v>43921</v>
      </c>
      <c r="C1754" t="s">
        <v>156</v>
      </c>
      <c r="D1754" t="s">
        <v>19</v>
      </c>
      <c r="E1754">
        <v>1200300517</v>
      </c>
      <c r="F1754">
        <v>2020090456</v>
      </c>
      <c r="G1754" t="s">
        <v>20</v>
      </c>
      <c r="H1754" t="s">
        <v>243</v>
      </c>
      <c r="J1754">
        <v>364.8</v>
      </c>
      <c r="K1754">
        <v>364.8</v>
      </c>
      <c r="L1754" t="s">
        <v>21</v>
      </c>
      <c r="M1754" t="s">
        <v>22</v>
      </c>
      <c r="N1754" t="s">
        <v>23</v>
      </c>
      <c r="O1754">
        <v>364.8</v>
      </c>
      <c r="P1754" t="s">
        <v>24</v>
      </c>
      <c r="R1754">
        <v>5389573</v>
      </c>
    </row>
    <row r="1755" spans="1:18" customFormat="1">
      <c r="A1755" s="1">
        <v>43921</v>
      </c>
      <c r="C1755" t="s">
        <v>27</v>
      </c>
      <c r="D1755" t="s">
        <v>19</v>
      </c>
      <c r="E1755">
        <v>1200300408</v>
      </c>
      <c r="F1755">
        <v>2020090455</v>
      </c>
      <c r="G1755" t="s">
        <v>20</v>
      </c>
      <c r="H1755" t="s">
        <v>243</v>
      </c>
      <c r="J1755">
        <v>571.20000000000005</v>
      </c>
      <c r="K1755">
        <v>571.20000000000005</v>
      </c>
      <c r="L1755" t="s">
        <v>21</v>
      </c>
      <c r="M1755" t="s">
        <v>22</v>
      </c>
      <c r="N1755" t="s">
        <v>23</v>
      </c>
      <c r="O1755">
        <v>571.20000000000005</v>
      </c>
      <c r="P1755" t="s">
        <v>24</v>
      </c>
      <c r="R1755">
        <v>5389085</v>
      </c>
    </row>
    <row r="1756" spans="1:18" customFormat="1">
      <c r="A1756" s="1">
        <v>43921</v>
      </c>
      <c r="C1756" t="s">
        <v>134</v>
      </c>
      <c r="D1756" t="s">
        <v>19</v>
      </c>
      <c r="E1756">
        <v>1200300615</v>
      </c>
      <c r="F1756">
        <v>120200002</v>
      </c>
      <c r="G1756" t="s">
        <v>20</v>
      </c>
      <c r="H1756" t="s">
        <v>245</v>
      </c>
      <c r="J1756" s="42">
        <v>238.8</v>
      </c>
      <c r="K1756" s="42">
        <v>238.8</v>
      </c>
      <c r="L1756" t="s">
        <v>21</v>
      </c>
      <c r="M1756" t="s">
        <v>22</v>
      </c>
      <c r="N1756" t="s">
        <v>23</v>
      </c>
      <c r="O1756" s="42">
        <v>238.8</v>
      </c>
      <c r="P1756" t="s">
        <v>24</v>
      </c>
      <c r="R1756">
        <v>5422942</v>
      </c>
    </row>
    <row r="1757" spans="1:18">
      <c r="A1757" s="147">
        <v>43921</v>
      </c>
      <c r="C1757" t="s">
        <v>181</v>
      </c>
      <c r="D1757" t="s">
        <v>19</v>
      </c>
      <c r="E1757" s="106">
        <v>1200300605</v>
      </c>
      <c r="F1757" s="106">
        <v>2020206</v>
      </c>
      <c r="G1757" s="106" t="s">
        <v>20</v>
      </c>
      <c r="H1757" s="106" t="s">
        <v>219</v>
      </c>
      <c r="J1757" s="42">
        <v>126.96</v>
      </c>
      <c r="K1757" s="42">
        <v>126.96</v>
      </c>
      <c r="L1757" t="s">
        <v>21</v>
      </c>
      <c r="M1757" t="s">
        <v>22</v>
      </c>
      <c r="N1757" t="s">
        <v>23</v>
      </c>
      <c r="O1757" s="106">
        <v>126.96</v>
      </c>
      <c r="P1757" t="s">
        <v>24</v>
      </c>
      <c r="R1757">
        <v>5422912</v>
      </c>
    </row>
    <row r="1758" spans="1:18" customFormat="1">
      <c r="A1758" s="1">
        <v>43921</v>
      </c>
      <c r="C1758" t="s">
        <v>60</v>
      </c>
      <c r="D1758" t="s">
        <v>19</v>
      </c>
      <c r="E1758">
        <v>1200300407</v>
      </c>
      <c r="F1758">
        <v>220038038</v>
      </c>
      <c r="G1758" t="s">
        <v>20</v>
      </c>
      <c r="H1758" t="s">
        <v>273</v>
      </c>
      <c r="J1758">
        <v>391.2</v>
      </c>
      <c r="K1758">
        <v>391.2</v>
      </c>
      <c r="L1758" t="s">
        <v>21</v>
      </c>
      <c r="M1758" t="s">
        <v>22</v>
      </c>
      <c r="N1758" t="s">
        <v>23</v>
      </c>
      <c r="O1758">
        <v>391.2</v>
      </c>
      <c r="P1758" t="s">
        <v>24</v>
      </c>
      <c r="R1758">
        <v>5389081</v>
      </c>
    </row>
    <row r="1759" spans="1:18" customFormat="1">
      <c r="A1759" s="1">
        <v>43921</v>
      </c>
      <c r="C1759" t="s">
        <v>80</v>
      </c>
      <c r="D1759" t="s">
        <v>19</v>
      </c>
      <c r="E1759">
        <v>1200300518</v>
      </c>
      <c r="F1759">
        <v>20200647</v>
      </c>
      <c r="G1759" t="s">
        <v>20</v>
      </c>
      <c r="H1759" t="s">
        <v>274</v>
      </c>
      <c r="J1759">
        <v>270</v>
      </c>
      <c r="K1759">
        <v>270</v>
      </c>
      <c r="L1759" t="s">
        <v>21</v>
      </c>
      <c r="M1759" t="s">
        <v>22</v>
      </c>
      <c r="N1759" t="s">
        <v>23</v>
      </c>
      <c r="O1759">
        <v>270</v>
      </c>
      <c r="P1759" t="s">
        <v>24</v>
      </c>
      <c r="R1759">
        <v>5389579</v>
      </c>
    </row>
    <row r="1760" spans="1:18" customFormat="1">
      <c r="A1760" s="1">
        <v>43929</v>
      </c>
      <c r="C1760" t="s">
        <v>166</v>
      </c>
      <c r="D1760" t="s">
        <v>19</v>
      </c>
      <c r="E1760">
        <v>1200400019</v>
      </c>
      <c r="F1760">
        <v>2000063</v>
      </c>
      <c r="G1760" t="s">
        <v>20</v>
      </c>
      <c r="H1760" t="s">
        <v>235</v>
      </c>
      <c r="J1760">
        <v>492</v>
      </c>
      <c r="K1760">
        <v>492</v>
      </c>
      <c r="L1760" t="s">
        <v>21</v>
      </c>
      <c r="M1760" t="s">
        <v>22</v>
      </c>
      <c r="N1760" t="s">
        <v>23</v>
      </c>
      <c r="O1760">
        <v>492</v>
      </c>
      <c r="P1760" t="s">
        <v>24</v>
      </c>
      <c r="R1760">
        <v>5475306</v>
      </c>
    </row>
    <row r="1761" spans="1:18" customFormat="1">
      <c r="A1761" s="1">
        <v>43930</v>
      </c>
      <c r="C1761" t="s">
        <v>25</v>
      </c>
      <c r="D1761" t="s">
        <v>19</v>
      </c>
      <c r="E1761">
        <v>1200400020</v>
      </c>
      <c r="F1761">
        <v>4115006957</v>
      </c>
      <c r="G1761" t="s">
        <v>20</v>
      </c>
      <c r="H1761" t="s">
        <v>262</v>
      </c>
      <c r="J1761">
        <v>668.16</v>
      </c>
      <c r="K1761">
        <v>668.16</v>
      </c>
      <c r="L1761" t="s">
        <v>21</v>
      </c>
      <c r="M1761" t="s">
        <v>22</v>
      </c>
      <c r="N1761" t="s">
        <v>23</v>
      </c>
      <c r="O1761">
        <v>668.16</v>
      </c>
      <c r="P1761" t="s">
        <v>24</v>
      </c>
      <c r="R1761">
        <v>5475308</v>
      </c>
    </row>
    <row r="1762" spans="1:18" customFormat="1">
      <c r="A1762" s="1">
        <v>43941</v>
      </c>
      <c r="C1762" t="s">
        <v>65</v>
      </c>
      <c r="D1762" t="s">
        <v>19</v>
      </c>
      <c r="E1762">
        <v>1200400021</v>
      </c>
      <c r="F1762">
        <v>120154</v>
      </c>
      <c r="G1762" t="s">
        <v>20</v>
      </c>
      <c r="H1762" t="s">
        <v>195</v>
      </c>
      <c r="J1762">
        <v>910.8</v>
      </c>
      <c r="K1762">
        <v>910.8</v>
      </c>
      <c r="L1762" t="s">
        <v>21</v>
      </c>
      <c r="M1762" t="s">
        <v>22</v>
      </c>
      <c r="N1762" t="s">
        <v>23</v>
      </c>
      <c r="O1762">
        <v>910.8</v>
      </c>
      <c r="P1762" t="s">
        <v>24</v>
      </c>
      <c r="R1762">
        <v>5475312</v>
      </c>
    </row>
    <row r="1763" spans="1:18" customFormat="1">
      <c r="A1763" s="1">
        <v>43941</v>
      </c>
      <c r="C1763" t="s">
        <v>54</v>
      </c>
      <c r="D1763" t="s">
        <v>19</v>
      </c>
      <c r="E1763">
        <v>1200400022</v>
      </c>
      <c r="F1763">
        <v>20200766</v>
      </c>
      <c r="G1763" t="s">
        <v>20</v>
      </c>
      <c r="H1763" t="s">
        <v>198</v>
      </c>
      <c r="J1763">
        <v>540</v>
      </c>
      <c r="K1763">
        <v>540</v>
      </c>
      <c r="L1763" t="s">
        <v>21</v>
      </c>
      <c r="M1763" t="s">
        <v>22</v>
      </c>
      <c r="N1763" t="s">
        <v>23</v>
      </c>
      <c r="O1763">
        <v>540</v>
      </c>
      <c r="P1763" t="s">
        <v>24</v>
      </c>
      <c r="R1763">
        <v>5475320</v>
      </c>
    </row>
    <row r="1764" spans="1:18" customFormat="1">
      <c r="A1764" s="1">
        <v>43941</v>
      </c>
      <c r="C1764" t="s">
        <v>170</v>
      </c>
      <c r="D1764" t="s">
        <v>19</v>
      </c>
      <c r="E1764">
        <v>1200400023</v>
      </c>
      <c r="F1764">
        <v>20200765</v>
      </c>
      <c r="G1764" t="s">
        <v>20</v>
      </c>
      <c r="H1764" t="s">
        <v>198</v>
      </c>
      <c r="J1764">
        <v>744</v>
      </c>
      <c r="K1764">
        <v>744</v>
      </c>
      <c r="L1764" t="s">
        <v>21</v>
      </c>
      <c r="M1764" t="s">
        <v>22</v>
      </c>
      <c r="N1764" t="s">
        <v>23</v>
      </c>
      <c r="O1764">
        <v>744</v>
      </c>
      <c r="P1764" t="s">
        <v>24</v>
      </c>
      <c r="R1764">
        <v>5475324</v>
      </c>
    </row>
    <row r="1765" spans="1:18" customFormat="1">
      <c r="A1765" s="1">
        <v>43941</v>
      </c>
      <c r="C1765" t="s">
        <v>170</v>
      </c>
      <c r="D1765" t="s">
        <v>19</v>
      </c>
      <c r="E1765">
        <v>1200400024</v>
      </c>
      <c r="F1765">
        <v>20200764</v>
      </c>
      <c r="G1765" t="s">
        <v>20</v>
      </c>
      <c r="H1765" t="s">
        <v>198</v>
      </c>
      <c r="J1765">
        <v>201.6</v>
      </c>
      <c r="K1765">
        <v>201.6</v>
      </c>
      <c r="L1765" t="s">
        <v>21</v>
      </c>
      <c r="M1765" t="s">
        <v>22</v>
      </c>
      <c r="N1765" t="s">
        <v>23</v>
      </c>
      <c r="O1765">
        <v>201.6</v>
      </c>
      <c r="P1765" t="s">
        <v>24</v>
      </c>
      <c r="R1765">
        <v>5475328</v>
      </c>
    </row>
    <row r="1766" spans="1:18">
      <c r="A1766" s="147">
        <v>43941</v>
      </c>
      <c r="C1766" t="s">
        <v>97</v>
      </c>
      <c r="D1766" t="s">
        <v>19</v>
      </c>
      <c r="E1766" s="106">
        <v>1200400044</v>
      </c>
      <c r="F1766" s="106">
        <v>2020209</v>
      </c>
      <c r="G1766" s="106" t="s">
        <v>20</v>
      </c>
      <c r="H1766" s="106" t="s">
        <v>219</v>
      </c>
      <c r="J1766">
        <v>72</v>
      </c>
      <c r="K1766">
        <v>72</v>
      </c>
      <c r="L1766" t="s">
        <v>21</v>
      </c>
      <c r="M1766" t="s">
        <v>22</v>
      </c>
      <c r="N1766" t="s">
        <v>23</v>
      </c>
      <c r="O1766" s="106">
        <v>72</v>
      </c>
      <c r="P1766" t="s">
        <v>24</v>
      </c>
      <c r="R1766">
        <v>5476005</v>
      </c>
    </row>
    <row r="1767" spans="1:18">
      <c r="A1767" s="147">
        <v>43941</v>
      </c>
      <c r="C1767" t="s">
        <v>70</v>
      </c>
      <c r="D1767" t="s">
        <v>19</v>
      </c>
      <c r="E1767" s="106">
        <v>1200400025</v>
      </c>
      <c r="F1767" s="106">
        <v>2020210</v>
      </c>
      <c r="G1767" s="106" t="s">
        <v>20</v>
      </c>
      <c r="H1767" s="106" t="s">
        <v>219</v>
      </c>
      <c r="J1767">
        <v>36</v>
      </c>
      <c r="K1767">
        <v>36</v>
      </c>
      <c r="L1767" t="s">
        <v>21</v>
      </c>
      <c r="M1767" t="s">
        <v>22</v>
      </c>
      <c r="N1767" t="s">
        <v>23</v>
      </c>
      <c r="O1767" s="106">
        <v>36</v>
      </c>
      <c r="P1767" t="s">
        <v>24</v>
      </c>
      <c r="R1767">
        <v>5475335</v>
      </c>
    </row>
    <row r="1768" spans="1:18">
      <c r="A1768" s="147">
        <v>43941</v>
      </c>
      <c r="C1768" t="s">
        <v>30</v>
      </c>
      <c r="D1768" t="s">
        <v>19</v>
      </c>
      <c r="E1768" s="106">
        <v>1200400026</v>
      </c>
      <c r="F1768" s="106">
        <v>2020211</v>
      </c>
      <c r="G1768" s="106" t="s">
        <v>20</v>
      </c>
      <c r="H1768" s="106" t="s">
        <v>219</v>
      </c>
      <c r="J1768" s="42">
        <v>36</v>
      </c>
      <c r="K1768" s="42">
        <v>36</v>
      </c>
      <c r="L1768" t="s">
        <v>21</v>
      </c>
      <c r="M1768" t="s">
        <v>22</v>
      </c>
      <c r="N1768" t="s">
        <v>23</v>
      </c>
      <c r="O1768" s="106">
        <v>36</v>
      </c>
      <c r="P1768" t="s">
        <v>24</v>
      </c>
      <c r="R1768">
        <v>5475337</v>
      </c>
    </row>
    <row r="1769" spans="1:18">
      <c r="A1769" s="147">
        <v>43941</v>
      </c>
      <c r="C1769" t="s">
        <v>70</v>
      </c>
      <c r="D1769" t="s">
        <v>19</v>
      </c>
      <c r="E1769" s="106">
        <v>1200400027</v>
      </c>
      <c r="F1769" s="106">
        <v>2020212</v>
      </c>
      <c r="G1769" s="106" t="s">
        <v>20</v>
      </c>
      <c r="H1769" s="106" t="s">
        <v>219</v>
      </c>
      <c r="J1769" s="42">
        <v>36</v>
      </c>
      <c r="K1769" s="42">
        <v>36</v>
      </c>
      <c r="L1769" t="s">
        <v>21</v>
      </c>
      <c r="M1769" t="s">
        <v>22</v>
      </c>
      <c r="N1769" t="s">
        <v>23</v>
      </c>
      <c r="O1769" s="106">
        <v>36</v>
      </c>
      <c r="P1769" t="s">
        <v>24</v>
      </c>
      <c r="R1769">
        <v>5475341</v>
      </c>
    </row>
    <row r="1770" spans="1:18">
      <c r="A1770" s="147">
        <v>43941</v>
      </c>
      <c r="C1770" t="s">
        <v>37</v>
      </c>
      <c r="D1770" t="s">
        <v>19</v>
      </c>
      <c r="E1770" s="106">
        <v>1200400028</v>
      </c>
      <c r="F1770" s="106">
        <v>2020213</v>
      </c>
      <c r="G1770" s="106" t="s">
        <v>20</v>
      </c>
      <c r="H1770" s="106" t="s">
        <v>219</v>
      </c>
      <c r="J1770">
        <v>72</v>
      </c>
      <c r="K1770">
        <v>72</v>
      </c>
      <c r="L1770" t="s">
        <v>21</v>
      </c>
      <c r="M1770" t="s">
        <v>22</v>
      </c>
      <c r="N1770" t="s">
        <v>23</v>
      </c>
      <c r="O1770" s="106">
        <v>72</v>
      </c>
      <c r="P1770" t="s">
        <v>24</v>
      </c>
      <c r="R1770">
        <v>5475343</v>
      </c>
    </row>
    <row r="1771" spans="1:18">
      <c r="A1771" s="147">
        <v>43941</v>
      </c>
      <c r="C1771" t="s">
        <v>30</v>
      </c>
      <c r="D1771" t="s">
        <v>19</v>
      </c>
      <c r="E1771" s="106">
        <v>1200400029</v>
      </c>
      <c r="F1771" s="106">
        <v>2020214</v>
      </c>
      <c r="G1771" s="106" t="s">
        <v>20</v>
      </c>
      <c r="H1771" s="106" t="s">
        <v>219</v>
      </c>
      <c r="J1771" s="42">
        <v>63.48</v>
      </c>
      <c r="K1771" s="42">
        <v>63.48</v>
      </c>
      <c r="L1771" t="s">
        <v>21</v>
      </c>
      <c r="M1771" t="s">
        <v>22</v>
      </c>
      <c r="N1771" t="s">
        <v>23</v>
      </c>
      <c r="O1771" s="106">
        <v>63.48</v>
      </c>
      <c r="P1771" t="s">
        <v>24</v>
      </c>
      <c r="R1771">
        <v>5475347</v>
      </c>
    </row>
    <row r="1772" spans="1:18">
      <c r="A1772" s="147">
        <v>43941</v>
      </c>
      <c r="C1772" t="s">
        <v>49</v>
      </c>
      <c r="D1772" t="s">
        <v>19</v>
      </c>
      <c r="E1772" s="106">
        <v>1200400036</v>
      </c>
      <c r="F1772" s="106">
        <v>2020215</v>
      </c>
      <c r="G1772" s="106" t="s">
        <v>20</v>
      </c>
      <c r="H1772" s="106" t="s">
        <v>219</v>
      </c>
      <c r="J1772" s="42">
        <v>36</v>
      </c>
      <c r="K1772" s="42">
        <v>36</v>
      </c>
      <c r="L1772" t="s">
        <v>21</v>
      </c>
      <c r="M1772" t="s">
        <v>22</v>
      </c>
      <c r="N1772" t="s">
        <v>23</v>
      </c>
      <c r="O1772" s="106">
        <v>36</v>
      </c>
      <c r="P1772" t="s">
        <v>24</v>
      </c>
      <c r="R1772">
        <v>5475438</v>
      </c>
    </row>
    <row r="1773" spans="1:18">
      <c r="A1773" s="147">
        <v>43941</v>
      </c>
      <c r="C1773" t="s">
        <v>30</v>
      </c>
      <c r="D1773" t="s">
        <v>19</v>
      </c>
      <c r="E1773" s="106">
        <v>1200400030</v>
      </c>
      <c r="F1773" s="106">
        <v>2020216</v>
      </c>
      <c r="G1773" s="106" t="s">
        <v>20</v>
      </c>
      <c r="H1773" s="106" t="s">
        <v>219</v>
      </c>
      <c r="J1773">
        <v>108</v>
      </c>
      <c r="K1773">
        <v>108</v>
      </c>
      <c r="L1773" t="s">
        <v>21</v>
      </c>
      <c r="M1773" t="s">
        <v>22</v>
      </c>
      <c r="N1773" t="s">
        <v>23</v>
      </c>
      <c r="O1773" s="106">
        <v>108</v>
      </c>
      <c r="P1773" t="s">
        <v>24</v>
      </c>
      <c r="R1773">
        <v>5475349</v>
      </c>
    </row>
    <row r="1774" spans="1:18">
      <c r="A1774" s="147">
        <v>43941</v>
      </c>
      <c r="C1774" t="s">
        <v>30</v>
      </c>
      <c r="D1774" t="s">
        <v>19</v>
      </c>
      <c r="E1774" s="106">
        <v>1200400031</v>
      </c>
      <c r="F1774" s="106">
        <v>2020217</v>
      </c>
      <c r="G1774" s="106" t="s">
        <v>20</v>
      </c>
      <c r="H1774" s="106" t="s">
        <v>219</v>
      </c>
      <c r="J1774">
        <v>243.48</v>
      </c>
      <c r="K1774">
        <v>243.48</v>
      </c>
      <c r="L1774" t="s">
        <v>21</v>
      </c>
      <c r="M1774" t="s">
        <v>22</v>
      </c>
      <c r="N1774" t="s">
        <v>23</v>
      </c>
      <c r="O1774" s="106">
        <v>243.48</v>
      </c>
      <c r="P1774" t="s">
        <v>24</v>
      </c>
      <c r="R1774">
        <v>5475353</v>
      </c>
    </row>
    <row r="1775" spans="1:18">
      <c r="A1775" s="147">
        <v>43941</v>
      </c>
      <c r="C1775" t="s">
        <v>167</v>
      </c>
      <c r="D1775" t="s">
        <v>19</v>
      </c>
      <c r="E1775" s="106">
        <v>1200400032</v>
      </c>
      <c r="F1775" s="106">
        <v>2020218</v>
      </c>
      <c r="G1775" s="106" t="s">
        <v>20</v>
      </c>
      <c r="H1775" s="106" t="s">
        <v>219</v>
      </c>
      <c r="J1775">
        <v>204.6</v>
      </c>
      <c r="K1775">
        <v>204.6</v>
      </c>
      <c r="L1775" t="s">
        <v>21</v>
      </c>
      <c r="M1775" t="s">
        <v>22</v>
      </c>
      <c r="N1775" t="s">
        <v>23</v>
      </c>
      <c r="O1775" s="106">
        <v>204.6</v>
      </c>
      <c r="P1775" t="s">
        <v>24</v>
      </c>
      <c r="R1775">
        <v>5475420</v>
      </c>
    </row>
    <row r="1776" spans="1:18">
      <c r="A1776" s="147">
        <v>43941</v>
      </c>
      <c r="C1776" t="s">
        <v>43</v>
      </c>
      <c r="D1776" t="s">
        <v>19</v>
      </c>
      <c r="E1776" s="106">
        <v>1200400033</v>
      </c>
      <c r="F1776" s="106">
        <v>2020219</v>
      </c>
      <c r="G1776" s="106" t="s">
        <v>20</v>
      </c>
      <c r="H1776" s="106" t="s">
        <v>219</v>
      </c>
      <c r="J1776">
        <v>358.8</v>
      </c>
      <c r="K1776">
        <v>358.8</v>
      </c>
      <c r="L1776" t="s">
        <v>21</v>
      </c>
      <c r="M1776" t="s">
        <v>22</v>
      </c>
      <c r="N1776" t="s">
        <v>23</v>
      </c>
      <c r="O1776" s="106">
        <v>358.8</v>
      </c>
      <c r="P1776" t="s">
        <v>24</v>
      </c>
      <c r="R1776">
        <v>5475424</v>
      </c>
    </row>
    <row r="1777" spans="1:18">
      <c r="A1777" s="147">
        <v>43941</v>
      </c>
      <c r="C1777" t="s">
        <v>100</v>
      </c>
      <c r="D1777" t="s">
        <v>19</v>
      </c>
      <c r="E1777" s="106">
        <v>1200400034</v>
      </c>
      <c r="F1777" s="106">
        <v>2020220</v>
      </c>
      <c r="G1777" s="106" t="s">
        <v>20</v>
      </c>
      <c r="H1777" s="106" t="s">
        <v>219</v>
      </c>
      <c r="J1777">
        <v>436.08</v>
      </c>
      <c r="K1777">
        <v>436.08</v>
      </c>
      <c r="L1777" t="s">
        <v>21</v>
      </c>
      <c r="M1777" t="s">
        <v>22</v>
      </c>
      <c r="N1777" t="s">
        <v>23</v>
      </c>
      <c r="O1777" s="106">
        <v>436.08</v>
      </c>
      <c r="P1777" t="s">
        <v>24</v>
      </c>
      <c r="R1777">
        <v>5475429</v>
      </c>
    </row>
    <row r="1778" spans="1:18">
      <c r="A1778" s="147">
        <v>43941</v>
      </c>
      <c r="C1778" t="s">
        <v>92</v>
      </c>
      <c r="D1778" t="s">
        <v>19</v>
      </c>
      <c r="E1778" s="106">
        <v>1200400035</v>
      </c>
      <c r="F1778" s="106">
        <v>2020221</v>
      </c>
      <c r="G1778" s="106" t="s">
        <v>20</v>
      </c>
      <c r="H1778" s="106" t="s">
        <v>219</v>
      </c>
      <c r="J1778" s="42">
        <v>362.52</v>
      </c>
      <c r="K1778" s="42">
        <v>362.52</v>
      </c>
      <c r="L1778" t="s">
        <v>21</v>
      </c>
      <c r="M1778" t="s">
        <v>22</v>
      </c>
      <c r="N1778" t="s">
        <v>23</v>
      </c>
      <c r="O1778" s="106">
        <v>362.52</v>
      </c>
      <c r="P1778" t="s">
        <v>24</v>
      </c>
      <c r="R1778">
        <v>5475434</v>
      </c>
    </row>
    <row r="1779" spans="1:18">
      <c r="A1779" s="147">
        <v>43941</v>
      </c>
      <c r="C1779" t="s">
        <v>29</v>
      </c>
      <c r="D1779" t="s">
        <v>19</v>
      </c>
      <c r="E1779" s="106">
        <v>1200400037</v>
      </c>
      <c r="F1779" s="106">
        <v>2020223</v>
      </c>
      <c r="G1779" s="106" t="s">
        <v>20</v>
      </c>
      <c r="H1779" s="106" t="s">
        <v>219</v>
      </c>
      <c r="J1779" s="42">
        <v>184.32</v>
      </c>
      <c r="K1779" s="42">
        <v>184.32</v>
      </c>
      <c r="L1779" t="s">
        <v>21</v>
      </c>
      <c r="M1779" t="s">
        <v>22</v>
      </c>
      <c r="N1779" t="s">
        <v>23</v>
      </c>
      <c r="O1779" s="106">
        <v>184.32</v>
      </c>
      <c r="P1779" t="s">
        <v>24</v>
      </c>
      <c r="R1779">
        <v>5475442</v>
      </c>
    </row>
    <row r="1780" spans="1:18">
      <c r="A1780" s="147">
        <v>43941</v>
      </c>
      <c r="C1780" t="s">
        <v>116</v>
      </c>
      <c r="D1780" t="s">
        <v>19</v>
      </c>
      <c r="E1780" s="106">
        <v>1200400038</v>
      </c>
      <c r="F1780" s="106">
        <v>2020225</v>
      </c>
      <c r="G1780" s="106" t="s">
        <v>20</v>
      </c>
      <c r="H1780" s="106" t="s">
        <v>219</v>
      </c>
      <c r="J1780" s="7">
        <v>4847</v>
      </c>
      <c r="K1780" s="7">
        <v>4847</v>
      </c>
      <c r="L1780" t="s">
        <v>21</v>
      </c>
      <c r="M1780" t="s">
        <v>22</v>
      </c>
      <c r="N1780" t="s">
        <v>23</v>
      </c>
      <c r="O1780" s="98">
        <v>4847</v>
      </c>
      <c r="P1780" t="s">
        <v>24</v>
      </c>
      <c r="R1780">
        <v>5475450</v>
      </c>
    </row>
    <row r="1781" spans="1:18">
      <c r="A1781" s="147">
        <v>43941</v>
      </c>
      <c r="C1781" t="s">
        <v>116</v>
      </c>
      <c r="D1781" t="s">
        <v>19</v>
      </c>
      <c r="E1781" s="106">
        <v>1200400038</v>
      </c>
      <c r="F1781" s="106">
        <v>2020225</v>
      </c>
      <c r="G1781" s="106" t="s">
        <v>20</v>
      </c>
      <c r="H1781" s="106" t="s">
        <v>219</v>
      </c>
      <c r="J1781" s="42">
        <v>969.4</v>
      </c>
      <c r="K1781" s="42">
        <v>969.4</v>
      </c>
      <c r="L1781" t="s">
        <v>21</v>
      </c>
      <c r="M1781" t="s">
        <v>22</v>
      </c>
      <c r="N1781" t="s">
        <v>23</v>
      </c>
      <c r="O1781" s="106">
        <v>969.4</v>
      </c>
      <c r="P1781" t="s">
        <v>24</v>
      </c>
      <c r="R1781">
        <v>5475453</v>
      </c>
    </row>
    <row r="1782" spans="1:18">
      <c r="A1782" s="147">
        <v>43941</v>
      </c>
      <c r="C1782" t="s">
        <v>116</v>
      </c>
      <c r="D1782" t="s">
        <v>19</v>
      </c>
      <c r="E1782" s="106">
        <v>1200400039</v>
      </c>
      <c r="F1782" s="106">
        <v>2020226</v>
      </c>
      <c r="G1782" s="106" t="s">
        <v>20</v>
      </c>
      <c r="H1782" s="106" t="s">
        <v>219</v>
      </c>
      <c r="J1782" s="7">
        <v>1970</v>
      </c>
      <c r="K1782" s="7">
        <v>1970</v>
      </c>
      <c r="L1782" t="s">
        <v>21</v>
      </c>
      <c r="M1782" t="s">
        <v>22</v>
      </c>
      <c r="N1782" t="s">
        <v>23</v>
      </c>
      <c r="O1782" s="98">
        <v>1970</v>
      </c>
      <c r="P1782" t="s">
        <v>24</v>
      </c>
      <c r="R1782">
        <v>5475464</v>
      </c>
    </row>
    <row r="1783" spans="1:18">
      <c r="A1783" s="147">
        <v>43941</v>
      </c>
      <c r="C1783" t="s">
        <v>116</v>
      </c>
      <c r="D1783" t="s">
        <v>19</v>
      </c>
      <c r="E1783" s="106">
        <v>1200400039</v>
      </c>
      <c r="F1783" s="106">
        <v>2020226</v>
      </c>
      <c r="G1783" s="106" t="s">
        <v>20</v>
      </c>
      <c r="H1783" s="106" t="s">
        <v>219</v>
      </c>
      <c r="J1783" s="42">
        <v>394</v>
      </c>
      <c r="K1783" s="42">
        <v>394</v>
      </c>
      <c r="L1783" t="s">
        <v>21</v>
      </c>
      <c r="M1783" t="s">
        <v>22</v>
      </c>
      <c r="N1783" t="s">
        <v>23</v>
      </c>
      <c r="O1783" s="106">
        <v>394</v>
      </c>
      <c r="P1783" t="s">
        <v>24</v>
      </c>
      <c r="R1783">
        <v>5475467</v>
      </c>
    </row>
    <row r="1784" spans="1:18">
      <c r="A1784" s="147">
        <v>43941</v>
      </c>
      <c r="C1784" t="s">
        <v>116</v>
      </c>
      <c r="D1784" t="s">
        <v>19</v>
      </c>
      <c r="E1784" s="106">
        <v>1200400040</v>
      </c>
      <c r="F1784" s="106">
        <v>2020227</v>
      </c>
      <c r="G1784" s="106" t="s">
        <v>20</v>
      </c>
      <c r="H1784" s="106" t="s">
        <v>219</v>
      </c>
      <c r="J1784" s="7">
        <v>2409</v>
      </c>
      <c r="K1784" s="7">
        <v>2409</v>
      </c>
      <c r="L1784" t="s">
        <v>21</v>
      </c>
      <c r="M1784" t="s">
        <v>22</v>
      </c>
      <c r="N1784" t="s">
        <v>23</v>
      </c>
      <c r="O1784" s="98">
        <v>2409</v>
      </c>
      <c r="P1784" t="s">
        <v>24</v>
      </c>
      <c r="R1784">
        <v>5475479</v>
      </c>
    </row>
    <row r="1785" spans="1:18">
      <c r="A1785" s="147">
        <v>43941</v>
      </c>
      <c r="C1785" t="s">
        <v>116</v>
      </c>
      <c r="D1785" t="s">
        <v>19</v>
      </c>
      <c r="E1785" s="106">
        <v>1200400040</v>
      </c>
      <c r="F1785" s="106">
        <v>2020227</v>
      </c>
      <c r="G1785" s="106" t="s">
        <v>20</v>
      </c>
      <c r="H1785" s="106" t="s">
        <v>219</v>
      </c>
      <c r="J1785" s="42">
        <v>481.8</v>
      </c>
      <c r="K1785" s="42">
        <v>481.8</v>
      </c>
      <c r="L1785" t="s">
        <v>21</v>
      </c>
      <c r="M1785" t="s">
        <v>22</v>
      </c>
      <c r="N1785" t="s">
        <v>23</v>
      </c>
      <c r="O1785" s="106">
        <v>481.8</v>
      </c>
      <c r="P1785" t="s">
        <v>24</v>
      </c>
      <c r="R1785">
        <v>5475482</v>
      </c>
    </row>
    <row r="1786" spans="1:18">
      <c r="A1786" s="147">
        <v>43941</v>
      </c>
      <c r="C1786" t="s">
        <v>151</v>
      </c>
      <c r="D1786" t="s">
        <v>19</v>
      </c>
      <c r="E1786" s="106">
        <v>1200400041</v>
      </c>
      <c r="F1786" s="106">
        <v>2020228</v>
      </c>
      <c r="G1786" s="106" t="s">
        <v>20</v>
      </c>
      <c r="H1786" s="106" t="s">
        <v>219</v>
      </c>
      <c r="J1786" s="7">
        <v>1056.9000000000001</v>
      </c>
      <c r="K1786" s="7">
        <v>1056.9000000000001</v>
      </c>
      <c r="L1786" t="s">
        <v>21</v>
      </c>
      <c r="M1786" t="s">
        <v>22</v>
      </c>
      <c r="N1786" t="s">
        <v>23</v>
      </c>
      <c r="O1786" s="98">
        <v>1056.9000000000001</v>
      </c>
      <c r="P1786" t="s">
        <v>24</v>
      </c>
      <c r="R1786">
        <v>5475488</v>
      </c>
    </row>
    <row r="1787" spans="1:18">
      <c r="A1787" s="147">
        <v>43941</v>
      </c>
      <c r="C1787" t="s">
        <v>120</v>
      </c>
      <c r="D1787" t="s">
        <v>19</v>
      </c>
      <c r="E1787" s="106">
        <v>1200400042</v>
      </c>
      <c r="F1787" s="106">
        <v>2020229</v>
      </c>
      <c r="G1787" s="106" t="s">
        <v>20</v>
      </c>
      <c r="H1787" s="106" t="s">
        <v>219</v>
      </c>
      <c r="J1787" s="42">
        <v>41.88</v>
      </c>
      <c r="K1787" s="42">
        <v>41.88</v>
      </c>
      <c r="L1787" t="s">
        <v>21</v>
      </c>
      <c r="M1787" t="s">
        <v>22</v>
      </c>
      <c r="N1787" t="s">
        <v>23</v>
      </c>
      <c r="O1787" s="106">
        <v>41.88</v>
      </c>
      <c r="P1787" t="s">
        <v>24</v>
      </c>
      <c r="R1787">
        <v>5475490</v>
      </c>
    </row>
    <row r="1788" spans="1:18">
      <c r="A1788" s="147">
        <v>43941</v>
      </c>
      <c r="C1788" t="s">
        <v>180</v>
      </c>
      <c r="D1788" t="s">
        <v>19</v>
      </c>
      <c r="E1788" s="106">
        <v>1200400043</v>
      </c>
      <c r="F1788" s="106">
        <v>2020230</v>
      </c>
      <c r="G1788" s="106" t="s">
        <v>20</v>
      </c>
      <c r="H1788" s="106" t="s">
        <v>219</v>
      </c>
      <c r="J1788" s="42">
        <v>118.68</v>
      </c>
      <c r="K1788" s="42">
        <v>118.68</v>
      </c>
      <c r="L1788" t="s">
        <v>21</v>
      </c>
      <c r="M1788" t="s">
        <v>22</v>
      </c>
      <c r="N1788" t="s">
        <v>23</v>
      </c>
      <c r="O1788" s="106">
        <v>118.68</v>
      </c>
      <c r="P1788" t="s">
        <v>24</v>
      </c>
      <c r="R1788">
        <v>5475496</v>
      </c>
    </row>
    <row r="1789" spans="1:18" customFormat="1">
      <c r="A1789" s="1">
        <v>43941</v>
      </c>
      <c r="C1789" t="s">
        <v>25</v>
      </c>
      <c r="D1789" t="s">
        <v>19</v>
      </c>
      <c r="E1789">
        <v>1200400046</v>
      </c>
      <c r="F1789">
        <v>4115006958</v>
      </c>
      <c r="G1789" t="s">
        <v>20</v>
      </c>
      <c r="H1789" t="s">
        <v>262</v>
      </c>
      <c r="J1789" s="42">
        <v>759.12</v>
      </c>
      <c r="K1789" s="42">
        <v>759.12</v>
      </c>
      <c r="L1789" t="s">
        <v>21</v>
      </c>
      <c r="M1789" t="s">
        <v>22</v>
      </c>
      <c r="N1789" t="s">
        <v>23</v>
      </c>
      <c r="O1789" s="42">
        <v>759.12</v>
      </c>
      <c r="P1789" t="s">
        <v>24</v>
      </c>
      <c r="R1789">
        <v>5476014</v>
      </c>
    </row>
    <row r="1790" spans="1:18" customFormat="1">
      <c r="A1790" s="1">
        <v>43941</v>
      </c>
      <c r="C1790" t="s">
        <v>25</v>
      </c>
      <c r="D1790" t="s">
        <v>19</v>
      </c>
      <c r="E1790">
        <v>1200400047</v>
      </c>
      <c r="F1790">
        <v>4115006960</v>
      </c>
      <c r="G1790" t="s">
        <v>20</v>
      </c>
      <c r="H1790" t="s">
        <v>262</v>
      </c>
      <c r="J1790" s="42">
        <v>875.04</v>
      </c>
      <c r="K1790" s="42">
        <v>875.04</v>
      </c>
      <c r="L1790" t="s">
        <v>21</v>
      </c>
      <c r="M1790" t="s">
        <v>22</v>
      </c>
      <c r="N1790" t="s">
        <v>23</v>
      </c>
      <c r="O1790" s="42">
        <v>875.04</v>
      </c>
      <c r="P1790" t="s">
        <v>24</v>
      </c>
      <c r="R1790">
        <v>5476019</v>
      </c>
    </row>
    <row r="1791" spans="1:18" customFormat="1">
      <c r="A1791" s="1">
        <v>43941</v>
      </c>
      <c r="C1791" t="s">
        <v>26</v>
      </c>
      <c r="D1791" t="s">
        <v>19</v>
      </c>
      <c r="E1791">
        <v>1200400045</v>
      </c>
      <c r="F1791">
        <v>4115006959</v>
      </c>
      <c r="G1791" t="s">
        <v>20</v>
      </c>
      <c r="H1791" t="s">
        <v>262</v>
      </c>
      <c r="J1791" s="42">
        <v>553.91999999999996</v>
      </c>
      <c r="K1791" s="42">
        <v>553.91999999999996</v>
      </c>
      <c r="L1791" t="s">
        <v>21</v>
      </c>
      <c r="M1791" t="s">
        <v>22</v>
      </c>
      <c r="N1791" t="s">
        <v>23</v>
      </c>
      <c r="O1791" s="42">
        <v>553.91999999999996</v>
      </c>
      <c r="P1791" t="s">
        <v>24</v>
      </c>
      <c r="R1791">
        <v>5476011</v>
      </c>
    </row>
    <row r="1792" spans="1:18" customFormat="1">
      <c r="A1792" s="1">
        <v>43942</v>
      </c>
      <c r="C1792" t="s">
        <v>91</v>
      </c>
      <c r="D1792" t="s">
        <v>19</v>
      </c>
      <c r="E1792">
        <v>1200400117</v>
      </c>
      <c r="F1792">
        <v>120157</v>
      </c>
      <c r="G1792" t="s">
        <v>20</v>
      </c>
      <c r="H1792" t="s">
        <v>195</v>
      </c>
      <c r="J1792">
        <v>144</v>
      </c>
      <c r="K1792">
        <v>144</v>
      </c>
      <c r="L1792" t="s">
        <v>21</v>
      </c>
      <c r="M1792" t="s">
        <v>22</v>
      </c>
      <c r="N1792" t="s">
        <v>23</v>
      </c>
      <c r="O1792">
        <v>144</v>
      </c>
      <c r="P1792" t="s">
        <v>24</v>
      </c>
      <c r="R1792">
        <v>5476232</v>
      </c>
    </row>
    <row r="1793" spans="1:18">
      <c r="A1793" s="147">
        <v>43942</v>
      </c>
      <c r="C1793" t="s">
        <v>160</v>
      </c>
      <c r="D1793" t="s">
        <v>19</v>
      </c>
      <c r="E1793" s="106">
        <v>1200400111</v>
      </c>
      <c r="F1793" s="106">
        <v>2020246</v>
      </c>
      <c r="G1793" s="106" t="s">
        <v>20</v>
      </c>
      <c r="H1793" s="106" t="s">
        <v>219</v>
      </c>
      <c r="J1793">
        <v>78</v>
      </c>
      <c r="K1793">
        <v>78</v>
      </c>
      <c r="L1793" t="s">
        <v>21</v>
      </c>
      <c r="M1793" t="s">
        <v>22</v>
      </c>
      <c r="N1793" t="s">
        <v>23</v>
      </c>
      <c r="O1793" s="106">
        <v>78</v>
      </c>
      <c r="P1793" t="s">
        <v>24</v>
      </c>
      <c r="R1793">
        <v>5476208</v>
      </c>
    </row>
    <row r="1794" spans="1:18">
      <c r="A1794" s="147">
        <v>43942</v>
      </c>
      <c r="C1794" t="s">
        <v>141</v>
      </c>
      <c r="D1794" t="s">
        <v>19</v>
      </c>
      <c r="E1794" s="106">
        <v>1200400112</v>
      </c>
      <c r="F1794" s="106">
        <v>2020247</v>
      </c>
      <c r="G1794" s="106" t="s">
        <v>20</v>
      </c>
      <c r="H1794" s="106" t="s">
        <v>219</v>
      </c>
      <c r="J1794" s="42">
        <v>78</v>
      </c>
      <c r="K1794" s="42">
        <v>78</v>
      </c>
      <c r="L1794" t="s">
        <v>21</v>
      </c>
      <c r="M1794" t="s">
        <v>22</v>
      </c>
      <c r="N1794" t="s">
        <v>23</v>
      </c>
      <c r="O1794" s="106">
        <v>78</v>
      </c>
      <c r="P1794" t="s">
        <v>24</v>
      </c>
      <c r="R1794">
        <v>5476212</v>
      </c>
    </row>
    <row r="1795" spans="1:18">
      <c r="A1795" s="147">
        <v>43942</v>
      </c>
      <c r="C1795" t="s">
        <v>30</v>
      </c>
      <c r="D1795" t="s">
        <v>19</v>
      </c>
      <c r="E1795" s="106">
        <v>1200400113</v>
      </c>
      <c r="F1795" s="106">
        <v>2020248</v>
      </c>
      <c r="G1795" s="106" t="s">
        <v>20</v>
      </c>
      <c r="H1795" s="106" t="s">
        <v>219</v>
      </c>
      <c r="J1795" s="42">
        <v>215.04</v>
      </c>
      <c r="K1795" s="42">
        <v>215.04</v>
      </c>
      <c r="L1795" t="s">
        <v>21</v>
      </c>
      <c r="M1795" t="s">
        <v>22</v>
      </c>
      <c r="N1795" t="s">
        <v>23</v>
      </c>
      <c r="O1795" s="106">
        <v>215.04</v>
      </c>
      <c r="P1795" t="s">
        <v>24</v>
      </c>
      <c r="R1795">
        <v>5476216</v>
      </c>
    </row>
    <row r="1796" spans="1:18">
      <c r="A1796" s="147">
        <v>43942</v>
      </c>
      <c r="C1796" t="s">
        <v>89</v>
      </c>
      <c r="D1796" t="s">
        <v>19</v>
      </c>
      <c r="E1796" s="106">
        <v>1200400114</v>
      </c>
      <c r="F1796" s="106">
        <v>2020249</v>
      </c>
      <c r="G1796" s="106" t="s">
        <v>20</v>
      </c>
      <c r="H1796" s="106" t="s">
        <v>219</v>
      </c>
      <c r="J1796">
        <v>78</v>
      </c>
      <c r="K1796">
        <v>78</v>
      </c>
      <c r="L1796" t="s">
        <v>21</v>
      </c>
      <c r="M1796" t="s">
        <v>22</v>
      </c>
      <c r="N1796" t="s">
        <v>23</v>
      </c>
      <c r="O1796" s="106">
        <v>78</v>
      </c>
      <c r="P1796" t="s">
        <v>24</v>
      </c>
      <c r="R1796">
        <v>5476220</v>
      </c>
    </row>
    <row r="1797" spans="1:18">
      <c r="A1797" s="147">
        <v>43942</v>
      </c>
      <c r="C1797" t="s">
        <v>46</v>
      </c>
      <c r="D1797" t="s">
        <v>19</v>
      </c>
      <c r="E1797" s="106">
        <v>1200400051</v>
      </c>
      <c r="F1797" s="106">
        <v>2020250</v>
      </c>
      <c r="G1797" s="106" t="s">
        <v>20</v>
      </c>
      <c r="H1797" s="106" t="s">
        <v>219</v>
      </c>
      <c r="J1797" s="42">
        <v>124.92</v>
      </c>
      <c r="K1797" s="42">
        <v>124.92</v>
      </c>
      <c r="L1797" t="s">
        <v>21</v>
      </c>
      <c r="M1797" t="s">
        <v>22</v>
      </c>
      <c r="N1797" t="s">
        <v>23</v>
      </c>
      <c r="O1797" s="106">
        <v>124.92</v>
      </c>
      <c r="P1797" t="s">
        <v>24</v>
      </c>
      <c r="R1797">
        <v>5476036</v>
      </c>
    </row>
    <row r="1798" spans="1:18">
      <c r="A1798" s="147">
        <v>43942</v>
      </c>
      <c r="C1798" t="s">
        <v>83</v>
      </c>
      <c r="D1798" t="s">
        <v>19</v>
      </c>
      <c r="E1798" s="106">
        <v>1200400115</v>
      </c>
      <c r="F1798" s="106">
        <v>2020251</v>
      </c>
      <c r="G1798" s="106" t="s">
        <v>20</v>
      </c>
      <c r="H1798" s="106" t="s">
        <v>219</v>
      </c>
      <c r="J1798" s="42">
        <v>99.36</v>
      </c>
      <c r="K1798" s="42">
        <v>99.36</v>
      </c>
      <c r="L1798" t="s">
        <v>21</v>
      </c>
      <c r="M1798" t="s">
        <v>22</v>
      </c>
      <c r="N1798" t="s">
        <v>23</v>
      </c>
      <c r="O1798" s="106">
        <v>99.36</v>
      </c>
      <c r="P1798" t="s">
        <v>24</v>
      </c>
      <c r="R1798">
        <v>5476222</v>
      </c>
    </row>
    <row r="1799" spans="1:18">
      <c r="A1799" s="147">
        <v>43942</v>
      </c>
      <c r="C1799" t="s">
        <v>34</v>
      </c>
      <c r="D1799" t="s">
        <v>19</v>
      </c>
      <c r="E1799" s="106">
        <v>1200400052</v>
      </c>
      <c r="F1799" s="106">
        <v>2020252</v>
      </c>
      <c r="G1799" s="106" t="s">
        <v>20</v>
      </c>
      <c r="H1799" s="106" t="s">
        <v>219</v>
      </c>
      <c r="J1799">
        <v>72</v>
      </c>
      <c r="K1799">
        <v>72</v>
      </c>
      <c r="L1799" t="s">
        <v>21</v>
      </c>
      <c r="M1799" t="s">
        <v>22</v>
      </c>
      <c r="N1799" t="s">
        <v>23</v>
      </c>
      <c r="O1799" s="106">
        <v>72</v>
      </c>
      <c r="P1799" t="s">
        <v>24</v>
      </c>
      <c r="R1799">
        <v>5476040</v>
      </c>
    </row>
    <row r="1800" spans="1:18">
      <c r="A1800" s="147">
        <v>43942</v>
      </c>
      <c r="C1800" t="s">
        <v>120</v>
      </c>
      <c r="D1800" t="s">
        <v>19</v>
      </c>
      <c r="E1800" s="106">
        <v>1200400053</v>
      </c>
      <c r="F1800" s="106">
        <v>2020253</v>
      </c>
      <c r="G1800" s="106" t="s">
        <v>20</v>
      </c>
      <c r="H1800" s="106" t="s">
        <v>219</v>
      </c>
      <c r="J1800">
        <v>27.48</v>
      </c>
      <c r="K1800">
        <v>27.48</v>
      </c>
      <c r="L1800" t="s">
        <v>21</v>
      </c>
      <c r="M1800" t="s">
        <v>22</v>
      </c>
      <c r="N1800" t="s">
        <v>23</v>
      </c>
      <c r="O1800" s="106">
        <v>27.48</v>
      </c>
      <c r="P1800" t="s">
        <v>24</v>
      </c>
      <c r="R1800">
        <v>5476042</v>
      </c>
    </row>
    <row r="1801" spans="1:18">
      <c r="A1801" s="147">
        <v>43942</v>
      </c>
      <c r="C1801" t="s">
        <v>50</v>
      </c>
      <c r="D1801" t="s">
        <v>19</v>
      </c>
      <c r="E1801" s="106">
        <v>1200400054</v>
      </c>
      <c r="F1801" s="106">
        <v>2020254</v>
      </c>
      <c r="G1801" s="106" t="s">
        <v>20</v>
      </c>
      <c r="H1801" s="106" t="s">
        <v>219</v>
      </c>
      <c r="J1801" s="42">
        <v>27.48</v>
      </c>
      <c r="K1801" s="42">
        <v>27.48</v>
      </c>
      <c r="L1801" t="s">
        <v>21</v>
      </c>
      <c r="M1801" t="s">
        <v>22</v>
      </c>
      <c r="N1801" t="s">
        <v>23</v>
      </c>
      <c r="O1801" s="106">
        <v>27.48</v>
      </c>
      <c r="P1801" t="s">
        <v>24</v>
      </c>
      <c r="R1801">
        <v>5476046</v>
      </c>
    </row>
    <row r="1802" spans="1:18">
      <c r="A1802" s="147">
        <v>43942</v>
      </c>
      <c r="C1802" t="s">
        <v>94</v>
      </c>
      <c r="D1802" t="s">
        <v>19</v>
      </c>
      <c r="E1802" s="106">
        <v>1200400055</v>
      </c>
      <c r="F1802" s="106">
        <v>2020255</v>
      </c>
      <c r="G1802" s="106" t="s">
        <v>20</v>
      </c>
      <c r="H1802" s="106" t="s">
        <v>219</v>
      </c>
      <c r="J1802">
        <v>57.36</v>
      </c>
      <c r="K1802">
        <v>57.36</v>
      </c>
      <c r="L1802" t="s">
        <v>21</v>
      </c>
      <c r="M1802" t="s">
        <v>22</v>
      </c>
      <c r="N1802" t="s">
        <v>23</v>
      </c>
      <c r="O1802" s="106">
        <v>57.36</v>
      </c>
      <c r="P1802" t="s">
        <v>24</v>
      </c>
      <c r="R1802">
        <v>5476050</v>
      </c>
    </row>
    <row r="1803" spans="1:18">
      <c r="A1803" s="147">
        <v>43942</v>
      </c>
      <c r="C1803" t="s">
        <v>94</v>
      </c>
      <c r="D1803" t="s">
        <v>19</v>
      </c>
      <c r="E1803" s="106">
        <v>1200400116</v>
      </c>
      <c r="F1803" s="106">
        <v>2020256</v>
      </c>
      <c r="G1803" s="106" t="s">
        <v>20</v>
      </c>
      <c r="H1803" s="106" t="s">
        <v>219</v>
      </c>
      <c r="J1803" s="42">
        <v>54.96</v>
      </c>
      <c r="K1803" s="42">
        <v>54.96</v>
      </c>
      <c r="L1803" t="s">
        <v>21</v>
      </c>
      <c r="M1803" t="s">
        <v>22</v>
      </c>
      <c r="N1803" t="s">
        <v>23</v>
      </c>
      <c r="O1803" s="106">
        <v>54.96</v>
      </c>
      <c r="P1803" t="s">
        <v>24</v>
      </c>
      <c r="R1803">
        <v>5476228</v>
      </c>
    </row>
    <row r="1804" spans="1:18" customFormat="1">
      <c r="A1804" s="1">
        <v>43942</v>
      </c>
      <c r="C1804" t="s">
        <v>47</v>
      </c>
      <c r="D1804" t="s">
        <v>19</v>
      </c>
      <c r="E1804">
        <v>1200400048</v>
      </c>
      <c r="F1804">
        <v>3920054811</v>
      </c>
      <c r="G1804" t="s">
        <v>20</v>
      </c>
      <c r="H1804" t="s">
        <v>255</v>
      </c>
      <c r="J1804">
        <v>894</v>
      </c>
      <c r="K1804">
        <v>894</v>
      </c>
      <c r="L1804" t="s">
        <v>21</v>
      </c>
      <c r="M1804" t="s">
        <v>22</v>
      </c>
      <c r="N1804" t="s">
        <v>23</v>
      </c>
      <c r="O1804">
        <v>894</v>
      </c>
      <c r="P1804" t="s">
        <v>24</v>
      </c>
      <c r="R1804">
        <v>5476024</v>
      </c>
    </row>
    <row r="1805" spans="1:18" customFormat="1">
      <c r="A1805" s="1">
        <v>43942</v>
      </c>
      <c r="C1805" t="s">
        <v>47</v>
      </c>
      <c r="D1805" t="s">
        <v>19</v>
      </c>
      <c r="E1805">
        <v>1200400049</v>
      </c>
      <c r="F1805">
        <v>3920054810</v>
      </c>
      <c r="G1805" t="s">
        <v>20</v>
      </c>
      <c r="H1805" t="s">
        <v>255</v>
      </c>
      <c r="J1805" s="42">
        <v>555.6</v>
      </c>
      <c r="K1805" s="42">
        <v>555.6</v>
      </c>
      <c r="L1805" t="s">
        <v>21</v>
      </c>
      <c r="M1805" t="s">
        <v>22</v>
      </c>
      <c r="N1805" t="s">
        <v>23</v>
      </c>
      <c r="O1805" s="42">
        <v>555.6</v>
      </c>
      <c r="P1805" t="s">
        <v>24</v>
      </c>
      <c r="R1805">
        <v>5476026</v>
      </c>
    </row>
    <row r="1806" spans="1:18" customFormat="1">
      <c r="A1806" s="1">
        <v>43942</v>
      </c>
      <c r="C1806" t="s">
        <v>47</v>
      </c>
      <c r="D1806" t="s">
        <v>19</v>
      </c>
      <c r="E1806">
        <v>1200400050</v>
      </c>
      <c r="F1806">
        <v>3920054812</v>
      </c>
      <c r="G1806" t="s">
        <v>20</v>
      </c>
      <c r="H1806" t="s">
        <v>255</v>
      </c>
      <c r="J1806" s="42">
        <v>115.2</v>
      </c>
      <c r="K1806" s="42">
        <v>115.2</v>
      </c>
      <c r="L1806" t="s">
        <v>21</v>
      </c>
      <c r="M1806" t="s">
        <v>22</v>
      </c>
      <c r="N1806" t="s">
        <v>23</v>
      </c>
      <c r="O1806" s="42">
        <v>115.2</v>
      </c>
      <c r="P1806" t="s">
        <v>24</v>
      </c>
      <c r="R1806">
        <v>5476034</v>
      </c>
    </row>
    <row r="1807" spans="1:18" customFormat="1">
      <c r="A1807" s="1">
        <v>43943</v>
      </c>
      <c r="C1807" t="s">
        <v>65</v>
      </c>
      <c r="D1807" t="s">
        <v>19</v>
      </c>
      <c r="E1807">
        <v>1200400121</v>
      </c>
      <c r="F1807">
        <v>120152</v>
      </c>
      <c r="G1807" t="s">
        <v>20</v>
      </c>
      <c r="H1807" t="s">
        <v>195</v>
      </c>
      <c r="J1807" s="42">
        <v>910.8</v>
      </c>
      <c r="K1807" s="42">
        <v>910.8</v>
      </c>
      <c r="L1807" t="s">
        <v>21</v>
      </c>
      <c r="M1807" t="s">
        <v>22</v>
      </c>
      <c r="N1807" t="s">
        <v>23</v>
      </c>
      <c r="O1807" s="42">
        <v>910.8</v>
      </c>
      <c r="P1807" t="s">
        <v>24</v>
      </c>
      <c r="R1807">
        <v>5476242</v>
      </c>
    </row>
    <row r="1808" spans="1:18" customFormat="1">
      <c r="A1808" s="1">
        <v>43943</v>
      </c>
      <c r="C1808" t="s">
        <v>85</v>
      </c>
      <c r="D1808" t="s">
        <v>19</v>
      </c>
      <c r="E1808">
        <v>1200400122</v>
      </c>
      <c r="F1808">
        <v>120151</v>
      </c>
      <c r="G1808" t="s">
        <v>20</v>
      </c>
      <c r="H1808" t="s">
        <v>195</v>
      </c>
      <c r="J1808" s="42">
        <v>361.2</v>
      </c>
      <c r="K1808" s="42">
        <v>361.2</v>
      </c>
      <c r="L1808" t="s">
        <v>21</v>
      </c>
      <c r="M1808" t="s">
        <v>22</v>
      </c>
      <c r="N1808" t="s">
        <v>23</v>
      </c>
      <c r="O1808" s="42">
        <v>361.2</v>
      </c>
      <c r="P1808" t="s">
        <v>24</v>
      </c>
      <c r="R1808">
        <v>5476244</v>
      </c>
    </row>
    <row r="1809" spans="1:18" customFormat="1">
      <c r="A1809" s="1">
        <v>43943</v>
      </c>
      <c r="C1809" t="s">
        <v>85</v>
      </c>
      <c r="D1809" t="s">
        <v>19</v>
      </c>
      <c r="E1809">
        <v>1200400123</v>
      </c>
      <c r="F1809">
        <v>120153</v>
      </c>
      <c r="G1809" t="s">
        <v>20</v>
      </c>
      <c r="H1809" t="s">
        <v>195</v>
      </c>
      <c r="J1809">
        <v>336</v>
      </c>
      <c r="K1809">
        <v>336</v>
      </c>
      <c r="L1809" t="s">
        <v>21</v>
      </c>
      <c r="M1809" t="s">
        <v>22</v>
      </c>
      <c r="N1809" t="s">
        <v>23</v>
      </c>
      <c r="O1809">
        <v>336</v>
      </c>
      <c r="P1809" t="s">
        <v>24</v>
      </c>
      <c r="R1809">
        <v>5476246</v>
      </c>
    </row>
    <row r="1810" spans="1:18" customFormat="1">
      <c r="A1810" s="1">
        <v>43943</v>
      </c>
      <c r="C1810" t="s">
        <v>36</v>
      </c>
      <c r="D1810" t="s">
        <v>19</v>
      </c>
      <c r="E1810">
        <v>1200400118</v>
      </c>
      <c r="F1810">
        <v>2020090572</v>
      </c>
      <c r="G1810" t="s">
        <v>20</v>
      </c>
      <c r="H1810" t="s">
        <v>243</v>
      </c>
      <c r="J1810" s="7">
        <v>6561.6</v>
      </c>
      <c r="K1810" s="7">
        <v>6561.6</v>
      </c>
      <c r="L1810" t="s">
        <v>21</v>
      </c>
      <c r="M1810" t="s">
        <v>22</v>
      </c>
      <c r="N1810" t="s">
        <v>23</v>
      </c>
      <c r="O1810" s="7">
        <v>6561.6</v>
      </c>
      <c r="P1810" t="s">
        <v>24</v>
      </c>
      <c r="R1810">
        <v>5476236</v>
      </c>
    </row>
    <row r="1811" spans="1:18" customFormat="1">
      <c r="A1811" s="1">
        <v>43943</v>
      </c>
      <c r="C1811" t="s">
        <v>36</v>
      </c>
      <c r="D1811" t="s">
        <v>19</v>
      </c>
      <c r="E1811">
        <v>1200400119</v>
      </c>
      <c r="F1811">
        <v>2020090571</v>
      </c>
      <c r="G1811" t="s">
        <v>20</v>
      </c>
      <c r="H1811" t="s">
        <v>243</v>
      </c>
      <c r="J1811" s="2">
        <v>1710</v>
      </c>
      <c r="K1811" s="2">
        <v>1710</v>
      </c>
      <c r="L1811" t="s">
        <v>21</v>
      </c>
      <c r="M1811" t="s">
        <v>22</v>
      </c>
      <c r="N1811" t="s">
        <v>23</v>
      </c>
      <c r="O1811" s="2">
        <v>1710</v>
      </c>
      <c r="P1811" t="s">
        <v>24</v>
      </c>
      <c r="R1811">
        <v>5476238</v>
      </c>
    </row>
    <row r="1812" spans="1:18" customFormat="1">
      <c r="A1812" s="1">
        <v>43944</v>
      </c>
      <c r="C1812" t="s">
        <v>85</v>
      </c>
      <c r="D1812" t="s">
        <v>19</v>
      </c>
      <c r="E1812">
        <v>1200400120</v>
      </c>
      <c r="F1812">
        <v>120155</v>
      </c>
      <c r="G1812" t="s">
        <v>20</v>
      </c>
      <c r="H1812" t="s">
        <v>195</v>
      </c>
      <c r="J1812">
        <v>288</v>
      </c>
      <c r="K1812">
        <v>288</v>
      </c>
      <c r="L1812" t="s">
        <v>21</v>
      </c>
      <c r="M1812" t="s">
        <v>22</v>
      </c>
      <c r="N1812" t="s">
        <v>23</v>
      </c>
      <c r="O1812">
        <v>288</v>
      </c>
      <c r="P1812" t="s">
        <v>24</v>
      </c>
      <c r="R1812">
        <v>5476240</v>
      </c>
    </row>
    <row r="1813" spans="1:18" customFormat="1">
      <c r="A1813" s="1">
        <v>43944</v>
      </c>
      <c r="C1813" t="s">
        <v>28</v>
      </c>
      <c r="D1813" t="s">
        <v>19</v>
      </c>
      <c r="E1813">
        <v>1200400129</v>
      </c>
      <c r="F1813">
        <v>202059</v>
      </c>
      <c r="G1813" t="s">
        <v>20</v>
      </c>
      <c r="H1813" t="s">
        <v>220</v>
      </c>
      <c r="J1813">
        <v>687.6</v>
      </c>
      <c r="K1813">
        <v>687.6</v>
      </c>
      <c r="L1813" t="s">
        <v>21</v>
      </c>
      <c r="M1813" t="s">
        <v>22</v>
      </c>
      <c r="N1813" t="s">
        <v>23</v>
      </c>
      <c r="O1813">
        <v>687.6</v>
      </c>
      <c r="P1813" t="s">
        <v>24</v>
      </c>
      <c r="R1813">
        <v>5476268</v>
      </c>
    </row>
    <row r="1814" spans="1:18" customFormat="1">
      <c r="A1814" s="1">
        <v>43944</v>
      </c>
      <c r="C1814" t="s">
        <v>116</v>
      </c>
      <c r="D1814" t="s">
        <v>19</v>
      </c>
      <c r="E1814">
        <v>1200400127</v>
      </c>
      <c r="F1814">
        <v>202057</v>
      </c>
      <c r="G1814" t="s">
        <v>20</v>
      </c>
      <c r="H1814" t="s">
        <v>220</v>
      </c>
      <c r="J1814">
        <v>110.4</v>
      </c>
      <c r="K1814">
        <v>110.4</v>
      </c>
      <c r="L1814" t="s">
        <v>21</v>
      </c>
      <c r="M1814" t="s">
        <v>22</v>
      </c>
      <c r="N1814" t="s">
        <v>23</v>
      </c>
      <c r="O1814">
        <v>110.4</v>
      </c>
      <c r="P1814" t="s">
        <v>24</v>
      </c>
      <c r="R1814">
        <v>5476264</v>
      </c>
    </row>
    <row r="1815" spans="1:18" customFormat="1">
      <c r="A1815" s="1">
        <v>43944</v>
      </c>
      <c r="C1815" t="s">
        <v>116</v>
      </c>
      <c r="D1815" t="s">
        <v>19</v>
      </c>
      <c r="E1815">
        <v>1200400128</v>
      </c>
      <c r="F1815">
        <v>202058</v>
      </c>
      <c r="G1815" t="s">
        <v>20</v>
      </c>
      <c r="H1815" t="s">
        <v>220</v>
      </c>
      <c r="J1815" s="7">
        <v>3579.6</v>
      </c>
      <c r="K1815" s="7">
        <v>3579.6</v>
      </c>
      <c r="L1815" t="s">
        <v>21</v>
      </c>
      <c r="M1815" t="s">
        <v>22</v>
      </c>
      <c r="N1815" t="s">
        <v>23</v>
      </c>
      <c r="O1815" s="7">
        <v>3579.6</v>
      </c>
      <c r="P1815" t="s">
        <v>24</v>
      </c>
      <c r="R1815">
        <v>5476266</v>
      </c>
    </row>
    <row r="1816" spans="1:18" customFormat="1">
      <c r="A1816" s="1">
        <v>43944</v>
      </c>
      <c r="C1816" t="s">
        <v>29</v>
      </c>
      <c r="D1816" t="s">
        <v>19</v>
      </c>
      <c r="E1816">
        <v>1200400125</v>
      </c>
      <c r="F1816">
        <v>202055</v>
      </c>
      <c r="G1816" t="s">
        <v>20</v>
      </c>
      <c r="H1816" t="s">
        <v>220</v>
      </c>
      <c r="J1816">
        <v>315.60000000000002</v>
      </c>
      <c r="K1816">
        <v>315.60000000000002</v>
      </c>
      <c r="L1816" t="s">
        <v>21</v>
      </c>
      <c r="M1816" t="s">
        <v>22</v>
      </c>
      <c r="N1816" t="s">
        <v>23</v>
      </c>
      <c r="O1816">
        <v>315.60000000000002</v>
      </c>
      <c r="P1816" t="s">
        <v>24</v>
      </c>
      <c r="R1816">
        <v>5476250</v>
      </c>
    </row>
    <row r="1817" spans="1:18" customFormat="1">
      <c r="A1817" s="1">
        <v>43944</v>
      </c>
      <c r="C1817" t="s">
        <v>86</v>
      </c>
      <c r="D1817" t="s">
        <v>19</v>
      </c>
      <c r="E1817">
        <v>1200400124</v>
      </c>
      <c r="F1817">
        <v>202054</v>
      </c>
      <c r="G1817" t="s">
        <v>20</v>
      </c>
      <c r="H1817" t="s">
        <v>220</v>
      </c>
      <c r="J1817">
        <v>183.6</v>
      </c>
      <c r="K1817">
        <v>183.6</v>
      </c>
      <c r="L1817" t="s">
        <v>21</v>
      </c>
      <c r="M1817" t="s">
        <v>22</v>
      </c>
      <c r="N1817" t="s">
        <v>23</v>
      </c>
      <c r="O1817">
        <v>183.6</v>
      </c>
      <c r="P1817" t="s">
        <v>24</v>
      </c>
      <c r="R1817">
        <v>5476248</v>
      </c>
    </row>
    <row r="1818" spans="1:18" customFormat="1">
      <c r="A1818" s="1">
        <v>43944</v>
      </c>
      <c r="C1818" t="s">
        <v>65</v>
      </c>
      <c r="D1818" t="s">
        <v>19</v>
      </c>
      <c r="E1818">
        <v>1200400130</v>
      </c>
      <c r="F1818">
        <v>20200713</v>
      </c>
      <c r="G1818" t="s">
        <v>20</v>
      </c>
      <c r="H1818" t="s">
        <v>274</v>
      </c>
      <c r="J1818">
        <v>492</v>
      </c>
      <c r="K1818">
        <v>492</v>
      </c>
      <c r="L1818" t="s">
        <v>21</v>
      </c>
      <c r="M1818" t="s">
        <v>22</v>
      </c>
      <c r="N1818" t="s">
        <v>23</v>
      </c>
      <c r="O1818">
        <v>492</v>
      </c>
      <c r="P1818" t="s">
        <v>24</v>
      </c>
      <c r="R1818">
        <v>5476272</v>
      </c>
    </row>
    <row r="1819" spans="1:18" customFormat="1">
      <c r="A1819" s="1">
        <v>43945</v>
      </c>
      <c r="C1819" t="s">
        <v>30</v>
      </c>
      <c r="D1819" t="s">
        <v>19</v>
      </c>
      <c r="E1819">
        <v>1200400131</v>
      </c>
      <c r="F1819">
        <v>20145</v>
      </c>
      <c r="G1819" t="s">
        <v>20</v>
      </c>
      <c r="H1819" t="s">
        <v>278</v>
      </c>
      <c r="J1819" s="2">
        <v>5880</v>
      </c>
      <c r="K1819" s="2">
        <v>5880</v>
      </c>
      <c r="L1819" t="s">
        <v>21</v>
      </c>
      <c r="M1819" t="s">
        <v>22</v>
      </c>
      <c r="N1819" t="s">
        <v>23</v>
      </c>
      <c r="O1819" s="2">
        <v>5880</v>
      </c>
      <c r="P1819" t="s">
        <v>24</v>
      </c>
      <c r="R1819">
        <v>5476277</v>
      </c>
    </row>
    <row r="1820" spans="1:18" customFormat="1">
      <c r="A1820" s="1">
        <v>43951</v>
      </c>
      <c r="C1820" t="s">
        <v>29</v>
      </c>
      <c r="D1820" t="s">
        <v>19</v>
      </c>
      <c r="E1820">
        <v>1200400408</v>
      </c>
      <c r="F1820">
        <v>345027140</v>
      </c>
      <c r="G1820" t="s">
        <v>20</v>
      </c>
      <c r="H1820" t="s">
        <v>189</v>
      </c>
      <c r="J1820" s="42">
        <v>603.4</v>
      </c>
      <c r="K1820" s="42">
        <v>603.4</v>
      </c>
      <c r="L1820" t="s">
        <v>21</v>
      </c>
      <c r="M1820" t="s">
        <v>22</v>
      </c>
      <c r="N1820" t="s">
        <v>23</v>
      </c>
      <c r="O1820" s="42">
        <v>603.4</v>
      </c>
      <c r="P1820" t="s">
        <v>24</v>
      </c>
      <c r="R1820">
        <v>5502739</v>
      </c>
    </row>
    <row r="1821" spans="1:18" customFormat="1">
      <c r="A1821" s="1">
        <v>43951</v>
      </c>
      <c r="C1821" t="s">
        <v>29</v>
      </c>
      <c r="D1821" t="s">
        <v>19</v>
      </c>
      <c r="E1821">
        <v>1200400419</v>
      </c>
      <c r="F1821">
        <v>345027502</v>
      </c>
      <c r="G1821" t="s">
        <v>20</v>
      </c>
      <c r="H1821" t="s">
        <v>189</v>
      </c>
      <c r="J1821" s="7">
        <v>2173.9</v>
      </c>
      <c r="K1821" s="7">
        <v>2173.9</v>
      </c>
      <c r="L1821" t="s">
        <v>21</v>
      </c>
      <c r="M1821" t="s">
        <v>22</v>
      </c>
      <c r="N1821" t="s">
        <v>23</v>
      </c>
      <c r="O1821" s="7">
        <v>2173.9</v>
      </c>
      <c r="P1821" t="s">
        <v>24</v>
      </c>
      <c r="R1821">
        <v>5502788</v>
      </c>
    </row>
    <row r="1822" spans="1:18" customFormat="1">
      <c r="A1822" s="1">
        <v>43951</v>
      </c>
      <c r="C1822" t="s">
        <v>65</v>
      </c>
      <c r="D1822" t="s">
        <v>19</v>
      </c>
      <c r="E1822">
        <v>1200400416</v>
      </c>
      <c r="F1822">
        <v>120156</v>
      </c>
      <c r="G1822" t="s">
        <v>20</v>
      </c>
      <c r="H1822" t="s">
        <v>195</v>
      </c>
      <c r="J1822">
        <v>730.8</v>
      </c>
      <c r="K1822">
        <v>730.8</v>
      </c>
      <c r="L1822" t="s">
        <v>21</v>
      </c>
      <c r="M1822" t="s">
        <v>22</v>
      </c>
      <c r="N1822" t="s">
        <v>23</v>
      </c>
      <c r="O1822">
        <v>730.8</v>
      </c>
      <c r="P1822" t="s">
        <v>24</v>
      </c>
      <c r="R1822">
        <v>5502775</v>
      </c>
    </row>
    <row r="1823" spans="1:18">
      <c r="A1823" s="147">
        <v>43951</v>
      </c>
      <c r="C1823" t="s">
        <v>81</v>
      </c>
      <c r="D1823" t="s">
        <v>19</v>
      </c>
      <c r="E1823" s="106">
        <v>1200400397</v>
      </c>
      <c r="F1823" s="106">
        <v>2020259</v>
      </c>
      <c r="G1823" s="106" t="s">
        <v>20</v>
      </c>
      <c r="H1823" s="106" t="s">
        <v>219</v>
      </c>
      <c r="J1823" s="42">
        <v>73.92</v>
      </c>
      <c r="K1823" s="42">
        <v>73.92</v>
      </c>
      <c r="L1823" t="s">
        <v>21</v>
      </c>
      <c r="M1823" t="s">
        <v>22</v>
      </c>
      <c r="N1823" t="s">
        <v>23</v>
      </c>
      <c r="O1823" s="106">
        <v>73.92</v>
      </c>
      <c r="P1823" t="s">
        <v>24</v>
      </c>
      <c r="R1823">
        <v>5502706</v>
      </c>
    </row>
    <row r="1824" spans="1:18">
      <c r="A1824" s="147">
        <v>43951</v>
      </c>
      <c r="C1824" t="s">
        <v>29</v>
      </c>
      <c r="D1824" t="s">
        <v>19</v>
      </c>
      <c r="E1824" s="106">
        <v>1200400398</v>
      </c>
      <c r="F1824" s="106">
        <v>2020260</v>
      </c>
      <c r="G1824" s="106" t="s">
        <v>20</v>
      </c>
      <c r="H1824" s="106" t="s">
        <v>219</v>
      </c>
      <c r="J1824" s="7">
        <v>1686.48</v>
      </c>
      <c r="K1824" s="7">
        <v>1686.48</v>
      </c>
      <c r="L1824" t="s">
        <v>21</v>
      </c>
      <c r="M1824" t="s">
        <v>22</v>
      </c>
      <c r="N1824" t="s">
        <v>23</v>
      </c>
      <c r="O1824" s="98">
        <v>1686.48</v>
      </c>
      <c r="P1824" t="s">
        <v>24</v>
      </c>
      <c r="R1824">
        <v>5502708</v>
      </c>
    </row>
    <row r="1825" spans="1:18">
      <c r="A1825" s="147">
        <v>43951</v>
      </c>
      <c r="C1825" t="s">
        <v>41</v>
      </c>
      <c r="D1825" t="s">
        <v>19</v>
      </c>
      <c r="E1825" s="106">
        <v>1200400399</v>
      </c>
      <c r="F1825" s="106">
        <v>2020261</v>
      </c>
      <c r="G1825" s="106" t="s">
        <v>20</v>
      </c>
      <c r="H1825" s="106" t="s">
        <v>219</v>
      </c>
      <c r="J1825">
        <v>242.16</v>
      </c>
      <c r="K1825">
        <v>242.16</v>
      </c>
      <c r="L1825" t="s">
        <v>21</v>
      </c>
      <c r="M1825" t="s">
        <v>22</v>
      </c>
      <c r="N1825" t="s">
        <v>23</v>
      </c>
      <c r="O1825" s="106">
        <v>242.16</v>
      </c>
      <c r="P1825" t="s">
        <v>24</v>
      </c>
      <c r="R1825">
        <v>5502718</v>
      </c>
    </row>
    <row r="1826" spans="1:18">
      <c r="A1826" s="147">
        <v>43951</v>
      </c>
      <c r="C1826" t="s">
        <v>27</v>
      </c>
      <c r="D1826" t="s">
        <v>19</v>
      </c>
      <c r="E1826" s="106">
        <v>1200400400</v>
      </c>
      <c r="F1826" s="106">
        <v>2020262</v>
      </c>
      <c r="G1826" s="106" t="s">
        <v>20</v>
      </c>
      <c r="H1826" s="106" t="s">
        <v>219</v>
      </c>
      <c r="J1826" s="7">
        <v>2031.24</v>
      </c>
      <c r="K1826" s="7">
        <v>2031.24</v>
      </c>
      <c r="L1826" t="s">
        <v>21</v>
      </c>
      <c r="M1826" t="s">
        <v>22</v>
      </c>
      <c r="N1826" t="s">
        <v>23</v>
      </c>
      <c r="O1826" s="98">
        <v>2031.24</v>
      </c>
      <c r="P1826" t="s">
        <v>24</v>
      </c>
      <c r="R1826">
        <v>5502720</v>
      </c>
    </row>
    <row r="1827" spans="1:18">
      <c r="A1827" s="147">
        <v>43951</v>
      </c>
      <c r="C1827" t="s">
        <v>32</v>
      </c>
      <c r="D1827" t="s">
        <v>19</v>
      </c>
      <c r="E1827" s="106">
        <v>1200400401</v>
      </c>
      <c r="F1827" s="106">
        <v>2020263</v>
      </c>
      <c r="G1827" s="106" t="s">
        <v>20</v>
      </c>
      <c r="H1827" s="106" t="s">
        <v>219</v>
      </c>
      <c r="J1827" s="7">
        <v>1828.2</v>
      </c>
      <c r="K1827" s="7">
        <v>1828.2</v>
      </c>
      <c r="L1827" t="s">
        <v>21</v>
      </c>
      <c r="M1827" t="s">
        <v>22</v>
      </c>
      <c r="N1827" t="s">
        <v>23</v>
      </c>
      <c r="O1827" s="98">
        <v>1828.2</v>
      </c>
      <c r="P1827" t="s">
        <v>24</v>
      </c>
      <c r="R1827">
        <v>5502722</v>
      </c>
    </row>
    <row r="1828" spans="1:18">
      <c r="A1828" s="147">
        <v>43951</v>
      </c>
      <c r="C1828" t="s">
        <v>32</v>
      </c>
      <c r="D1828" t="s">
        <v>19</v>
      </c>
      <c r="E1828" s="106">
        <v>1200400402</v>
      </c>
      <c r="F1828" s="106">
        <v>2020264</v>
      </c>
      <c r="G1828" s="106" t="s">
        <v>20</v>
      </c>
      <c r="H1828" s="106" t="s">
        <v>219</v>
      </c>
      <c r="J1828">
        <v>78</v>
      </c>
      <c r="K1828">
        <v>78</v>
      </c>
      <c r="L1828" t="s">
        <v>21</v>
      </c>
      <c r="M1828" t="s">
        <v>22</v>
      </c>
      <c r="N1828" t="s">
        <v>23</v>
      </c>
      <c r="O1828" s="106">
        <v>78</v>
      </c>
      <c r="P1828" t="s">
        <v>24</v>
      </c>
      <c r="R1828">
        <v>5502725</v>
      </c>
    </row>
    <row r="1829" spans="1:18">
      <c r="A1829" s="147">
        <v>43951</v>
      </c>
      <c r="C1829" t="s">
        <v>119</v>
      </c>
      <c r="D1829" t="s">
        <v>19</v>
      </c>
      <c r="E1829" s="106">
        <v>1200400403</v>
      </c>
      <c r="F1829" s="106">
        <v>2020265</v>
      </c>
      <c r="G1829" s="106" t="s">
        <v>20</v>
      </c>
      <c r="H1829" s="106" t="s">
        <v>219</v>
      </c>
      <c r="J1829" s="42">
        <v>279.60000000000002</v>
      </c>
      <c r="K1829" s="42">
        <v>279.60000000000002</v>
      </c>
      <c r="L1829" t="s">
        <v>21</v>
      </c>
      <c r="M1829" t="s">
        <v>22</v>
      </c>
      <c r="N1829" t="s">
        <v>23</v>
      </c>
      <c r="O1829" s="106">
        <v>279.60000000000002</v>
      </c>
      <c r="P1829" t="s">
        <v>24</v>
      </c>
      <c r="R1829">
        <v>5502727</v>
      </c>
    </row>
    <row r="1830" spans="1:18">
      <c r="A1830" s="147">
        <v>43951</v>
      </c>
      <c r="C1830" t="s">
        <v>30</v>
      </c>
      <c r="D1830" t="s">
        <v>19</v>
      </c>
      <c r="E1830" s="106">
        <v>1200400404</v>
      </c>
      <c r="F1830" s="106">
        <v>2020266</v>
      </c>
      <c r="G1830" s="106" t="s">
        <v>20</v>
      </c>
      <c r="H1830" s="106" t="s">
        <v>219</v>
      </c>
      <c r="J1830" s="42">
        <v>36</v>
      </c>
      <c r="K1830" s="42">
        <v>36</v>
      </c>
      <c r="L1830" t="s">
        <v>21</v>
      </c>
      <c r="M1830" t="s">
        <v>22</v>
      </c>
      <c r="N1830" t="s">
        <v>23</v>
      </c>
      <c r="O1830" s="106">
        <v>36</v>
      </c>
      <c r="P1830" t="s">
        <v>24</v>
      </c>
      <c r="R1830">
        <v>5502729</v>
      </c>
    </row>
    <row r="1831" spans="1:18">
      <c r="A1831" s="147">
        <v>43951</v>
      </c>
      <c r="C1831" t="s">
        <v>122</v>
      </c>
      <c r="D1831" t="s">
        <v>19</v>
      </c>
      <c r="E1831" s="106">
        <v>1200400405</v>
      </c>
      <c r="F1831" s="106">
        <v>2020267</v>
      </c>
      <c r="G1831" s="106" t="s">
        <v>20</v>
      </c>
      <c r="H1831" s="106" t="s">
        <v>219</v>
      </c>
      <c r="J1831" s="42">
        <v>536.4</v>
      </c>
      <c r="K1831" s="42">
        <v>536.4</v>
      </c>
      <c r="L1831" t="s">
        <v>21</v>
      </c>
      <c r="M1831" t="s">
        <v>22</v>
      </c>
      <c r="N1831" t="s">
        <v>23</v>
      </c>
      <c r="O1831" s="106">
        <v>536.4</v>
      </c>
      <c r="P1831" t="s">
        <v>24</v>
      </c>
      <c r="R1831">
        <v>5502731</v>
      </c>
    </row>
    <row r="1832" spans="1:18">
      <c r="A1832" s="147">
        <v>43951</v>
      </c>
      <c r="C1832" t="s">
        <v>29</v>
      </c>
      <c r="D1832" t="s">
        <v>19</v>
      </c>
      <c r="E1832" s="106">
        <v>1200400406</v>
      </c>
      <c r="F1832" s="106">
        <v>2020268</v>
      </c>
      <c r="G1832" s="106" t="s">
        <v>20</v>
      </c>
      <c r="H1832" s="106" t="s">
        <v>219</v>
      </c>
      <c r="J1832" s="42">
        <v>54.96</v>
      </c>
      <c r="K1832" s="42">
        <v>54.96</v>
      </c>
      <c r="L1832" t="s">
        <v>21</v>
      </c>
      <c r="M1832" t="s">
        <v>22</v>
      </c>
      <c r="N1832" t="s">
        <v>23</v>
      </c>
      <c r="O1832" s="106">
        <v>54.96</v>
      </c>
      <c r="P1832" t="s">
        <v>24</v>
      </c>
      <c r="R1832">
        <v>5502733</v>
      </c>
    </row>
    <row r="1833" spans="1:18">
      <c r="A1833" s="147">
        <v>43951</v>
      </c>
      <c r="C1833" t="s">
        <v>29</v>
      </c>
      <c r="D1833" t="s">
        <v>19</v>
      </c>
      <c r="E1833" s="106">
        <v>1200400407</v>
      </c>
      <c r="F1833" s="106">
        <v>2020269</v>
      </c>
      <c r="G1833" s="106" t="s">
        <v>20</v>
      </c>
      <c r="H1833" s="106" t="s">
        <v>219</v>
      </c>
      <c r="J1833" s="42">
        <v>146.4</v>
      </c>
      <c r="K1833" s="42">
        <v>146.4</v>
      </c>
      <c r="L1833" t="s">
        <v>21</v>
      </c>
      <c r="M1833" t="s">
        <v>22</v>
      </c>
      <c r="N1833" t="s">
        <v>23</v>
      </c>
      <c r="O1833" s="106">
        <v>146.4</v>
      </c>
      <c r="P1833" t="s">
        <v>24</v>
      </c>
      <c r="R1833">
        <v>5502737</v>
      </c>
    </row>
    <row r="1834" spans="1:18">
      <c r="A1834" s="147">
        <v>43951</v>
      </c>
      <c r="C1834" t="s">
        <v>67</v>
      </c>
      <c r="D1834" t="s">
        <v>19</v>
      </c>
      <c r="E1834" s="106">
        <v>1200400410</v>
      </c>
      <c r="F1834" s="106">
        <v>2020274</v>
      </c>
      <c r="G1834" s="106" t="s">
        <v>20</v>
      </c>
      <c r="H1834" s="106" t="s">
        <v>219</v>
      </c>
      <c r="J1834" s="42">
        <v>467.88</v>
      </c>
      <c r="K1834" s="42">
        <v>467.88</v>
      </c>
      <c r="L1834" t="s">
        <v>21</v>
      </c>
      <c r="M1834" t="s">
        <v>22</v>
      </c>
      <c r="N1834" t="s">
        <v>23</v>
      </c>
      <c r="O1834" s="106">
        <v>467.88</v>
      </c>
      <c r="P1834" t="s">
        <v>24</v>
      </c>
      <c r="R1834">
        <v>5502746</v>
      </c>
    </row>
    <row r="1835" spans="1:18">
      <c r="A1835" s="147">
        <v>43951</v>
      </c>
      <c r="C1835" t="s">
        <v>101</v>
      </c>
      <c r="D1835" t="s">
        <v>19</v>
      </c>
      <c r="E1835" s="106">
        <v>1200400410</v>
      </c>
      <c r="F1835" s="106">
        <v>2020274</v>
      </c>
      <c r="G1835" s="106" t="s">
        <v>20</v>
      </c>
      <c r="H1835" s="106" t="s">
        <v>219</v>
      </c>
      <c r="J1835" s="42">
        <v>467.88</v>
      </c>
      <c r="K1835" s="42">
        <v>467.88</v>
      </c>
      <c r="L1835" t="s">
        <v>21</v>
      </c>
      <c r="M1835" t="s">
        <v>22</v>
      </c>
      <c r="N1835" t="s">
        <v>23</v>
      </c>
      <c r="O1835" s="106">
        <v>467.88</v>
      </c>
      <c r="P1835" t="s">
        <v>24</v>
      </c>
      <c r="R1835">
        <v>5502745</v>
      </c>
    </row>
    <row r="1836" spans="1:18">
      <c r="A1836" s="147">
        <v>43951</v>
      </c>
      <c r="C1836" t="s">
        <v>29</v>
      </c>
      <c r="D1836" t="s">
        <v>19</v>
      </c>
      <c r="E1836" s="106">
        <v>1200400409</v>
      </c>
      <c r="F1836" s="106">
        <v>2020275</v>
      </c>
      <c r="G1836" s="106" t="s">
        <v>20</v>
      </c>
      <c r="H1836" s="106" t="s">
        <v>219</v>
      </c>
      <c r="J1836" s="7">
        <v>1455.84</v>
      </c>
      <c r="K1836" s="7">
        <v>1455.84</v>
      </c>
      <c r="L1836" t="s">
        <v>21</v>
      </c>
      <c r="M1836" t="s">
        <v>22</v>
      </c>
      <c r="N1836" t="s">
        <v>23</v>
      </c>
      <c r="O1836" s="98">
        <v>1455.84</v>
      </c>
      <c r="P1836" t="s">
        <v>24</v>
      </c>
      <c r="R1836">
        <v>5502741</v>
      </c>
    </row>
    <row r="1837" spans="1:18">
      <c r="A1837" s="147">
        <v>43951</v>
      </c>
      <c r="C1837" t="s">
        <v>91</v>
      </c>
      <c r="D1837" t="s">
        <v>19</v>
      </c>
      <c r="E1837" s="106">
        <v>1200400509</v>
      </c>
      <c r="F1837" s="106">
        <v>2020280</v>
      </c>
      <c r="G1837" s="106" t="s">
        <v>20</v>
      </c>
      <c r="H1837" s="106" t="s">
        <v>219</v>
      </c>
      <c r="J1837">
        <v>867.72</v>
      </c>
      <c r="K1837">
        <v>867.72</v>
      </c>
      <c r="L1837" t="s">
        <v>21</v>
      </c>
      <c r="M1837" t="s">
        <v>22</v>
      </c>
      <c r="N1837" t="s">
        <v>23</v>
      </c>
      <c r="O1837" s="106">
        <v>867.72</v>
      </c>
      <c r="P1837" t="s">
        <v>24</v>
      </c>
      <c r="R1837">
        <v>5503284</v>
      </c>
    </row>
    <row r="1838" spans="1:18">
      <c r="A1838" s="147">
        <v>43951</v>
      </c>
      <c r="C1838" t="s">
        <v>68</v>
      </c>
      <c r="D1838" t="s">
        <v>19</v>
      </c>
      <c r="E1838" s="106">
        <v>1200400508</v>
      </c>
      <c r="F1838" s="106">
        <v>2020281</v>
      </c>
      <c r="G1838" s="106" t="s">
        <v>20</v>
      </c>
      <c r="H1838" s="106" t="s">
        <v>219</v>
      </c>
      <c r="J1838">
        <v>456</v>
      </c>
      <c r="K1838">
        <v>456</v>
      </c>
      <c r="L1838" t="s">
        <v>21</v>
      </c>
      <c r="M1838" t="s">
        <v>22</v>
      </c>
      <c r="N1838" t="s">
        <v>23</v>
      </c>
      <c r="O1838" s="106">
        <v>456</v>
      </c>
      <c r="P1838" t="s">
        <v>24</v>
      </c>
      <c r="R1838">
        <v>5503282</v>
      </c>
    </row>
    <row r="1839" spans="1:18">
      <c r="A1839" s="147">
        <v>43951</v>
      </c>
      <c r="C1839" t="s">
        <v>74</v>
      </c>
      <c r="D1839" t="s">
        <v>19</v>
      </c>
      <c r="E1839" s="106">
        <v>1200400507</v>
      </c>
      <c r="F1839" s="106">
        <v>2020282</v>
      </c>
      <c r="G1839" s="106" t="s">
        <v>20</v>
      </c>
      <c r="H1839" s="106" t="s">
        <v>219</v>
      </c>
      <c r="J1839" s="42">
        <v>256.68</v>
      </c>
      <c r="K1839" s="42">
        <v>256.68</v>
      </c>
      <c r="L1839" t="s">
        <v>21</v>
      </c>
      <c r="M1839" t="s">
        <v>22</v>
      </c>
      <c r="N1839" t="s">
        <v>23</v>
      </c>
      <c r="O1839" s="106">
        <v>256.68</v>
      </c>
      <c r="P1839" t="s">
        <v>24</v>
      </c>
      <c r="R1839">
        <v>5503280</v>
      </c>
    </row>
    <row r="1840" spans="1:18">
      <c r="A1840" s="147">
        <v>43951</v>
      </c>
      <c r="C1840" t="s">
        <v>52</v>
      </c>
      <c r="D1840" t="s">
        <v>19</v>
      </c>
      <c r="E1840" s="106">
        <v>1200400506</v>
      </c>
      <c r="F1840" s="106">
        <v>2020283</v>
      </c>
      <c r="G1840" s="106" t="s">
        <v>20</v>
      </c>
      <c r="H1840" s="106" t="s">
        <v>219</v>
      </c>
      <c r="J1840">
        <v>457.56</v>
      </c>
      <c r="K1840">
        <v>457.56</v>
      </c>
      <c r="L1840" t="s">
        <v>21</v>
      </c>
      <c r="M1840" t="s">
        <v>22</v>
      </c>
      <c r="N1840" t="s">
        <v>23</v>
      </c>
      <c r="O1840" s="106">
        <v>457.56</v>
      </c>
      <c r="P1840" t="s">
        <v>24</v>
      </c>
      <c r="R1840">
        <v>5503276</v>
      </c>
    </row>
    <row r="1841" spans="1:18">
      <c r="A1841" s="147">
        <v>43951</v>
      </c>
      <c r="C1841" t="s">
        <v>41</v>
      </c>
      <c r="D1841" t="s">
        <v>19</v>
      </c>
      <c r="E1841" s="106">
        <v>1200400505</v>
      </c>
      <c r="F1841" s="106">
        <v>2020284</v>
      </c>
      <c r="G1841" s="106" t="s">
        <v>20</v>
      </c>
      <c r="H1841" s="106" t="s">
        <v>219</v>
      </c>
      <c r="J1841" s="42">
        <v>403.92</v>
      </c>
      <c r="K1841" s="42">
        <v>403.92</v>
      </c>
      <c r="L1841" t="s">
        <v>21</v>
      </c>
      <c r="M1841" t="s">
        <v>22</v>
      </c>
      <c r="N1841" t="s">
        <v>23</v>
      </c>
      <c r="O1841" s="106">
        <v>403.92</v>
      </c>
      <c r="P1841" t="s">
        <v>24</v>
      </c>
      <c r="R1841">
        <v>5503274</v>
      </c>
    </row>
    <row r="1842" spans="1:18">
      <c r="A1842" s="147">
        <v>43951</v>
      </c>
      <c r="C1842" t="s">
        <v>111</v>
      </c>
      <c r="D1842" t="s">
        <v>19</v>
      </c>
      <c r="E1842" s="106">
        <v>1200400504</v>
      </c>
      <c r="F1842" s="106">
        <v>2020285</v>
      </c>
      <c r="G1842" s="106" t="s">
        <v>20</v>
      </c>
      <c r="H1842" s="106" t="s">
        <v>219</v>
      </c>
      <c r="J1842" s="42">
        <v>376.56</v>
      </c>
      <c r="K1842" s="42">
        <v>376.56</v>
      </c>
      <c r="L1842" t="s">
        <v>21</v>
      </c>
      <c r="M1842" t="s">
        <v>22</v>
      </c>
      <c r="N1842" t="s">
        <v>23</v>
      </c>
      <c r="O1842" s="106">
        <v>376.56</v>
      </c>
      <c r="P1842" t="s">
        <v>24</v>
      </c>
      <c r="R1842">
        <v>5503270</v>
      </c>
    </row>
    <row r="1843" spans="1:18">
      <c r="A1843" s="147">
        <v>43951</v>
      </c>
      <c r="C1843" t="s">
        <v>66</v>
      </c>
      <c r="D1843" t="s">
        <v>19</v>
      </c>
      <c r="E1843" s="106">
        <v>1200400503</v>
      </c>
      <c r="F1843" s="106">
        <v>2020286</v>
      </c>
      <c r="G1843" s="106" t="s">
        <v>20</v>
      </c>
      <c r="H1843" s="106" t="s">
        <v>219</v>
      </c>
      <c r="J1843" s="42">
        <v>296.39999999999998</v>
      </c>
      <c r="K1843" s="42">
        <v>296.39999999999998</v>
      </c>
      <c r="L1843" t="s">
        <v>21</v>
      </c>
      <c r="M1843" t="s">
        <v>22</v>
      </c>
      <c r="N1843" t="s">
        <v>23</v>
      </c>
      <c r="O1843" s="106">
        <v>296.39999999999998</v>
      </c>
      <c r="P1843" t="s">
        <v>24</v>
      </c>
      <c r="R1843">
        <v>5503268</v>
      </c>
    </row>
    <row r="1844" spans="1:18" customFormat="1">
      <c r="A1844" s="1">
        <v>43951</v>
      </c>
      <c r="C1844" t="s">
        <v>49</v>
      </c>
      <c r="D1844" t="s">
        <v>19</v>
      </c>
      <c r="E1844">
        <v>1200400495</v>
      </c>
      <c r="F1844">
        <v>2070198</v>
      </c>
      <c r="G1844" t="s">
        <v>20</v>
      </c>
      <c r="H1844" t="s">
        <v>203</v>
      </c>
      <c r="J1844" s="42">
        <v>98.36</v>
      </c>
      <c r="K1844" s="42">
        <v>98.36</v>
      </c>
      <c r="L1844" t="s">
        <v>21</v>
      </c>
      <c r="M1844" t="s">
        <v>22</v>
      </c>
      <c r="N1844" t="s">
        <v>23</v>
      </c>
      <c r="O1844" s="42">
        <v>98.36</v>
      </c>
      <c r="P1844" t="s">
        <v>24</v>
      </c>
      <c r="R1844">
        <v>5503191</v>
      </c>
    </row>
    <row r="1845" spans="1:18" customFormat="1">
      <c r="A1845" s="1">
        <v>43951</v>
      </c>
      <c r="C1845" t="s">
        <v>66</v>
      </c>
      <c r="D1845" t="s">
        <v>19</v>
      </c>
      <c r="E1845">
        <v>1200400495</v>
      </c>
      <c r="F1845">
        <v>2070198</v>
      </c>
      <c r="G1845" t="s">
        <v>20</v>
      </c>
      <c r="H1845" t="s">
        <v>203</v>
      </c>
      <c r="J1845">
        <v>161.76</v>
      </c>
      <c r="K1845">
        <v>161.76</v>
      </c>
      <c r="L1845" t="s">
        <v>21</v>
      </c>
      <c r="M1845" t="s">
        <v>22</v>
      </c>
      <c r="N1845" t="s">
        <v>23</v>
      </c>
      <c r="O1845">
        <v>161.76</v>
      </c>
      <c r="P1845" t="s">
        <v>24</v>
      </c>
      <c r="R1845">
        <v>5503190</v>
      </c>
    </row>
    <row r="1846" spans="1:18" customFormat="1">
      <c r="A1846" s="1">
        <v>43951</v>
      </c>
      <c r="C1846" t="s">
        <v>34</v>
      </c>
      <c r="D1846" t="s">
        <v>19</v>
      </c>
      <c r="E1846">
        <v>1200400502</v>
      </c>
      <c r="F1846">
        <v>2070166</v>
      </c>
      <c r="G1846" t="s">
        <v>20</v>
      </c>
      <c r="H1846" t="s">
        <v>203</v>
      </c>
      <c r="J1846" s="7">
        <v>2700.6</v>
      </c>
      <c r="K1846" s="7">
        <v>2700.6</v>
      </c>
      <c r="L1846" t="s">
        <v>21</v>
      </c>
      <c r="M1846" t="s">
        <v>22</v>
      </c>
      <c r="N1846" t="s">
        <v>23</v>
      </c>
      <c r="O1846" s="7">
        <v>2700.6</v>
      </c>
      <c r="P1846" t="s">
        <v>24</v>
      </c>
      <c r="R1846">
        <v>5503266</v>
      </c>
    </row>
    <row r="1847" spans="1:18" customFormat="1">
      <c r="A1847" s="1">
        <v>43951</v>
      </c>
      <c r="C1847" t="s">
        <v>51</v>
      </c>
      <c r="D1847" t="s">
        <v>19</v>
      </c>
      <c r="E1847">
        <v>1200400495</v>
      </c>
      <c r="F1847">
        <v>2070198</v>
      </c>
      <c r="G1847" t="s">
        <v>20</v>
      </c>
      <c r="H1847" t="s">
        <v>203</v>
      </c>
      <c r="J1847" s="42">
        <v>112.44</v>
      </c>
      <c r="K1847" s="42">
        <v>112.44</v>
      </c>
      <c r="L1847" t="s">
        <v>21</v>
      </c>
      <c r="M1847" t="s">
        <v>22</v>
      </c>
      <c r="N1847" t="s">
        <v>23</v>
      </c>
      <c r="O1847" s="42">
        <v>112.44</v>
      </c>
      <c r="P1847" t="s">
        <v>24</v>
      </c>
      <c r="R1847">
        <v>5503192</v>
      </c>
    </row>
    <row r="1848" spans="1:18" customFormat="1">
      <c r="A1848" s="1">
        <v>43951</v>
      </c>
      <c r="C1848" t="s">
        <v>39</v>
      </c>
      <c r="D1848" t="s">
        <v>19</v>
      </c>
      <c r="E1848">
        <v>1200400495</v>
      </c>
      <c r="F1848">
        <v>2070198</v>
      </c>
      <c r="G1848" t="s">
        <v>20</v>
      </c>
      <c r="H1848" t="s">
        <v>203</v>
      </c>
      <c r="J1848">
        <v>130.56</v>
      </c>
      <c r="K1848">
        <v>130.56</v>
      </c>
      <c r="L1848" t="s">
        <v>21</v>
      </c>
      <c r="M1848" t="s">
        <v>22</v>
      </c>
      <c r="N1848" t="s">
        <v>23</v>
      </c>
      <c r="O1848">
        <v>130.56</v>
      </c>
      <c r="P1848" t="s">
        <v>24</v>
      </c>
      <c r="R1848">
        <v>5503193</v>
      </c>
    </row>
    <row r="1849" spans="1:18" customFormat="1">
      <c r="A1849" s="1">
        <v>43951</v>
      </c>
      <c r="C1849" t="s">
        <v>27</v>
      </c>
      <c r="D1849" t="s">
        <v>19</v>
      </c>
      <c r="E1849">
        <v>1200400495</v>
      </c>
      <c r="F1849">
        <v>2070198</v>
      </c>
      <c r="G1849" t="s">
        <v>20</v>
      </c>
      <c r="H1849" t="s">
        <v>203</v>
      </c>
      <c r="J1849" s="42">
        <v>353.8</v>
      </c>
      <c r="K1849" s="42">
        <v>353.8</v>
      </c>
      <c r="L1849" t="s">
        <v>21</v>
      </c>
      <c r="M1849" t="s">
        <v>22</v>
      </c>
      <c r="N1849" t="s">
        <v>23</v>
      </c>
      <c r="O1849" s="42">
        <v>353.8</v>
      </c>
      <c r="P1849" t="s">
        <v>24</v>
      </c>
      <c r="R1849">
        <v>5503194</v>
      </c>
    </row>
    <row r="1850" spans="1:18" customFormat="1">
      <c r="A1850" s="1">
        <v>43951</v>
      </c>
      <c r="C1850" t="s">
        <v>35</v>
      </c>
      <c r="D1850" t="s">
        <v>19</v>
      </c>
      <c r="E1850">
        <v>1200400170</v>
      </c>
      <c r="F1850">
        <v>202056</v>
      </c>
      <c r="G1850" t="s">
        <v>20</v>
      </c>
      <c r="H1850" t="s">
        <v>220</v>
      </c>
      <c r="J1850">
        <v>165.6</v>
      </c>
      <c r="K1850">
        <v>165.6</v>
      </c>
      <c r="L1850" t="s">
        <v>21</v>
      </c>
      <c r="M1850" t="s">
        <v>22</v>
      </c>
      <c r="N1850" t="s">
        <v>23</v>
      </c>
      <c r="O1850">
        <v>165.6</v>
      </c>
      <c r="P1850" t="s">
        <v>24</v>
      </c>
      <c r="R1850">
        <v>5476260</v>
      </c>
    </row>
    <row r="1851" spans="1:18" customFormat="1">
      <c r="A1851" s="1">
        <v>43951</v>
      </c>
      <c r="C1851" t="s">
        <v>59</v>
      </c>
      <c r="D1851" t="s">
        <v>19</v>
      </c>
      <c r="E1851">
        <v>1200400512</v>
      </c>
      <c r="F1851">
        <v>202064</v>
      </c>
      <c r="G1851" t="s">
        <v>20</v>
      </c>
      <c r="H1851" t="s">
        <v>220</v>
      </c>
      <c r="J1851" s="7">
        <v>1317.6</v>
      </c>
      <c r="K1851" s="7">
        <v>1317.6</v>
      </c>
      <c r="L1851" t="s">
        <v>21</v>
      </c>
      <c r="M1851" t="s">
        <v>22</v>
      </c>
      <c r="N1851" t="s">
        <v>23</v>
      </c>
      <c r="O1851" s="7">
        <v>1317.6</v>
      </c>
      <c r="P1851" t="s">
        <v>24</v>
      </c>
      <c r="R1851">
        <v>5503304</v>
      </c>
    </row>
    <row r="1852" spans="1:18" customFormat="1">
      <c r="A1852" s="1">
        <v>43951</v>
      </c>
      <c r="C1852" t="s">
        <v>59</v>
      </c>
      <c r="D1852" t="s">
        <v>19</v>
      </c>
      <c r="E1852">
        <v>1200400515</v>
      </c>
      <c r="F1852">
        <v>202063</v>
      </c>
      <c r="G1852" t="s">
        <v>20</v>
      </c>
      <c r="H1852" t="s">
        <v>220</v>
      </c>
      <c r="J1852" s="7">
        <v>3085.2</v>
      </c>
      <c r="K1852" s="7">
        <v>3085.2</v>
      </c>
      <c r="L1852" t="s">
        <v>21</v>
      </c>
      <c r="M1852" t="s">
        <v>22</v>
      </c>
      <c r="N1852" t="s">
        <v>23</v>
      </c>
      <c r="O1852" s="7">
        <v>3085.2</v>
      </c>
      <c r="P1852" t="s">
        <v>24</v>
      </c>
      <c r="R1852">
        <v>5503310</v>
      </c>
    </row>
    <row r="1853" spans="1:18" customFormat="1">
      <c r="A1853" s="1">
        <v>43951</v>
      </c>
      <c r="C1853" t="s">
        <v>87</v>
      </c>
      <c r="D1853" t="s">
        <v>19</v>
      </c>
      <c r="E1853">
        <v>1200400514</v>
      </c>
      <c r="F1853">
        <v>202065</v>
      </c>
      <c r="G1853" t="s">
        <v>20</v>
      </c>
      <c r="H1853" t="s">
        <v>220</v>
      </c>
      <c r="J1853" s="7">
        <v>2154</v>
      </c>
      <c r="K1853" s="7">
        <v>2154</v>
      </c>
      <c r="L1853" t="s">
        <v>21</v>
      </c>
      <c r="M1853" t="s">
        <v>22</v>
      </c>
      <c r="N1853" t="s">
        <v>23</v>
      </c>
      <c r="O1853" s="7">
        <v>2154</v>
      </c>
      <c r="P1853" t="s">
        <v>24</v>
      </c>
      <c r="R1853">
        <v>5503308</v>
      </c>
    </row>
    <row r="1854" spans="1:18" customFormat="1">
      <c r="A1854" s="1">
        <v>43951</v>
      </c>
      <c r="C1854" t="s">
        <v>26</v>
      </c>
      <c r="D1854" t="s">
        <v>19</v>
      </c>
      <c r="E1854">
        <v>1200400513</v>
      </c>
      <c r="F1854">
        <v>202066</v>
      </c>
      <c r="G1854" t="s">
        <v>20</v>
      </c>
      <c r="H1854" t="s">
        <v>220</v>
      </c>
      <c r="J1854" s="7">
        <v>2154</v>
      </c>
      <c r="K1854" s="7">
        <v>2154</v>
      </c>
      <c r="L1854" t="s">
        <v>21</v>
      </c>
      <c r="M1854" t="s">
        <v>22</v>
      </c>
      <c r="N1854" t="s">
        <v>23</v>
      </c>
      <c r="O1854" s="7">
        <v>2154</v>
      </c>
      <c r="P1854" t="s">
        <v>24</v>
      </c>
      <c r="R1854">
        <v>5503306</v>
      </c>
    </row>
    <row r="1855" spans="1:18" customFormat="1">
      <c r="A1855" s="1">
        <v>43951</v>
      </c>
      <c r="C1855" t="s">
        <v>63</v>
      </c>
      <c r="D1855" t="s">
        <v>19</v>
      </c>
      <c r="E1855">
        <v>1200400414</v>
      </c>
      <c r="F1855">
        <v>202012020</v>
      </c>
      <c r="G1855" t="s">
        <v>20</v>
      </c>
      <c r="H1855" t="s">
        <v>230</v>
      </c>
      <c r="J1855" s="7">
        <v>1461.6</v>
      </c>
      <c r="K1855" s="7">
        <v>1461.6</v>
      </c>
      <c r="L1855" t="s">
        <v>21</v>
      </c>
      <c r="M1855" t="s">
        <v>22</v>
      </c>
      <c r="N1855" t="s">
        <v>23</v>
      </c>
      <c r="O1855" s="7">
        <v>1461.6</v>
      </c>
      <c r="P1855" t="s">
        <v>24</v>
      </c>
      <c r="R1855">
        <v>5502761</v>
      </c>
    </row>
    <row r="1856" spans="1:18" customFormat="1">
      <c r="A1856" s="1">
        <v>43951</v>
      </c>
      <c r="C1856" t="s">
        <v>54</v>
      </c>
      <c r="D1856" t="s">
        <v>19</v>
      </c>
      <c r="E1856">
        <v>1200400395</v>
      </c>
      <c r="F1856">
        <v>190458</v>
      </c>
      <c r="G1856" t="s">
        <v>20</v>
      </c>
      <c r="H1856" t="s">
        <v>236</v>
      </c>
      <c r="J1856" s="7">
        <v>4980</v>
      </c>
      <c r="K1856" s="7">
        <v>4980</v>
      </c>
      <c r="L1856" t="s">
        <v>21</v>
      </c>
      <c r="M1856" t="s">
        <v>22</v>
      </c>
      <c r="N1856" t="s">
        <v>23</v>
      </c>
      <c r="O1856" s="7">
        <v>4980</v>
      </c>
      <c r="P1856" t="s">
        <v>24</v>
      </c>
      <c r="R1856">
        <v>5502702</v>
      </c>
    </row>
    <row r="1857" spans="1:18" customFormat="1">
      <c r="A1857" s="1">
        <v>43951</v>
      </c>
      <c r="C1857" t="s">
        <v>25</v>
      </c>
      <c r="D1857" t="s">
        <v>165</v>
      </c>
      <c r="E1857">
        <v>1200400517</v>
      </c>
      <c r="F1857">
        <v>28507901</v>
      </c>
      <c r="G1857" t="s">
        <v>20</v>
      </c>
      <c r="H1857" t="s">
        <v>262</v>
      </c>
      <c r="J1857" s="7">
        <v>-11943.36</v>
      </c>
      <c r="K1857" s="7">
        <v>-11943.36</v>
      </c>
      <c r="L1857" t="s">
        <v>21</v>
      </c>
      <c r="M1857" t="s">
        <v>22</v>
      </c>
      <c r="N1857" t="s">
        <v>23</v>
      </c>
      <c r="O1857" s="7">
        <v>-11943.36</v>
      </c>
      <c r="P1857" t="s">
        <v>24</v>
      </c>
      <c r="R1857">
        <v>5503084</v>
      </c>
    </row>
    <row r="1858" spans="1:18" customFormat="1">
      <c r="A1858" s="1">
        <v>43951</v>
      </c>
      <c r="C1858" t="s">
        <v>156</v>
      </c>
      <c r="D1858" t="s">
        <v>19</v>
      </c>
      <c r="E1858">
        <v>1200400396</v>
      </c>
      <c r="F1858">
        <v>20010</v>
      </c>
      <c r="G1858" t="s">
        <v>20</v>
      </c>
      <c r="H1858" t="s">
        <v>265</v>
      </c>
      <c r="J1858" s="7">
        <v>14368.4</v>
      </c>
      <c r="K1858" s="7">
        <v>14368.4</v>
      </c>
      <c r="L1858" t="s">
        <v>21</v>
      </c>
      <c r="M1858" t="s">
        <v>22</v>
      </c>
      <c r="N1858" t="s">
        <v>23</v>
      </c>
      <c r="O1858" s="7">
        <v>14368.4</v>
      </c>
      <c r="P1858" t="s">
        <v>24</v>
      </c>
      <c r="R1858">
        <v>5502704</v>
      </c>
    </row>
    <row r="1859" spans="1:18" customFormat="1">
      <c r="A1859" s="1">
        <v>43951</v>
      </c>
      <c r="C1859" t="s">
        <v>176</v>
      </c>
      <c r="D1859" t="s">
        <v>19</v>
      </c>
      <c r="E1859">
        <v>1200400501</v>
      </c>
      <c r="F1859">
        <v>20200229</v>
      </c>
      <c r="G1859" t="s">
        <v>20</v>
      </c>
      <c r="H1859" t="s">
        <v>266</v>
      </c>
      <c r="J1859">
        <v>556.79999999999995</v>
      </c>
      <c r="K1859">
        <v>556.79999999999995</v>
      </c>
      <c r="L1859" t="s">
        <v>21</v>
      </c>
      <c r="M1859" t="s">
        <v>22</v>
      </c>
      <c r="N1859" t="s">
        <v>23</v>
      </c>
      <c r="O1859">
        <v>556.79999999999995</v>
      </c>
      <c r="P1859" t="s">
        <v>24</v>
      </c>
      <c r="R1859">
        <v>5503260</v>
      </c>
    </row>
    <row r="1860" spans="1:18" customFormat="1">
      <c r="A1860" s="1">
        <v>43951</v>
      </c>
      <c r="C1860" t="s">
        <v>58</v>
      </c>
      <c r="D1860" t="s">
        <v>19</v>
      </c>
      <c r="E1860">
        <v>1200400417</v>
      </c>
      <c r="F1860">
        <v>200218</v>
      </c>
      <c r="G1860" t="s">
        <v>20</v>
      </c>
      <c r="H1860" t="s">
        <v>270</v>
      </c>
      <c r="J1860" s="42">
        <v>222.6</v>
      </c>
      <c r="K1860" s="42">
        <v>222.6</v>
      </c>
      <c r="L1860" t="s">
        <v>21</v>
      </c>
      <c r="M1860" t="s">
        <v>22</v>
      </c>
      <c r="N1860" t="s">
        <v>23</v>
      </c>
      <c r="O1860" s="42">
        <v>222.6</v>
      </c>
      <c r="P1860" t="s">
        <v>24</v>
      </c>
      <c r="R1860">
        <v>5502777</v>
      </c>
    </row>
    <row r="1861" spans="1:18" customFormat="1">
      <c r="A1861" s="1">
        <v>43951</v>
      </c>
      <c r="C1861" t="s">
        <v>156</v>
      </c>
      <c r="D1861" t="s">
        <v>19</v>
      </c>
      <c r="E1861">
        <v>1200400510</v>
      </c>
      <c r="F1861">
        <v>200233</v>
      </c>
      <c r="G1861" t="s">
        <v>20</v>
      </c>
      <c r="H1861" t="s">
        <v>270</v>
      </c>
      <c r="J1861" s="42">
        <v>606.66999999999996</v>
      </c>
      <c r="K1861" s="42">
        <v>606.66999999999996</v>
      </c>
      <c r="L1861" t="s">
        <v>21</v>
      </c>
      <c r="M1861" t="s">
        <v>22</v>
      </c>
      <c r="N1861" t="s">
        <v>23</v>
      </c>
      <c r="O1861" s="42">
        <v>606.66999999999996</v>
      </c>
      <c r="P1861" t="s">
        <v>24</v>
      </c>
      <c r="R1861">
        <v>5503286</v>
      </c>
    </row>
    <row r="1862" spans="1:18" customFormat="1">
      <c r="A1862" s="1">
        <v>43951</v>
      </c>
      <c r="C1862" t="s">
        <v>156</v>
      </c>
      <c r="D1862" t="s">
        <v>19</v>
      </c>
      <c r="E1862">
        <v>1200400516</v>
      </c>
      <c r="F1862">
        <v>200232</v>
      </c>
      <c r="G1862" t="s">
        <v>20</v>
      </c>
      <c r="H1862" t="s">
        <v>270</v>
      </c>
      <c r="J1862" s="7">
        <v>1815</v>
      </c>
      <c r="K1862" s="7">
        <v>1815</v>
      </c>
      <c r="L1862" t="s">
        <v>21</v>
      </c>
      <c r="M1862" t="s">
        <v>22</v>
      </c>
      <c r="N1862" t="s">
        <v>23</v>
      </c>
      <c r="O1862" s="7">
        <v>1815</v>
      </c>
      <c r="P1862" t="s">
        <v>24</v>
      </c>
      <c r="R1862">
        <v>5503312</v>
      </c>
    </row>
    <row r="1863" spans="1:18" customFormat="1">
      <c r="A1863" s="1">
        <v>43951</v>
      </c>
      <c r="C1863" t="s">
        <v>49</v>
      </c>
      <c r="D1863" t="s">
        <v>19</v>
      </c>
      <c r="E1863">
        <v>1200400500</v>
      </c>
      <c r="F1863">
        <v>620259</v>
      </c>
      <c r="G1863" t="s">
        <v>20</v>
      </c>
      <c r="H1863" t="s">
        <v>271</v>
      </c>
      <c r="J1863">
        <v>588</v>
      </c>
      <c r="K1863">
        <v>588</v>
      </c>
      <c r="L1863" t="s">
        <v>21</v>
      </c>
      <c r="M1863" t="s">
        <v>22</v>
      </c>
      <c r="N1863" t="s">
        <v>23</v>
      </c>
      <c r="O1863">
        <v>588</v>
      </c>
      <c r="P1863" t="s">
        <v>24</v>
      </c>
      <c r="R1863">
        <v>5503258</v>
      </c>
    </row>
    <row r="1864" spans="1:18" customFormat="1">
      <c r="A1864" s="1">
        <v>43951</v>
      </c>
      <c r="C1864" t="s">
        <v>64</v>
      </c>
      <c r="D1864" t="s">
        <v>19</v>
      </c>
      <c r="E1864">
        <v>1200400418</v>
      </c>
      <c r="F1864">
        <v>220044044</v>
      </c>
      <c r="G1864" t="s">
        <v>20</v>
      </c>
      <c r="H1864" t="s">
        <v>273</v>
      </c>
      <c r="J1864">
        <v>649.20000000000005</v>
      </c>
      <c r="K1864">
        <v>649.20000000000005</v>
      </c>
      <c r="L1864" t="s">
        <v>21</v>
      </c>
      <c r="M1864" t="s">
        <v>22</v>
      </c>
      <c r="N1864" t="s">
        <v>23</v>
      </c>
      <c r="O1864">
        <v>649.20000000000005</v>
      </c>
      <c r="P1864" t="s">
        <v>24</v>
      </c>
      <c r="R1864">
        <v>5502779</v>
      </c>
    </row>
    <row r="1865" spans="1:18" customFormat="1">
      <c r="A1865" s="1">
        <v>43951</v>
      </c>
      <c r="C1865" t="s">
        <v>30</v>
      </c>
      <c r="D1865" t="s">
        <v>19</v>
      </c>
      <c r="E1865">
        <v>1200400511</v>
      </c>
      <c r="F1865">
        <v>30420092</v>
      </c>
      <c r="G1865" t="s">
        <v>20</v>
      </c>
      <c r="H1865" t="s">
        <v>276</v>
      </c>
      <c r="J1865">
        <v>101.52</v>
      </c>
      <c r="K1865">
        <v>101.52</v>
      </c>
      <c r="L1865" t="s">
        <v>21</v>
      </c>
      <c r="M1865" t="s">
        <v>22</v>
      </c>
      <c r="N1865" t="s">
        <v>23</v>
      </c>
      <c r="O1865">
        <v>101.52</v>
      </c>
      <c r="P1865" t="s">
        <v>24</v>
      </c>
      <c r="R1865">
        <v>5503295</v>
      </c>
    </row>
    <row r="1866" spans="1:18" customFormat="1">
      <c r="A1866" s="1">
        <v>43951</v>
      </c>
      <c r="C1866" t="s">
        <v>51</v>
      </c>
      <c r="D1866" t="s">
        <v>19</v>
      </c>
      <c r="E1866">
        <v>1200400511</v>
      </c>
      <c r="F1866">
        <v>30420092</v>
      </c>
      <c r="G1866" t="s">
        <v>20</v>
      </c>
      <c r="H1866" t="s">
        <v>276</v>
      </c>
      <c r="J1866">
        <v>36</v>
      </c>
      <c r="K1866">
        <v>36</v>
      </c>
      <c r="L1866" t="s">
        <v>21</v>
      </c>
      <c r="M1866" t="s">
        <v>22</v>
      </c>
      <c r="N1866" t="s">
        <v>23</v>
      </c>
      <c r="O1866">
        <v>36</v>
      </c>
      <c r="P1866" t="s">
        <v>24</v>
      </c>
      <c r="R1866">
        <v>5503301</v>
      </c>
    </row>
    <row r="1867" spans="1:18" customFormat="1">
      <c r="A1867" s="1">
        <v>43951</v>
      </c>
      <c r="C1867" t="s">
        <v>31</v>
      </c>
      <c r="D1867" t="s">
        <v>19</v>
      </c>
      <c r="E1867">
        <v>1200400511</v>
      </c>
      <c r="F1867">
        <v>30420092</v>
      </c>
      <c r="G1867" t="s">
        <v>20</v>
      </c>
      <c r="H1867" t="s">
        <v>276</v>
      </c>
      <c r="J1867">
        <v>78</v>
      </c>
      <c r="K1867">
        <v>78</v>
      </c>
      <c r="L1867" t="s">
        <v>21</v>
      </c>
      <c r="M1867" t="s">
        <v>22</v>
      </c>
      <c r="N1867" t="s">
        <v>23</v>
      </c>
      <c r="O1867">
        <v>78</v>
      </c>
      <c r="P1867" t="s">
        <v>24</v>
      </c>
      <c r="R1867">
        <v>5503291</v>
      </c>
    </row>
    <row r="1868" spans="1:18" customFormat="1">
      <c r="A1868" s="1">
        <v>43951</v>
      </c>
      <c r="C1868" t="s">
        <v>67</v>
      </c>
      <c r="D1868" t="s">
        <v>19</v>
      </c>
      <c r="E1868">
        <v>1200400511</v>
      </c>
      <c r="F1868">
        <v>30420092</v>
      </c>
      <c r="G1868" t="s">
        <v>20</v>
      </c>
      <c r="H1868" t="s">
        <v>276</v>
      </c>
      <c r="J1868">
        <v>240.12</v>
      </c>
      <c r="K1868">
        <v>240.12</v>
      </c>
      <c r="L1868" t="s">
        <v>21</v>
      </c>
      <c r="M1868" t="s">
        <v>22</v>
      </c>
      <c r="N1868" t="s">
        <v>23</v>
      </c>
      <c r="O1868">
        <v>240.12</v>
      </c>
      <c r="P1868" t="s">
        <v>24</v>
      </c>
      <c r="R1868">
        <v>5503297</v>
      </c>
    </row>
    <row r="1869" spans="1:18" customFormat="1">
      <c r="A1869" s="1">
        <v>43951</v>
      </c>
      <c r="C1869" t="s">
        <v>52</v>
      </c>
      <c r="D1869" t="s">
        <v>19</v>
      </c>
      <c r="E1869">
        <v>1200400511</v>
      </c>
      <c r="F1869">
        <v>30420092</v>
      </c>
      <c r="G1869" t="s">
        <v>20</v>
      </c>
      <c r="H1869" t="s">
        <v>276</v>
      </c>
      <c r="J1869">
        <v>57</v>
      </c>
      <c r="K1869">
        <v>57</v>
      </c>
      <c r="L1869" t="s">
        <v>21</v>
      </c>
      <c r="M1869" t="s">
        <v>22</v>
      </c>
      <c r="N1869" t="s">
        <v>23</v>
      </c>
      <c r="O1869">
        <v>57</v>
      </c>
      <c r="P1869" t="s">
        <v>24</v>
      </c>
      <c r="R1869">
        <v>5503289</v>
      </c>
    </row>
    <row r="1870" spans="1:18" customFormat="1">
      <c r="A1870" s="1">
        <v>43951</v>
      </c>
      <c r="C1870" t="s">
        <v>35</v>
      </c>
      <c r="D1870" t="s">
        <v>19</v>
      </c>
      <c r="E1870">
        <v>1200400511</v>
      </c>
      <c r="F1870">
        <v>30420092</v>
      </c>
      <c r="G1870" t="s">
        <v>20</v>
      </c>
      <c r="H1870" t="s">
        <v>276</v>
      </c>
      <c r="J1870">
        <v>273.24</v>
      </c>
      <c r="K1870">
        <v>273.24</v>
      </c>
      <c r="L1870" t="s">
        <v>21</v>
      </c>
      <c r="M1870" t="s">
        <v>22</v>
      </c>
      <c r="N1870" t="s">
        <v>23</v>
      </c>
      <c r="O1870">
        <v>273.24</v>
      </c>
      <c r="P1870" t="s">
        <v>24</v>
      </c>
      <c r="R1870">
        <v>5503300</v>
      </c>
    </row>
    <row r="1871" spans="1:18" customFormat="1">
      <c r="A1871" s="1">
        <v>43951</v>
      </c>
      <c r="C1871" t="s">
        <v>68</v>
      </c>
      <c r="D1871" t="s">
        <v>19</v>
      </c>
      <c r="E1871">
        <v>1200400511</v>
      </c>
      <c r="F1871">
        <v>30420092</v>
      </c>
      <c r="G1871" t="s">
        <v>20</v>
      </c>
      <c r="H1871" t="s">
        <v>276</v>
      </c>
      <c r="J1871">
        <v>162</v>
      </c>
      <c r="K1871">
        <v>162</v>
      </c>
      <c r="L1871" t="s">
        <v>21</v>
      </c>
      <c r="M1871" t="s">
        <v>22</v>
      </c>
      <c r="N1871" t="s">
        <v>23</v>
      </c>
      <c r="O1871">
        <v>162</v>
      </c>
      <c r="P1871" t="s">
        <v>24</v>
      </c>
      <c r="R1871">
        <v>5503299</v>
      </c>
    </row>
    <row r="1872" spans="1:18" customFormat="1">
      <c r="A1872" s="1">
        <v>43951</v>
      </c>
      <c r="C1872" t="s">
        <v>36</v>
      </c>
      <c r="D1872" t="s">
        <v>19</v>
      </c>
      <c r="E1872">
        <v>1200400511</v>
      </c>
      <c r="F1872">
        <v>30420092</v>
      </c>
      <c r="G1872" t="s">
        <v>20</v>
      </c>
      <c r="H1872" t="s">
        <v>276</v>
      </c>
      <c r="J1872">
        <v>255</v>
      </c>
      <c r="K1872">
        <v>255</v>
      </c>
      <c r="L1872" t="s">
        <v>21</v>
      </c>
      <c r="M1872" t="s">
        <v>22</v>
      </c>
      <c r="N1872" t="s">
        <v>23</v>
      </c>
      <c r="O1872">
        <v>255</v>
      </c>
      <c r="P1872" t="s">
        <v>24</v>
      </c>
      <c r="R1872">
        <v>5503294</v>
      </c>
    </row>
    <row r="1873" spans="1:18" customFormat="1">
      <c r="A1873" s="1">
        <v>43951</v>
      </c>
      <c r="C1873" t="s">
        <v>37</v>
      </c>
      <c r="D1873" t="s">
        <v>19</v>
      </c>
      <c r="E1873">
        <v>1200400511</v>
      </c>
      <c r="F1873">
        <v>30420092</v>
      </c>
      <c r="G1873" t="s">
        <v>20</v>
      </c>
      <c r="H1873" t="s">
        <v>276</v>
      </c>
      <c r="J1873" s="42">
        <v>60</v>
      </c>
      <c r="K1873" s="42">
        <v>60</v>
      </c>
      <c r="L1873" t="s">
        <v>21</v>
      </c>
      <c r="M1873" t="s">
        <v>22</v>
      </c>
      <c r="N1873" t="s">
        <v>23</v>
      </c>
      <c r="O1873" s="42">
        <v>60</v>
      </c>
      <c r="P1873" t="s">
        <v>24</v>
      </c>
      <c r="R1873">
        <v>5503292</v>
      </c>
    </row>
    <row r="1874" spans="1:18" customFormat="1">
      <c r="A1874" s="1">
        <v>43951</v>
      </c>
      <c r="C1874" t="s">
        <v>38</v>
      </c>
      <c r="D1874" t="s">
        <v>19</v>
      </c>
      <c r="E1874">
        <v>1200400511</v>
      </c>
      <c r="F1874">
        <v>30420092</v>
      </c>
      <c r="G1874" t="s">
        <v>20</v>
      </c>
      <c r="H1874" t="s">
        <v>276</v>
      </c>
      <c r="J1874" s="42">
        <v>93.83</v>
      </c>
      <c r="K1874" s="42">
        <v>93.83</v>
      </c>
      <c r="L1874" t="s">
        <v>21</v>
      </c>
      <c r="M1874" t="s">
        <v>22</v>
      </c>
      <c r="N1874" t="s">
        <v>23</v>
      </c>
      <c r="O1874" s="42">
        <v>93.83</v>
      </c>
      <c r="P1874" t="s">
        <v>24</v>
      </c>
      <c r="R1874">
        <v>5503288</v>
      </c>
    </row>
    <row r="1875" spans="1:18" customFormat="1">
      <c r="A1875" s="1">
        <v>43951</v>
      </c>
      <c r="C1875" t="s">
        <v>111</v>
      </c>
      <c r="D1875" t="s">
        <v>19</v>
      </c>
      <c r="E1875">
        <v>1200400511</v>
      </c>
      <c r="F1875">
        <v>30420092</v>
      </c>
      <c r="G1875" t="s">
        <v>20</v>
      </c>
      <c r="H1875" t="s">
        <v>276</v>
      </c>
      <c r="J1875">
        <v>6</v>
      </c>
      <c r="K1875">
        <v>6</v>
      </c>
      <c r="L1875" t="s">
        <v>21</v>
      </c>
      <c r="M1875" t="s">
        <v>22</v>
      </c>
      <c r="N1875" t="s">
        <v>23</v>
      </c>
      <c r="O1875">
        <v>6</v>
      </c>
      <c r="P1875" t="s">
        <v>24</v>
      </c>
      <c r="R1875">
        <v>5503290</v>
      </c>
    </row>
    <row r="1876" spans="1:18" customFormat="1">
      <c r="A1876" s="1">
        <v>43951</v>
      </c>
      <c r="C1876" t="s">
        <v>58</v>
      </c>
      <c r="D1876" t="s">
        <v>19</v>
      </c>
      <c r="E1876">
        <v>1200400511</v>
      </c>
      <c r="F1876">
        <v>30420092</v>
      </c>
      <c r="G1876" t="s">
        <v>20</v>
      </c>
      <c r="H1876" t="s">
        <v>276</v>
      </c>
      <c r="J1876">
        <v>78</v>
      </c>
      <c r="K1876">
        <v>78</v>
      </c>
      <c r="L1876" t="s">
        <v>21</v>
      </c>
      <c r="M1876" t="s">
        <v>22</v>
      </c>
      <c r="N1876" t="s">
        <v>23</v>
      </c>
      <c r="O1876">
        <v>78</v>
      </c>
      <c r="P1876" t="s">
        <v>24</v>
      </c>
      <c r="R1876">
        <v>5503296</v>
      </c>
    </row>
    <row r="1877" spans="1:18" customFormat="1">
      <c r="A1877" s="1">
        <v>43951</v>
      </c>
      <c r="C1877" t="s">
        <v>59</v>
      </c>
      <c r="D1877" t="s">
        <v>19</v>
      </c>
      <c r="E1877">
        <v>1200400511</v>
      </c>
      <c r="F1877">
        <v>30420092</v>
      </c>
      <c r="G1877" t="s">
        <v>20</v>
      </c>
      <c r="H1877" t="s">
        <v>276</v>
      </c>
      <c r="J1877">
        <v>224.4</v>
      </c>
      <c r="K1877">
        <v>224.4</v>
      </c>
      <c r="L1877" t="s">
        <v>21</v>
      </c>
      <c r="M1877" t="s">
        <v>22</v>
      </c>
      <c r="N1877" t="s">
        <v>23</v>
      </c>
      <c r="O1877">
        <v>224.4</v>
      </c>
      <c r="P1877" t="s">
        <v>24</v>
      </c>
      <c r="R1877">
        <v>5503293</v>
      </c>
    </row>
    <row r="1878" spans="1:18" customFormat="1">
      <c r="A1878" s="1">
        <v>43951</v>
      </c>
      <c r="C1878" t="s">
        <v>79</v>
      </c>
      <c r="D1878" t="s">
        <v>19</v>
      </c>
      <c r="E1878">
        <v>1200400511</v>
      </c>
      <c r="F1878">
        <v>30420092</v>
      </c>
      <c r="G1878" t="s">
        <v>20</v>
      </c>
      <c r="H1878" t="s">
        <v>276</v>
      </c>
      <c r="J1878">
        <v>276.48</v>
      </c>
      <c r="K1878">
        <v>276.48</v>
      </c>
      <c r="L1878" t="s">
        <v>21</v>
      </c>
      <c r="M1878" t="s">
        <v>22</v>
      </c>
      <c r="N1878" t="s">
        <v>23</v>
      </c>
      <c r="O1878">
        <v>276.48</v>
      </c>
      <c r="P1878" t="s">
        <v>24</v>
      </c>
      <c r="R1878">
        <v>5503298</v>
      </c>
    </row>
    <row r="1879" spans="1:18" customFormat="1">
      <c r="A1879" s="1">
        <v>43951</v>
      </c>
      <c r="C1879" t="s">
        <v>27</v>
      </c>
      <c r="D1879" t="s">
        <v>19</v>
      </c>
      <c r="E1879">
        <v>1200400511</v>
      </c>
      <c r="F1879">
        <v>30420092</v>
      </c>
      <c r="G1879" t="s">
        <v>20</v>
      </c>
      <c r="H1879" t="s">
        <v>276</v>
      </c>
      <c r="J1879" s="42">
        <v>107.4</v>
      </c>
      <c r="K1879" s="42">
        <v>107.4</v>
      </c>
      <c r="L1879" t="s">
        <v>21</v>
      </c>
      <c r="M1879" t="s">
        <v>22</v>
      </c>
      <c r="N1879" t="s">
        <v>23</v>
      </c>
      <c r="O1879" s="42">
        <v>107.4</v>
      </c>
      <c r="P1879" t="s">
        <v>24</v>
      </c>
      <c r="R1879">
        <v>5503302</v>
      </c>
    </row>
    <row r="1880" spans="1:18" customFormat="1">
      <c r="A1880" s="1">
        <v>43958</v>
      </c>
      <c r="C1880" t="s">
        <v>80</v>
      </c>
      <c r="D1880" t="s">
        <v>19</v>
      </c>
      <c r="E1880">
        <v>1200500442</v>
      </c>
      <c r="F1880">
        <v>4114005222</v>
      </c>
      <c r="G1880" t="s">
        <v>20</v>
      </c>
      <c r="H1880" t="s">
        <v>262</v>
      </c>
      <c r="J1880" s="7">
        <v>13456.37</v>
      </c>
      <c r="K1880" s="7">
        <v>13456.37</v>
      </c>
      <c r="L1880" t="s">
        <v>21</v>
      </c>
      <c r="M1880" t="s">
        <v>22</v>
      </c>
      <c r="N1880" t="s">
        <v>23</v>
      </c>
      <c r="O1880" s="7">
        <v>13456.37</v>
      </c>
      <c r="P1880" t="s">
        <v>24</v>
      </c>
      <c r="R1880">
        <v>5583758</v>
      </c>
    </row>
    <row r="1881" spans="1:18">
      <c r="A1881" s="147">
        <v>43964</v>
      </c>
      <c r="C1881" t="s">
        <v>44</v>
      </c>
      <c r="D1881" t="s">
        <v>19</v>
      </c>
      <c r="E1881" s="106">
        <v>1200500113</v>
      </c>
      <c r="F1881" s="106">
        <v>2020290</v>
      </c>
      <c r="G1881" s="106" t="s">
        <v>20</v>
      </c>
      <c r="H1881" s="106" t="s">
        <v>219</v>
      </c>
      <c r="J1881" s="42">
        <v>205.92</v>
      </c>
      <c r="K1881" s="42">
        <v>205.92</v>
      </c>
      <c r="L1881" t="s">
        <v>21</v>
      </c>
      <c r="M1881" t="s">
        <v>22</v>
      </c>
      <c r="N1881" t="s">
        <v>23</v>
      </c>
      <c r="O1881" s="106">
        <v>205.92</v>
      </c>
      <c r="P1881" t="s">
        <v>24</v>
      </c>
      <c r="R1881">
        <v>5548412</v>
      </c>
    </row>
    <row r="1882" spans="1:18">
      <c r="A1882" s="147">
        <v>43964</v>
      </c>
      <c r="C1882" t="s">
        <v>40</v>
      </c>
      <c r="D1882" t="s">
        <v>19</v>
      </c>
      <c r="E1882" s="106">
        <v>1200500114</v>
      </c>
      <c r="F1882" s="106">
        <v>2020291</v>
      </c>
      <c r="G1882" s="106" t="s">
        <v>20</v>
      </c>
      <c r="H1882" s="106" t="s">
        <v>219</v>
      </c>
      <c r="J1882">
        <v>107.76</v>
      </c>
      <c r="K1882">
        <v>107.76</v>
      </c>
      <c r="L1882" t="s">
        <v>21</v>
      </c>
      <c r="M1882" t="s">
        <v>22</v>
      </c>
      <c r="N1882" t="s">
        <v>23</v>
      </c>
      <c r="O1882" s="106">
        <v>107.76</v>
      </c>
      <c r="P1882" t="s">
        <v>24</v>
      </c>
      <c r="R1882">
        <v>5548416</v>
      </c>
    </row>
    <row r="1883" spans="1:18">
      <c r="A1883" s="147">
        <v>43964</v>
      </c>
      <c r="C1883" t="s">
        <v>40</v>
      </c>
      <c r="D1883" t="s">
        <v>19</v>
      </c>
      <c r="E1883" s="106">
        <v>1200500115</v>
      </c>
      <c r="F1883" s="106">
        <v>2020292</v>
      </c>
      <c r="G1883" s="106" t="s">
        <v>20</v>
      </c>
      <c r="H1883" s="106" t="s">
        <v>219</v>
      </c>
      <c r="J1883" s="42">
        <v>71.760000000000005</v>
      </c>
      <c r="K1883" s="42">
        <v>71.760000000000005</v>
      </c>
      <c r="L1883" t="s">
        <v>21</v>
      </c>
      <c r="M1883" t="s">
        <v>22</v>
      </c>
      <c r="N1883" t="s">
        <v>23</v>
      </c>
      <c r="O1883" s="106">
        <v>71.760000000000005</v>
      </c>
      <c r="P1883" t="s">
        <v>24</v>
      </c>
      <c r="R1883">
        <v>5548418</v>
      </c>
    </row>
    <row r="1884" spans="1:18">
      <c r="A1884" s="147">
        <v>43964</v>
      </c>
      <c r="C1884" t="s">
        <v>71</v>
      </c>
      <c r="D1884" t="s">
        <v>19</v>
      </c>
      <c r="E1884" s="106">
        <v>1200500116</v>
      </c>
      <c r="F1884" s="106">
        <v>2020293</v>
      </c>
      <c r="G1884" s="106" t="s">
        <v>20</v>
      </c>
      <c r="H1884" s="106" t="s">
        <v>219</v>
      </c>
      <c r="J1884">
        <v>80.94</v>
      </c>
      <c r="K1884">
        <v>80.94</v>
      </c>
      <c r="L1884" t="s">
        <v>21</v>
      </c>
      <c r="M1884" t="s">
        <v>22</v>
      </c>
      <c r="N1884" t="s">
        <v>23</v>
      </c>
      <c r="O1884" s="106">
        <v>80.94</v>
      </c>
      <c r="P1884" t="s">
        <v>24</v>
      </c>
      <c r="R1884">
        <v>5548750</v>
      </c>
    </row>
    <row r="1885" spans="1:18">
      <c r="A1885" s="147">
        <v>43964</v>
      </c>
      <c r="C1885" t="s">
        <v>78</v>
      </c>
      <c r="D1885" t="s">
        <v>19</v>
      </c>
      <c r="E1885" s="106">
        <v>1200500117</v>
      </c>
      <c r="F1885" s="106">
        <v>2020294</v>
      </c>
      <c r="G1885" s="106" t="s">
        <v>20</v>
      </c>
      <c r="H1885" s="106" t="s">
        <v>219</v>
      </c>
      <c r="J1885">
        <v>399.36</v>
      </c>
      <c r="K1885">
        <v>399.36</v>
      </c>
      <c r="L1885" t="s">
        <v>21</v>
      </c>
      <c r="M1885" t="s">
        <v>22</v>
      </c>
      <c r="N1885" t="s">
        <v>23</v>
      </c>
      <c r="O1885" s="106">
        <v>399.36</v>
      </c>
      <c r="P1885" t="s">
        <v>24</v>
      </c>
      <c r="R1885">
        <v>5548754</v>
      </c>
    </row>
    <row r="1886" spans="1:18">
      <c r="A1886" s="147">
        <v>43964</v>
      </c>
      <c r="C1886" t="s">
        <v>95</v>
      </c>
      <c r="D1886" t="s">
        <v>19</v>
      </c>
      <c r="E1886" s="106">
        <v>1200500118</v>
      </c>
      <c r="F1886" s="106">
        <v>2020295</v>
      </c>
      <c r="G1886" s="106" t="s">
        <v>20</v>
      </c>
      <c r="H1886" s="106" t="s">
        <v>219</v>
      </c>
      <c r="J1886">
        <v>41.88</v>
      </c>
      <c r="K1886">
        <v>41.88</v>
      </c>
      <c r="L1886" t="s">
        <v>21</v>
      </c>
      <c r="M1886" t="s">
        <v>22</v>
      </c>
      <c r="N1886" t="s">
        <v>23</v>
      </c>
      <c r="O1886" s="106">
        <v>41.88</v>
      </c>
      <c r="P1886" t="s">
        <v>24</v>
      </c>
      <c r="R1886">
        <v>5548756</v>
      </c>
    </row>
    <row r="1887" spans="1:18">
      <c r="A1887" s="147">
        <v>43964</v>
      </c>
      <c r="C1887" t="s">
        <v>28</v>
      </c>
      <c r="D1887" t="s">
        <v>19</v>
      </c>
      <c r="E1887" s="106">
        <v>1200500119</v>
      </c>
      <c r="F1887" s="106">
        <v>2020296</v>
      </c>
      <c r="G1887" s="106" t="s">
        <v>20</v>
      </c>
      <c r="H1887" s="106" t="s">
        <v>219</v>
      </c>
      <c r="J1887">
        <v>270.95999999999998</v>
      </c>
      <c r="K1887">
        <v>270.95999999999998</v>
      </c>
      <c r="L1887" t="s">
        <v>21</v>
      </c>
      <c r="M1887" t="s">
        <v>22</v>
      </c>
      <c r="N1887" t="s">
        <v>23</v>
      </c>
      <c r="O1887" s="106">
        <v>270.95999999999998</v>
      </c>
      <c r="P1887" t="s">
        <v>24</v>
      </c>
      <c r="R1887">
        <v>5548763</v>
      </c>
    </row>
    <row r="1888" spans="1:18">
      <c r="A1888" s="147">
        <v>43964</v>
      </c>
      <c r="C1888" t="s">
        <v>99</v>
      </c>
      <c r="D1888" t="s">
        <v>19</v>
      </c>
      <c r="E1888" s="106">
        <v>1200500120</v>
      </c>
      <c r="F1888" s="106">
        <v>2020297</v>
      </c>
      <c r="G1888" s="106" t="s">
        <v>20</v>
      </c>
      <c r="H1888" s="106" t="s">
        <v>219</v>
      </c>
      <c r="J1888" s="42">
        <v>208.2</v>
      </c>
      <c r="K1888" s="42">
        <v>208.2</v>
      </c>
      <c r="L1888" t="s">
        <v>21</v>
      </c>
      <c r="M1888" t="s">
        <v>22</v>
      </c>
      <c r="N1888" t="s">
        <v>23</v>
      </c>
      <c r="O1888" s="106">
        <v>208.2</v>
      </c>
      <c r="P1888" t="s">
        <v>24</v>
      </c>
      <c r="R1888">
        <v>5548767</v>
      </c>
    </row>
    <row r="1889" spans="1:18">
      <c r="A1889" s="147">
        <v>43964</v>
      </c>
      <c r="C1889" t="s">
        <v>156</v>
      </c>
      <c r="D1889" t="s">
        <v>19</v>
      </c>
      <c r="E1889" s="106">
        <v>1200500121</v>
      </c>
      <c r="F1889" s="106">
        <v>2020298</v>
      </c>
      <c r="G1889" s="106" t="s">
        <v>20</v>
      </c>
      <c r="H1889" s="106" t="s">
        <v>219</v>
      </c>
      <c r="J1889">
        <v>877.92</v>
      </c>
      <c r="K1889">
        <v>877.92</v>
      </c>
      <c r="L1889" t="s">
        <v>21</v>
      </c>
      <c r="M1889" t="s">
        <v>22</v>
      </c>
      <c r="N1889" t="s">
        <v>23</v>
      </c>
      <c r="O1889" s="106">
        <v>877.92</v>
      </c>
      <c r="P1889" t="s">
        <v>24</v>
      </c>
      <c r="R1889">
        <v>5548769</v>
      </c>
    </row>
    <row r="1890" spans="1:18">
      <c r="A1890" s="147">
        <v>43964</v>
      </c>
      <c r="C1890" t="s">
        <v>164</v>
      </c>
      <c r="D1890" t="s">
        <v>19</v>
      </c>
      <c r="E1890" s="106">
        <v>1200500122</v>
      </c>
      <c r="F1890" s="106">
        <v>2020299</v>
      </c>
      <c r="G1890" s="106" t="s">
        <v>20</v>
      </c>
      <c r="H1890" s="106" t="s">
        <v>219</v>
      </c>
      <c r="J1890">
        <v>980.94</v>
      </c>
      <c r="K1890">
        <v>980.94</v>
      </c>
      <c r="L1890" t="s">
        <v>21</v>
      </c>
      <c r="M1890" t="s">
        <v>22</v>
      </c>
      <c r="N1890" t="s">
        <v>23</v>
      </c>
      <c r="O1890" s="106">
        <v>980.94</v>
      </c>
      <c r="P1890" t="s">
        <v>24</v>
      </c>
      <c r="R1890">
        <v>5548773</v>
      </c>
    </row>
    <row r="1891" spans="1:18">
      <c r="A1891" s="147">
        <v>43964</v>
      </c>
      <c r="C1891" t="s">
        <v>27</v>
      </c>
      <c r="D1891" t="s">
        <v>19</v>
      </c>
      <c r="E1891" s="106">
        <v>1200500123</v>
      </c>
      <c r="F1891" s="106">
        <v>2020300</v>
      </c>
      <c r="G1891" s="106" t="s">
        <v>20</v>
      </c>
      <c r="H1891" s="106" t="s">
        <v>219</v>
      </c>
      <c r="J1891">
        <v>75.48</v>
      </c>
      <c r="K1891">
        <v>75.48</v>
      </c>
      <c r="L1891" t="s">
        <v>21</v>
      </c>
      <c r="M1891" t="s">
        <v>22</v>
      </c>
      <c r="N1891" t="s">
        <v>23</v>
      </c>
      <c r="O1891" s="106">
        <v>75.48</v>
      </c>
      <c r="P1891" t="s">
        <v>24</v>
      </c>
      <c r="R1891">
        <v>5548777</v>
      </c>
    </row>
    <row r="1892" spans="1:18">
      <c r="A1892" s="147">
        <v>43964</v>
      </c>
      <c r="C1892" t="s">
        <v>84</v>
      </c>
      <c r="D1892" t="s">
        <v>19</v>
      </c>
      <c r="E1892" s="106">
        <v>1200500124</v>
      </c>
      <c r="F1892" s="106">
        <v>2020301</v>
      </c>
      <c r="G1892" s="106" t="s">
        <v>20</v>
      </c>
      <c r="H1892" s="106" t="s">
        <v>219</v>
      </c>
      <c r="J1892" s="42">
        <v>54.96</v>
      </c>
      <c r="K1892" s="42">
        <v>54.96</v>
      </c>
      <c r="L1892" t="s">
        <v>21</v>
      </c>
      <c r="M1892" t="s">
        <v>22</v>
      </c>
      <c r="N1892" t="s">
        <v>23</v>
      </c>
      <c r="O1892" s="106">
        <v>54.96</v>
      </c>
      <c r="P1892" t="s">
        <v>24</v>
      </c>
      <c r="R1892">
        <v>5548791</v>
      </c>
    </row>
    <row r="1893" spans="1:18">
      <c r="A1893" s="147">
        <v>43964</v>
      </c>
      <c r="C1893" t="s">
        <v>43</v>
      </c>
      <c r="D1893" t="s">
        <v>19</v>
      </c>
      <c r="E1893" s="106">
        <v>1200500128</v>
      </c>
      <c r="F1893" s="106">
        <v>2020302</v>
      </c>
      <c r="G1893" s="106" t="s">
        <v>20</v>
      </c>
      <c r="H1893" s="106" t="s">
        <v>219</v>
      </c>
      <c r="J1893" s="42">
        <v>413.76</v>
      </c>
      <c r="K1893" s="42">
        <v>413.76</v>
      </c>
      <c r="L1893" t="s">
        <v>21</v>
      </c>
      <c r="M1893" t="s">
        <v>22</v>
      </c>
      <c r="N1893" t="s">
        <v>23</v>
      </c>
      <c r="O1893" s="106">
        <v>413.76</v>
      </c>
      <c r="P1893" t="s">
        <v>24</v>
      </c>
      <c r="R1893">
        <v>5552947</v>
      </c>
    </row>
    <row r="1894" spans="1:18">
      <c r="A1894" s="147">
        <v>43964</v>
      </c>
      <c r="C1894" t="s">
        <v>122</v>
      </c>
      <c r="D1894" t="s">
        <v>19</v>
      </c>
      <c r="E1894" s="106">
        <v>1200500129</v>
      </c>
      <c r="F1894" s="106">
        <v>2020303</v>
      </c>
      <c r="G1894" s="106" t="s">
        <v>20</v>
      </c>
      <c r="H1894" s="106" t="s">
        <v>219</v>
      </c>
      <c r="J1894">
        <v>876.72</v>
      </c>
      <c r="K1894">
        <v>876.72</v>
      </c>
      <c r="L1894" t="s">
        <v>21</v>
      </c>
      <c r="M1894" t="s">
        <v>22</v>
      </c>
      <c r="N1894" t="s">
        <v>23</v>
      </c>
      <c r="O1894" s="106">
        <v>876.72</v>
      </c>
      <c r="P1894" t="s">
        <v>24</v>
      </c>
      <c r="R1894">
        <v>5552953</v>
      </c>
    </row>
    <row r="1895" spans="1:18" customFormat="1">
      <c r="A1895" s="1">
        <v>43964</v>
      </c>
      <c r="C1895" t="s">
        <v>25</v>
      </c>
      <c r="D1895" t="s">
        <v>19</v>
      </c>
      <c r="E1895">
        <v>1200500127</v>
      </c>
      <c r="F1895">
        <v>4115007116</v>
      </c>
      <c r="G1895" t="s">
        <v>20</v>
      </c>
      <c r="H1895" t="s">
        <v>262</v>
      </c>
      <c r="J1895">
        <v>759.12</v>
      </c>
      <c r="K1895">
        <v>759.12</v>
      </c>
      <c r="L1895" t="s">
        <v>21</v>
      </c>
      <c r="M1895" t="s">
        <v>22</v>
      </c>
      <c r="N1895" t="s">
        <v>23</v>
      </c>
      <c r="O1895">
        <v>759.12</v>
      </c>
      <c r="P1895" t="s">
        <v>24</v>
      </c>
      <c r="R1895">
        <v>5548829</v>
      </c>
    </row>
    <row r="1896" spans="1:18" customFormat="1">
      <c r="A1896" s="1">
        <v>43964</v>
      </c>
      <c r="C1896" t="s">
        <v>26</v>
      </c>
      <c r="D1896" t="s">
        <v>19</v>
      </c>
      <c r="E1896">
        <v>1200500126</v>
      </c>
      <c r="F1896">
        <v>4115007117</v>
      </c>
      <c r="G1896" t="s">
        <v>20</v>
      </c>
      <c r="H1896" t="s">
        <v>262</v>
      </c>
      <c r="J1896" s="42">
        <v>702.72</v>
      </c>
      <c r="K1896" s="42">
        <v>702.72</v>
      </c>
      <c r="L1896" t="s">
        <v>21</v>
      </c>
      <c r="M1896" t="s">
        <v>22</v>
      </c>
      <c r="N1896" t="s">
        <v>23</v>
      </c>
      <c r="O1896" s="42">
        <v>702.72</v>
      </c>
      <c r="P1896" t="s">
        <v>24</v>
      </c>
      <c r="R1896">
        <v>5548821</v>
      </c>
    </row>
    <row r="1897" spans="1:18" customFormat="1">
      <c r="A1897" s="1">
        <v>43965</v>
      </c>
      <c r="C1897" t="s">
        <v>61</v>
      </c>
      <c r="D1897" t="s">
        <v>19</v>
      </c>
      <c r="E1897">
        <v>1200500130</v>
      </c>
      <c r="F1897">
        <v>120200032</v>
      </c>
      <c r="G1897" t="s">
        <v>20</v>
      </c>
      <c r="H1897" t="s">
        <v>233</v>
      </c>
      <c r="J1897" s="7">
        <v>1018.42</v>
      </c>
      <c r="K1897" s="7">
        <v>1018.42</v>
      </c>
      <c r="L1897" t="s">
        <v>21</v>
      </c>
      <c r="M1897" t="s">
        <v>22</v>
      </c>
      <c r="N1897" t="s">
        <v>23</v>
      </c>
      <c r="O1897" s="7">
        <v>1018.42</v>
      </c>
      <c r="P1897" t="s">
        <v>24</v>
      </c>
      <c r="R1897">
        <v>5553025</v>
      </c>
    </row>
    <row r="1898" spans="1:18">
      <c r="A1898" s="147">
        <v>43966</v>
      </c>
      <c r="C1898" t="s">
        <v>166</v>
      </c>
      <c r="D1898" t="s">
        <v>19</v>
      </c>
      <c r="E1898" s="106">
        <v>1200500131</v>
      </c>
      <c r="F1898" s="106">
        <v>2020311</v>
      </c>
      <c r="G1898" s="106" t="s">
        <v>20</v>
      </c>
      <c r="H1898" s="106" t="s">
        <v>219</v>
      </c>
      <c r="J1898" s="7">
        <v>4457.76</v>
      </c>
      <c r="K1898" s="7">
        <v>4457.76</v>
      </c>
      <c r="L1898" t="s">
        <v>21</v>
      </c>
      <c r="M1898" t="s">
        <v>22</v>
      </c>
      <c r="N1898" t="s">
        <v>23</v>
      </c>
      <c r="O1898" s="98">
        <v>4457.76</v>
      </c>
      <c r="P1898" t="s">
        <v>24</v>
      </c>
      <c r="R1898">
        <v>5553027</v>
      </c>
    </row>
    <row r="1899" spans="1:18">
      <c r="A1899" s="147">
        <v>43966</v>
      </c>
      <c r="C1899" t="s">
        <v>29</v>
      </c>
      <c r="D1899" t="s">
        <v>19</v>
      </c>
      <c r="E1899" s="106">
        <v>1200500132</v>
      </c>
      <c r="F1899" s="106">
        <v>2020312</v>
      </c>
      <c r="G1899" s="106" t="s">
        <v>20</v>
      </c>
      <c r="H1899" s="106" t="s">
        <v>219</v>
      </c>
      <c r="J1899" s="7">
        <v>1829.28</v>
      </c>
      <c r="K1899" s="7">
        <v>1829.28</v>
      </c>
      <c r="L1899" t="s">
        <v>21</v>
      </c>
      <c r="M1899" t="s">
        <v>22</v>
      </c>
      <c r="N1899" t="s">
        <v>23</v>
      </c>
      <c r="O1899" s="98">
        <v>1829.28</v>
      </c>
      <c r="P1899" t="s">
        <v>24</v>
      </c>
      <c r="R1899">
        <v>5553031</v>
      </c>
    </row>
    <row r="1900" spans="1:18">
      <c r="A1900" s="147">
        <v>43966</v>
      </c>
      <c r="C1900" t="s">
        <v>59</v>
      </c>
      <c r="D1900" t="s">
        <v>19</v>
      </c>
      <c r="E1900" s="106">
        <v>1200500133</v>
      </c>
      <c r="F1900" s="106">
        <v>2020313</v>
      </c>
      <c r="G1900" s="106" t="s">
        <v>20</v>
      </c>
      <c r="H1900" s="106" t="s">
        <v>219</v>
      </c>
      <c r="J1900" s="42">
        <v>695.64</v>
      </c>
      <c r="K1900" s="42">
        <v>695.64</v>
      </c>
      <c r="L1900" t="s">
        <v>21</v>
      </c>
      <c r="M1900" t="s">
        <v>22</v>
      </c>
      <c r="N1900" t="s">
        <v>23</v>
      </c>
      <c r="O1900" s="106">
        <v>695.64</v>
      </c>
      <c r="P1900" t="s">
        <v>24</v>
      </c>
      <c r="R1900">
        <v>5553033</v>
      </c>
    </row>
    <row r="1901" spans="1:18">
      <c r="A1901" s="147">
        <v>43966</v>
      </c>
      <c r="C1901" t="s">
        <v>66</v>
      </c>
      <c r="D1901" t="s">
        <v>19</v>
      </c>
      <c r="E1901" s="106">
        <v>1200500134</v>
      </c>
      <c r="F1901" s="106">
        <v>2020314</v>
      </c>
      <c r="G1901" s="106" t="s">
        <v>20</v>
      </c>
      <c r="H1901" s="106" t="s">
        <v>219</v>
      </c>
      <c r="J1901" s="7">
        <v>2137.1999999999998</v>
      </c>
      <c r="K1901" s="7">
        <v>2137.1999999999998</v>
      </c>
      <c r="L1901" t="s">
        <v>21</v>
      </c>
      <c r="M1901" t="s">
        <v>22</v>
      </c>
      <c r="N1901" t="s">
        <v>23</v>
      </c>
      <c r="O1901" s="98">
        <v>2137.1999999999998</v>
      </c>
      <c r="P1901" t="s">
        <v>24</v>
      </c>
      <c r="R1901">
        <v>5553035</v>
      </c>
    </row>
    <row r="1902" spans="1:18" customFormat="1">
      <c r="A1902" s="1">
        <v>43966</v>
      </c>
      <c r="C1902" t="s">
        <v>59</v>
      </c>
      <c r="D1902" t="s">
        <v>19</v>
      </c>
      <c r="E1902">
        <v>1200500135</v>
      </c>
      <c r="F1902">
        <v>4115007127</v>
      </c>
      <c r="G1902" t="s">
        <v>20</v>
      </c>
      <c r="H1902" t="s">
        <v>262</v>
      </c>
      <c r="J1902" s="42">
        <v>364.22</v>
      </c>
      <c r="K1902" s="42">
        <v>364.22</v>
      </c>
      <c r="L1902" t="s">
        <v>21</v>
      </c>
      <c r="M1902" t="s">
        <v>22</v>
      </c>
      <c r="N1902" t="s">
        <v>23</v>
      </c>
      <c r="O1902" s="42">
        <v>364.22</v>
      </c>
      <c r="P1902" t="s">
        <v>24</v>
      </c>
      <c r="R1902">
        <v>5553037</v>
      </c>
    </row>
    <row r="1903" spans="1:18" customFormat="1">
      <c r="A1903" s="1">
        <v>43966</v>
      </c>
      <c r="C1903" t="s">
        <v>26</v>
      </c>
      <c r="D1903" t="s">
        <v>19</v>
      </c>
      <c r="E1903">
        <v>1200500136</v>
      </c>
      <c r="F1903">
        <v>4115007128</v>
      </c>
      <c r="G1903" t="s">
        <v>20</v>
      </c>
      <c r="H1903" t="s">
        <v>262</v>
      </c>
      <c r="J1903" s="42">
        <v>297.60000000000002</v>
      </c>
      <c r="K1903" s="42">
        <v>297.60000000000002</v>
      </c>
      <c r="L1903" t="s">
        <v>21</v>
      </c>
      <c r="M1903" t="s">
        <v>22</v>
      </c>
      <c r="N1903" t="s">
        <v>23</v>
      </c>
      <c r="O1903" s="42">
        <v>297.60000000000002</v>
      </c>
      <c r="P1903" t="s">
        <v>24</v>
      </c>
      <c r="R1903">
        <v>5553065</v>
      </c>
    </row>
    <row r="1904" spans="1:18" customFormat="1">
      <c r="A1904" s="1">
        <v>43969</v>
      </c>
      <c r="C1904" t="s">
        <v>58</v>
      </c>
      <c r="D1904" t="s">
        <v>19</v>
      </c>
      <c r="E1904">
        <v>1200500137</v>
      </c>
      <c r="F1904">
        <v>200259</v>
      </c>
      <c r="G1904" t="s">
        <v>20</v>
      </c>
      <c r="H1904" t="s">
        <v>270</v>
      </c>
      <c r="J1904">
        <v>118.8</v>
      </c>
      <c r="K1904">
        <v>118.8</v>
      </c>
      <c r="L1904" t="s">
        <v>21</v>
      </c>
      <c r="M1904" t="s">
        <v>22</v>
      </c>
      <c r="N1904" t="s">
        <v>23</v>
      </c>
      <c r="O1904">
        <v>118.8</v>
      </c>
      <c r="P1904" t="s">
        <v>24</v>
      </c>
      <c r="R1904">
        <v>5553067</v>
      </c>
    </row>
    <row r="1905" spans="1:18" customFormat="1">
      <c r="A1905" s="1">
        <v>43970</v>
      </c>
      <c r="C1905" t="s">
        <v>170</v>
      </c>
      <c r="D1905" t="s">
        <v>19</v>
      </c>
      <c r="E1905">
        <v>1200500138</v>
      </c>
      <c r="F1905">
        <v>202072</v>
      </c>
      <c r="G1905" t="s">
        <v>20</v>
      </c>
      <c r="H1905" t="s">
        <v>220</v>
      </c>
      <c r="J1905">
        <v>165.6</v>
      </c>
      <c r="K1905">
        <v>165.6</v>
      </c>
      <c r="L1905" t="s">
        <v>21</v>
      </c>
      <c r="M1905" t="s">
        <v>22</v>
      </c>
      <c r="N1905" t="s">
        <v>23</v>
      </c>
      <c r="O1905">
        <v>165.6</v>
      </c>
      <c r="P1905" t="s">
        <v>24</v>
      </c>
      <c r="R1905">
        <v>5553071</v>
      </c>
    </row>
    <row r="1906" spans="1:18" customFormat="1">
      <c r="A1906" s="1">
        <v>43970</v>
      </c>
      <c r="C1906" t="s">
        <v>59</v>
      </c>
      <c r="D1906" t="s">
        <v>19</v>
      </c>
      <c r="E1906">
        <v>1200500140</v>
      </c>
      <c r="F1906">
        <v>202070</v>
      </c>
      <c r="G1906" t="s">
        <v>20</v>
      </c>
      <c r="H1906" t="s">
        <v>220</v>
      </c>
      <c r="J1906" s="2">
        <v>2550</v>
      </c>
      <c r="K1906" s="2">
        <v>2550</v>
      </c>
      <c r="L1906" t="s">
        <v>21</v>
      </c>
      <c r="M1906" t="s">
        <v>22</v>
      </c>
      <c r="N1906" t="s">
        <v>23</v>
      </c>
      <c r="O1906" s="2">
        <v>2550</v>
      </c>
      <c r="P1906" t="s">
        <v>24</v>
      </c>
      <c r="R1906">
        <v>5553075</v>
      </c>
    </row>
    <row r="1907" spans="1:18" customFormat="1">
      <c r="A1907" s="1">
        <v>43970</v>
      </c>
      <c r="C1907" t="s">
        <v>79</v>
      </c>
      <c r="D1907" t="s">
        <v>19</v>
      </c>
      <c r="E1907">
        <v>1200500142</v>
      </c>
      <c r="F1907">
        <v>202068</v>
      </c>
      <c r="G1907" t="s">
        <v>20</v>
      </c>
      <c r="H1907" t="s">
        <v>220</v>
      </c>
      <c r="J1907" s="42">
        <v>82.8</v>
      </c>
      <c r="K1907" s="42">
        <v>82.8</v>
      </c>
      <c r="L1907" t="s">
        <v>21</v>
      </c>
      <c r="M1907" t="s">
        <v>22</v>
      </c>
      <c r="N1907" t="s">
        <v>23</v>
      </c>
      <c r="O1907" s="42">
        <v>82.8</v>
      </c>
      <c r="P1907" t="s">
        <v>24</v>
      </c>
      <c r="R1907">
        <v>5553089</v>
      </c>
    </row>
    <row r="1908" spans="1:18" customFormat="1">
      <c r="A1908" s="1">
        <v>43970</v>
      </c>
      <c r="C1908" t="s">
        <v>109</v>
      </c>
      <c r="D1908" t="s">
        <v>19</v>
      </c>
      <c r="E1908">
        <v>1200500139</v>
      </c>
      <c r="F1908">
        <v>202071</v>
      </c>
      <c r="G1908" t="s">
        <v>20</v>
      </c>
      <c r="H1908" t="s">
        <v>220</v>
      </c>
      <c r="J1908" s="42">
        <v>27.6</v>
      </c>
      <c r="K1908" s="42">
        <v>27.6</v>
      </c>
      <c r="L1908" t="s">
        <v>21</v>
      </c>
      <c r="M1908" t="s">
        <v>22</v>
      </c>
      <c r="N1908" t="s">
        <v>23</v>
      </c>
      <c r="O1908" s="42">
        <v>27.6</v>
      </c>
      <c r="P1908" t="s">
        <v>24</v>
      </c>
      <c r="R1908">
        <v>5553073</v>
      </c>
    </row>
    <row r="1909" spans="1:18" customFormat="1">
      <c r="A1909" s="1">
        <v>43970</v>
      </c>
      <c r="C1909" t="s">
        <v>86</v>
      </c>
      <c r="D1909" t="s">
        <v>19</v>
      </c>
      <c r="E1909">
        <v>1200500141</v>
      </c>
      <c r="F1909">
        <v>202069</v>
      </c>
      <c r="G1909" t="s">
        <v>20</v>
      </c>
      <c r="H1909" t="s">
        <v>220</v>
      </c>
      <c r="J1909" s="42">
        <v>55.2</v>
      </c>
      <c r="K1909" s="42">
        <v>55.2</v>
      </c>
      <c r="L1909" t="s">
        <v>21</v>
      </c>
      <c r="M1909" t="s">
        <v>22</v>
      </c>
      <c r="N1909" t="s">
        <v>23</v>
      </c>
      <c r="O1909" s="42">
        <v>55.2</v>
      </c>
      <c r="P1909" t="s">
        <v>24</v>
      </c>
      <c r="R1909">
        <v>5553083</v>
      </c>
    </row>
    <row r="1910" spans="1:18" customFormat="1">
      <c r="A1910" s="1">
        <v>43970</v>
      </c>
      <c r="C1910" t="s">
        <v>26</v>
      </c>
      <c r="D1910" t="s">
        <v>19</v>
      </c>
      <c r="E1910">
        <v>1200500143</v>
      </c>
      <c r="F1910">
        <v>202067</v>
      </c>
      <c r="G1910" t="s">
        <v>20</v>
      </c>
      <c r="H1910" t="s">
        <v>220</v>
      </c>
      <c r="J1910" s="42">
        <v>169.2</v>
      </c>
      <c r="K1910" s="42">
        <v>169.2</v>
      </c>
      <c r="L1910" t="s">
        <v>21</v>
      </c>
      <c r="M1910" t="s">
        <v>22</v>
      </c>
      <c r="N1910" t="s">
        <v>23</v>
      </c>
      <c r="O1910" s="42">
        <v>169.2</v>
      </c>
      <c r="P1910" t="s">
        <v>24</v>
      </c>
      <c r="R1910">
        <v>5553221</v>
      </c>
    </row>
    <row r="1911" spans="1:18" customFormat="1">
      <c r="A1911" s="1">
        <v>43971</v>
      </c>
      <c r="C1911" t="s">
        <v>30</v>
      </c>
      <c r="D1911" t="s">
        <v>19</v>
      </c>
      <c r="E1911">
        <v>1200500145</v>
      </c>
      <c r="F1911">
        <v>9031020584</v>
      </c>
      <c r="G1911" t="s">
        <v>20</v>
      </c>
      <c r="H1911" t="s">
        <v>258</v>
      </c>
      <c r="J1911" s="42">
        <v>96</v>
      </c>
      <c r="K1911" s="42">
        <v>96</v>
      </c>
      <c r="L1911" t="s">
        <v>21</v>
      </c>
      <c r="M1911" t="s">
        <v>22</v>
      </c>
      <c r="N1911" t="s">
        <v>23</v>
      </c>
      <c r="O1911" s="42">
        <v>96</v>
      </c>
      <c r="P1911" t="s">
        <v>24</v>
      </c>
      <c r="R1911">
        <v>5553235</v>
      </c>
    </row>
    <row r="1912" spans="1:18" customFormat="1">
      <c r="A1912" s="1">
        <v>43971</v>
      </c>
      <c r="C1912" t="s">
        <v>60</v>
      </c>
      <c r="D1912" t="s">
        <v>19</v>
      </c>
      <c r="E1912">
        <v>1200500457</v>
      </c>
      <c r="F1912">
        <v>220052052</v>
      </c>
      <c r="G1912" t="s">
        <v>20</v>
      </c>
      <c r="H1912" t="s">
        <v>273</v>
      </c>
      <c r="J1912" s="42">
        <v>758.4</v>
      </c>
      <c r="K1912" s="42">
        <v>758.4</v>
      </c>
      <c r="L1912" t="s">
        <v>21</v>
      </c>
      <c r="M1912" t="s">
        <v>22</v>
      </c>
      <c r="N1912" t="s">
        <v>23</v>
      </c>
      <c r="O1912" s="42">
        <v>758.4</v>
      </c>
      <c r="P1912" t="s">
        <v>24</v>
      </c>
      <c r="R1912">
        <v>5589290</v>
      </c>
    </row>
    <row r="1913" spans="1:18" customFormat="1">
      <c r="A1913" s="1">
        <v>43971</v>
      </c>
      <c r="C1913" t="s">
        <v>167</v>
      </c>
      <c r="D1913" t="s">
        <v>19</v>
      </c>
      <c r="E1913">
        <v>1200500144</v>
      </c>
      <c r="F1913">
        <v>2060022</v>
      </c>
      <c r="G1913" t="s">
        <v>20</v>
      </c>
      <c r="H1913" t="s">
        <v>277</v>
      </c>
      <c r="J1913">
        <v>97.2</v>
      </c>
      <c r="K1913">
        <v>97.2</v>
      </c>
      <c r="L1913" t="s">
        <v>21</v>
      </c>
      <c r="M1913" t="s">
        <v>22</v>
      </c>
      <c r="N1913" t="s">
        <v>23</v>
      </c>
      <c r="O1913">
        <v>97.2</v>
      </c>
      <c r="P1913" t="s">
        <v>24</v>
      </c>
      <c r="R1913">
        <v>5553231</v>
      </c>
    </row>
    <row r="1914" spans="1:18">
      <c r="A1914" s="147">
        <v>43973</v>
      </c>
      <c r="C1914" t="s">
        <v>183</v>
      </c>
      <c r="D1914" t="s">
        <v>19</v>
      </c>
      <c r="E1914" s="106">
        <v>1200500458</v>
      </c>
      <c r="F1914" s="106">
        <v>2020319</v>
      </c>
      <c r="G1914" s="106" t="s">
        <v>20</v>
      </c>
      <c r="H1914" s="106" t="s">
        <v>219</v>
      </c>
      <c r="J1914" s="42">
        <v>193.2</v>
      </c>
      <c r="K1914" s="42">
        <v>193.2</v>
      </c>
      <c r="L1914" t="s">
        <v>21</v>
      </c>
      <c r="M1914" t="s">
        <v>22</v>
      </c>
      <c r="N1914" t="s">
        <v>23</v>
      </c>
      <c r="O1914" s="106">
        <v>193.2</v>
      </c>
      <c r="P1914" t="s">
        <v>24</v>
      </c>
      <c r="R1914">
        <v>5590431</v>
      </c>
    </row>
    <row r="1915" spans="1:18">
      <c r="A1915" s="147">
        <v>43973</v>
      </c>
      <c r="C1915" t="s">
        <v>119</v>
      </c>
      <c r="D1915" t="s">
        <v>19</v>
      </c>
      <c r="E1915" s="106">
        <v>1200500459</v>
      </c>
      <c r="F1915" s="106">
        <v>2020320</v>
      </c>
      <c r="G1915" s="106" t="s">
        <v>20</v>
      </c>
      <c r="H1915" s="106" t="s">
        <v>219</v>
      </c>
      <c r="J1915" s="42">
        <v>689.64</v>
      </c>
      <c r="K1915" s="42">
        <v>689.64</v>
      </c>
      <c r="L1915" t="s">
        <v>21</v>
      </c>
      <c r="M1915" t="s">
        <v>22</v>
      </c>
      <c r="N1915" t="s">
        <v>23</v>
      </c>
      <c r="O1915" s="106">
        <v>689.64</v>
      </c>
      <c r="P1915" t="s">
        <v>24</v>
      </c>
      <c r="R1915">
        <v>5590433</v>
      </c>
    </row>
    <row r="1916" spans="1:18">
      <c r="A1916" s="147">
        <v>43973</v>
      </c>
      <c r="C1916" t="s">
        <v>179</v>
      </c>
      <c r="D1916" t="s">
        <v>19</v>
      </c>
      <c r="E1916" s="106">
        <v>1200500460</v>
      </c>
      <c r="F1916" s="106">
        <v>2020321</v>
      </c>
      <c r="G1916" s="106" t="s">
        <v>20</v>
      </c>
      <c r="H1916" s="106" t="s">
        <v>219</v>
      </c>
      <c r="J1916">
        <v>159.24</v>
      </c>
      <c r="K1916">
        <v>159.24</v>
      </c>
      <c r="L1916" t="s">
        <v>21</v>
      </c>
      <c r="M1916" t="s">
        <v>22</v>
      </c>
      <c r="N1916" t="s">
        <v>23</v>
      </c>
      <c r="O1916" s="106">
        <v>159.24</v>
      </c>
      <c r="P1916" t="s">
        <v>24</v>
      </c>
      <c r="R1916">
        <v>5590435</v>
      </c>
    </row>
    <row r="1917" spans="1:18">
      <c r="A1917" s="147">
        <v>43973</v>
      </c>
      <c r="C1917" t="s">
        <v>35</v>
      </c>
      <c r="D1917" t="s">
        <v>19</v>
      </c>
      <c r="E1917" s="106">
        <v>1200500461</v>
      </c>
      <c r="F1917" s="106">
        <v>2020322</v>
      </c>
      <c r="G1917" s="106" t="s">
        <v>20</v>
      </c>
      <c r="H1917" s="106" t="s">
        <v>219</v>
      </c>
      <c r="J1917">
        <v>240</v>
      </c>
      <c r="K1917">
        <v>240</v>
      </c>
      <c r="L1917" t="s">
        <v>21</v>
      </c>
      <c r="M1917" t="s">
        <v>22</v>
      </c>
      <c r="N1917" t="s">
        <v>23</v>
      </c>
      <c r="O1917" s="106">
        <v>240</v>
      </c>
      <c r="P1917" t="s">
        <v>24</v>
      </c>
      <c r="R1917">
        <v>5590437</v>
      </c>
    </row>
    <row r="1918" spans="1:18">
      <c r="A1918" s="147">
        <v>43973</v>
      </c>
      <c r="C1918" t="s">
        <v>182</v>
      </c>
      <c r="D1918" t="s">
        <v>19</v>
      </c>
      <c r="E1918" s="106">
        <v>1200500462</v>
      </c>
      <c r="F1918" s="106">
        <v>2020323</v>
      </c>
      <c r="G1918" s="106" t="s">
        <v>20</v>
      </c>
      <c r="H1918" s="106" t="s">
        <v>219</v>
      </c>
      <c r="J1918" s="42">
        <v>173.64</v>
      </c>
      <c r="K1918" s="42">
        <v>173.64</v>
      </c>
      <c r="L1918" t="s">
        <v>21</v>
      </c>
      <c r="M1918" t="s">
        <v>22</v>
      </c>
      <c r="N1918" t="s">
        <v>23</v>
      </c>
      <c r="O1918" s="106">
        <v>173.64</v>
      </c>
      <c r="P1918" t="s">
        <v>24</v>
      </c>
      <c r="R1918">
        <v>5590439</v>
      </c>
    </row>
    <row r="1919" spans="1:18">
      <c r="A1919" s="147">
        <v>43973</v>
      </c>
      <c r="C1919" t="s">
        <v>91</v>
      </c>
      <c r="D1919" t="s">
        <v>19</v>
      </c>
      <c r="E1919" s="106">
        <v>1200500463</v>
      </c>
      <c r="F1919" s="106">
        <v>2020324</v>
      </c>
      <c r="G1919" s="106" t="s">
        <v>20</v>
      </c>
      <c r="H1919" s="106" t="s">
        <v>219</v>
      </c>
      <c r="J1919" s="42">
        <v>524.28</v>
      </c>
      <c r="K1919" s="42">
        <v>524.28</v>
      </c>
      <c r="L1919" t="s">
        <v>21</v>
      </c>
      <c r="M1919" t="s">
        <v>22</v>
      </c>
      <c r="N1919" t="s">
        <v>23</v>
      </c>
      <c r="O1919" s="106">
        <v>524.28</v>
      </c>
      <c r="P1919" t="s">
        <v>24</v>
      </c>
      <c r="R1919">
        <v>5590441</v>
      </c>
    </row>
    <row r="1920" spans="1:18">
      <c r="A1920" s="147">
        <v>43973</v>
      </c>
      <c r="C1920" t="s">
        <v>41</v>
      </c>
      <c r="D1920" t="s">
        <v>19</v>
      </c>
      <c r="E1920" s="106">
        <v>1200500464</v>
      </c>
      <c r="F1920" s="106">
        <v>2020325</v>
      </c>
      <c r="G1920" s="106" t="s">
        <v>20</v>
      </c>
      <c r="H1920" s="106" t="s">
        <v>219</v>
      </c>
      <c r="J1920" s="7">
        <v>1073.52</v>
      </c>
      <c r="K1920" s="7">
        <v>1073.52</v>
      </c>
      <c r="L1920" t="s">
        <v>21</v>
      </c>
      <c r="M1920" t="s">
        <v>22</v>
      </c>
      <c r="N1920" t="s">
        <v>23</v>
      </c>
      <c r="O1920" s="98">
        <v>1073.52</v>
      </c>
      <c r="P1920" t="s">
        <v>24</v>
      </c>
      <c r="R1920">
        <v>5590443</v>
      </c>
    </row>
    <row r="1921" spans="1:21">
      <c r="A1921" s="147">
        <v>43973</v>
      </c>
      <c r="C1921" t="s">
        <v>92</v>
      </c>
      <c r="D1921" t="s">
        <v>19</v>
      </c>
      <c r="E1921" s="106">
        <v>1200500465</v>
      </c>
      <c r="F1921" s="106">
        <v>2020326</v>
      </c>
      <c r="G1921" s="106" t="s">
        <v>20</v>
      </c>
      <c r="H1921" s="106" t="s">
        <v>219</v>
      </c>
      <c r="J1921" s="42">
        <v>109.92</v>
      </c>
      <c r="K1921" s="42">
        <v>109.92</v>
      </c>
      <c r="L1921" t="s">
        <v>21</v>
      </c>
      <c r="M1921" t="s">
        <v>22</v>
      </c>
      <c r="N1921" t="s">
        <v>23</v>
      </c>
      <c r="O1921" s="106">
        <v>109.92</v>
      </c>
      <c r="P1921" t="s">
        <v>24</v>
      </c>
      <c r="R1921">
        <v>5590445</v>
      </c>
    </row>
    <row r="1922" spans="1:21">
      <c r="A1922" s="147">
        <v>43973</v>
      </c>
      <c r="C1922" t="s">
        <v>126</v>
      </c>
      <c r="D1922" t="s">
        <v>19</v>
      </c>
      <c r="E1922" s="106">
        <v>1200500466</v>
      </c>
      <c r="F1922" s="106">
        <v>2020327</v>
      </c>
      <c r="G1922" s="106" t="s">
        <v>20</v>
      </c>
      <c r="H1922" s="106" t="s">
        <v>219</v>
      </c>
      <c r="J1922" s="42">
        <v>173.88</v>
      </c>
      <c r="K1922" s="42">
        <v>173.88</v>
      </c>
      <c r="L1922" t="s">
        <v>21</v>
      </c>
      <c r="M1922" t="s">
        <v>22</v>
      </c>
      <c r="N1922" t="s">
        <v>23</v>
      </c>
      <c r="O1922" s="106">
        <v>173.88</v>
      </c>
      <c r="P1922" t="s">
        <v>24</v>
      </c>
      <c r="R1922">
        <v>5590447</v>
      </c>
    </row>
    <row r="1923" spans="1:21" customFormat="1">
      <c r="A1923" s="1">
        <v>43973</v>
      </c>
      <c r="C1923" t="s">
        <v>56</v>
      </c>
      <c r="D1923" t="s">
        <v>19</v>
      </c>
      <c r="E1923">
        <v>1200500468</v>
      </c>
      <c r="F1923">
        <v>20202004</v>
      </c>
      <c r="G1923" t="s">
        <v>20</v>
      </c>
      <c r="H1923" t="s">
        <v>272</v>
      </c>
      <c r="J1923">
        <v>990</v>
      </c>
      <c r="K1923">
        <v>990</v>
      </c>
      <c r="L1923" t="s">
        <v>21</v>
      </c>
      <c r="M1923" t="s">
        <v>22</v>
      </c>
      <c r="N1923" t="s">
        <v>23</v>
      </c>
      <c r="O1923">
        <v>990</v>
      </c>
      <c r="P1923" t="s">
        <v>24</v>
      </c>
      <c r="R1923">
        <v>5590449</v>
      </c>
    </row>
    <row r="1924" spans="1:21" customFormat="1">
      <c r="A1924" s="1">
        <v>43973</v>
      </c>
      <c r="C1924" t="s">
        <v>65</v>
      </c>
      <c r="D1924" t="s">
        <v>19</v>
      </c>
      <c r="E1924">
        <v>1200500470</v>
      </c>
      <c r="F1924">
        <v>220053053</v>
      </c>
      <c r="G1924" t="s">
        <v>20</v>
      </c>
      <c r="H1924" t="s">
        <v>273</v>
      </c>
      <c r="J1924" s="42">
        <v>291.60000000000002</v>
      </c>
      <c r="K1924" s="42">
        <v>291.60000000000002</v>
      </c>
      <c r="L1924" t="s">
        <v>21</v>
      </c>
      <c r="M1924" t="s">
        <v>22</v>
      </c>
      <c r="N1924" t="s">
        <v>23</v>
      </c>
      <c r="O1924" s="42">
        <v>291.60000000000002</v>
      </c>
      <c r="P1924" t="s">
        <v>24</v>
      </c>
      <c r="R1924">
        <v>5590453</v>
      </c>
    </row>
    <row r="1925" spans="1:21" customFormat="1">
      <c r="A1925" s="1">
        <v>43973</v>
      </c>
      <c r="C1925" t="s">
        <v>27</v>
      </c>
      <c r="D1925" t="s">
        <v>19</v>
      </c>
      <c r="E1925">
        <v>1200500469</v>
      </c>
      <c r="F1925">
        <v>220058058</v>
      </c>
      <c r="G1925" t="s">
        <v>20</v>
      </c>
      <c r="H1925" t="s">
        <v>273</v>
      </c>
      <c r="J1925">
        <v>391.2</v>
      </c>
      <c r="K1925">
        <v>391.2</v>
      </c>
      <c r="L1925" t="s">
        <v>21</v>
      </c>
      <c r="M1925" t="s">
        <v>22</v>
      </c>
      <c r="N1925" t="s">
        <v>23</v>
      </c>
      <c r="O1925">
        <v>391.2</v>
      </c>
      <c r="P1925" t="s">
        <v>24</v>
      </c>
      <c r="R1925">
        <v>5590451</v>
      </c>
    </row>
    <row r="1926" spans="1:21" customFormat="1">
      <c r="A1926" s="1">
        <v>43977</v>
      </c>
      <c r="C1926" t="s">
        <v>56</v>
      </c>
      <c r="D1926" t="s">
        <v>19</v>
      </c>
      <c r="E1926">
        <v>1200500471</v>
      </c>
      <c r="F1926">
        <v>345023960</v>
      </c>
      <c r="G1926" t="s">
        <v>20</v>
      </c>
      <c r="H1926" t="s">
        <v>189</v>
      </c>
      <c r="J1926">
        <v>549.66999999999996</v>
      </c>
      <c r="K1926">
        <v>549.66999999999996</v>
      </c>
      <c r="L1926" t="s">
        <v>21</v>
      </c>
      <c r="M1926" t="s">
        <v>22</v>
      </c>
      <c r="N1926" t="s">
        <v>23</v>
      </c>
      <c r="O1926">
        <v>549.66999999999996</v>
      </c>
      <c r="P1926" t="s">
        <v>24</v>
      </c>
      <c r="R1926">
        <v>5590455</v>
      </c>
    </row>
    <row r="1927" spans="1:21" customFormat="1">
      <c r="A1927" s="1">
        <v>43979</v>
      </c>
      <c r="C1927" t="s">
        <v>28</v>
      </c>
      <c r="D1927" t="s">
        <v>19</v>
      </c>
      <c r="E1927">
        <v>1200500478</v>
      </c>
      <c r="F1927">
        <v>2020189</v>
      </c>
      <c r="G1927" t="s">
        <v>20</v>
      </c>
      <c r="H1927" t="s">
        <v>193</v>
      </c>
      <c r="J1927" s="42">
        <v>115.8</v>
      </c>
      <c r="K1927" s="42">
        <v>115.8</v>
      </c>
      <c r="L1927" t="s">
        <v>21</v>
      </c>
      <c r="M1927" t="s">
        <v>22</v>
      </c>
      <c r="N1927" t="s">
        <v>23</v>
      </c>
      <c r="O1927" s="42">
        <v>115.8</v>
      </c>
      <c r="P1927" t="s">
        <v>24</v>
      </c>
      <c r="R1927">
        <v>5590477</v>
      </c>
    </row>
    <row r="1928" spans="1:21">
      <c r="A1928" s="147">
        <v>43979</v>
      </c>
      <c r="C1928" t="s">
        <v>116</v>
      </c>
      <c r="D1928" t="s">
        <v>19</v>
      </c>
      <c r="E1928" s="106">
        <v>1200500472</v>
      </c>
      <c r="F1928" s="106">
        <v>2020333</v>
      </c>
      <c r="G1928" s="106" t="s">
        <v>20</v>
      </c>
      <c r="H1928" s="106" t="s">
        <v>219</v>
      </c>
      <c r="J1928" s="2">
        <v>5554.5</v>
      </c>
      <c r="K1928" s="2">
        <v>5554.5</v>
      </c>
      <c r="L1928" t="s">
        <v>21</v>
      </c>
      <c r="M1928" t="s">
        <v>22</v>
      </c>
      <c r="N1928" t="s">
        <v>23</v>
      </c>
      <c r="O1928" s="98">
        <v>5554.5</v>
      </c>
      <c r="P1928" t="s">
        <v>24</v>
      </c>
      <c r="R1928">
        <v>5590457</v>
      </c>
      <c r="U1928" s="106">
        <f>O1928*0.2</f>
        <v>1110.9000000000001</v>
      </c>
    </row>
    <row r="1929" spans="1:21">
      <c r="A1929" s="147">
        <v>43979</v>
      </c>
      <c r="C1929" t="s">
        <v>116</v>
      </c>
      <c r="D1929" t="s">
        <v>19</v>
      </c>
      <c r="E1929" s="106">
        <v>1200500472</v>
      </c>
      <c r="F1929" s="106">
        <v>2020333</v>
      </c>
      <c r="G1929" s="106" t="s">
        <v>20</v>
      </c>
      <c r="H1929" s="106" t="s">
        <v>219</v>
      </c>
      <c r="J1929" s="7">
        <v>1110.9000000000001</v>
      </c>
      <c r="K1929" s="7">
        <v>1110.9000000000001</v>
      </c>
      <c r="L1929" t="s">
        <v>21</v>
      </c>
      <c r="M1929" t="s">
        <v>22</v>
      </c>
      <c r="N1929" t="s">
        <v>23</v>
      </c>
      <c r="O1929" s="98">
        <v>1110.9000000000001</v>
      </c>
      <c r="P1929" t="s">
        <v>24</v>
      </c>
      <c r="R1929">
        <v>5590460</v>
      </c>
    </row>
    <row r="1930" spans="1:21">
      <c r="A1930" s="147">
        <v>43979</v>
      </c>
      <c r="C1930" t="s">
        <v>116</v>
      </c>
      <c r="D1930" t="s">
        <v>19</v>
      </c>
      <c r="E1930" s="106">
        <v>1200500473</v>
      </c>
      <c r="F1930" s="106">
        <v>2020334</v>
      </c>
      <c r="G1930" s="106" t="s">
        <v>20</v>
      </c>
      <c r="H1930" s="106" t="s">
        <v>219</v>
      </c>
      <c r="J1930" s="2">
        <v>7336</v>
      </c>
      <c r="K1930" s="2">
        <v>7336</v>
      </c>
      <c r="L1930" t="s">
        <v>21</v>
      </c>
      <c r="M1930" t="s">
        <v>22</v>
      </c>
      <c r="N1930" t="s">
        <v>23</v>
      </c>
      <c r="O1930" s="98">
        <v>7336</v>
      </c>
      <c r="P1930" t="s">
        <v>24</v>
      </c>
      <c r="R1930">
        <v>5590463</v>
      </c>
    </row>
    <row r="1931" spans="1:21">
      <c r="A1931" s="147">
        <v>43979</v>
      </c>
      <c r="C1931" t="s">
        <v>116</v>
      </c>
      <c r="D1931" t="s">
        <v>19</v>
      </c>
      <c r="E1931" s="106">
        <v>1200500473</v>
      </c>
      <c r="F1931" s="106">
        <v>2020334</v>
      </c>
      <c r="G1931" s="106" t="s">
        <v>20</v>
      </c>
      <c r="H1931" s="106" t="s">
        <v>219</v>
      </c>
      <c r="J1931" s="2">
        <v>1467.2</v>
      </c>
      <c r="K1931" s="2">
        <v>1467.2</v>
      </c>
      <c r="L1931" t="s">
        <v>21</v>
      </c>
      <c r="M1931" t="s">
        <v>22</v>
      </c>
      <c r="N1931" t="s">
        <v>23</v>
      </c>
      <c r="O1931" s="98">
        <v>1467.2</v>
      </c>
      <c r="P1931" t="s">
        <v>24</v>
      </c>
      <c r="R1931">
        <v>5590466</v>
      </c>
      <c r="U1931" s="106">
        <f>O1930*0.2</f>
        <v>1467.2</v>
      </c>
    </row>
    <row r="1932" spans="1:21">
      <c r="A1932" s="147">
        <v>43979</v>
      </c>
      <c r="C1932" t="s">
        <v>69</v>
      </c>
      <c r="D1932" t="s">
        <v>19</v>
      </c>
      <c r="E1932" s="106">
        <v>1200500474</v>
      </c>
      <c r="F1932" s="106">
        <v>2020335</v>
      </c>
      <c r="G1932" s="106" t="s">
        <v>20</v>
      </c>
      <c r="H1932" s="106" t="s">
        <v>219</v>
      </c>
      <c r="J1932">
        <v>272.76</v>
      </c>
      <c r="K1932">
        <v>272.76</v>
      </c>
      <c r="L1932" t="s">
        <v>21</v>
      </c>
      <c r="M1932" t="s">
        <v>22</v>
      </c>
      <c r="N1932" t="s">
        <v>23</v>
      </c>
      <c r="O1932" s="106">
        <v>272.76</v>
      </c>
      <c r="P1932" t="s">
        <v>24</v>
      </c>
      <c r="R1932">
        <v>5590469</v>
      </c>
    </row>
    <row r="1933" spans="1:21">
      <c r="A1933" s="147">
        <v>43979</v>
      </c>
      <c r="C1933" t="s">
        <v>103</v>
      </c>
      <c r="D1933" t="s">
        <v>19</v>
      </c>
      <c r="E1933" s="106">
        <v>1200500475</v>
      </c>
      <c r="F1933" s="106">
        <v>2020336</v>
      </c>
      <c r="G1933" s="106" t="s">
        <v>20</v>
      </c>
      <c r="H1933" s="106" t="s">
        <v>219</v>
      </c>
      <c r="J1933" s="7">
        <v>1731.84</v>
      </c>
      <c r="K1933" s="7">
        <v>1731.84</v>
      </c>
      <c r="L1933" t="s">
        <v>21</v>
      </c>
      <c r="M1933" t="s">
        <v>22</v>
      </c>
      <c r="N1933" t="s">
        <v>23</v>
      </c>
      <c r="O1933" s="98">
        <v>1731.84</v>
      </c>
      <c r="P1933" t="s">
        <v>24</v>
      </c>
      <c r="R1933">
        <v>5590471</v>
      </c>
    </row>
    <row r="1934" spans="1:21">
      <c r="A1934" s="147">
        <v>43979</v>
      </c>
      <c r="C1934" t="s">
        <v>171</v>
      </c>
      <c r="D1934" t="s">
        <v>19</v>
      </c>
      <c r="E1934" s="106">
        <v>1200500476</v>
      </c>
      <c r="F1934" s="106">
        <v>2020337</v>
      </c>
      <c r="G1934" s="106" t="s">
        <v>20</v>
      </c>
      <c r="H1934" s="106" t="s">
        <v>219</v>
      </c>
      <c r="J1934" s="42">
        <v>216</v>
      </c>
      <c r="K1934" s="42">
        <v>216</v>
      </c>
      <c r="L1934" t="s">
        <v>21</v>
      </c>
      <c r="M1934" t="s">
        <v>22</v>
      </c>
      <c r="N1934" t="s">
        <v>23</v>
      </c>
      <c r="O1934" s="106">
        <v>216</v>
      </c>
      <c r="P1934" t="s">
        <v>24</v>
      </c>
      <c r="R1934">
        <v>5590473</v>
      </c>
    </row>
    <row r="1935" spans="1:21">
      <c r="A1935" s="147">
        <v>43979</v>
      </c>
      <c r="C1935" t="s">
        <v>160</v>
      </c>
      <c r="D1935" t="s">
        <v>19</v>
      </c>
      <c r="E1935" s="106">
        <v>1200500477</v>
      </c>
      <c r="F1935" s="106">
        <v>2020338</v>
      </c>
      <c r="G1935" s="106" t="s">
        <v>20</v>
      </c>
      <c r="H1935" s="106" t="s">
        <v>219</v>
      </c>
      <c r="J1935" s="42">
        <v>90</v>
      </c>
      <c r="K1935" s="42">
        <v>90</v>
      </c>
      <c r="L1935" t="s">
        <v>21</v>
      </c>
      <c r="M1935" t="s">
        <v>22</v>
      </c>
      <c r="N1935" t="s">
        <v>23</v>
      </c>
      <c r="O1935" s="106">
        <v>90</v>
      </c>
      <c r="P1935" t="s">
        <v>24</v>
      </c>
      <c r="R1935">
        <v>5590475</v>
      </c>
    </row>
    <row r="1936" spans="1:21">
      <c r="A1936" s="147">
        <v>43982</v>
      </c>
      <c r="C1936" t="s">
        <v>79</v>
      </c>
      <c r="D1936" t="s">
        <v>19</v>
      </c>
      <c r="E1936" s="106">
        <v>1200500481</v>
      </c>
      <c r="F1936" s="106">
        <v>2020341</v>
      </c>
      <c r="G1936" s="106" t="s">
        <v>20</v>
      </c>
      <c r="H1936" s="106" t="s">
        <v>219</v>
      </c>
      <c r="J1936" s="42">
        <v>593.28</v>
      </c>
      <c r="K1936" s="42">
        <v>593.28</v>
      </c>
      <c r="L1936" t="s">
        <v>21</v>
      </c>
      <c r="M1936" t="s">
        <v>22</v>
      </c>
      <c r="N1936" t="s">
        <v>23</v>
      </c>
      <c r="O1936" s="106">
        <v>593.28</v>
      </c>
      <c r="P1936" t="s">
        <v>24</v>
      </c>
      <c r="R1936">
        <v>5590483</v>
      </c>
    </row>
    <row r="1937" spans="1:18">
      <c r="A1937" s="147">
        <v>43982</v>
      </c>
      <c r="C1937" t="s">
        <v>86</v>
      </c>
      <c r="D1937" t="s">
        <v>19</v>
      </c>
      <c r="E1937" s="106">
        <v>1200500480</v>
      </c>
      <c r="F1937" s="106">
        <v>2020342</v>
      </c>
      <c r="G1937" s="106" t="s">
        <v>20</v>
      </c>
      <c r="H1937" s="106" t="s">
        <v>219</v>
      </c>
      <c r="J1937" s="2">
        <v>1593.84</v>
      </c>
      <c r="K1937" s="2">
        <v>1593.84</v>
      </c>
      <c r="L1937" t="s">
        <v>21</v>
      </c>
      <c r="M1937" t="s">
        <v>22</v>
      </c>
      <c r="N1937" t="s">
        <v>23</v>
      </c>
      <c r="O1937" s="98">
        <v>1593.84</v>
      </c>
      <c r="P1937" t="s">
        <v>24</v>
      </c>
      <c r="R1937">
        <v>5590481</v>
      </c>
    </row>
    <row r="1938" spans="1:18" customFormat="1">
      <c r="A1938" s="1">
        <v>43982</v>
      </c>
      <c r="C1938" t="s">
        <v>49</v>
      </c>
      <c r="D1938" t="s">
        <v>19</v>
      </c>
      <c r="E1938">
        <v>1200500486</v>
      </c>
      <c r="F1938">
        <v>2070239</v>
      </c>
      <c r="G1938" t="s">
        <v>20</v>
      </c>
      <c r="H1938" t="s">
        <v>203</v>
      </c>
      <c r="J1938" s="42">
        <v>98.36</v>
      </c>
      <c r="K1938" s="42">
        <v>98.36</v>
      </c>
      <c r="L1938" t="s">
        <v>21</v>
      </c>
      <c r="M1938" t="s">
        <v>22</v>
      </c>
      <c r="N1938" t="s">
        <v>23</v>
      </c>
      <c r="O1938" s="42">
        <v>98.36</v>
      </c>
      <c r="P1938" t="s">
        <v>24</v>
      </c>
      <c r="R1938">
        <v>5589423</v>
      </c>
    </row>
    <row r="1939" spans="1:18" customFormat="1">
      <c r="A1939" s="1">
        <v>43982</v>
      </c>
      <c r="C1939" t="s">
        <v>66</v>
      </c>
      <c r="D1939" t="s">
        <v>19</v>
      </c>
      <c r="E1939">
        <v>1200500486</v>
      </c>
      <c r="F1939">
        <v>2070239</v>
      </c>
      <c r="G1939" t="s">
        <v>20</v>
      </c>
      <c r="H1939" t="s">
        <v>203</v>
      </c>
      <c r="J1939" s="42">
        <v>161.76</v>
      </c>
      <c r="K1939" s="42">
        <v>161.76</v>
      </c>
      <c r="L1939" t="s">
        <v>21</v>
      </c>
      <c r="M1939" t="s">
        <v>22</v>
      </c>
      <c r="N1939" t="s">
        <v>23</v>
      </c>
      <c r="O1939" s="42">
        <v>161.76</v>
      </c>
      <c r="P1939" t="s">
        <v>24</v>
      </c>
      <c r="R1939">
        <v>5589422</v>
      </c>
    </row>
    <row r="1940" spans="1:18" customFormat="1">
      <c r="A1940" s="1">
        <v>43982</v>
      </c>
      <c r="C1940" t="s">
        <v>51</v>
      </c>
      <c r="D1940" t="s">
        <v>19</v>
      </c>
      <c r="E1940">
        <v>1200500486</v>
      </c>
      <c r="F1940">
        <v>2070239</v>
      </c>
      <c r="G1940" t="s">
        <v>20</v>
      </c>
      <c r="H1940" t="s">
        <v>203</v>
      </c>
      <c r="J1940" s="42">
        <v>112.44</v>
      </c>
      <c r="K1940" s="42">
        <v>112.44</v>
      </c>
      <c r="L1940" t="s">
        <v>21</v>
      </c>
      <c r="M1940" t="s">
        <v>22</v>
      </c>
      <c r="N1940" t="s">
        <v>23</v>
      </c>
      <c r="O1940" s="42">
        <v>112.44</v>
      </c>
      <c r="P1940" t="s">
        <v>24</v>
      </c>
      <c r="R1940">
        <v>5589424</v>
      </c>
    </row>
    <row r="1941" spans="1:18" customFormat="1">
      <c r="A1941" s="1">
        <v>43982</v>
      </c>
      <c r="C1941" t="s">
        <v>68</v>
      </c>
      <c r="D1941" t="s">
        <v>19</v>
      </c>
      <c r="E1941">
        <v>1200500486</v>
      </c>
      <c r="F1941">
        <v>2070239</v>
      </c>
      <c r="G1941" t="s">
        <v>20</v>
      </c>
      <c r="H1941" t="s">
        <v>203</v>
      </c>
      <c r="J1941">
        <v>242.4</v>
      </c>
      <c r="K1941">
        <v>242.4</v>
      </c>
      <c r="L1941" t="s">
        <v>21</v>
      </c>
      <c r="M1941" t="s">
        <v>22</v>
      </c>
      <c r="N1941" t="s">
        <v>23</v>
      </c>
      <c r="O1941">
        <v>242.4</v>
      </c>
      <c r="P1941" t="s">
        <v>24</v>
      </c>
      <c r="R1941">
        <v>5589421</v>
      </c>
    </row>
    <row r="1942" spans="1:18" customFormat="1">
      <c r="A1942" s="1">
        <v>43982</v>
      </c>
      <c r="C1942" t="s">
        <v>70</v>
      </c>
      <c r="D1942" t="s">
        <v>19</v>
      </c>
      <c r="E1942">
        <v>1200500486</v>
      </c>
      <c r="F1942">
        <v>2070239</v>
      </c>
      <c r="G1942" t="s">
        <v>20</v>
      </c>
      <c r="H1942" t="s">
        <v>203</v>
      </c>
      <c r="J1942" s="42">
        <v>511.2</v>
      </c>
      <c r="K1942" s="42">
        <v>511.2</v>
      </c>
      <c r="L1942" t="s">
        <v>21</v>
      </c>
      <c r="M1942" t="s">
        <v>22</v>
      </c>
      <c r="N1942" t="s">
        <v>23</v>
      </c>
      <c r="O1942" s="42">
        <v>511.2</v>
      </c>
      <c r="P1942" t="s">
        <v>24</v>
      </c>
      <c r="R1942">
        <v>5589420</v>
      </c>
    </row>
    <row r="1943" spans="1:18" customFormat="1">
      <c r="A1943" s="1">
        <v>43982</v>
      </c>
      <c r="C1943" t="s">
        <v>39</v>
      </c>
      <c r="D1943" t="s">
        <v>19</v>
      </c>
      <c r="E1943">
        <v>1200500486</v>
      </c>
      <c r="F1943">
        <v>2070239</v>
      </c>
      <c r="G1943" t="s">
        <v>20</v>
      </c>
      <c r="H1943" t="s">
        <v>203</v>
      </c>
      <c r="J1943" s="42">
        <v>130.56</v>
      </c>
      <c r="K1943" s="42">
        <v>130.56</v>
      </c>
      <c r="L1943" t="s">
        <v>21</v>
      </c>
      <c r="M1943" t="s">
        <v>22</v>
      </c>
      <c r="N1943" t="s">
        <v>23</v>
      </c>
      <c r="O1943" s="42">
        <v>130.56</v>
      </c>
      <c r="P1943" t="s">
        <v>24</v>
      </c>
      <c r="R1943">
        <v>5589425</v>
      </c>
    </row>
    <row r="1944" spans="1:18" customFormat="1">
      <c r="A1944" s="1">
        <v>43982</v>
      </c>
      <c r="C1944" t="s">
        <v>27</v>
      </c>
      <c r="D1944" t="s">
        <v>19</v>
      </c>
      <c r="E1944">
        <v>1200500486</v>
      </c>
      <c r="F1944">
        <v>2070239</v>
      </c>
      <c r="G1944" t="s">
        <v>20</v>
      </c>
      <c r="H1944" t="s">
        <v>203</v>
      </c>
      <c r="J1944">
        <v>353.8</v>
      </c>
      <c r="K1944">
        <v>353.8</v>
      </c>
      <c r="L1944" t="s">
        <v>21</v>
      </c>
      <c r="M1944" t="s">
        <v>22</v>
      </c>
      <c r="N1944" t="s">
        <v>23</v>
      </c>
      <c r="O1944">
        <v>353.8</v>
      </c>
      <c r="P1944" t="s">
        <v>24</v>
      </c>
      <c r="R1944">
        <v>5589426</v>
      </c>
    </row>
    <row r="1945" spans="1:18" customFormat="1">
      <c r="A1945" s="1">
        <v>43982</v>
      </c>
      <c r="C1945" t="s">
        <v>151</v>
      </c>
      <c r="D1945" t="s">
        <v>19</v>
      </c>
      <c r="E1945">
        <v>1200500540</v>
      </c>
      <c r="F1945">
        <v>200420</v>
      </c>
      <c r="G1945" t="s">
        <v>20</v>
      </c>
      <c r="H1945" t="s">
        <v>217</v>
      </c>
      <c r="J1945" s="2">
        <v>16468.8</v>
      </c>
      <c r="K1945" s="2">
        <v>16468.8</v>
      </c>
      <c r="L1945" t="s">
        <v>21</v>
      </c>
      <c r="M1945" t="s">
        <v>22</v>
      </c>
      <c r="N1945" t="s">
        <v>23</v>
      </c>
      <c r="O1945" s="2">
        <v>16468.8</v>
      </c>
      <c r="P1945" t="s">
        <v>24</v>
      </c>
      <c r="R1945">
        <v>5609985</v>
      </c>
    </row>
    <row r="1946" spans="1:18" customFormat="1">
      <c r="A1946" s="1">
        <v>43982</v>
      </c>
      <c r="C1946" t="s">
        <v>145</v>
      </c>
      <c r="D1946" t="s">
        <v>19</v>
      </c>
      <c r="E1946">
        <v>1200500482</v>
      </c>
      <c r="F1946">
        <v>202077</v>
      </c>
      <c r="G1946" t="s">
        <v>20</v>
      </c>
      <c r="H1946" t="s">
        <v>220</v>
      </c>
      <c r="J1946">
        <v>420</v>
      </c>
      <c r="K1946">
        <v>420</v>
      </c>
      <c r="L1946" t="s">
        <v>21</v>
      </c>
      <c r="M1946" t="s">
        <v>22</v>
      </c>
      <c r="N1946" t="s">
        <v>23</v>
      </c>
      <c r="O1946">
        <v>420</v>
      </c>
      <c r="P1946" t="s">
        <v>24</v>
      </c>
      <c r="R1946">
        <v>5590485</v>
      </c>
    </row>
    <row r="1947" spans="1:18" customFormat="1">
      <c r="A1947" s="1">
        <v>43982</v>
      </c>
      <c r="C1947" t="s">
        <v>116</v>
      </c>
      <c r="D1947" t="s">
        <v>19</v>
      </c>
      <c r="E1947">
        <v>1200500484</v>
      </c>
      <c r="F1947">
        <v>202075</v>
      </c>
      <c r="G1947" t="s">
        <v>20</v>
      </c>
      <c r="H1947" t="s">
        <v>220</v>
      </c>
      <c r="J1947" s="42">
        <v>27.6</v>
      </c>
      <c r="K1947" s="42">
        <v>27.6</v>
      </c>
      <c r="L1947" t="s">
        <v>21</v>
      </c>
      <c r="M1947" t="s">
        <v>22</v>
      </c>
      <c r="N1947" t="s">
        <v>23</v>
      </c>
      <c r="O1947" s="42">
        <v>27.6</v>
      </c>
      <c r="P1947" t="s">
        <v>24</v>
      </c>
      <c r="R1947">
        <v>5590489</v>
      </c>
    </row>
    <row r="1948" spans="1:18" customFormat="1">
      <c r="A1948" s="1">
        <v>43982</v>
      </c>
      <c r="C1948" t="s">
        <v>89</v>
      </c>
      <c r="D1948" t="s">
        <v>19</v>
      </c>
      <c r="E1948">
        <v>1200500485</v>
      </c>
      <c r="F1948">
        <v>202076</v>
      </c>
      <c r="G1948" t="s">
        <v>20</v>
      </c>
      <c r="H1948" t="s">
        <v>220</v>
      </c>
      <c r="J1948" s="42">
        <v>84</v>
      </c>
      <c r="K1948" s="42">
        <v>84</v>
      </c>
      <c r="L1948" t="s">
        <v>21</v>
      </c>
      <c r="M1948" t="s">
        <v>22</v>
      </c>
      <c r="N1948" t="s">
        <v>23</v>
      </c>
      <c r="O1948" s="42">
        <v>84</v>
      </c>
      <c r="P1948" t="s">
        <v>24</v>
      </c>
      <c r="R1948">
        <v>5590491</v>
      </c>
    </row>
    <row r="1949" spans="1:18" customFormat="1">
      <c r="A1949" s="1">
        <v>43982</v>
      </c>
      <c r="C1949" t="s">
        <v>26</v>
      </c>
      <c r="D1949" t="s">
        <v>19</v>
      </c>
      <c r="E1949">
        <v>1200500483</v>
      </c>
      <c r="F1949">
        <v>202074</v>
      </c>
      <c r="G1949" t="s">
        <v>20</v>
      </c>
      <c r="H1949" t="s">
        <v>220</v>
      </c>
      <c r="J1949" s="2">
        <v>4176</v>
      </c>
      <c r="K1949" s="2">
        <v>4176</v>
      </c>
      <c r="L1949" t="s">
        <v>21</v>
      </c>
      <c r="M1949" t="s">
        <v>22</v>
      </c>
      <c r="N1949" t="s">
        <v>23</v>
      </c>
      <c r="O1949" s="2">
        <v>4176</v>
      </c>
      <c r="P1949" t="s">
        <v>24</v>
      </c>
      <c r="R1949">
        <v>5590487</v>
      </c>
    </row>
    <row r="1950" spans="1:18" customFormat="1">
      <c r="A1950" s="1">
        <v>43982</v>
      </c>
      <c r="C1950" t="s">
        <v>56</v>
      </c>
      <c r="D1950" t="s">
        <v>19</v>
      </c>
      <c r="E1950">
        <v>1200500549</v>
      </c>
      <c r="F1950">
        <v>2000105</v>
      </c>
      <c r="G1950" t="s">
        <v>20</v>
      </c>
      <c r="H1950" t="s">
        <v>235</v>
      </c>
      <c r="J1950">
        <v>199.2</v>
      </c>
      <c r="K1950">
        <v>199.2</v>
      </c>
      <c r="L1950" t="s">
        <v>21</v>
      </c>
      <c r="M1950" t="s">
        <v>22</v>
      </c>
      <c r="N1950" t="s">
        <v>23</v>
      </c>
      <c r="O1950">
        <v>199.2</v>
      </c>
      <c r="P1950" t="s">
        <v>24</v>
      </c>
      <c r="R1950">
        <v>5643742</v>
      </c>
    </row>
    <row r="1951" spans="1:18" customFormat="1">
      <c r="A1951" s="1">
        <v>43982</v>
      </c>
      <c r="C1951" t="s">
        <v>156</v>
      </c>
      <c r="D1951" t="s">
        <v>19</v>
      </c>
      <c r="E1951">
        <v>1200500479</v>
      </c>
      <c r="F1951">
        <v>8200289</v>
      </c>
      <c r="G1951" t="s">
        <v>20</v>
      </c>
      <c r="H1951" t="s">
        <v>238</v>
      </c>
      <c r="J1951" s="2">
        <v>1530.38</v>
      </c>
      <c r="K1951" s="2">
        <v>1530.38</v>
      </c>
      <c r="L1951" t="s">
        <v>21</v>
      </c>
      <c r="M1951" t="s">
        <v>22</v>
      </c>
      <c r="N1951" t="s">
        <v>23</v>
      </c>
      <c r="O1951" s="2">
        <v>1530.38</v>
      </c>
      <c r="P1951" t="s">
        <v>24</v>
      </c>
      <c r="R1951">
        <v>5590479</v>
      </c>
    </row>
    <row r="1952" spans="1:18" customFormat="1">
      <c r="A1952" s="1">
        <v>43982</v>
      </c>
      <c r="C1952" t="s">
        <v>51</v>
      </c>
      <c r="D1952" t="s">
        <v>19</v>
      </c>
      <c r="E1952">
        <v>1200500488</v>
      </c>
      <c r="F1952">
        <v>2200144</v>
      </c>
      <c r="G1952" t="s">
        <v>20</v>
      </c>
      <c r="H1952" t="s">
        <v>254</v>
      </c>
      <c r="J1952" s="42">
        <v>34.53</v>
      </c>
      <c r="K1952" s="42">
        <v>34.53</v>
      </c>
      <c r="L1952" t="s">
        <v>21</v>
      </c>
      <c r="M1952" t="s">
        <v>22</v>
      </c>
      <c r="N1952" t="s">
        <v>23</v>
      </c>
      <c r="O1952" s="42">
        <v>34.53</v>
      </c>
      <c r="P1952" t="s">
        <v>24</v>
      </c>
      <c r="R1952">
        <v>5589481</v>
      </c>
    </row>
    <row r="1953" spans="1:18" customFormat="1">
      <c r="A1953" s="1">
        <v>43982</v>
      </c>
      <c r="C1953" t="s">
        <v>57</v>
      </c>
      <c r="D1953" t="s">
        <v>19</v>
      </c>
      <c r="E1953">
        <v>1200500488</v>
      </c>
      <c r="F1953">
        <v>2200144</v>
      </c>
      <c r="G1953" t="s">
        <v>20</v>
      </c>
      <c r="H1953" t="s">
        <v>254</v>
      </c>
      <c r="J1953" s="42">
        <v>34.53</v>
      </c>
      <c r="K1953" s="42">
        <v>34.53</v>
      </c>
      <c r="L1953" t="s">
        <v>21</v>
      </c>
      <c r="M1953" t="s">
        <v>22</v>
      </c>
      <c r="N1953" t="s">
        <v>23</v>
      </c>
      <c r="O1953" s="42">
        <v>34.53</v>
      </c>
      <c r="P1953" t="s">
        <v>24</v>
      </c>
      <c r="R1953">
        <v>5589480</v>
      </c>
    </row>
    <row r="1954" spans="1:18" customFormat="1">
      <c r="A1954" s="1">
        <v>43982</v>
      </c>
      <c r="C1954" t="s">
        <v>111</v>
      </c>
      <c r="D1954" t="s">
        <v>19</v>
      </c>
      <c r="E1954">
        <v>1200500488</v>
      </c>
      <c r="F1954">
        <v>2200144</v>
      </c>
      <c r="G1954" t="s">
        <v>20</v>
      </c>
      <c r="H1954" t="s">
        <v>254</v>
      </c>
      <c r="J1954" s="42">
        <v>34.54</v>
      </c>
      <c r="K1954" s="42">
        <v>34.54</v>
      </c>
      <c r="L1954" t="s">
        <v>21</v>
      </c>
      <c r="M1954" t="s">
        <v>22</v>
      </c>
      <c r="N1954" t="s">
        <v>23</v>
      </c>
      <c r="O1954" s="42">
        <v>34.54</v>
      </c>
      <c r="P1954" t="s">
        <v>24</v>
      </c>
      <c r="R1954">
        <v>5589479</v>
      </c>
    </row>
    <row r="1955" spans="1:18" customFormat="1">
      <c r="A1955" s="1">
        <v>43982</v>
      </c>
      <c r="C1955" t="s">
        <v>25</v>
      </c>
      <c r="D1955" t="s">
        <v>19</v>
      </c>
      <c r="E1955">
        <v>1200500535</v>
      </c>
      <c r="F1955">
        <v>28506841</v>
      </c>
      <c r="G1955" t="s">
        <v>20</v>
      </c>
      <c r="H1955" t="s">
        <v>262</v>
      </c>
      <c r="J1955" s="2">
        <v>11943.36</v>
      </c>
      <c r="K1955" s="2">
        <v>11943.36</v>
      </c>
      <c r="L1955" t="s">
        <v>21</v>
      </c>
      <c r="M1955" t="s">
        <v>22</v>
      </c>
      <c r="N1955" t="s">
        <v>23</v>
      </c>
      <c r="O1955" s="2">
        <v>11943.36</v>
      </c>
      <c r="P1955" t="s">
        <v>24</v>
      </c>
      <c r="R1955">
        <v>5609705</v>
      </c>
    </row>
    <row r="1956" spans="1:18" customFormat="1">
      <c r="A1956" s="1">
        <v>43982</v>
      </c>
      <c r="C1956" t="s">
        <v>26</v>
      </c>
      <c r="D1956" t="s">
        <v>19</v>
      </c>
      <c r="E1956">
        <v>1200500550</v>
      </c>
      <c r="F1956">
        <v>4115007285</v>
      </c>
      <c r="G1956" t="s">
        <v>20</v>
      </c>
      <c r="H1956" t="s">
        <v>262</v>
      </c>
      <c r="J1956" s="42">
        <v>702.72</v>
      </c>
      <c r="K1956" s="42">
        <v>702.72</v>
      </c>
      <c r="L1956" t="s">
        <v>21</v>
      </c>
      <c r="M1956" t="s">
        <v>22</v>
      </c>
      <c r="N1956" t="s">
        <v>23</v>
      </c>
      <c r="O1956" s="42">
        <v>702.72</v>
      </c>
      <c r="P1956" t="s">
        <v>24</v>
      </c>
      <c r="R1956">
        <v>5643744</v>
      </c>
    </row>
    <row r="1957" spans="1:18" customFormat="1">
      <c r="A1957" s="1">
        <v>43982</v>
      </c>
      <c r="C1957" t="s">
        <v>26</v>
      </c>
      <c r="D1957" t="s">
        <v>19</v>
      </c>
      <c r="E1957">
        <v>1200500551</v>
      </c>
      <c r="F1957">
        <v>4115007286</v>
      </c>
      <c r="G1957" t="s">
        <v>20</v>
      </c>
      <c r="H1957" t="s">
        <v>262</v>
      </c>
      <c r="J1957" s="2">
        <v>6152.64</v>
      </c>
      <c r="K1957" s="2">
        <v>6152.64</v>
      </c>
      <c r="L1957" t="s">
        <v>21</v>
      </c>
      <c r="M1957" t="s">
        <v>22</v>
      </c>
      <c r="N1957" t="s">
        <v>23</v>
      </c>
      <c r="O1957" s="2">
        <v>6152.64</v>
      </c>
      <c r="P1957" t="s">
        <v>24</v>
      </c>
      <c r="R1957">
        <v>5643748</v>
      </c>
    </row>
    <row r="1958" spans="1:18" customFormat="1">
      <c r="A1958" s="1">
        <v>43987</v>
      </c>
      <c r="C1958" t="s">
        <v>65</v>
      </c>
      <c r="D1958" t="s">
        <v>19</v>
      </c>
      <c r="E1958">
        <v>1200600110</v>
      </c>
      <c r="F1958">
        <v>120238</v>
      </c>
      <c r="G1958" t="s">
        <v>20</v>
      </c>
      <c r="H1958" t="s">
        <v>195</v>
      </c>
      <c r="J1958" s="42">
        <v>672</v>
      </c>
      <c r="K1958" s="42">
        <v>672</v>
      </c>
      <c r="L1958" t="s">
        <v>21</v>
      </c>
      <c r="M1958" t="s">
        <v>22</v>
      </c>
      <c r="N1958" t="s">
        <v>23</v>
      </c>
      <c r="O1958" s="42">
        <v>672</v>
      </c>
      <c r="P1958" t="s">
        <v>24</v>
      </c>
      <c r="R1958">
        <v>5671922</v>
      </c>
    </row>
    <row r="1959" spans="1:18" customFormat="1">
      <c r="A1959" s="1">
        <v>43987</v>
      </c>
      <c r="C1959" t="s">
        <v>65</v>
      </c>
      <c r="D1959" t="s">
        <v>19</v>
      </c>
      <c r="E1959">
        <v>1200600111</v>
      </c>
      <c r="F1959">
        <v>120237</v>
      </c>
      <c r="G1959" t="s">
        <v>20</v>
      </c>
      <c r="H1959" t="s">
        <v>195</v>
      </c>
      <c r="J1959" s="42">
        <v>672</v>
      </c>
      <c r="K1959" s="42">
        <v>672</v>
      </c>
      <c r="L1959" t="s">
        <v>21</v>
      </c>
      <c r="M1959" t="s">
        <v>22</v>
      </c>
      <c r="N1959" t="s">
        <v>23</v>
      </c>
      <c r="O1959" s="42">
        <v>672</v>
      </c>
      <c r="P1959" t="s">
        <v>24</v>
      </c>
      <c r="R1959">
        <v>5671924</v>
      </c>
    </row>
    <row r="1960" spans="1:18" customFormat="1">
      <c r="A1960" s="1">
        <v>43987</v>
      </c>
      <c r="C1960" t="s">
        <v>85</v>
      </c>
      <c r="D1960" t="s">
        <v>19</v>
      </c>
      <c r="E1960">
        <v>1200600108</v>
      </c>
      <c r="F1960">
        <v>120240</v>
      </c>
      <c r="G1960" t="s">
        <v>20</v>
      </c>
      <c r="H1960" t="s">
        <v>195</v>
      </c>
      <c r="J1960" s="42">
        <v>336</v>
      </c>
      <c r="K1960" s="42">
        <v>336</v>
      </c>
      <c r="L1960" t="s">
        <v>21</v>
      </c>
      <c r="M1960" t="s">
        <v>22</v>
      </c>
      <c r="N1960" t="s">
        <v>23</v>
      </c>
      <c r="O1960" s="42">
        <v>336</v>
      </c>
      <c r="P1960" t="s">
        <v>24</v>
      </c>
      <c r="R1960">
        <v>5671918</v>
      </c>
    </row>
    <row r="1961" spans="1:18" customFormat="1">
      <c r="A1961" s="1">
        <v>43987</v>
      </c>
      <c r="C1961" t="s">
        <v>85</v>
      </c>
      <c r="D1961" t="s">
        <v>19</v>
      </c>
      <c r="E1961">
        <v>1200600109</v>
      </c>
      <c r="F1961">
        <v>120239</v>
      </c>
      <c r="G1961" t="s">
        <v>20</v>
      </c>
      <c r="H1961" t="s">
        <v>195</v>
      </c>
      <c r="J1961" s="42">
        <v>402</v>
      </c>
      <c r="K1961" s="42">
        <v>402</v>
      </c>
      <c r="L1961" t="s">
        <v>21</v>
      </c>
      <c r="M1961" t="s">
        <v>22</v>
      </c>
      <c r="N1961" t="s">
        <v>23</v>
      </c>
      <c r="O1961" s="42">
        <v>402</v>
      </c>
      <c r="P1961" t="s">
        <v>24</v>
      </c>
      <c r="R1961">
        <v>5671920</v>
      </c>
    </row>
    <row r="1962" spans="1:18">
      <c r="A1962" s="147">
        <v>43987</v>
      </c>
      <c r="C1962" t="s">
        <v>36</v>
      </c>
      <c r="D1962" t="s">
        <v>19</v>
      </c>
      <c r="E1962" s="106">
        <v>1200600104</v>
      </c>
      <c r="F1962" s="106">
        <v>2020347</v>
      </c>
      <c r="G1962" s="106" t="s">
        <v>20</v>
      </c>
      <c r="H1962" s="106" t="s">
        <v>219</v>
      </c>
      <c r="J1962" s="42">
        <v>829.92</v>
      </c>
      <c r="K1962" s="42">
        <v>829.92</v>
      </c>
      <c r="L1962" t="s">
        <v>21</v>
      </c>
      <c r="M1962" t="s">
        <v>22</v>
      </c>
      <c r="N1962" t="s">
        <v>23</v>
      </c>
      <c r="O1962" s="106">
        <v>829.92</v>
      </c>
      <c r="P1962" t="s">
        <v>24</v>
      </c>
      <c r="R1962">
        <v>5671910</v>
      </c>
    </row>
    <row r="1963" spans="1:18">
      <c r="A1963" s="147">
        <v>43987</v>
      </c>
      <c r="C1963" t="s">
        <v>27</v>
      </c>
      <c r="D1963" t="s">
        <v>19</v>
      </c>
      <c r="E1963" s="106">
        <v>1200600105</v>
      </c>
      <c r="F1963" s="106">
        <v>2020348</v>
      </c>
      <c r="G1963" s="106" t="s">
        <v>20</v>
      </c>
      <c r="H1963" s="106" t="s">
        <v>219</v>
      </c>
      <c r="J1963" s="7">
        <v>4458.12</v>
      </c>
      <c r="K1963" s="7">
        <v>4458.12</v>
      </c>
      <c r="L1963" t="s">
        <v>21</v>
      </c>
      <c r="M1963" t="s">
        <v>22</v>
      </c>
      <c r="N1963" t="s">
        <v>23</v>
      </c>
      <c r="O1963" s="98">
        <v>4458.12</v>
      </c>
      <c r="P1963" t="s">
        <v>24</v>
      </c>
      <c r="R1963">
        <v>5671912</v>
      </c>
    </row>
    <row r="1964" spans="1:18">
      <c r="A1964" s="147">
        <v>43987</v>
      </c>
      <c r="C1964" t="s">
        <v>136</v>
      </c>
      <c r="D1964" t="s">
        <v>19</v>
      </c>
      <c r="E1964" s="106">
        <v>1200600106</v>
      </c>
      <c r="F1964" s="106">
        <v>2020349</v>
      </c>
      <c r="G1964" s="106" t="s">
        <v>20</v>
      </c>
      <c r="H1964" s="106" t="s">
        <v>219</v>
      </c>
      <c r="J1964" s="42">
        <v>270</v>
      </c>
      <c r="K1964" s="42">
        <v>270</v>
      </c>
      <c r="L1964" t="s">
        <v>21</v>
      </c>
      <c r="M1964" t="s">
        <v>22</v>
      </c>
      <c r="N1964" t="s">
        <v>23</v>
      </c>
      <c r="O1964" s="106">
        <v>270</v>
      </c>
      <c r="P1964" t="s">
        <v>24</v>
      </c>
      <c r="R1964">
        <v>5671914</v>
      </c>
    </row>
    <row r="1965" spans="1:18">
      <c r="A1965" s="147">
        <v>43987</v>
      </c>
      <c r="C1965" t="s">
        <v>136</v>
      </c>
      <c r="D1965" t="s">
        <v>19</v>
      </c>
      <c r="E1965" s="106">
        <v>1200600430</v>
      </c>
      <c r="F1965" s="106">
        <v>2020350</v>
      </c>
      <c r="G1965" s="106" t="s">
        <v>20</v>
      </c>
      <c r="H1965" s="106" t="s">
        <v>219</v>
      </c>
      <c r="J1965" s="42">
        <v>105.48</v>
      </c>
      <c r="K1965" s="42">
        <v>105.48</v>
      </c>
      <c r="L1965" t="s">
        <v>21</v>
      </c>
      <c r="M1965" t="s">
        <v>22</v>
      </c>
      <c r="N1965" t="s">
        <v>23</v>
      </c>
      <c r="O1965" s="106">
        <v>105.48</v>
      </c>
      <c r="P1965" t="s">
        <v>24</v>
      </c>
      <c r="R1965">
        <v>5733143</v>
      </c>
    </row>
    <row r="1966" spans="1:18">
      <c r="A1966" s="147">
        <v>43987</v>
      </c>
      <c r="C1966" t="s">
        <v>136</v>
      </c>
      <c r="D1966" t="s">
        <v>19</v>
      </c>
      <c r="E1966" s="106">
        <v>1200600431</v>
      </c>
      <c r="F1966" s="106">
        <v>2020351</v>
      </c>
      <c r="G1966" s="106" t="s">
        <v>20</v>
      </c>
      <c r="H1966" s="106" t="s">
        <v>219</v>
      </c>
      <c r="J1966">
        <v>270</v>
      </c>
      <c r="K1966">
        <v>270</v>
      </c>
      <c r="L1966" t="s">
        <v>21</v>
      </c>
      <c r="M1966" t="s">
        <v>22</v>
      </c>
      <c r="N1966" t="s">
        <v>23</v>
      </c>
      <c r="O1966" s="106">
        <v>270</v>
      </c>
      <c r="P1966" t="s">
        <v>24</v>
      </c>
      <c r="R1966">
        <v>5733145</v>
      </c>
    </row>
    <row r="1967" spans="1:18">
      <c r="A1967" s="147">
        <v>43987</v>
      </c>
      <c r="C1967" t="s">
        <v>91</v>
      </c>
      <c r="D1967" t="s">
        <v>19</v>
      </c>
      <c r="E1967" s="106">
        <v>1200600432</v>
      </c>
      <c r="F1967" s="106">
        <v>2020352</v>
      </c>
      <c r="G1967" s="106" t="s">
        <v>20</v>
      </c>
      <c r="H1967" s="106" t="s">
        <v>219</v>
      </c>
      <c r="J1967">
        <v>274.8</v>
      </c>
      <c r="K1967">
        <v>274.8</v>
      </c>
      <c r="L1967" t="s">
        <v>21</v>
      </c>
      <c r="M1967" t="s">
        <v>22</v>
      </c>
      <c r="N1967" t="s">
        <v>23</v>
      </c>
      <c r="O1967" s="106">
        <v>274.8</v>
      </c>
      <c r="P1967" t="s">
        <v>24</v>
      </c>
      <c r="R1967">
        <v>5733151</v>
      </c>
    </row>
    <row r="1968" spans="1:18">
      <c r="A1968" s="147">
        <v>43987</v>
      </c>
      <c r="C1968" t="s">
        <v>184</v>
      </c>
      <c r="D1968" t="s">
        <v>19</v>
      </c>
      <c r="E1968" s="106">
        <v>1200600433</v>
      </c>
      <c r="F1968" s="106">
        <v>2020353</v>
      </c>
      <c r="G1968" s="106" t="s">
        <v>20</v>
      </c>
      <c r="H1968" s="106" t="s">
        <v>219</v>
      </c>
      <c r="J1968" s="7">
        <v>4128</v>
      </c>
      <c r="K1968" s="7">
        <v>4128</v>
      </c>
      <c r="L1968" t="s">
        <v>21</v>
      </c>
      <c r="M1968" t="s">
        <v>22</v>
      </c>
      <c r="N1968" t="s">
        <v>23</v>
      </c>
      <c r="O1968" s="98">
        <v>4128</v>
      </c>
      <c r="P1968" t="s">
        <v>24</v>
      </c>
      <c r="R1968">
        <v>5733155</v>
      </c>
    </row>
    <row r="1969" spans="1:18">
      <c r="A1969" s="147">
        <v>43987</v>
      </c>
      <c r="C1969" t="s">
        <v>49</v>
      </c>
      <c r="D1969" t="s">
        <v>19</v>
      </c>
      <c r="E1969" s="106">
        <v>1200600107</v>
      </c>
      <c r="F1969" s="106">
        <v>2020354</v>
      </c>
      <c r="G1969" s="106" t="s">
        <v>20</v>
      </c>
      <c r="H1969" s="106" t="s">
        <v>219</v>
      </c>
      <c r="J1969" s="42">
        <v>199.56</v>
      </c>
      <c r="K1969" s="42">
        <v>199.56</v>
      </c>
      <c r="L1969" t="s">
        <v>21</v>
      </c>
      <c r="M1969" t="s">
        <v>22</v>
      </c>
      <c r="N1969" t="s">
        <v>23</v>
      </c>
      <c r="O1969" s="106">
        <v>199.56</v>
      </c>
      <c r="P1969" t="s">
        <v>24</v>
      </c>
      <c r="R1969">
        <v>5671916</v>
      </c>
    </row>
    <row r="1970" spans="1:18" customFormat="1">
      <c r="A1970" s="1">
        <v>43993</v>
      </c>
      <c r="C1970" t="s">
        <v>136</v>
      </c>
      <c r="D1970" t="s">
        <v>19</v>
      </c>
      <c r="E1970">
        <v>1200600435</v>
      </c>
      <c r="F1970">
        <v>520028</v>
      </c>
      <c r="G1970" t="s">
        <v>20</v>
      </c>
      <c r="H1970" t="s">
        <v>206</v>
      </c>
      <c r="J1970" s="42">
        <v>843</v>
      </c>
      <c r="K1970" s="42">
        <v>843</v>
      </c>
      <c r="L1970" t="s">
        <v>21</v>
      </c>
      <c r="M1970" t="s">
        <v>22</v>
      </c>
      <c r="N1970" t="s">
        <v>23</v>
      </c>
      <c r="O1970" s="42">
        <v>843</v>
      </c>
      <c r="P1970" t="s">
        <v>24</v>
      </c>
      <c r="R1970">
        <v>5733171</v>
      </c>
    </row>
    <row r="1971" spans="1:18" customFormat="1">
      <c r="A1971" s="1">
        <v>43993</v>
      </c>
      <c r="C1971" t="s">
        <v>27</v>
      </c>
      <c r="D1971" t="s">
        <v>19</v>
      </c>
      <c r="E1971">
        <v>1200600434</v>
      </c>
      <c r="F1971">
        <v>220061061</v>
      </c>
      <c r="G1971" t="s">
        <v>20</v>
      </c>
      <c r="H1971" t="s">
        <v>273</v>
      </c>
      <c r="J1971">
        <v>291.60000000000002</v>
      </c>
      <c r="K1971">
        <v>291.60000000000002</v>
      </c>
      <c r="L1971" t="s">
        <v>21</v>
      </c>
      <c r="M1971" t="s">
        <v>22</v>
      </c>
      <c r="N1971" t="s">
        <v>23</v>
      </c>
      <c r="O1971">
        <v>291.60000000000002</v>
      </c>
      <c r="P1971" t="s">
        <v>24</v>
      </c>
      <c r="R1971">
        <v>5733167</v>
      </c>
    </row>
    <row r="1972" spans="1:18">
      <c r="A1972" s="147">
        <v>43994</v>
      </c>
      <c r="C1972" t="s">
        <v>103</v>
      </c>
      <c r="D1972" t="s">
        <v>19</v>
      </c>
      <c r="E1972" s="106">
        <v>1200600436</v>
      </c>
      <c r="F1972" s="106">
        <v>2020357</v>
      </c>
      <c r="G1972" s="106" t="s">
        <v>20</v>
      </c>
      <c r="H1972" s="106" t="s">
        <v>219</v>
      </c>
      <c r="J1972" s="2">
        <v>2335.1999999999998</v>
      </c>
      <c r="K1972" s="2">
        <v>2335.1999999999998</v>
      </c>
      <c r="L1972" t="s">
        <v>21</v>
      </c>
      <c r="M1972" t="s">
        <v>22</v>
      </c>
      <c r="N1972" t="s">
        <v>23</v>
      </c>
      <c r="O1972" s="98">
        <v>2335.1999999999998</v>
      </c>
      <c r="P1972" t="s">
        <v>24</v>
      </c>
      <c r="R1972">
        <v>5733175</v>
      </c>
    </row>
    <row r="1973" spans="1:18">
      <c r="A1973" s="147">
        <v>43994</v>
      </c>
      <c r="C1973" t="s">
        <v>36</v>
      </c>
      <c r="D1973" t="s">
        <v>19</v>
      </c>
      <c r="E1973" s="106">
        <v>1200600437</v>
      </c>
      <c r="F1973" s="106">
        <v>2020358</v>
      </c>
      <c r="G1973" s="106" t="s">
        <v>20</v>
      </c>
      <c r="H1973" s="106" t="s">
        <v>219</v>
      </c>
      <c r="J1973" s="7">
        <v>1418.52</v>
      </c>
      <c r="K1973" s="7">
        <v>1418.52</v>
      </c>
      <c r="L1973" t="s">
        <v>21</v>
      </c>
      <c r="M1973" t="s">
        <v>22</v>
      </c>
      <c r="N1973" t="s">
        <v>23</v>
      </c>
      <c r="O1973" s="98">
        <v>1418.52</v>
      </c>
      <c r="P1973" t="s">
        <v>24</v>
      </c>
      <c r="R1973">
        <v>5733179</v>
      </c>
    </row>
    <row r="1974" spans="1:18">
      <c r="A1974" s="147">
        <v>43994</v>
      </c>
      <c r="C1974" t="s">
        <v>71</v>
      </c>
      <c r="D1974" t="s">
        <v>19</v>
      </c>
      <c r="E1974" s="106">
        <v>1200600438</v>
      </c>
      <c r="F1974" s="106">
        <v>2020359</v>
      </c>
      <c r="G1974" s="106" t="s">
        <v>20</v>
      </c>
      <c r="H1974" s="106" t="s">
        <v>219</v>
      </c>
      <c r="J1974">
        <v>592.32000000000005</v>
      </c>
      <c r="K1974">
        <v>592.32000000000005</v>
      </c>
      <c r="L1974" t="s">
        <v>21</v>
      </c>
      <c r="M1974" t="s">
        <v>22</v>
      </c>
      <c r="N1974" t="s">
        <v>23</v>
      </c>
      <c r="O1974" s="106">
        <v>592.32000000000005</v>
      </c>
      <c r="P1974" t="s">
        <v>24</v>
      </c>
      <c r="R1974">
        <v>5733181</v>
      </c>
    </row>
    <row r="1975" spans="1:18">
      <c r="A1975" s="147">
        <v>43994</v>
      </c>
      <c r="C1975" t="s">
        <v>65</v>
      </c>
      <c r="D1975" t="s">
        <v>19</v>
      </c>
      <c r="E1975" s="106">
        <v>1200600439</v>
      </c>
      <c r="F1975" s="106">
        <v>2020360</v>
      </c>
      <c r="G1975" s="106" t="s">
        <v>20</v>
      </c>
      <c r="H1975" s="106" t="s">
        <v>219</v>
      </c>
      <c r="J1975" s="42">
        <v>507.72</v>
      </c>
      <c r="K1975" s="42">
        <v>507.72</v>
      </c>
      <c r="L1975" t="s">
        <v>21</v>
      </c>
      <c r="M1975" t="s">
        <v>22</v>
      </c>
      <c r="N1975" t="s">
        <v>23</v>
      </c>
      <c r="O1975" s="106">
        <v>507.72</v>
      </c>
      <c r="P1975" t="s">
        <v>24</v>
      </c>
      <c r="R1975">
        <v>5733183</v>
      </c>
    </row>
    <row r="1976" spans="1:18">
      <c r="A1976" s="147">
        <v>43994</v>
      </c>
      <c r="C1976" t="s">
        <v>40</v>
      </c>
      <c r="D1976" t="s">
        <v>19</v>
      </c>
      <c r="E1976" s="106">
        <v>1200600440</v>
      </c>
      <c r="F1976" s="106">
        <v>2020361</v>
      </c>
      <c r="G1976" s="106" t="s">
        <v>20</v>
      </c>
      <c r="H1976" s="106" t="s">
        <v>219</v>
      </c>
      <c r="J1976">
        <v>27.48</v>
      </c>
      <c r="K1976">
        <v>27.48</v>
      </c>
      <c r="L1976" t="s">
        <v>21</v>
      </c>
      <c r="M1976" t="s">
        <v>22</v>
      </c>
      <c r="N1976" t="s">
        <v>23</v>
      </c>
      <c r="O1976" s="106">
        <v>27.48</v>
      </c>
      <c r="P1976" t="s">
        <v>24</v>
      </c>
      <c r="R1976">
        <v>5733185</v>
      </c>
    </row>
    <row r="1977" spans="1:18">
      <c r="A1977" s="147">
        <v>43994</v>
      </c>
      <c r="C1977" t="s">
        <v>78</v>
      </c>
      <c r="D1977" t="s">
        <v>19</v>
      </c>
      <c r="E1977" s="106">
        <v>1200600441</v>
      </c>
      <c r="F1977" s="106">
        <v>2020362</v>
      </c>
      <c r="G1977" s="106" t="s">
        <v>20</v>
      </c>
      <c r="H1977" s="106" t="s">
        <v>219</v>
      </c>
      <c r="J1977" s="7">
        <v>1659.48</v>
      </c>
      <c r="K1977" s="7">
        <v>1659.48</v>
      </c>
      <c r="L1977" t="s">
        <v>21</v>
      </c>
      <c r="M1977" t="s">
        <v>22</v>
      </c>
      <c r="N1977" t="s">
        <v>23</v>
      </c>
      <c r="O1977" s="98">
        <v>1659.48</v>
      </c>
      <c r="P1977" t="s">
        <v>24</v>
      </c>
      <c r="R1977">
        <v>5733191</v>
      </c>
    </row>
    <row r="1978" spans="1:18">
      <c r="A1978" s="147">
        <v>43994</v>
      </c>
      <c r="C1978" t="s">
        <v>40</v>
      </c>
      <c r="D1978" t="s">
        <v>19</v>
      </c>
      <c r="E1978" s="106">
        <v>1200600442</v>
      </c>
      <c r="F1978" s="106">
        <v>2020363</v>
      </c>
      <c r="G1978" s="106" t="s">
        <v>20</v>
      </c>
      <c r="H1978" s="106" t="s">
        <v>219</v>
      </c>
      <c r="J1978">
        <v>480.12</v>
      </c>
      <c r="K1978">
        <v>480.12</v>
      </c>
      <c r="L1978" t="s">
        <v>21</v>
      </c>
      <c r="M1978" t="s">
        <v>22</v>
      </c>
      <c r="N1978" t="s">
        <v>23</v>
      </c>
      <c r="O1978" s="106">
        <v>480.12</v>
      </c>
      <c r="P1978" t="s">
        <v>24</v>
      </c>
      <c r="R1978">
        <v>5733193</v>
      </c>
    </row>
    <row r="1979" spans="1:18" customFormat="1">
      <c r="A1979" s="1">
        <v>43994</v>
      </c>
      <c r="C1979" t="s">
        <v>70</v>
      </c>
      <c r="D1979" t="s">
        <v>19</v>
      </c>
      <c r="E1979">
        <v>1200600112</v>
      </c>
      <c r="F1979">
        <v>2070248</v>
      </c>
      <c r="G1979" t="s">
        <v>20</v>
      </c>
      <c r="H1979" t="s">
        <v>203</v>
      </c>
      <c r="J1979" s="7">
        <v>1285.92</v>
      </c>
      <c r="K1979" s="7">
        <v>1285.92</v>
      </c>
      <c r="L1979" t="s">
        <v>21</v>
      </c>
      <c r="M1979" t="s">
        <v>22</v>
      </c>
      <c r="N1979" t="s">
        <v>23</v>
      </c>
      <c r="O1979" s="7">
        <v>1285.92</v>
      </c>
      <c r="P1979" t="s">
        <v>24</v>
      </c>
      <c r="R1979">
        <v>5671926</v>
      </c>
    </row>
    <row r="1980" spans="1:18" customFormat="1">
      <c r="A1980" s="1">
        <v>43994</v>
      </c>
      <c r="C1980" t="s">
        <v>25</v>
      </c>
      <c r="D1980" t="s">
        <v>19</v>
      </c>
      <c r="E1980">
        <v>1200600444</v>
      </c>
      <c r="F1980">
        <v>4115007277</v>
      </c>
      <c r="G1980" t="s">
        <v>20</v>
      </c>
      <c r="H1980" t="s">
        <v>262</v>
      </c>
      <c r="J1980">
        <v>678.72</v>
      </c>
      <c r="K1980">
        <v>678.72</v>
      </c>
      <c r="L1980" t="s">
        <v>21</v>
      </c>
      <c r="M1980" t="s">
        <v>22</v>
      </c>
      <c r="N1980" t="s">
        <v>23</v>
      </c>
      <c r="O1980">
        <v>678.72</v>
      </c>
      <c r="P1980" t="s">
        <v>24</v>
      </c>
      <c r="R1980">
        <v>5733197</v>
      </c>
    </row>
    <row r="1981" spans="1:18" customFormat="1">
      <c r="A1981" s="1">
        <v>43998</v>
      </c>
      <c r="C1981" t="s">
        <v>79</v>
      </c>
      <c r="D1981" t="s">
        <v>19</v>
      </c>
      <c r="E1981">
        <v>1200600519</v>
      </c>
      <c r="F1981">
        <v>202082</v>
      </c>
      <c r="G1981" t="s">
        <v>20</v>
      </c>
      <c r="H1981" t="s">
        <v>220</v>
      </c>
      <c r="J1981">
        <v>284.39999999999998</v>
      </c>
      <c r="K1981">
        <v>284.39999999999998</v>
      </c>
      <c r="L1981" t="s">
        <v>21</v>
      </c>
      <c r="M1981" t="s">
        <v>22</v>
      </c>
      <c r="N1981" t="s">
        <v>23</v>
      </c>
      <c r="O1981">
        <v>284.39999999999998</v>
      </c>
      <c r="P1981" t="s">
        <v>24</v>
      </c>
      <c r="R1981">
        <v>5774996</v>
      </c>
    </row>
    <row r="1982" spans="1:18" customFormat="1">
      <c r="A1982" s="1">
        <v>43998</v>
      </c>
      <c r="C1982" t="s">
        <v>26</v>
      </c>
      <c r="D1982" t="s">
        <v>19</v>
      </c>
      <c r="E1982">
        <v>1200600446</v>
      </c>
      <c r="F1982">
        <v>4115007287</v>
      </c>
      <c r="G1982" t="s">
        <v>20</v>
      </c>
      <c r="H1982" t="s">
        <v>262</v>
      </c>
      <c r="J1982" s="7">
        <v>184537.26</v>
      </c>
      <c r="K1982" s="7">
        <v>184537.26</v>
      </c>
      <c r="L1982" t="s">
        <v>21</v>
      </c>
      <c r="M1982" t="s">
        <v>22</v>
      </c>
      <c r="N1982" t="s">
        <v>23</v>
      </c>
      <c r="O1982" s="7">
        <v>184537.26</v>
      </c>
      <c r="P1982" t="s">
        <v>24</v>
      </c>
      <c r="R1982">
        <v>5733201</v>
      </c>
    </row>
    <row r="1983" spans="1:18" customFormat="1">
      <c r="A1983" s="1">
        <v>43998</v>
      </c>
      <c r="C1983" t="s">
        <v>59</v>
      </c>
      <c r="D1983" t="s">
        <v>19</v>
      </c>
      <c r="E1983">
        <v>1200600445</v>
      </c>
      <c r="F1983">
        <v>20201098</v>
      </c>
      <c r="G1983" t="s">
        <v>20</v>
      </c>
      <c r="H1983" t="s">
        <v>274</v>
      </c>
      <c r="J1983">
        <v>180</v>
      </c>
      <c r="K1983">
        <v>180</v>
      </c>
      <c r="L1983" t="s">
        <v>21</v>
      </c>
      <c r="M1983" t="s">
        <v>22</v>
      </c>
      <c r="N1983" t="s">
        <v>23</v>
      </c>
      <c r="O1983">
        <v>180</v>
      </c>
      <c r="P1983" t="s">
        <v>24</v>
      </c>
      <c r="R1983">
        <v>5733199</v>
      </c>
    </row>
    <row r="1984" spans="1:18" customFormat="1">
      <c r="A1984" s="1">
        <v>44000</v>
      </c>
      <c r="C1984" t="s">
        <v>26</v>
      </c>
      <c r="D1984" t="s">
        <v>19</v>
      </c>
      <c r="E1984">
        <v>1200600520</v>
      </c>
      <c r="F1984">
        <v>20201153</v>
      </c>
      <c r="G1984" t="s">
        <v>20</v>
      </c>
      <c r="H1984" t="s">
        <v>274</v>
      </c>
      <c r="J1984">
        <v>487.2</v>
      </c>
      <c r="K1984">
        <v>487.2</v>
      </c>
      <c r="L1984" t="s">
        <v>21</v>
      </c>
      <c r="M1984" t="s">
        <v>22</v>
      </c>
      <c r="N1984" t="s">
        <v>23</v>
      </c>
      <c r="O1984">
        <v>487.2</v>
      </c>
      <c r="P1984" t="s">
        <v>24</v>
      </c>
      <c r="R1984">
        <v>5774998</v>
      </c>
    </row>
    <row r="1985" spans="1:18">
      <c r="A1985" s="147">
        <v>44004</v>
      </c>
      <c r="C1985" t="s">
        <v>35</v>
      </c>
      <c r="D1985" t="s">
        <v>19</v>
      </c>
      <c r="E1985" s="106">
        <v>1200600450</v>
      </c>
      <c r="F1985" s="106">
        <v>2020372</v>
      </c>
      <c r="G1985" s="106" t="s">
        <v>20</v>
      </c>
      <c r="H1985" s="106" t="s">
        <v>219</v>
      </c>
      <c r="J1985">
        <v>373.56</v>
      </c>
      <c r="K1985">
        <v>373.56</v>
      </c>
      <c r="L1985" t="s">
        <v>21</v>
      </c>
      <c r="M1985" t="s">
        <v>22</v>
      </c>
      <c r="N1985" t="s">
        <v>23</v>
      </c>
      <c r="O1985" s="106">
        <v>373.56</v>
      </c>
      <c r="P1985" t="s">
        <v>24</v>
      </c>
      <c r="R1985">
        <v>5733211</v>
      </c>
    </row>
    <row r="1986" spans="1:18">
      <c r="A1986" s="147">
        <v>44004</v>
      </c>
      <c r="C1986" t="s">
        <v>183</v>
      </c>
      <c r="D1986" t="s">
        <v>19</v>
      </c>
      <c r="E1986" s="106">
        <v>1200600451</v>
      </c>
      <c r="F1986" s="106">
        <v>2020373</v>
      </c>
      <c r="G1986" s="106" t="s">
        <v>20</v>
      </c>
      <c r="H1986" s="106" t="s">
        <v>219</v>
      </c>
      <c r="J1986">
        <v>889.2</v>
      </c>
      <c r="K1986">
        <v>889.2</v>
      </c>
      <c r="L1986" t="s">
        <v>21</v>
      </c>
      <c r="M1986" t="s">
        <v>22</v>
      </c>
      <c r="N1986" t="s">
        <v>23</v>
      </c>
      <c r="O1986" s="106">
        <v>889.2</v>
      </c>
      <c r="P1986" t="s">
        <v>24</v>
      </c>
      <c r="R1986">
        <v>5733213</v>
      </c>
    </row>
    <row r="1987" spans="1:18">
      <c r="A1987" s="147">
        <v>44004</v>
      </c>
      <c r="C1987" t="s">
        <v>128</v>
      </c>
      <c r="D1987" t="s">
        <v>19</v>
      </c>
      <c r="E1987" s="106">
        <v>1200600452</v>
      </c>
      <c r="F1987" s="106">
        <v>2020374</v>
      </c>
      <c r="G1987" s="106" t="s">
        <v>20</v>
      </c>
      <c r="H1987" s="106" t="s">
        <v>219</v>
      </c>
      <c r="J1987">
        <v>82.44</v>
      </c>
      <c r="K1987">
        <v>82.44</v>
      </c>
      <c r="L1987" t="s">
        <v>21</v>
      </c>
      <c r="M1987" t="s">
        <v>22</v>
      </c>
      <c r="N1987" t="s">
        <v>23</v>
      </c>
      <c r="O1987" s="106">
        <v>82.44</v>
      </c>
      <c r="P1987" t="s">
        <v>24</v>
      </c>
      <c r="R1987">
        <v>5733215</v>
      </c>
    </row>
    <row r="1988" spans="1:18">
      <c r="A1988" s="147">
        <v>44004</v>
      </c>
      <c r="C1988" t="s">
        <v>101</v>
      </c>
      <c r="D1988" t="s">
        <v>19</v>
      </c>
      <c r="E1988" s="106">
        <v>1200600453</v>
      </c>
      <c r="F1988" s="106">
        <v>2020375</v>
      </c>
      <c r="G1988" s="106" t="s">
        <v>20</v>
      </c>
      <c r="H1988" s="106" t="s">
        <v>219</v>
      </c>
      <c r="J1988">
        <v>60</v>
      </c>
      <c r="K1988">
        <v>60</v>
      </c>
      <c r="L1988" t="s">
        <v>21</v>
      </c>
      <c r="M1988" t="s">
        <v>22</v>
      </c>
      <c r="N1988" t="s">
        <v>23</v>
      </c>
      <c r="O1988" s="106">
        <v>60</v>
      </c>
      <c r="P1988" t="s">
        <v>24</v>
      </c>
      <c r="R1988">
        <v>5733217</v>
      </c>
    </row>
    <row r="1989" spans="1:18" customFormat="1">
      <c r="A1989" s="1">
        <v>44004</v>
      </c>
      <c r="C1989" t="s">
        <v>70</v>
      </c>
      <c r="D1989" t="s">
        <v>19</v>
      </c>
      <c r="E1989">
        <v>1200600449</v>
      </c>
      <c r="F1989">
        <v>2020090960</v>
      </c>
      <c r="G1989" t="s">
        <v>20</v>
      </c>
      <c r="H1989" t="s">
        <v>243</v>
      </c>
      <c r="J1989">
        <v>454.8</v>
      </c>
      <c r="K1989">
        <v>454.8</v>
      </c>
      <c r="L1989" t="s">
        <v>21</v>
      </c>
      <c r="M1989" t="s">
        <v>22</v>
      </c>
      <c r="N1989" t="s">
        <v>23</v>
      </c>
      <c r="O1989">
        <v>454.8</v>
      </c>
      <c r="P1989" t="s">
        <v>24</v>
      </c>
      <c r="R1989">
        <v>5733209</v>
      </c>
    </row>
    <row r="1990" spans="1:18" customFormat="1">
      <c r="A1990" s="1">
        <v>44011</v>
      </c>
      <c r="C1990" t="s">
        <v>166</v>
      </c>
      <c r="D1990" t="s">
        <v>19</v>
      </c>
      <c r="E1990">
        <v>1200600523</v>
      </c>
      <c r="F1990">
        <v>120009</v>
      </c>
      <c r="G1990" t="s">
        <v>20</v>
      </c>
      <c r="H1990" t="s">
        <v>194</v>
      </c>
      <c r="J1990">
        <v>897.6</v>
      </c>
      <c r="K1990">
        <v>897.6</v>
      </c>
      <c r="L1990" t="s">
        <v>21</v>
      </c>
      <c r="M1990" t="s">
        <v>22</v>
      </c>
      <c r="N1990" t="s">
        <v>23</v>
      </c>
      <c r="O1990">
        <v>897.6</v>
      </c>
      <c r="P1990" t="s">
        <v>24</v>
      </c>
      <c r="R1990">
        <v>5775008</v>
      </c>
    </row>
    <row r="1991" spans="1:18" customFormat="1">
      <c r="A1991" s="1">
        <v>44011</v>
      </c>
      <c r="C1991" t="s">
        <v>89</v>
      </c>
      <c r="D1991" t="s">
        <v>19</v>
      </c>
      <c r="E1991">
        <v>1200600522</v>
      </c>
      <c r="F1991">
        <v>19201827</v>
      </c>
      <c r="G1991" t="s">
        <v>20</v>
      </c>
      <c r="H1991" t="s">
        <v>229</v>
      </c>
      <c r="J1991" s="7">
        <v>2216.4</v>
      </c>
      <c r="K1991" s="7">
        <v>2216.4</v>
      </c>
      <c r="L1991" t="s">
        <v>21</v>
      </c>
      <c r="M1991" t="s">
        <v>22</v>
      </c>
      <c r="N1991" t="s">
        <v>23</v>
      </c>
      <c r="O1991" s="7">
        <v>2216.4</v>
      </c>
      <c r="P1991" t="s">
        <v>24</v>
      </c>
      <c r="R1991">
        <v>5775002</v>
      </c>
    </row>
    <row r="1992" spans="1:18" customFormat="1">
      <c r="A1992" s="1">
        <v>44011</v>
      </c>
      <c r="C1992" t="s">
        <v>126</v>
      </c>
      <c r="D1992" t="s">
        <v>19</v>
      </c>
      <c r="E1992">
        <v>1200600521</v>
      </c>
      <c r="F1992">
        <v>19201829</v>
      </c>
      <c r="G1992" t="s">
        <v>20</v>
      </c>
      <c r="H1992" t="s">
        <v>229</v>
      </c>
      <c r="J1992" s="7">
        <v>3384</v>
      </c>
      <c r="K1992" s="7">
        <v>3384</v>
      </c>
      <c r="L1992" t="s">
        <v>21</v>
      </c>
      <c r="M1992" t="s">
        <v>22</v>
      </c>
      <c r="N1992" t="s">
        <v>23</v>
      </c>
      <c r="O1992" s="7">
        <v>3384</v>
      </c>
      <c r="P1992" t="s">
        <v>24</v>
      </c>
      <c r="R1992">
        <v>5775000</v>
      </c>
    </row>
    <row r="1993" spans="1:18" customFormat="1">
      <c r="A1993" s="1">
        <v>44012</v>
      </c>
      <c r="C1993" t="s">
        <v>49</v>
      </c>
      <c r="D1993" t="s">
        <v>19</v>
      </c>
      <c r="E1993">
        <v>1200600554</v>
      </c>
      <c r="F1993">
        <v>345029920</v>
      </c>
      <c r="G1993" t="s">
        <v>20</v>
      </c>
      <c r="H1993" t="s">
        <v>189</v>
      </c>
      <c r="J1993">
        <v>87.25</v>
      </c>
      <c r="K1993">
        <v>87.25</v>
      </c>
      <c r="L1993" t="s">
        <v>21</v>
      </c>
      <c r="M1993" t="s">
        <v>22</v>
      </c>
      <c r="N1993" t="s">
        <v>23</v>
      </c>
      <c r="O1993">
        <v>87.25</v>
      </c>
      <c r="P1993" t="s">
        <v>24</v>
      </c>
      <c r="R1993">
        <v>5775136</v>
      </c>
    </row>
    <row r="1994" spans="1:18" customFormat="1">
      <c r="A1994" s="1">
        <v>44012</v>
      </c>
      <c r="C1994" t="s">
        <v>56</v>
      </c>
      <c r="D1994" t="s">
        <v>19</v>
      </c>
      <c r="E1994">
        <v>1200600551</v>
      </c>
      <c r="F1994">
        <v>345030879</v>
      </c>
      <c r="G1994" t="s">
        <v>20</v>
      </c>
      <c r="H1994" t="s">
        <v>189</v>
      </c>
      <c r="J1994">
        <v>242.85</v>
      </c>
      <c r="K1994">
        <v>242.85</v>
      </c>
      <c r="L1994" t="s">
        <v>21</v>
      </c>
      <c r="M1994" t="s">
        <v>22</v>
      </c>
      <c r="N1994" t="s">
        <v>23</v>
      </c>
      <c r="O1994">
        <v>242.85</v>
      </c>
      <c r="P1994" t="s">
        <v>24</v>
      </c>
      <c r="R1994">
        <v>5775128</v>
      </c>
    </row>
    <row r="1995" spans="1:18" customFormat="1">
      <c r="A1995" s="1">
        <v>44012</v>
      </c>
      <c r="C1995" t="s">
        <v>56</v>
      </c>
      <c r="D1995" t="s">
        <v>19</v>
      </c>
      <c r="E1995">
        <v>1200600552</v>
      </c>
      <c r="F1995">
        <v>345030876</v>
      </c>
      <c r="G1995" t="s">
        <v>20</v>
      </c>
      <c r="H1995" t="s">
        <v>189</v>
      </c>
      <c r="J1995">
        <v>898.72</v>
      </c>
      <c r="K1995">
        <v>898.72</v>
      </c>
      <c r="L1995" t="s">
        <v>21</v>
      </c>
      <c r="M1995" t="s">
        <v>22</v>
      </c>
      <c r="N1995" t="s">
        <v>23</v>
      </c>
      <c r="O1995">
        <v>898.72</v>
      </c>
      <c r="P1995" t="s">
        <v>24</v>
      </c>
      <c r="R1995">
        <v>5775130</v>
      </c>
    </row>
    <row r="1996" spans="1:18" customFormat="1">
      <c r="A1996" s="1">
        <v>44012</v>
      </c>
      <c r="C1996" t="s">
        <v>91</v>
      </c>
      <c r="D1996" t="s">
        <v>19</v>
      </c>
      <c r="E1996">
        <v>1200600594</v>
      </c>
      <c r="F1996">
        <v>20076</v>
      </c>
      <c r="G1996" t="s">
        <v>20</v>
      </c>
      <c r="H1996" t="s">
        <v>192</v>
      </c>
      <c r="J1996">
        <v>87.6</v>
      </c>
      <c r="K1996">
        <v>87.6</v>
      </c>
      <c r="L1996" t="s">
        <v>21</v>
      </c>
      <c r="M1996" t="s">
        <v>22</v>
      </c>
      <c r="N1996" t="s">
        <v>23</v>
      </c>
      <c r="O1996">
        <v>87.6</v>
      </c>
      <c r="P1996" t="s">
        <v>24</v>
      </c>
      <c r="R1996">
        <v>5780227</v>
      </c>
    </row>
    <row r="1997" spans="1:18" customFormat="1">
      <c r="A1997" s="1">
        <v>44012</v>
      </c>
      <c r="C1997" t="s">
        <v>70</v>
      </c>
      <c r="D1997" t="s">
        <v>19</v>
      </c>
      <c r="E1997">
        <v>1200600562</v>
      </c>
      <c r="F1997">
        <v>200432</v>
      </c>
      <c r="G1997" t="s">
        <v>20</v>
      </c>
      <c r="H1997" t="s">
        <v>200</v>
      </c>
      <c r="J1997">
        <v>400.14</v>
      </c>
      <c r="K1997">
        <v>400.14</v>
      </c>
      <c r="L1997" t="s">
        <v>21</v>
      </c>
      <c r="M1997" t="s">
        <v>22</v>
      </c>
      <c r="N1997" t="s">
        <v>23</v>
      </c>
      <c r="O1997">
        <v>400.14</v>
      </c>
      <c r="P1997" t="s">
        <v>24</v>
      </c>
      <c r="R1997">
        <v>5775182</v>
      </c>
    </row>
    <row r="1998" spans="1:18">
      <c r="A1998" s="147">
        <v>44012</v>
      </c>
      <c r="C1998" t="s">
        <v>27</v>
      </c>
      <c r="D1998" t="s">
        <v>19</v>
      </c>
      <c r="E1998" s="106">
        <v>1200600535</v>
      </c>
      <c r="F1998" s="106">
        <v>2020382</v>
      </c>
      <c r="G1998" s="106" t="s">
        <v>20</v>
      </c>
      <c r="H1998" s="106" t="s">
        <v>219</v>
      </c>
      <c r="J1998" s="7">
        <v>2023.08</v>
      </c>
      <c r="K1998" s="7">
        <v>2023.08</v>
      </c>
      <c r="L1998" t="s">
        <v>21</v>
      </c>
      <c r="M1998" t="s">
        <v>22</v>
      </c>
      <c r="N1998" t="s">
        <v>23</v>
      </c>
      <c r="O1998" s="98">
        <v>2023.08</v>
      </c>
      <c r="P1998" t="s">
        <v>24</v>
      </c>
      <c r="R1998">
        <v>5775047</v>
      </c>
    </row>
    <row r="1999" spans="1:18">
      <c r="A1999" s="147">
        <v>44012</v>
      </c>
      <c r="C1999" t="s">
        <v>43</v>
      </c>
      <c r="D1999" t="s">
        <v>19</v>
      </c>
      <c r="E1999" s="106">
        <v>1200600536</v>
      </c>
      <c r="F1999" s="106">
        <v>2020383</v>
      </c>
      <c r="G1999" s="106" t="s">
        <v>20</v>
      </c>
      <c r="H1999" s="106" t="s">
        <v>219</v>
      </c>
      <c r="J1999" s="42">
        <v>827.52</v>
      </c>
      <c r="K1999" s="42">
        <v>827.52</v>
      </c>
      <c r="L1999" t="s">
        <v>21</v>
      </c>
      <c r="M1999" t="s">
        <v>22</v>
      </c>
      <c r="N1999" t="s">
        <v>23</v>
      </c>
      <c r="O1999" s="106">
        <v>827.52</v>
      </c>
      <c r="P1999" t="s">
        <v>24</v>
      </c>
      <c r="R1999">
        <v>5775049</v>
      </c>
    </row>
    <row r="2000" spans="1:18">
      <c r="A2000" s="147">
        <v>44012</v>
      </c>
      <c r="C2000" t="s">
        <v>35</v>
      </c>
      <c r="D2000" t="s">
        <v>19</v>
      </c>
      <c r="E2000" s="106">
        <v>1200600537</v>
      </c>
      <c r="F2000" s="106">
        <v>2020384</v>
      </c>
      <c r="G2000" s="106" t="s">
        <v>20</v>
      </c>
      <c r="H2000" s="106" t="s">
        <v>219</v>
      </c>
      <c r="J2000" s="7">
        <v>1764.24</v>
      </c>
      <c r="K2000" s="7">
        <v>1764.24</v>
      </c>
      <c r="L2000" t="s">
        <v>21</v>
      </c>
      <c r="M2000" t="s">
        <v>22</v>
      </c>
      <c r="N2000" t="s">
        <v>23</v>
      </c>
      <c r="O2000" s="98">
        <v>1764.24</v>
      </c>
      <c r="P2000" t="s">
        <v>24</v>
      </c>
      <c r="R2000">
        <v>5775051</v>
      </c>
    </row>
    <row r="2001" spans="1:18">
      <c r="A2001" s="147">
        <v>44012</v>
      </c>
      <c r="C2001" t="s">
        <v>96</v>
      </c>
      <c r="D2001" t="s">
        <v>19</v>
      </c>
      <c r="E2001" s="106">
        <v>1200600534</v>
      </c>
      <c r="F2001" s="106">
        <v>2020387</v>
      </c>
      <c r="G2001" s="106" t="s">
        <v>20</v>
      </c>
      <c r="H2001" s="106" t="s">
        <v>219</v>
      </c>
      <c r="J2001">
        <v>662.64</v>
      </c>
      <c r="K2001">
        <v>662.64</v>
      </c>
      <c r="L2001" t="s">
        <v>21</v>
      </c>
      <c r="M2001" t="s">
        <v>22</v>
      </c>
      <c r="N2001" t="s">
        <v>23</v>
      </c>
      <c r="O2001" s="106">
        <v>662.64</v>
      </c>
      <c r="P2001" t="s">
        <v>24</v>
      </c>
      <c r="R2001">
        <v>5775045</v>
      </c>
    </row>
    <row r="2002" spans="1:18">
      <c r="A2002" s="147">
        <v>44012</v>
      </c>
      <c r="C2002" t="s">
        <v>51</v>
      </c>
      <c r="D2002" t="s">
        <v>19</v>
      </c>
      <c r="E2002" s="106">
        <v>1200600532</v>
      </c>
      <c r="F2002" s="106">
        <v>2020388</v>
      </c>
      <c r="G2002" s="106" t="s">
        <v>20</v>
      </c>
      <c r="H2002" s="106" t="s">
        <v>219</v>
      </c>
      <c r="J2002" s="7">
        <v>1571.04</v>
      </c>
      <c r="K2002" s="7">
        <v>1571.04</v>
      </c>
      <c r="L2002" t="s">
        <v>21</v>
      </c>
      <c r="M2002" t="s">
        <v>22</v>
      </c>
      <c r="N2002" t="s">
        <v>23</v>
      </c>
      <c r="O2002" s="98">
        <v>1571.04</v>
      </c>
      <c r="P2002" t="s">
        <v>24</v>
      </c>
      <c r="R2002">
        <v>5775041</v>
      </c>
    </row>
    <row r="2003" spans="1:18">
      <c r="A2003" s="147">
        <v>44012</v>
      </c>
      <c r="C2003" t="s">
        <v>142</v>
      </c>
      <c r="D2003" t="s">
        <v>19</v>
      </c>
      <c r="E2003" s="106">
        <v>1200600533</v>
      </c>
      <c r="F2003" s="106">
        <v>2020389</v>
      </c>
      <c r="G2003" s="106" t="s">
        <v>20</v>
      </c>
      <c r="H2003" s="106" t="s">
        <v>219</v>
      </c>
      <c r="J2003" s="42">
        <v>275.27999999999997</v>
      </c>
      <c r="K2003" s="42">
        <v>275.27999999999997</v>
      </c>
      <c r="L2003" t="s">
        <v>21</v>
      </c>
      <c r="M2003" t="s">
        <v>22</v>
      </c>
      <c r="N2003" t="s">
        <v>23</v>
      </c>
      <c r="O2003" s="106">
        <v>275.27999999999997</v>
      </c>
      <c r="P2003" t="s">
        <v>24</v>
      </c>
      <c r="R2003">
        <v>5775043</v>
      </c>
    </row>
    <row r="2004" spans="1:18">
      <c r="A2004" s="147">
        <v>44012</v>
      </c>
      <c r="C2004" t="s">
        <v>116</v>
      </c>
      <c r="D2004" t="s">
        <v>19</v>
      </c>
      <c r="E2004" s="106">
        <v>1200600531</v>
      </c>
      <c r="F2004" s="106">
        <v>2020390</v>
      </c>
      <c r="G2004" s="106" t="s">
        <v>20</v>
      </c>
      <c r="H2004" s="106" t="s">
        <v>219</v>
      </c>
      <c r="J2004" s="7">
        <v>4890</v>
      </c>
      <c r="K2004" s="7">
        <v>4890</v>
      </c>
      <c r="L2004" t="s">
        <v>21</v>
      </c>
      <c r="M2004" t="s">
        <v>22</v>
      </c>
      <c r="N2004" t="s">
        <v>23</v>
      </c>
      <c r="O2004" s="98">
        <v>4890</v>
      </c>
      <c r="P2004" t="s">
        <v>24</v>
      </c>
      <c r="R2004">
        <v>5775035</v>
      </c>
    </row>
    <row r="2005" spans="1:18">
      <c r="A2005" s="147">
        <v>44012</v>
      </c>
      <c r="C2005" t="s">
        <v>116</v>
      </c>
      <c r="D2005" t="s">
        <v>19</v>
      </c>
      <c r="E2005" s="106">
        <v>1200600531</v>
      </c>
      <c r="F2005" s="106">
        <v>2020390</v>
      </c>
      <c r="G2005" s="106" t="s">
        <v>20</v>
      </c>
      <c r="H2005" s="106" t="s">
        <v>219</v>
      </c>
      <c r="J2005" s="42">
        <v>978</v>
      </c>
      <c r="K2005" s="42">
        <v>978</v>
      </c>
      <c r="L2005" t="s">
        <v>21</v>
      </c>
      <c r="M2005" t="s">
        <v>22</v>
      </c>
      <c r="N2005" t="s">
        <v>23</v>
      </c>
      <c r="O2005" s="106">
        <v>978</v>
      </c>
      <c r="P2005" t="s">
        <v>24</v>
      </c>
      <c r="R2005">
        <v>5775038</v>
      </c>
    </row>
    <row r="2006" spans="1:18" customFormat="1">
      <c r="A2006" s="1">
        <v>44012</v>
      </c>
      <c r="C2006" t="s">
        <v>49</v>
      </c>
      <c r="D2006" t="s">
        <v>19</v>
      </c>
      <c r="E2006">
        <v>1200600557</v>
      </c>
      <c r="F2006">
        <v>2070307</v>
      </c>
      <c r="G2006" t="s">
        <v>20</v>
      </c>
      <c r="H2006" t="s">
        <v>203</v>
      </c>
      <c r="J2006">
        <v>98.36</v>
      </c>
      <c r="K2006">
        <v>98.36</v>
      </c>
      <c r="L2006" t="s">
        <v>21</v>
      </c>
      <c r="M2006" t="s">
        <v>22</v>
      </c>
      <c r="N2006" t="s">
        <v>23</v>
      </c>
      <c r="O2006">
        <v>98.36</v>
      </c>
      <c r="P2006" t="s">
        <v>24</v>
      </c>
      <c r="R2006">
        <v>5775157</v>
      </c>
    </row>
    <row r="2007" spans="1:18" customFormat="1">
      <c r="A2007" s="1">
        <v>44012</v>
      </c>
      <c r="C2007" t="s">
        <v>66</v>
      </c>
      <c r="D2007" t="s">
        <v>19</v>
      </c>
      <c r="E2007">
        <v>1200600557</v>
      </c>
      <c r="F2007">
        <v>2070307</v>
      </c>
      <c r="G2007" t="s">
        <v>20</v>
      </c>
      <c r="H2007" t="s">
        <v>203</v>
      </c>
      <c r="J2007">
        <v>161.76</v>
      </c>
      <c r="K2007">
        <v>161.76</v>
      </c>
      <c r="L2007" t="s">
        <v>21</v>
      </c>
      <c r="M2007" t="s">
        <v>22</v>
      </c>
      <c r="N2007" t="s">
        <v>23</v>
      </c>
      <c r="O2007">
        <v>161.76</v>
      </c>
      <c r="P2007" t="s">
        <v>24</v>
      </c>
      <c r="R2007">
        <v>5775156</v>
      </c>
    </row>
    <row r="2008" spans="1:18" customFormat="1">
      <c r="A2008" s="1">
        <v>44012</v>
      </c>
      <c r="C2008" t="s">
        <v>51</v>
      </c>
      <c r="D2008" t="s">
        <v>19</v>
      </c>
      <c r="E2008">
        <v>1200600557</v>
      </c>
      <c r="F2008">
        <v>2070307</v>
      </c>
      <c r="G2008" t="s">
        <v>20</v>
      </c>
      <c r="H2008" t="s">
        <v>203</v>
      </c>
      <c r="J2008">
        <v>112.44</v>
      </c>
      <c r="K2008">
        <v>112.44</v>
      </c>
      <c r="L2008" t="s">
        <v>21</v>
      </c>
      <c r="M2008" t="s">
        <v>22</v>
      </c>
      <c r="N2008" t="s">
        <v>23</v>
      </c>
      <c r="O2008">
        <v>112.44</v>
      </c>
      <c r="P2008" t="s">
        <v>24</v>
      </c>
      <c r="R2008">
        <v>5775158</v>
      </c>
    </row>
    <row r="2009" spans="1:18" customFormat="1">
      <c r="A2009" s="1">
        <v>44012</v>
      </c>
      <c r="C2009" t="s">
        <v>39</v>
      </c>
      <c r="D2009" t="s">
        <v>19</v>
      </c>
      <c r="E2009">
        <v>1200600557</v>
      </c>
      <c r="F2009">
        <v>2070307</v>
      </c>
      <c r="G2009" t="s">
        <v>20</v>
      </c>
      <c r="H2009" t="s">
        <v>203</v>
      </c>
      <c r="J2009">
        <v>130.56</v>
      </c>
      <c r="K2009">
        <v>130.56</v>
      </c>
      <c r="L2009" t="s">
        <v>21</v>
      </c>
      <c r="M2009" t="s">
        <v>22</v>
      </c>
      <c r="N2009" t="s">
        <v>23</v>
      </c>
      <c r="O2009">
        <v>130.56</v>
      </c>
      <c r="P2009" t="s">
        <v>24</v>
      </c>
      <c r="R2009">
        <v>5775159</v>
      </c>
    </row>
    <row r="2010" spans="1:18" customFormat="1">
      <c r="A2010" s="1">
        <v>44012</v>
      </c>
      <c r="C2010" t="s">
        <v>136</v>
      </c>
      <c r="D2010" t="s">
        <v>19</v>
      </c>
      <c r="E2010">
        <v>1200600556</v>
      </c>
      <c r="F2010">
        <v>2070269</v>
      </c>
      <c r="G2010" t="s">
        <v>20</v>
      </c>
      <c r="H2010" t="s">
        <v>203</v>
      </c>
      <c r="J2010">
        <v>492.6</v>
      </c>
      <c r="K2010">
        <v>492.6</v>
      </c>
      <c r="L2010" t="s">
        <v>21</v>
      </c>
      <c r="M2010" t="s">
        <v>22</v>
      </c>
      <c r="N2010" t="s">
        <v>23</v>
      </c>
      <c r="O2010">
        <v>492.6</v>
      </c>
      <c r="P2010" t="s">
        <v>24</v>
      </c>
      <c r="R2010">
        <v>5775143</v>
      </c>
    </row>
    <row r="2011" spans="1:18" customFormat="1">
      <c r="A2011" s="1">
        <v>44012</v>
      </c>
      <c r="C2011" t="s">
        <v>27</v>
      </c>
      <c r="D2011" t="s">
        <v>19</v>
      </c>
      <c r="E2011">
        <v>1200600557</v>
      </c>
      <c r="F2011">
        <v>2070307</v>
      </c>
      <c r="G2011" t="s">
        <v>20</v>
      </c>
      <c r="H2011" t="s">
        <v>203</v>
      </c>
      <c r="J2011" s="42">
        <v>353.8</v>
      </c>
      <c r="K2011" s="42">
        <v>353.8</v>
      </c>
      <c r="L2011" t="s">
        <v>21</v>
      </c>
      <c r="M2011" t="s">
        <v>22</v>
      </c>
      <c r="N2011" t="s">
        <v>23</v>
      </c>
      <c r="O2011" s="42">
        <v>353.8</v>
      </c>
      <c r="P2011" t="s">
        <v>24</v>
      </c>
      <c r="R2011">
        <v>5775160</v>
      </c>
    </row>
    <row r="2012" spans="1:18" customFormat="1">
      <c r="A2012" s="1">
        <v>44012</v>
      </c>
      <c r="C2012" t="s">
        <v>29</v>
      </c>
      <c r="D2012" t="s">
        <v>19</v>
      </c>
      <c r="E2012">
        <v>1200600544</v>
      </c>
      <c r="F2012">
        <v>2205010179</v>
      </c>
      <c r="G2012" t="s">
        <v>20</v>
      </c>
      <c r="H2012" t="s">
        <v>212</v>
      </c>
      <c r="J2012" s="7">
        <v>1576.56</v>
      </c>
      <c r="K2012" s="7">
        <v>1576.56</v>
      </c>
      <c r="L2012" t="s">
        <v>21</v>
      </c>
      <c r="M2012" t="s">
        <v>22</v>
      </c>
      <c r="N2012" t="s">
        <v>23</v>
      </c>
      <c r="O2012" s="7">
        <v>1576.56</v>
      </c>
      <c r="P2012" t="s">
        <v>24</v>
      </c>
      <c r="R2012">
        <v>5775076</v>
      </c>
    </row>
    <row r="2013" spans="1:18" customFormat="1">
      <c r="A2013" s="1">
        <v>44012</v>
      </c>
      <c r="C2013" t="s">
        <v>59</v>
      </c>
      <c r="D2013" t="s">
        <v>19</v>
      </c>
      <c r="E2013">
        <v>1200600547</v>
      </c>
      <c r="F2013">
        <v>202086</v>
      </c>
      <c r="G2013" t="s">
        <v>20</v>
      </c>
      <c r="H2013" t="s">
        <v>220</v>
      </c>
      <c r="J2013">
        <v>82.8</v>
      </c>
      <c r="K2013">
        <v>82.8</v>
      </c>
      <c r="L2013" t="s">
        <v>21</v>
      </c>
      <c r="M2013" t="s">
        <v>22</v>
      </c>
      <c r="N2013" t="s">
        <v>23</v>
      </c>
      <c r="O2013">
        <v>82.8</v>
      </c>
      <c r="P2013" t="s">
        <v>24</v>
      </c>
      <c r="R2013">
        <v>5775120</v>
      </c>
    </row>
    <row r="2014" spans="1:18" customFormat="1">
      <c r="A2014" s="1">
        <v>44012</v>
      </c>
      <c r="C2014" t="s">
        <v>152</v>
      </c>
      <c r="D2014" t="s">
        <v>19</v>
      </c>
      <c r="E2014">
        <v>1200600586</v>
      </c>
      <c r="F2014">
        <v>202088</v>
      </c>
      <c r="G2014" t="s">
        <v>20</v>
      </c>
      <c r="H2014" t="s">
        <v>220</v>
      </c>
      <c r="J2014">
        <v>264</v>
      </c>
      <c r="K2014">
        <v>264</v>
      </c>
      <c r="L2014" t="s">
        <v>21</v>
      </c>
      <c r="M2014" t="s">
        <v>22</v>
      </c>
      <c r="N2014" t="s">
        <v>23</v>
      </c>
      <c r="O2014">
        <v>264</v>
      </c>
      <c r="P2014" t="s">
        <v>24</v>
      </c>
      <c r="R2014">
        <v>5779285</v>
      </c>
    </row>
    <row r="2015" spans="1:18" customFormat="1">
      <c r="A2015" s="1">
        <v>44012</v>
      </c>
      <c r="C2015" t="s">
        <v>87</v>
      </c>
      <c r="D2015" t="s">
        <v>19</v>
      </c>
      <c r="E2015">
        <v>1200600546</v>
      </c>
      <c r="F2015">
        <v>202085</v>
      </c>
      <c r="G2015" t="s">
        <v>20</v>
      </c>
      <c r="H2015" t="s">
        <v>220</v>
      </c>
      <c r="J2015" s="42">
        <v>145.19999999999999</v>
      </c>
      <c r="K2015" s="42">
        <v>145.19999999999999</v>
      </c>
      <c r="L2015" t="s">
        <v>21</v>
      </c>
      <c r="M2015" t="s">
        <v>22</v>
      </c>
      <c r="N2015" t="s">
        <v>23</v>
      </c>
      <c r="O2015" s="42">
        <v>145.19999999999999</v>
      </c>
      <c r="P2015" t="s">
        <v>24</v>
      </c>
      <c r="R2015">
        <v>5775118</v>
      </c>
    </row>
    <row r="2016" spans="1:18" customFormat="1">
      <c r="A2016" s="1">
        <v>44012</v>
      </c>
      <c r="C2016" t="s">
        <v>89</v>
      </c>
      <c r="D2016" t="s">
        <v>19</v>
      </c>
      <c r="E2016">
        <v>1200600540</v>
      </c>
      <c r="F2016">
        <v>19201901</v>
      </c>
      <c r="G2016" t="s">
        <v>20</v>
      </c>
      <c r="H2016" t="s">
        <v>229</v>
      </c>
      <c r="J2016" s="7">
        <v>1668</v>
      </c>
      <c r="K2016" s="7">
        <v>1668</v>
      </c>
      <c r="L2016" t="s">
        <v>21</v>
      </c>
      <c r="M2016" t="s">
        <v>22</v>
      </c>
      <c r="N2016" t="s">
        <v>23</v>
      </c>
      <c r="O2016" s="7">
        <v>1668</v>
      </c>
      <c r="P2016" t="s">
        <v>24</v>
      </c>
      <c r="R2016">
        <v>5775057</v>
      </c>
    </row>
    <row r="2017" spans="1:18" customFormat="1">
      <c r="A2017" s="1">
        <v>44012</v>
      </c>
      <c r="C2017" t="s">
        <v>89</v>
      </c>
      <c r="D2017" t="s">
        <v>19</v>
      </c>
      <c r="E2017">
        <v>1200600541</v>
      </c>
      <c r="F2017">
        <v>19201900</v>
      </c>
      <c r="G2017" t="s">
        <v>20</v>
      </c>
      <c r="H2017" t="s">
        <v>229</v>
      </c>
      <c r="J2017">
        <v>264</v>
      </c>
      <c r="K2017">
        <v>264</v>
      </c>
      <c r="L2017" t="s">
        <v>21</v>
      </c>
      <c r="M2017" t="s">
        <v>22</v>
      </c>
      <c r="N2017" t="s">
        <v>23</v>
      </c>
      <c r="O2017">
        <v>264</v>
      </c>
      <c r="P2017" t="s">
        <v>24</v>
      </c>
      <c r="R2017">
        <v>5775059</v>
      </c>
    </row>
    <row r="2018" spans="1:18" customFormat="1">
      <c r="A2018" s="1">
        <v>44012</v>
      </c>
      <c r="C2018" t="s">
        <v>89</v>
      </c>
      <c r="D2018" t="s">
        <v>19</v>
      </c>
      <c r="E2018">
        <v>1200600542</v>
      </c>
      <c r="F2018">
        <v>19201899</v>
      </c>
      <c r="G2018" t="s">
        <v>20</v>
      </c>
      <c r="H2018" t="s">
        <v>229</v>
      </c>
      <c r="J2018" s="7">
        <v>2460</v>
      </c>
      <c r="K2018" s="7">
        <v>2460</v>
      </c>
      <c r="L2018" t="s">
        <v>21</v>
      </c>
      <c r="M2018" t="s">
        <v>22</v>
      </c>
      <c r="N2018" t="s">
        <v>23</v>
      </c>
      <c r="O2018" s="7">
        <v>2460</v>
      </c>
      <c r="P2018" t="s">
        <v>24</v>
      </c>
      <c r="R2018">
        <v>5775061</v>
      </c>
    </row>
    <row r="2019" spans="1:18" customFormat="1">
      <c r="A2019" s="1">
        <v>44012</v>
      </c>
      <c r="C2019" t="s">
        <v>56</v>
      </c>
      <c r="D2019" t="s">
        <v>19</v>
      </c>
      <c r="E2019">
        <v>1200600524</v>
      </c>
      <c r="F2019">
        <v>2000116</v>
      </c>
      <c r="G2019" t="s">
        <v>20</v>
      </c>
      <c r="H2019" t="s">
        <v>235</v>
      </c>
      <c r="J2019">
        <v>144</v>
      </c>
      <c r="K2019">
        <v>144</v>
      </c>
      <c r="L2019" t="s">
        <v>21</v>
      </c>
      <c r="M2019" t="s">
        <v>22</v>
      </c>
      <c r="N2019" t="s">
        <v>23</v>
      </c>
      <c r="O2019">
        <v>144</v>
      </c>
      <c r="P2019" t="s">
        <v>24</v>
      </c>
      <c r="R2019">
        <v>5775010</v>
      </c>
    </row>
    <row r="2020" spans="1:18" customFormat="1">
      <c r="A2020" s="1">
        <v>44012</v>
      </c>
      <c r="C2020" t="s">
        <v>56</v>
      </c>
      <c r="D2020" t="s">
        <v>19</v>
      </c>
      <c r="E2020">
        <v>1200600525</v>
      </c>
      <c r="F2020">
        <v>2000110</v>
      </c>
      <c r="G2020" t="s">
        <v>20</v>
      </c>
      <c r="H2020" t="s">
        <v>235</v>
      </c>
      <c r="J2020">
        <v>362.4</v>
      </c>
      <c r="K2020">
        <v>362.4</v>
      </c>
      <c r="L2020" t="s">
        <v>21</v>
      </c>
      <c r="M2020" t="s">
        <v>22</v>
      </c>
      <c r="N2020" t="s">
        <v>23</v>
      </c>
      <c r="O2020">
        <v>362.4</v>
      </c>
      <c r="P2020" t="s">
        <v>24</v>
      </c>
      <c r="R2020">
        <v>5775012</v>
      </c>
    </row>
    <row r="2021" spans="1:18" customFormat="1">
      <c r="A2021" s="1">
        <v>44012</v>
      </c>
      <c r="C2021" t="s">
        <v>56</v>
      </c>
      <c r="D2021" t="s">
        <v>19</v>
      </c>
      <c r="E2021">
        <v>1200600543</v>
      </c>
      <c r="F2021">
        <v>2000117</v>
      </c>
      <c r="G2021" t="s">
        <v>20</v>
      </c>
      <c r="H2021" t="s">
        <v>235</v>
      </c>
      <c r="J2021">
        <v>362.4</v>
      </c>
      <c r="K2021">
        <v>362.4</v>
      </c>
      <c r="L2021" t="s">
        <v>21</v>
      </c>
      <c r="M2021" t="s">
        <v>22</v>
      </c>
      <c r="N2021" t="s">
        <v>23</v>
      </c>
      <c r="O2021">
        <v>362.4</v>
      </c>
      <c r="P2021" t="s">
        <v>24</v>
      </c>
      <c r="R2021">
        <v>5775074</v>
      </c>
    </row>
    <row r="2022" spans="1:18" customFormat="1">
      <c r="A2022" s="1">
        <v>44012</v>
      </c>
      <c r="C2022" t="s">
        <v>29</v>
      </c>
      <c r="D2022" t="s">
        <v>19</v>
      </c>
      <c r="E2022">
        <v>1200600528</v>
      </c>
      <c r="F2022">
        <v>1093088919</v>
      </c>
      <c r="G2022" t="s">
        <v>20</v>
      </c>
      <c r="H2022" t="s">
        <v>242</v>
      </c>
      <c r="J2022" s="7">
        <v>2832</v>
      </c>
      <c r="K2022" s="7">
        <v>2832</v>
      </c>
      <c r="L2022" t="s">
        <v>21</v>
      </c>
      <c r="M2022" t="s">
        <v>22</v>
      </c>
      <c r="N2022" t="s">
        <v>23</v>
      </c>
      <c r="O2022" s="7">
        <v>2832</v>
      </c>
      <c r="P2022" t="s">
        <v>24</v>
      </c>
      <c r="R2022">
        <v>5775021</v>
      </c>
    </row>
    <row r="2023" spans="1:18" customFormat="1">
      <c r="A2023" s="1">
        <v>44012</v>
      </c>
      <c r="C2023" t="s">
        <v>29</v>
      </c>
      <c r="D2023" t="s">
        <v>19</v>
      </c>
      <c r="E2023">
        <v>1200600529</v>
      </c>
      <c r="F2023">
        <v>1093088918</v>
      </c>
      <c r="G2023" t="s">
        <v>20</v>
      </c>
      <c r="H2023" t="s">
        <v>242</v>
      </c>
      <c r="J2023" s="7">
        <v>2832</v>
      </c>
      <c r="K2023" s="7">
        <v>2832</v>
      </c>
      <c r="L2023" t="s">
        <v>21</v>
      </c>
      <c r="M2023" t="s">
        <v>22</v>
      </c>
      <c r="N2023" t="s">
        <v>23</v>
      </c>
      <c r="O2023" s="7">
        <v>2832</v>
      </c>
      <c r="P2023" t="s">
        <v>24</v>
      </c>
      <c r="R2023">
        <v>5775023</v>
      </c>
    </row>
    <row r="2024" spans="1:18" customFormat="1">
      <c r="A2024" s="1">
        <v>44012</v>
      </c>
      <c r="C2024" t="s">
        <v>56</v>
      </c>
      <c r="D2024" t="s">
        <v>19</v>
      </c>
      <c r="E2024">
        <v>1200600549</v>
      </c>
      <c r="F2024">
        <v>2020091016</v>
      </c>
      <c r="G2024" t="s">
        <v>20</v>
      </c>
      <c r="H2024" t="s">
        <v>243</v>
      </c>
      <c r="J2024">
        <v>864.48</v>
      </c>
      <c r="K2024">
        <v>864.48</v>
      </c>
      <c r="L2024" t="s">
        <v>21</v>
      </c>
      <c r="M2024" t="s">
        <v>22</v>
      </c>
      <c r="N2024" t="s">
        <v>23</v>
      </c>
      <c r="O2024">
        <v>864.48</v>
      </c>
      <c r="P2024" t="s">
        <v>24</v>
      </c>
      <c r="R2024">
        <v>5775124</v>
      </c>
    </row>
    <row r="2025" spans="1:18" customFormat="1">
      <c r="A2025" s="1">
        <v>44012</v>
      </c>
      <c r="C2025" t="s">
        <v>56</v>
      </c>
      <c r="D2025" t="s">
        <v>19</v>
      </c>
      <c r="E2025">
        <v>1200600550</v>
      </c>
      <c r="F2025">
        <v>2020091012</v>
      </c>
      <c r="G2025" t="s">
        <v>20</v>
      </c>
      <c r="H2025" t="s">
        <v>243</v>
      </c>
      <c r="J2025">
        <v>886.68</v>
      </c>
      <c r="K2025">
        <v>886.68</v>
      </c>
      <c r="L2025" t="s">
        <v>21</v>
      </c>
      <c r="M2025" t="s">
        <v>22</v>
      </c>
      <c r="N2025" t="s">
        <v>23</v>
      </c>
      <c r="O2025">
        <v>886.68</v>
      </c>
      <c r="P2025" t="s">
        <v>24</v>
      </c>
      <c r="R2025">
        <v>5775126</v>
      </c>
    </row>
    <row r="2026" spans="1:18">
      <c r="A2026" s="147">
        <v>44012</v>
      </c>
      <c r="C2026" t="s">
        <v>116</v>
      </c>
      <c r="D2026" t="s">
        <v>19</v>
      </c>
      <c r="E2026" s="106">
        <v>1200600530</v>
      </c>
      <c r="F2026" s="106">
        <v>2020391</v>
      </c>
      <c r="G2026" s="106" t="s">
        <v>20</v>
      </c>
      <c r="H2026" s="106" t="s">
        <v>219</v>
      </c>
      <c r="J2026" s="7">
        <v>8790</v>
      </c>
      <c r="K2026" s="7">
        <v>8790</v>
      </c>
      <c r="L2026" t="s">
        <v>21</v>
      </c>
      <c r="M2026" t="s">
        <v>22</v>
      </c>
      <c r="N2026" t="s">
        <v>23</v>
      </c>
      <c r="O2026" s="98">
        <v>8790</v>
      </c>
      <c r="P2026" t="s">
        <v>24</v>
      </c>
      <c r="R2026">
        <v>5775025</v>
      </c>
    </row>
    <row r="2027" spans="1:18">
      <c r="A2027" s="147">
        <v>44012</v>
      </c>
      <c r="C2027" t="s">
        <v>116</v>
      </c>
      <c r="D2027" t="s">
        <v>19</v>
      </c>
      <c r="E2027" s="106">
        <v>1200600530</v>
      </c>
      <c r="F2027" s="106">
        <v>2020391</v>
      </c>
      <c r="G2027" s="106" t="s">
        <v>20</v>
      </c>
      <c r="H2027" s="106" t="s">
        <v>219</v>
      </c>
      <c r="J2027" s="7">
        <v>1758</v>
      </c>
      <c r="K2027" s="7">
        <v>1758</v>
      </c>
      <c r="L2027" t="s">
        <v>21</v>
      </c>
      <c r="M2027" t="s">
        <v>22</v>
      </c>
      <c r="N2027" t="s">
        <v>23</v>
      </c>
      <c r="O2027" s="98">
        <v>1758</v>
      </c>
      <c r="P2027" t="s">
        <v>24</v>
      </c>
      <c r="R2027">
        <v>5775028</v>
      </c>
    </row>
    <row r="2028" spans="1:18" customFormat="1">
      <c r="A2028" s="1">
        <v>44012</v>
      </c>
      <c r="C2028" t="s">
        <v>29</v>
      </c>
      <c r="D2028" t="s">
        <v>19</v>
      </c>
      <c r="E2028">
        <v>1200600563</v>
      </c>
      <c r="F2028">
        <v>202090167</v>
      </c>
      <c r="G2028" t="s">
        <v>20</v>
      </c>
      <c r="H2028" t="s">
        <v>252</v>
      </c>
      <c r="J2028" s="7">
        <v>1476</v>
      </c>
      <c r="K2028" s="7">
        <v>1476</v>
      </c>
      <c r="L2028" t="s">
        <v>21</v>
      </c>
      <c r="M2028" t="s">
        <v>22</v>
      </c>
      <c r="N2028" t="s">
        <v>23</v>
      </c>
      <c r="O2028" s="7">
        <v>1476</v>
      </c>
      <c r="P2028" t="s">
        <v>24</v>
      </c>
      <c r="R2028">
        <v>5775186</v>
      </c>
    </row>
    <row r="2029" spans="1:18" customFormat="1">
      <c r="A2029" s="1">
        <v>44012</v>
      </c>
      <c r="C2029" t="s">
        <v>59</v>
      </c>
      <c r="D2029" t="s">
        <v>19</v>
      </c>
      <c r="E2029">
        <v>1200600539</v>
      </c>
      <c r="F2029">
        <v>4115007432</v>
      </c>
      <c r="G2029" t="s">
        <v>20</v>
      </c>
      <c r="H2029" t="s">
        <v>262</v>
      </c>
      <c r="J2029">
        <v>315.62</v>
      </c>
      <c r="K2029">
        <v>315.62</v>
      </c>
      <c r="L2029" t="s">
        <v>21</v>
      </c>
      <c r="M2029" t="s">
        <v>22</v>
      </c>
      <c r="N2029" t="s">
        <v>23</v>
      </c>
      <c r="O2029">
        <v>315.62</v>
      </c>
      <c r="P2029" t="s">
        <v>24</v>
      </c>
      <c r="R2029">
        <v>5775055</v>
      </c>
    </row>
    <row r="2030" spans="1:18" customFormat="1">
      <c r="A2030" s="1">
        <v>44012</v>
      </c>
      <c r="C2030" t="s">
        <v>87</v>
      </c>
      <c r="D2030" t="s">
        <v>19</v>
      </c>
      <c r="E2030">
        <v>1200600538</v>
      </c>
      <c r="F2030">
        <v>4115007431</v>
      </c>
      <c r="G2030" t="s">
        <v>20</v>
      </c>
      <c r="H2030" t="s">
        <v>262</v>
      </c>
      <c r="J2030">
        <v>626.29999999999995</v>
      </c>
      <c r="K2030">
        <v>626.29999999999995</v>
      </c>
      <c r="L2030" t="s">
        <v>21</v>
      </c>
      <c r="M2030" t="s">
        <v>22</v>
      </c>
      <c r="N2030" t="s">
        <v>23</v>
      </c>
      <c r="O2030">
        <v>626.29999999999995</v>
      </c>
      <c r="P2030" t="s">
        <v>24</v>
      </c>
      <c r="R2030">
        <v>5775053</v>
      </c>
    </row>
    <row r="2031" spans="1:18" customFormat="1">
      <c r="A2031" s="1">
        <v>44012</v>
      </c>
      <c r="C2031" t="s">
        <v>87</v>
      </c>
      <c r="D2031" t="s">
        <v>19</v>
      </c>
      <c r="E2031">
        <v>1200600561</v>
      </c>
      <c r="F2031">
        <v>20201400</v>
      </c>
      <c r="G2031" t="s">
        <v>20</v>
      </c>
      <c r="H2031" t="s">
        <v>274</v>
      </c>
      <c r="J2031">
        <v>720</v>
      </c>
      <c r="K2031">
        <v>720</v>
      </c>
      <c r="L2031" t="s">
        <v>21</v>
      </c>
      <c r="M2031" t="s">
        <v>22</v>
      </c>
      <c r="N2031" t="s">
        <v>23</v>
      </c>
      <c r="O2031">
        <v>720</v>
      </c>
      <c r="P2031" t="s">
        <v>24</v>
      </c>
      <c r="R2031">
        <v>5775178</v>
      </c>
    </row>
    <row r="2032" spans="1:18" customFormat="1">
      <c r="A2032" s="1">
        <v>44012</v>
      </c>
      <c r="C2032" t="s">
        <v>87</v>
      </c>
      <c r="D2032" t="s">
        <v>19</v>
      </c>
      <c r="E2032">
        <v>1200600526</v>
      </c>
      <c r="F2032">
        <v>20201324</v>
      </c>
      <c r="G2032" t="s">
        <v>20</v>
      </c>
      <c r="H2032" t="s">
        <v>274</v>
      </c>
      <c r="J2032">
        <v>487.2</v>
      </c>
      <c r="K2032">
        <v>487.2</v>
      </c>
      <c r="L2032" t="s">
        <v>21</v>
      </c>
      <c r="M2032" t="s">
        <v>22</v>
      </c>
      <c r="N2032" t="s">
        <v>23</v>
      </c>
      <c r="O2032">
        <v>487.2</v>
      </c>
      <c r="P2032" t="s">
        <v>24</v>
      </c>
      <c r="R2032">
        <v>5775014</v>
      </c>
    </row>
    <row r="2033" spans="1:18" customFormat="1">
      <c r="A2033" s="1">
        <v>44012</v>
      </c>
      <c r="C2033" t="s">
        <v>120</v>
      </c>
      <c r="D2033" t="s">
        <v>19</v>
      </c>
      <c r="E2033">
        <v>1200600553</v>
      </c>
      <c r="F2033">
        <v>2060026</v>
      </c>
      <c r="G2033" t="s">
        <v>20</v>
      </c>
      <c r="H2033" t="s">
        <v>277</v>
      </c>
      <c r="J2033">
        <v>390</v>
      </c>
      <c r="K2033">
        <v>390</v>
      </c>
      <c r="L2033" t="s">
        <v>21</v>
      </c>
      <c r="M2033" t="s">
        <v>22</v>
      </c>
      <c r="N2033" t="s">
        <v>23</v>
      </c>
      <c r="O2033">
        <v>390</v>
      </c>
      <c r="P2033" t="s">
        <v>24</v>
      </c>
      <c r="R2033">
        <v>5775134</v>
      </c>
    </row>
    <row r="2034" spans="1:18" customFormat="1">
      <c r="A2034" s="1">
        <v>44012</v>
      </c>
      <c r="C2034" t="s">
        <v>146</v>
      </c>
      <c r="D2034" t="s">
        <v>19</v>
      </c>
      <c r="E2034">
        <v>1200600559</v>
      </c>
      <c r="F2034">
        <v>2021275</v>
      </c>
      <c r="G2034" t="s">
        <v>20</v>
      </c>
      <c r="H2034" t="s">
        <v>279</v>
      </c>
      <c r="J2034">
        <v>228</v>
      </c>
      <c r="K2034">
        <v>228</v>
      </c>
      <c r="L2034" t="s">
        <v>21</v>
      </c>
      <c r="M2034" t="s">
        <v>22</v>
      </c>
      <c r="N2034" t="s">
        <v>23</v>
      </c>
      <c r="O2034">
        <v>228</v>
      </c>
      <c r="P2034" t="s">
        <v>24</v>
      </c>
      <c r="R2034">
        <v>5775164</v>
      </c>
    </row>
    <row r="2035" spans="1:18" customFormat="1">
      <c r="A2035" s="1">
        <v>44012</v>
      </c>
      <c r="C2035" t="s">
        <v>63</v>
      </c>
      <c r="D2035" t="s">
        <v>19</v>
      </c>
      <c r="E2035">
        <v>1200600560</v>
      </c>
      <c r="F2035">
        <v>2021276</v>
      </c>
      <c r="G2035" t="s">
        <v>20</v>
      </c>
      <c r="H2035" t="s">
        <v>279</v>
      </c>
      <c r="J2035">
        <v>86.4</v>
      </c>
      <c r="K2035">
        <v>86.4</v>
      </c>
      <c r="L2035" t="s">
        <v>21</v>
      </c>
      <c r="M2035" t="s">
        <v>22</v>
      </c>
      <c r="N2035" t="s">
        <v>23</v>
      </c>
      <c r="O2035">
        <v>86.4</v>
      </c>
      <c r="P2035" t="s">
        <v>24</v>
      </c>
      <c r="R2035">
        <v>5775172</v>
      </c>
    </row>
    <row r="2036" spans="1:18" customFormat="1">
      <c r="A2036" s="1">
        <v>44012</v>
      </c>
      <c r="C2036" t="s">
        <v>89</v>
      </c>
      <c r="D2036" t="s">
        <v>19</v>
      </c>
      <c r="E2036">
        <v>1200600558</v>
      </c>
      <c r="F2036">
        <v>2021277</v>
      </c>
      <c r="G2036" t="s">
        <v>20</v>
      </c>
      <c r="H2036" t="s">
        <v>279</v>
      </c>
      <c r="J2036">
        <v>86.4</v>
      </c>
      <c r="K2036">
        <v>86.4</v>
      </c>
      <c r="L2036" t="s">
        <v>21</v>
      </c>
      <c r="M2036" t="s">
        <v>22</v>
      </c>
      <c r="N2036" t="s">
        <v>23</v>
      </c>
      <c r="O2036">
        <v>86.4</v>
      </c>
      <c r="P2036" t="s">
        <v>24</v>
      </c>
      <c r="R2036">
        <v>5775162</v>
      </c>
    </row>
    <row r="2037" spans="1:18" customFormat="1">
      <c r="A2037" s="1">
        <v>44018</v>
      </c>
      <c r="C2037" t="s">
        <v>58</v>
      </c>
      <c r="D2037" t="s">
        <v>19</v>
      </c>
      <c r="E2037">
        <v>1200700068</v>
      </c>
      <c r="F2037">
        <v>20239</v>
      </c>
      <c r="G2037" t="s">
        <v>20</v>
      </c>
      <c r="H2037" t="s">
        <v>278</v>
      </c>
      <c r="J2037">
        <v>708</v>
      </c>
      <c r="K2037">
        <v>708</v>
      </c>
      <c r="L2037" t="s">
        <v>21</v>
      </c>
      <c r="M2037" t="s">
        <v>22</v>
      </c>
      <c r="N2037" t="s">
        <v>23</v>
      </c>
      <c r="O2037">
        <v>708</v>
      </c>
      <c r="P2037" t="s">
        <v>24</v>
      </c>
      <c r="R2037">
        <v>5792899</v>
      </c>
    </row>
    <row r="2038" spans="1:18">
      <c r="A2038" s="147">
        <v>44020</v>
      </c>
      <c r="C2038" t="s">
        <v>49</v>
      </c>
      <c r="D2038" t="s">
        <v>19</v>
      </c>
      <c r="E2038" s="106">
        <v>1200700074</v>
      </c>
      <c r="F2038" s="106">
        <v>2020397</v>
      </c>
      <c r="G2038" s="106" t="s">
        <v>20</v>
      </c>
      <c r="H2038" s="106" t="s">
        <v>219</v>
      </c>
      <c r="J2038" s="7">
        <v>1807.92</v>
      </c>
      <c r="K2038" s="7">
        <v>1807.92</v>
      </c>
      <c r="L2038" t="s">
        <v>21</v>
      </c>
      <c r="M2038" t="s">
        <v>22</v>
      </c>
      <c r="N2038" t="s">
        <v>23</v>
      </c>
      <c r="O2038" s="98">
        <v>1807.92</v>
      </c>
      <c r="P2038" t="s">
        <v>24</v>
      </c>
      <c r="R2038">
        <v>5792998</v>
      </c>
    </row>
    <row r="2039" spans="1:18">
      <c r="A2039" s="147">
        <v>44020</v>
      </c>
      <c r="C2039" t="s">
        <v>53</v>
      </c>
      <c r="D2039" t="s">
        <v>19</v>
      </c>
      <c r="E2039" s="106">
        <v>1200700073</v>
      </c>
      <c r="F2039" s="106">
        <v>2020399</v>
      </c>
      <c r="G2039" s="106" t="s">
        <v>20</v>
      </c>
      <c r="H2039" s="106" t="s">
        <v>219</v>
      </c>
      <c r="J2039">
        <v>628.44000000000005</v>
      </c>
      <c r="K2039">
        <v>628.44000000000005</v>
      </c>
      <c r="L2039" t="s">
        <v>21</v>
      </c>
      <c r="M2039" t="s">
        <v>22</v>
      </c>
      <c r="N2039" t="s">
        <v>23</v>
      </c>
      <c r="O2039" s="106">
        <v>628.44000000000005</v>
      </c>
      <c r="P2039" t="s">
        <v>24</v>
      </c>
      <c r="R2039">
        <v>5792992</v>
      </c>
    </row>
    <row r="2040" spans="1:18">
      <c r="A2040" s="147">
        <v>44020</v>
      </c>
      <c r="C2040" t="s">
        <v>56</v>
      </c>
      <c r="D2040" t="s">
        <v>19</v>
      </c>
      <c r="E2040" s="106">
        <v>1200700072</v>
      </c>
      <c r="F2040" s="106">
        <v>2020400</v>
      </c>
      <c r="G2040" s="106" t="s">
        <v>20</v>
      </c>
      <c r="H2040" s="106" t="s">
        <v>219</v>
      </c>
      <c r="J2040">
        <v>615.12</v>
      </c>
      <c r="K2040">
        <v>615.12</v>
      </c>
      <c r="L2040" t="s">
        <v>21</v>
      </c>
      <c r="M2040" t="s">
        <v>22</v>
      </c>
      <c r="N2040" t="s">
        <v>23</v>
      </c>
      <c r="O2040" s="106">
        <v>615.12</v>
      </c>
      <c r="P2040" t="s">
        <v>24</v>
      </c>
      <c r="R2040">
        <v>5792988</v>
      </c>
    </row>
    <row r="2041" spans="1:18">
      <c r="A2041" s="147">
        <v>44020</v>
      </c>
      <c r="C2041" t="s">
        <v>27</v>
      </c>
      <c r="D2041" t="s">
        <v>19</v>
      </c>
      <c r="E2041" s="106">
        <v>1200700071</v>
      </c>
      <c r="F2041" s="106">
        <v>2020402</v>
      </c>
      <c r="G2041" s="106" t="s">
        <v>20</v>
      </c>
      <c r="H2041" s="106" t="s">
        <v>219</v>
      </c>
      <c r="J2041">
        <v>222.84</v>
      </c>
      <c r="K2041">
        <v>222.84</v>
      </c>
      <c r="L2041" t="s">
        <v>21</v>
      </c>
      <c r="M2041" t="s">
        <v>22</v>
      </c>
      <c r="N2041" t="s">
        <v>23</v>
      </c>
      <c r="O2041" s="106">
        <v>222.84</v>
      </c>
      <c r="P2041" t="s">
        <v>24</v>
      </c>
      <c r="R2041">
        <v>5792980</v>
      </c>
    </row>
    <row r="2042" spans="1:18">
      <c r="A2042" s="147">
        <v>44020</v>
      </c>
      <c r="C2042" t="s">
        <v>185</v>
      </c>
      <c r="D2042" t="s">
        <v>19</v>
      </c>
      <c r="E2042" s="106">
        <v>1200700070</v>
      </c>
      <c r="F2042" s="106">
        <v>2020403</v>
      </c>
      <c r="G2042" s="106" t="s">
        <v>20</v>
      </c>
      <c r="H2042" s="106" t="s">
        <v>219</v>
      </c>
      <c r="J2042">
        <v>544.79999999999995</v>
      </c>
      <c r="K2042">
        <v>544.79999999999995</v>
      </c>
      <c r="L2042" t="s">
        <v>21</v>
      </c>
      <c r="M2042" t="s">
        <v>22</v>
      </c>
      <c r="N2042" t="s">
        <v>23</v>
      </c>
      <c r="O2042" s="106">
        <v>544.79999999999995</v>
      </c>
      <c r="P2042" t="s">
        <v>24</v>
      </c>
      <c r="R2042">
        <v>5792978</v>
      </c>
    </row>
    <row r="2043" spans="1:18" customFormat="1">
      <c r="A2043" s="1">
        <v>44020</v>
      </c>
      <c r="C2043" t="s">
        <v>116</v>
      </c>
      <c r="D2043" t="s">
        <v>19</v>
      </c>
      <c r="E2043">
        <v>1200700125</v>
      </c>
      <c r="F2043">
        <v>20201401</v>
      </c>
      <c r="G2043" t="s">
        <v>20</v>
      </c>
      <c r="H2043" t="s">
        <v>274</v>
      </c>
      <c r="J2043">
        <v>180</v>
      </c>
      <c r="K2043">
        <v>180</v>
      </c>
      <c r="L2043" t="s">
        <v>21</v>
      </c>
      <c r="M2043" t="s">
        <v>22</v>
      </c>
      <c r="N2043" t="s">
        <v>23</v>
      </c>
      <c r="O2043">
        <v>180</v>
      </c>
      <c r="P2043" t="s">
        <v>24</v>
      </c>
      <c r="R2043">
        <v>5795114</v>
      </c>
    </row>
    <row r="2044" spans="1:18" customFormat="1">
      <c r="A2044" s="1">
        <v>44021</v>
      </c>
      <c r="C2044" t="s">
        <v>146</v>
      </c>
      <c r="D2044" t="s">
        <v>19</v>
      </c>
      <c r="E2044">
        <v>1200700126</v>
      </c>
      <c r="F2044">
        <v>220072072</v>
      </c>
      <c r="G2044" t="s">
        <v>20</v>
      </c>
      <c r="H2044" t="s">
        <v>273</v>
      </c>
      <c r="J2044">
        <v>757.2</v>
      </c>
      <c r="K2044">
        <v>757.2</v>
      </c>
      <c r="L2044" t="s">
        <v>21</v>
      </c>
      <c r="M2044" t="s">
        <v>22</v>
      </c>
      <c r="N2044" t="s">
        <v>23</v>
      </c>
      <c r="O2044">
        <v>757.2</v>
      </c>
      <c r="P2044" t="s">
        <v>24</v>
      </c>
      <c r="R2044">
        <v>5795116</v>
      </c>
    </row>
    <row r="2045" spans="1:18" customFormat="1">
      <c r="A2045" s="1">
        <v>44021</v>
      </c>
      <c r="C2045" t="s">
        <v>82</v>
      </c>
      <c r="D2045" t="s">
        <v>19</v>
      </c>
      <c r="E2045">
        <v>1200700127</v>
      </c>
      <c r="F2045">
        <v>220073073</v>
      </c>
      <c r="G2045" t="s">
        <v>20</v>
      </c>
      <c r="H2045" t="s">
        <v>273</v>
      </c>
      <c r="J2045">
        <v>649.20000000000005</v>
      </c>
      <c r="K2045">
        <v>649.20000000000005</v>
      </c>
      <c r="L2045" t="s">
        <v>21</v>
      </c>
      <c r="M2045" t="s">
        <v>22</v>
      </c>
      <c r="N2045" t="s">
        <v>23</v>
      </c>
      <c r="O2045">
        <v>649.20000000000005</v>
      </c>
      <c r="P2045" t="s">
        <v>24</v>
      </c>
      <c r="R2045">
        <v>5795122</v>
      </c>
    </row>
    <row r="2046" spans="1:18" customFormat="1">
      <c r="A2046" s="1">
        <v>44022</v>
      </c>
      <c r="C2046" t="s">
        <v>56</v>
      </c>
      <c r="D2046" t="s">
        <v>19</v>
      </c>
      <c r="E2046">
        <v>1200700128</v>
      </c>
      <c r="F2046">
        <v>2000129</v>
      </c>
      <c r="G2046" t="s">
        <v>20</v>
      </c>
      <c r="H2046" t="s">
        <v>235</v>
      </c>
      <c r="J2046">
        <v>362.4</v>
      </c>
      <c r="K2046">
        <v>362.4</v>
      </c>
      <c r="L2046" t="s">
        <v>21</v>
      </c>
      <c r="M2046" t="s">
        <v>22</v>
      </c>
      <c r="N2046" t="s">
        <v>23</v>
      </c>
      <c r="O2046">
        <v>362.4</v>
      </c>
      <c r="P2046" t="s">
        <v>24</v>
      </c>
      <c r="R2046">
        <v>5795124</v>
      </c>
    </row>
    <row r="2047" spans="1:18" customFormat="1">
      <c r="A2047" s="1">
        <v>44022</v>
      </c>
      <c r="C2047" t="s">
        <v>56</v>
      </c>
      <c r="D2047" t="s">
        <v>19</v>
      </c>
      <c r="E2047">
        <v>1200700129</v>
      </c>
      <c r="F2047">
        <v>2000130</v>
      </c>
      <c r="G2047" t="s">
        <v>20</v>
      </c>
      <c r="H2047" t="s">
        <v>235</v>
      </c>
      <c r="J2047">
        <v>200.4</v>
      </c>
      <c r="K2047">
        <v>200.4</v>
      </c>
      <c r="L2047" t="s">
        <v>21</v>
      </c>
      <c r="M2047" t="s">
        <v>22</v>
      </c>
      <c r="N2047" t="s">
        <v>23</v>
      </c>
      <c r="O2047">
        <v>200.4</v>
      </c>
      <c r="P2047" t="s">
        <v>24</v>
      </c>
      <c r="R2047">
        <v>5795130</v>
      </c>
    </row>
    <row r="2048" spans="1:18">
      <c r="A2048" s="147">
        <v>44028</v>
      </c>
      <c r="C2048" t="s">
        <v>49</v>
      </c>
      <c r="D2048" t="s">
        <v>19</v>
      </c>
      <c r="E2048" s="106">
        <v>1200700131</v>
      </c>
      <c r="F2048" s="106">
        <v>2020413</v>
      </c>
      <c r="G2048" s="106" t="s">
        <v>20</v>
      </c>
      <c r="H2048" s="106" t="s">
        <v>219</v>
      </c>
      <c r="J2048">
        <v>108.96</v>
      </c>
      <c r="K2048">
        <v>108.96</v>
      </c>
      <c r="L2048" t="s">
        <v>21</v>
      </c>
      <c r="M2048" t="s">
        <v>22</v>
      </c>
      <c r="N2048" t="s">
        <v>23</v>
      </c>
      <c r="O2048" s="106">
        <v>108.96</v>
      </c>
      <c r="P2048" t="s">
        <v>24</v>
      </c>
      <c r="R2048">
        <v>5795138</v>
      </c>
    </row>
    <row r="2049" spans="1:18">
      <c r="A2049" s="147">
        <v>44028</v>
      </c>
      <c r="C2049" t="s">
        <v>49</v>
      </c>
      <c r="D2049" t="s">
        <v>19</v>
      </c>
      <c r="E2049" s="106">
        <v>1200700132</v>
      </c>
      <c r="F2049" s="106">
        <v>2020414</v>
      </c>
      <c r="G2049" s="106" t="s">
        <v>20</v>
      </c>
      <c r="H2049" s="106" t="s">
        <v>219</v>
      </c>
      <c r="J2049">
        <v>159.24</v>
      </c>
      <c r="K2049">
        <v>159.24</v>
      </c>
      <c r="L2049" t="s">
        <v>21</v>
      </c>
      <c r="M2049" t="s">
        <v>22</v>
      </c>
      <c r="N2049" t="s">
        <v>23</v>
      </c>
      <c r="O2049" s="106">
        <v>159.24</v>
      </c>
      <c r="P2049" t="s">
        <v>24</v>
      </c>
      <c r="R2049">
        <v>5795140</v>
      </c>
    </row>
    <row r="2050" spans="1:18">
      <c r="A2050" s="147">
        <v>44028</v>
      </c>
      <c r="C2050" t="s">
        <v>50</v>
      </c>
      <c r="D2050" t="s">
        <v>19</v>
      </c>
      <c r="E2050" s="106">
        <v>1200700133</v>
      </c>
      <c r="F2050" s="106">
        <v>2020415</v>
      </c>
      <c r="G2050" s="106" t="s">
        <v>20</v>
      </c>
      <c r="H2050" s="106" t="s">
        <v>219</v>
      </c>
      <c r="J2050" s="7">
        <v>2017.68</v>
      </c>
      <c r="K2050" s="7">
        <v>2017.68</v>
      </c>
      <c r="L2050" t="s">
        <v>21</v>
      </c>
      <c r="M2050" t="s">
        <v>22</v>
      </c>
      <c r="N2050" t="s">
        <v>23</v>
      </c>
      <c r="O2050" s="98">
        <v>2017.68</v>
      </c>
      <c r="P2050" t="s">
        <v>24</v>
      </c>
      <c r="R2050">
        <v>5795146</v>
      </c>
    </row>
    <row r="2051" spans="1:18">
      <c r="A2051" s="147">
        <v>44028</v>
      </c>
      <c r="C2051" t="s">
        <v>29</v>
      </c>
      <c r="D2051" t="s">
        <v>19</v>
      </c>
      <c r="E2051" s="106">
        <v>1200700134</v>
      </c>
      <c r="F2051" s="106">
        <v>2020416</v>
      </c>
      <c r="G2051" s="106" t="s">
        <v>20</v>
      </c>
      <c r="H2051" s="106" t="s">
        <v>219</v>
      </c>
      <c r="J2051">
        <v>99.24</v>
      </c>
      <c r="K2051">
        <v>99.24</v>
      </c>
      <c r="L2051" t="s">
        <v>21</v>
      </c>
      <c r="M2051" t="s">
        <v>22</v>
      </c>
      <c r="N2051" t="s">
        <v>23</v>
      </c>
      <c r="O2051" s="106">
        <v>99.24</v>
      </c>
      <c r="P2051" t="s">
        <v>24</v>
      </c>
      <c r="R2051">
        <v>5795148</v>
      </c>
    </row>
    <row r="2052" spans="1:18" customFormat="1">
      <c r="A2052" s="1">
        <v>44028</v>
      </c>
      <c r="C2052" t="s">
        <v>145</v>
      </c>
      <c r="D2052" t="s">
        <v>19</v>
      </c>
      <c r="E2052">
        <v>1200700124</v>
      </c>
      <c r="F2052">
        <v>20200166</v>
      </c>
      <c r="G2052" t="s">
        <v>20</v>
      </c>
      <c r="H2052" t="s">
        <v>222</v>
      </c>
      <c r="J2052">
        <v>586.44000000000005</v>
      </c>
      <c r="K2052">
        <v>586.44000000000005</v>
      </c>
      <c r="L2052" t="s">
        <v>21</v>
      </c>
      <c r="M2052" t="s">
        <v>22</v>
      </c>
      <c r="N2052" t="s">
        <v>23</v>
      </c>
      <c r="O2052">
        <v>586.44000000000005</v>
      </c>
      <c r="P2052" t="s">
        <v>24</v>
      </c>
      <c r="R2052">
        <v>5794705</v>
      </c>
    </row>
    <row r="2053" spans="1:18" customFormat="1">
      <c r="A2053" s="1">
        <v>44028</v>
      </c>
      <c r="C2053" t="s">
        <v>91</v>
      </c>
      <c r="D2053" t="s">
        <v>19</v>
      </c>
      <c r="E2053">
        <v>1200700135</v>
      </c>
      <c r="F2053">
        <v>32007198</v>
      </c>
      <c r="G2053" t="s">
        <v>20</v>
      </c>
      <c r="H2053" t="s">
        <v>269</v>
      </c>
      <c r="J2053">
        <v>175.2</v>
      </c>
      <c r="K2053">
        <v>175.2</v>
      </c>
      <c r="L2053" t="s">
        <v>21</v>
      </c>
      <c r="M2053" t="s">
        <v>22</v>
      </c>
      <c r="N2053" t="s">
        <v>23</v>
      </c>
      <c r="O2053">
        <v>175.2</v>
      </c>
      <c r="P2053" t="s">
        <v>24</v>
      </c>
      <c r="R2053">
        <v>5795150</v>
      </c>
    </row>
    <row r="2054" spans="1:18" customFormat="1">
      <c r="A2054" s="1">
        <v>44029</v>
      </c>
      <c r="C2054" t="s">
        <v>136</v>
      </c>
      <c r="D2054" t="s">
        <v>19</v>
      </c>
      <c r="E2054">
        <v>1200700137</v>
      </c>
      <c r="F2054">
        <v>1093090308</v>
      </c>
      <c r="G2054" t="s">
        <v>20</v>
      </c>
      <c r="H2054" t="s">
        <v>242</v>
      </c>
      <c r="J2054">
        <v>216</v>
      </c>
      <c r="K2054">
        <v>216</v>
      </c>
      <c r="L2054" t="s">
        <v>21</v>
      </c>
      <c r="M2054" t="s">
        <v>22</v>
      </c>
      <c r="N2054" t="s">
        <v>23</v>
      </c>
      <c r="O2054">
        <v>216</v>
      </c>
      <c r="P2054" t="s">
        <v>24</v>
      </c>
      <c r="R2054">
        <v>5795202</v>
      </c>
    </row>
    <row r="2055" spans="1:18">
      <c r="A2055" s="147">
        <v>44032</v>
      </c>
      <c r="C2055" t="s">
        <v>116</v>
      </c>
      <c r="D2055" t="s">
        <v>19</v>
      </c>
      <c r="E2055" s="106">
        <v>1200700138</v>
      </c>
      <c r="F2055" s="106">
        <v>2020421</v>
      </c>
      <c r="G2055" s="106" t="s">
        <v>20</v>
      </c>
      <c r="H2055" s="106" t="s">
        <v>219</v>
      </c>
      <c r="J2055" s="7">
        <v>5676</v>
      </c>
      <c r="K2055" s="7">
        <v>5676</v>
      </c>
      <c r="L2055" t="s">
        <v>21</v>
      </c>
      <c r="M2055" t="s">
        <v>22</v>
      </c>
      <c r="N2055" t="s">
        <v>23</v>
      </c>
      <c r="O2055" s="98">
        <v>5676</v>
      </c>
      <c r="P2055" t="s">
        <v>24</v>
      </c>
      <c r="R2055">
        <v>5795212</v>
      </c>
    </row>
    <row r="2056" spans="1:18">
      <c r="A2056" s="147">
        <v>44032</v>
      </c>
      <c r="C2056" t="s">
        <v>116</v>
      </c>
      <c r="D2056" t="s">
        <v>19</v>
      </c>
      <c r="E2056" s="106">
        <v>1200700138</v>
      </c>
      <c r="F2056" s="106">
        <v>2020421</v>
      </c>
      <c r="G2056" s="106" t="s">
        <v>20</v>
      </c>
      <c r="H2056" s="106" t="s">
        <v>219</v>
      </c>
      <c r="J2056" s="7">
        <v>1135.2</v>
      </c>
      <c r="K2056" s="7">
        <v>1135.2</v>
      </c>
      <c r="L2056" t="s">
        <v>21</v>
      </c>
      <c r="M2056" t="s">
        <v>22</v>
      </c>
      <c r="N2056" t="s">
        <v>23</v>
      </c>
      <c r="O2056" s="98">
        <v>1135.2</v>
      </c>
      <c r="P2056" t="s">
        <v>24</v>
      </c>
      <c r="R2056">
        <v>5795215</v>
      </c>
    </row>
    <row r="2057" spans="1:18">
      <c r="A2057" s="147">
        <v>44032</v>
      </c>
      <c r="C2057" t="s">
        <v>116</v>
      </c>
      <c r="D2057" t="s">
        <v>19</v>
      </c>
      <c r="E2057" s="106">
        <v>1200700139</v>
      </c>
      <c r="F2057" s="106">
        <v>2020422</v>
      </c>
      <c r="G2057" s="106" t="s">
        <v>20</v>
      </c>
      <c r="H2057" s="106" t="s">
        <v>219</v>
      </c>
      <c r="J2057" s="7">
        <v>9800</v>
      </c>
      <c r="K2057" s="7">
        <v>9800</v>
      </c>
      <c r="L2057" t="s">
        <v>21</v>
      </c>
      <c r="M2057" t="s">
        <v>22</v>
      </c>
      <c r="N2057" t="s">
        <v>23</v>
      </c>
      <c r="O2057" s="98">
        <v>9800</v>
      </c>
      <c r="P2057" t="s">
        <v>24</v>
      </c>
      <c r="R2057">
        <v>5795222</v>
      </c>
    </row>
    <row r="2058" spans="1:18">
      <c r="A2058" s="147">
        <v>44032</v>
      </c>
      <c r="C2058" t="s">
        <v>116</v>
      </c>
      <c r="D2058" t="s">
        <v>19</v>
      </c>
      <c r="E2058" s="106">
        <v>1200700139</v>
      </c>
      <c r="F2058" s="106">
        <v>2020422</v>
      </c>
      <c r="G2058" s="106" t="s">
        <v>20</v>
      </c>
      <c r="H2058" s="106" t="s">
        <v>219</v>
      </c>
      <c r="J2058" s="7">
        <v>1960</v>
      </c>
      <c r="K2058" s="7">
        <v>1960</v>
      </c>
      <c r="L2058" t="s">
        <v>21</v>
      </c>
      <c r="M2058" t="s">
        <v>22</v>
      </c>
      <c r="N2058" t="s">
        <v>23</v>
      </c>
      <c r="O2058" s="98">
        <v>1960</v>
      </c>
      <c r="P2058" t="s">
        <v>24</v>
      </c>
      <c r="R2058">
        <v>5795225</v>
      </c>
    </row>
    <row r="2059" spans="1:18">
      <c r="A2059" s="147">
        <v>44032</v>
      </c>
      <c r="C2059" t="s">
        <v>77</v>
      </c>
      <c r="D2059" t="s">
        <v>19</v>
      </c>
      <c r="E2059" s="106">
        <v>1200700141</v>
      </c>
      <c r="F2059" s="106">
        <v>2020423</v>
      </c>
      <c r="G2059" s="106" t="s">
        <v>20</v>
      </c>
      <c r="H2059" s="106" t="s">
        <v>219</v>
      </c>
      <c r="J2059" s="7">
        <v>1119.1199999999999</v>
      </c>
      <c r="K2059" s="7">
        <v>1119.1199999999999</v>
      </c>
      <c r="L2059" t="s">
        <v>21</v>
      </c>
      <c r="M2059" t="s">
        <v>22</v>
      </c>
      <c r="N2059" t="s">
        <v>23</v>
      </c>
      <c r="O2059" s="98">
        <v>1119.1199999999999</v>
      </c>
      <c r="P2059" t="s">
        <v>24</v>
      </c>
      <c r="R2059">
        <v>5795230</v>
      </c>
    </row>
    <row r="2060" spans="1:18">
      <c r="A2060" s="147">
        <v>44032</v>
      </c>
      <c r="C2060" t="s">
        <v>103</v>
      </c>
      <c r="D2060" t="s">
        <v>19</v>
      </c>
      <c r="E2060" s="106">
        <v>1200700140</v>
      </c>
      <c r="F2060" s="106">
        <v>2020424</v>
      </c>
      <c r="G2060" s="106" t="s">
        <v>20</v>
      </c>
      <c r="H2060" s="106" t="s">
        <v>219</v>
      </c>
      <c r="J2060" s="7">
        <v>1255.68</v>
      </c>
      <c r="K2060" s="7">
        <v>1255.68</v>
      </c>
      <c r="L2060" t="s">
        <v>21</v>
      </c>
      <c r="M2060" t="s">
        <v>22</v>
      </c>
      <c r="N2060" t="s">
        <v>23</v>
      </c>
      <c r="O2060" s="98">
        <v>1255.68</v>
      </c>
      <c r="P2060" t="s">
        <v>24</v>
      </c>
      <c r="R2060">
        <v>5795228</v>
      </c>
    </row>
    <row r="2061" spans="1:18">
      <c r="A2061" s="147">
        <v>44032</v>
      </c>
      <c r="C2061" t="s">
        <v>128</v>
      </c>
      <c r="D2061" t="s">
        <v>19</v>
      </c>
      <c r="E2061" s="106">
        <v>1200700142</v>
      </c>
      <c r="F2061" s="106">
        <v>2020425</v>
      </c>
      <c r="G2061" s="106" t="s">
        <v>20</v>
      </c>
      <c r="H2061" s="106" t="s">
        <v>219</v>
      </c>
      <c r="J2061" s="42">
        <v>78.959999999999994</v>
      </c>
      <c r="K2061" s="42">
        <v>78.959999999999994</v>
      </c>
      <c r="L2061" t="s">
        <v>21</v>
      </c>
      <c r="M2061" t="s">
        <v>22</v>
      </c>
      <c r="N2061" t="s">
        <v>23</v>
      </c>
      <c r="O2061" s="106">
        <v>78.959999999999994</v>
      </c>
      <c r="P2061" t="s">
        <v>24</v>
      </c>
      <c r="R2061">
        <v>5795232</v>
      </c>
    </row>
    <row r="2062" spans="1:18">
      <c r="A2062" s="147">
        <v>44032</v>
      </c>
      <c r="C2062" t="s">
        <v>30</v>
      </c>
      <c r="D2062" t="s">
        <v>19</v>
      </c>
      <c r="E2062" s="106">
        <v>1200700143</v>
      </c>
      <c r="F2062" s="106">
        <v>2020426</v>
      </c>
      <c r="G2062" s="106" t="s">
        <v>20</v>
      </c>
      <c r="H2062" s="106" t="s">
        <v>219</v>
      </c>
      <c r="J2062" s="42">
        <v>294.83999999999997</v>
      </c>
      <c r="K2062" s="42">
        <v>294.83999999999997</v>
      </c>
      <c r="L2062" t="s">
        <v>21</v>
      </c>
      <c r="M2062" t="s">
        <v>22</v>
      </c>
      <c r="N2062" t="s">
        <v>23</v>
      </c>
      <c r="O2062" s="106">
        <v>294.83999999999997</v>
      </c>
      <c r="P2062" t="s">
        <v>24</v>
      </c>
      <c r="R2062">
        <v>5795234</v>
      </c>
    </row>
    <row r="2063" spans="1:18" customFormat="1">
      <c r="A2063" s="1">
        <v>44033</v>
      </c>
      <c r="C2063" t="s">
        <v>126</v>
      </c>
      <c r="D2063" t="s">
        <v>19</v>
      </c>
      <c r="E2063">
        <v>1200700146</v>
      </c>
      <c r="F2063">
        <v>202091</v>
      </c>
      <c r="G2063" t="s">
        <v>20</v>
      </c>
      <c r="H2063" t="s">
        <v>220</v>
      </c>
      <c r="J2063">
        <v>276</v>
      </c>
      <c r="K2063">
        <v>276</v>
      </c>
      <c r="L2063" t="s">
        <v>21</v>
      </c>
      <c r="M2063" t="s">
        <v>22</v>
      </c>
      <c r="N2063" t="s">
        <v>23</v>
      </c>
      <c r="O2063">
        <v>276</v>
      </c>
      <c r="P2063" t="s">
        <v>24</v>
      </c>
      <c r="R2063">
        <v>5795240</v>
      </c>
    </row>
    <row r="2064" spans="1:18" customFormat="1">
      <c r="A2064" s="1">
        <v>44035</v>
      </c>
      <c r="C2064" t="s">
        <v>64</v>
      </c>
      <c r="D2064" t="s">
        <v>19</v>
      </c>
      <c r="E2064">
        <v>1200700233</v>
      </c>
      <c r="F2064">
        <v>220078078</v>
      </c>
      <c r="G2064" t="s">
        <v>20</v>
      </c>
      <c r="H2064" t="s">
        <v>273</v>
      </c>
      <c r="J2064" s="7">
        <v>2312.4</v>
      </c>
      <c r="K2064" s="7">
        <v>2312.4</v>
      </c>
      <c r="L2064" t="s">
        <v>21</v>
      </c>
      <c r="M2064" t="s">
        <v>22</v>
      </c>
      <c r="N2064" t="s">
        <v>23</v>
      </c>
      <c r="O2064" s="7">
        <v>2312.4</v>
      </c>
      <c r="P2064" t="s">
        <v>24</v>
      </c>
      <c r="R2064">
        <v>5796073</v>
      </c>
    </row>
    <row r="2065" spans="1:18" customFormat="1">
      <c r="A2065" s="1">
        <v>44035</v>
      </c>
      <c r="C2065" t="s">
        <v>27</v>
      </c>
      <c r="D2065" t="s">
        <v>19</v>
      </c>
      <c r="E2065">
        <v>1200700232</v>
      </c>
      <c r="F2065">
        <v>220077077</v>
      </c>
      <c r="G2065" t="s">
        <v>20</v>
      </c>
      <c r="H2065" t="s">
        <v>273</v>
      </c>
      <c r="J2065">
        <v>291.60000000000002</v>
      </c>
      <c r="K2065">
        <v>291.60000000000002</v>
      </c>
      <c r="L2065" t="s">
        <v>21</v>
      </c>
      <c r="M2065" t="s">
        <v>22</v>
      </c>
      <c r="N2065" t="s">
        <v>23</v>
      </c>
      <c r="O2065">
        <v>291.60000000000002</v>
      </c>
      <c r="P2065" t="s">
        <v>24</v>
      </c>
      <c r="R2065">
        <v>5796071</v>
      </c>
    </row>
    <row r="2066" spans="1:18" customFormat="1">
      <c r="A2066" s="1">
        <v>44036</v>
      </c>
      <c r="C2066" t="s">
        <v>65</v>
      </c>
      <c r="D2066" t="s">
        <v>19</v>
      </c>
      <c r="E2066">
        <v>1200700148</v>
      </c>
      <c r="F2066">
        <v>120305</v>
      </c>
      <c r="G2066" t="s">
        <v>20</v>
      </c>
      <c r="H2066" t="s">
        <v>195</v>
      </c>
      <c r="J2066">
        <v>672</v>
      </c>
      <c r="K2066">
        <v>672</v>
      </c>
      <c r="L2066" t="s">
        <v>21</v>
      </c>
      <c r="M2066" t="s">
        <v>22</v>
      </c>
      <c r="N2066" t="s">
        <v>23</v>
      </c>
      <c r="O2066">
        <v>672</v>
      </c>
      <c r="P2066" t="s">
        <v>24</v>
      </c>
      <c r="R2066">
        <v>5795251</v>
      </c>
    </row>
    <row r="2067" spans="1:18" customFormat="1">
      <c r="A2067" s="1">
        <v>44036</v>
      </c>
      <c r="C2067" t="s">
        <v>65</v>
      </c>
      <c r="D2067" t="s">
        <v>19</v>
      </c>
      <c r="E2067">
        <v>1200700149</v>
      </c>
      <c r="F2067">
        <v>120307</v>
      </c>
      <c r="G2067" t="s">
        <v>20</v>
      </c>
      <c r="H2067" t="s">
        <v>195</v>
      </c>
      <c r="J2067">
        <v>154.80000000000001</v>
      </c>
      <c r="K2067">
        <v>154.80000000000001</v>
      </c>
      <c r="L2067" t="s">
        <v>21</v>
      </c>
      <c r="M2067" t="s">
        <v>22</v>
      </c>
      <c r="N2067" t="s">
        <v>23</v>
      </c>
      <c r="O2067">
        <v>154.80000000000001</v>
      </c>
      <c r="P2067" t="s">
        <v>24</v>
      </c>
      <c r="R2067">
        <v>5795253</v>
      </c>
    </row>
    <row r="2068" spans="1:18" customFormat="1">
      <c r="A2068" s="1">
        <v>44036</v>
      </c>
      <c r="C2068" t="s">
        <v>65</v>
      </c>
      <c r="D2068" t="s">
        <v>19</v>
      </c>
      <c r="E2068">
        <v>1200700227</v>
      </c>
      <c r="F2068">
        <v>120308</v>
      </c>
      <c r="G2068" t="s">
        <v>20</v>
      </c>
      <c r="H2068" t="s">
        <v>195</v>
      </c>
      <c r="J2068">
        <v>994.8</v>
      </c>
      <c r="K2068">
        <v>994.8</v>
      </c>
      <c r="L2068" t="s">
        <v>21</v>
      </c>
      <c r="M2068" t="s">
        <v>22</v>
      </c>
      <c r="N2068" t="s">
        <v>23</v>
      </c>
      <c r="O2068">
        <v>994.8</v>
      </c>
      <c r="P2068" t="s">
        <v>24</v>
      </c>
      <c r="R2068">
        <v>5796061</v>
      </c>
    </row>
    <row r="2069" spans="1:18" customFormat="1">
      <c r="A2069" s="1">
        <v>44036</v>
      </c>
      <c r="C2069" t="s">
        <v>65</v>
      </c>
      <c r="D2069" t="s">
        <v>19</v>
      </c>
      <c r="E2069">
        <v>1200700228</v>
      </c>
      <c r="F2069">
        <v>120309</v>
      </c>
      <c r="G2069" t="s">
        <v>20</v>
      </c>
      <c r="H2069" t="s">
        <v>195</v>
      </c>
      <c r="J2069">
        <v>672</v>
      </c>
      <c r="K2069">
        <v>672</v>
      </c>
      <c r="L2069" t="s">
        <v>21</v>
      </c>
      <c r="M2069" t="s">
        <v>22</v>
      </c>
      <c r="N2069" t="s">
        <v>23</v>
      </c>
      <c r="O2069">
        <v>672</v>
      </c>
      <c r="P2069" t="s">
        <v>24</v>
      </c>
      <c r="R2069">
        <v>5796063</v>
      </c>
    </row>
    <row r="2070" spans="1:18" customFormat="1">
      <c r="A2070" s="1">
        <v>44036</v>
      </c>
      <c r="C2070" t="s">
        <v>65</v>
      </c>
      <c r="D2070" t="s">
        <v>19</v>
      </c>
      <c r="E2070">
        <v>1200700229</v>
      </c>
      <c r="F2070">
        <v>120306</v>
      </c>
      <c r="G2070" t="s">
        <v>20</v>
      </c>
      <c r="H2070" t="s">
        <v>195</v>
      </c>
      <c r="J2070">
        <v>264</v>
      </c>
      <c r="K2070">
        <v>264</v>
      </c>
      <c r="L2070" t="s">
        <v>21</v>
      </c>
      <c r="M2070" t="s">
        <v>22</v>
      </c>
      <c r="N2070" t="s">
        <v>23</v>
      </c>
      <c r="O2070">
        <v>264</v>
      </c>
      <c r="P2070" t="s">
        <v>24</v>
      </c>
      <c r="R2070">
        <v>5796065</v>
      </c>
    </row>
    <row r="2071" spans="1:18" customFormat="1">
      <c r="A2071" s="1">
        <v>44036</v>
      </c>
      <c r="C2071" t="s">
        <v>85</v>
      </c>
      <c r="D2071" t="s">
        <v>19</v>
      </c>
      <c r="E2071">
        <v>1200700147</v>
      </c>
      <c r="F2071">
        <v>120304</v>
      </c>
      <c r="G2071" t="s">
        <v>20</v>
      </c>
      <c r="H2071" t="s">
        <v>195</v>
      </c>
      <c r="J2071">
        <v>336</v>
      </c>
      <c r="K2071">
        <v>336</v>
      </c>
      <c r="L2071" t="s">
        <v>21</v>
      </c>
      <c r="M2071" t="s">
        <v>22</v>
      </c>
      <c r="N2071" t="s">
        <v>23</v>
      </c>
      <c r="O2071">
        <v>336</v>
      </c>
      <c r="P2071" t="s">
        <v>24</v>
      </c>
      <c r="R2071">
        <v>5795242</v>
      </c>
    </row>
    <row r="2072" spans="1:18" customFormat="1">
      <c r="A2072" s="1">
        <v>44036</v>
      </c>
      <c r="C2072" t="s">
        <v>85</v>
      </c>
      <c r="D2072" t="s">
        <v>19</v>
      </c>
      <c r="E2072">
        <v>1200700231</v>
      </c>
      <c r="F2072">
        <v>120303</v>
      </c>
      <c r="G2072" t="s">
        <v>20</v>
      </c>
      <c r="H2072" t="s">
        <v>195</v>
      </c>
      <c r="J2072">
        <v>336</v>
      </c>
      <c r="K2072">
        <v>336</v>
      </c>
      <c r="L2072" t="s">
        <v>21</v>
      </c>
      <c r="M2072" t="s">
        <v>22</v>
      </c>
      <c r="N2072" t="s">
        <v>23</v>
      </c>
      <c r="O2072">
        <v>336</v>
      </c>
      <c r="P2072" t="s">
        <v>24</v>
      </c>
      <c r="R2072">
        <v>5796069</v>
      </c>
    </row>
    <row r="2073" spans="1:18" customFormat="1">
      <c r="A2073" s="1">
        <v>44036</v>
      </c>
      <c r="C2073" t="s">
        <v>54</v>
      </c>
      <c r="D2073" t="s">
        <v>19</v>
      </c>
      <c r="E2073">
        <v>1200700150</v>
      </c>
      <c r="F2073">
        <v>20201460</v>
      </c>
      <c r="G2073" t="s">
        <v>20</v>
      </c>
      <c r="H2073" t="s">
        <v>198</v>
      </c>
      <c r="J2073" s="7">
        <v>1980</v>
      </c>
      <c r="K2073" s="7">
        <v>1980</v>
      </c>
      <c r="L2073" t="s">
        <v>21</v>
      </c>
      <c r="M2073" t="s">
        <v>22</v>
      </c>
      <c r="N2073" t="s">
        <v>23</v>
      </c>
      <c r="O2073" s="7">
        <v>1980</v>
      </c>
      <c r="P2073" t="s">
        <v>24</v>
      </c>
      <c r="R2073">
        <v>5795255</v>
      </c>
    </row>
    <row r="2074" spans="1:18">
      <c r="A2074" s="147">
        <v>44036</v>
      </c>
      <c r="C2074" t="s">
        <v>108</v>
      </c>
      <c r="D2074" t="s">
        <v>19</v>
      </c>
      <c r="E2074" s="106">
        <v>1200700230</v>
      </c>
      <c r="F2074" s="106">
        <v>2020429</v>
      </c>
      <c r="G2074" s="106" t="s">
        <v>20</v>
      </c>
      <c r="H2074" s="106" t="s">
        <v>219</v>
      </c>
      <c r="J2074">
        <v>952.56</v>
      </c>
      <c r="K2074">
        <v>952.56</v>
      </c>
      <c r="L2074" t="s">
        <v>21</v>
      </c>
      <c r="M2074" t="s">
        <v>22</v>
      </c>
      <c r="N2074" t="s">
        <v>23</v>
      </c>
      <c r="O2074" s="106">
        <v>952.56</v>
      </c>
      <c r="P2074" t="s">
        <v>24</v>
      </c>
      <c r="R2074">
        <v>5796067</v>
      </c>
    </row>
    <row r="2075" spans="1:18" customFormat="1">
      <c r="A2075" s="1">
        <v>44036</v>
      </c>
      <c r="C2075" t="s">
        <v>186</v>
      </c>
      <c r="D2075" t="s">
        <v>19</v>
      </c>
      <c r="E2075">
        <v>1200700234</v>
      </c>
      <c r="F2075">
        <v>20258</v>
      </c>
      <c r="G2075" t="s">
        <v>20</v>
      </c>
      <c r="H2075" t="s">
        <v>278</v>
      </c>
      <c r="J2075">
        <v>708</v>
      </c>
      <c r="K2075">
        <v>708</v>
      </c>
      <c r="L2075" t="s">
        <v>21</v>
      </c>
      <c r="M2075" t="s">
        <v>22</v>
      </c>
      <c r="N2075" t="s">
        <v>23</v>
      </c>
      <c r="O2075">
        <v>708</v>
      </c>
      <c r="P2075" t="s">
        <v>24</v>
      </c>
      <c r="R2075">
        <v>5796075</v>
      </c>
    </row>
    <row r="2076" spans="1:18" customFormat="1">
      <c r="A2076" s="1">
        <v>44039</v>
      </c>
      <c r="C2076" t="s">
        <v>52</v>
      </c>
      <c r="D2076" t="s">
        <v>19</v>
      </c>
      <c r="E2076">
        <v>1200700235</v>
      </c>
      <c r="F2076">
        <v>202093</v>
      </c>
      <c r="G2076" t="s">
        <v>20</v>
      </c>
      <c r="H2076" t="s">
        <v>220</v>
      </c>
      <c r="J2076">
        <v>82.8</v>
      </c>
      <c r="K2076">
        <v>82.8</v>
      </c>
      <c r="L2076" t="s">
        <v>21</v>
      </c>
      <c r="M2076" t="s">
        <v>22</v>
      </c>
      <c r="N2076" t="s">
        <v>23</v>
      </c>
      <c r="O2076">
        <v>82.8</v>
      </c>
      <c r="P2076" t="s">
        <v>24</v>
      </c>
      <c r="R2076">
        <v>5796077</v>
      </c>
    </row>
    <row r="2077" spans="1:18" customFormat="1">
      <c r="A2077" s="1">
        <v>44039</v>
      </c>
      <c r="C2077" t="s">
        <v>59</v>
      </c>
      <c r="D2077" t="s">
        <v>19</v>
      </c>
      <c r="E2077">
        <v>1200700236</v>
      </c>
      <c r="F2077">
        <v>202096</v>
      </c>
      <c r="G2077" t="s">
        <v>20</v>
      </c>
      <c r="H2077" t="s">
        <v>220</v>
      </c>
      <c r="J2077">
        <v>472.8</v>
      </c>
      <c r="K2077">
        <v>472.8</v>
      </c>
      <c r="L2077" t="s">
        <v>21</v>
      </c>
      <c r="M2077" t="s">
        <v>22</v>
      </c>
      <c r="N2077" t="s">
        <v>23</v>
      </c>
      <c r="O2077">
        <v>472.8</v>
      </c>
      <c r="P2077" t="s">
        <v>24</v>
      </c>
      <c r="R2077">
        <v>5796079</v>
      </c>
    </row>
    <row r="2078" spans="1:18" customFormat="1">
      <c r="A2078" s="1">
        <v>44039</v>
      </c>
      <c r="C2078" t="s">
        <v>59</v>
      </c>
      <c r="D2078" t="s">
        <v>19</v>
      </c>
      <c r="E2078">
        <v>1200700238</v>
      </c>
      <c r="F2078">
        <v>202094</v>
      </c>
      <c r="G2078" t="s">
        <v>20</v>
      </c>
      <c r="H2078" t="s">
        <v>220</v>
      </c>
      <c r="J2078">
        <v>110.4</v>
      </c>
      <c r="K2078">
        <v>110.4</v>
      </c>
      <c r="L2078" t="s">
        <v>21</v>
      </c>
      <c r="M2078" t="s">
        <v>22</v>
      </c>
      <c r="N2078" t="s">
        <v>23</v>
      </c>
      <c r="O2078">
        <v>110.4</v>
      </c>
      <c r="P2078" t="s">
        <v>24</v>
      </c>
      <c r="R2078">
        <v>5796083</v>
      </c>
    </row>
    <row r="2079" spans="1:18" customFormat="1">
      <c r="A2079" s="1">
        <v>44039</v>
      </c>
      <c r="C2079" t="s">
        <v>29</v>
      </c>
      <c r="D2079" t="s">
        <v>19</v>
      </c>
      <c r="E2079">
        <v>1200700237</v>
      </c>
      <c r="F2079">
        <v>202095</v>
      </c>
      <c r="G2079" t="s">
        <v>20</v>
      </c>
      <c r="H2079" t="s">
        <v>220</v>
      </c>
      <c r="J2079">
        <v>445.2</v>
      </c>
      <c r="K2079">
        <v>445.2</v>
      </c>
      <c r="L2079" t="s">
        <v>21</v>
      </c>
      <c r="M2079" t="s">
        <v>22</v>
      </c>
      <c r="N2079" t="s">
        <v>23</v>
      </c>
      <c r="O2079">
        <v>445.2</v>
      </c>
      <c r="P2079" t="s">
        <v>24</v>
      </c>
      <c r="R2079">
        <v>5796081</v>
      </c>
    </row>
    <row r="2080" spans="1:18" customFormat="1">
      <c r="A2080" s="1">
        <v>44040</v>
      </c>
      <c r="C2080" t="s">
        <v>70</v>
      </c>
      <c r="D2080" t="s">
        <v>19</v>
      </c>
      <c r="E2080">
        <v>1200700239</v>
      </c>
      <c r="F2080">
        <v>2070320</v>
      </c>
      <c r="G2080" t="s">
        <v>20</v>
      </c>
      <c r="H2080" t="s">
        <v>203</v>
      </c>
      <c r="J2080">
        <v>496.58</v>
      </c>
      <c r="K2080">
        <v>496.58</v>
      </c>
      <c r="L2080" t="s">
        <v>21</v>
      </c>
      <c r="M2080" t="s">
        <v>22</v>
      </c>
      <c r="N2080" t="s">
        <v>23</v>
      </c>
      <c r="O2080">
        <v>496.58</v>
      </c>
      <c r="P2080" t="s">
        <v>24</v>
      </c>
      <c r="R2080">
        <v>5796085</v>
      </c>
    </row>
    <row r="2081" spans="1:18" customFormat="1">
      <c r="A2081" s="1">
        <v>44041</v>
      </c>
      <c r="C2081" t="s">
        <v>85</v>
      </c>
      <c r="D2081" t="s">
        <v>19</v>
      </c>
      <c r="E2081">
        <v>1200700240</v>
      </c>
      <c r="F2081">
        <v>8250000033</v>
      </c>
      <c r="G2081" t="s">
        <v>20</v>
      </c>
      <c r="H2081" t="s">
        <v>275</v>
      </c>
      <c r="J2081">
        <v>961.2</v>
      </c>
      <c r="K2081">
        <v>961.2</v>
      </c>
      <c r="L2081" t="s">
        <v>21</v>
      </c>
      <c r="M2081" t="s">
        <v>22</v>
      </c>
      <c r="N2081" t="s">
        <v>23</v>
      </c>
      <c r="O2081">
        <v>961.2</v>
      </c>
      <c r="P2081" t="s">
        <v>24</v>
      </c>
      <c r="R2081">
        <v>5796089</v>
      </c>
    </row>
    <row r="2082" spans="1:18" customFormat="1">
      <c r="A2082" s="1">
        <v>44041</v>
      </c>
      <c r="C2082" t="s">
        <v>35</v>
      </c>
      <c r="D2082" t="s">
        <v>19</v>
      </c>
      <c r="E2082">
        <v>1200700241</v>
      </c>
      <c r="F2082">
        <v>200100217</v>
      </c>
      <c r="G2082" t="s">
        <v>20</v>
      </c>
      <c r="H2082" t="s">
        <v>187</v>
      </c>
      <c r="J2082">
        <v>360.56</v>
      </c>
      <c r="K2082">
        <v>360.56</v>
      </c>
      <c r="L2082" t="s">
        <v>21</v>
      </c>
      <c r="M2082" t="s">
        <v>22</v>
      </c>
      <c r="N2082" t="s">
        <v>23</v>
      </c>
      <c r="O2082">
        <v>360.56</v>
      </c>
      <c r="P2082" t="s">
        <v>24</v>
      </c>
      <c r="R2082">
        <v>5796091</v>
      </c>
    </row>
    <row r="2083" spans="1:18" customFormat="1">
      <c r="A2083" s="1">
        <v>44041</v>
      </c>
      <c r="C2083" t="s">
        <v>35</v>
      </c>
      <c r="D2083" t="s">
        <v>19</v>
      </c>
      <c r="E2083">
        <v>1200700242</v>
      </c>
      <c r="F2083">
        <v>200100218</v>
      </c>
      <c r="G2083" t="s">
        <v>20</v>
      </c>
      <c r="H2083" t="s">
        <v>187</v>
      </c>
      <c r="J2083">
        <v>336.08</v>
      </c>
      <c r="K2083">
        <v>336.08</v>
      </c>
      <c r="L2083" t="s">
        <v>21</v>
      </c>
      <c r="M2083" t="s">
        <v>22</v>
      </c>
      <c r="N2083" t="s">
        <v>23</v>
      </c>
      <c r="O2083">
        <v>336.08</v>
      </c>
      <c r="P2083" t="s">
        <v>24</v>
      </c>
      <c r="R2083">
        <v>5796093</v>
      </c>
    </row>
    <row r="2084" spans="1:18" customFormat="1">
      <c r="A2084" s="1">
        <v>44041</v>
      </c>
      <c r="C2084" t="s">
        <v>27</v>
      </c>
      <c r="D2084" t="s">
        <v>19</v>
      </c>
      <c r="E2084">
        <v>1200700243</v>
      </c>
      <c r="F2084">
        <v>200100219</v>
      </c>
      <c r="G2084" t="s">
        <v>20</v>
      </c>
      <c r="H2084" t="s">
        <v>187</v>
      </c>
      <c r="J2084" s="42">
        <v>24.58</v>
      </c>
      <c r="K2084" s="42">
        <v>24.58</v>
      </c>
      <c r="L2084" t="s">
        <v>21</v>
      </c>
      <c r="M2084" t="s">
        <v>22</v>
      </c>
      <c r="N2084" t="s">
        <v>23</v>
      </c>
      <c r="O2084" s="42">
        <v>24.58</v>
      </c>
      <c r="P2084" t="s">
        <v>24</v>
      </c>
      <c r="R2084">
        <v>5796095</v>
      </c>
    </row>
    <row r="2085" spans="1:18" customFormat="1">
      <c r="A2085" s="1">
        <v>44041</v>
      </c>
      <c r="C2085" t="s">
        <v>146</v>
      </c>
      <c r="D2085" t="s">
        <v>19</v>
      </c>
      <c r="E2085">
        <v>1200700244</v>
      </c>
      <c r="F2085">
        <v>220082082</v>
      </c>
      <c r="G2085" t="s">
        <v>20</v>
      </c>
      <c r="H2085" t="s">
        <v>273</v>
      </c>
      <c r="J2085">
        <v>364.8</v>
      </c>
      <c r="K2085">
        <v>364.8</v>
      </c>
      <c r="L2085" t="s">
        <v>21</v>
      </c>
      <c r="M2085" t="s">
        <v>22</v>
      </c>
      <c r="N2085" t="s">
        <v>23</v>
      </c>
      <c r="O2085">
        <v>364.8</v>
      </c>
      <c r="P2085" t="s">
        <v>24</v>
      </c>
      <c r="R2085">
        <v>5796097</v>
      </c>
    </row>
    <row r="2086" spans="1:18" customFormat="1">
      <c r="A2086" s="1">
        <v>44042</v>
      </c>
      <c r="C2086" t="s">
        <v>115</v>
      </c>
      <c r="D2086" t="s">
        <v>19</v>
      </c>
      <c r="E2086">
        <v>1200700497</v>
      </c>
      <c r="F2086">
        <v>202098</v>
      </c>
      <c r="G2086" t="s">
        <v>20</v>
      </c>
      <c r="H2086" t="s">
        <v>220</v>
      </c>
      <c r="J2086">
        <v>82.8</v>
      </c>
      <c r="K2086">
        <v>82.8</v>
      </c>
      <c r="L2086" t="s">
        <v>21</v>
      </c>
      <c r="M2086" t="s">
        <v>22</v>
      </c>
      <c r="N2086" t="s">
        <v>23</v>
      </c>
      <c r="O2086">
        <v>82.8</v>
      </c>
      <c r="P2086" t="s">
        <v>24</v>
      </c>
      <c r="R2086">
        <v>5869003</v>
      </c>
    </row>
    <row r="2087" spans="1:18" customFormat="1">
      <c r="A2087" s="1">
        <v>44042</v>
      </c>
      <c r="C2087" t="s">
        <v>80</v>
      </c>
      <c r="D2087" t="s">
        <v>19</v>
      </c>
      <c r="E2087">
        <v>1200700496</v>
      </c>
      <c r="F2087">
        <v>202097</v>
      </c>
      <c r="G2087" t="s">
        <v>20</v>
      </c>
      <c r="H2087" t="s">
        <v>220</v>
      </c>
      <c r="J2087">
        <v>82.8</v>
      </c>
      <c r="K2087">
        <v>82.8</v>
      </c>
      <c r="L2087" t="s">
        <v>21</v>
      </c>
      <c r="M2087" t="s">
        <v>22</v>
      </c>
      <c r="N2087" t="s">
        <v>23</v>
      </c>
      <c r="O2087">
        <v>82.8</v>
      </c>
      <c r="P2087" t="s">
        <v>24</v>
      </c>
      <c r="R2087">
        <v>5869001</v>
      </c>
    </row>
    <row r="2088" spans="1:18" customFormat="1">
      <c r="A2088" s="1">
        <v>44043</v>
      </c>
      <c r="C2088" t="s">
        <v>70</v>
      </c>
      <c r="D2088" t="s">
        <v>19</v>
      </c>
      <c r="E2088">
        <v>1200700503</v>
      </c>
      <c r="F2088">
        <v>200484</v>
      </c>
      <c r="G2088" t="s">
        <v>20</v>
      </c>
      <c r="H2088" t="s">
        <v>200</v>
      </c>
      <c r="J2088">
        <v>900.86</v>
      </c>
      <c r="K2088">
        <v>900.86</v>
      </c>
      <c r="L2088" t="s">
        <v>21</v>
      </c>
      <c r="M2088" t="s">
        <v>22</v>
      </c>
      <c r="N2088" t="s">
        <v>23</v>
      </c>
      <c r="O2088">
        <v>900.86</v>
      </c>
      <c r="P2088" t="s">
        <v>24</v>
      </c>
      <c r="R2088">
        <v>5869015</v>
      </c>
    </row>
    <row r="2089" spans="1:18" customFormat="1">
      <c r="A2089" s="1">
        <v>44043</v>
      </c>
      <c r="C2089" t="s">
        <v>70</v>
      </c>
      <c r="D2089" t="s">
        <v>19</v>
      </c>
      <c r="E2089">
        <v>1200700504</v>
      </c>
      <c r="F2089">
        <v>200483</v>
      </c>
      <c r="G2089" t="s">
        <v>20</v>
      </c>
      <c r="H2089" t="s">
        <v>200</v>
      </c>
      <c r="J2089">
        <v>849.79</v>
      </c>
      <c r="K2089">
        <v>849.79</v>
      </c>
      <c r="L2089" t="s">
        <v>21</v>
      </c>
      <c r="M2089" t="s">
        <v>22</v>
      </c>
      <c r="N2089" t="s">
        <v>23</v>
      </c>
      <c r="O2089">
        <v>849.79</v>
      </c>
      <c r="P2089" t="s">
        <v>24</v>
      </c>
      <c r="R2089">
        <v>5869017</v>
      </c>
    </row>
    <row r="2090" spans="1:18" customFormat="1">
      <c r="A2090" s="1">
        <v>44043</v>
      </c>
      <c r="C2090" t="s">
        <v>49</v>
      </c>
      <c r="D2090" t="s">
        <v>19</v>
      </c>
      <c r="E2090">
        <v>1200700506</v>
      </c>
      <c r="F2090">
        <v>2070353</v>
      </c>
      <c r="G2090" t="s">
        <v>20</v>
      </c>
      <c r="H2090" t="s">
        <v>203</v>
      </c>
      <c r="J2090">
        <v>98.36</v>
      </c>
      <c r="K2090">
        <v>98.36</v>
      </c>
      <c r="L2090" t="s">
        <v>21</v>
      </c>
      <c r="M2090" t="s">
        <v>22</v>
      </c>
      <c r="N2090" t="s">
        <v>23</v>
      </c>
      <c r="O2090">
        <v>98.36</v>
      </c>
      <c r="P2090" t="s">
        <v>24</v>
      </c>
      <c r="R2090">
        <v>5869025</v>
      </c>
    </row>
    <row r="2091" spans="1:18" customFormat="1">
      <c r="A2091" s="1">
        <v>44043</v>
      </c>
      <c r="C2091" t="s">
        <v>66</v>
      </c>
      <c r="D2091" t="s">
        <v>19</v>
      </c>
      <c r="E2091">
        <v>1200700506</v>
      </c>
      <c r="F2091">
        <v>2070353</v>
      </c>
      <c r="G2091" t="s">
        <v>20</v>
      </c>
      <c r="H2091" t="s">
        <v>203</v>
      </c>
      <c r="J2091" s="42">
        <v>161.76</v>
      </c>
      <c r="K2091" s="42">
        <v>161.76</v>
      </c>
      <c r="L2091" t="s">
        <v>21</v>
      </c>
      <c r="M2091" t="s">
        <v>22</v>
      </c>
      <c r="N2091" t="s">
        <v>23</v>
      </c>
      <c r="O2091" s="42">
        <v>161.76</v>
      </c>
      <c r="P2091" t="s">
        <v>24</v>
      </c>
      <c r="R2091">
        <v>5869024</v>
      </c>
    </row>
    <row r="2092" spans="1:18" customFormat="1">
      <c r="A2092" s="1">
        <v>44043</v>
      </c>
      <c r="C2092" t="s">
        <v>51</v>
      </c>
      <c r="D2092" t="s">
        <v>19</v>
      </c>
      <c r="E2092">
        <v>1200700506</v>
      </c>
      <c r="F2092">
        <v>2070353</v>
      </c>
      <c r="G2092" t="s">
        <v>20</v>
      </c>
      <c r="H2092" t="s">
        <v>203</v>
      </c>
      <c r="J2092" s="42">
        <v>112.44</v>
      </c>
      <c r="K2092" s="42">
        <v>112.44</v>
      </c>
      <c r="L2092" t="s">
        <v>21</v>
      </c>
      <c r="M2092" t="s">
        <v>22</v>
      </c>
      <c r="N2092" t="s">
        <v>23</v>
      </c>
      <c r="O2092" s="42">
        <v>112.44</v>
      </c>
      <c r="P2092" t="s">
        <v>24</v>
      </c>
      <c r="R2092">
        <v>5869026</v>
      </c>
    </row>
    <row r="2093" spans="1:18" customFormat="1">
      <c r="A2093" s="1">
        <v>44043</v>
      </c>
      <c r="C2093" t="s">
        <v>39</v>
      </c>
      <c r="D2093" t="s">
        <v>19</v>
      </c>
      <c r="E2093">
        <v>1200700506</v>
      </c>
      <c r="F2093">
        <v>2070353</v>
      </c>
      <c r="G2093" t="s">
        <v>20</v>
      </c>
      <c r="H2093" t="s">
        <v>203</v>
      </c>
      <c r="J2093" s="42">
        <v>130.56</v>
      </c>
      <c r="K2093" s="42">
        <v>130.56</v>
      </c>
      <c r="L2093" t="s">
        <v>21</v>
      </c>
      <c r="M2093" t="s">
        <v>22</v>
      </c>
      <c r="N2093" t="s">
        <v>23</v>
      </c>
      <c r="O2093" s="42">
        <v>130.56</v>
      </c>
      <c r="P2093" t="s">
        <v>24</v>
      </c>
      <c r="R2093">
        <v>5869027</v>
      </c>
    </row>
    <row r="2094" spans="1:18" customFormat="1">
      <c r="A2094" s="1">
        <v>44043</v>
      </c>
      <c r="C2094" t="s">
        <v>27</v>
      </c>
      <c r="D2094" t="s">
        <v>19</v>
      </c>
      <c r="E2094">
        <v>1200700506</v>
      </c>
      <c r="F2094">
        <v>2070353</v>
      </c>
      <c r="G2094" t="s">
        <v>20</v>
      </c>
      <c r="H2094" t="s">
        <v>203</v>
      </c>
      <c r="J2094">
        <v>353.8</v>
      </c>
      <c r="K2094">
        <v>353.8</v>
      </c>
      <c r="L2094" t="s">
        <v>21</v>
      </c>
      <c r="M2094" t="s">
        <v>22</v>
      </c>
      <c r="N2094" t="s">
        <v>23</v>
      </c>
      <c r="O2094">
        <v>353.8</v>
      </c>
      <c r="P2094" t="s">
        <v>24</v>
      </c>
      <c r="R2094">
        <v>5869028</v>
      </c>
    </row>
    <row r="2095" spans="1:18" customFormat="1">
      <c r="A2095" s="1">
        <v>44043</v>
      </c>
      <c r="C2095" t="s">
        <v>92</v>
      </c>
      <c r="D2095" t="s">
        <v>19</v>
      </c>
      <c r="E2095">
        <v>1200700498</v>
      </c>
      <c r="F2095">
        <v>112001334</v>
      </c>
      <c r="G2095" t="s">
        <v>20</v>
      </c>
      <c r="H2095" t="s">
        <v>207</v>
      </c>
      <c r="J2095">
        <v>305.52</v>
      </c>
      <c r="K2095">
        <v>305.52</v>
      </c>
      <c r="L2095" t="s">
        <v>21</v>
      </c>
      <c r="M2095" t="s">
        <v>22</v>
      </c>
      <c r="N2095" t="s">
        <v>23</v>
      </c>
      <c r="O2095">
        <v>305.52</v>
      </c>
      <c r="P2095" t="s">
        <v>24</v>
      </c>
      <c r="R2095">
        <v>5869005</v>
      </c>
    </row>
    <row r="2096" spans="1:18" customFormat="1">
      <c r="A2096" s="1">
        <v>44043</v>
      </c>
      <c r="C2096" t="s">
        <v>146</v>
      </c>
      <c r="D2096" t="s">
        <v>19</v>
      </c>
      <c r="E2096">
        <v>1200700510</v>
      </c>
      <c r="F2096">
        <v>1322020</v>
      </c>
      <c r="G2096" t="s">
        <v>20</v>
      </c>
      <c r="H2096" t="s">
        <v>209</v>
      </c>
      <c r="J2096">
        <v>552.32000000000005</v>
      </c>
      <c r="K2096">
        <v>552.32000000000005</v>
      </c>
      <c r="L2096" t="s">
        <v>21</v>
      </c>
      <c r="M2096" t="s">
        <v>22</v>
      </c>
      <c r="N2096" t="s">
        <v>23</v>
      </c>
      <c r="O2096">
        <v>552.32000000000005</v>
      </c>
      <c r="P2096" t="s">
        <v>24</v>
      </c>
      <c r="R2096">
        <v>5869040</v>
      </c>
    </row>
    <row r="2097" spans="1:18" customFormat="1">
      <c r="A2097" s="1">
        <v>44043</v>
      </c>
      <c r="C2097" t="s">
        <v>146</v>
      </c>
      <c r="D2097" t="s">
        <v>19</v>
      </c>
      <c r="E2097">
        <v>1200700511</v>
      </c>
      <c r="F2097">
        <v>1312020</v>
      </c>
      <c r="G2097" t="s">
        <v>20</v>
      </c>
      <c r="H2097" t="s">
        <v>209</v>
      </c>
      <c r="J2097">
        <v>537.16</v>
      </c>
      <c r="K2097">
        <v>537.16</v>
      </c>
      <c r="L2097" t="s">
        <v>21</v>
      </c>
      <c r="M2097" t="s">
        <v>22</v>
      </c>
      <c r="N2097" t="s">
        <v>23</v>
      </c>
      <c r="O2097">
        <v>537.16</v>
      </c>
      <c r="P2097" t="s">
        <v>24</v>
      </c>
      <c r="R2097">
        <v>5869044</v>
      </c>
    </row>
    <row r="2098" spans="1:18" customFormat="1">
      <c r="A2098" s="1">
        <v>44043</v>
      </c>
      <c r="C2098" t="s">
        <v>136</v>
      </c>
      <c r="D2098" t="s">
        <v>19</v>
      </c>
      <c r="E2098">
        <v>1200700509</v>
      </c>
      <c r="F2098">
        <v>2000166</v>
      </c>
      <c r="G2098" t="s">
        <v>20</v>
      </c>
      <c r="H2098" t="s">
        <v>235</v>
      </c>
      <c r="J2098">
        <v>906</v>
      </c>
      <c r="K2098">
        <v>906</v>
      </c>
      <c r="L2098" t="s">
        <v>21</v>
      </c>
      <c r="M2098" t="s">
        <v>22</v>
      </c>
      <c r="N2098" t="s">
        <v>23</v>
      </c>
      <c r="O2098">
        <v>906</v>
      </c>
      <c r="P2098" t="s">
        <v>24</v>
      </c>
      <c r="R2098">
        <v>5869036</v>
      </c>
    </row>
    <row r="2099" spans="1:18" customFormat="1">
      <c r="A2099" s="1">
        <v>44043</v>
      </c>
      <c r="C2099" t="s">
        <v>127</v>
      </c>
      <c r="D2099" t="s">
        <v>19</v>
      </c>
      <c r="E2099">
        <v>1200700508</v>
      </c>
      <c r="F2099">
        <v>2000165</v>
      </c>
      <c r="G2099" t="s">
        <v>20</v>
      </c>
      <c r="H2099" t="s">
        <v>235</v>
      </c>
      <c r="J2099">
        <v>362.4</v>
      </c>
      <c r="K2099">
        <v>362.4</v>
      </c>
      <c r="L2099" t="s">
        <v>21</v>
      </c>
      <c r="M2099" t="s">
        <v>22</v>
      </c>
      <c r="N2099" t="s">
        <v>23</v>
      </c>
      <c r="O2099">
        <v>362.4</v>
      </c>
      <c r="P2099" t="s">
        <v>24</v>
      </c>
      <c r="R2099">
        <v>5869034</v>
      </c>
    </row>
    <row r="2100" spans="1:18" customFormat="1">
      <c r="A2100" s="1">
        <v>44043</v>
      </c>
      <c r="C2100" t="s">
        <v>152</v>
      </c>
      <c r="D2100" t="s">
        <v>19</v>
      </c>
      <c r="E2100">
        <v>1200700528</v>
      </c>
      <c r="F2100">
        <v>82020</v>
      </c>
      <c r="G2100" t="s">
        <v>20</v>
      </c>
      <c r="H2100" t="s">
        <v>240</v>
      </c>
      <c r="J2100">
        <v>849.72</v>
      </c>
      <c r="K2100">
        <v>849.72</v>
      </c>
      <c r="L2100" t="s">
        <v>21</v>
      </c>
      <c r="M2100" t="s">
        <v>22</v>
      </c>
      <c r="N2100" t="s">
        <v>23</v>
      </c>
      <c r="O2100">
        <v>849.72</v>
      </c>
      <c r="P2100" t="s">
        <v>24</v>
      </c>
      <c r="R2100">
        <v>5869100</v>
      </c>
    </row>
    <row r="2101" spans="1:18" customFormat="1">
      <c r="A2101" s="1">
        <v>44043</v>
      </c>
      <c r="C2101" t="s">
        <v>27</v>
      </c>
      <c r="D2101" t="s">
        <v>19</v>
      </c>
      <c r="E2101">
        <v>1200700501</v>
      </c>
      <c r="F2101">
        <v>72020</v>
      </c>
      <c r="G2101" t="s">
        <v>20</v>
      </c>
      <c r="H2101" t="s">
        <v>240</v>
      </c>
      <c r="J2101" s="7">
        <v>4481.45</v>
      </c>
      <c r="K2101" s="7">
        <v>4481.45</v>
      </c>
      <c r="L2101" t="s">
        <v>21</v>
      </c>
      <c r="M2101" t="s">
        <v>22</v>
      </c>
      <c r="N2101" t="s">
        <v>23</v>
      </c>
      <c r="O2101" s="7">
        <v>4481.45</v>
      </c>
      <c r="P2101" t="s">
        <v>24</v>
      </c>
      <c r="R2101">
        <v>5869011</v>
      </c>
    </row>
    <row r="2102" spans="1:18" customFormat="1">
      <c r="A2102" s="1">
        <v>44043</v>
      </c>
      <c r="C2102" t="s">
        <v>136</v>
      </c>
      <c r="D2102" t="s">
        <v>19</v>
      </c>
      <c r="E2102">
        <v>1200700502</v>
      </c>
      <c r="F2102">
        <v>1093090786</v>
      </c>
      <c r="G2102" t="s">
        <v>20</v>
      </c>
      <c r="H2102" t="s">
        <v>242</v>
      </c>
      <c r="J2102">
        <v>120</v>
      </c>
      <c r="K2102">
        <v>120</v>
      </c>
      <c r="L2102" t="s">
        <v>21</v>
      </c>
      <c r="M2102" t="s">
        <v>22</v>
      </c>
      <c r="N2102" t="s">
        <v>23</v>
      </c>
      <c r="O2102">
        <v>120</v>
      </c>
      <c r="P2102" t="s">
        <v>24</v>
      </c>
      <c r="R2102">
        <v>5869013</v>
      </c>
    </row>
    <row r="2103" spans="1:18" customFormat="1">
      <c r="A2103" s="1">
        <v>44043</v>
      </c>
      <c r="C2103" t="s">
        <v>173</v>
      </c>
      <c r="D2103" t="s">
        <v>19</v>
      </c>
      <c r="E2103">
        <v>1200700470</v>
      </c>
      <c r="F2103">
        <v>2200265</v>
      </c>
      <c r="G2103" t="s">
        <v>20</v>
      </c>
      <c r="H2103" t="s">
        <v>254</v>
      </c>
      <c r="J2103" s="42">
        <v>23.41</v>
      </c>
      <c r="K2103" s="42">
        <v>23.41</v>
      </c>
      <c r="L2103" t="s">
        <v>21</v>
      </c>
      <c r="M2103" t="s">
        <v>22</v>
      </c>
      <c r="N2103" t="s">
        <v>23</v>
      </c>
      <c r="O2103" s="42">
        <v>23.41</v>
      </c>
      <c r="P2103" t="s">
        <v>24</v>
      </c>
      <c r="R2103">
        <v>5870390</v>
      </c>
    </row>
    <row r="2104" spans="1:18" customFormat="1">
      <c r="A2104" s="1">
        <v>44043</v>
      </c>
      <c r="C2104" t="s">
        <v>34</v>
      </c>
      <c r="D2104" t="s">
        <v>19</v>
      </c>
      <c r="E2104">
        <v>1200700470</v>
      </c>
      <c r="F2104">
        <v>2200265</v>
      </c>
      <c r="G2104" t="s">
        <v>20</v>
      </c>
      <c r="H2104" t="s">
        <v>254</v>
      </c>
      <c r="J2104">
        <v>46.82</v>
      </c>
      <c r="K2104">
        <v>46.82</v>
      </c>
      <c r="L2104" t="s">
        <v>21</v>
      </c>
      <c r="M2104" t="s">
        <v>22</v>
      </c>
      <c r="N2104" t="s">
        <v>23</v>
      </c>
      <c r="O2104">
        <v>46.82</v>
      </c>
      <c r="P2104" t="s">
        <v>24</v>
      </c>
      <c r="R2104">
        <v>5870399</v>
      </c>
    </row>
    <row r="2105" spans="1:18" customFormat="1">
      <c r="A2105" s="1">
        <v>44043</v>
      </c>
      <c r="C2105" t="s">
        <v>51</v>
      </c>
      <c r="D2105" t="s">
        <v>19</v>
      </c>
      <c r="E2105">
        <v>1200700470</v>
      </c>
      <c r="F2105">
        <v>2200265</v>
      </c>
      <c r="G2105" t="s">
        <v>20</v>
      </c>
      <c r="H2105" t="s">
        <v>254</v>
      </c>
      <c r="J2105">
        <v>46.82</v>
      </c>
      <c r="K2105">
        <v>46.82</v>
      </c>
      <c r="L2105" t="s">
        <v>21</v>
      </c>
      <c r="M2105" t="s">
        <v>22</v>
      </c>
      <c r="N2105" t="s">
        <v>23</v>
      </c>
      <c r="O2105">
        <v>46.82</v>
      </c>
      <c r="P2105" t="s">
        <v>24</v>
      </c>
      <c r="R2105">
        <v>5870398</v>
      </c>
    </row>
    <row r="2106" spans="1:18" customFormat="1">
      <c r="A2106" s="1">
        <v>44043</v>
      </c>
      <c r="C2106" t="s">
        <v>54</v>
      </c>
      <c r="D2106" t="s">
        <v>19</v>
      </c>
      <c r="E2106">
        <v>1200700470</v>
      </c>
      <c r="F2106">
        <v>2200265</v>
      </c>
      <c r="G2106" t="s">
        <v>20</v>
      </c>
      <c r="H2106" t="s">
        <v>254</v>
      </c>
      <c r="J2106">
        <v>46.82</v>
      </c>
      <c r="K2106">
        <v>46.82</v>
      </c>
      <c r="L2106" t="s">
        <v>21</v>
      </c>
      <c r="M2106" t="s">
        <v>22</v>
      </c>
      <c r="N2106" t="s">
        <v>23</v>
      </c>
      <c r="O2106">
        <v>46.82</v>
      </c>
      <c r="P2106" t="s">
        <v>24</v>
      </c>
      <c r="R2106">
        <v>5870397</v>
      </c>
    </row>
    <row r="2107" spans="1:18" customFormat="1">
      <c r="A2107" s="1">
        <v>44043</v>
      </c>
      <c r="C2107" t="s">
        <v>57</v>
      </c>
      <c r="D2107" t="s">
        <v>19</v>
      </c>
      <c r="E2107">
        <v>1200700470</v>
      </c>
      <c r="F2107">
        <v>2200265</v>
      </c>
      <c r="G2107" t="s">
        <v>20</v>
      </c>
      <c r="H2107" t="s">
        <v>254</v>
      </c>
      <c r="J2107">
        <v>23.41</v>
      </c>
      <c r="K2107">
        <v>23.41</v>
      </c>
      <c r="L2107" t="s">
        <v>21</v>
      </c>
      <c r="M2107" t="s">
        <v>22</v>
      </c>
      <c r="N2107" t="s">
        <v>23</v>
      </c>
      <c r="O2107">
        <v>23.41</v>
      </c>
      <c r="P2107" t="s">
        <v>24</v>
      </c>
      <c r="R2107">
        <v>5870395</v>
      </c>
    </row>
    <row r="2108" spans="1:18" customFormat="1">
      <c r="A2108" s="1">
        <v>44043</v>
      </c>
      <c r="C2108" t="s">
        <v>38</v>
      </c>
      <c r="D2108" t="s">
        <v>19</v>
      </c>
      <c r="E2108">
        <v>1200700470</v>
      </c>
      <c r="F2108">
        <v>2200265</v>
      </c>
      <c r="G2108" t="s">
        <v>20</v>
      </c>
      <c r="H2108" t="s">
        <v>254</v>
      </c>
      <c r="J2108">
        <v>46.82</v>
      </c>
      <c r="K2108">
        <v>46.82</v>
      </c>
      <c r="L2108" t="s">
        <v>21</v>
      </c>
      <c r="M2108" t="s">
        <v>22</v>
      </c>
      <c r="N2108" t="s">
        <v>23</v>
      </c>
      <c r="O2108">
        <v>46.82</v>
      </c>
      <c r="P2108" t="s">
        <v>24</v>
      </c>
      <c r="R2108">
        <v>5870396</v>
      </c>
    </row>
    <row r="2109" spans="1:18" customFormat="1">
      <c r="A2109" s="1">
        <v>44043</v>
      </c>
      <c r="C2109" t="s">
        <v>111</v>
      </c>
      <c r="D2109" t="s">
        <v>19</v>
      </c>
      <c r="E2109">
        <v>1200700470</v>
      </c>
      <c r="F2109">
        <v>2200265</v>
      </c>
      <c r="G2109" t="s">
        <v>20</v>
      </c>
      <c r="H2109" t="s">
        <v>254</v>
      </c>
      <c r="J2109" s="42">
        <v>515.24</v>
      </c>
      <c r="K2109" s="42">
        <v>515.24</v>
      </c>
      <c r="L2109" t="s">
        <v>21</v>
      </c>
      <c r="M2109" t="s">
        <v>22</v>
      </c>
      <c r="N2109" t="s">
        <v>23</v>
      </c>
      <c r="O2109" s="42">
        <v>515.24</v>
      </c>
      <c r="P2109" t="s">
        <v>24</v>
      </c>
      <c r="R2109">
        <v>5870393</v>
      </c>
    </row>
    <row r="2110" spans="1:18" customFormat="1">
      <c r="A2110" s="1">
        <v>44043</v>
      </c>
      <c r="C2110" t="s">
        <v>146</v>
      </c>
      <c r="D2110" t="s">
        <v>19</v>
      </c>
      <c r="E2110">
        <v>1200700470</v>
      </c>
      <c r="F2110">
        <v>2200265</v>
      </c>
      <c r="G2110" t="s">
        <v>20</v>
      </c>
      <c r="H2110" t="s">
        <v>254</v>
      </c>
      <c r="J2110">
        <v>70.23</v>
      </c>
      <c r="K2110">
        <v>70.23</v>
      </c>
      <c r="L2110" t="s">
        <v>21</v>
      </c>
      <c r="M2110" t="s">
        <v>22</v>
      </c>
      <c r="N2110" t="s">
        <v>23</v>
      </c>
      <c r="O2110">
        <v>70.23</v>
      </c>
      <c r="P2110" t="s">
        <v>24</v>
      </c>
      <c r="R2110">
        <v>5870392</v>
      </c>
    </row>
    <row r="2111" spans="1:18" customFormat="1">
      <c r="A2111" s="1">
        <v>44043</v>
      </c>
      <c r="C2111" t="s">
        <v>61</v>
      </c>
      <c r="D2111" t="s">
        <v>19</v>
      </c>
      <c r="E2111">
        <v>1200700470</v>
      </c>
      <c r="F2111">
        <v>2200265</v>
      </c>
      <c r="G2111" t="s">
        <v>20</v>
      </c>
      <c r="H2111" t="s">
        <v>254</v>
      </c>
      <c r="J2111" s="42">
        <v>23.41</v>
      </c>
      <c r="K2111" s="42">
        <v>23.41</v>
      </c>
      <c r="L2111" t="s">
        <v>21</v>
      </c>
      <c r="M2111" t="s">
        <v>22</v>
      </c>
      <c r="N2111" t="s">
        <v>23</v>
      </c>
      <c r="O2111" s="42">
        <v>23.41</v>
      </c>
      <c r="P2111" t="s">
        <v>24</v>
      </c>
      <c r="R2111">
        <v>5870394</v>
      </c>
    </row>
    <row r="2112" spans="1:18" customFormat="1">
      <c r="A2112" s="1">
        <v>44043</v>
      </c>
      <c r="C2112" t="s">
        <v>91</v>
      </c>
      <c r="D2112" t="s">
        <v>19</v>
      </c>
      <c r="E2112">
        <v>1200700470</v>
      </c>
      <c r="F2112">
        <v>2200265</v>
      </c>
      <c r="G2112" t="s">
        <v>20</v>
      </c>
      <c r="H2112" t="s">
        <v>254</v>
      </c>
      <c r="J2112">
        <v>46.82</v>
      </c>
      <c r="K2112">
        <v>46.82</v>
      </c>
      <c r="L2112" t="s">
        <v>21</v>
      </c>
      <c r="M2112" t="s">
        <v>22</v>
      </c>
      <c r="N2112" t="s">
        <v>23</v>
      </c>
      <c r="O2112">
        <v>46.82</v>
      </c>
      <c r="P2112" t="s">
        <v>24</v>
      </c>
      <c r="R2112">
        <v>5870391</v>
      </c>
    </row>
    <row r="2113" spans="1:18" customFormat="1">
      <c r="A2113" s="1">
        <v>44043</v>
      </c>
      <c r="C2113" t="s">
        <v>25</v>
      </c>
      <c r="D2113" t="s">
        <v>19</v>
      </c>
      <c r="E2113">
        <v>1200700499</v>
      </c>
      <c r="F2113">
        <v>4115007607</v>
      </c>
      <c r="G2113" t="s">
        <v>20</v>
      </c>
      <c r="H2113" t="s">
        <v>262</v>
      </c>
      <c r="J2113">
        <v>839.52</v>
      </c>
      <c r="K2113">
        <v>839.52</v>
      </c>
      <c r="L2113" t="s">
        <v>21</v>
      </c>
      <c r="M2113" t="s">
        <v>22</v>
      </c>
      <c r="N2113" t="s">
        <v>23</v>
      </c>
      <c r="O2113">
        <v>839.52</v>
      </c>
      <c r="P2113" t="s">
        <v>24</v>
      </c>
      <c r="R2113">
        <v>5869007</v>
      </c>
    </row>
    <row r="2114" spans="1:18" customFormat="1">
      <c r="A2114" s="1">
        <v>44043</v>
      </c>
      <c r="C2114" t="s">
        <v>26</v>
      </c>
      <c r="D2114" t="s">
        <v>19</v>
      </c>
      <c r="E2114">
        <v>1200700500</v>
      </c>
      <c r="F2114">
        <v>4115007609</v>
      </c>
      <c r="G2114" t="s">
        <v>20</v>
      </c>
      <c r="H2114" t="s">
        <v>262</v>
      </c>
      <c r="J2114">
        <v>628.32000000000005</v>
      </c>
      <c r="K2114">
        <v>628.32000000000005</v>
      </c>
      <c r="L2114" t="s">
        <v>21</v>
      </c>
      <c r="M2114" t="s">
        <v>22</v>
      </c>
      <c r="N2114" t="s">
        <v>23</v>
      </c>
      <c r="O2114">
        <v>628.32000000000005</v>
      </c>
      <c r="P2114" t="s">
        <v>24</v>
      </c>
      <c r="R2114">
        <v>5869009</v>
      </c>
    </row>
    <row r="2115" spans="1:18" customFormat="1">
      <c r="A2115" s="1">
        <v>44043</v>
      </c>
      <c r="C2115" t="s">
        <v>26</v>
      </c>
      <c r="D2115" t="s">
        <v>19</v>
      </c>
      <c r="E2115">
        <v>1200700529</v>
      </c>
      <c r="F2115">
        <v>4115007619</v>
      </c>
      <c r="G2115" t="s">
        <v>20</v>
      </c>
      <c r="H2115" t="s">
        <v>262</v>
      </c>
      <c r="J2115" s="7">
        <v>5585.76</v>
      </c>
      <c r="K2115" s="7">
        <v>5585.76</v>
      </c>
      <c r="L2115" t="s">
        <v>21</v>
      </c>
      <c r="M2115" t="s">
        <v>22</v>
      </c>
      <c r="N2115" t="s">
        <v>23</v>
      </c>
      <c r="O2115" s="7">
        <v>5585.76</v>
      </c>
      <c r="P2115" t="s">
        <v>24</v>
      </c>
      <c r="R2115">
        <v>5869102</v>
      </c>
    </row>
    <row r="2116" spans="1:18" customFormat="1">
      <c r="A2116" s="1">
        <v>44043</v>
      </c>
      <c r="C2116" t="s">
        <v>87</v>
      </c>
      <c r="D2116" t="s">
        <v>19</v>
      </c>
      <c r="E2116">
        <v>1200700507</v>
      </c>
      <c r="F2116">
        <v>20201551</v>
      </c>
      <c r="G2116" t="s">
        <v>20</v>
      </c>
      <c r="H2116" t="s">
        <v>274</v>
      </c>
      <c r="J2116">
        <v>487.2</v>
      </c>
      <c r="K2116">
        <v>487.2</v>
      </c>
      <c r="L2116" t="s">
        <v>21</v>
      </c>
      <c r="M2116" t="s">
        <v>22</v>
      </c>
      <c r="N2116" t="s">
        <v>23</v>
      </c>
      <c r="O2116">
        <v>487.2</v>
      </c>
      <c r="P2116" t="s">
        <v>24</v>
      </c>
      <c r="R2116">
        <v>5869032</v>
      </c>
    </row>
  </sheetData>
  <autoFilter ref="A1:R2116">
    <filterColumn colId="7"/>
    <sortState ref="A9:R2074">
      <sortCondition ref="F1:F2116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74"/>
  <sheetViews>
    <sheetView workbookViewId="0">
      <selection activeCell="A31" sqref="A1:A1048576"/>
    </sheetView>
  </sheetViews>
  <sheetFormatPr defaultRowHeight="15"/>
  <cols>
    <col min="4" max="4" width="12.7109375" bestFit="1" customWidth="1"/>
    <col min="5" max="5" width="22.85546875" bestFit="1" customWidth="1"/>
    <col min="7" max="7" width="44.7109375" bestFit="1" customWidth="1"/>
  </cols>
  <sheetData>
    <row r="1" spans="1:17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</row>
    <row r="2" spans="1:17">
      <c r="A2" s="1">
        <v>43600</v>
      </c>
      <c r="C2" t="s">
        <v>19</v>
      </c>
      <c r="D2">
        <v>1190500017</v>
      </c>
      <c r="E2">
        <v>2019280</v>
      </c>
      <c r="F2" t="s">
        <v>20</v>
      </c>
      <c r="G2" t="s">
        <v>3622</v>
      </c>
      <c r="I2">
        <v>60</v>
      </c>
      <c r="J2">
        <v>60</v>
      </c>
      <c r="K2" t="s">
        <v>21</v>
      </c>
      <c r="L2" t="s">
        <v>22</v>
      </c>
      <c r="M2" t="s">
        <v>23</v>
      </c>
      <c r="N2">
        <v>60</v>
      </c>
      <c r="O2" t="s">
        <v>24</v>
      </c>
      <c r="Q2">
        <v>4083505</v>
      </c>
    </row>
    <row r="3" spans="1:17">
      <c r="A3" s="1">
        <v>43600</v>
      </c>
      <c r="C3" t="s">
        <v>19</v>
      </c>
      <c r="D3">
        <v>1190500016</v>
      </c>
      <c r="E3">
        <v>2019278</v>
      </c>
      <c r="F3" t="s">
        <v>20</v>
      </c>
      <c r="G3" t="s">
        <v>3623</v>
      </c>
      <c r="I3">
        <v>100.02</v>
      </c>
      <c r="J3">
        <v>100.02</v>
      </c>
      <c r="K3" t="s">
        <v>21</v>
      </c>
      <c r="L3" t="s">
        <v>22</v>
      </c>
      <c r="M3" t="s">
        <v>23</v>
      </c>
      <c r="N3">
        <v>100.02</v>
      </c>
      <c r="O3" t="s">
        <v>24</v>
      </c>
      <c r="Q3">
        <v>4083501</v>
      </c>
    </row>
    <row r="4" spans="1:17">
      <c r="A4" s="1">
        <v>43600</v>
      </c>
      <c r="C4" t="s">
        <v>19</v>
      </c>
      <c r="D4">
        <v>1190500018</v>
      </c>
      <c r="E4">
        <v>2019281</v>
      </c>
      <c r="F4" t="s">
        <v>20</v>
      </c>
      <c r="G4" t="s">
        <v>3623</v>
      </c>
      <c r="I4">
        <v>62.4</v>
      </c>
      <c r="J4">
        <v>62.4</v>
      </c>
      <c r="K4" t="s">
        <v>21</v>
      </c>
      <c r="L4" t="s">
        <v>22</v>
      </c>
      <c r="M4" t="s">
        <v>23</v>
      </c>
      <c r="N4">
        <v>62.4</v>
      </c>
      <c r="O4" t="s">
        <v>24</v>
      </c>
      <c r="Q4">
        <v>4083507</v>
      </c>
    </row>
    <row r="5" spans="1:17">
      <c r="A5" s="1">
        <v>43600</v>
      </c>
      <c r="C5" t="s">
        <v>19</v>
      </c>
      <c r="D5">
        <v>1190500021</v>
      </c>
      <c r="E5">
        <v>2019285</v>
      </c>
      <c r="F5" t="s">
        <v>20</v>
      </c>
      <c r="G5" t="s">
        <v>3623</v>
      </c>
      <c r="I5">
        <v>101.76</v>
      </c>
      <c r="J5">
        <v>101.76</v>
      </c>
      <c r="K5" t="s">
        <v>21</v>
      </c>
      <c r="L5" t="s">
        <v>22</v>
      </c>
      <c r="M5" t="s">
        <v>23</v>
      </c>
      <c r="N5">
        <v>101.76</v>
      </c>
      <c r="O5" t="s">
        <v>24</v>
      </c>
      <c r="Q5">
        <v>4083513</v>
      </c>
    </row>
    <row r="6" spans="1:17">
      <c r="A6" s="1">
        <v>43600</v>
      </c>
      <c r="C6" t="s">
        <v>19</v>
      </c>
      <c r="D6">
        <v>1190500022</v>
      </c>
      <c r="E6">
        <v>2019286</v>
      </c>
      <c r="F6" t="s">
        <v>20</v>
      </c>
      <c r="G6" t="s">
        <v>3623</v>
      </c>
      <c r="I6">
        <v>78.84</v>
      </c>
      <c r="J6">
        <v>78.84</v>
      </c>
      <c r="K6" t="s">
        <v>21</v>
      </c>
      <c r="L6" t="s">
        <v>22</v>
      </c>
      <c r="M6" t="s">
        <v>23</v>
      </c>
      <c r="N6">
        <v>78.84</v>
      </c>
      <c r="O6" t="s">
        <v>24</v>
      </c>
      <c r="Q6">
        <v>4083515</v>
      </c>
    </row>
    <row r="7" spans="1:17">
      <c r="A7" s="1">
        <v>43600</v>
      </c>
      <c r="C7" t="s">
        <v>19</v>
      </c>
      <c r="D7">
        <v>1190500073</v>
      </c>
      <c r="E7">
        <v>2019279</v>
      </c>
      <c r="F7" t="s">
        <v>20</v>
      </c>
      <c r="G7" t="s">
        <v>3624</v>
      </c>
      <c r="I7">
        <v>76.08</v>
      </c>
      <c r="J7">
        <v>76.08</v>
      </c>
      <c r="K7" t="s">
        <v>21</v>
      </c>
      <c r="L7" t="s">
        <v>22</v>
      </c>
      <c r="M7" t="s">
        <v>23</v>
      </c>
      <c r="N7">
        <v>76.08</v>
      </c>
      <c r="O7" t="s">
        <v>24</v>
      </c>
      <c r="Q7">
        <v>4083813</v>
      </c>
    </row>
    <row r="8" spans="1:17">
      <c r="A8" s="1">
        <v>43600</v>
      </c>
      <c r="C8" t="s">
        <v>19</v>
      </c>
      <c r="D8">
        <v>1190500019</v>
      </c>
      <c r="E8">
        <v>2019283</v>
      </c>
      <c r="F8" t="s">
        <v>20</v>
      </c>
      <c r="G8" t="s">
        <v>3623</v>
      </c>
      <c r="I8">
        <v>53.88</v>
      </c>
      <c r="J8">
        <v>53.88</v>
      </c>
      <c r="K8" t="s">
        <v>21</v>
      </c>
      <c r="L8" t="s">
        <v>22</v>
      </c>
      <c r="M8" t="s">
        <v>23</v>
      </c>
      <c r="N8">
        <v>53.88</v>
      </c>
      <c r="O8" t="s">
        <v>24</v>
      </c>
      <c r="Q8">
        <v>4083509</v>
      </c>
    </row>
    <row r="9" spans="1:17">
      <c r="A9" s="1">
        <v>43600</v>
      </c>
      <c r="C9" t="s">
        <v>19</v>
      </c>
      <c r="D9">
        <v>1190500020</v>
      </c>
      <c r="E9">
        <v>2019284</v>
      </c>
      <c r="F9" t="s">
        <v>20</v>
      </c>
      <c r="G9" t="s">
        <v>3623</v>
      </c>
      <c r="I9">
        <v>60</v>
      </c>
      <c r="J9">
        <v>60</v>
      </c>
      <c r="K9" t="s">
        <v>21</v>
      </c>
      <c r="L9" t="s">
        <v>22</v>
      </c>
      <c r="M9" t="s">
        <v>23</v>
      </c>
      <c r="N9">
        <v>60</v>
      </c>
      <c r="O9" t="s">
        <v>24</v>
      </c>
      <c r="Q9">
        <v>4083511</v>
      </c>
    </row>
    <row r="10" spans="1:17">
      <c r="A10" s="1">
        <v>43606</v>
      </c>
      <c r="C10" t="s">
        <v>19</v>
      </c>
      <c r="D10">
        <v>1190500145</v>
      </c>
      <c r="E10">
        <v>2019303</v>
      </c>
      <c r="F10" t="s">
        <v>20</v>
      </c>
      <c r="G10" t="s">
        <v>3625</v>
      </c>
      <c r="I10">
        <v>61.92</v>
      </c>
      <c r="J10">
        <v>61.92</v>
      </c>
      <c r="K10" t="s">
        <v>21</v>
      </c>
      <c r="L10" t="s">
        <v>22</v>
      </c>
      <c r="M10" t="s">
        <v>23</v>
      </c>
      <c r="N10">
        <v>61.92</v>
      </c>
      <c r="O10" t="s">
        <v>24</v>
      </c>
      <c r="Q10">
        <v>4094649</v>
      </c>
    </row>
    <row r="11" spans="1:17">
      <c r="A11" s="1">
        <v>43606</v>
      </c>
      <c r="C11" t="s">
        <v>19</v>
      </c>
      <c r="D11">
        <v>1190500029</v>
      </c>
      <c r="E11">
        <v>2019306</v>
      </c>
      <c r="F11" t="s">
        <v>20</v>
      </c>
      <c r="G11" t="s">
        <v>3623</v>
      </c>
      <c r="I11">
        <v>28.68</v>
      </c>
      <c r="J11">
        <v>28.68</v>
      </c>
      <c r="K11" t="s">
        <v>21</v>
      </c>
      <c r="L11" t="s">
        <v>22</v>
      </c>
      <c r="M11" t="s">
        <v>23</v>
      </c>
      <c r="N11">
        <v>28.68</v>
      </c>
      <c r="O11" t="s">
        <v>24</v>
      </c>
      <c r="Q11">
        <v>4083529</v>
      </c>
    </row>
    <row r="12" spans="1:17">
      <c r="A12" s="1">
        <v>43606</v>
      </c>
      <c r="C12" t="s">
        <v>19</v>
      </c>
      <c r="D12">
        <v>1190500140</v>
      </c>
      <c r="E12">
        <v>2019317</v>
      </c>
      <c r="F12" t="s">
        <v>20</v>
      </c>
      <c r="G12" t="s">
        <v>3625</v>
      </c>
      <c r="I12">
        <v>107.52</v>
      </c>
      <c r="J12">
        <v>107.52</v>
      </c>
      <c r="K12" t="s">
        <v>21</v>
      </c>
      <c r="L12" t="s">
        <v>22</v>
      </c>
      <c r="M12" t="s">
        <v>23</v>
      </c>
      <c r="N12">
        <v>107.52</v>
      </c>
      <c r="O12" t="s">
        <v>24</v>
      </c>
      <c r="Q12">
        <v>4094623</v>
      </c>
    </row>
    <row r="13" spans="1:17">
      <c r="A13" s="1">
        <v>43606</v>
      </c>
      <c r="C13" t="s">
        <v>19</v>
      </c>
      <c r="D13">
        <v>1190500139</v>
      </c>
      <c r="E13">
        <v>2019318</v>
      </c>
      <c r="F13" t="s">
        <v>20</v>
      </c>
      <c r="G13" t="s">
        <v>3625</v>
      </c>
      <c r="I13">
        <v>130.44</v>
      </c>
      <c r="J13">
        <v>130.44</v>
      </c>
      <c r="K13" t="s">
        <v>21</v>
      </c>
      <c r="L13" t="s">
        <v>22</v>
      </c>
      <c r="M13" t="s">
        <v>23</v>
      </c>
      <c r="N13">
        <v>130.44</v>
      </c>
      <c r="O13" t="s">
        <v>24</v>
      </c>
      <c r="Q13">
        <v>4094617</v>
      </c>
    </row>
    <row r="14" spans="1:17">
      <c r="A14" s="1">
        <v>43606</v>
      </c>
      <c r="C14" t="s">
        <v>19</v>
      </c>
      <c r="D14">
        <v>1190500148</v>
      </c>
      <c r="E14">
        <v>2019298</v>
      </c>
      <c r="F14" t="s">
        <v>20</v>
      </c>
      <c r="G14" t="s">
        <v>3625</v>
      </c>
      <c r="I14">
        <v>375.6</v>
      </c>
      <c r="J14">
        <v>375.6</v>
      </c>
      <c r="K14" t="s">
        <v>21</v>
      </c>
      <c r="L14" t="s">
        <v>22</v>
      </c>
      <c r="M14" t="s">
        <v>23</v>
      </c>
      <c r="N14">
        <v>375.6</v>
      </c>
      <c r="O14" t="s">
        <v>24</v>
      </c>
      <c r="Q14">
        <v>4094663</v>
      </c>
    </row>
    <row r="15" spans="1:17">
      <c r="A15" s="1">
        <v>43606</v>
      </c>
      <c r="C15" t="s">
        <v>19</v>
      </c>
      <c r="D15">
        <v>1190500142</v>
      </c>
      <c r="E15">
        <v>2019315</v>
      </c>
      <c r="F15" t="s">
        <v>20</v>
      </c>
      <c r="G15" t="s">
        <v>3625</v>
      </c>
      <c r="I15">
        <v>27.48</v>
      </c>
      <c r="J15">
        <v>27.48</v>
      </c>
      <c r="K15" t="s">
        <v>21</v>
      </c>
      <c r="L15" t="s">
        <v>22</v>
      </c>
      <c r="M15" t="s">
        <v>23</v>
      </c>
      <c r="N15">
        <v>27.48</v>
      </c>
      <c r="O15" t="s">
        <v>24</v>
      </c>
      <c r="Q15">
        <v>4094629</v>
      </c>
    </row>
    <row r="16" spans="1:17">
      <c r="A16" s="1">
        <v>43606</v>
      </c>
      <c r="C16" t="s">
        <v>19</v>
      </c>
      <c r="D16">
        <v>1190500024</v>
      </c>
      <c r="E16">
        <v>2019312</v>
      </c>
      <c r="F16" t="s">
        <v>20</v>
      </c>
      <c r="G16" t="s">
        <v>3623</v>
      </c>
      <c r="I16">
        <v>108</v>
      </c>
      <c r="J16">
        <v>108</v>
      </c>
      <c r="K16" t="s">
        <v>21</v>
      </c>
      <c r="L16" t="s">
        <v>22</v>
      </c>
      <c r="M16" t="s">
        <v>23</v>
      </c>
      <c r="N16">
        <v>108</v>
      </c>
      <c r="O16" t="s">
        <v>24</v>
      </c>
      <c r="Q16">
        <v>4083519</v>
      </c>
    </row>
    <row r="17" spans="1:17">
      <c r="A17" s="1">
        <v>43606</v>
      </c>
      <c r="C17" t="s">
        <v>19</v>
      </c>
      <c r="D17">
        <v>1190500149</v>
      </c>
      <c r="E17">
        <v>2019297</v>
      </c>
      <c r="F17" t="s">
        <v>20</v>
      </c>
      <c r="G17" t="s">
        <v>3625</v>
      </c>
      <c r="I17">
        <v>406.44</v>
      </c>
      <c r="J17">
        <v>406.44</v>
      </c>
      <c r="K17" t="s">
        <v>21</v>
      </c>
      <c r="L17" t="s">
        <v>22</v>
      </c>
      <c r="M17" t="s">
        <v>23</v>
      </c>
      <c r="N17">
        <v>406.44</v>
      </c>
      <c r="O17" t="s">
        <v>24</v>
      </c>
      <c r="Q17">
        <v>4094665</v>
      </c>
    </row>
    <row r="18" spans="1:17">
      <c r="A18" s="1">
        <v>43606</v>
      </c>
      <c r="C18" t="s">
        <v>19</v>
      </c>
      <c r="D18">
        <v>1190500143</v>
      </c>
      <c r="E18">
        <v>2019313</v>
      </c>
      <c r="F18" t="s">
        <v>20</v>
      </c>
      <c r="G18" t="s">
        <v>3625</v>
      </c>
      <c r="I18">
        <v>164.88</v>
      </c>
      <c r="J18">
        <v>164.88</v>
      </c>
      <c r="K18" t="s">
        <v>21</v>
      </c>
      <c r="L18" t="s">
        <v>22</v>
      </c>
      <c r="M18" t="s">
        <v>23</v>
      </c>
      <c r="N18">
        <v>164.88</v>
      </c>
      <c r="O18" t="s">
        <v>24</v>
      </c>
      <c r="Q18">
        <v>4094633</v>
      </c>
    </row>
    <row r="19" spans="1:17">
      <c r="A19" s="1">
        <v>43606</v>
      </c>
      <c r="C19" t="s">
        <v>19</v>
      </c>
      <c r="D19">
        <v>1190500033</v>
      </c>
      <c r="E19">
        <v>2019296</v>
      </c>
      <c r="F19" t="s">
        <v>20</v>
      </c>
      <c r="G19" t="s">
        <v>3626</v>
      </c>
      <c r="I19">
        <v>336.48</v>
      </c>
      <c r="J19">
        <v>336.48</v>
      </c>
      <c r="K19" t="s">
        <v>21</v>
      </c>
      <c r="L19" t="s">
        <v>22</v>
      </c>
      <c r="M19" t="s">
        <v>23</v>
      </c>
      <c r="N19">
        <v>336.48</v>
      </c>
      <c r="O19" t="s">
        <v>24</v>
      </c>
      <c r="Q19">
        <v>4083539</v>
      </c>
    </row>
    <row r="20" spans="1:17">
      <c r="A20" s="1">
        <v>43606</v>
      </c>
      <c r="C20" t="s">
        <v>19</v>
      </c>
      <c r="D20">
        <v>1190500023</v>
      </c>
      <c r="E20">
        <v>2019314</v>
      </c>
      <c r="F20" t="s">
        <v>20</v>
      </c>
      <c r="G20" t="s">
        <v>3623</v>
      </c>
      <c r="I20">
        <v>103.98</v>
      </c>
      <c r="J20">
        <v>103.98</v>
      </c>
      <c r="K20" t="s">
        <v>21</v>
      </c>
      <c r="L20" t="s">
        <v>22</v>
      </c>
      <c r="M20" t="s">
        <v>23</v>
      </c>
      <c r="N20">
        <v>103.98</v>
      </c>
      <c r="O20" t="s">
        <v>24</v>
      </c>
      <c r="Q20">
        <v>4083517</v>
      </c>
    </row>
    <row r="21" spans="1:17">
      <c r="A21" s="1">
        <v>43606</v>
      </c>
      <c r="C21" t="s">
        <v>19</v>
      </c>
      <c r="D21">
        <v>1190500032</v>
      </c>
      <c r="E21">
        <v>2019301</v>
      </c>
      <c r="F21" t="s">
        <v>20</v>
      </c>
      <c r="G21" t="s">
        <v>3623</v>
      </c>
      <c r="I21">
        <v>149.58000000000001</v>
      </c>
      <c r="J21">
        <v>149.58000000000001</v>
      </c>
      <c r="K21" t="s">
        <v>21</v>
      </c>
      <c r="L21" t="s">
        <v>22</v>
      </c>
      <c r="M21" t="s">
        <v>23</v>
      </c>
      <c r="N21">
        <v>149.58000000000001</v>
      </c>
      <c r="O21" t="s">
        <v>24</v>
      </c>
      <c r="Q21">
        <v>4083535</v>
      </c>
    </row>
    <row r="22" spans="1:17">
      <c r="A22" s="1">
        <v>43606</v>
      </c>
      <c r="C22" t="s">
        <v>19</v>
      </c>
      <c r="D22">
        <v>1190500030</v>
      </c>
      <c r="E22">
        <v>2019305</v>
      </c>
      <c r="F22" t="s">
        <v>20</v>
      </c>
      <c r="G22" t="s">
        <v>3623</v>
      </c>
      <c r="I22">
        <v>48</v>
      </c>
      <c r="J22">
        <v>48</v>
      </c>
      <c r="K22" t="s">
        <v>21</v>
      </c>
      <c r="L22" t="s">
        <v>22</v>
      </c>
      <c r="M22" t="s">
        <v>23</v>
      </c>
      <c r="N22">
        <v>48</v>
      </c>
      <c r="O22" t="s">
        <v>24</v>
      </c>
      <c r="Q22">
        <v>4083531</v>
      </c>
    </row>
    <row r="23" spans="1:17">
      <c r="A23" s="1">
        <v>43606</v>
      </c>
      <c r="C23" t="s">
        <v>19</v>
      </c>
      <c r="D23">
        <v>1190500031</v>
      </c>
      <c r="E23">
        <v>2019304</v>
      </c>
      <c r="F23" t="s">
        <v>20</v>
      </c>
      <c r="G23" t="s">
        <v>3623</v>
      </c>
      <c r="I23">
        <v>252.12</v>
      </c>
      <c r="J23">
        <v>252.12</v>
      </c>
      <c r="K23" t="s">
        <v>21</v>
      </c>
      <c r="L23" t="s">
        <v>22</v>
      </c>
      <c r="M23" t="s">
        <v>23</v>
      </c>
      <c r="N23">
        <v>252.12</v>
      </c>
      <c r="O23" t="s">
        <v>24</v>
      </c>
      <c r="Q23">
        <v>4083533</v>
      </c>
    </row>
    <row r="24" spans="1:17">
      <c r="A24" s="1">
        <v>43606</v>
      </c>
      <c r="C24" t="s">
        <v>19</v>
      </c>
      <c r="D24">
        <v>1190500026</v>
      </c>
      <c r="E24">
        <v>2019309</v>
      </c>
      <c r="F24" t="s">
        <v>20</v>
      </c>
      <c r="G24" t="s">
        <v>3623</v>
      </c>
      <c r="I24">
        <v>130.91999999999999</v>
      </c>
      <c r="J24">
        <v>130.91999999999999</v>
      </c>
      <c r="K24" t="s">
        <v>21</v>
      </c>
      <c r="L24" t="s">
        <v>22</v>
      </c>
      <c r="M24" t="s">
        <v>23</v>
      </c>
      <c r="N24">
        <v>130.91999999999999</v>
      </c>
      <c r="O24" t="s">
        <v>24</v>
      </c>
      <c r="Q24">
        <v>4083523</v>
      </c>
    </row>
    <row r="25" spans="1:17">
      <c r="A25" s="1">
        <v>43606</v>
      </c>
      <c r="C25" t="s">
        <v>19</v>
      </c>
      <c r="D25">
        <v>1190500150</v>
      </c>
      <c r="E25">
        <v>2019295</v>
      </c>
      <c r="F25" t="s">
        <v>20</v>
      </c>
      <c r="G25" t="s">
        <v>3625</v>
      </c>
      <c r="I25">
        <v>382.56</v>
      </c>
      <c r="J25">
        <v>382.56</v>
      </c>
      <c r="K25" t="s">
        <v>21</v>
      </c>
      <c r="L25" t="s">
        <v>22</v>
      </c>
      <c r="M25" t="s">
        <v>23</v>
      </c>
      <c r="N25">
        <v>382.56</v>
      </c>
      <c r="O25" t="s">
        <v>24</v>
      </c>
      <c r="Q25">
        <v>4094669</v>
      </c>
    </row>
    <row r="26" spans="1:17">
      <c r="A26" s="1">
        <v>43606</v>
      </c>
      <c r="C26" t="s">
        <v>19</v>
      </c>
      <c r="D26">
        <v>1190500146</v>
      </c>
      <c r="E26">
        <v>2019300</v>
      </c>
      <c r="F26" t="s">
        <v>20</v>
      </c>
      <c r="G26" t="s">
        <v>3627</v>
      </c>
      <c r="I26">
        <v>53.88</v>
      </c>
      <c r="J26">
        <v>53.88</v>
      </c>
      <c r="K26" t="s">
        <v>21</v>
      </c>
      <c r="L26" t="s">
        <v>22</v>
      </c>
      <c r="M26" t="s">
        <v>23</v>
      </c>
      <c r="N26">
        <v>53.88</v>
      </c>
      <c r="O26" t="s">
        <v>24</v>
      </c>
      <c r="Q26">
        <v>4094651</v>
      </c>
    </row>
    <row r="27" spans="1:17">
      <c r="A27" s="1">
        <v>43606</v>
      </c>
      <c r="C27" t="s">
        <v>19</v>
      </c>
      <c r="D27">
        <v>1190500027</v>
      </c>
      <c r="E27">
        <v>2019308</v>
      </c>
      <c r="F27" t="s">
        <v>20</v>
      </c>
      <c r="G27" t="s">
        <v>3623</v>
      </c>
      <c r="I27">
        <v>56.28</v>
      </c>
      <c r="J27">
        <v>56.28</v>
      </c>
      <c r="K27" t="s">
        <v>21</v>
      </c>
      <c r="L27" t="s">
        <v>22</v>
      </c>
      <c r="M27" t="s">
        <v>23</v>
      </c>
      <c r="N27">
        <v>56.28</v>
      </c>
      <c r="O27" t="s">
        <v>24</v>
      </c>
      <c r="Q27">
        <v>4083525</v>
      </c>
    </row>
    <row r="28" spans="1:17">
      <c r="A28" s="1">
        <v>43606</v>
      </c>
      <c r="C28" t="s">
        <v>19</v>
      </c>
      <c r="D28">
        <v>1190500025</v>
      </c>
      <c r="E28">
        <v>2019311</v>
      </c>
      <c r="F28" t="s">
        <v>20</v>
      </c>
      <c r="G28" t="s">
        <v>3628</v>
      </c>
      <c r="I28">
        <v>162.47999999999999</v>
      </c>
      <c r="J28">
        <v>162.47999999999999</v>
      </c>
      <c r="K28" t="s">
        <v>21</v>
      </c>
      <c r="L28" t="s">
        <v>22</v>
      </c>
      <c r="M28" t="s">
        <v>23</v>
      </c>
      <c r="N28">
        <v>162.47999999999999</v>
      </c>
      <c r="O28" t="s">
        <v>24</v>
      </c>
      <c r="Q28">
        <v>4083521</v>
      </c>
    </row>
    <row r="29" spans="1:17">
      <c r="A29" s="1">
        <v>43606</v>
      </c>
      <c r="C29" t="s">
        <v>19</v>
      </c>
      <c r="D29">
        <v>1190500028</v>
      </c>
      <c r="E29">
        <v>2019307</v>
      </c>
      <c r="F29" t="s">
        <v>20</v>
      </c>
      <c r="G29" t="s">
        <v>3623</v>
      </c>
      <c r="I29">
        <v>201</v>
      </c>
      <c r="J29">
        <v>201</v>
      </c>
      <c r="K29" t="s">
        <v>21</v>
      </c>
      <c r="L29" t="s">
        <v>22</v>
      </c>
      <c r="M29" t="s">
        <v>23</v>
      </c>
      <c r="N29">
        <v>201</v>
      </c>
      <c r="O29" t="s">
        <v>24</v>
      </c>
      <c r="Q29">
        <v>4083527</v>
      </c>
    </row>
    <row r="30" spans="1:17">
      <c r="A30" s="1">
        <v>43606</v>
      </c>
      <c r="C30" t="s">
        <v>19</v>
      </c>
      <c r="D30">
        <v>1190500141</v>
      </c>
      <c r="E30">
        <v>2019316</v>
      </c>
      <c r="F30" t="s">
        <v>20</v>
      </c>
      <c r="G30" t="s">
        <v>3625</v>
      </c>
      <c r="I30">
        <v>96</v>
      </c>
      <c r="J30">
        <v>96</v>
      </c>
      <c r="K30" t="s">
        <v>21</v>
      </c>
      <c r="L30" t="s">
        <v>22</v>
      </c>
      <c r="M30" t="s">
        <v>23</v>
      </c>
      <c r="N30">
        <v>96</v>
      </c>
      <c r="O30" t="s">
        <v>24</v>
      </c>
      <c r="Q30">
        <v>4094625</v>
      </c>
    </row>
    <row r="31" spans="1:17">
      <c r="A31" s="1">
        <v>43606</v>
      </c>
      <c r="C31" t="s">
        <v>19</v>
      </c>
      <c r="D31">
        <v>1190500147</v>
      </c>
      <c r="E31">
        <v>2019299</v>
      </c>
      <c r="F31" t="s">
        <v>20</v>
      </c>
      <c r="G31" t="s">
        <v>3625</v>
      </c>
      <c r="I31">
        <v>717.36</v>
      </c>
      <c r="J31">
        <v>717.36</v>
      </c>
      <c r="K31" t="s">
        <v>21</v>
      </c>
      <c r="L31" t="s">
        <v>22</v>
      </c>
      <c r="M31" t="s">
        <v>23</v>
      </c>
      <c r="N31">
        <v>717.36</v>
      </c>
      <c r="O31" t="s">
        <v>24</v>
      </c>
      <c r="Q31">
        <v>4094653</v>
      </c>
    </row>
    <row r="32" spans="1:17">
      <c r="A32" s="1">
        <v>43606</v>
      </c>
      <c r="C32" t="s">
        <v>19</v>
      </c>
      <c r="D32">
        <v>1190500144</v>
      </c>
      <c r="E32">
        <v>2019310</v>
      </c>
      <c r="F32" t="s">
        <v>20</v>
      </c>
      <c r="G32" t="s">
        <v>3625</v>
      </c>
      <c r="I32">
        <v>413.04</v>
      </c>
      <c r="J32">
        <v>413.04</v>
      </c>
      <c r="K32" t="s">
        <v>21</v>
      </c>
      <c r="L32" t="s">
        <v>22</v>
      </c>
      <c r="M32" t="s">
        <v>23</v>
      </c>
      <c r="N32">
        <v>413.04</v>
      </c>
      <c r="O32" t="s">
        <v>24</v>
      </c>
      <c r="Q32">
        <v>4094647</v>
      </c>
    </row>
    <row r="33" spans="1:17">
      <c r="A33" s="1">
        <v>43607</v>
      </c>
      <c r="C33" t="s">
        <v>19</v>
      </c>
      <c r="D33">
        <v>1190500046</v>
      </c>
      <c r="E33">
        <v>2019302</v>
      </c>
      <c r="F33" t="s">
        <v>20</v>
      </c>
      <c r="G33" t="s">
        <v>3629</v>
      </c>
      <c r="I33">
        <v>321.95999999999998</v>
      </c>
      <c r="J33">
        <v>321.95999999999998</v>
      </c>
      <c r="K33" t="s">
        <v>21</v>
      </c>
      <c r="L33" t="s">
        <v>22</v>
      </c>
      <c r="M33" t="s">
        <v>23</v>
      </c>
      <c r="N33">
        <v>321.95999999999998</v>
      </c>
      <c r="O33" t="s">
        <v>24</v>
      </c>
      <c r="Q33">
        <v>4083668</v>
      </c>
    </row>
    <row r="34" spans="1:17">
      <c r="A34" s="1">
        <v>43607</v>
      </c>
      <c r="C34" t="s">
        <v>19</v>
      </c>
      <c r="D34">
        <v>1190500041</v>
      </c>
      <c r="E34">
        <v>2019325</v>
      </c>
      <c r="F34" t="s">
        <v>20</v>
      </c>
      <c r="G34" t="s">
        <v>3623</v>
      </c>
      <c r="I34" s="7">
        <v>1663.92</v>
      </c>
      <c r="J34" s="7">
        <v>1663.92</v>
      </c>
      <c r="K34" t="s">
        <v>21</v>
      </c>
      <c r="L34" t="s">
        <v>22</v>
      </c>
      <c r="M34" t="s">
        <v>23</v>
      </c>
      <c r="N34" s="7">
        <v>1663.92</v>
      </c>
      <c r="O34" t="s">
        <v>24</v>
      </c>
      <c r="Q34">
        <v>4083658</v>
      </c>
    </row>
    <row r="35" spans="1:17">
      <c r="A35" s="1">
        <v>43607</v>
      </c>
      <c r="C35" t="s">
        <v>19</v>
      </c>
      <c r="D35">
        <v>1190500034</v>
      </c>
      <c r="E35">
        <v>2019333</v>
      </c>
      <c r="F35" t="s">
        <v>20</v>
      </c>
      <c r="G35" t="s">
        <v>3630</v>
      </c>
      <c r="I35">
        <v>54.96</v>
      </c>
      <c r="J35">
        <v>54.96</v>
      </c>
      <c r="K35" t="s">
        <v>21</v>
      </c>
      <c r="L35" t="s">
        <v>22</v>
      </c>
      <c r="M35" t="s">
        <v>23</v>
      </c>
      <c r="N35">
        <v>54.96</v>
      </c>
      <c r="O35" t="s">
        <v>24</v>
      </c>
      <c r="Q35">
        <v>4083541</v>
      </c>
    </row>
    <row r="36" spans="1:17">
      <c r="A36" s="1">
        <v>43607</v>
      </c>
      <c r="C36" t="s">
        <v>19</v>
      </c>
      <c r="D36">
        <v>1190500037</v>
      </c>
      <c r="E36">
        <v>2019329</v>
      </c>
      <c r="F36" t="s">
        <v>20</v>
      </c>
      <c r="G36" t="s">
        <v>3623</v>
      </c>
      <c r="I36">
        <v>682.2</v>
      </c>
      <c r="J36">
        <v>682.2</v>
      </c>
      <c r="K36" t="s">
        <v>21</v>
      </c>
      <c r="L36" t="s">
        <v>22</v>
      </c>
      <c r="M36" t="s">
        <v>23</v>
      </c>
      <c r="N36">
        <v>682.2</v>
      </c>
      <c r="O36" t="s">
        <v>24</v>
      </c>
      <c r="Q36">
        <v>4083547</v>
      </c>
    </row>
    <row r="37" spans="1:17">
      <c r="A37" s="1">
        <v>43607</v>
      </c>
      <c r="C37" t="s">
        <v>19</v>
      </c>
      <c r="D37">
        <v>1190500036</v>
      </c>
      <c r="E37">
        <v>2019331</v>
      </c>
      <c r="F37" t="s">
        <v>20</v>
      </c>
      <c r="G37" t="s">
        <v>3623</v>
      </c>
      <c r="I37">
        <v>13.74</v>
      </c>
      <c r="J37">
        <v>13.74</v>
      </c>
      <c r="K37" t="s">
        <v>21</v>
      </c>
      <c r="L37" t="s">
        <v>22</v>
      </c>
      <c r="M37" t="s">
        <v>23</v>
      </c>
      <c r="N37">
        <v>13.74</v>
      </c>
      <c r="O37" t="s">
        <v>24</v>
      </c>
      <c r="Q37">
        <v>4083545</v>
      </c>
    </row>
    <row r="38" spans="1:17">
      <c r="A38" s="1">
        <v>43607</v>
      </c>
      <c r="C38" t="s">
        <v>19</v>
      </c>
      <c r="D38">
        <v>1190500038</v>
      </c>
      <c r="E38">
        <v>2019328</v>
      </c>
      <c r="F38" t="s">
        <v>20</v>
      </c>
      <c r="G38" t="s">
        <v>3623</v>
      </c>
      <c r="I38">
        <v>27.48</v>
      </c>
      <c r="J38">
        <v>27.48</v>
      </c>
      <c r="K38" t="s">
        <v>21</v>
      </c>
      <c r="L38" t="s">
        <v>22</v>
      </c>
      <c r="M38" t="s">
        <v>23</v>
      </c>
      <c r="N38">
        <v>27.48</v>
      </c>
      <c r="O38" t="s">
        <v>24</v>
      </c>
      <c r="Q38">
        <v>4083549</v>
      </c>
    </row>
    <row r="39" spans="1:17">
      <c r="A39" s="1">
        <v>43607</v>
      </c>
      <c r="C39" t="s">
        <v>19</v>
      </c>
      <c r="D39">
        <v>1190500044</v>
      </c>
      <c r="E39">
        <v>2019322</v>
      </c>
      <c r="F39" t="s">
        <v>20</v>
      </c>
      <c r="G39" t="s">
        <v>3623</v>
      </c>
      <c r="I39">
        <v>120.96</v>
      </c>
      <c r="J39">
        <v>120.96</v>
      </c>
      <c r="K39" t="s">
        <v>21</v>
      </c>
      <c r="L39" t="s">
        <v>22</v>
      </c>
      <c r="M39" t="s">
        <v>23</v>
      </c>
      <c r="N39">
        <v>120.96</v>
      </c>
      <c r="O39" t="s">
        <v>24</v>
      </c>
      <c r="Q39">
        <v>4083664</v>
      </c>
    </row>
    <row r="40" spans="1:17">
      <c r="A40" s="1">
        <v>43607</v>
      </c>
      <c r="C40" t="s">
        <v>19</v>
      </c>
      <c r="D40">
        <v>1190500042</v>
      </c>
      <c r="E40">
        <v>2019324</v>
      </c>
      <c r="F40" t="s">
        <v>20</v>
      </c>
      <c r="G40" t="s">
        <v>3623</v>
      </c>
      <c r="I40">
        <v>82.44</v>
      </c>
      <c r="J40">
        <v>82.44</v>
      </c>
      <c r="K40" t="s">
        <v>21</v>
      </c>
      <c r="L40" t="s">
        <v>22</v>
      </c>
      <c r="M40" t="s">
        <v>23</v>
      </c>
      <c r="N40">
        <v>82.44</v>
      </c>
      <c r="O40" t="s">
        <v>24</v>
      </c>
      <c r="Q40">
        <v>4083660</v>
      </c>
    </row>
    <row r="41" spans="1:17">
      <c r="A41" s="1">
        <v>43607</v>
      </c>
      <c r="C41" t="s">
        <v>19</v>
      </c>
      <c r="D41">
        <v>1190500045</v>
      </c>
      <c r="E41">
        <v>2019321</v>
      </c>
      <c r="F41" t="s">
        <v>20</v>
      </c>
      <c r="G41" t="s">
        <v>3623</v>
      </c>
      <c r="I41">
        <v>489.6</v>
      </c>
      <c r="J41">
        <v>489.6</v>
      </c>
      <c r="K41" t="s">
        <v>21</v>
      </c>
      <c r="L41" t="s">
        <v>22</v>
      </c>
      <c r="M41" t="s">
        <v>23</v>
      </c>
      <c r="N41">
        <v>489.6</v>
      </c>
      <c r="O41" t="s">
        <v>24</v>
      </c>
      <c r="Q41">
        <v>4083666</v>
      </c>
    </row>
    <row r="42" spans="1:17">
      <c r="A42" s="1">
        <v>43607</v>
      </c>
      <c r="C42" t="s">
        <v>19</v>
      </c>
      <c r="D42">
        <v>1190500039</v>
      </c>
      <c r="E42">
        <v>2019327</v>
      </c>
      <c r="F42" t="s">
        <v>20</v>
      </c>
      <c r="G42" t="s">
        <v>3623</v>
      </c>
      <c r="I42">
        <v>193.56</v>
      </c>
      <c r="J42">
        <v>193.56</v>
      </c>
      <c r="K42" t="s">
        <v>21</v>
      </c>
      <c r="L42" t="s">
        <v>22</v>
      </c>
      <c r="M42" t="s">
        <v>23</v>
      </c>
      <c r="N42">
        <v>193.56</v>
      </c>
      <c r="O42" t="s">
        <v>24</v>
      </c>
      <c r="Q42">
        <v>4083551</v>
      </c>
    </row>
    <row r="43" spans="1:17">
      <c r="A43" s="1">
        <v>43607</v>
      </c>
      <c r="C43" t="s">
        <v>19</v>
      </c>
      <c r="D43">
        <v>1190500035</v>
      </c>
      <c r="E43">
        <v>2019332</v>
      </c>
      <c r="F43" t="s">
        <v>20</v>
      </c>
      <c r="G43" t="s">
        <v>3623</v>
      </c>
      <c r="I43">
        <v>150.24</v>
      </c>
      <c r="J43">
        <v>150.24</v>
      </c>
      <c r="K43" t="s">
        <v>21</v>
      </c>
      <c r="L43" t="s">
        <v>22</v>
      </c>
      <c r="M43" t="s">
        <v>23</v>
      </c>
      <c r="N43">
        <v>150.24</v>
      </c>
      <c r="O43" t="s">
        <v>24</v>
      </c>
      <c r="Q43">
        <v>4083543</v>
      </c>
    </row>
    <row r="44" spans="1:17">
      <c r="A44" s="1">
        <v>43607</v>
      </c>
      <c r="C44" t="s">
        <v>19</v>
      </c>
      <c r="D44">
        <v>1190500043</v>
      </c>
      <c r="E44">
        <v>2019323</v>
      </c>
      <c r="F44" t="s">
        <v>20</v>
      </c>
      <c r="G44" t="s">
        <v>3623</v>
      </c>
      <c r="I44">
        <v>27.48</v>
      </c>
      <c r="J44">
        <v>27.48</v>
      </c>
      <c r="K44" t="s">
        <v>21</v>
      </c>
      <c r="L44" t="s">
        <v>22</v>
      </c>
      <c r="M44" t="s">
        <v>23</v>
      </c>
      <c r="N44">
        <v>27.48</v>
      </c>
      <c r="O44" t="s">
        <v>24</v>
      </c>
      <c r="Q44">
        <v>4083662</v>
      </c>
    </row>
    <row r="45" spans="1:17">
      <c r="A45" s="1">
        <v>43607</v>
      </c>
      <c r="C45" t="s">
        <v>19</v>
      </c>
      <c r="D45">
        <v>1190500040</v>
      </c>
      <c r="E45">
        <v>2019326</v>
      </c>
      <c r="F45" t="s">
        <v>20</v>
      </c>
      <c r="G45" t="s">
        <v>3623</v>
      </c>
      <c r="I45">
        <v>153.47999999999999</v>
      </c>
      <c r="J45">
        <v>153.47999999999999</v>
      </c>
      <c r="K45" t="s">
        <v>21</v>
      </c>
      <c r="L45" t="s">
        <v>22</v>
      </c>
      <c r="M45" t="s">
        <v>23</v>
      </c>
      <c r="N45">
        <v>153.47999999999999</v>
      </c>
      <c r="O45" t="s">
        <v>24</v>
      </c>
      <c r="Q45">
        <v>4083553</v>
      </c>
    </row>
    <row r="46" spans="1:17">
      <c r="A46" s="1">
        <v>43615</v>
      </c>
      <c r="C46" t="s">
        <v>19</v>
      </c>
      <c r="D46">
        <v>1190500346</v>
      </c>
      <c r="E46">
        <v>2019364</v>
      </c>
      <c r="F46" t="s">
        <v>20</v>
      </c>
      <c r="G46" t="s">
        <v>3631</v>
      </c>
      <c r="I46">
        <v>250.56</v>
      </c>
      <c r="J46">
        <v>250.56</v>
      </c>
      <c r="K46" t="s">
        <v>21</v>
      </c>
      <c r="L46" t="s">
        <v>22</v>
      </c>
      <c r="M46" t="s">
        <v>23</v>
      </c>
      <c r="N46">
        <v>250.56</v>
      </c>
      <c r="O46" t="s">
        <v>24</v>
      </c>
      <c r="Q46">
        <v>4094964</v>
      </c>
    </row>
    <row r="47" spans="1:17">
      <c r="A47" s="1">
        <v>43615</v>
      </c>
      <c r="C47" t="s">
        <v>19</v>
      </c>
      <c r="D47">
        <v>1190500340</v>
      </c>
      <c r="E47">
        <v>2019358</v>
      </c>
      <c r="F47" t="s">
        <v>20</v>
      </c>
      <c r="G47" t="s">
        <v>3631</v>
      </c>
      <c r="I47">
        <v>60</v>
      </c>
      <c r="J47">
        <v>60</v>
      </c>
      <c r="K47" t="s">
        <v>21</v>
      </c>
      <c r="L47" t="s">
        <v>22</v>
      </c>
      <c r="M47" t="s">
        <v>23</v>
      </c>
      <c r="N47">
        <v>60</v>
      </c>
      <c r="O47" t="s">
        <v>24</v>
      </c>
      <c r="Q47">
        <v>4094934</v>
      </c>
    </row>
    <row r="48" spans="1:17">
      <c r="A48" s="1">
        <v>43615</v>
      </c>
      <c r="C48" t="s">
        <v>19</v>
      </c>
      <c r="D48">
        <v>1190500344</v>
      </c>
      <c r="E48">
        <v>2019362</v>
      </c>
      <c r="F48" t="s">
        <v>20</v>
      </c>
      <c r="G48" t="s">
        <v>3631</v>
      </c>
      <c r="I48">
        <v>60</v>
      </c>
      <c r="J48">
        <v>60</v>
      </c>
      <c r="K48" t="s">
        <v>21</v>
      </c>
      <c r="L48" t="s">
        <v>22</v>
      </c>
      <c r="M48" t="s">
        <v>23</v>
      </c>
      <c r="N48">
        <v>60</v>
      </c>
      <c r="O48" t="s">
        <v>24</v>
      </c>
      <c r="Q48">
        <v>4094954</v>
      </c>
    </row>
    <row r="49" spans="1:17">
      <c r="A49" s="1">
        <v>43615</v>
      </c>
      <c r="C49" t="s">
        <v>19</v>
      </c>
      <c r="D49">
        <v>1190500342</v>
      </c>
      <c r="E49">
        <v>2019360</v>
      </c>
      <c r="F49" t="s">
        <v>20</v>
      </c>
      <c r="G49" t="s">
        <v>3631</v>
      </c>
      <c r="I49">
        <v>57.36</v>
      </c>
      <c r="J49">
        <v>57.36</v>
      </c>
      <c r="K49" t="s">
        <v>21</v>
      </c>
      <c r="L49" t="s">
        <v>22</v>
      </c>
      <c r="M49" t="s">
        <v>23</v>
      </c>
      <c r="N49">
        <v>57.36</v>
      </c>
      <c r="O49" t="s">
        <v>24</v>
      </c>
      <c r="Q49">
        <v>4094946</v>
      </c>
    </row>
    <row r="50" spans="1:17">
      <c r="A50" s="1">
        <v>43615</v>
      </c>
      <c r="C50" t="s">
        <v>19</v>
      </c>
      <c r="D50">
        <v>1190500343</v>
      </c>
      <c r="E50">
        <v>2019361</v>
      </c>
      <c r="F50" t="s">
        <v>20</v>
      </c>
      <c r="G50" t="s">
        <v>3631</v>
      </c>
      <c r="I50">
        <v>311.27999999999997</v>
      </c>
      <c r="J50">
        <v>311.27999999999997</v>
      </c>
      <c r="K50" t="s">
        <v>21</v>
      </c>
      <c r="L50" t="s">
        <v>22</v>
      </c>
      <c r="M50" t="s">
        <v>23</v>
      </c>
      <c r="N50">
        <v>311.27999999999997</v>
      </c>
      <c r="O50" t="s">
        <v>24</v>
      </c>
      <c r="Q50">
        <v>4094950</v>
      </c>
    </row>
    <row r="51" spans="1:17">
      <c r="A51" s="1">
        <v>43615</v>
      </c>
      <c r="C51" t="s">
        <v>19</v>
      </c>
      <c r="D51">
        <v>1190500335</v>
      </c>
      <c r="E51">
        <v>2019353</v>
      </c>
      <c r="F51" t="s">
        <v>20</v>
      </c>
      <c r="G51" t="s">
        <v>3631</v>
      </c>
      <c r="I51">
        <v>480</v>
      </c>
      <c r="J51">
        <v>480</v>
      </c>
      <c r="K51" t="s">
        <v>21</v>
      </c>
      <c r="L51" t="s">
        <v>22</v>
      </c>
      <c r="M51" t="s">
        <v>23</v>
      </c>
      <c r="N51">
        <v>480</v>
      </c>
      <c r="O51" t="s">
        <v>24</v>
      </c>
      <c r="Q51">
        <v>4094902</v>
      </c>
    </row>
    <row r="52" spans="1:17">
      <c r="A52" s="1">
        <v>43615</v>
      </c>
      <c r="C52" t="s">
        <v>19</v>
      </c>
      <c r="D52">
        <v>1190500349</v>
      </c>
      <c r="E52">
        <v>2019367</v>
      </c>
      <c r="F52" t="s">
        <v>20</v>
      </c>
      <c r="G52" t="s">
        <v>3631</v>
      </c>
      <c r="I52">
        <v>240</v>
      </c>
      <c r="J52">
        <v>240</v>
      </c>
      <c r="K52" t="s">
        <v>21</v>
      </c>
      <c r="L52" t="s">
        <v>22</v>
      </c>
      <c r="M52" t="s">
        <v>23</v>
      </c>
      <c r="N52">
        <v>240</v>
      </c>
      <c r="O52" t="s">
        <v>24</v>
      </c>
      <c r="Q52">
        <v>4095004</v>
      </c>
    </row>
    <row r="53" spans="1:17">
      <c r="A53" s="1">
        <v>43615</v>
      </c>
      <c r="C53" t="s">
        <v>19</v>
      </c>
      <c r="D53">
        <v>1190500351</v>
      </c>
      <c r="E53">
        <v>2019369</v>
      </c>
      <c r="F53" t="s">
        <v>20</v>
      </c>
      <c r="G53" t="s">
        <v>3631</v>
      </c>
      <c r="I53">
        <v>773.52</v>
      </c>
      <c r="J53">
        <v>773.52</v>
      </c>
      <c r="K53" t="s">
        <v>21</v>
      </c>
      <c r="L53" t="s">
        <v>22</v>
      </c>
      <c r="M53" t="s">
        <v>23</v>
      </c>
      <c r="N53">
        <v>773.52</v>
      </c>
      <c r="O53" t="s">
        <v>24</v>
      </c>
      <c r="Q53">
        <v>4095021</v>
      </c>
    </row>
    <row r="54" spans="1:17">
      <c r="A54" s="1">
        <v>43615</v>
      </c>
      <c r="C54" t="s">
        <v>19</v>
      </c>
      <c r="D54">
        <v>1190500348</v>
      </c>
      <c r="E54">
        <v>2019366</v>
      </c>
      <c r="F54" t="s">
        <v>20</v>
      </c>
      <c r="G54" t="s">
        <v>3631</v>
      </c>
      <c r="I54" s="7">
        <v>1029.24</v>
      </c>
      <c r="J54" s="7">
        <v>1029.24</v>
      </c>
      <c r="K54" t="s">
        <v>21</v>
      </c>
      <c r="L54" t="s">
        <v>22</v>
      </c>
      <c r="M54" t="s">
        <v>23</v>
      </c>
      <c r="N54" s="7">
        <v>1029.24</v>
      </c>
      <c r="O54" t="s">
        <v>24</v>
      </c>
      <c r="Q54">
        <v>4094992</v>
      </c>
    </row>
    <row r="55" spans="1:17">
      <c r="A55" s="1">
        <v>43615</v>
      </c>
      <c r="C55" t="s">
        <v>19</v>
      </c>
      <c r="D55">
        <v>1190500353</v>
      </c>
      <c r="E55">
        <v>2019371</v>
      </c>
      <c r="F55" t="s">
        <v>20</v>
      </c>
      <c r="G55" t="s">
        <v>3631</v>
      </c>
      <c r="I55">
        <v>717.6</v>
      </c>
      <c r="J55">
        <v>717.6</v>
      </c>
      <c r="K55" t="s">
        <v>21</v>
      </c>
      <c r="L55" t="s">
        <v>22</v>
      </c>
      <c r="M55" t="s">
        <v>23</v>
      </c>
      <c r="N55">
        <v>717.6</v>
      </c>
      <c r="O55" t="s">
        <v>24</v>
      </c>
      <c r="Q55">
        <v>4095030</v>
      </c>
    </row>
    <row r="56" spans="1:17">
      <c r="A56" s="1">
        <v>43615</v>
      </c>
      <c r="C56" t="s">
        <v>19</v>
      </c>
      <c r="D56">
        <v>1190500354</v>
      </c>
      <c r="E56">
        <v>2019372</v>
      </c>
      <c r="F56" t="s">
        <v>20</v>
      </c>
      <c r="G56" t="s">
        <v>3631</v>
      </c>
      <c r="I56" s="7">
        <v>1788</v>
      </c>
      <c r="J56" s="7">
        <v>1788</v>
      </c>
      <c r="K56" t="s">
        <v>21</v>
      </c>
      <c r="L56" t="s">
        <v>22</v>
      </c>
      <c r="M56" t="s">
        <v>23</v>
      </c>
      <c r="N56" s="7">
        <v>1788</v>
      </c>
      <c r="O56" t="s">
        <v>24</v>
      </c>
      <c r="Q56">
        <v>4095034</v>
      </c>
    </row>
    <row r="57" spans="1:17">
      <c r="A57" s="1">
        <v>43615</v>
      </c>
      <c r="C57" t="s">
        <v>19</v>
      </c>
      <c r="D57">
        <v>1190500339</v>
      </c>
      <c r="E57">
        <v>2019357</v>
      </c>
      <c r="F57" t="s">
        <v>20</v>
      </c>
      <c r="G57" t="s">
        <v>3631</v>
      </c>
      <c r="I57">
        <v>161.94</v>
      </c>
      <c r="J57">
        <v>161.94</v>
      </c>
      <c r="K57" t="s">
        <v>21</v>
      </c>
      <c r="L57" t="s">
        <v>22</v>
      </c>
      <c r="M57" t="s">
        <v>23</v>
      </c>
      <c r="N57">
        <v>161.94</v>
      </c>
      <c r="O57" t="s">
        <v>24</v>
      </c>
      <c r="Q57">
        <v>4094931</v>
      </c>
    </row>
    <row r="58" spans="1:17">
      <c r="A58" s="1">
        <v>43615</v>
      </c>
      <c r="C58" t="s">
        <v>19</v>
      </c>
      <c r="D58">
        <v>1190500349</v>
      </c>
      <c r="E58">
        <v>2019367</v>
      </c>
      <c r="F58" t="s">
        <v>20</v>
      </c>
      <c r="G58" t="s">
        <v>3631</v>
      </c>
      <c r="I58">
        <v>680.46</v>
      </c>
      <c r="J58">
        <v>680.46</v>
      </c>
      <c r="K58" t="s">
        <v>21</v>
      </c>
      <c r="L58" t="s">
        <v>22</v>
      </c>
      <c r="M58" t="s">
        <v>23</v>
      </c>
      <c r="N58">
        <v>680.46</v>
      </c>
      <c r="O58" t="s">
        <v>24</v>
      </c>
      <c r="Q58">
        <v>4095005</v>
      </c>
    </row>
    <row r="59" spans="1:17">
      <c r="A59" s="1">
        <v>43615</v>
      </c>
      <c r="C59" t="s">
        <v>19</v>
      </c>
      <c r="D59">
        <v>1190500355</v>
      </c>
      <c r="E59">
        <v>2019373</v>
      </c>
      <c r="F59" t="s">
        <v>20</v>
      </c>
      <c r="G59" t="s">
        <v>3631</v>
      </c>
      <c r="I59" s="7">
        <v>1947.6</v>
      </c>
      <c r="J59" s="7">
        <v>1947.6</v>
      </c>
      <c r="K59" t="s">
        <v>21</v>
      </c>
      <c r="L59" t="s">
        <v>22</v>
      </c>
      <c r="M59" t="s">
        <v>23</v>
      </c>
      <c r="N59" s="7">
        <v>1947.6</v>
      </c>
      <c r="O59" t="s">
        <v>24</v>
      </c>
      <c r="Q59">
        <v>4095040</v>
      </c>
    </row>
    <row r="60" spans="1:17">
      <c r="A60" s="1">
        <v>43615</v>
      </c>
      <c r="C60" t="s">
        <v>19</v>
      </c>
      <c r="D60">
        <v>1190500357</v>
      </c>
      <c r="E60">
        <v>2019375</v>
      </c>
      <c r="F60" t="s">
        <v>20</v>
      </c>
      <c r="G60" t="s">
        <v>3631</v>
      </c>
      <c r="I60">
        <v>234.48</v>
      </c>
      <c r="J60">
        <v>234.48</v>
      </c>
      <c r="K60" t="s">
        <v>21</v>
      </c>
      <c r="L60" t="s">
        <v>22</v>
      </c>
      <c r="M60" t="s">
        <v>23</v>
      </c>
      <c r="N60">
        <v>234.48</v>
      </c>
      <c r="O60" t="s">
        <v>24</v>
      </c>
      <c r="Q60">
        <v>4095063</v>
      </c>
    </row>
    <row r="61" spans="1:17">
      <c r="A61" s="1">
        <v>43615</v>
      </c>
      <c r="C61" t="s">
        <v>19</v>
      </c>
      <c r="D61">
        <v>1190500356</v>
      </c>
      <c r="E61">
        <v>2019374</v>
      </c>
      <c r="F61" t="s">
        <v>20</v>
      </c>
      <c r="G61" t="s">
        <v>3631</v>
      </c>
      <c r="I61">
        <v>84.96</v>
      </c>
      <c r="J61">
        <v>84.96</v>
      </c>
      <c r="K61" t="s">
        <v>21</v>
      </c>
      <c r="L61" t="s">
        <v>22</v>
      </c>
      <c r="M61" t="s">
        <v>23</v>
      </c>
      <c r="N61">
        <v>84.96</v>
      </c>
      <c r="O61" t="s">
        <v>24</v>
      </c>
      <c r="Q61">
        <v>4095057</v>
      </c>
    </row>
    <row r="62" spans="1:17">
      <c r="A62" s="1">
        <v>43615</v>
      </c>
      <c r="C62" t="s">
        <v>19</v>
      </c>
      <c r="D62">
        <v>1190500340</v>
      </c>
      <c r="E62">
        <v>2019358</v>
      </c>
      <c r="F62" t="s">
        <v>20</v>
      </c>
      <c r="G62" t="s">
        <v>3631</v>
      </c>
      <c r="I62">
        <v>60</v>
      </c>
      <c r="J62">
        <v>60</v>
      </c>
      <c r="K62" t="s">
        <v>21</v>
      </c>
      <c r="L62" t="s">
        <v>22</v>
      </c>
      <c r="M62" t="s">
        <v>23</v>
      </c>
      <c r="N62">
        <v>60</v>
      </c>
      <c r="O62" t="s">
        <v>24</v>
      </c>
      <c r="Q62">
        <v>4094933</v>
      </c>
    </row>
    <row r="63" spans="1:17">
      <c r="A63" s="1">
        <v>43615</v>
      </c>
      <c r="C63" t="s">
        <v>19</v>
      </c>
      <c r="D63">
        <v>1190500338</v>
      </c>
      <c r="E63">
        <v>2019356</v>
      </c>
      <c r="F63" t="s">
        <v>20</v>
      </c>
      <c r="G63" t="s">
        <v>3631</v>
      </c>
      <c r="I63">
        <v>54.96</v>
      </c>
      <c r="J63">
        <v>54.96</v>
      </c>
      <c r="K63" t="s">
        <v>21</v>
      </c>
      <c r="L63" t="s">
        <v>22</v>
      </c>
      <c r="M63" t="s">
        <v>23</v>
      </c>
      <c r="N63">
        <v>54.96</v>
      </c>
      <c r="O63" t="s">
        <v>24</v>
      </c>
      <c r="Q63">
        <v>4094925</v>
      </c>
    </row>
    <row r="64" spans="1:17">
      <c r="A64" s="1">
        <v>43615</v>
      </c>
      <c r="C64" t="s">
        <v>19</v>
      </c>
      <c r="D64">
        <v>1190500345</v>
      </c>
      <c r="E64">
        <v>2019363</v>
      </c>
      <c r="F64" t="s">
        <v>20</v>
      </c>
      <c r="G64" t="s">
        <v>3631</v>
      </c>
      <c r="I64">
        <v>209.4</v>
      </c>
      <c r="J64">
        <v>209.4</v>
      </c>
      <c r="K64" t="s">
        <v>21</v>
      </c>
      <c r="L64" t="s">
        <v>22</v>
      </c>
      <c r="M64" t="s">
        <v>23</v>
      </c>
      <c r="N64">
        <v>209.4</v>
      </c>
      <c r="O64" t="s">
        <v>24</v>
      </c>
      <c r="Q64">
        <v>4094958</v>
      </c>
    </row>
    <row r="65" spans="1:17">
      <c r="A65" s="1">
        <v>43615</v>
      </c>
      <c r="C65" t="s">
        <v>19</v>
      </c>
      <c r="D65">
        <v>1190500358</v>
      </c>
      <c r="E65">
        <v>2019376</v>
      </c>
      <c r="F65" t="s">
        <v>20</v>
      </c>
      <c r="G65" t="s">
        <v>3631</v>
      </c>
      <c r="I65">
        <v>47.04</v>
      </c>
      <c r="J65">
        <v>47.04</v>
      </c>
      <c r="K65" t="s">
        <v>21</v>
      </c>
      <c r="L65" t="s">
        <v>22</v>
      </c>
      <c r="M65" t="s">
        <v>23</v>
      </c>
      <c r="N65">
        <v>47.04</v>
      </c>
      <c r="O65" t="s">
        <v>24</v>
      </c>
      <c r="Q65">
        <v>4095069</v>
      </c>
    </row>
    <row r="66" spans="1:17">
      <c r="A66" s="1">
        <v>43615</v>
      </c>
      <c r="C66" t="s">
        <v>19</v>
      </c>
      <c r="D66">
        <v>1190500341</v>
      </c>
      <c r="E66">
        <v>2019359</v>
      </c>
      <c r="F66" t="s">
        <v>20</v>
      </c>
      <c r="G66" t="s">
        <v>3631</v>
      </c>
      <c r="I66">
        <v>35.520000000000003</v>
      </c>
      <c r="J66">
        <v>35.520000000000003</v>
      </c>
      <c r="K66" t="s">
        <v>21</v>
      </c>
      <c r="L66" t="s">
        <v>22</v>
      </c>
      <c r="M66" t="s">
        <v>23</v>
      </c>
      <c r="N66">
        <v>35.520000000000003</v>
      </c>
      <c r="O66" t="s">
        <v>24</v>
      </c>
      <c r="Q66">
        <v>4094940</v>
      </c>
    </row>
    <row r="67" spans="1:17">
      <c r="A67" s="1">
        <v>43615</v>
      </c>
      <c r="C67" t="s">
        <v>19</v>
      </c>
      <c r="D67">
        <v>1190500352</v>
      </c>
      <c r="E67">
        <v>2019370</v>
      </c>
      <c r="F67" t="s">
        <v>20</v>
      </c>
      <c r="G67" t="s">
        <v>3631</v>
      </c>
      <c r="I67">
        <v>882.36</v>
      </c>
      <c r="J67">
        <v>882.36</v>
      </c>
      <c r="K67" t="s">
        <v>21</v>
      </c>
      <c r="L67" t="s">
        <v>22</v>
      </c>
      <c r="M67" t="s">
        <v>23</v>
      </c>
      <c r="N67">
        <v>882.36</v>
      </c>
      <c r="O67" t="s">
        <v>24</v>
      </c>
      <c r="Q67">
        <v>4095026</v>
      </c>
    </row>
    <row r="68" spans="1:17">
      <c r="A68" s="1">
        <v>43615</v>
      </c>
      <c r="C68" t="s">
        <v>19</v>
      </c>
      <c r="D68">
        <v>1190500347</v>
      </c>
      <c r="E68">
        <v>2019365</v>
      </c>
      <c r="F68" t="s">
        <v>20</v>
      </c>
      <c r="G68" t="s">
        <v>3631</v>
      </c>
      <c r="I68" s="7">
        <v>1125</v>
      </c>
      <c r="J68" s="7">
        <v>1125</v>
      </c>
      <c r="K68" t="s">
        <v>21</v>
      </c>
      <c r="L68" t="s">
        <v>22</v>
      </c>
      <c r="M68" t="s">
        <v>23</v>
      </c>
      <c r="N68" s="7">
        <v>1125</v>
      </c>
      <c r="O68" t="s">
        <v>24</v>
      </c>
      <c r="Q68">
        <v>4094974</v>
      </c>
    </row>
    <row r="69" spans="1:17">
      <c r="A69" s="1">
        <v>43615</v>
      </c>
      <c r="C69" t="s">
        <v>19</v>
      </c>
      <c r="D69">
        <v>1190500336</v>
      </c>
      <c r="E69">
        <v>2019354</v>
      </c>
      <c r="F69" t="s">
        <v>20</v>
      </c>
      <c r="G69" t="s">
        <v>3632</v>
      </c>
      <c r="I69">
        <v>61.74</v>
      </c>
      <c r="J69">
        <v>61.74</v>
      </c>
      <c r="K69" t="s">
        <v>21</v>
      </c>
      <c r="L69" t="s">
        <v>22</v>
      </c>
      <c r="M69" t="s">
        <v>23</v>
      </c>
      <c r="N69">
        <v>61.74</v>
      </c>
      <c r="O69" t="s">
        <v>24</v>
      </c>
      <c r="Q69">
        <v>4094917</v>
      </c>
    </row>
    <row r="70" spans="1:17">
      <c r="A70" s="1">
        <v>43615</v>
      </c>
      <c r="C70" t="s">
        <v>19</v>
      </c>
      <c r="D70">
        <v>1190500337</v>
      </c>
      <c r="E70">
        <v>2019355</v>
      </c>
      <c r="F70" t="s">
        <v>20</v>
      </c>
      <c r="G70" t="s">
        <v>3633</v>
      </c>
      <c r="I70">
        <v>114.96</v>
      </c>
      <c r="J70">
        <v>114.96</v>
      </c>
      <c r="K70" t="s">
        <v>21</v>
      </c>
      <c r="L70" t="s">
        <v>22</v>
      </c>
      <c r="M70" t="s">
        <v>23</v>
      </c>
      <c r="N70">
        <v>114.96</v>
      </c>
      <c r="O70" t="s">
        <v>24</v>
      </c>
      <c r="Q70">
        <v>4094921</v>
      </c>
    </row>
    <row r="71" spans="1:17">
      <c r="A71" s="1">
        <v>43615</v>
      </c>
      <c r="C71" t="s">
        <v>19</v>
      </c>
      <c r="D71">
        <v>1190500350</v>
      </c>
      <c r="E71">
        <v>2019368</v>
      </c>
      <c r="F71" t="s">
        <v>20</v>
      </c>
      <c r="G71" t="s">
        <v>3631</v>
      </c>
      <c r="I71" s="7">
        <v>1799.88</v>
      </c>
      <c r="J71" s="7">
        <v>1799.88</v>
      </c>
      <c r="K71" t="s">
        <v>21</v>
      </c>
      <c r="L71" t="s">
        <v>22</v>
      </c>
      <c r="M71" t="s">
        <v>23</v>
      </c>
      <c r="N71" s="7">
        <v>1799.88</v>
      </c>
      <c r="O71" t="s">
        <v>24</v>
      </c>
      <c r="Q71">
        <v>4095015</v>
      </c>
    </row>
    <row r="72" spans="1:17">
      <c r="A72" s="1">
        <v>43615</v>
      </c>
      <c r="C72" t="s">
        <v>19</v>
      </c>
      <c r="D72">
        <v>1190500334</v>
      </c>
      <c r="E72">
        <v>2019352</v>
      </c>
      <c r="F72" t="s">
        <v>20</v>
      </c>
      <c r="G72" t="s">
        <v>3631</v>
      </c>
      <c r="I72">
        <v>135</v>
      </c>
      <c r="J72">
        <v>135</v>
      </c>
      <c r="K72" t="s">
        <v>21</v>
      </c>
      <c r="L72" t="s">
        <v>22</v>
      </c>
      <c r="M72" t="s">
        <v>23</v>
      </c>
      <c r="N72">
        <v>135</v>
      </c>
      <c r="O72" t="s">
        <v>24</v>
      </c>
      <c r="Q72">
        <v>4094892</v>
      </c>
    </row>
    <row r="73" spans="1:17">
      <c r="A73" s="1">
        <v>43615</v>
      </c>
      <c r="C73" t="s">
        <v>19</v>
      </c>
      <c r="D73">
        <v>1190500359</v>
      </c>
      <c r="E73">
        <v>2019377</v>
      </c>
      <c r="F73" t="s">
        <v>20</v>
      </c>
      <c r="G73" t="s">
        <v>3631</v>
      </c>
      <c r="I73">
        <v>41.88</v>
      </c>
      <c r="J73">
        <v>41.88</v>
      </c>
      <c r="K73" t="s">
        <v>21</v>
      </c>
      <c r="L73" t="s">
        <v>22</v>
      </c>
      <c r="M73" t="s">
        <v>23</v>
      </c>
      <c r="N73">
        <v>41.88</v>
      </c>
      <c r="O73" t="s">
        <v>24</v>
      </c>
      <c r="Q73">
        <v>4095073</v>
      </c>
    </row>
    <row r="74" spans="1:17">
      <c r="A74" s="1">
        <v>43615</v>
      </c>
      <c r="C74" t="s">
        <v>19</v>
      </c>
      <c r="D74">
        <v>1190500333</v>
      </c>
      <c r="E74">
        <v>2019351</v>
      </c>
      <c r="F74" t="s">
        <v>20</v>
      </c>
      <c r="G74" t="s">
        <v>3631</v>
      </c>
      <c r="I74">
        <v>139.26</v>
      </c>
      <c r="J74">
        <v>139.26</v>
      </c>
      <c r="K74" t="s">
        <v>21</v>
      </c>
      <c r="L74" t="s">
        <v>22</v>
      </c>
      <c r="M74" t="s">
        <v>23</v>
      </c>
      <c r="N74">
        <v>139.26</v>
      </c>
      <c r="O74" t="s">
        <v>24</v>
      </c>
      <c r="Q74">
        <v>4094882</v>
      </c>
    </row>
  </sheetData>
  <autoFilter ref="A1:Q7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518"/>
  <sheetViews>
    <sheetView workbookViewId="0"/>
  </sheetViews>
  <sheetFormatPr defaultRowHeight="15"/>
  <cols>
    <col min="1" max="2" width="5" style="42" bestFit="1" customWidth="1"/>
    <col min="3" max="4" width="10.140625" style="42" bestFit="1" customWidth="1"/>
    <col min="5" max="5" width="17.85546875" style="42" bestFit="1" customWidth="1"/>
    <col min="6" max="6" width="39.28515625" style="42" bestFit="1" customWidth="1"/>
    <col min="7" max="7" width="43.85546875" style="42" customWidth="1"/>
    <col min="8" max="8" width="10.42578125" style="46" bestFit="1" customWidth="1"/>
    <col min="9" max="9" width="17.85546875" style="42" bestFit="1" customWidth="1"/>
    <col min="10" max="10" width="12.140625" style="42" customWidth="1"/>
    <col min="11" max="11" width="8.5703125" style="42" bestFit="1" customWidth="1"/>
    <col min="12" max="12" width="46.28515625" style="42" bestFit="1" customWidth="1"/>
    <col min="13" max="13" width="9.140625" style="42"/>
    <col min="14" max="14" width="22.5703125" style="42" bestFit="1" customWidth="1"/>
    <col min="15" max="15" width="9.42578125" style="42" bestFit="1" customWidth="1"/>
    <col min="16" max="16384" width="9.140625" style="42"/>
  </cols>
  <sheetData>
    <row r="1" spans="1:14">
      <c r="A1" s="42" t="s">
        <v>289</v>
      </c>
      <c r="B1" s="42" t="s">
        <v>290</v>
      </c>
      <c r="C1" s="42" t="s">
        <v>3322</v>
      </c>
      <c r="D1" s="42" t="s">
        <v>3323</v>
      </c>
      <c r="E1" s="42" t="s">
        <v>3324</v>
      </c>
      <c r="F1" s="42" t="s">
        <v>3325</v>
      </c>
      <c r="G1" s="42" t="s">
        <v>3326</v>
      </c>
      <c r="H1" s="46" t="s">
        <v>3327</v>
      </c>
      <c r="I1" s="42" t="s">
        <v>3328</v>
      </c>
      <c r="J1" s="42" t="s">
        <v>3329</v>
      </c>
      <c r="K1" s="42" t="s">
        <v>298</v>
      </c>
      <c r="L1" s="42" t="s">
        <v>299</v>
      </c>
    </row>
    <row r="2" spans="1:14">
      <c r="A2" s="42">
        <v>2017</v>
      </c>
      <c r="B2" s="42">
        <v>1867</v>
      </c>
      <c r="C2" s="1">
        <v>43019</v>
      </c>
      <c r="D2" s="1">
        <v>43495</v>
      </c>
      <c r="F2" s="42" t="s">
        <v>3330</v>
      </c>
      <c r="G2" s="42" t="s">
        <v>302</v>
      </c>
      <c r="H2" s="46">
        <v>365.16</v>
      </c>
      <c r="J2" s="42" t="s">
        <v>219</v>
      </c>
      <c r="K2" s="42" t="s">
        <v>860</v>
      </c>
      <c r="L2" s="42" t="s">
        <v>861</v>
      </c>
      <c r="N2" s="42" t="s">
        <v>3525</v>
      </c>
    </row>
    <row r="3" spans="1:14">
      <c r="A3" s="42">
        <v>2018</v>
      </c>
      <c r="B3" s="42">
        <v>470</v>
      </c>
      <c r="C3" s="1">
        <v>43154</v>
      </c>
      <c r="D3" s="1">
        <v>43894</v>
      </c>
      <c r="E3" s="42" t="s">
        <v>3331</v>
      </c>
      <c r="F3" s="42" t="s">
        <v>3332</v>
      </c>
      <c r="G3" s="42" t="s">
        <v>3333</v>
      </c>
      <c r="H3" s="46">
        <v>467.04</v>
      </c>
      <c r="J3" s="42" t="s">
        <v>219</v>
      </c>
      <c r="K3" s="42" t="s">
        <v>103</v>
      </c>
      <c r="L3" s="42" t="s">
        <v>426</v>
      </c>
      <c r="N3" s="42">
        <v>83.52</v>
      </c>
    </row>
    <row r="4" spans="1:14">
      <c r="A4" s="42">
        <v>2018</v>
      </c>
      <c r="B4" s="42">
        <v>470</v>
      </c>
      <c r="C4" s="1">
        <v>43154</v>
      </c>
      <c r="D4" s="1">
        <v>43894</v>
      </c>
      <c r="E4" s="42" t="s">
        <v>3334</v>
      </c>
      <c r="F4" s="42" t="s">
        <v>3332</v>
      </c>
      <c r="G4" s="42" t="s">
        <v>3333</v>
      </c>
      <c r="H4" s="46">
        <v>467.04</v>
      </c>
      <c r="J4" s="42" t="s">
        <v>219</v>
      </c>
      <c r="K4" s="42" t="s">
        <v>103</v>
      </c>
      <c r="L4" s="42" t="s">
        <v>426</v>
      </c>
      <c r="N4" s="42">
        <v>490.9</v>
      </c>
    </row>
    <row r="5" spans="1:14">
      <c r="A5" s="42">
        <v>2018</v>
      </c>
      <c r="B5" s="42">
        <v>470</v>
      </c>
      <c r="C5" s="1">
        <v>43154</v>
      </c>
      <c r="D5" s="1">
        <v>43894</v>
      </c>
      <c r="E5" s="42" t="s">
        <v>3335</v>
      </c>
      <c r="F5" s="42" t="s">
        <v>3332</v>
      </c>
      <c r="G5" s="42" t="s">
        <v>3333</v>
      </c>
      <c r="H5" s="46">
        <v>467.04</v>
      </c>
      <c r="J5" s="42" t="s">
        <v>219</v>
      </c>
      <c r="K5" s="42" t="s">
        <v>103</v>
      </c>
      <c r="L5" s="42" t="s">
        <v>426</v>
      </c>
      <c r="N5" s="42">
        <v>431.42</v>
      </c>
    </row>
    <row r="6" spans="1:14">
      <c r="A6" s="42">
        <v>2018</v>
      </c>
      <c r="B6" s="42">
        <v>470</v>
      </c>
      <c r="C6" s="1">
        <v>43154</v>
      </c>
      <c r="D6" s="1">
        <v>43894</v>
      </c>
      <c r="E6" s="42" t="s">
        <v>3336</v>
      </c>
      <c r="F6" s="42" t="s">
        <v>3337</v>
      </c>
      <c r="G6" s="42" t="s">
        <v>3333</v>
      </c>
      <c r="H6" s="46">
        <v>467.04</v>
      </c>
      <c r="J6" s="42" t="s">
        <v>219</v>
      </c>
      <c r="K6" s="42" t="s">
        <v>103</v>
      </c>
      <c r="L6" s="42" t="s">
        <v>426</v>
      </c>
      <c r="N6" s="42">
        <v>6277.92</v>
      </c>
    </row>
    <row r="7" spans="1:14">
      <c r="A7" s="42">
        <v>2018</v>
      </c>
      <c r="B7" s="42">
        <v>470</v>
      </c>
      <c r="C7" s="1">
        <v>43154</v>
      </c>
      <c r="D7" s="1">
        <v>43894</v>
      </c>
      <c r="E7" s="42" t="s">
        <v>3338</v>
      </c>
      <c r="F7" s="42" t="s">
        <v>3337</v>
      </c>
      <c r="G7" s="42" t="s">
        <v>3333</v>
      </c>
      <c r="H7" s="46">
        <v>467.04</v>
      </c>
      <c r="J7" s="42" t="s">
        <v>219</v>
      </c>
      <c r="K7" s="42" t="s">
        <v>103</v>
      </c>
      <c r="L7" s="42" t="s">
        <v>426</v>
      </c>
      <c r="N7" s="42">
        <v>432.7</v>
      </c>
    </row>
    <row r="8" spans="1:14">
      <c r="A8" s="42">
        <v>2018</v>
      </c>
      <c r="B8" s="42">
        <v>645</v>
      </c>
      <c r="C8" s="1">
        <v>43181</v>
      </c>
      <c r="D8" s="1">
        <v>43668</v>
      </c>
      <c r="E8" s="42" t="s">
        <v>3339</v>
      </c>
      <c r="F8" s="42" t="s">
        <v>3340</v>
      </c>
      <c r="G8" s="42" t="s">
        <v>302</v>
      </c>
      <c r="H8" s="46">
        <v>1496.64</v>
      </c>
      <c r="J8" s="42" t="s">
        <v>219</v>
      </c>
      <c r="K8" s="42" t="s">
        <v>51</v>
      </c>
      <c r="L8" s="42" t="s">
        <v>347</v>
      </c>
      <c r="N8" s="42">
        <v>374.5</v>
      </c>
    </row>
    <row r="9" spans="1:14">
      <c r="A9" s="42">
        <v>2018</v>
      </c>
      <c r="B9" s="42">
        <v>674</v>
      </c>
      <c r="C9" s="1">
        <v>43182</v>
      </c>
      <c r="D9" s="1">
        <v>43495</v>
      </c>
      <c r="E9" s="42" t="s">
        <v>3341</v>
      </c>
      <c r="F9" s="42" t="s">
        <v>3342</v>
      </c>
      <c r="G9" s="42" t="s">
        <v>372</v>
      </c>
      <c r="H9" s="46">
        <v>1179</v>
      </c>
      <c r="J9" s="42" t="s">
        <v>219</v>
      </c>
      <c r="K9" s="42" t="s">
        <v>66</v>
      </c>
      <c r="L9" s="42" t="s">
        <v>307</v>
      </c>
      <c r="N9" s="42">
        <v>940.8</v>
      </c>
    </row>
    <row r="10" spans="1:14">
      <c r="A10" s="42">
        <v>2018</v>
      </c>
      <c r="B10" s="42">
        <v>1037</v>
      </c>
      <c r="C10" s="1">
        <v>43250</v>
      </c>
      <c r="D10" s="1">
        <v>43851</v>
      </c>
      <c r="E10" s="42" t="s">
        <v>3343</v>
      </c>
      <c r="F10" s="42" t="s">
        <v>602</v>
      </c>
      <c r="G10" s="42" t="s">
        <v>3344</v>
      </c>
      <c r="H10" s="46">
        <v>592.32000000000005</v>
      </c>
      <c r="J10" s="42" t="s">
        <v>219</v>
      </c>
      <c r="K10" s="42" t="s">
        <v>49</v>
      </c>
      <c r="L10" s="42" t="s">
        <v>401</v>
      </c>
      <c r="N10" s="42">
        <v>403.1</v>
      </c>
    </row>
    <row r="11" spans="1:14">
      <c r="A11" s="42">
        <v>2018</v>
      </c>
      <c r="B11" s="42">
        <v>1083</v>
      </c>
      <c r="C11" s="1">
        <v>43257</v>
      </c>
      <c r="D11" s="1">
        <v>43843</v>
      </c>
      <c r="E11" s="42" t="s">
        <v>3345</v>
      </c>
      <c r="F11" s="42" t="s">
        <v>3346</v>
      </c>
      <c r="G11" s="42" t="s">
        <v>302</v>
      </c>
      <c r="H11" s="46">
        <v>480.12</v>
      </c>
      <c r="J11" s="42" t="s">
        <v>219</v>
      </c>
      <c r="K11" s="42" t="s">
        <v>408</v>
      </c>
      <c r="L11" s="42" t="s">
        <v>409</v>
      </c>
      <c r="N11" s="42">
        <v>4315.2</v>
      </c>
    </row>
    <row r="12" spans="1:14">
      <c r="A12" s="42">
        <v>2018</v>
      </c>
      <c r="B12" s="42">
        <v>1331</v>
      </c>
      <c r="C12" s="1">
        <v>43304</v>
      </c>
      <c r="D12" s="1">
        <v>43497</v>
      </c>
      <c r="F12" s="42" t="s">
        <v>3347</v>
      </c>
      <c r="G12" s="42" t="s">
        <v>3348</v>
      </c>
      <c r="H12" s="46">
        <v>36</v>
      </c>
      <c r="J12" s="42" t="s">
        <v>219</v>
      </c>
      <c r="K12" s="42" t="s">
        <v>36</v>
      </c>
      <c r="L12" s="42" t="s">
        <v>580</v>
      </c>
      <c r="N12" s="42">
        <v>4036.8</v>
      </c>
    </row>
    <row r="13" spans="1:14">
      <c r="A13" s="42">
        <v>2018</v>
      </c>
      <c r="B13" s="42">
        <v>1334</v>
      </c>
      <c r="C13" s="1">
        <v>43305</v>
      </c>
      <c r="D13" s="1">
        <v>43573</v>
      </c>
      <c r="E13" s="42" t="s">
        <v>3349</v>
      </c>
      <c r="F13" s="42" t="s">
        <v>419</v>
      </c>
      <c r="G13" s="42" t="s">
        <v>3350</v>
      </c>
      <c r="H13" s="46">
        <v>240</v>
      </c>
      <c r="J13" s="42" t="s">
        <v>219</v>
      </c>
      <c r="K13" s="42" t="s">
        <v>35</v>
      </c>
      <c r="L13" s="42" t="s">
        <v>328</v>
      </c>
      <c r="N13" s="42">
        <v>307.63</v>
      </c>
    </row>
    <row r="14" spans="1:14">
      <c r="A14" s="42">
        <v>2018</v>
      </c>
      <c r="B14" s="42">
        <v>1386</v>
      </c>
      <c r="C14" s="1">
        <v>43318</v>
      </c>
      <c r="D14" s="1">
        <v>43522</v>
      </c>
      <c r="F14" s="42" t="s">
        <v>3351</v>
      </c>
      <c r="G14" s="42" t="s">
        <v>3352</v>
      </c>
      <c r="H14" s="46">
        <v>1099.92</v>
      </c>
      <c r="J14" s="42" t="s">
        <v>219</v>
      </c>
      <c r="K14" s="42" t="s">
        <v>544</v>
      </c>
      <c r="L14" s="42" t="s">
        <v>545</v>
      </c>
      <c r="N14" s="42">
        <v>549.1</v>
      </c>
    </row>
    <row r="15" spans="1:14">
      <c r="A15" s="42">
        <v>2018</v>
      </c>
      <c r="B15" s="42">
        <v>1448</v>
      </c>
      <c r="C15" s="1">
        <v>43329</v>
      </c>
      <c r="D15" s="1">
        <v>43573</v>
      </c>
      <c r="E15" s="42" t="s">
        <v>682</v>
      </c>
      <c r="F15" s="42" t="s">
        <v>419</v>
      </c>
      <c r="G15" s="42" t="s">
        <v>420</v>
      </c>
      <c r="H15" s="46">
        <v>240</v>
      </c>
      <c r="J15" s="42" t="s">
        <v>219</v>
      </c>
      <c r="K15" s="42" t="s">
        <v>35</v>
      </c>
      <c r="L15" s="42" t="s">
        <v>328</v>
      </c>
      <c r="N15" s="42">
        <v>11943.36</v>
      </c>
    </row>
    <row r="16" spans="1:14">
      <c r="A16" s="42">
        <v>2018</v>
      </c>
      <c r="B16" s="42">
        <v>1517</v>
      </c>
      <c r="C16" s="1">
        <v>43353</v>
      </c>
      <c r="D16" s="1">
        <v>43481</v>
      </c>
      <c r="E16" s="42" t="s">
        <v>3353</v>
      </c>
      <c r="F16" s="42" t="s">
        <v>731</v>
      </c>
      <c r="G16" s="42" t="s">
        <v>302</v>
      </c>
      <c r="H16" s="46">
        <v>454.16</v>
      </c>
      <c r="J16" s="42" t="s">
        <v>219</v>
      </c>
      <c r="K16" s="42" t="s">
        <v>28</v>
      </c>
      <c r="L16" s="42" t="s">
        <v>3354</v>
      </c>
      <c r="N16" s="31">
        <f>SUM(N3:N15)</f>
        <v>30586.95</v>
      </c>
    </row>
    <row r="17" spans="1:15">
      <c r="A17" s="42">
        <v>2018</v>
      </c>
      <c r="B17" s="42">
        <v>1517</v>
      </c>
      <c r="C17" s="1">
        <v>43353</v>
      </c>
      <c r="D17" s="1">
        <v>43481</v>
      </c>
      <c r="E17" s="42" t="s">
        <v>1515</v>
      </c>
      <c r="F17" s="42" t="s">
        <v>729</v>
      </c>
      <c r="G17" s="42" t="s">
        <v>302</v>
      </c>
      <c r="H17" s="46">
        <v>454.16</v>
      </c>
      <c r="J17" s="42" t="s">
        <v>219</v>
      </c>
      <c r="K17" s="42" t="s">
        <v>28</v>
      </c>
      <c r="L17" s="42" t="s">
        <v>3354</v>
      </c>
    </row>
    <row r="18" spans="1:15">
      <c r="A18" s="42">
        <v>2018</v>
      </c>
      <c r="B18" s="42">
        <v>1517</v>
      </c>
      <c r="C18" s="1">
        <v>43353</v>
      </c>
      <c r="D18" s="1">
        <v>43481</v>
      </c>
      <c r="E18" s="42" t="s">
        <v>3355</v>
      </c>
      <c r="F18" s="42" t="s">
        <v>729</v>
      </c>
      <c r="G18" s="42" t="s">
        <v>302</v>
      </c>
      <c r="H18" s="46">
        <v>454.16</v>
      </c>
      <c r="J18" s="42" t="s">
        <v>219</v>
      </c>
      <c r="K18" s="42" t="s">
        <v>28</v>
      </c>
      <c r="L18" s="42" t="s">
        <v>3354</v>
      </c>
    </row>
    <row r="19" spans="1:15">
      <c r="A19" s="42">
        <v>2018</v>
      </c>
      <c r="B19" s="42">
        <v>1517</v>
      </c>
      <c r="C19" s="1">
        <v>43353</v>
      </c>
      <c r="D19" s="1">
        <v>43481</v>
      </c>
      <c r="E19" s="42" t="s">
        <v>728</v>
      </c>
      <c r="F19" s="42" t="s">
        <v>729</v>
      </c>
      <c r="G19" s="42" t="s">
        <v>302</v>
      </c>
      <c r="H19" s="46">
        <v>454.16</v>
      </c>
      <c r="J19" s="42" t="s">
        <v>219</v>
      </c>
      <c r="K19" s="42" t="s">
        <v>28</v>
      </c>
      <c r="L19" s="42" t="s">
        <v>3354</v>
      </c>
    </row>
    <row r="20" spans="1:15">
      <c r="A20" s="42">
        <v>2018</v>
      </c>
      <c r="B20" s="42">
        <v>1517</v>
      </c>
      <c r="C20" s="1">
        <v>43353</v>
      </c>
      <c r="D20" s="1">
        <v>43481</v>
      </c>
      <c r="E20" s="42" t="s">
        <v>730</v>
      </c>
      <c r="F20" s="42" t="s">
        <v>731</v>
      </c>
      <c r="G20" s="42" t="s">
        <v>302</v>
      </c>
      <c r="H20" s="46">
        <v>454.16</v>
      </c>
      <c r="J20" s="42" t="s">
        <v>219</v>
      </c>
      <c r="K20" s="42" t="s">
        <v>28</v>
      </c>
      <c r="L20" s="42" t="s">
        <v>3354</v>
      </c>
    </row>
    <row r="21" spans="1:15">
      <c r="A21" s="42">
        <v>2018</v>
      </c>
      <c r="B21" s="42">
        <v>1517</v>
      </c>
      <c r="C21" s="1">
        <v>43353</v>
      </c>
      <c r="D21" s="1">
        <v>43481</v>
      </c>
      <c r="E21" s="42" t="s">
        <v>732</v>
      </c>
      <c r="F21" s="42" t="s">
        <v>731</v>
      </c>
      <c r="G21" s="42" t="s">
        <v>302</v>
      </c>
      <c r="H21" s="46">
        <v>454.16</v>
      </c>
      <c r="J21" s="42" t="s">
        <v>219</v>
      </c>
      <c r="K21" s="42" t="s">
        <v>28</v>
      </c>
      <c r="L21" s="42" t="s">
        <v>3354</v>
      </c>
    </row>
    <row r="22" spans="1:15">
      <c r="A22" s="42">
        <v>2018</v>
      </c>
      <c r="B22" s="42">
        <v>1572</v>
      </c>
      <c r="C22" s="1">
        <v>43357</v>
      </c>
      <c r="D22" s="1">
        <v>43573</v>
      </c>
      <c r="E22" s="42" t="s">
        <v>998</v>
      </c>
      <c r="F22" s="42" t="s">
        <v>419</v>
      </c>
      <c r="G22" s="42" t="s">
        <v>3356</v>
      </c>
      <c r="H22" s="46">
        <v>240</v>
      </c>
      <c r="J22" s="42" t="s">
        <v>219</v>
      </c>
      <c r="K22" s="42" t="s">
        <v>35</v>
      </c>
      <c r="L22" s="42" t="s">
        <v>328</v>
      </c>
    </row>
    <row r="23" spans="1:15">
      <c r="A23" s="42">
        <v>2018</v>
      </c>
      <c r="B23" s="42">
        <v>1606</v>
      </c>
      <c r="C23" s="1">
        <v>43362</v>
      </c>
      <c r="D23" s="1">
        <v>43475</v>
      </c>
      <c r="E23" s="42" t="s">
        <v>3357</v>
      </c>
      <c r="F23" s="42" t="s">
        <v>1035</v>
      </c>
      <c r="G23" s="42" t="s">
        <v>3358</v>
      </c>
      <c r="H23" s="46">
        <v>36</v>
      </c>
      <c r="J23" s="42" t="s">
        <v>327</v>
      </c>
      <c r="K23" s="42" t="s">
        <v>52</v>
      </c>
      <c r="L23" s="42" t="s">
        <v>319</v>
      </c>
    </row>
    <row r="24" spans="1:15">
      <c r="A24" s="42">
        <v>2018</v>
      </c>
      <c r="B24" s="42">
        <v>1642</v>
      </c>
      <c r="C24" s="1">
        <v>43367</v>
      </c>
      <c r="D24" s="1">
        <v>43497</v>
      </c>
      <c r="E24" s="42" t="s">
        <v>3359</v>
      </c>
      <c r="F24" s="42" t="s">
        <v>3360</v>
      </c>
      <c r="G24" s="42" t="s">
        <v>3361</v>
      </c>
      <c r="H24" s="46">
        <v>186.96</v>
      </c>
      <c r="J24" s="42" t="s">
        <v>219</v>
      </c>
      <c r="K24" s="42" t="s">
        <v>29</v>
      </c>
      <c r="L24" s="42" t="s">
        <v>2711</v>
      </c>
    </row>
    <row r="25" spans="1:15">
      <c r="A25" s="42">
        <v>2018</v>
      </c>
      <c r="B25" s="42">
        <v>1683</v>
      </c>
      <c r="C25" s="1">
        <v>43374</v>
      </c>
      <c r="D25" s="1">
        <v>43502</v>
      </c>
      <c r="E25" s="42" t="s">
        <v>3362</v>
      </c>
      <c r="F25" s="42" t="s">
        <v>3363</v>
      </c>
      <c r="G25" s="42" t="s">
        <v>3364</v>
      </c>
      <c r="H25" s="46">
        <v>930</v>
      </c>
      <c r="J25" s="42" t="s">
        <v>219</v>
      </c>
      <c r="K25" s="42" t="s">
        <v>56</v>
      </c>
      <c r="L25" s="42" t="s">
        <v>524</v>
      </c>
    </row>
    <row r="26" spans="1:15">
      <c r="A26" s="42">
        <v>2018</v>
      </c>
      <c r="B26" s="42">
        <v>1704</v>
      </c>
      <c r="C26" s="1">
        <v>43377</v>
      </c>
      <c r="D26" s="1">
        <v>43573</v>
      </c>
      <c r="E26" s="42" t="s">
        <v>1108</v>
      </c>
      <c r="F26" s="42" t="s">
        <v>419</v>
      </c>
      <c r="G26" s="42" t="s">
        <v>3365</v>
      </c>
      <c r="H26" s="46">
        <v>240</v>
      </c>
      <c r="J26" s="42" t="s">
        <v>219</v>
      </c>
      <c r="K26" s="42" t="s">
        <v>35</v>
      </c>
      <c r="L26" s="42" t="s">
        <v>328</v>
      </c>
    </row>
    <row r="27" spans="1:15">
      <c r="A27" s="42">
        <v>2018</v>
      </c>
      <c r="B27" s="42">
        <v>1756</v>
      </c>
      <c r="C27" s="1">
        <v>43383</v>
      </c>
      <c r="D27" s="1">
        <v>43502</v>
      </c>
      <c r="E27" s="42" t="s">
        <v>1047</v>
      </c>
      <c r="F27" s="42" t="s">
        <v>341</v>
      </c>
      <c r="G27" s="42" t="s">
        <v>1244</v>
      </c>
      <c r="H27" s="46">
        <v>660.76</v>
      </c>
      <c r="I27" s="42" t="s">
        <v>3366</v>
      </c>
      <c r="J27" s="42" t="s">
        <v>350</v>
      </c>
      <c r="K27" s="42" t="s">
        <v>343</v>
      </c>
      <c r="L27" s="42" t="s">
        <v>344</v>
      </c>
      <c r="N27" s="42">
        <v>1002.4</v>
      </c>
      <c r="O27" s="4"/>
    </row>
    <row r="28" spans="1:15">
      <c r="A28" s="42">
        <v>2018</v>
      </c>
      <c r="B28" s="42">
        <v>1756</v>
      </c>
      <c r="C28" s="1">
        <v>43383</v>
      </c>
      <c r="D28" s="1">
        <v>43502</v>
      </c>
      <c r="E28" s="42" t="s">
        <v>1729</v>
      </c>
      <c r="F28" s="42" t="s">
        <v>341</v>
      </c>
      <c r="G28" s="42" t="s">
        <v>1244</v>
      </c>
      <c r="H28" s="46">
        <v>660.76</v>
      </c>
      <c r="I28" s="42" t="s">
        <v>3366</v>
      </c>
      <c r="J28" s="42" t="s">
        <v>350</v>
      </c>
      <c r="K28" s="42" t="s">
        <v>343</v>
      </c>
      <c r="L28" s="42" t="s">
        <v>344</v>
      </c>
      <c r="N28" s="42">
        <v>1002.4</v>
      </c>
      <c r="O28" s="4"/>
    </row>
    <row r="29" spans="1:15">
      <c r="A29" s="42">
        <v>2018</v>
      </c>
      <c r="B29" s="42">
        <v>1756</v>
      </c>
      <c r="C29" s="1">
        <v>43383</v>
      </c>
      <c r="D29" s="1">
        <v>43502</v>
      </c>
      <c r="E29" s="42" t="s">
        <v>548</v>
      </c>
      <c r="F29" s="42" t="s">
        <v>341</v>
      </c>
      <c r="G29" s="42" t="s">
        <v>1244</v>
      </c>
      <c r="H29" s="46">
        <v>660.76</v>
      </c>
      <c r="I29" s="42" t="s">
        <v>3366</v>
      </c>
      <c r="J29" s="42" t="s">
        <v>350</v>
      </c>
      <c r="K29" s="42" t="s">
        <v>343</v>
      </c>
      <c r="L29" s="42" t="s">
        <v>344</v>
      </c>
      <c r="N29" s="42">
        <v>1002.4</v>
      </c>
      <c r="O29" s="4"/>
    </row>
    <row r="30" spans="1:15">
      <c r="A30" s="42">
        <v>2018</v>
      </c>
      <c r="B30" s="42">
        <v>1763</v>
      </c>
      <c r="C30" s="1">
        <v>43383</v>
      </c>
      <c r="D30" s="1">
        <v>43851</v>
      </c>
      <c r="E30" s="42" t="s">
        <v>3367</v>
      </c>
      <c r="F30" s="42" t="s">
        <v>330</v>
      </c>
      <c r="G30" s="42" t="s">
        <v>1410</v>
      </c>
      <c r="H30" s="46">
        <v>253.86</v>
      </c>
      <c r="J30" s="42" t="s">
        <v>219</v>
      </c>
      <c r="K30" s="42" t="s">
        <v>373</v>
      </c>
      <c r="L30" s="42" t="s">
        <v>2729</v>
      </c>
      <c r="O30" s="90"/>
    </row>
    <row r="31" spans="1:15">
      <c r="A31" s="42">
        <v>2018</v>
      </c>
      <c r="B31" s="42">
        <v>1763</v>
      </c>
      <c r="C31" s="1">
        <v>43383</v>
      </c>
      <c r="D31" s="1">
        <v>43851</v>
      </c>
      <c r="E31" s="42" t="s">
        <v>3368</v>
      </c>
      <c r="F31" s="42" t="s">
        <v>330</v>
      </c>
      <c r="G31" s="42" t="s">
        <v>1410</v>
      </c>
      <c r="H31" s="46">
        <v>253.86</v>
      </c>
      <c r="J31" s="42" t="s">
        <v>219</v>
      </c>
      <c r="K31" s="42" t="s">
        <v>373</v>
      </c>
      <c r="L31" s="42" t="s">
        <v>2729</v>
      </c>
      <c r="O31" s="90"/>
    </row>
    <row r="32" spans="1:15">
      <c r="A32" s="42">
        <v>2018</v>
      </c>
      <c r="B32" s="42">
        <v>1766</v>
      </c>
      <c r="C32" s="1">
        <v>43383</v>
      </c>
      <c r="D32" s="1">
        <v>43635</v>
      </c>
      <c r="F32" s="42" t="s">
        <v>3369</v>
      </c>
      <c r="G32" s="42" t="s">
        <v>3370</v>
      </c>
      <c r="H32" s="46">
        <v>1356.72</v>
      </c>
      <c r="J32" s="42" t="s">
        <v>327</v>
      </c>
      <c r="K32" s="42" t="s">
        <v>29</v>
      </c>
      <c r="L32" s="42" t="s">
        <v>315</v>
      </c>
      <c r="O32" s="90"/>
    </row>
    <row r="33" spans="1:15">
      <c r="A33" s="42">
        <v>2018</v>
      </c>
      <c r="B33" s="42">
        <v>1800</v>
      </c>
      <c r="C33" s="1">
        <v>43388</v>
      </c>
      <c r="D33" s="1">
        <v>43488</v>
      </c>
      <c r="F33" s="42" t="s">
        <v>3371</v>
      </c>
      <c r="G33" s="42" t="s">
        <v>3372</v>
      </c>
      <c r="H33" s="46">
        <v>430.68</v>
      </c>
      <c r="J33" s="42" t="s">
        <v>327</v>
      </c>
      <c r="K33" s="42" t="s">
        <v>3373</v>
      </c>
      <c r="L33" s="42" t="s">
        <v>3374</v>
      </c>
      <c r="O33" s="89"/>
    </row>
    <row r="34" spans="1:15">
      <c r="A34" s="42">
        <v>2018</v>
      </c>
      <c r="B34" s="42">
        <v>1810</v>
      </c>
      <c r="C34" s="1">
        <v>43389</v>
      </c>
      <c r="D34" s="1">
        <v>43497</v>
      </c>
      <c r="E34" s="42" t="s">
        <v>3375</v>
      </c>
      <c r="F34" s="42" t="s">
        <v>1295</v>
      </c>
      <c r="G34" s="42" t="s">
        <v>705</v>
      </c>
      <c r="H34" s="46">
        <v>62.35</v>
      </c>
      <c r="J34" s="42" t="s">
        <v>219</v>
      </c>
      <c r="K34" s="42" t="s">
        <v>56</v>
      </c>
      <c r="L34" s="42" t="s">
        <v>698</v>
      </c>
    </row>
    <row r="35" spans="1:15">
      <c r="A35" s="42">
        <v>2018</v>
      </c>
      <c r="B35" s="42">
        <v>1810</v>
      </c>
      <c r="C35" s="1">
        <v>43389</v>
      </c>
      <c r="D35" s="1">
        <v>43497</v>
      </c>
      <c r="E35" s="42" t="s">
        <v>3376</v>
      </c>
      <c r="F35" s="42" t="s">
        <v>1295</v>
      </c>
      <c r="G35" s="42" t="s">
        <v>705</v>
      </c>
      <c r="H35" s="46">
        <v>62.35</v>
      </c>
      <c r="J35" s="42" t="s">
        <v>219</v>
      </c>
      <c r="K35" s="42" t="s">
        <v>56</v>
      </c>
      <c r="L35" s="42" t="s">
        <v>698</v>
      </c>
    </row>
    <row r="36" spans="1:15">
      <c r="A36" s="42">
        <v>2018</v>
      </c>
      <c r="B36" s="42">
        <v>1810</v>
      </c>
      <c r="C36" s="1">
        <v>43389</v>
      </c>
      <c r="D36" s="1">
        <v>43497</v>
      </c>
      <c r="E36" s="42" t="s">
        <v>3377</v>
      </c>
      <c r="F36" s="42" t="s">
        <v>1295</v>
      </c>
      <c r="G36" s="42" t="s">
        <v>705</v>
      </c>
      <c r="H36" s="46">
        <v>62.35</v>
      </c>
      <c r="J36" s="42" t="s">
        <v>219</v>
      </c>
      <c r="K36" s="42" t="s">
        <v>56</v>
      </c>
      <c r="L36" s="42" t="s">
        <v>698</v>
      </c>
    </row>
    <row r="37" spans="1:15">
      <c r="A37" s="42">
        <v>2018</v>
      </c>
      <c r="B37" s="42">
        <v>1810</v>
      </c>
      <c r="C37" s="1">
        <v>43389</v>
      </c>
      <c r="D37" s="1">
        <v>43497</v>
      </c>
      <c r="E37" s="42" t="s">
        <v>3378</v>
      </c>
      <c r="F37" s="42" t="s">
        <v>1295</v>
      </c>
      <c r="G37" s="42" t="s">
        <v>705</v>
      </c>
      <c r="H37" s="46">
        <v>62.35</v>
      </c>
      <c r="J37" s="42" t="s">
        <v>219</v>
      </c>
      <c r="K37" s="42" t="s">
        <v>56</v>
      </c>
      <c r="L37" s="42" t="s">
        <v>698</v>
      </c>
    </row>
    <row r="38" spans="1:15">
      <c r="A38" s="42">
        <v>2018</v>
      </c>
      <c r="B38" s="42">
        <v>1810</v>
      </c>
      <c r="C38" s="1">
        <v>43389</v>
      </c>
      <c r="D38" s="1">
        <v>43497</v>
      </c>
      <c r="E38" s="42" t="s">
        <v>3379</v>
      </c>
      <c r="F38" s="42" t="s">
        <v>1295</v>
      </c>
      <c r="G38" s="42" t="s">
        <v>705</v>
      </c>
      <c r="H38" s="46">
        <v>62.35</v>
      </c>
      <c r="J38" s="42" t="s">
        <v>219</v>
      </c>
      <c r="K38" s="42" t="s">
        <v>56</v>
      </c>
      <c r="L38" s="42" t="s">
        <v>698</v>
      </c>
    </row>
    <row r="39" spans="1:15">
      <c r="A39" s="42">
        <v>2018</v>
      </c>
      <c r="B39" s="42">
        <v>1811</v>
      </c>
      <c r="C39" s="1">
        <v>43389</v>
      </c>
      <c r="D39" s="1">
        <v>43495</v>
      </c>
      <c r="E39" s="42" t="s">
        <v>3380</v>
      </c>
      <c r="F39" s="42" t="s">
        <v>3381</v>
      </c>
      <c r="G39" s="42" t="s">
        <v>3382</v>
      </c>
      <c r="H39" s="46">
        <v>1624.2</v>
      </c>
      <c r="J39" s="42" t="s">
        <v>219</v>
      </c>
      <c r="K39" s="42" t="s">
        <v>368</v>
      </c>
      <c r="L39" s="42" t="s">
        <v>369</v>
      </c>
    </row>
    <row r="40" spans="1:15">
      <c r="A40" s="42">
        <v>2018</v>
      </c>
      <c r="B40" s="42">
        <v>1874</v>
      </c>
      <c r="C40" s="1">
        <v>43398</v>
      </c>
      <c r="D40" s="1">
        <v>43496</v>
      </c>
      <c r="E40" s="42" t="s">
        <v>3383</v>
      </c>
      <c r="F40" s="42" t="s">
        <v>741</v>
      </c>
      <c r="G40" s="42" t="s">
        <v>3384</v>
      </c>
      <c r="H40" s="46">
        <v>453</v>
      </c>
      <c r="J40" s="42" t="s">
        <v>327</v>
      </c>
      <c r="K40" s="42" t="s">
        <v>860</v>
      </c>
      <c r="L40" s="42" t="s">
        <v>861</v>
      </c>
    </row>
    <row r="41" spans="1:15">
      <c r="A41" s="42">
        <v>2018</v>
      </c>
      <c r="B41" s="42">
        <v>1875</v>
      </c>
      <c r="C41" s="1">
        <v>43398</v>
      </c>
      <c r="D41" s="1">
        <v>43496</v>
      </c>
      <c r="E41" s="42" t="s">
        <v>3385</v>
      </c>
      <c r="F41" s="42" t="s">
        <v>3386</v>
      </c>
      <c r="G41" s="42" t="s">
        <v>3387</v>
      </c>
      <c r="H41" s="46">
        <v>327.24</v>
      </c>
      <c r="J41" s="42" t="s">
        <v>327</v>
      </c>
      <c r="K41" s="42" t="s">
        <v>860</v>
      </c>
      <c r="L41" s="42" t="s">
        <v>861</v>
      </c>
    </row>
    <row r="42" spans="1:15">
      <c r="A42" s="42">
        <v>2018</v>
      </c>
      <c r="B42" s="42">
        <v>1904</v>
      </c>
      <c r="C42" s="1">
        <v>43404</v>
      </c>
      <c r="D42" s="1">
        <v>43493</v>
      </c>
      <c r="E42" s="42" t="s">
        <v>3388</v>
      </c>
      <c r="F42" s="42" t="s">
        <v>3389</v>
      </c>
      <c r="G42" s="42" t="s">
        <v>302</v>
      </c>
      <c r="H42" s="46">
        <v>358.44</v>
      </c>
      <c r="J42" s="42" t="s">
        <v>327</v>
      </c>
      <c r="K42" s="42" t="s">
        <v>49</v>
      </c>
      <c r="L42" s="42" t="s">
        <v>401</v>
      </c>
    </row>
    <row r="43" spans="1:15">
      <c r="A43" s="42">
        <v>2018</v>
      </c>
      <c r="B43" s="42">
        <v>1906</v>
      </c>
      <c r="C43" s="1">
        <v>43404</v>
      </c>
      <c r="D43" s="1">
        <v>43493</v>
      </c>
      <c r="F43" s="42" t="s">
        <v>3390</v>
      </c>
      <c r="G43" s="42" t="s">
        <v>302</v>
      </c>
      <c r="H43" s="46">
        <v>358.44</v>
      </c>
      <c r="J43" s="42" t="s">
        <v>327</v>
      </c>
      <c r="K43" s="42" t="s">
        <v>49</v>
      </c>
      <c r="L43" s="42" t="s">
        <v>401</v>
      </c>
    </row>
    <row r="44" spans="1:15">
      <c r="A44" s="42">
        <v>2018</v>
      </c>
      <c r="B44" s="42">
        <v>1918</v>
      </c>
      <c r="C44" s="1">
        <v>43409</v>
      </c>
      <c r="D44" s="1">
        <v>43474</v>
      </c>
      <c r="E44" s="42" t="s">
        <v>3391</v>
      </c>
      <c r="F44" s="42" t="s">
        <v>330</v>
      </c>
      <c r="G44" s="42" t="s">
        <v>3392</v>
      </c>
      <c r="H44" s="46">
        <v>760.32</v>
      </c>
      <c r="J44" s="42" t="s">
        <v>219</v>
      </c>
      <c r="K44" s="42" t="s">
        <v>31</v>
      </c>
      <c r="L44" s="42" t="s">
        <v>351</v>
      </c>
    </row>
    <row r="45" spans="1:15">
      <c r="A45" s="42">
        <v>2018</v>
      </c>
      <c r="B45" s="42">
        <v>1938</v>
      </c>
      <c r="C45" s="1">
        <v>43411</v>
      </c>
      <c r="D45" s="1">
        <v>43990</v>
      </c>
      <c r="E45" s="42" t="s">
        <v>3133</v>
      </c>
      <c r="F45" s="42" t="s">
        <v>3134</v>
      </c>
      <c r="G45" s="42" t="s">
        <v>3393</v>
      </c>
      <c r="H45" s="46">
        <v>27.48</v>
      </c>
      <c r="J45" s="42" t="s">
        <v>219</v>
      </c>
      <c r="K45" s="42" t="s">
        <v>331</v>
      </c>
      <c r="L45" s="42" t="s">
        <v>332</v>
      </c>
    </row>
    <row r="46" spans="1:15">
      <c r="A46" s="42">
        <v>2018</v>
      </c>
      <c r="B46" s="42">
        <v>1947</v>
      </c>
      <c r="C46" s="1">
        <v>43411</v>
      </c>
      <c r="D46" s="1">
        <v>43642</v>
      </c>
      <c r="F46" s="42" t="s">
        <v>3394</v>
      </c>
      <c r="G46" s="42" t="s">
        <v>302</v>
      </c>
      <c r="H46" s="46">
        <v>1488</v>
      </c>
      <c r="J46" s="42" t="s">
        <v>219</v>
      </c>
      <c r="K46" s="42" t="s">
        <v>142</v>
      </c>
      <c r="L46" s="42" t="s">
        <v>1025</v>
      </c>
    </row>
    <row r="47" spans="1:15">
      <c r="A47" s="42">
        <v>2018</v>
      </c>
      <c r="B47" s="42">
        <v>1980</v>
      </c>
      <c r="C47" s="1">
        <v>43419</v>
      </c>
      <c r="D47" s="1">
        <v>43475</v>
      </c>
      <c r="F47" s="42" t="s">
        <v>3395</v>
      </c>
      <c r="G47" s="42" t="s">
        <v>3396</v>
      </c>
      <c r="H47" s="46">
        <v>205.68</v>
      </c>
      <c r="J47" s="42" t="s">
        <v>327</v>
      </c>
      <c r="K47" s="42" t="s">
        <v>571</v>
      </c>
      <c r="L47" s="42" t="s">
        <v>572</v>
      </c>
    </row>
    <row r="48" spans="1:15">
      <c r="A48" s="42">
        <v>2018</v>
      </c>
      <c r="B48" s="42">
        <v>1982</v>
      </c>
      <c r="C48" s="1">
        <v>43419</v>
      </c>
      <c r="D48" s="1">
        <v>43493</v>
      </c>
      <c r="E48" s="42" t="s">
        <v>3397</v>
      </c>
      <c r="F48" s="42" t="s">
        <v>3398</v>
      </c>
      <c r="G48" s="42" t="s">
        <v>302</v>
      </c>
      <c r="H48" s="46">
        <v>543.6</v>
      </c>
      <c r="J48" s="42" t="s">
        <v>327</v>
      </c>
      <c r="K48" s="42" t="s">
        <v>50</v>
      </c>
      <c r="L48" s="42" t="s">
        <v>446</v>
      </c>
    </row>
    <row r="49" spans="1:12">
      <c r="A49" s="42">
        <v>2018</v>
      </c>
      <c r="B49" s="42">
        <v>1982</v>
      </c>
      <c r="C49" s="1">
        <v>43419</v>
      </c>
      <c r="D49" s="1">
        <v>43493</v>
      </c>
      <c r="E49" s="42" t="s">
        <v>3399</v>
      </c>
      <c r="F49" s="42" t="s">
        <v>3398</v>
      </c>
      <c r="G49" s="42" t="s">
        <v>302</v>
      </c>
      <c r="H49" s="46">
        <v>543.6</v>
      </c>
      <c r="J49" s="42" t="s">
        <v>327</v>
      </c>
      <c r="K49" s="42" t="s">
        <v>50</v>
      </c>
      <c r="L49" s="42" t="s">
        <v>446</v>
      </c>
    </row>
    <row r="50" spans="1:12">
      <c r="A50" s="42">
        <v>2018</v>
      </c>
      <c r="B50" s="42">
        <v>1982</v>
      </c>
      <c r="C50" s="1">
        <v>43419</v>
      </c>
      <c r="D50" s="1">
        <v>43493</v>
      </c>
      <c r="E50" s="42" t="s">
        <v>3400</v>
      </c>
      <c r="F50" s="42" t="s">
        <v>3398</v>
      </c>
      <c r="G50" s="42" t="s">
        <v>302</v>
      </c>
      <c r="H50" s="46">
        <v>543.6</v>
      </c>
      <c r="J50" s="42" t="s">
        <v>327</v>
      </c>
      <c r="K50" s="42" t="s">
        <v>50</v>
      </c>
      <c r="L50" s="42" t="s">
        <v>446</v>
      </c>
    </row>
    <row r="51" spans="1:12">
      <c r="A51" s="42">
        <v>2018</v>
      </c>
      <c r="B51" s="42">
        <v>1982</v>
      </c>
      <c r="C51" s="1">
        <v>43419</v>
      </c>
      <c r="D51" s="1">
        <v>43493</v>
      </c>
      <c r="E51" s="42" t="s">
        <v>3401</v>
      </c>
      <c r="F51" s="42" t="s">
        <v>3398</v>
      </c>
      <c r="G51" s="42" t="s">
        <v>302</v>
      </c>
      <c r="H51" s="46">
        <v>543.6</v>
      </c>
      <c r="J51" s="42" t="s">
        <v>327</v>
      </c>
      <c r="K51" s="42" t="s">
        <v>50</v>
      </c>
      <c r="L51" s="42" t="s">
        <v>446</v>
      </c>
    </row>
    <row r="52" spans="1:12">
      <c r="A52" s="42">
        <v>2018</v>
      </c>
      <c r="B52" s="42">
        <v>1982</v>
      </c>
      <c r="C52" s="1">
        <v>43419</v>
      </c>
      <c r="D52" s="1">
        <v>43493</v>
      </c>
      <c r="E52" s="42" t="s">
        <v>3402</v>
      </c>
      <c r="F52" s="42" t="s">
        <v>3403</v>
      </c>
      <c r="G52" s="42" t="s">
        <v>302</v>
      </c>
      <c r="H52" s="46">
        <v>543.6</v>
      </c>
      <c r="J52" s="42" t="s">
        <v>327</v>
      </c>
      <c r="K52" s="42" t="s">
        <v>50</v>
      </c>
      <c r="L52" s="42" t="s">
        <v>446</v>
      </c>
    </row>
    <row r="53" spans="1:12">
      <c r="A53" s="42">
        <v>2018</v>
      </c>
      <c r="B53" s="42">
        <v>1992</v>
      </c>
      <c r="C53" s="1">
        <v>43419</v>
      </c>
      <c r="D53" s="1">
        <v>43990</v>
      </c>
      <c r="E53" s="42" t="s">
        <v>1297</v>
      </c>
      <c r="F53" s="42" t="s">
        <v>467</v>
      </c>
      <c r="G53" s="42" t="s">
        <v>1298</v>
      </c>
      <c r="H53" s="46">
        <v>1659.48</v>
      </c>
      <c r="J53" s="42" t="s">
        <v>219</v>
      </c>
      <c r="K53" s="42" t="s">
        <v>3404</v>
      </c>
      <c r="L53" s="42" t="s">
        <v>3405</v>
      </c>
    </row>
    <row r="54" spans="1:12">
      <c r="A54" s="42">
        <v>2018</v>
      </c>
      <c r="B54" s="42">
        <v>1995</v>
      </c>
      <c r="C54" s="1">
        <v>43419</v>
      </c>
      <c r="D54" s="1">
        <v>43717</v>
      </c>
      <c r="F54" s="42" t="s">
        <v>3406</v>
      </c>
      <c r="G54" s="42" t="s">
        <v>398</v>
      </c>
      <c r="H54" s="46">
        <v>2755.2</v>
      </c>
      <c r="J54" s="42" t="s">
        <v>219</v>
      </c>
      <c r="K54" s="42" t="s">
        <v>3407</v>
      </c>
      <c r="L54" s="42" t="s">
        <v>3408</v>
      </c>
    </row>
    <row r="55" spans="1:12">
      <c r="A55" s="42">
        <v>2018</v>
      </c>
      <c r="B55" s="42">
        <v>1996</v>
      </c>
      <c r="C55" s="1">
        <v>43419</v>
      </c>
      <c r="D55" s="1">
        <v>43569</v>
      </c>
      <c r="F55" s="42" t="s">
        <v>3395</v>
      </c>
      <c r="G55" s="42" t="s">
        <v>3409</v>
      </c>
      <c r="H55" s="46">
        <v>187.08</v>
      </c>
      <c r="J55" s="42" t="s">
        <v>219</v>
      </c>
      <c r="K55" s="42" t="s">
        <v>38</v>
      </c>
      <c r="L55" s="42" t="s">
        <v>830</v>
      </c>
    </row>
    <row r="56" spans="1:12">
      <c r="A56" s="42">
        <v>2018</v>
      </c>
      <c r="B56" s="42">
        <v>1998</v>
      </c>
      <c r="C56" s="1">
        <v>43420</v>
      </c>
      <c r="D56" s="1">
        <v>43943</v>
      </c>
      <c r="E56" s="42" t="s">
        <v>3410</v>
      </c>
      <c r="F56" s="42" t="s">
        <v>602</v>
      </c>
      <c r="G56" s="42" t="s">
        <v>3411</v>
      </c>
      <c r="H56" s="46">
        <v>1418.52</v>
      </c>
      <c r="J56" s="42" t="s">
        <v>350</v>
      </c>
      <c r="K56" s="42" t="s">
        <v>36</v>
      </c>
      <c r="L56" s="42" t="s">
        <v>580</v>
      </c>
    </row>
    <row r="57" spans="1:12">
      <c r="A57" s="42">
        <v>2018</v>
      </c>
      <c r="B57" s="42">
        <v>2011</v>
      </c>
      <c r="C57" s="1">
        <v>43425</v>
      </c>
      <c r="D57" s="1">
        <v>43550</v>
      </c>
      <c r="E57" s="42" t="s">
        <v>1932</v>
      </c>
      <c r="F57" s="42" t="s">
        <v>1659</v>
      </c>
      <c r="G57" s="42" t="s">
        <v>302</v>
      </c>
      <c r="H57" s="46">
        <v>750.72</v>
      </c>
      <c r="J57" s="42" t="s">
        <v>219</v>
      </c>
      <c r="K57" s="42" t="s">
        <v>368</v>
      </c>
      <c r="L57" s="42" t="s">
        <v>369</v>
      </c>
    </row>
    <row r="58" spans="1:12">
      <c r="A58" s="42">
        <v>2018</v>
      </c>
      <c r="B58" s="42">
        <v>2013</v>
      </c>
      <c r="C58" s="1">
        <v>43425</v>
      </c>
      <c r="D58" s="1">
        <v>43566</v>
      </c>
      <c r="E58" s="42" t="s">
        <v>1063</v>
      </c>
      <c r="F58" s="42" t="s">
        <v>1064</v>
      </c>
      <c r="G58" s="42" t="s">
        <v>3412</v>
      </c>
      <c r="H58" s="46">
        <v>1054.8</v>
      </c>
      <c r="J58" s="42" t="s">
        <v>219</v>
      </c>
      <c r="K58" s="42" t="s">
        <v>34</v>
      </c>
      <c r="L58" s="42" t="s">
        <v>503</v>
      </c>
    </row>
    <row r="59" spans="1:12">
      <c r="A59" s="42">
        <v>2018</v>
      </c>
      <c r="B59" s="42">
        <v>2020</v>
      </c>
      <c r="C59" s="1">
        <v>43425</v>
      </c>
      <c r="D59" s="1">
        <v>43532</v>
      </c>
      <c r="E59" s="42" t="s">
        <v>3413</v>
      </c>
      <c r="F59" s="42" t="s">
        <v>696</v>
      </c>
      <c r="G59" s="42" t="s">
        <v>302</v>
      </c>
      <c r="H59" s="46">
        <v>371.61</v>
      </c>
      <c r="J59" s="42" t="s">
        <v>219</v>
      </c>
      <c r="K59" s="42" t="s">
        <v>28</v>
      </c>
      <c r="L59" s="42" t="s">
        <v>3354</v>
      </c>
    </row>
    <row r="60" spans="1:12">
      <c r="A60" s="42">
        <v>2018</v>
      </c>
      <c r="B60" s="42">
        <v>2020</v>
      </c>
      <c r="C60" s="1">
        <v>43425</v>
      </c>
      <c r="D60" s="1">
        <v>43532</v>
      </c>
      <c r="E60" s="42" t="s">
        <v>3414</v>
      </c>
      <c r="F60" s="42" t="s">
        <v>696</v>
      </c>
      <c r="G60" s="42" t="s">
        <v>302</v>
      </c>
      <c r="H60" s="46">
        <v>371.61</v>
      </c>
      <c r="J60" s="42" t="s">
        <v>219</v>
      </c>
      <c r="K60" s="42" t="s">
        <v>28</v>
      </c>
      <c r="L60" s="42" t="s">
        <v>3354</v>
      </c>
    </row>
    <row r="61" spans="1:12">
      <c r="A61" s="42">
        <v>2018</v>
      </c>
      <c r="B61" s="42">
        <v>2020</v>
      </c>
      <c r="C61" s="1">
        <v>43425</v>
      </c>
      <c r="D61" s="1">
        <v>43532</v>
      </c>
      <c r="E61" s="42" t="s">
        <v>3415</v>
      </c>
      <c r="F61" s="42" t="s">
        <v>696</v>
      </c>
      <c r="G61" s="42" t="s">
        <v>302</v>
      </c>
      <c r="H61" s="46">
        <v>371.61</v>
      </c>
      <c r="J61" s="42" t="s">
        <v>219</v>
      </c>
      <c r="K61" s="42" t="s">
        <v>28</v>
      </c>
      <c r="L61" s="42" t="s">
        <v>3354</v>
      </c>
    </row>
    <row r="62" spans="1:12">
      <c r="A62" s="42">
        <v>2018</v>
      </c>
      <c r="B62" s="42">
        <v>2020</v>
      </c>
      <c r="C62" s="1">
        <v>43425</v>
      </c>
      <c r="D62" s="1">
        <v>43532</v>
      </c>
      <c r="E62" s="42" t="s">
        <v>3416</v>
      </c>
      <c r="F62" s="42" t="s">
        <v>3417</v>
      </c>
      <c r="G62" s="42" t="s">
        <v>302</v>
      </c>
      <c r="H62" s="46">
        <v>371.61</v>
      </c>
      <c r="J62" s="42" t="s">
        <v>219</v>
      </c>
      <c r="K62" s="42" t="s">
        <v>28</v>
      </c>
      <c r="L62" s="42" t="s">
        <v>3354</v>
      </c>
    </row>
    <row r="63" spans="1:12">
      <c r="A63" s="42">
        <v>2018</v>
      </c>
      <c r="B63" s="42">
        <v>2027</v>
      </c>
      <c r="C63" s="1">
        <v>43425</v>
      </c>
      <c r="D63" s="1">
        <v>43486</v>
      </c>
      <c r="E63" s="42" t="s">
        <v>1962</v>
      </c>
      <c r="F63" s="42" t="s">
        <v>419</v>
      </c>
      <c r="G63" s="42" t="s">
        <v>3418</v>
      </c>
      <c r="H63" s="46">
        <v>480</v>
      </c>
      <c r="J63" s="42" t="s">
        <v>350</v>
      </c>
      <c r="K63" s="42" t="s">
        <v>35</v>
      </c>
      <c r="L63" s="42" t="s">
        <v>328</v>
      </c>
    </row>
    <row r="64" spans="1:12">
      <c r="A64" s="42">
        <v>2018</v>
      </c>
      <c r="B64" s="42">
        <v>2035</v>
      </c>
      <c r="C64" s="1">
        <v>43427</v>
      </c>
      <c r="D64" s="1">
        <v>43475</v>
      </c>
      <c r="E64" s="42" t="s">
        <v>874</v>
      </c>
      <c r="F64" s="42" t="s">
        <v>875</v>
      </c>
      <c r="G64" s="42" t="s">
        <v>3419</v>
      </c>
      <c r="H64" s="46">
        <v>36.6</v>
      </c>
      <c r="J64" s="42" t="s">
        <v>327</v>
      </c>
      <c r="K64" s="42" t="s">
        <v>70</v>
      </c>
      <c r="L64" s="42" t="s">
        <v>393</v>
      </c>
    </row>
    <row r="65" spans="1:12">
      <c r="A65" s="42">
        <v>2018</v>
      </c>
      <c r="B65" s="42">
        <v>2050</v>
      </c>
      <c r="C65" s="1">
        <v>43430</v>
      </c>
      <c r="D65" s="1">
        <v>43573</v>
      </c>
      <c r="E65" s="42" t="s">
        <v>690</v>
      </c>
      <c r="F65" s="42" t="s">
        <v>688</v>
      </c>
      <c r="G65" s="42" t="s">
        <v>302</v>
      </c>
      <c r="H65" s="46">
        <v>686.64</v>
      </c>
      <c r="J65" s="42" t="s">
        <v>219</v>
      </c>
      <c r="K65" s="42" t="s">
        <v>28</v>
      </c>
      <c r="L65" s="42" t="s">
        <v>3354</v>
      </c>
    </row>
    <row r="66" spans="1:12">
      <c r="A66" s="42">
        <v>2018</v>
      </c>
      <c r="B66" s="42">
        <v>2064</v>
      </c>
      <c r="C66" s="1">
        <v>43433</v>
      </c>
      <c r="D66" s="1">
        <v>43493</v>
      </c>
      <c r="E66" s="42" t="s">
        <v>3420</v>
      </c>
      <c r="F66" s="42" t="s">
        <v>3421</v>
      </c>
      <c r="G66" s="42" t="s">
        <v>372</v>
      </c>
      <c r="H66" s="46">
        <v>27.48</v>
      </c>
      <c r="J66" s="42" t="s">
        <v>327</v>
      </c>
      <c r="K66" s="42" t="s">
        <v>50</v>
      </c>
      <c r="L66" s="42" t="s">
        <v>446</v>
      </c>
    </row>
    <row r="67" spans="1:12">
      <c r="A67" s="42">
        <v>2018</v>
      </c>
      <c r="B67" s="42">
        <v>2066</v>
      </c>
      <c r="C67" s="1">
        <v>43433</v>
      </c>
      <c r="D67" s="1">
        <v>43496</v>
      </c>
      <c r="E67" s="42" t="s">
        <v>1565</v>
      </c>
      <c r="F67" s="42" t="s">
        <v>1566</v>
      </c>
      <c r="G67" s="42" t="s">
        <v>3422</v>
      </c>
      <c r="H67" s="46">
        <v>1551</v>
      </c>
      <c r="J67" s="42" t="s">
        <v>219</v>
      </c>
      <c r="K67" s="42" t="s">
        <v>29</v>
      </c>
      <c r="L67" s="42" t="s">
        <v>2711</v>
      </c>
    </row>
    <row r="68" spans="1:12">
      <c r="A68" s="42">
        <v>2018</v>
      </c>
      <c r="B68" s="42">
        <v>2069</v>
      </c>
      <c r="C68" s="1">
        <v>43433</v>
      </c>
      <c r="D68" s="1">
        <v>43717</v>
      </c>
      <c r="E68" s="42" t="s">
        <v>1691</v>
      </c>
      <c r="F68" s="42" t="s">
        <v>1692</v>
      </c>
      <c r="G68" s="42" t="s">
        <v>3423</v>
      </c>
      <c r="H68" s="46">
        <v>60</v>
      </c>
      <c r="J68" s="42" t="s">
        <v>350</v>
      </c>
      <c r="K68" s="42" t="s">
        <v>3404</v>
      </c>
      <c r="L68" s="42" t="s">
        <v>3405</v>
      </c>
    </row>
    <row r="69" spans="1:12">
      <c r="A69" s="42">
        <v>2018</v>
      </c>
      <c r="B69" s="42">
        <v>2074</v>
      </c>
      <c r="C69" s="1">
        <v>43433</v>
      </c>
      <c r="D69" s="1">
        <v>43720</v>
      </c>
      <c r="F69" s="42" t="s">
        <v>3424</v>
      </c>
      <c r="G69" s="42" t="s">
        <v>3425</v>
      </c>
      <c r="H69" s="46">
        <v>291.48</v>
      </c>
      <c r="J69" s="42" t="s">
        <v>219</v>
      </c>
      <c r="K69" s="42" t="s">
        <v>519</v>
      </c>
      <c r="L69" s="42" t="s">
        <v>520</v>
      </c>
    </row>
    <row r="70" spans="1:12">
      <c r="A70" s="42">
        <v>2018</v>
      </c>
      <c r="B70" s="42">
        <v>2096</v>
      </c>
      <c r="C70" s="1">
        <v>43438</v>
      </c>
      <c r="D70" s="1">
        <v>43487</v>
      </c>
      <c r="E70" s="42" t="s">
        <v>1756</v>
      </c>
      <c r="F70" s="42" t="s">
        <v>419</v>
      </c>
      <c r="G70" s="42" t="s">
        <v>3356</v>
      </c>
      <c r="H70" s="46">
        <v>240</v>
      </c>
      <c r="J70" s="42" t="s">
        <v>327</v>
      </c>
      <c r="K70" s="42" t="s">
        <v>35</v>
      </c>
      <c r="L70" s="42" t="s">
        <v>328</v>
      </c>
    </row>
    <row r="71" spans="1:12">
      <c r="A71" s="42">
        <v>2018</v>
      </c>
      <c r="B71" s="42">
        <v>2109</v>
      </c>
      <c r="C71" s="1">
        <v>43439</v>
      </c>
      <c r="D71" s="1">
        <v>43504</v>
      </c>
      <c r="F71" s="42" t="s">
        <v>3395</v>
      </c>
      <c r="G71" s="42" t="s">
        <v>3426</v>
      </c>
      <c r="H71" s="46">
        <v>564.48</v>
      </c>
      <c r="J71" s="42" t="s">
        <v>327</v>
      </c>
      <c r="K71" s="42" t="s">
        <v>18</v>
      </c>
      <c r="L71" s="42" t="s">
        <v>2615</v>
      </c>
    </row>
    <row r="72" spans="1:12">
      <c r="A72" s="42">
        <v>2018</v>
      </c>
      <c r="B72" s="42">
        <v>2143</v>
      </c>
      <c r="C72" s="1">
        <v>43444</v>
      </c>
      <c r="D72" s="1">
        <v>43476</v>
      </c>
      <c r="F72" s="42" t="s">
        <v>348</v>
      </c>
      <c r="G72" s="42" t="s">
        <v>349</v>
      </c>
      <c r="H72" s="46">
        <v>855.12</v>
      </c>
      <c r="J72" s="42" t="s">
        <v>219</v>
      </c>
      <c r="K72" s="42" t="s">
        <v>718</v>
      </c>
      <c r="L72" s="42" t="s">
        <v>719</v>
      </c>
    </row>
    <row r="73" spans="1:12">
      <c r="A73" s="42">
        <v>2018</v>
      </c>
      <c r="B73" s="42">
        <v>2144</v>
      </c>
      <c r="C73" s="1">
        <v>43445</v>
      </c>
      <c r="D73" s="1">
        <v>43493</v>
      </c>
      <c r="E73" s="42" t="s">
        <v>3427</v>
      </c>
      <c r="F73" s="42" t="s">
        <v>2790</v>
      </c>
      <c r="G73" s="42" t="s">
        <v>302</v>
      </c>
      <c r="H73" s="46">
        <v>66.84</v>
      </c>
      <c r="J73" s="42" t="s">
        <v>327</v>
      </c>
      <c r="K73" s="42" t="s">
        <v>35</v>
      </c>
      <c r="L73" s="42" t="s">
        <v>328</v>
      </c>
    </row>
    <row r="74" spans="1:12">
      <c r="A74" s="42">
        <v>2018</v>
      </c>
      <c r="B74" s="42">
        <v>2147</v>
      </c>
      <c r="C74" s="1">
        <v>43445</v>
      </c>
      <c r="D74" s="1">
        <v>43486</v>
      </c>
      <c r="E74" s="42" t="s">
        <v>3428</v>
      </c>
      <c r="F74" s="42" t="s">
        <v>3429</v>
      </c>
      <c r="G74" s="42" t="s">
        <v>3430</v>
      </c>
      <c r="H74" s="46">
        <v>60</v>
      </c>
      <c r="J74" s="42" t="s">
        <v>350</v>
      </c>
      <c r="K74" s="42" t="s">
        <v>67</v>
      </c>
      <c r="L74" s="42" t="s">
        <v>390</v>
      </c>
    </row>
    <row r="75" spans="1:12">
      <c r="A75" s="42">
        <v>2018</v>
      </c>
      <c r="B75" s="42">
        <v>2159</v>
      </c>
      <c r="C75" s="1">
        <v>43446</v>
      </c>
      <c r="D75" s="1">
        <v>43489</v>
      </c>
      <c r="F75" s="42" t="s">
        <v>3431</v>
      </c>
      <c r="G75" s="42" t="s">
        <v>385</v>
      </c>
      <c r="H75" s="46">
        <v>1155.1199999999999</v>
      </c>
      <c r="J75" s="42" t="s">
        <v>219</v>
      </c>
      <c r="K75" s="42" t="s">
        <v>94</v>
      </c>
      <c r="L75" s="42" t="s">
        <v>674</v>
      </c>
    </row>
    <row r="76" spans="1:12">
      <c r="A76" s="42">
        <v>2018</v>
      </c>
      <c r="B76" s="42">
        <v>2162</v>
      </c>
      <c r="C76" s="1">
        <v>43447</v>
      </c>
      <c r="D76" s="1">
        <v>43474</v>
      </c>
      <c r="E76" s="42" t="s">
        <v>577</v>
      </c>
      <c r="F76" s="42" t="s">
        <v>578</v>
      </c>
      <c r="G76" s="42" t="s">
        <v>964</v>
      </c>
      <c r="H76" s="46">
        <v>273.72000000000003</v>
      </c>
      <c r="J76" s="42" t="s">
        <v>219</v>
      </c>
      <c r="K76" s="42" t="s">
        <v>36</v>
      </c>
      <c r="L76" s="42" t="s">
        <v>580</v>
      </c>
    </row>
    <row r="77" spans="1:12">
      <c r="A77" s="42">
        <v>2018</v>
      </c>
      <c r="B77" s="42">
        <v>2165</v>
      </c>
      <c r="C77" s="1">
        <v>43447</v>
      </c>
      <c r="D77" s="1">
        <v>43487</v>
      </c>
      <c r="E77" s="42" t="s">
        <v>3432</v>
      </c>
      <c r="F77" s="42" t="s">
        <v>419</v>
      </c>
      <c r="G77" s="42" t="s">
        <v>1757</v>
      </c>
      <c r="H77" s="46">
        <v>240</v>
      </c>
      <c r="J77" s="42" t="s">
        <v>327</v>
      </c>
      <c r="K77" s="42" t="s">
        <v>35</v>
      </c>
      <c r="L77" s="42" t="s">
        <v>328</v>
      </c>
    </row>
    <row r="78" spans="1:12">
      <c r="A78" s="42">
        <v>2018</v>
      </c>
      <c r="B78" s="42">
        <v>2166</v>
      </c>
      <c r="C78" s="1">
        <v>43447</v>
      </c>
      <c r="D78" s="1">
        <v>43504</v>
      </c>
      <c r="E78" s="42" t="s">
        <v>778</v>
      </c>
      <c r="F78" s="42" t="s">
        <v>779</v>
      </c>
      <c r="G78" s="42" t="s">
        <v>302</v>
      </c>
      <c r="H78" s="46">
        <v>1165.44</v>
      </c>
      <c r="J78" s="42" t="s">
        <v>219</v>
      </c>
      <c r="K78" s="42" t="s">
        <v>331</v>
      </c>
      <c r="L78" s="42" t="s">
        <v>332</v>
      </c>
    </row>
    <row r="79" spans="1:12">
      <c r="A79" s="42">
        <v>2018</v>
      </c>
      <c r="B79" s="42">
        <v>2169</v>
      </c>
      <c r="C79" s="1">
        <v>43448</v>
      </c>
      <c r="D79" s="1">
        <v>43474</v>
      </c>
      <c r="E79" s="42" t="s">
        <v>3433</v>
      </c>
      <c r="F79" s="42" t="s">
        <v>1395</v>
      </c>
      <c r="G79" s="42" t="s">
        <v>3434</v>
      </c>
      <c r="H79" s="46">
        <v>106.44</v>
      </c>
      <c r="J79" s="42" t="s">
        <v>219</v>
      </c>
      <c r="K79" s="42" t="s">
        <v>718</v>
      </c>
      <c r="L79" s="42" t="s">
        <v>719</v>
      </c>
    </row>
    <row r="80" spans="1:12">
      <c r="A80" s="42">
        <v>2018</v>
      </c>
      <c r="B80" s="42">
        <v>2172</v>
      </c>
      <c r="C80" s="1">
        <v>43448</v>
      </c>
      <c r="D80" s="1">
        <v>43522</v>
      </c>
      <c r="E80" s="42" t="s">
        <v>3082</v>
      </c>
      <c r="F80" s="42" t="s">
        <v>3083</v>
      </c>
      <c r="G80" s="42" t="s">
        <v>3435</v>
      </c>
      <c r="H80" s="46">
        <v>242.28</v>
      </c>
      <c r="J80" s="42" t="s">
        <v>219</v>
      </c>
      <c r="K80" s="42" t="s">
        <v>96</v>
      </c>
      <c r="L80" s="42" t="s">
        <v>354</v>
      </c>
    </row>
    <row r="81" spans="1:12">
      <c r="A81" s="42">
        <v>2018</v>
      </c>
      <c r="B81" s="42">
        <v>2175</v>
      </c>
      <c r="C81" s="1">
        <v>43448</v>
      </c>
      <c r="D81" s="1">
        <v>43648</v>
      </c>
      <c r="E81" s="42" t="s">
        <v>3436</v>
      </c>
      <c r="F81" s="42" t="s">
        <v>3437</v>
      </c>
      <c r="G81" s="42" t="s">
        <v>3438</v>
      </c>
      <c r="H81" s="46">
        <v>1010.4</v>
      </c>
      <c r="J81" s="42" t="s">
        <v>327</v>
      </c>
      <c r="K81" s="42" t="s">
        <v>363</v>
      </c>
      <c r="L81" s="42" t="s">
        <v>364</v>
      </c>
    </row>
    <row r="82" spans="1:12">
      <c r="A82" s="42">
        <v>2018</v>
      </c>
      <c r="B82" s="42">
        <v>2176</v>
      </c>
      <c r="C82" s="1">
        <v>43448</v>
      </c>
      <c r="D82" s="1">
        <v>43475</v>
      </c>
      <c r="E82" s="42" t="s">
        <v>3439</v>
      </c>
      <c r="F82" s="42" t="s">
        <v>807</v>
      </c>
      <c r="G82" s="42" t="s">
        <v>302</v>
      </c>
      <c r="H82" s="46">
        <v>246.84</v>
      </c>
      <c r="J82" s="42" t="s">
        <v>327</v>
      </c>
      <c r="K82" s="42" t="s">
        <v>3440</v>
      </c>
      <c r="L82" s="42" t="s">
        <v>3441</v>
      </c>
    </row>
    <row r="83" spans="1:12">
      <c r="A83" s="42">
        <v>2018</v>
      </c>
      <c r="B83" s="42">
        <v>2185</v>
      </c>
      <c r="C83" s="1">
        <v>43452</v>
      </c>
      <c r="D83" s="1">
        <v>43564</v>
      </c>
      <c r="F83" s="42" t="s">
        <v>3442</v>
      </c>
      <c r="G83" s="42" t="s">
        <v>1289</v>
      </c>
      <c r="H83" s="46">
        <v>180</v>
      </c>
      <c r="J83" s="42" t="s">
        <v>219</v>
      </c>
      <c r="K83" s="42" t="s">
        <v>628</v>
      </c>
      <c r="L83" s="42" t="s">
        <v>629</v>
      </c>
    </row>
    <row r="84" spans="1:12">
      <c r="A84" s="42">
        <v>2018</v>
      </c>
      <c r="B84" s="42">
        <v>2189</v>
      </c>
      <c r="C84" s="1">
        <v>43452</v>
      </c>
      <c r="D84" s="1">
        <v>43472</v>
      </c>
      <c r="E84" s="42" t="s">
        <v>3443</v>
      </c>
      <c r="F84" s="42" t="s">
        <v>330</v>
      </c>
      <c r="G84" s="42" t="s">
        <v>705</v>
      </c>
      <c r="H84" s="46">
        <v>85.14</v>
      </c>
      <c r="J84" s="42" t="s">
        <v>219</v>
      </c>
      <c r="K84" s="42" t="s">
        <v>343</v>
      </c>
      <c r="L84" s="42" t="s">
        <v>344</v>
      </c>
    </row>
    <row r="85" spans="1:12">
      <c r="A85" s="42">
        <v>2018</v>
      </c>
      <c r="B85" s="42">
        <v>2195</v>
      </c>
      <c r="C85" s="1">
        <v>43453</v>
      </c>
      <c r="D85" s="1">
        <v>43788</v>
      </c>
      <c r="E85" s="42" t="s">
        <v>1575</v>
      </c>
      <c r="F85" s="42" t="s">
        <v>1576</v>
      </c>
      <c r="G85" s="42" t="s">
        <v>3444</v>
      </c>
      <c r="H85" s="46">
        <v>36</v>
      </c>
      <c r="J85" s="42" t="s">
        <v>350</v>
      </c>
      <c r="K85" s="42" t="s">
        <v>35</v>
      </c>
      <c r="L85" s="42" t="s">
        <v>328</v>
      </c>
    </row>
    <row r="86" spans="1:12">
      <c r="A86" s="42">
        <v>2018</v>
      </c>
      <c r="B86" s="42">
        <v>2196</v>
      </c>
      <c r="C86" s="1">
        <v>43453</v>
      </c>
      <c r="D86" s="1">
        <v>43788</v>
      </c>
      <c r="E86" s="42" t="s">
        <v>3445</v>
      </c>
      <c r="F86" s="42" t="s">
        <v>532</v>
      </c>
      <c r="G86" s="42" t="s">
        <v>3444</v>
      </c>
      <c r="H86" s="46">
        <v>36</v>
      </c>
      <c r="J86" s="42" t="s">
        <v>350</v>
      </c>
      <c r="K86" s="42" t="s">
        <v>652</v>
      </c>
      <c r="L86" s="42" t="s">
        <v>653</v>
      </c>
    </row>
    <row r="87" spans="1:12">
      <c r="A87" s="42">
        <v>2018</v>
      </c>
      <c r="B87" s="42">
        <v>2197</v>
      </c>
      <c r="C87" s="1">
        <v>43453</v>
      </c>
      <c r="D87" s="1">
        <v>43472</v>
      </c>
      <c r="E87" s="42" t="s">
        <v>3446</v>
      </c>
      <c r="F87" s="42" t="s">
        <v>361</v>
      </c>
      <c r="G87" s="42" t="s">
        <v>810</v>
      </c>
      <c r="H87" s="46">
        <v>414</v>
      </c>
      <c r="J87" s="42" t="s">
        <v>219</v>
      </c>
      <c r="K87" s="42" t="s">
        <v>408</v>
      </c>
      <c r="L87" s="42" t="s">
        <v>409</v>
      </c>
    </row>
    <row r="88" spans="1:12">
      <c r="A88" s="42">
        <v>2018</v>
      </c>
      <c r="B88" s="42">
        <v>2203</v>
      </c>
      <c r="C88" s="1">
        <v>43455</v>
      </c>
      <c r="D88" s="1">
        <v>43490</v>
      </c>
      <c r="E88" s="42" t="s">
        <v>1372</v>
      </c>
      <c r="F88" s="42" t="s">
        <v>784</v>
      </c>
      <c r="G88" s="42" t="s">
        <v>3447</v>
      </c>
      <c r="H88" s="46">
        <v>1297.92</v>
      </c>
      <c r="J88" s="42" t="s">
        <v>219</v>
      </c>
      <c r="K88" s="42" t="s">
        <v>29</v>
      </c>
      <c r="L88" s="42" t="s">
        <v>315</v>
      </c>
    </row>
    <row r="89" spans="1:12">
      <c r="A89" s="42">
        <v>2019</v>
      </c>
      <c r="B89" s="42">
        <v>4</v>
      </c>
      <c r="C89" s="1">
        <v>43468</v>
      </c>
      <c r="D89" s="1">
        <v>43573</v>
      </c>
      <c r="E89" s="42" t="s">
        <v>300</v>
      </c>
      <c r="F89" s="42" t="s">
        <v>301</v>
      </c>
      <c r="G89" s="42" t="s">
        <v>302</v>
      </c>
      <c r="H89" s="46">
        <v>569.88</v>
      </c>
      <c r="J89" s="42" t="s">
        <v>219</v>
      </c>
      <c r="K89" s="42" t="s">
        <v>72</v>
      </c>
      <c r="L89" s="42" t="s">
        <v>303</v>
      </c>
    </row>
    <row r="90" spans="1:12">
      <c r="A90" s="42">
        <v>2019</v>
      </c>
      <c r="B90" s="42">
        <v>8</v>
      </c>
      <c r="C90" s="1">
        <v>43468</v>
      </c>
      <c r="D90" s="1">
        <v>43486</v>
      </c>
      <c r="E90" s="42" t="s">
        <v>304</v>
      </c>
      <c r="F90" s="42" t="s">
        <v>305</v>
      </c>
      <c r="G90" s="42" t="s">
        <v>306</v>
      </c>
      <c r="H90" s="46">
        <v>27.84</v>
      </c>
      <c r="J90" s="42" t="s">
        <v>219</v>
      </c>
      <c r="K90" s="42" t="s">
        <v>66</v>
      </c>
      <c r="L90" s="42" t="s">
        <v>307</v>
      </c>
    </row>
    <row r="91" spans="1:12">
      <c r="A91" s="42">
        <v>2019</v>
      </c>
      <c r="B91" s="42">
        <v>9</v>
      </c>
      <c r="C91" s="1">
        <v>43468</v>
      </c>
      <c r="D91" s="1">
        <v>43474</v>
      </c>
      <c r="F91" s="42" t="s">
        <v>308</v>
      </c>
      <c r="G91" s="42" t="s">
        <v>309</v>
      </c>
      <c r="H91" s="46">
        <v>228.72</v>
      </c>
      <c r="J91" s="42" t="s">
        <v>219</v>
      </c>
      <c r="K91" s="42" t="s">
        <v>310</v>
      </c>
      <c r="L91" s="42" t="s">
        <v>311</v>
      </c>
    </row>
    <row r="92" spans="1:12">
      <c r="A92" s="42">
        <v>2019</v>
      </c>
      <c r="B92" s="42">
        <v>11</v>
      </c>
      <c r="C92" s="1">
        <v>43469</v>
      </c>
      <c r="D92" s="1">
        <v>43469</v>
      </c>
      <c r="E92" s="42" t="s">
        <v>312</v>
      </c>
      <c r="F92" s="42" t="s">
        <v>313</v>
      </c>
      <c r="G92" s="42" t="s">
        <v>314</v>
      </c>
      <c r="H92" s="46">
        <v>673.92</v>
      </c>
      <c r="J92" s="42" t="s">
        <v>219</v>
      </c>
      <c r="K92" s="42" t="s">
        <v>29</v>
      </c>
      <c r="L92" s="42" t="s">
        <v>315</v>
      </c>
    </row>
    <row r="93" spans="1:12">
      <c r="A93" s="42">
        <v>2019</v>
      </c>
      <c r="B93" s="42">
        <v>19</v>
      </c>
      <c r="C93" s="1">
        <v>43472</v>
      </c>
      <c r="D93" s="1">
        <v>43598</v>
      </c>
      <c r="E93" s="42" t="s">
        <v>316</v>
      </c>
      <c r="F93" s="42" t="s">
        <v>317</v>
      </c>
      <c r="G93" s="42" t="s">
        <v>318</v>
      </c>
      <c r="H93" s="46">
        <v>394.56</v>
      </c>
      <c r="J93" s="42" t="s">
        <v>219</v>
      </c>
      <c r="K93" s="42" t="s">
        <v>52</v>
      </c>
      <c r="L93" s="42" t="s">
        <v>319</v>
      </c>
    </row>
    <row r="94" spans="1:12">
      <c r="A94" s="42">
        <v>2019</v>
      </c>
      <c r="B94" s="42">
        <v>21</v>
      </c>
      <c r="C94" s="1">
        <v>43472</v>
      </c>
      <c r="D94" s="1">
        <v>43474</v>
      </c>
      <c r="E94" s="42" t="s">
        <v>320</v>
      </c>
      <c r="F94" s="42" t="s">
        <v>321</v>
      </c>
      <c r="G94" s="42" t="s">
        <v>322</v>
      </c>
      <c r="H94" s="46">
        <v>128.28</v>
      </c>
      <c r="J94" s="42" t="s">
        <v>219</v>
      </c>
      <c r="K94" s="42" t="s">
        <v>323</v>
      </c>
      <c r="L94" s="42" t="s">
        <v>324</v>
      </c>
    </row>
    <row r="95" spans="1:12">
      <c r="A95" s="42">
        <v>2019</v>
      </c>
      <c r="B95" s="42">
        <v>22</v>
      </c>
      <c r="C95" s="1">
        <v>43472</v>
      </c>
      <c r="D95" s="1">
        <v>43486</v>
      </c>
      <c r="E95" s="42" t="s">
        <v>325</v>
      </c>
      <c r="F95" s="42" t="s">
        <v>326</v>
      </c>
      <c r="G95" s="42" t="s">
        <v>302</v>
      </c>
      <c r="H95" s="46">
        <v>114.96</v>
      </c>
      <c r="J95" s="42" t="s">
        <v>327</v>
      </c>
      <c r="K95" s="42" t="s">
        <v>35</v>
      </c>
      <c r="L95" s="42" t="s">
        <v>328</v>
      </c>
    </row>
    <row r="96" spans="1:12">
      <c r="A96" s="42">
        <v>2019</v>
      </c>
      <c r="B96" s="42">
        <v>23</v>
      </c>
      <c r="C96" s="1">
        <v>43472</v>
      </c>
      <c r="D96" s="1">
        <v>43486</v>
      </c>
      <c r="E96" s="42" t="s">
        <v>329</v>
      </c>
      <c r="F96" s="42" t="s">
        <v>330</v>
      </c>
      <c r="G96" s="42" t="s">
        <v>302</v>
      </c>
      <c r="H96" s="46">
        <v>65.34</v>
      </c>
      <c r="J96" s="42" t="s">
        <v>327</v>
      </c>
      <c r="K96" s="42" t="s">
        <v>331</v>
      </c>
      <c r="L96" s="42" t="s">
        <v>332</v>
      </c>
    </row>
    <row r="97" spans="1:15">
      <c r="A97" s="42">
        <v>2019</v>
      </c>
      <c r="B97" s="42">
        <v>23</v>
      </c>
      <c r="C97" s="1">
        <v>43472</v>
      </c>
      <c r="D97" s="1">
        <v>43486</v>
      </c>
      <c r="E97" s="42" t="s">
        <v>333</v>
      </c>
      <c r="F97" s="42" t="s">
        <v>326</v>
      </c>
      <c r="G97" s="42" t="s">
        <v>302</v>
      </c>
      <c r="H97" s="46">
        <v>65.34</v>
      </c>
      <c r="J97" s="42" t="s">
        <v>327</v>
      </c>
      <c r="K97" s="42" t="s">
        <v>331</v>
      </c>
      <c r="L97" s="42" t="s">
        <v>332</v>
      </c>
    </row>
    <row r="98" spans="1:15">
      <c r="A98" s="42">
        <v>2019</v>
      </c>
      <c r="B98" s="42">
        <v>23</v>
      </c>
      <c r="C98" s="1">
        <v>43472</v>
      </c>
      <c r="D98" s="1">
        <v>43486</v>
      </c>
      <c r="E98" s="42" t="s">
        <v>334</v>
      </c>
      <c r="F98" s="42" t="s">
        <v>326</v>
      </c>
      <c r="G98" s="42" t="s">
        <v>302</v>
      </c>
      <c r="H98" s="46">
        <v>65.34</v>
      </c>
      <c r="J98" s="42" t="s">
        <v>327</v>
      </c>
      <c r="K98" s="42" t="s">
        <v>331</v>
      </c>
      <c r="L98" s="42" t="s">
        <v>332</v>
      </c>
    </row>
    <row r="99" spans="1:15">
      <c r="A99" s="42">
        <v>2019</v>
      </c>
      <c r="B99" s="42">
        <v>23</v>
      </c>
      <c r="C99" s="1">
        <v>43472</v>
      </c>
      <c r="D99" s="1">
        <v>43486</v>
      </c>
      <c r="E99" s="42" t="s">
        <v>335</v>
      </c>
      <c r="F99" s="42" t="s">
        <v>326</v>
      </c>
      <c r="G99" s="42" t="s">
        <v>302</v>
      </c>
      <c r="H99" s="46">
        <v>65.34</v>
      </c>
      <c r="J99" s="42" t="s">
        <v>327</v>
      </c>
      <c r="K99" s="42" t="s">
        <v>331</v>
      </c>
      <c r="L99" s="42" t="s">
        <v>332</v>
      </c>
    </row>
    <row r="100" spans="1:15">
      <c r="A100" s="42">
        <v>2019</v>
      </c>
      <c r="B100" s="42">
        <v>23</v>
      </c>
      <c r="C100" s="1">
        <v>43472</v>
      </c>
      <c r="D100" s="1">
        <v>43486</v>
      </c>
      <c r="E100" s="42" t="s">
        <v>336</v>
      </c>
      <c r="F100" s="42" t="s">
        <v>326</v>
      </c>
      <c r="G100" s="42" t="s">
        <v>302</v>
      </c>
      <c r="H100" s="46">
        <v>65.34</v>
      </c>
      <c r="J100" s="42" t="s">
        <v>327</v>
      </c>
      <c r="K100" s="42" t="s">
        <v>331</v>
      </c>
      <c r="L100" s="42" t="s">
        <v>332</v>
      </c>
    </row>
    <row r="101" spans="1:15">
      <c r="A101" s="42">
        <v>2019</v>
      </c>
      <c r="B101" s="42">
        <v>24</v>
      </c>
      <c r="C101" s="1">
        <v>43472</v>
      </c>
      <c r="D101" s="1">
        <v>43615</v>
      </c>
      <c r="E101" s="42" t="s">
        <v>337</v>
      </c>
      <c r="F101" s="42" t="s">
        <v>338</v>
      </c>
      <c r="G101" s="42" t="s">
        <v>339</v>
      </c>
      <c r="H101" s="46">
        <v>2117.2800000000002</v>
      </c>
      <c r="J101" s="42" t="s">
        <v>219</v>
      </c>
      <c r="K101" s="42" t="s">
        <v>331</v>
      </c>
      <c r="L101" s="42" t="s">
        <v>332</v>
      </c>
    </row>
    <row r="102" spans="1:15">
      <c r="A102" s="42">
        <v>2019</v>
      </c>
      <c r="B102" s="42">
        <v>40</v>
      </c>
      <c r="C102" s="1">
        <v>43473</v>
      </c>
      <c r="D102" s="1">
        <v>43500</v>
      </c>
      <c r="E102" s="42" t="s">
        <v>340</v>
      </c>
      <c r="F102" s="42" t="s">
        <v>341</v>
      </c>
      <c r="G102" s="42" t="s">
        <v>342</v>
      </c>
      <c r="H102" s="46">
        <v>512.52</v>
      </c>
      <c r="J102" s="42" t="s">
        <v>219</v>
      </c>
      <c r="K102" s="42" t="s">
        <v>343</v>
      </c>
      <c r="L102" s="42" t="s">
        <v>344</v>
      </c>
    </row>
    <row r="103" spans="1:15">
      <c r="A103" s="42">
        <v>2019</v>
      </c>
      <c r="B103" s="42">
        <v>41</v>
      </c>
      <c r="C103" s="1">
        <v>43473</v>
      </c>
      <c r="D103" s="1">
        <v>43486</v>
      </c>
      <c r="E103" s="42" t="s">
        <v>345</v>
      </c>
      <c r="F103" s="42" t="s">
        <v>346</v>
      </c>
      <c r="G103" s="42" t="s">
        <v>302</v>
      </c>
      <c r="H103" s="46">
        <v>316.44</v>
      </c>
      <c r="J103" s="42" t="s">
        <v>327</v>
      </c>
      <c r="K103" s="42" t="s">
        <v>51</v>
      </c>
      <c r="L103" s="42" t="s">
        <v>347</v>
      </c>
    </row>
    <row r="104" spans="1:15">
      <c r="A104" s="42">
        <v>2019</v>
      </c>
      <c r="B104" s="42">
        <v>45</v>
      </c>
      <c r="C104" s="1">
        <v>43473</v>
      </c>
      <c r="D104" s="1">
        <v>43517</v>
      </c>
      <c r="F104" s="42" t="s">
        <v>348</v>
      </c>
      <c r="G104" s="42" t="s">
        <v>349</v>
      </c>
      <c r="H104" s="46">
        <v>928.32</v>
      </c>
      <c r="I104" s="89">
        <v>407.28</v>
      </c>
      <c r="J104" s="42" t="s">
        <v>350</v>
      </c>
      <c r="K104" s="42" t="s">
        <v>31</v>
      </c>
      <c r="L104" s="42" t="s">
        <v>351</v>
      </c>
      <c r="N104" s="42">
        <v>407.28</v>
      </c>
      <c r="O104" s="4"/>
    </row>
    <row r="105" spans="1:15">
      <c r="A105" s="42">
        <v>2019</v>
      </c>
      <c r="B105" s="42">
        <v>52</v>
      </c>
      <c r="C105" s="1">
        <v>43479</v>
      </c>
      <c r="D105" s="1">
        <v>43507</v>
      </c>
      <c r="E105" s="42" t="s">
        <v>352</v>
      </c>
      <c r="F105" s="42" t="s">
        <v>353</v>
      </c>
      <c r="G105" s="42" t="s">
        <v>302</v>
      </c>
      <c r="H105" s="46">
        <v>765</v>
      </c>
      <c r="J105" s="42" t="s">
        <v>350</v>
      </c>
      <c r="K105" s="42" t="s">
        <v>96</v>
      </c>
      <c r="L105" s="42" t="s">
        <v>354</v>
      </c>
    </row>
    <row r="106" spans="1:15">
      <c r="A106" s="42">
        <v>2019</v>
      </c>
      <c r="B106" s="42">
        <v>53</v>
      </c>
      <c r="C106" s="1">
        <v>43479</v>
      </c>
      <c r="D106" s="1">
        <v>43474</v>
      </c>
      <c r="F106" s="42" t="s">
        <v>355</v>
      </c>
      <c r="G106" s="42" t="s">
        <v>356</v>
      </c>
      <c r="H106" s="46">
        <v>312.48</v>
      </c>
      <c r="J106" s="42" t="s">
        <v>350</v>
      </c>
      <c r="K106" s="42" t="s">
        <v>357</v>
      </c>
      <c r="L106" s="42" t="s">
        <v>358</v>
      </c>
    </row>
    <row r="107" spans="1:15">
      <c r="A107" s="42">
        <v>2019</v>
      </c>
      <c r="B107" s="42">
        <v>54</v>
      </c>
      <c r="C107" s="1">
        <v>43479</v>
      </c>
      <c r="D107" s="1">
        <v>43518</v>
      </c>
      <c r="E107" s="42" t="s">
        <v>359</v>
      </c>
      <c r="F107" s="42" t="s">
        <v>330</v>
      </c>
      <c r="G107" s="42" t="s">
        <v>302</v>
      </c>
      <c r="H107" s="46">
        <v>185.28</v>
      </c>
      <c r="J107" s="42" t="s">
        <v>350</v>
      </c>
      <c r="K107" s="42" t="s">
        <v>96</v>
      </c>
      <c r="L107" s="42" t="s">
        <v>354</v>
      </c>
    </row>
    <row r="108" spans="1:15">
      <c r="A108" s="42">
        <v>2019</v>
      </c>
      <c r="B108" s="42">
        <v>55</v>
      </c>
      <c r="C108" s="1">
        <v>43479</v>
      </c>
      <c r="D108" s="1">
        <v>43486</v>
      </c>
      <c r="E108" s="42" t="s">
        <v>360</v>
      </c>
      <c r="F108" s="42" t="s">
        <v>361</v>
      </c>
      <c r="G108" s="42" t="s">
        <v>362</v>
      </c>
      <c r="H108" s="46">
        <v>159.36000000000001</v>
      </c>
      <c r="J108" s="42" t="s">
        <v>350</v>
      </c>
      <c r="K108" s="42" t="s">
        <v>363</v>
      </c>
      <c r="L108" s="42" t="s">
        <v>364</v>
      </c>
    </row>
    <row r="109" spans="1:15">
      <c r="A109" s="42">
        <v>2019</v>
      </c>
      <c r="B109" s="42">
        <v>56</v>
      </c>
      <c r="C109" s="1">
        <v>43479</v>
      </c>
      <c r="D109" s="1">
        <v>43518</v>
      </c>
      <c r="E109" s="42" t="s">
        <v>365</v>
      </c>
      <c r="F109" s="42" t="s">
        <v>366</v>
      </c>
      <c r="G109" s="42" t="s">
        <v>367</v>
      </c>
      <c r="H109" s="46">
        <v>153.47999999999999</v>
      </c>
      <c r="J109" s="42" t="s">
        <v>350</v>
      </c>
      <c r="K109" s="42" t="s">
        <v>368</v>
      </c>
      <c r="L109" s="42" t="s">
        <v>369</v>
      </c>
    </row>
    <row r="110" spans="1:15">
      <c r="A110" s="42">
        <v>2019</v>
      </c>
      <c r="B110" s="42">
        <v>57</v>
      </c>
      <c r="C110" s="1">
        <v>43479</v>
      </c>
      <c r="D110" s="1">
        <v>43479</v>
      </c>
      <c r="E110" s="42" t="s">
        <v>370</v>
      </c>
      <c r="F110" s="42" t="s">
        <v>371</v>
      </c>
      <c r="G110" s="42" t="s">
        <v>372</v>
      </c>
      <c r="H110" s="46">
        <v>27.48</v>
      </c>
      <c r="J110" s="42" t="s">
        <v>350</v>
      </c>
      <c r="K110" s="42" t="s">
        <v>373</v>
      </c>
      <c r="L110" s="42" t="s">
        <v>374</v>
      </c>
    </row>
    <row r="111" spans="1:15">
      <c r="A111" s="42">
        <v>2019</v>
      </c>
      <c r="B111" s="42">
        <v>57</v>
      </c>
      <c r="C111" s="1">
        <v>43479</v>
      </c>
      <c r="D111" s="1">
        <v>43479</v>
      </c>
      <c r="E111" s="42" t="s">
        <v>375</v>
      </c>
      <c r="F111" s="42" t="s">
        <v>376</v>
      </c>
      <c r="G111" s="42" t="s">
        <v>372</v>
      </c>
      <c r="H111" s="46">
        <v>27.48</v>
      </c>
      <c r="J111" s="42" t="s">
        <v>350</v>
      </c>
      <c r="K111" s="42" t="s">
        <v>53</v>
      </c>
      <c r="L111" s="42" t="s">
        <v>377</v>
      </c>
    </row>
    <row r="112" spans="1:15">
      <c r="A112" s="42">
        <v>2019</v>
      </c>
      <c r="B112" s="42">
        <v>58</v>
      </c>
      <c r="C112" s="1">
        <v>43479</v>
      </c>
      <c r="D112" s="1">
        <v>43496</v>
      </c>
      <c r="E112" s="42" t="s">
        <v>378</v>
      </c>
      <c r="F112" s="42" t="s">
        <v>379</v>
      </c>
      <c r="G112" s="42" t="s">
        <v>380</v>
      </c>
      <c r="H112" s="46">
        <v>574.20000000000005</v>
      </c>
      <c r="J112" s="42" t="s">
        <v>350</v>
      </c>
      <c r="K112" s="42" t="s">
        <v>368</v>
      </c>
      <c r="L112" s="42" t="s">
        <v>369</v>
      </c>
    </row>
    <row r="113" spans="1:15">
      <c r="A113" s="42">
        <v>2019</v>
      </c>
      <c r="B113" s="42">
        <v>59</v>
      </c>
      <c r="C113" s="1">
        <v>43479</v>
      </c>
      <c r="D113" s="1">
        <v>43494</v>
      </c>
      <c r="F113" s="42" t="s">
        <v>381</v>
      </c>
      <c r="G113" s="42" t="s">
        <v>382</v>
      </c>
      <c r="H113" s="46">
        <v>542.16</v>
      </c>
      <c r="J113" s="42" t="s">
        <v>350</v>
      </c>
      <c r="K113" s="42" t="s">
        <v>95</v>
      </c>
      <c r="L113" s="42" t="s">
        <v>383</v>
      </c>
    </row>
    <row r="114" spans="1:15">
      <c r="A114" s="42">
        <v>2019</v>
      </c>
      <c r="B114" s="42">
        <v>62</v>
      </c>
      <c r="C114" s="1">
        <v>43479</v>
      </c>
      <c r="D114" s="1">
        <v>43483</v>
      </c>
      <c r="F114" s="42" t="s">
        <v>384</v>
      </c>
      <c r="G114" s="42" t="s">
        <v>385</v>
      </c>
      <c r="H114" s="46">
        <v>800.64</v>
      </c>
      <c r="J114" s="42" t="s">
        <v>350</v>
      </c>
      <c r="K114" s="42" t="s">
        <v>386</v>
      </c>
      <c r="L114" s="42" t="s">
        <v>387</v>
      </c>
    </row>
    <row r="115" spans="1:15">
      <c r="A115" s="42">
        <v>2019</v>
      </c>
      <c r="B115" s="42">
        <v>77</v>
      </c>
      <c r="C115" s="1">
        <v>43480</v>
      </c>
      <c r="D115" s="1">
        <v>43518</v>
      </c>
      <c r="E115" s="42" t="s">
        <v>388</v>
      </c>
      <c r="F115" s="42" t="s">
        <v>389</v>
      </c>
      <c r="G115" s="42" t="s">
        <v>372</v>
      </c>
      <c r="H115" s="46">
        <v>36</v>
      </c>
      <c r="J115" s="42" t="s">
        <v>350</v>
      </c>
      <c r="K115" s="42" t="s">
        <v>67</v>
      </c>
      <c r="L115" s="42" t="s">
        <v>390</v>
      </c>
    </row>
    <row r="116" spans="1:15">
      <c r="A116" s="42">
        <v>2019</v>
      </c>
      <c r="B116" s="42">
        <v>78</v>
      </c>
      <c r="C116" s="1">
        <v>43480</v>
      </c>
      <c r="D116" s="1">
        <v>43544</v>
      </c>
      <c r="E116" s="42" t="s">
        <v>391</v>
      </c>
      <c r="F116" s="42" t="s">
        <v>392</v>
      </c>
      <c r="G116" s="42" t="s">
        <v>372</v>
      </c>
      <c r="H116" s="46">
        <v>36</v>
      </c>
      <c r="J116" s="42" t="s">
        <v>350</v>
      </c>
      <c r="K116" s="42" t="s">
        <v>70</v>
      </c>
      <c r="L116" s="42" t="s">
        <v>393</v>
      </c>
    </row>
    <row r="117" spans="1:15">
      <c r="A117" s="42">
        <v>2019</v>
      </c>
      <c r="B117" s="42">
        <v>79</v>
      </c>
      <c r="C117" s="1">
        <v>43480</v>
      </c>
      <c r="D117" s="1">
        <v>43544</v>
      </c>
      <c r="E117" s="42" t="s">
        <v>394</v>
      </c>
      <c r="F117" s="42" t="s">
        <v>392</v>
      </c>
      <c r="G117" s="42" t="s">
        <v>372</v>
      </c>
      <c r="H117" s="46">
        <v>36</v>
      </c>
      <c r="J117" s="42" t="s">
        <v>350</v>
      </c>
      <c r="K117" s="42" t="s">
        <v>70</v>
      </c>
      <c r="L117" s="42" t="s">
        <v>393</v>
      </c>
    </row>
    <row r="118" spans="1:15">
      <c r="A118" s="42">
        <v>2019</v>
      </c>
      <c r="B118" s="42">
        <v>80</v>
      </c>
      <c r="C118" s="1">
        <v>43480</v>
      </c>
      <c r="D118" s="1">
        <v>43599</v>
      </c>
      <c r="E118" s="42" t="s">
        <v>395</v>
      </c>
      <c r="F118" s="42" t="s">
        <v>396</v>
      </c>
      <c r="G118" s="42" t="s">
        <v>397</v>
      </c>
      <c r="H118" s="46">
        <v>680.46</v>
      </c>
      <c r="J118" s="42" t="s">
        <v>350</v>
      </c>
      <c r="K118" s="42" t="s">
        <v>96</v>
      </c>
      <c r="L118" s="42" t="s">
        <v>354</v>
      </c>
    </row>
    <row r="119" spans="1:15">
      <c r="A119" s="42">
        <v>2019</v>
      </c>
      <c r="B119" s="42">
        <v>83</v>
      </c>
      <c r="C119" s="1">
        <v>43480</v>
      </c>
      <c r="D119" s="1">
        <v>43518</v>
      </c>
      <c r="E119" s="42" t="s">
        <v>388</v>
      </c>
      <c r="F119" s="42" t="s">
        <v>389</v>
      </c>
      <c r="G119" s="42" t="s">
        <v>398</v>
      </c>
      <c r="H119" s="46">
        <v>2088</v>
      </c>
      <c r="J119" s="42" t="s">
        <v>350</v>
      </c>
      <c r="K119" s="42" t="s">
        <v>67</v>
      </c>
      <c r="L119" s="42" t="s">
        <v>390</v>
      </c>
    </row>
    <row r="120" spans="1:15">
      <c r="A120" s="42">
        <v>2019</v>
      </c>
      <c r="B120" s="42">
        <v>84</v>
      </c>
      <c r="C120" s="1">
        <v>43480</v>
      </c>
      <c r="D120" s="1">
        <v>43530</v>
      </c>
      <c r="E120" s="42" t="s">
        <v>399</v>
      </c>
      <c r="F120" s="42" t="s">
        <v>400</v>
      </c>
      <c r="G120" s="42" t="s">
        <v>302</v>
      </c>
      <c r="H120" s="46">
        <v>102.96</v>
      </c>
      <c r="J120" s="42" t="s">
        <v>350</v>
      </c>
      <c r="K120" s="42" t="s">
        <v>49</v>
      </c>
      <c r="L120" s="42" t="s">
        <v>401</v>
      </c>
    </row>
    <row r="121" spans="1:15">
      <c r="A121" s="42">
        <v>2019</v>
      </c>
      <c r="B121" s="42">
        <v>85</v>
      </c>
      <c r="C121" s="1">
        <v>43480</v>
      </c>
      <c r="D121" s="1">
        <v>43530</v>
      </c>
      <c r="E121" s="42" t="s">
        <v>402</v>
      </c>
      <c r="F121" s="42" t="s">
        <v>403</v>
      </c>
      <c r="G121" s="42" t="s">
        <v>302</v>
      </c>
      <c r="H121" s="46">
        <v>187.44</v>
      </c>
      <c r="J121" s="42" t="s">
        <v>350</v>
      </c>
      <c r="K121" s="42" t="s">
        <v>49</v>
      </c>
      <c r="L121" s="42" t="s">
        <v>401</v>
      </c>
    </row>
    <row r="122" spans="1:15">
      <c r="A122" s="42">
        <v>2019</v>
      </c>
      <c r="B122" s="42">
        <v>86</v>
      </c>
      <c r="C122" s="1">
        <v>43480</v>
      </c>
      <c r="D122" s="1">
        <v>43529</v>
      </c>
      <c r="E122" s="42" t="s">
        <v>404</v>
      </c>
      <c r="F122" s="42" t="s">
        <v>405</v>
      </c>
      <c r="G122" s="42" t="s">
        <v>302</v>
      </c>
      <c r="H122" s="46">
        <v>256.56</v>
      </c>
      <c r="J122" s="42" t="s">
        <v>350</v>
      </c>
      <c r="K122" s="42" t="s">
        <v>49</v>
      </c>
      <c r="L122" s="42" t="s">
        <v>401</v>
      </c>
    </row>
    <row r="123" spans="1:15">
      <c r="A123" s="42">
        <v>2019</v>
      </c>
      <c r="B123" s="42">
        <v>87</v>
      </c>
      <c r="C123" s="1">
        <v>43480</v>
      </c>
      <c r="D123" s="1">
        <v>43524</v>
      </c>
      <c r="E123" s="42" t="s">
        <v>406</v>
      </c>
      <c r="F123" s="42" t="s">
        <v>407</v>
      </c>
      <c r="G123" s="42" t="s">
        <v>372</v>
      </c>
      <c r="H123" s="46">
        <v>36</v>
      </c>
      <c r="J123" s="42" t="s">
        <v>350</v>
      </c>
      <c r="K123" s="42" t="s">
        <v>408</v>
      </c>
      <c r="L123" s="42" t="s">
        <v>409</v>
      </c>
    </row>
    <row r="124" spans="1:15">
      <c r="A124" s="42">
        <v>2019</v>
      </c>
      <c r="B124" s="42">
        <v>88</v>
      </c>
      <c r="C124" s="1">
        <v>43480</v>
      </c>
      <c r="D124" s="1">
        <v>43518</v>
      </c>
      <c r="E124" s="42" t="s">
        <v>410</v>
      </c>
      <c r="F124" s="42" t="s">
        <v>411</v>
      </c>
      <c r="G124" s="42" t="s">
        <v>412</v>
      </c>
      <c r="H124" s="46">
        <v>545.76</v>
      </c>
      <c r="J124" s="42" t="s">
        <v>350</v>
      </c>
      <c r="K124" s="42" t="s">
        <v>343</v>
      </c>
      <c r="L124" s="42" t="s">
        <v>344</v>
      </c>
    </row>
    <row r="125" spans="1:15">
      <c r="A125" s="42">
        <v>2019</v>
      </c>
      <c r="B125" s="42">
        <v>92</v>
      </c>
      <c r="C125" s="1">
        <v>43480</v>
      </c>
      <c r="D125" s="1">
        <v>43531</v>
      </c>
      <c r="F125" s="42" t="s">
        <v>413</v>
      </c>
      <c r="G125" s="42" t="s">
        <v>385</v>
      </c>
      <c r="H125" s="46">
        <v>321.60000000000002</v>
      </c>
      <c r="J125" s="42" t="s">
        <v>350</v>
      </c>
      <c r="K125" s="42" t="s">
        <v>373</v>
      </c>
      <c r="L125" s="42" t="s">
        <v>374</v>
      </c>
    </row>
    <row r="126" spans="1:15">
      <c r="A126" s="42">
        <v>2019</v>
      </c>
      <c r="B126" s="42">
        <v>93</v>
      </c>
      <c r="C126" s="1">
        <v>43480</v>
      </c>
      <c r="D126" s="1">
        <v>43675</v>
      </c>
      <c r="F126" s="42" t="s">
        <v>414</v>
      </c>
      <c r="G126" s="42" t="s">
        <v>415</v>
      </c>
      <c r="H126" s="46">
        <v>264.83999999999997</v>
      </c>
      <c r="J126" s="42" t="s">
        <v>350</v>
      </c>
      <c r="K126" s="42" t="s">
        <v>111</v>
      </c>
      <c r="L126" s="42" t="s">
        <v>416</v>
      </c>
    </row>
    <row r="127" spans="1:15">
      <c r="A127" s="42">
        <v>2019</v>
      </c>
      <c r="B127" s="42">
        <v>100</v>
      </c>
      <c r="C127" s="1">
        <v>43480</v>
      </c>
      <c r="D127" s="1">
        <v>43665</v>
      </c>
      <c r="F127" s="42" t="s">
        <v>417</v>
      </c>
      <c r="G127" s="42" t="s">
        <v>382</v>
      </c>
      <c r="H127" s="46">
        <v>2491.6799999999998</v>
      </c>
      <c r="I127" s="89">
        <v>3041.76</v>
      </c>
      <c r="J127" s="42" t="s">
        <v>350</v>
      </c>
      <c r="K127" s="42" t="s">
        <v>35</v>
      </c>
      <c r="L127" s="42" t="s">
        <v>328</v>
      </c>
      <c r="N127" s="42">
        <v>3041.76</v>
      </c>
      <c r="O127" s="4"/>
    </row>
    <row r="128" spans="1:15">
      <c r="A128" s="42">
        <v>2019</v>
      </c>
      <c r="B128" s="42">
        <v>101</v>
      </c>
      <c r="C128" s="1">
        <v>43480</v>
      </c>
      <c r="D128" s="1">
        <v>43502</v>
      </c>
      <c r="E128" s="42" t="s">
        <v>418</v>
      </c>
      <c r="F128" s="42" t="s">
        <v>419</v>
      </c>
      <c r="G128" s="42" t="s">
        <v>420</v>
      </c>
      <c r="H128" s="46">
        <v>240</v>
      </c>
      <c r="J128" s="42" t="s">
        <v>350</v>
      </c>
      <c r="K128" s="42" t="s">
        <v>35</v>
      </c>
      <c r="L128" s="42" t="s">
        <v>328</v>
      </c>
    </row>
    <row r="129" spans="1:12">
      <c r="A129" s="42">
        <v>2019</v>
      </c>
      <c r="B129" s="42">
        <v>108</v>
      </c>
      <c r="C129" s="1">
        <v>43480</v>
      </c>
      <c r="D129" s="1">
        <v>43675</v>
      </c>
      <c r="F129" s="42" t="s">
        <v>421</v>
      </c>
      <c r="G129" s="42" t="s">
        <v>422</v>
      </c>
      <c r="H129" s="46">
        <v>611.16</v>
      </c>
      <c r="J129" s="42" t="s">
        <v>350</v>
      </c>
      <c r="K129" s="42" t="s">
        <v>373</v>
      </c>
      <c r="L129" s="42" t="s">
        <v>374</v>
      </c>
    </row>
    <row r="130" spans="1:12">
      <c r="A130" s="42">
        <v>2019</v>
      </c>
      <c r="B130" s="42">
        <v>115</v>
      </c>
      <c r="C130" s="1">
        <v>43482</v>
      </c>
      <c r="D130" s="1">
        <v>43507</v>
      </c>
      <c r="E130" s="42" t="s">
        <v>423</v>
      </c>
      <c r="F130" s="42" t="s">
        <v>424</v>
      </c>
      <c r="G130" s="42" t="s">
        <v>425</v>
      </c>
      <c r="H130" s="46">
        <v>160.91999999999999</v>
      </c>
      <c r="J130" s="42" t="s">
        <v>350</v>
      </c>
      <c r="K130" s="42" t="s">
        <v>103</v>
      </c>
      <c r="L130" s="42" t="s">
        <v>426</v>
      </c>
    </row>
    <row r="131" spans="1:12">
      <c r="A131" s="42">
        <v>2019</v>
      </c>
      <c r="B131" s="42">
        <v>116</v>
      </c>
      <c r="C131" s="1">
        <v>43482</v>
      </c>
      <c r="D131" s="1">
        <v>43500</v>
      </c>
      <c r="E131" s="42" t="s">
        <v>427</v>
      </c>
      <c r="F131" s="42" t="s">
        <v>428</v>
      </c>
      <c r="G131" s="42" t="s">
        <v>429</v>
      </c>
      <c r="H131" s="46">
        <v>82.44</v>
      </c>
      <c r="J131" s="42" t="s">
        <v>350</v>
      </c>
      <c r="K131" s="42" t="s">
        <v>52</v>
      </c>
      <c r="L131" s="42" t="s">
        <v>319</v>
      </c>
    </row>
    <row r="132" spans="1:12">
      <c r="A132" s="42">
        <v>2019</v>
      </c>
      <c r="B132" s="42">
        <v>124</v>
      </c>
      <c r="C132" s="1">
        <v>43482</v>
      </c>
      <c r="D132" s="1">
        <v>43486</v>
      </c>
      <c r="E132" s="42" t="s">
        <v>430</v>
      </c>
      <c r="F132" s="42" t="s">
        <v>341</v>
      </c>
      <c r="G132" s="42" t="s">
        <v>431</v>
      </c>
      <c r="H132" s="46">
        <v>99.48</v>
      </c>
      <c r="J132" s="42" t="s">
        <v>350</v>
      </c>
      <c r="K132" s="42" t="s">
        <v>343</v>
      </c>
      <c r="L132" s="42" t="s">
        <v>344</v>
      </c>
    </row>
    <row r="133" spans="1:12">
      <c r="A133" s="42">
        <v>2019</v>
      </c>
      <c r="B133" s="42">
        <v>125</v>
      </c>
      <c r="C133" s="1">
        <v>43482</v>
      </c>
      <c r="D133" s="1">
        <v>43496</v>
      </c>
      <c r="E133" s="42" t="s">
        <v>432</v>
      </c>
      <c r="F133" s="42" t="s">
        <v>433</v>
      </c>
      <c r="G133" s="42" t="s">
        <v>434</v>
      </c>
      <c r="H133" s="46">
        <v>36</v>
      </c>
      <c r="J133" s="42" t="s">
        <v>350</v>
      </c>
      <c r="K133" s="42" t="s">
        <v>100</v>
      </c>
      <c r="L133" s="42" t="s">
        <v>435</v>
      </c>
    </row>
    <row r="134" spans="1:12">
      <c r="A134" s="42">
        <v>2019</v>
      </c>
      <c r="B134" s="42">
        <v>126</v>
      </c>
      <c r="C134" s="1">
        <v>43482</v>
      </c>
      <c r="D134" s="1">
        <v>43496</v>
      </c>
      <c r="E134" s="42" t="s">
        <v>436</v>
      </c>
      <c r="F134" s="42" t="s">
        <v>437</v>
      </c>
      <c r="G134" s="42" t="s">
        <v>438</v>
      </c>
      <c r="H134" s="46">
        <v>188.88</v>
      </c>
      <c r="J134" s="42" t="s">
        <v>350</v>
      </c>
      <c r="K134" s="42" t="s">
        <v>99</v>
      </c>
      <c r="L134" s="42" t="s">
        <v>439</v>
      </c>
    </row>
    <row r="135" spans="1:12">
      <c r="A135" s="42">
        <v>2019</v>
      </c>
      <c r="B135" s="42">
        <v>127</v>
      </c>
      <c r="C135" s="1">
        <v>43482</v>
      </c>
      <c r="D135" s="1">
        <v>43490</v>
      </c>
      <c r="E135" s="42" t="s">
        <v>440</v>
      </c>
      <c r="F135" s="42" t="s">
        <v>441</v>
      </c>
      <c r="G135" s="42" t="s">
        <v>442</v>
      </c>
      <c r="H135" s="46">
        <v>629.4</v>
      </c>
      <c r="J135" s="42" t="s">
        <v>350</v>
      </c>
      <c r="K135" s="42" t="s">
        <v>29</v>
      </c>
      <c r="L135" s="42" t="s">
        <v>315</v>
      </c>
    </row>
    <row r="136" spans="1:12">
      <c r="A136" s="42">
        <v>2019</v>
      </c>
      <c r="B136" s="42">
        <v>128</v>
      </c>
      <c r="C136" s="1">
        <v>43482</v>
      </c>
      <c r="D136" s="1">
        <v>43545</v>
      </c>
      <c r="E136" s="42" t="s">
        <v>443</v>
      </c>
      <c r="F136" s="42" t="s">
        <v>444</v>
      </c>
      <c r="G136" s="42" t="s">
        <v>445</v>
      </c>
      <c r="H136" s="46">
        <v>543.6</v>
      </c>
      <c r="J136" s="42" t="s">
        <v>350</v>
      </c>
      <c r="K136" s="42" t="s">
        <v>50</v>
      </c>
      <c r="L136" s="42" t="s">
        <v>446</v>
      </c>
    </row>
    <row r="137" spans="1:12">
      <c r="A137" s="42">
        <v>2019</v>
      </c>
      <c r="B137" s="42">
        <v>128</v>
      </c>
      <c r="C137" s="1">
        <v>43482</v>
      </c>
      <c r="D137" s="1">
        <v>43545</v>
      </c>
      <c r="E137" s="42" t="s">
        <v>447</v>
      </c>
      <c r="F137" s="42" t="s">
        <v>444</v>
      </c>
      <c r="G137" s="42" t="s">
        <v>448</v>
      </c>
      <c r="H137" s="46">
        <v>543.6</v>
      </c>
      <c r="J137" s="42" t="s">
        <v>350</v>
      </c>
      <c r="K137" s="42" t="s">
        <v>50</v>
      </c>
      <c r="L137" s="42" t="s">
        <v>446</v>
      </c>
    </row>
    <row r="138" spans="1:12">
      <c r="A138" s="42">
        <v>2019</v>
      </c>
      <c r="B138" s="42">
        <v>130</v>
      </c>
      <c r="C138" s="1">
        <v>43483</v>
      </c>
      <c r="D138" s="1">
        <v>43495</v>
      </c>
      <c r="E138" s="42" t="s">
        <v>449</v>
      </c>
      <c r="F138" s="42" t="s">
        <v>450</v>
      </c>
      <c r="G138" s="42" t="s">
        <v>451</v>
      </c>
      <c r="H138" s="46">
        <v>91.56</v>
      </c>
      <c r="J138" s="42" t="s">
        <v>350</v>
      </c>
      <c r="K138" s="42" t="s">
        <v>368</v>
      </c>
      <c r="L138" s="42" t="s">
        <v>369</v>
      </c>
    </row>
    <row r="139" spans="1:12">
      <c r="A139" s="42">
        <v>2019</v>
      </c>
      <c r="B139" s="42">
        <v>131</v>
      </c>
      <c r="C139" s="1">
        <v>43483</v>
      </c>
      <c r="D139" s="1">
        <v>43510</v>
      </c>
      <c r="F139" s="42" t="s">
        <v>413</v>
      </c>
      <c r="G139" s="42" t="s">
        <v>385</v>
      </c>
      <c r="H139" s="46">
        <v>504.24</v>
      </c>
      <c r="J139" s="42" t="s">
        <v>350</v>
      </c>
      <c r="K139" s="42" t="s">
        <v>452</v>
      </c>
      <c r="L139" s="42" t="s">
        <v>453</v>
      </c>
    </row>
    <row r="140" spans="1:12">
      <c r="A140" s="42">
        <v>2019</v>
      </c>
      <c r="B140" s="42">
        <v>133</v>
      </c>
      <c r="C140" s="1">
        <v>43483</v>
      </c>
      <c r="D140" s="1">
        <v>43501</v>
      </c>
      <c r="F140" s="42" t="s">
        <v>381</v>
      </c>
      <c r="G140" s="42" t="s">
        <v>454</v>
      </c>
      <c r="H140" s="46">
        <v>359.76</v>
      </c>
      <c r="J140" s="42" t="s">
        <v>350</v>
      </c>
      <c r="K140" s="42" t="s">
        <v>455</v>
      </c>
      <c r="L140" s="42" t="s">
        <v>456</v>
      </c>
    </row>
    <row r="141" spans="1:12">
      <c r="A141" s="42">
        <v>2019</v>
      </c>
      <c r="B141" s="42">
        <v>140</v>
      </c>
      <c r="C141" s="1">
        <v>43483</v>
      </c>
      <c r="D141" s="1">
        <v>43490</v>
      </c>
      <c r="E141" s="42" t="s">
        <v>457</v>
      </c>
      <c r="F141" s="42" t="s">
        <v>458</v>
      </c>
      <c r="G141" s="42" t="s">
        <v>459</v>
      </c>
      <c r="H141" s="46">
        <v>54.96</v>
      </c>
      <c r="J141" s="42" t="s">
        <v>350</v>
      </c>
      <c r="K141" s="42" t="s">
        <v>29</v>
      </c>
      <c r="L141" s="42" t="s">
        <v>315</v>
      </c>
    </row>
    <row r="142" spans="1:12">
      <c r="A142" s="42">
        <v>2019</v>
      </c>
      <c r="B142" s="42">
        <v>146</v>
      </c>
      <c r="C142" s="1">
        <v>43487</v>
      </c>
      <c r="D142" s="1">
        <v>43489</v>
      </c>
      <c r="E142" s="42" t="s">
        <v>460</v>
      </c>
      <c r="F142" s="42" t="s">
        <v>461</v>
      </c>
      <c r="G142" s="42" t="s">
        <v>462</v>
      </c>
      <c r="H142" s="46">
        <v>227.94</v>
      </c>
      <c r="J142" s="42" t="s">
        <v>350</v>
      </c>
      <c r="K142" s="42" t="s">
        <v>323</v>
      </c>
      <c r="L142" s="42" t="s">
        <v>324</v>
      </c>
    </row>
    <row r="143" spans="1:12">
      <c r="A143" s="42">
        <v>2019</v>
      </c>
      <c r="B143" s="42">
        <v>146</v>
      </c>
      <c r="C143" s="1">
        <v>43487</v>
      </c>
      <c r="D143" s="1">
        <v>43489</v>
      </c>
      <c r="E143" s="42" t="s">
        <v>463</v>
      </c>
      <c r="F143" s="42" t="s">
        <v>461</v>
      </c>
      <c r="G143" s="42" t="s">
        <v>462</v>
      </c>
      <c r="H143" s="46">
        <v>227.94</v>
      </c>
      <c r="J143" s="42" t="s">
        <v>350</v>
      </c>
      <c r="K143" s="42" t="s">
        <v>323</v>
      </c>
      <c r="L143" s="42" t="s">
        <v>324</v>
      </c>
    </row>
    <row r="144" spans="1:12">
      <c r="A144" s="42">
        <v>2019</v>
      </c>
      <c r="B144" s="42">
        <v>147</v>
      </c>
      <c r="C144" s="1">
        <v>43487</v>
      </c>
      <c r="D144" s="1">
        <v>43489</v>
      </c>
      <c r="E144" s="42" t="s">
        <v>464</v>
      </c>
      <c r="F144" s="42" t="s">
        <v>465</v>
      </c>
      <c r="G144" s="42" t="s">
        <v>462</v>
      </c>
      <c r="H144" s="46">
        <v>753.12</v>
      </c>
      <c r="J144" s="42" t="s">
        <v>350</v>
      </c>
      <c r="K144" s="42" t="s">
        <v>323</v>
      </c>
      <c r="L144" s="42" t="s">
        <v>324</v>
      </c>
    </row>
    <row r="145" spans="1:12">
      <c r="A145" s="42">
        <v>2019</v>
      </c>
      <c r="B145" s="42">
        <v>148</v>
      </c>
      <c r="C145" s="1">
        <v>43487</v>
      </c>
      <c r="D145" s="1">
        <v>43489</v>
      </c>
      <c r="E145" s="42" t="s">
        <v>466</v>
      </c>
      <c r="F145" s="42" t="s">
        <v>467</v>
      </c>
      <c r="G145" s="42" t="s">
        <v>468</v>
      </c>
      <c r="H145" s="46">
        <v>880.56</v>
      </c>
      <c r="J145" s="42" t="s">
        <v>350</v>
      </c>
      <c r="K145" s="42" t="s">
        <v>323</v>
      </c>
      <c r="L145" s="42" t="s">
        <v>469</v>
      </c>
    </row>
    <row r="146" spans="1:12">
      <c r="A146" s="42">
        <v>2019</v>
      </c>
      <c r="B146" s="42">
        <v>150</v>
      </c>
      <c r="C146" s="1">
        <v>43487</v>
      </c>
      <c r="D146" s="1">
        <v>43488</v>
      </c>
      <c r="E146" s="42" t="s">
        <v>470</v>
      </c>
      <c r="F146" s="42" t="s">
        <v>471</v>
      </c>
      <c r="G146" s="42" t="s">
        <v>472</v>
      </c>
      <c r="H146" s="46">
        <v>93.12</v>
      </c>
      <c r="J146" s="42" t="s">
        <v>350</v>
      </c>
      <c r="K146" s="42" t="s">
        <v>473</v>
      </c>
      <c r="L146" s="42" t="s">
        <v>474</v>
      </c>
    </row>
    <row r="147" spans="1:12">
      <c r="A147" s="42">
        <v>2019</v>
      </c>
      <c r="B147" s="42">
        <v>153</v>
      </c>
      <c r="C147" s="1">
        <v>43487</v>
      </c>
      <c r="D147" s="1">
        <v>43812</v>
      </c>
      <c r="F147" s="42" t="s">
        <v>475</v>
      </c>
      <c r="G147" s="42" t="s">
        <v>476</v>
      </c>
      <c r="H147" s="46">
        <v>180</v>
      </c>
      <c r="J147" s="42" t="s">
        <v>350</v>
      </c>
      <c r="K147" s="42" t="s">
        <v>111</v>
      </c>
      <c r="L147" s="42" t="s">
        <v>416</v>
      </c>
    </row>
    <row r="148" spans="1:12">
      <c r="A148" s="42">
        <v>2019</v>
      </c>
      <c r="B148" s="42">
        <v>154</v>
      </c>
      <c r="C148" s="1">
        <v>43487</v>
      </c>
      <c r="D148" s="1">
        <v>43759</v>
      </c>
      <c r="F148" s="42" t="s">
        <v>475</v>
      </c>
      <c r="G148" s="42" t="s">
        <v>477</v>
      </c>
      <c r="H148" s="46">
        <v>328.2</v>
      </c>
      <c r="J148" s="42" t="s">
        <v>350</v>
      </c>
      <c r="K148" s="42" t="s">
        <v>111</v>
      </c>
      <c r="L148" s="42" t="s">
        <v>416</v>
      </c>
    </row>
    <row r="149" spans="1:12">
      <c r="A149" s="42">
        <v>2019</v>
      </c>
      <c r="B149" s="42">
        <v>155</v>
      </c>
      <c r="C149" s="1">
        <v>43487</v>
      </c>
      <c r="D149" s="1">
        <v>43759</v>
      </c>
      <c r="E149" s="42" t="s">
        <v>478</v>
      </c>
      <c r="F149" s="42" t="s">
        <v>479</v>
      </c>
      <c r="G149" s="42" t="s">
        <v>480</v>
      </c>
      <c r="H149" s="46">
        <v>372</v>
      </c>
      <c r="J149" s="42" t="s">
        <v>350</v>
      </c>
      <c r="K149" s="42" t="s">
        <v>111</v>
      </c>
      <c r="L149" s="42" t="s">
        <v>416</v>
      </c>
    </row>
    <row r="150" spans="1:12">
      <c r="A150" s="42">
        <v>2019</v>
      </c>
      <c r="B150" s="42">
        <v>156</v>
      </c>
      <c r="C150" s="1">
        <v>43488</v>
      </c>
      <c r="D150" s="1">
        <v>43601</v>
      </c>
      <c r="E150" s="42" t="s">
        <v>481</v>
      </c>
      <c r="F150" s="42" t="s">
        <v>482</v>
      </c>
      <c r="G150" s="42" t="s">
        <v>483</v>
      </c>
      <c r="H150" s="46">
        <v>436.92</v>
      </c>
      <c r="J150" s="42" t="s">
        <v>350</v>
      </c>
      <c r="K150" s="42" t="s">
        <v>30</v>
      </c>
      <c r="L150" s="42" t="s">
        <v>484</v>
      </c>
    </row>
    <row r="151" spans="1:12">
      <c r="A151" s="42">
        <v>2019</v>
      </c>
      <c r="B151" s="42">
        <v>159</v>
      </c>
      <c r="C151" s="1">
        <v>43488</v>
      </c>
      <c r="D151" s="1">
        <v>43490</v>
      </c>
      <c r="E151" s="42" t="s">
        <v>485</v>
      </c>
      <c r="F151" s="42" t="s">
        <v>486</v>
      </c>
      <c r="G151" s="42" t="s">
        <v>302</v>
      </c>
      <c r="H151" s="46">
        <v>109.92</v>
      </c>
      <c r="J151" s="42" t="s">
        <v>350</v>
      </c>
      <c r="K151" s="42" t="s">
        <v>29</v>
      </c>
      <c r="L151" s="42" t="s">
        <v>315</v>
      </c>
    </row>
    <row r="152" spans="1:12">
      <c r="A152" s="42">
        <v>2019</v>
      </c>
      <c r="B152" s="42">
        <v>160</v>
      </c>
      <c r="C152" s="1">
        <v>43488</v>
      </c>
      <c r="D152" s="1">
        <v>43490</v>
      </c>
      <c r="E152" s="42" t="s">
        <v>487</v>
      </c>
      <c r="F152" s="42" t="s">
        <v>488</v>
      </c>
      <c r="G152" s="42" t="s">
        <v>489</v>
      </c>
      <c r="H152" s="46">
        <v>601.91999999999996</v>
      </c>
      <c r="J152" s="42" t="s">
        <v>350</v>
      </c>
      <c r="K152" s="42" t="s">
        <v>29</v>
      </c>
      <c r="L152" s="42" t="s">
        <v>315</v>
      </c>
    </row>
    <row r="153" spans="1:12">
      <c r="A153" s="42">
        <v>2019</v>
      </c>
      <c r="B153" s="42">
        <v>162</v>
      </c>
      <c r="C153" s="1">
        <v>43488</v>
      </c>
      <c r="D153" s="1">
        <v>43858</v>
      </c>
      <c r="E153" s="42" t="s">
        <v>490</v>
      </c>
      <c r="F153" s="42" t="s">
        <v>491</v>
      </c>
      <c r="G153" s="42" t="s">
        <v>492</v>
      </c>
      <c r="H153" s="46">
        <v>30.24</v>
      </c>
      <c r="J153" s="42" t="s">
        <v>350</v>
      </c>
      <c r="K153" s="42" t="s">
        <v>55</v>
      </c>
      <c r="L153" s="42" t="s">
        <v>493</v>
      </c>
    </row>
    <row r="154" spans="1:12">
      <c r="A154" s="42">
        <v>2019</v>
      </c>
      <c r="B154" s="42">
        <v>166</v>
      </c>
      <c r="C154" s="1">
        <v>43488</v>
      </c>
      <c r="D154" s="1">
        <v>43858</v>
      </c>
      <c r="E154" s="42" t="s">
        <v>494</v>
      </c>
      <c r="F154" s="42" t="s">
        <v>495</v>
      </c>
      <c r="G154" s="42" t="s">
        <v>496</v>
      </c>
      <c r="H154" s="46">
        <v>139.19999999999999</v>
      </c>
      <c r="J154" s="42" t="s">
        <v>350</v>
      </c>
      <c r="K154" s="42" t="s">
        <v>52</v>
      </c>
      <c r="L154" s="42" t="s">
        <v>319</v>
      </c>
    </row>
    <row r="155" spans="1:12">
      <c r="A155" s="42">
        <v>2019</v>
      </c>
      <c r="B155" s="42">
        <v>168</v>
      </c>
      <c r="C155" s="1">
        <v>43488</v>
      </c>
      <c r="D155" s="1">
        <v>43550</v>
      </c>
      <c r="E155" s="42" t="s">
        <v>497</v>
      </c>
      <c r="F155" s="42" t="s">
        <v>498</v>
      </c>
      <c r="G155" s="42" t="s">
        <v>499</v>
      </c>
      <c r="H155" s="46">
        <v>32.28</v>
      </c>
      <c r="J155" s="42" t="s">
        <v>350</v>
      </c>
      <c r="K155" s="42" t="s">
        <v>35</v>
      </c>
      <c r="L155" s="42" t="s">
        <v>328</v>
      </c>
    </row>
    <row r="156" spans="1:12">
      <c r="A156" s="42">
        <v>2019</v>
      </c>
      <c r="B156" s="42">
        <v>178</v>
      </c>
      <c r="C156" s="1">
        <v>43488</v>
      </c>
      <c r="D156" s="1">
        <v>43490</v>
      </c>
      <c r="F156" s="42" t="s">
        <v>381</v>
      </c>
      <c r="G156" s="42" t="s">
        <v>385</v>
      </c>
      <c r="H156" s="46">
        <v>668.64</v>
      </c>
      <c r="J156" s="42" t="s">
        <v>350</v>
      </c>
      <c r="K156" s="42" t="s">
        <v>70</v>
      </c>
      <c r="L156" s="42" t="s">
        <v>393</v>
      </c>
    </row>
    <row r="157" spans="1:12">
      <c r="A157" s="42">
        <v>2019</v>
      </c>
      <c r="B157" s="42">
        <v>179</v>
      </c>
      <c r="C157" s="1">
        <v>43488</v>
      </c>
      <c r="D157" s="1">
        <v>43497</v>
      </c>
      <c r="E157" s="42" t="s">
        <v>500</v>
      </c>
      <c r="F157" s="42" t="s">
        <v>501</v>
      </c>
      <c r="G157" s="42" t="s">
        <v>502</v>
      </c>
      <c r="H157" s="46">
        <v>72.36</v>
      </c>
      <c r="J157" s="42" t="s">
        <v>350</v>
      </c>
      <c r="K157" s="42" t="s">
        <v>34</v>
      </c>
      <c r="L157" s="42" t="s">
        <v>503</v>
      </c>
    </row>
    <row r="158" spans="1:12">
      <c r="A158" s="42">
        <v>2019</v>
      </c>
      <c r="B158" s="42">
        <v>183</v>
      </c>
      <c r="C158" s="1">
        <v>43489</v>
      </c>
      <c r="D158" s="1">
        <v>43788</v>
      </c>
      <c r="E158" s="42" t="s">
        <v>504</v>
      </c>
      <c r="F158" s="42" t="s">
        <v>505</v>
      </c>
      <c r="G158" s="42" t="s">
        <v>372</v>
      </c>
      <c r="H158" s="46">
        <v>36</v>
      </c>
      <c r="J158" s="42" t="s">
        <v>350</v>
      </c>
      <c r="K158" s="42" t="s">
        <v>506</v>
      </c>
      <c r="L158" s="42" t="s">
        <v>507</v>
      </c>
    </row>
    <row r="159" spans="1:12">
      <c r="A159" s="42">
        <v>2019</v>
      </c>
      <c r="B159" s="42">
        <v>183</v>
      </c>
      <c r="C159" s="1">
        <v>43489</v>
      </c>
      <c r="D159" s="1">
        <v>43788</v>
      </c>
      <c r="E159" s="42" t="s">
        <v>508</v>
      </c>
      <c r="F159" s="42" t="s">
        <v>509</v>
      </c>
      <c r="G159" s="42" t="s">
        <v>372</v>
      </c>
      <c r="H159" s="46">
        <v>36</v>
      </c>
      <c r="J159" s="42" t="s">
        <v>350</v>
      </c>
      <c r="K159" s="42" t="s">
        <v>506</v>
      </c>
      <c r="L159" s="42" t="s">
        <v>507</v>
      </c>
    </row>
    <row r="160" spans="1:12">
      <c r="A160" s="42">
        <v>2019</v>
      </c>
      <c r="B160" s="42">
        <v>190</v>
      </c>
      <c r="C160" s="1">
        <v>43493</v>
      </c>
      <c r="D160" s="1">
        <v>43636</v>
      </c>
      <c r="E160" s="42" t="s">
        <v>510</v>
      </c>
      <c r="F160" s="42" t="s">
        <v>511</v>
      </c>
      <c r="G160" s="42" t="s">
        <v>512</v>
      </c>
      <c r="H160" s="46">
        <v>128.04</v>
      </c>
      <c r="J160" s="42" t="s">
        <v>350</v>
      </c>
      <c r="K160" s="42" t="s">
        <v>323</v>
      </c>
      <c r="L160" s="42" t="s">
        <v>324</v>
      </c>
    </row>
    <row r="161" spans="1:12">
      <c r="A161" s="42">
        <v>2019</v>
      </c>
      <c r="B161" s="42">
        <v>190</v>
      </c>
      <c r="C161" s="1">
        <v>43493</v>
      </c>
      <c r="D161" s="1">
        <v>43636</v>
      </c>
      <c r="E161" s="42" t="s">
        <v>513</v>
      </c>
      <c r="F161" s="42" t="s">
        <v>511</v>
      </c>
      <c r="G161" s="42" t="s">
        <v>512</v>
      </c>
      <c r="H161" s="46">
        <v>128.04</v>
      </c>
      <c r="J161" s="42" t="s">
        <v>350</v>
      </c>
      <c r="K161" s="42" t="s">
        <v>323</v>
      </c>
      <c r="L161" s="42" t="s">
        <v>324</v>
      </c>
    </row>
    <row r="162" spans="1:12">
      <c r="A162" s="42">
        <v>2019</v>
      </c>
      <c r="B162" s="42">
        <v>190</v>
      </c>
      <c r="C162" s="1">
        <v>43493</v>
      </c>
      <c r="D162" s="1">
        <v>43636</v>
      </c>
      <c r="E162" s="42" t="s">
        <v>514</v>
      </c>
      <c r="F162" s="42" t="s">
        <v>511</v>
      </c>
      <c r="G162" s="42" t="s">
        <v>512</v>
      </c>
      <c r="H162" s="46">
        <v>128.04</v>
      </c>
      <c r="J162" s="42" t="s">
        <v>350</v>
      </c>
      <c r="K162" s="42" t="s">
        <v>323</v>
      </c>
      <c r="L162" s="42" t="s">
        <v>324</v>
      </c>
    </row>
    <row r="163" spans="1:12">
      <c r="A163" s="42">
        <v>2019</v>
      </c>
      <c r="B163" s="42">
        <v>190</v>
      </c>
      <c r="C163" s="1">
        <v>43493</v>
      </c>
      <c r="D163" s="1">
        <v>43636</v>
      </c>
      <c r="E163" s="42" t="s">
        <v>515</v>
      </c>
      <c r="F163" s="42" t="s">
        <v>511</v>
      </c>
      <c r="G163" s="42" t="s">
        <v>512</v>
      </c>
      <c r="H163" s="46">
        <v>128.04</v>
      </c>
      <c r="J163" s="42" t="s">
        <v>350</v>
      </c>
      <c r="K163" s="42" t="s">
        <v>323</v>
      </c>
      <c r="L163" s="42" t="s">
        <v>324</v>
      </c>
    </row>
    <row r="164" spans="1:12">
      <c r="A164" s="42">
        <v>2019</v>
      </c>
      <c r="B164" s="42">
        <v>190</v>
      </c>
      <c r="C164" s="1">
        <v>43493</v>
      </c>
      <c r="D164" s="1">
        <v>43636</v>
      </c>
      <c r="E164" s="42" t="s">
        <v>516</v>
      </c>
      <c r="F164" s="42" t="s">
        <v>511</v>
      </c>
      <c r="G164" s="42" t="s">
        <v>512</v>
      </c>
      <c r="H164" s="46">
        <v>128.04</v>
      </c>
      <c r="J164" s="42" t="s">
        <v>350</v>
      </c>
      <c r="K164" s="42" t="s">
        <v>323</v>
      </c>
      <c r="L164" s="42" t="s">
        <v>324</v>
      </c>
    </row>
    <row r="165" spans="1:12">
      <c r="A165" s="42">
        <v>2019</v>
      </c>
      <c r="B165" s="42">
        <v>190</v>
      </c>
      <c r="C165" s="1">
        <v>43493</v>
      </c>
      <c r="D165" s="1">
        <v>43636</v>
      </c>
      <c r="E165" s="42" t="s">
        <v>517</v>
      </c>
      <c r="F165" s="42" t="s">
        <v>511</v>
      </c>
      <c r="G165" s="42" t="s">
        <v>512</v>
      </c>
      <c r="H165" s="46">
        <v>128.04</v>
      </c>
      <c r="J165" s="42" t="s">
        <v>350</v>
      </c>
      <c r="K165" s="42" t="s">
        <v>323</v>
      </c>
      <c r="L165" s="42" t="s">
        <v>324</v>
      </c>
    </row>
    <row r="166" spans="1:12">
      <c r="A166" s="42">
        <v>2019</v>
      </c>
      <c r="B166" s="42">
        <v>191</v>
      </c>
      <c r="C166" s="1">
        <v>43493</v>
      </c>
      <c r="D166" s="1">
        <v>43636</v>
      </c>
      <c r="F166" s="42" t="s">
        <v>355</v>
      </c>
      <c r="G166" s="42" t="s">
        <v>518</v>
      </c>
      <c r="H166" s="46">
        <v>595.79999999999995</v>
      </c>
      <c r="J166" s="42" t="s">
        <v>350</v>
      </c>
      <c r="K166" s="42" t="s">
        <v>519</v>
      </c>
      <c r="L166" s="42" t="s">
        <v>520</v>
      </c>
    </row>
    <row r="167" spans="1:12">
      <c r="A167" s="42">
        <v>2019</v>
      </c>
      <c r="B167" s="42">
        <v>193</v>
      </c>
      <c r="C167" s="1">
        <v>43493</v>
      </c>
      <c r="D167" s="1">
        <v>43494</v>
      </c>
      <c r="F167" s="42" t="s">
        <v>381</v>
      </c>
      <c r="G167" s="42" t="s">
        <v>385</v>
      </c>
      <c r="H167" s="46">
        <v>215.56</v>
      </c>
      <c r="J167" s="42" t="s">
        <v>350</v>
      </c>
      <c r="K167" s="42" t="s">
        <v>521</v>
      </c>
      <c r="L167" s="42" t="s">
        <v>522</v>
      </c>
    </row>
    <row r="168" spans="1:12">
      <c r="A168" s="42">
        <v>2019</v>
      </c>
      <c r="B168" s="42">
        <v>194</v>
      </c>
      <c r="C168" s="1">
        <v>43493</v>
      </c>
      <c r="D168" s="1">
        <v>43494</v>
      </c>
      <c r="F168" s="42" t="s">
        <v>381</v>
      </c>
      <c r="G168" s="42" t="s">
        <v>385</v>
      </c>
      <c r="H168" s="46">
        <v>215.56</v>
      </c>
      <c r="J168" s="42" t="s">
        <v>350</v>
      </c>
      <c r="K168" s="42" t="s">
        <v>523</v>
      </c>
      <c r="L168" s="42" t="s">
        <v>524</v>
      </c>
    </row>
    <row r="169" spans="1:12">
      <c r="A169" s="42">
        <v>2019</v>
      </c>
      <c r="B169" s="42">
        <v>195</v>
      </c>
      <c r="C169" s="1">
        <v>43493</v>
      </c>
      <c r="D169" s="1">
        <v>43494</v>
      </c>
      <c r="F169" s="42" t="s">
        <v>381</v>
      </c>
      <c r="G169" s="42" t="s">
        <v>385</v>
      </c>
      <c r="H169" s="46">
        <v>215.56</v>
      </c>
      <c r="J169" s="42" t="s">
        <v>350</v>
      </c>
      <c r="K169" s="42" t="s">
        <v>95</v>
      </c>
      <c r="L169" s="42" t="s">
        <v>383</v>
      </c>
    </row>
    <row r="170" spans="1:12">
      <c r="A170" s="42">
        <v>2019</v>
      </c>
      <c r="B170" s="42">
        <v>196</v>
      </c>
      <c r="C170" s="1">
        <v>43493</v>
      </c>
      <c r="D170" s="1">
        <v>43507</v>
      </c>
      <c r="E170" s="42" t="s">
        <v>525</v>
      </c>
      <c r="F170" s="42" t="s">
        <v>526</v>
      </c>
      <c r="G170" s="42" t="s">
        <v>527</v>
      </c>
      <c r="H170" s="46">
        <v>158.16</v>
      </c>
      <c r="J170" s="42" t="s">
        <v>350</v>
      </c>
      <c r="K170" s="42" t="s">
        <v>521</v>
      </c>
      <c r="L170" s="42" t="s">
        <v>522</v>
      </c>
    </row>
    <row r="171" spans="1:12">
      <c r="A171" s="42">
        <v>2019</v>
      </c>
      <c r="B171" s="42">
        <v>198</v>
      </c>
      <c r="C171" s="1">
        <v>43494</v>
      </c>
      <c r="D171" s="1">
        <v>43509</v>
      </c>
      <c r="E171" s="42" t="s">
        <v>528</v>
      </c>
      <c r="F171" s="42" t="s">
        <v>529</v>
      </c>
      <c r="G171" s="42" t="s">
        <v>530</v>
      </c>
      <c r="H171" s="46">
        <v>81.88</v>
      </c>
      <c r="J171" s="42" t="s">
        <v>350</v>
      </c>
      <c r="K171" s="42" t="s">
        <v>34</v>
      </c>
      <c r="L171" s="42" t="s">
        <v>503</v>
      </c>
    </row>
    <row r="172" spans="1:12">
      <c r="A172" s="42">
        <v>2019</v>
      </c>
      <c r="B172" s="42">
        <v>199</v>
      </c>
      <c r="C172" s="1">
        <v>43494</v>
      </c>
      <c r="D172" s="1">
        <v>43509</v>
      </c>
      <c r="E172" s="42" t="s">
        <v>531</v>
      </c>
      <c r="F172" s="42" t="s">
        <v>532</v>
      </c>
      <c r="G172" s="42" t="s">
        <v>530</v>
      </c>
      <c r="H172" s="46">
        <v>81.88</v>
      </c>
      <c r="J172" s="42" t="s">
        <v>350</v>
      </c>
      <c r="K172" s="42" t="s">
        <v>34</v>
      </c>
      <c r="L172" s="42" t="s">
        <v>503</v>
      </c>
    </row>
    <row r="173" spans="1:12">
      <c r="A173" s="42">
        <v>2019</v>
      </c>
      <c r="B173" s="42">
        <v>200</v>
      </c>
      <c r="C173" s="1">
        <v>43494</v>
      </c>
      <c r="D173" s="1">
        <v>43509</v>
      </c>
      <c r="E173" s="42" t="s">
        <v>533</v>
      </c>
      <c r="F173" s="42" t="s">
        <v>330</v>
      </c>
      <c r="G173" s="42" t="s">
        <v>530</v>
      </c>
      <c r="H173" s="46">
        <v>81.88</v>
      </c>
      <c r="J173" s="42" t="s">
        <v>350</v>
      </c>
      <c r="K173" s="42" t="s">
        <v>34</v>
      </c>
      <c r="L173" s="42" t="s">
        <v>503</v>
      </c>
    </row>
    <row r="174" spans="1:12">
      <c r="A174" s="42">
        <v>2019</v>
      </c>
      <c r="B174" s="42">
        <v>204</v>
      </c>
      <c r="C174" s="1">
        <v>43494</v>
      </c>
      <c r="D174" s="1">
        <v>43496</v>
      </c>
      <c r="F174" s="42" t="s">
        <v>534</v>
      </c>
      <c r="G174" s="42" t="s">
        <v>302</v>
      </c>
      <c r="H174" s="46">
        <v>30</v>
      </c>
      <c r="J174" s="42" t="s">
        <v>350</v>
      </c>
      <c r="K174" s="42" t="s">
        <v>331</v>
      </c>
      <c r="L174" s="42" t="s">
        <v>332</v>
      </c>
    </row>
    <row r="175" spans="1:12">
      <c r="A175" s="42">
        <v>2019</v>
      </c>
      <c r="B175" s="42">
        <v>205</v>
      </c>
      <c r="C175" s="1">
        <v>43494</v>
      </c>
      <c r="D175" s="1">
        <v>43542</v>
      </c>
      <c r="E175" s="42" t="s">
        <v>418</v>
      </c>
      <c r="F175" s="42" t="s">
        <v>419</v>
      </c>
      <c r="G175" s="42" t="s">
        <v>420</v>
      </c>
      <c r="H175" s="46">
        <v>120</v>
      </c>
      <c r="J175" s="42" t="s">
        <v>350</v>
      </c>
      <c r="K175" s="42" t="s">
        <v>35</v>
      </c>
      <c r="L175" s="42" t="s">
        <v>328</v>
      </c>
    </row>
    <row r="176" spans="1:12">
      <c r="A176" s="42">
        <v>2019</v>
      </c>
      <c r="B176" s="42">
        <v>205</v>
      </c>
      <c r="C176" s="1">
        <v>43494</v>
      </c>
      <c r="D176" s="1">
        <v>43542</v>
      </c>
      <c r="E176" s="42" t="s">
        <v>535</v>
      </c>
      <c r="F176" s="42" t="s">
        <v>536</v>
      </c>
      <c r="G176" s="42" t="s">
        <v>420</v>
      </c>
      <c r="H176" s="46">
        <v>120</v>
      </c>
      <c r="J176" s="42" t="s">
        <v>350</v>
      </c>
      <c r="K176" s="42" t="s">
        <v>35</v>
      </c>
      <c r="L176" s="42" t="s">
        <v>328</v>
      </c>
    </row>
    <row r="177" spans="1:12">
      <c r="A177" s="42">
        <v>2019</v>
      </c>
      <c r="B177" s="42">
        <v>205</v>
      </c>
      <c r="C177" s="1">
        <v>43494</v>
      </c>
      <c r="D177" s="1">
        <v>43542</v>
      </c>
      <c r="E177" s="42" t="s">
        <v>537</v>
      </c>
      <c r="F177" s="42" t="s">
        <v>538</v>
      </c>
      <c r="G177" s="42" t="s">
        <v>420</v>
      </c>
      <c r="H177" s="46">
        <v>120</v>
      </c>
      <c r="J177" s="42" t="s">
        <v>350</v>
      </c>
      <c r="K177" s="42" t="s">
        <v>35</v>
      </c>
      <c r="L177" s="42" t="s">
        <v>328</v>
      </c>
    </row>
    <row r="178" spans="1:12">
      <c r="A178" s="42">
        <v>2019</v>
      </c>
      <c r="B178" s="42">
        <v>205</v>
      </c>
      <c r="C178" s="1">
        <v>43494</v>
      </c>
      <c r="D178" s="1">
        <v>43542</v>
      </c>
      <c r="E178" s="42" t="s">
        <v>539</v>
      </c>
      <c r="F178" s="42" t="s">
        <v>540</v>
      </c>
      <c r="G178" s="42" t="s">
        <v>420</v>
      </c>
      <c r="H178" s="46">
        <v>120</v>
      </c>
      <c r="J178" s="42" t="s">
        <v>350</v>
      </c>
      <c r="K178" s="42" t="s">
        <v>35</v>
      </c>
      <c r="L178" s="42" t="s">
        <v>328</v>
      </c>
    </row>
    <row r="179" spans="1:12">
      <c r="A179" s="42">
        <v>2019</v>
      </c>
      <c r="B179" s="42">
        <v>206</v>
      </c>
      <c r="C179" s="1">
        <v>43494</v>
      </c>
      <c r="D179" s="1">
        <v>43497</v>
      </c>
      <c r="F179" s="42" t="s">
        <v>541</v>
      </c>
      <c r="G179" s="42" t="s">
        <v>302</v>
      </c>
      <c r="H179" s="46">
        <v>280.08</v>
      </c>
      <c r="J179" s="42" t="s">
        <v>350</v>
      </c>
      <c r="K179" s="42" t="s">
        <v>331</v>
      </c>
      <c r="L179" s="42" t="s">
        <v>332</v>
      </c>
    </row>
    <row r="180" spans="1:12">
      <c r="A180" s="42">
        <v>2019</v>
      </c>
      <c r="B180" s="42">
        <v>207</v>
      </c>
      <c r="C180" s="1">
        <v>43494</v>
      </c>
      <c r="D180" s="1">
        <v>43566</v>
      </c>
      <c r="F180" s="42" t="s">
        <v>542</v>
      </c>
      <c r="G180" s="42" t="s">
        <v>543</v>
      </c>
      <c r="H180" s="46">
        <v>1054.8</v>
      </c>
      <c r="J180" s="42" t="s">
        <v>350</v>
      </c>
      <c r="K180" s="42" t="s">
        <v>544</v>
      </c>
      <c r="L180" s="42" t="s">
        <v>545</v>
      </c>
    </row>
    <row r="181" spans="1:12">
      <c r="A181" s="42">
        <v>2019</v>
      </c>
      <c r="B181" s="42">
        <v>211</v>
      </c>
      <c r="C181" s="1">
        <v>43495</v>
      </c>
      <c r="D181" s="1">
        <v>43500</v>
      </c>
      <c r="E181" s="42" t="s">
        <v>546</v>
      </c>
      <c r="F181" s="42" t="s">
        <v>341</v>
      </c>
      <c r="G181" s="42" t="s">
        <v>547</v>
      </c>
      <c r="H181" s="46">
        <v>279.3</v>
      </c>
      <c r="J181" s="42" t="s">
        <v>350</v>
      </c>
      <c r="K181" s="42" t="s">
        <v>343</v>
      </c>
      <c r="L181" s="42" t="s">
        <v>344</v>
      </c>
    </row>
    <row r="182" spans="1:12">
      <c r="A182" s="42">
        <v>2019</v>
      </c>
      <c r="B182" s="42">
        <v>211</v>
      </c>
      <c r="C182" s="1">
        <v>43495</v>
      </c>
      <c r="D182" s="1">
        <v>43500</v>
      </c>
      <c r="E182" s="42" t="s">
        <v>548</v>
      </c>
      <c r="F182" s="42" t="s">
        <v>341</v>
      </c>
      <c r="G182" s="42" t="s">
        <v>549</v>
      </c>
      <c r="H182" s="46">
        <v>279.3</v>
      </c>
      <c r="J182" s="42" t="s">
        <v>350</v>
      </c>
      <c r="K182" s="42" t="s">
        <v>343</v>
      </c>
      <c r="L182" s="42" t="s">
        <v>344</v>
      </c>
    </row>
    <row r="183" spans="1:12">
      <c r="A183" s="42">
        <v>2019</v>
      </c>
      <c r="B183" s="42">
        <v>212</v>
      </c>
      <c r="C183" s="1">
        <v>43495</v>
      </c>
      <c r="D183" s="1">
        <v>43500</v>
      </c>
      <c r="E183" s="42" t="s">
        <v>550</v>
      </c>
      <c r="F183" s="42" t="s">
        <v>551</v>
      </c>
      <c r="G183" s="42" t="s">
        <v>552</v>
      </c>
      <c r="H183" s="46">
        <v>198.84</v>
      </c>
      <c r="J183" s="42" t="s">
        <v>350</v>
      </c>
      <c r="K183" s="42" t="s">
        <v>363</v>
      </c>
      <c r="L183" s="42" t="s">
        <v>364</v>
      </c>
    </row>
    <row r="184" spans="1:12">
      <c r="A184" s="42">
        <v>2019</v>
      </c>
      <c r="B184" s="42">
        <v>217</v>
      </c>
      <c r="C184" s="1">
        <v>43495</v>
      </c>
      <c r="D184" s="1">
        <v>43497</v>
      </c>
      <c r="E184" s="42" t="s">
        <v>553</v>
      </c>
      <c r="F184" s="42" t="s">
        <v>330</v>
      </c>
      <c r="G184" s="42" t="s">
        <v>554</v>
      </c>
      <c r="H184" s="46">
        <v>155.16</v>
      </c>
      <c r="J184" s="42" t="s">
        <v>350</v>
      </c>
      <c r="K184" s="42" t="s">
        <v>555</v>
      </c>
      <c r="L184" s="42" t="s">
        <v>556</v>
      </c>
    </row>
    <row r="185" spans="1:12">
      <c r="A185" s="42">
        <v>2019</v>
      </c>
      <c r="B185" s="42">
        <v>218</v>
      </c>
      <c r="C185" s="1">
        <v>43495</v>
      </c>
      <c r="D185" s="1">
        <v>43497</v>
      </c>
      <c r="E185" s="42" t="s">
        <v>557</v>
      </c>
      <c r="F185" s="42" t="s">
        <v>330</v>
      </c>
      <c r="G185" s="42" t="s">
        <v>558</v>
      </c>
      <c r="H185" s="46">
        <v>30</v>
      </c>
      <c r="J185" s="42" t="s">
        <v>350</v>
      </c>
      <c r="K185" s="42" t="s">
        <v>35</v>
      </c>
      <c r="L185" s="42" t="s">
        <v>328</v>
      </c>
    </row>
    <row r="186" spans="1:12">
      <c r="A186" s="42">
        <v>2019</v>
      </c>
      <c r="B186" s="42">
        <v>219</v>
      </c>
      <c r="C186" s="1">
        <v>43495</v>
      </c>
      <c r="D186" s="1">
        <v>43507</v>
      </c>
      <c r="E186" s="42" t="s">
        <v>559</v>
      </c>
      <c r="F186" s="42" t="s">
        <v>560</v>
      </c>
      <c r="G186" s="42" t="s">
        <v>561</v>
      </c>
      <c r="H186" s="46">
        <v>146.52000000000001</v>
      </c>
      <c r="J186" s="42" t="s">
        <v>350</v>
      </c>
      <c r="K186" s="42" t="s">
        <v>50</v>
      </c>
      <c r="L186" s="42" t="s">
        <v>446</v>
      </c>
    </row>
    <row r="187" spans="1:12">
      <c r="A187" s="42">
        <v>2019</v>
      </c>
      <c r="B187" s="42">
        <v>223</v>
      </c>
      <c r="C187" s="1">
        <v>43497</v>
      </c>
      <c r="D187" s="1">
        <v>43542</v>
      </c>
      <c r="F187" s="42" t="s">
        <v>562</v>
      </c>
      <c r="G187" s="42" t="s">
        <v>385</v>
      </c>
      <c r="H187" s="46">
        <v>431.52</v>
      </c>
      <c r="J187" s="42" t="s">
        <v>350</v>
      </c>
      <c r="K187" s="42" t="s">
        <v>368</v>
      </c>
      <c r="L187" s="42" t="s">
        <v>369</v>
      </c>
    </row>
    <row r="188" spans="1:12">
      <c r="A188" s="42">
        <v>2019</v>
      </c>
      <c r="B188" s="42">
        <v>224</v>
      </c>
      <c r="C188" s="1">
        <v>43497</v>
      </c>
      <c r="D188" s="1">
        <v>43542</v>
      </c>
      <c r="F188" s="42" t="s">
        <v>562</v>
      </c>
      <c r="G188" s="42" t="s">
        <v>385</v>
      </c>
      <c r="H188" s="46">
        <v>431.52</v>
      </c>
      <c r="J188" s="42" t="s">
        <v>350</v>
      </c>
      <c r="K188" s="42" t="s">
        <v>563</v>
      </c>
      <c r="L188" s="42" t="s">
        <v>564</v>
      </c>
    </row>
    <row r="189" spans="1:12">
      <c r="A189" s="42">
        <v>2019</v>
      </c>
      <c r="B189" s="42">
        <v>227</v>
      </c>
      <c r="C189" s="1">
        <v>43497</v>
      </c>
      <c r="D189" s="1">
        <v>43537</v>
      </c>
      <c r="E189" s="42" t="s">
        <v>565</v>
      </c>
      <c r="F189" s="42" t="s">
        <v>566</v>
      </c>
      <c r="G189" s="42" t="s">
        <v>567</v>
      </c>
      <c r="H189" s="46">
        <v>69.959999999999994</v>
      </c>
      <c r="J189" s="42" t="s">
        <v>350</v>
      </c>
      <c r="K189" s="42" t="s">
        <v>125</v>
      </c>
      <c r="L189" s="42" t="s">
        <v>568</v>
      </c>
    </row>
    <row r="190" spans="1:12">
      <c r="A190" s="42">
        <v>2019</v>
      </c>
      <c r="B190" s="42">
        <v>228</v>
      </c>
      <c r="C190" s="1">
        <v>43497</v>
      </c>
      <c r="D190" s="1">
        <v>43507</v>
      </c>
      <c r="E190" s="42" t="s">
        <v>569</v>
      </c>
      <c r="F190" s="42" t="s">
        <v>570</v>
      </c>
      <c r="G190" s="42" t="s">
        <v>302</v>
      </c>
      <c r="H190" s="46">
        <v>141.24</v>
      </c>
      <c r="J190" s="42" t="s">
        <v>350</v>
      </c>
      <c r="K190" s="42" t="s">
        <v>571</v>
      </c>
      <c r="L190" s="42" t="s">
        <v>572</v>
      </c>
    </row>
    <row r="191" spans="1:12">
      <c r="A191" s="42">
        <v>2019</v>
      </c>
      <c r="B191" s="42">
        <v>228</v>
      </c>
      <c r="C191" s="1">
        <v>43497</v>
      </c>
      <c r="D191" s="1">
        <v>43507</v>
      </c>
      <c r="E191" s="42" t="s">
        <v>573</v>
      </c>
      <c r="F191" s="42" t="s">
        <v>574</v>
      </c>
      <c r="G191" s="42" t="s">
        <v>302</v>
      </c>
      <c r="H191" s="46">
        <v>141.24</v>
      </c>
      <c r="J191" s="42" t="s">
        <v>350</v>
      </c>
      <c r="K191" s="42" t="s">
        <v>571</v>
      </c>
      <c r="L191" s="42" t="s">
        <v>572</v>
      </c>
    </row>
    <row r="192" spans="1:12">
      <c r="A192" s="42">
        <v>2019</v>
      </c>
      <c r="B192" s="42">
        <v>228</v>
      </c>
      <c r="C192" s="1">
        <v>43497</v>
      </c>
      <c r="D192" s="1">
        <v>43507</v>
      </c>
      <c r="E192" s="42" t="s">
        <v>575</v>
      </c>
      <c r="F192" s="42" t="s">
        <v>576</v>
      </c>
      <c r="G192" s="42" t="s">
        <v>302</v>
      </c>
      <c r="H192" s="46">
        <v>141.24</v>
      </c>
      <c r="J192" s="42" t="s">
        <v>350</v>
      </c>
      <c r="K192" s="42" t="s">
        <v>571</v>
      </c>
      <c r="L192" s="42" t="s">
        <v>572</v>
      </c>
    </row>
    <row r="193" spans="1:12">
      <c r="A193" s="42">
        <v>2019</v>
      </c>
      <c r="B193" s="42">
        <v>229</v>
      </c>
      <c r="C193" s="1">
        <v>43497</v>
      </c>
      <c r="D193" s="1">
        <v>43514</v>
      </c>
      <c r="E193" s="42" t="s">
        <v>577</v>
      </c>
      <c r="F193" s="42" t="s">
        <v>578</v>
      </c>
      <c r="G193" s="42" t="s">
        <v>579</v>
      </c>
      <c r="H193" s="46">
        <v>1019.4</v>
      </c>
      <c r="J193" s="42" t="s">
        <v>350</v>
      </c>
      <c r="K193" s="42" t="s">
        <v>36</v>
      </c>
      <c r="L193" s="42" t="s">
        <v>580</v>
      </c>
    </row>
    <row r="194" spans="1:12">
      <c r="A194" s="42">
        <v>2019</v>
      </c>
      <c r="B194" s="42">
        <v>230</v>
      </c>
      <c r="C194" s="1">
        <v>43497</v>
      </c>
      <c r="D194" s="1">
        <v>43514</v>
      </c>
      <c r="E194" s="42" t="s">
        <v>581</v>
      </c>
      <c r="F194" s="42" t="s">
        <v>578</v>
      </c>
      <c r="G194" s="42" t="s">
        <v>582</v>
      </c>
      <c r="H194" s="46">
        <v>180</v>
      </c>
      <c r="J194" s="42" t="s">
        <v>350</v>
      </c>
      <c r="K194" s="42" t="s">
        <v>36</v>
      </c>
      <c r="L194" s="42" t="s">
        <v>580</v>
      </c>
    </row>
    <row r="195" spans="1:12">
      <c r="A195" s="42">
        <v>2019</v>
      </c>
      <c r="B195" s="42">
        <v>230</v>
      </c>
      <c r="C195" s="1">
        <v>43497</v>
      </c>
      <c r="D195" s="1">
        <v>43514</v>
      </c>
      <c r="E195" s="42" t="s">
        <v>583</v>
      </c>
      <c r="F195" s="42" t="s">
        <v>584</v>
      </c>
      <c r="G195" s="42" t="s">
        <v>582</v>
      </c>
      <c r="H195" s="46">
        <v>180</v>
      </c>
      <c r="J195" s="42" t="s">
        <v>350</v>
      </c>
      <c r="K195" s="42" t="s">
        <v>36</v>
      </c>
      <c r="L195" s="42" t="s">
        <v>580</v>
      </c>
    </row>
    <row r="196" spans="1:12">
      <c r="A196" s="42">
        <v>2019</v>
      </c>
      <c r="B196" s="42">
        <v>230</v>
      </c>
      <c r="C196" s="1">
        <v>43497</v>
      </c>
      <c r="D196" s="1">
        <v>43514</v>
      </c>
      <c r="E196" s="42" t="s">
        <v>585</v>
      </c>
      <c r="F196" s="42" t="s">
        <v>586</v>
      </c>
      <c r="G196" s="42" t="s">
        <v>582</v>
      </c>
      <c r="H196" s="46">
        <v>180</v>
      </c>
      <c r="J196" s="42" t="s">
        <v>350</v>
      </c>
      <c r="K196" s="42" t="s">
        <v>36</v>
      </c>
      <c r="L196" s="42" t="s">
        <v>580</v>
      </c>
    </row>
    <row r="197" spans="1:12">
      <c r="A197" s="42">
        <v>2019</v>
      </c>
      <c r="B197" s="42">
        <v>231</v>
      </c>
      <c r="C197" s="1">
        <v>43497</v>
      </c>
      <c r="D197" s="1">
        <v>43535</v>
      </c>
      <c r="F197" s="42" t="s">
        <v>562</v>
      </c>
      <c r="G197" s="42" t="s">
        <v>385</v>
      </c>
      <c r="H197" s="46">
        <v>554.88</v>
      </c>
      <c r="J197" s="42" t="s">
        <v>350</v>
      </c>
      <c r="K197" s="42" t="s">
        <v>88</v>
      </c>
      <c r="L197" s="42" t="s">
        <v>587</v>
      </c>
    </row>
    <row r="198" spans="1:12">
      <c r="A198" s="42">
        <v>2019</v>
      </c>
      <c r="B198" s="42">
        <v>235</v>
      </c>
      <c r="C198" s="1">
        <v>43500</v>
      </c>
      <c r="D198" s="1">
        <v>43531</v>
      </c>
      <c r="E198" s="42" t="s">
        <v>588</v>
      </c>
      <c r="F198" s="42" t="s">
        <v>589</v>
      </c>
      <c r="G198" s="42" t="s">
        <v>590</v>
      </c>
      <c r="H198" s="46">
        <v>1530.84</v>
      </c>
      <c r="J198" s="42" t="s">
        <v>350</v>
      </c>
      <c r="K198" s="42" t="s">
        <v>53</v>
      </c>
      <c r="L198" s="42" t="s">
        <v>377</v>
      </c>
    </row>
    <row r="199" spans="1:12">
      <c r="A199" s="42">
        <v>2019</v>
      </c>
      <c r="B199" s="42">
        <v>236</v>
      </c>
      <c r="C199" s="1">
        <v>43500</v>
      </c>
      <c r="D199" s="1">
        <v>43796</v>
      </c>
      <c r="F199" s="42" t="s">
        <v>413</v>
      </c>
      <c r="G199" s="42" t="s">
        <v>385</v>
      </c>
      <c r="H199" s="46">
        <v>590.88</v>
      </c>
      <c r="J199" s="42" t="s">
        <v>350</v>
      </c>
      <c r="K199" s="42" t="s">
        <v>32</v>
      </c>
      <c r="L199" s="42" t="s">
        <v>591</v>
      </c>
    </row>
    <row r="200" spans="1:12">
      <c r="A200" s="42">
        <v>2019</v>
      </c>
      <c r="B200" s="42">
        <v>237</v>
      </c>
      <c r="C200" s="1">
        <v>43500</v>
      </c>
      <c r="D200" s="1">
        <v>43501</v>
      </c>
      <c r="E200" s="42" t="s">
        <v>592</v>
      </c>
      <c r="F200" s="42" t="s">
        <v>593</v>
      </c>
      <c r="G200" s="42" t="s">
        <v>594</v>
      </c>
      <c r="H200" s="46">
        <v>164.52</v>
      </c>
      <c r="J200" s="42" t="s">
        <v>350</v>
      </c>
      <c r="K200" s="42" t="s">
        <v>30</v>
      </c>
      <c r="L200" s="42" t="s">
        <v>484</v>
      </c>
    </row>
    <row r="201" spans="1:12">
      <c r="A201" s="42">
        <v>2019</v>
      </c>
      <c r="B201" s="42">
        <v>238</v>
      </c>
      <c r="C201" s="1">
        <v>43500</v>
      </c>
      <c r="D201" s="1">
        <v>43502</v>
      </c>
      <c r="E201" s="42" t="s">
        <v>595</v>
      </c>
      <c r="F201" s="42" t="s">
        <v>596</v>
      </c>
      <c r="G201" s="42" t="s">
        <v>302</v>
      </c>
      <c r="H201" s="46">
        <v>27.48</v>
      </c>
      <c r="J201" s="42" t="s">
        <v>350</v>
      </c>
      <c r="K201" s="42" t="s">
        <v>597</v>
      </c>
      <c r="L201" s="42" t="s">
        <v>598</v>
      </c>
    </row>
    <row r="202" spans="1:12">
      <c r="A202" s="42">
        <v>2019</v>
      </c>
      <c r="B202" s="42">
        <v>249</v>
      </c>
      <c r="C202" s="1">
        <v>43502</v>
      </c>
      <c r="D202" s="1">
        <v>43516</v>
      </c>
      <c r="E202" s="42" t="s">
        <v>599</v>
      </c>
      <c r="F202" s="42" t="s">
        <v>600</v>
      </c>
      <c r="G202" s="42" t="s">
        <v>302</v>
      </c>
      <c r="H202" s="46">
        <v>61.8</v>
      </c>
      <c r="J202" s="42" t="s">
        <v>350</v>
      </c>
      <c r="K202" s="42" t="s">
        <v>51</v>
      </c>
      <c r="L202" s="42" t="s">
        <v>347</v>
      </c>
    </row>
    <row r="203" spans="1:12">
      <c r="A203" s="42">
        <v>2019</v>
      </c>
      <c r="B203" s="42">
        <v>251</v>
      </c>
      <c r="C203" s="1">
        <v>43502</v>
      </c>
      <c r="D203" s="1">
        <v>43612</v>
      </c>
      <c r="E203" s="42" t="s">
        <v>546</v>
      </c>
      <c r="F203" s="42" t="s">
        <v>341</v>
      </c>
      <c r="G203" s="42" t="s">
        <v>601</v>
      </c>
      <c r="H203" s="46">
        <v>176.64</v>
      </c>
      <c r="J203" s="42" t="s">
        <v>350</v>
      </c>
      <c r="K203" s="42" t="s">
        <v>343</v>
      </c>
      <c r="L203" s="42" t="s">
        <v>344</v>
      </c>
    </row>
    <row r="204" spans="1:12">
      <c r="A204" s="42">
        <v>2019</v>
      </c>
      <c r="B204" s="42">
        <v>279</v>
      </c>
      <c r="C204" s="1">
        <v>43508</v>
      </c>
      <c r="D204" s="1">
        <v>43599</v>
      </c>
      <c r="F204" s="42" t="s">
        <v>602</v>
      </c>
      <c r="G204" s="42" t="s">
        <v>603</v>
      </c>
      <c r="H204" s="46">
        <v>682.2</v>
      </c>
      <c r="J204" s="42" t="s">
        <v>350</v>
      </c>
      <c r="K204" s="42" t="s">
        <v>68</v>
      </c>
      <c r="L204" s="42" t="s">
        <v>604</v>
      </c>
    </row>
    <row r="205" spans="1:12">
      <c r="A205" s="42">
        <v>2019</v>
      </c>
      <c r="B205" s="42">
        <v>281</v>
      </c>
      <c r="C205" s="1">
        <v>43508</v>
      </c>
      <c r="D205" s="1">
        <v>43509</v>
      </c>
      <c r="F205" s="42" t="s">
        <v>605</v>
      </c>
      <c r="G205" s="42" t="s">
        <v>606</v>
      </c>
      <c r="H205" s="46">
        <v>54.96</v>
      </c>
      <c r="J205" s="42" t="s">
        <v>350</v>
      </c>
      <c r="K205" s="42" t="s">
        <v>68</v>
      </c>
      <c r="L205" s="42" t="s">
        <v>604</v>
      </c>
    </row>
    <row r="206" spans="1:12">
      <c r="A206" s="42">
        <v>2019</v>
      </c>
      <c r="B206" s="42">
        <v>283</v>
      </c>
      <c r="C206" s="1">
        <v>43508</v>
      </c>
      <c r="D206" s="1">
        <v>43566</v>
      </c>
      <c r="E206" s="42" t="s">
        <v>607</v>
      </c>
      <c r="F206" s="42" t="s">
        <v>608</v>
      </c>
      <c r="G206" s="42" t="s">
        <v>603</v>
      </c>
      <c r="H206" s="46">
        <v>130.44</v>
      </c>
      <c r="J206" s="42" t="s">
        <v>350</v>
      </c>
      <c r="K206" s="42" t="s">
        <v>544</v>
      </c>
      <c r="L206" s="42" t="s">
        <v>545</v>
      </c>
    </row>
    <row r="207" spans="1:12">
      <c r="A207" s="42">
        <v>2019</v>
      </c>
      <c r="B207" s="42">
        <v>284</v>
      </c>
      <c r="C207" s="1">
        <v>43508</v>
      </c>
      <c r="D207" s="1">
        <v>43846</v>
      </c>
      <c r="E207" s="42" t="s">
        <v>609</v>
      </c>
      <c r="F207" s="42" t="s">
        <v>610</v>
      </c>
      <c r="G207" s="42" t="s">
        <v>611</v>
      </c>
      <c r="H207" s="46">
        <v>757.68</v>
      </c>
      <c r="J207" s="42" t="s">
        <v>350</v>
      </c>
      <c r="K207" s="42" t="s">
        <v>544</v>
      </c>
      <c r="L207" s="42" t="s">
        <v>545</v>
      </c>
    </row>
    <row r="208" spans="1:12">
      <c r="A208" s="42">
        <v>2019</v>
      </c>
      <c r="B208" s="42">
        <v>285</v>
      </c>
      <c r="C208" s="1">
        <v>43508</v>
      </c>
      <c r="D208" s="1">
        <v>43534</v>
      </c>
      <c r="E208" s="42" t="s">
        <v>612</v>
      </c>
      <c r="F208" s="42" t="s">
        <v>613</v>
      </c>
      <c r="G208" s="42" t="s">
        <v>614</v>
      </c>
      <c r="H208" s="46">
        <v>78.599999999999994</v>
      </c>
      <c r="J208" s="42" t="s">
        <v>350</v>
      </c>
      <c r="K208" s="42" t="s">
        <v>128</v>
      </c>
      <c r="L208" s="42" t="s">
        <v>615</v>
      </c>
    </row>
    <row r="209" spans="1:12">
      <c r="A209" s="42">
        <v>2019</v>
      </c>
      <c r="B209" s="42">
        <v>286</v>
      </c>
      <c r="C209" s="1">
        <v>43508</v>
      </c>
      <c r="D209" s="1">
        <v>43544</v>
      </c>
      <c r="E209" s="42" t="s">
        <v>616</v>
      </c>
      <c r="F209" s="42" t="s">
        <v>488</v>
      </c>
      <c r="G209" s="42" t="s">
        <v>617</v>
      </c>
      <c r="H209" s="46">
        <v>118.44</v>
      </c>
      <c r="J209" s="42" t="s">
        <v>350</v>
      </c>
      <c r="K209" s="42" t="s">
        <v>29</v>
      </c>
      <c r="L209" s="42" t="s">
        <v>315</v>
      </c>
    </row>
    <row r="210" spans="1:12">
      <c r="A210" s="42">
        <v>2019</v>
      </c>
      <c r="B210" s="42">
        <v>287</v>
      </c>
      <c r="C210" s="1">
        <v>43508</v>
      </c>
      <c r="D210" s="1">
        <v>43537</v>
      </c>
      <c r="F210" s="42" t="s">
        <v>618</v>
      </c>
      <c r="G210" s="42" t="s">
        <v>476</v>
      </c>
      <c r="H210" s="46">
        <v>646.55999999999995</v>
      </c>
      <c r="J210" s="42" t="s">
        <v>350</v>
      </c>
      <c r="K210" s="42" t="s">
        <v>127</v>
      </c>
      <c r="L210" s="42" t="s">
        <v>619</v>
      </c>
    </row>
    <row r="211" spans="1:12">
      <c r="A211" s="42">
        <v>2019</v>
      </c>
      <c r="B211" s="42">
        <v>288</v>
      </c>
      <c r="C211" s="1">
        <v>43508</v>
      </c>
      <c r="D211" s="1">
        <v>43518</v>
      </c>
      <c r="E211" s="42" t="s">
        <v>620</v>
      </c>
      <c r="F211" s="42" t="s">
        <v>621</v>
      </c>
      <c r="G211" s="42" t="s">
        <v>622</v>
      </c>
      <c r="H211" s="46">
        <v>1172.6400000000001</v>
      </c>
      <c r="J211" s="42" t="s">
        <v>350</v>
      </c>
      <c r="K211" s="42" t="s">
        <v>34</v>
      </c>
      <c r="L211" s="42" t="s">
        <v>503</v>
      </c>
    </row>
    <row r="212" spans="1:12">
      <c r="A212" s="42">
        <v>2019</v>
      </c>
      <c r="B212" s="42">
        <v>289</v>
      </c>
      <c r="C212" s="1">
        <v>43508</v>
      </c>
      <c r="D212" s="1">
        <v>43518</v>
      </c>
      <c r="E212" s="42" t="s">
        <v>623</v>
      </c>
      <c r="F212" s="42" t="s">
        <v>624</v>
      </c>
      <c r="G212" s="42" t="s">
        <v>302</v>
      </c>
      <c r="H212" s="46">
        <v>625.91999999999996</v>
      </c>
      <c r="J212" s="42" t="s">
        <v>350</v>
      </c>
      <c r="K212" s="42" t="s">
        <v>34</v>
      </c>
      <c r="L212" s="42" t="s">
        <v>503</v>
      </c>
    </row>
    <row r="213" spans="1:12">
      <c r="A213" s="42">
        <v>2019</v>
      </c>
      <c r="B213" s="42">
        <v>290</v>
      </c>
      <c r="C213" s="1">
        <v>43508</v>
      </c>
      <c r="D213" s="1">
        <v>43523</v>
      </c>
      <c r="E213" s="42" t="s">
        <v>625</v>
      </c>
      <c r="F213" s="42" t="s">
        <v>626</v>
      </c>
      <c r="G213" s="42" t="s">
        <v>627</v>
      </c>
      <c r="H213" s="46">
        <v>399.96</v>
      </c>
      <c r="J213" s="42" t="s">
        <v>350</v>
      </c>
      <c r="K213" s="42" t="s">
        <v>628</v>
      </c>
      <c r="L213" s="42" t="s">
        <v>629</v>
      </c>
    </row>
    <row r="214" spans="1:12">
      <c r="A214" s="42">
        <v>2019</v>
      </c>
      <c r="B214" s="42">
        <v>291</v>
      </c>
      <c r="C214" s="1">
        <v>43508</v>
      </c>
      <c r="D214" s="1">
        <v>43518</v>
      </c>
      <c r="E214" s="42" t="s">
        <v>630</v>
      </c>
      <c r="F214" s="42" t="s">
        <v>341</v>
      </c>
      <c r="G214" s="42" t="s">
        <v>631</v>
      </c>
      <c r="H214" s="46">
        <v>136.44</v>
      </c>
      <c r="J214" s="42" t="s">
        <v>350</v>
      </c>
      <c r="K214" s="42" t="s">
        <v>343</v>
      </c>
      <c r="L214" s="42" t="s">
        <v>344</v>
      </c>
    </row>
    <row r="215" spans="1:12">
      <c r="A215" s="42">
        <v>2019</v>
      </c>
      <c r="B215" s="42">
        <v>292</v>
      </c>
      <c r="C215" s="1">
        <v>43508</v>
      </c>
      <c r="D215" s="1">
        <v>43542</v>
      </c>
      <c r="E215" s="42" t="s">
        <v>632</v>
      </c>
      <c r="F215" s="42" t="s">
        <v>633</v>
      </c>
      <c r="G215" s="42" t="s">
        <v>634</v>
      </c>
      <c r="H215" s="46">
        <v>170.16</v>
      </c>
      <c r="J215" s="42" t="s">
        <v>350</v>
      </c>
      <c r="K215" s="42" t="s">
        <v>628</v>
      </c>
      <c r="L215" s="42" t="s">
        <v>629</v>
      </c>
    </row>
    <row r="216" spans="1:12">
      <c r="A216" s="42">
        <v>2019</v>
      </c>
      <c r="B216" s="42">
        <v>293</v>
      </c>
      <c r="C216" s="1">
        <v>43508</v>
      </c>
      <c r="D216" s="1">
        <v>43511</v>
      </c>
      <c r="E216" s="42" t="s">
        <v>635</v>
      </c>
      <c r="F216" s="42" t="s">
        <v>636</v>
      </c>
      <c r="G216" s="42" t="s">
        <v>637</v>
      </c>
      <c r="H216" s="46">
        <v>216</v>
      </c>
      <c r="J216" s="42" t="s">
        <v>350</v>
      </c>
      <c r="K216" s="42" t="s">
        <v>31</v>
      </c>
      <c r="L216" s="42" t="s">
        <v>351</v>
      </c>
    </row>
    <row r="217" spans="1:12">
      <c r="A217" s="42">
        <v>2019</v>
      </c>
      <c r="B217" s="42">
        <v>294</v>
      </c>
      <c r="C217" s="1">
        <v>43508</v>
      </c>
      <c r="D217" s="1">
        <v>43542</v>
      </c>
      <c r="E217" s="42" t="s">
        <v>638</v>
      </c>
      <c r="F217" s="42" t="s">
        <v>461</v>
      </c>
      <c r="G217" s="42" t="s">
        <v>462</v>
      </c>
      <c r="H217" s="46">
        <v>376.56</v>
      </c>
      <c r="J217" s="42" t="s">
        <v>350</v>
      </c>
      <c r="K217" s="42" t="s">
        <v>628</v>
      </c>
      <c r="L217" s="42" t="s">
        <v>629</v>
      </c>
    </row>
    <row r="218" spans="1:12">
      <c r="A218" s="42">
        <v>2019</v>
      </c>
      <c r="B218" s="42">
        <v>295</v>
      </c>
      <c r="C218" s="1">
        <v>43508</v>
      </c>
      <c r="D218" s="1">
        <v>43550</v>
      </c>
      <c r="F218" s="42" t="s">
        <v>355</v>
      </c>
      <c r="G218" s="42" t="s">
        <v>639</v>
      </c>
      <c r="H218" s="46">
        <v>72.12</v>
      </c>
      <c r="J218" s="42" t="s">
        <v>350</v>
      </c>
      <c r="K218" s="42" t="s">
        <v>40</v>
      </c>
      <c r="L218" s="42" t="s">
        <v>640</v>
      </c>
    </row>
    <row r="219" spans="1:12">
      <c r="A219" s="42">
        <v>2019</v>
      </c>
      <c r="B219" s="42">
        <v>327</v>
      </c>
      <c r="C219" s="1">
        <v>43510</v>
      </c>
      <c r="D219" s="1">
        <v>43542</v>
      </c>
      <c r="E219" s="42" t="s">
        <v>641</v>
      </c>
      <c r="F219" s="42" t="s">
        <v>642</v>
      </c>
      <c r="G219" s="42" t="s">
        <v>372</v>
      </c>
      <c r="H219" s="46">
        <v>36</v>
      </c>
      <c r="J219" s="42" t="s">
        <v>350</v>
      </c>
      <c r="K219" s="42" t="s">
        <v>455</v>
      </c>
      <c r="L219" s="42" t="s">
        <v>456</v>
      </c>
    </row>
    <row r="220" spans="1:12">
      <c r="A220" s="42">
        <v>2019</v>
      </c>
      <c r="B220" s="42">
        <v>328</v>
      </c>
      <c r="C220" s="1">
        <v>43510</v>
      </c>
      <c r="D220" s="1">
        <v>43550</v>
      </c>
      <c r="E220" s="42" t="s">
        <v>643</v>
      </c>
      <c r="F220" s="42" t="s">
        <v>326</v>
      </c>
      <c r="G220" s="42" t="s">
        <v>644</v>
      </c>
      <c r="H220" s="46">
        <v>126.24</v>
      </c>
      <c r="J220" s="42" t="s">
        <v>350</v>
      </c>
      <c r="K220" s="42" t="s">
        <v>645</v>
      </c>
      <c r="L220" s="42" t="s">
        <v>646</v>
      </c>
    </row>
    <row r="221" spans="1:12">
      <c r="A221" s="42">
        <v>2019</v>
      </c>
      <c r="B221" s="42">
        <v>329</v>
      </c>
      <c r="C221" s="1">
        <v>43510</v>
      </c>
      <c r="D221" s="1">
        <v>43511</v>
      </c>
      <c r="F221" s="42" t="s">
        <v>647</v>
      </c>
      <c r="G221" s="42" t="s">
        <v>648</v>
      </c>
      <c r="H221" s="46">
        <v>139.19999999999999</v>
      </c>
      <c r="J221" s="42" t="s">
        <v>350</v>
      </c>
      <c r="K221" s="42" t="s">
        <v>31</v>
      </c>
      <c r="L221" s="42" t="s">
        <v>351</v>
      </c>
    </row>
    <row r="222" spans="1:12">
      <c r="A222" s="42">
        <v>2019</v>
      </c>
      <c r="B222" s="42">
        <v>330</v>
      </c>
      <c r="C222" s="1">
        <v>43510</v>
      </c>
      <c r="D222" s="1">
        <v>43522</v>
      </c>
      <c r="E222" s="42" t="s">
        <v>649</v>
      </c>
      <c r="F222" s="42" t="s">
        <v>650</v>
      </c>
      <c r="G222" s="42" t="s">
        <v>651</v>
      </c>
      <c r="H222" s="46">
        <v>108</v>
      </c>
      <c r="J222" s="42" t="s">
        <v>350</v>
      </c>
      <c r="K222" s="42" t="s">
        <v>652</v>
      </c>
      <c r="L222" s="42" t="s">
        <v>653</v>
      </c>
    </row>
    <row r="223" spans="1:12">
      <c r="A223" s="42">
        <v>2019</v>
      </c>
      <c r="B223" s="42">
        <v>331</v>
      </c>
      <c r="C223" s="1">
        <v>43510</v>
      </c>
      <c r="D223" s="1">
        <v>43581</v>
      </c>
      <c r="E223" s="42" t="s">
        <v>654</v>
      </c>
      <c r="F223" s="42" t="s">
        <v>602</v>
      </c>
      <c r="G223" s="42" t="s">
        <v>302</v>
      </c>
      <c r="H223" s="46">
        <v>1169.28</v>
      </c>
      <c r="J223" s="42" t="s">
        <v>350</v>
      </c>
      <c r="K223" s="42" t="s">
        <v>35</v>
      </c>
      <c r="L223" s="42" t="s">
        <v>328</v>
      </c>
    </row>
    <row r="224" spans="1:12">
      <c r="A224" s="42">
        <v>2019</v>
      </c>
      <c r="B224" s="42">
        <v>332</v>
      </c>
      <c r="C224" s="1">
        <v>43510</v>
      </c>
      <c r="D224" s="1">
        <v>43611</v>
      </c>
      <c r="F224" s="42" t="s">
        <v>655</v>
      </c>
      <c r="G224" s="42" t="s">
        <v>656</v>
      </c>
      <c r="H224" s="46">
        <v>1049.6400000000001</v>
      </c>
      <c r="J224" s="42" t="s">
        <v>350</v>
      </c>
      <c r="K224" s="42" t="s">
        <v>143</v>
      </c>
      <c r="L224" s="42" t="s">
        <v>657</v>
      </c>
    </row>
    <row r="225" spans="1:12">
      <c r="A225" s="42">
        <v>2019</v>
      </c>
      <c r="B225" s="42">
        <v>333</v>
      </c>
      <c r="C225" s="1">
        <v>43510</v>
      </c>
      <c r="D225" s="1">
        <v>43570</v>
      </c>
      <c r="E225" s="42" t="s">
        <v>658</v>
      </c>
      <c r="F225" s="42" t="s">
        <v>659</v>
      </c>
      <c r="G225" s="42" t="s">
        <v>660</v>
      </c>
      <c r="H225" s="46">
        <v>30</v>
      </c>
      <c r="J225" s="42" t="s">
        <v>350</v>
      </c>
      <c r="K225" s="42" t="s">
        <v>39</v>
      </c>
      <c r="L225" s="42" t="s">
        <v>661</v>
      </c>
    </row>
    <row r="226" spans="1:12">
      <c r="A226" s="42">
        <v>2019</v>
      </c>
      <c r="B226" s="42">
        <v>335</v>
      </c>
      <c r="C226" s="1">
        <v>43510</v>
      </c>
      <c r="D226" s="1">
        <v>43570</v>
      </c>
      <c r="E226" s="42" t="s">
        <v>662</v>
      </c>
      <c r="F226" s="42" t="s">
        <v>663</v>
      </c>
      <c r="G226" s="42" t="s">
        <v>302</v>
      </c>
      <c r="H226" s="46">
        <v>48.36</v>
      </c>
      <c r="J226" s="42" t="s">
        <v>350</v>
      </c>
      <c r="K226" s="42" t="s">
        <v>35</v>
      </c>
      <c r="L226" s="42" t="s">
        <v>328</v>
      </c>
    </row>
    <row r="227" spans="1:12">
      <c r="A227" s="42">
        <v>2019</v>
      </c>
      <c r="B227" s="42">
        <v>336</v>
      </c>
      <c r="C227" s="1">
        <v>43510</v>
      </c>
      <c r="D227" s="1">
        <v>43514</v>
      </c>
      <c r="E227" s="42" t="s">
        <v>664</v>
      </c>
      <c r="F227" s="42" t="s">
        <v>665</v>
      </c>
      <c r="G227" s="42" t="s">
        <v>666</v>
      </c>
      <c r="H227" s="46">
        <v>54.96</v>
      </c>
      <c r="J227" s="42" t="s">
        <v>350</v>
      </c>
      <c r="K227" s="42" t="s">
        <v>628</v>
      </c>
      <c r="L227" s="42" t="s">
        <v>629</v>
      </c>
    </row>
    <row r="228" spans="1:12">
      <c r="A228" s="42">
        <v>2019</v>
      </c>
      <c r="B228" s="42">
        <v>337</v>
      </c>
      <c r="C228" s="1">
        <v>43510</v>
      </c>
      <c r="D228" s="1">
        <v>43523</v>
      </c>
      <c r="E228" s="42" t="s">
        <v>667</v>
      </c>
      <c r="F228" s="42" t="s">
        <v>529</v>
      </c>
      <c r="G228" s="42" t="s">
        <v>422</v>
      </c>
      <c r="H228" s="46" t="s">
        <v>668</v>
      </c>
      <c r="J228" s="42" t="s">
        <v>350</v>
      </c>
      <c r="K228" s="42" t="s">
        <v>34</v>
      </c>
      <c r="L228" s="42" t="s">
        <v>503</v>
      </c>
    </row>
    <row r="229" spans="1:12">
      <c r="A229" s="42">
        <v>2019</v>
      </c>
      <c r="B229" s="42">
        <v>337</v>
      </c>
      <c r="C229" s="1">
        <v>43510</v>
      </c>
      <c r="D229" s="1">
        <v>43523</v>
      </c>
      <c r="E229" s="42" t="s">
        <v>669</v>
      </c>
      <c r="F229" s="42" t="s">
        <v>529</v>
      </c>
      <c r="G229" s="42" t="s">
        <v>422</v>
      </c>
      <c r="H229" s="46" t="s">
        <v>668</v>
      </c>
      <c r="J229" s="42" t="s">
        <v>350</v>
      </c>
      <c r="K229" s="42" t="s">
        <v>34</v>
      </c>
      <c r="L229" s="42" t="s">
        <v>503</v>
      </c>
    </row>
    <row r="230" spans="1:12">
      <c r="A230" s="42">
        <v>2019</v>
      </c>
      <c r="B230" s="42">
        <v>337</v>
      </c>
      <c r="C230" s="1">
        <v>43510</v>
      </c>
      <c r="D230" s="1">
        <v>43523</v>
      </c>
      <c r="E230" s="42" t="s">
        <v>670</v>
      </c>
      <c r="F230" s="42" t="s">
        <v>529</v>
      </c>
      <c r="G230" s="42" t="s">
        <v>422</v>
      </c>
      <c r="H230" s="46" t="s">
        <v>668</v>
      </c>
      <c r="J230" s="42" t="s">
        <v>350</v>
      </c>
      <c r="K230" s="42" t="s">
        <v>34</v>
      </c>
      <c r="L230" s="42" t="s">
        <v>503</v>
      </c>
    </row>
    <row r="231" spans="1:12">
      <c r="A231" s="42">
        <v>2019</v>
      </c>
      <c r="B231" s="42">
        <v>352</v>
      </c>
      <c r="C231" s="1">
        <v>43511</v>
      </c>
      <c r="D231" s="1">
        <v>43522</v>
      </c>
      <c r="E231" s="42" t="s">
        <v>671</v>
      </c>
      <c r="F231" s="42" t="s">
        <v>672</v>
      </c>
      <c r="G231" s="42" t="s">
        <v>673</v>
      </c>
      <c r="H231" s="46">
        <v>101.76</v>
      </c>
      <c r="J231" s="42" t="s">
        <v>350</v>
      </c>
      <c r="K231" s="42" t="s">
        <v>94</v>
      </c>
      <c r="L231" s="42" t="s">
        <v>674</v>
      </c>
    </row>
    <row r="232" spans="1:12">
      <c r="A232" s="42">
        <v>2019</v>
      </c>
      <c r="B232" s="42">
        <v>353</v>
      </c>
      <c r="C232" s="1">
        <v>43511</v>
      </c>
      <c r="D232" s="1">
        <v>43578</v>
      </c>
      <c r="E232" s="42" t="s">
        <v>675</v>
      </c>
      <c r="F232" s="42" t="s">
        <v>676</v>
      </c>
      <c r="G232" s="42" t="s">
        <v>677</v>
      </c>
      <c r="H232" s="46">
        <v>331.32</v>
      </c>
      <c r="J232" s="42" t="s">
        <v>350</v>
      </c>
      <c r="K232" s="42" t="s">
        <v>52</v>
      </c>
      <c r="L232" s="42" t="s">
        <v>319</v>
      </c>
    </row>
    <row r="233" spans="1:12">
      <c r="A233" s="42">
        <v>2019</v>
      </c>
      <c r="B233" s="42">
        <v>357</v>
      </c>
      <c r="C233" s="1">
        <v>43511</v>
      </c>
      <c r="D233" s="1">
        <v>43587</v>
      </c>
      <c r="F233" s="42" t="s">
        <v>678</v>
      </c>
      <c r="G233" s="42" t="s">
        <v>385</v>
      </c>
      <c r="H233" s="46">
        <v>803.28</v>
      </c>
      <c r="J233" s="42" t="s">
        <v>350</v>
      </c>
      <c r="K233" s="42" t="s">
        <v>59</v>
      </c>
      <c r="L233" s="42" t="s">
        <v>679</v>
      </c>
    </row>
    <row r="234" spans="1:12">
      <c r="A234" s="42">
        <v>2019</v>
      </c>
      <c r="B234" s="42">
        <v>359</v>
      </c>
      <c r="C234" s="1">
        <v>43514</v>
      </c>
      <c r="D234" s="1">
        <v>43573</v>
      </c>
      <c r="F234" s="42" t="s">
        <v>680</v>
      </c>
      <c r="G234" s="42" t="s">
        <v>681</v>
      </c>
      <c r="H234" s="46">
        <v>1156.2</v>
      </c>
      <c r="J234" s="42" t="s">
        <v>350</v>
      </c>
      <c r="K234" s="42" t="s">
        <v>31</v>
      </c>
      <c r="L234" s="42" t="s">
        <v>351</v>
      </c>
    </row>
    <row r="235" spans="1:12">
      <c r="A235" s="42">
        <v>2019</v>
      </c>
      <c r="B235" s="42">
        <v>360</v>
      </c>
      <c r="C235" s="1">
        <v>43515</v>
      </c>
      <c r="D235" s="1">
        <v>43565</v>
      </c>
      <c r="E235" s="42" t="s">
        <v>682</v>
      </c>
      <c r="F235" s="42" t="s">
        <v>419</v>
      </c>
      <c r="G235" s="42" t="s">
        <v>420</v>
      </c>
      <c r="H235" s="46">
        <v>240</v>
      </c>
      <c r="J235" s="42" t="s">
        <v>350</v>
      </c>
      <c r="K235" s="42" t="s">
        <v>35</v>
      </c>
      <c r="L235" s="42" t="s">
        <v>328</v>
      </c>
    </row>
    <row r="236" spans="1:12">
      <c r="A236" s="42">
        <v>2019</v>
      </c>
      <c r="B236" s="42">
        <v>361</v>
      </c>
      <c r="C236" s="1">
        <v>43515</v>
      </c>
      <c r="D236" s="1">
        <v>43629</v>
      </c>
      <c r="E236" s="42" t="s">
        <v>683</v>
      </c>
      <c r="F236" s="42" t="s">
        <v>596</v>
      </c>
      <c r="G236" s="42" t="s">
        <v>302</v>
      </c>
      <c r="H236" s="46">
        <v>117.48</v>
      </c>
      <c r="J236" s="42" t="s">
        <v>350</v>
      </c>
      <c r="K236" s="42" t="s">
        <v>331</v>
      </c>
      <c r="L236" s="42" t="s">
        <v>332</v>
      </c>
    </row>
    <row r="237" spans="1:12">
      <c r="A237" s="42">
        <v>2019</v>
      </c>
      <c r="B237" s="42">
        <v>362</v>
      </c>
      <c r="C237" s="1">
        <v>43515</v>
      </c>
      <c r="D237" s="1">
        <v>43833</v>
      </c>
      <c r="E237" s="42" t="s">
        <v>684</v>
      </c>
      <c r="F237" s="42" t="s">
        <v>685</v>
      </c>
      <c r="G237" s="42" t="s">
        <v>686</v>
      </c>
      <c r="H237" s="46">
        <v>362.88</v>
      </c>
      <c r="J237" s="42" t="s">
        <v>350</v>
      </c>
      <c r="K237" s="42" t="s">
        <v>544</v>
      </c>
      <c r="L237" s="42" t="s">
        <v>545</v>
      </c>
    </row>
    <row r="238" spans="1:12">
      <c r="A238" s="42">
        <v>2019</v>
      </c>
      <c r="B238" s="42">
        <v>366</v>
      </c>
      <c r="C238" s="1">
        <v>43515</v>
      </c>
      <c r="D238" s="1">
        <v>43579</v>
      </c>
      <c r="E238" s="42" t="s">
        <v>687</v>
      </c>
      <c r="F238" s="42" t="s">
        <v>688</v>
      </c>
      <c r="G238" s="42" t="s">
        <v>302</v>
      </c>
      <c r="H238" s="46">
        <v>970</v>
      </c>
      <c r="J238" s="42" t="s">
        <v>350</v>
      </c>
      <c r="K238" s="42" t="s">
        <v>28</v>
      </c>
      <c r="L238" s="42" t="s">
        <v>689</v>
      </c>
    </row>
    <row r="239" spans="1:12">
      <c r="A239" s="42">
        <v>2019</v>
      </c>
      <c r="B239" s="42">
        <v>366</v>
      </c>
      <c r="C239" s="1">
        <v>43515</v>
      </c>
      <c r="D239" s="1">
        <v>43579</v>
      </c>
      <c r="E239" s="42" t="s">
        <v>690</v>
      </c>
      <c r="F239" s="42" t="s">
        <v>688</v>
      </c>
      <c r="G239" s="42" t="s">
        <v>302</v>
      </c>
      <c r="H239" s="46">
        <v>970</v>
      </c>
      <c r="J239" s="42" t="s">
        <v>350</v>
      </c>
      <c r="K239" s="42" t="s">
        <v>28</v>
      </c>
      <c r="L239" s="42" t="s">
        <v>689</v>
      </c>
    </row>
    <row r="240" spans="1:12">
      <c r="A240" s="42">
        <v>2019</v>
      </c>
      <c r="B240" s="42">
        <v>366</v>
      </c>
      <c r="C240" s="1">
        <v>43515</v>
      </c>
      <c r="D240" s="1">
        <v>43579</v>
      </c>
      <c r="E240" s="42" t="s">
        <v>691</v>
      </c>
      <c r="F240" s="42" t="s">
        <v>688</v>
      </c>
      <c r="G240" s="42" t="s">
        <v>302</v>
      </c>
      <c r="H240" s="46">
        <v>970</v>
      </c>
      <c r="J240" s="42" t="s">
        <v>350</v>
      </c>
      <c r="K240" s="42" t="s">
        <v>28</v>
      </c>
      <c r="L240" s="42" t="s">
        <v>689</v>
      </c>
    </row>
    <row r="241" spans="1:12">
      <c r="A241" s="42">
        <v>2019</v>
      </c>
      <c r="B241" s="42">
        <v>367</v>
      </c>
      <c r="C241" s="1">
        <v>43515</v>
      </c>
      <c r="D241" s="1">
        <v>43570</v>
      </c>
      <c r="F241" s="42" t="s">
        <v>692</v>
      </c>
      <c r="G241" s="42" t="s">
        <v>693</v>
      </c>
      <c r="H241" s="46">
        <v>27.48</v>
      </c>
      <c r="J241" s="42" t="s">
        <v>350</v>
      </c>
      <c r="K241" s="42" t="s">
        <v>126</v>
      </c>
      <c r="L241" s="42" t="s">
        <v>694</v>
      </c>
    </row>
    <row r="242" spans="1:12">
      <c r="A242" s="42">
        <v>2019</v>
      </c>
      <c r="B242" s="42">
        <v>369</v>
      </c>
      <c r="C242" s="1">
        <v>43515</v>
      </c>
      <c r="D242" s="1">
        <v>43733</v>
      </c>
      <c r="E242" s="42" t="s">
        <v>695</v>
      </c>
      <c r="F242" s="42" t="s">
        <v>696</v>
      </c>
      <c r="G242" s="42" t="s">
        <v>697</v>
      </c>
      <c r="H242" s="46">
        <v>863.52</v>
      </c>
      <c r="J242" s="42" t="s">
        <v>350</v>
      </c>
      <c r="K242" s="42" t="s">
        <v>56</v>
      </c>
      <c r="L242" s="42" t="s">
        <v>698</v>
      </c>
    </row>
    <row r="243" spans="1:12">
      <c r="A243" s="42">
        <v>2019</v>
      </c>
      <c r="B243" s="42">
        <v>378</v>
      </c>
      <c r="C243" s="1">
        <v>43515</v>
      </c>
      <c r="D243" s="1">
        <v>43514</v>
      </c>
      <c r="E243" s="42" t="s">
        <v>699</v>
      </c>
      <c r="F243" s="42" t="s">
        <v>700</v>
      </c>
      <c r="G243" s="42" t="s">
        <v>302</v>
      </c>
      <c r="H243" s="46">
        <v>203.64</v>
      </c>
      <c r="J243" s="42" t="s">
        <v>350</v>
      </c>
      <c r="K243" s="42" t="s">
        <v>408</v>
      </c>
      <c r="L243" s="42" t="s">
        <v>409</v>
      </c>
    </row>
    <row r="244" spans="1:12">
      <c r="A244" s="42">
        <v>2019</v>
      </c>
      <c r="B244" s="42">
        <v>379</v>
      </c>
      <c r="C244" s="1">
        <v>43515</v>
      </c>
      <c r="D244" s="1">
        <v>43570</v>
      </c>
      <c r="F244" s="42" t="s">
        <v>701</v>
      </c>
      <c r="G244" s="42" t="s">
        <v>702</v>
      </c>
      <c r="H244" s="46">
        <v>54.96</v>
      </c>
      <c r="J244" s="42" t="s">
        <v>350</v>
      </c>
      <c r="K244" s="42" t="s">
        <v>29</v>
      </c>
      <c r="L244" s="42" t="s">
        <v>315</v>
      </c>
    </row>
    <row r="245" spans="1:12">
      <c r="A245" s="42">
        <v>2019</v>
      </c>
      <c r="B245" s="42">
        <v>393</v>
      </c>
      <c r="C245" s="1">
        <v>43518</v>
      </c>
      <c r="D245" s="1">
        <v>43544</v>
      </c>
      <c r="E245" s="42" t="s">
        <v>703</v>
      </c>
      <c r="F245" s="42" t="s">
        <v>704</v>
      </c>
      <c r="G245" s="42" t="s">
        <v>705</v>
      </c>
      <c r="H245" s="46">
        <v>43.44</v>
      </c>
      <c r="J245" s="42" t="s">
        <v>350</v>
      </c>
      <c r="K245" s="42" t="s">
        <v>368</v>
      </c>
      <c r="L245" s="42" t="s">
        <v>369</v>
      </c>
    </row>
    <row r="246" spans="1:12">
      <c r="A246" s="42">
        <v>2019</v>
      </c>
      <c r="B246" s="42">
        <v>394</v>
      </c>
      <c r="C246" s="1">
        <v>43518</v>
      </c>
      <c r="D246" s="1">
        <v>43528</v>
      </c>
      <c r="E246" s="42" t="s">
        <v>706</v>
      </c>
      <c r="F246" s="42" t="s">
        <v>707</v>
      </c>
      <c r="G246" s="42" t="s">
        <v>708</v>
      </c>
      <c r="H246" s="46">
        <v>231.6</v>
      </c>
      <c r="J246" s="42" t="s">
        <v>350</v>
      </c>
      <c r="K246" s="42" t="s">
        <v>408</v>
      </c>
      <c r="L246" s="42" t="s">
        <v>409</v>
      </c>
    </row>
    <row r="247" spans="1:12">
      <c r="A247" s="42">
        <v>2019</v>
      </c>
      <c r="B247" s="42">
        <v>395</v>
      </c>
      <c r="C247" s="1">
        <v>43518</v>
      </c>
      <c r="D247" s="1">
        <v>43542</v>
      </c>
      <c r="F247" s="42" t="s">
        <v>709</v>
      </c>
      <c r="G247" s="42" t="s">
        <v>710</v>
      </c>
      <c r="H247" s="46">
        <v>603.12</v>
      </c>
      <c r="J247" s="42" t="s">
        <v>350</v>
      </c>
      <c r="K247" s="42" t="s">
        <v>40</v>
      </c>
      <c r="L247" s="42" t="s">
        <v>640</v>
      </c>
    </row>
    <row r="248" spans="1:12">
      <c r="A248" s="42">
        <v>2019</v>
      </c>
      <c r="B248" s="42">
        <v>396</v>
      </c>
      <c r="C248" s="1">
        <v>43518</v>
      </c>
      <c r="D248" s="1">
        <v>43542</v>
      </c>
      <c r="F248" s="42" t="s">
        <v>711</v>
      </c>
      <c r="G248" s="42" t="s">
        <v>712</v>
      </c>
      <c r="H248" s="46">
        <v>617.64</v>
      </c>
      <c r="J248" s="42" t="s">
        <v>350</v>
      </c>
      <c r="K248" s="42" t="s">
        <v>40</v>
      </c>
      <c r="L248" s="42" t="s">
        <v>640</v>
      </c>
    </row>
    <row r="249" spans="1:12">
      <c r="A249" s="42">
        <v>2019</v>
      </c>
      <c r="B249" s="42">
        <v>397</v>
      </c>
      <c r="C249" s="1">
        <v>43518</v>
      </c>
      <c r="D249" s="1">
        <v>43556</v>
      </c>
      <c r="F249" s="42" t="s">
        <v>713</v>
      </c>
      <c r="G249" s="42" t="s">
        <v>714</v>
      </c>
      <c r="H249" s="46">
        <v>78.84</v>
      </c>
      <c r="J249" s="42" t="s">
        <v>350</v>
      </c>
      <c r="K249" s="42" t="s">
        <v>519</v>
      </c>
      <c r="L249" s="42" t="s">
        <v>520</v>
      </c>
    </row>
    <row r="250" spans="1:12">
      <c r="A250" s="42">
        <v>2019</v>
      </c>
      <c r="B250" s="42">
        <v>414</v>
      </c>
      <c r="C250" s="1">
        <v>43523</v>
      </c>
      <c r="D250" s="1">
        <v>43528</v>
      </c>
      <c r="E250" s="42" t="s">
        <v>715</v>
      </c>
      <c r="F250" s="42" t="s">
        <v>326</v>
      </c>
      <c r="G250" s="42" t="s">
        <v>422</v>
      </c>
      <c r="H250" s="46">
        <v>85.56</v>
      </c>
      <c r="J250" s="42" t="s">
        <v>350</v>
      </c>
      <c r="K250" s="42" t="s">
        <v>408</v>
      </c>
      <c r="L250" s="42" t="s">
        <v>409</v>
      </c>
    </row>
    <row r="251" spans="1:12">
      <c r="A251" s="42">
        <v>2019</v>
      </c>
      <c r="B251" s="42">
        <v>415</v>
      </c>
      <c r="C251" s="1">
        <v>43523</v>
      </c>
      <c r="D251" s="1">
        <v>43528</v>
      </c>
      <c r="E251" s="42" t="s">
        <v>716</v>
      </c>
      <c r="F251" s="42" t="s">
        <v>717</v>
      </c>
      <c r="G251" s="42" t="s">
        <v>372</v>
      </c>
      <c r="H251" s="46">
        <v>18</v>
      </c>
      <c r="J251" s="42" t="s">
        <v>350</v>
      </c>
      <c r="K251" s="42" t="s">
        <v>718</v>
      </c>
      <c r="L251" s="42" t="s">
        <v>719</v>
      </c>
    </row>
    <row r="252" spans="1:12">
      <c r="A252" s="42">
        <v>2019</v>
      </c>
      <c r="B252" s="42">
        <v>415</v>
      </c>
      <c r="C252" s="1">
        <v>43523</v>
      </c>
      <c r="D252" s="1">
        <v>43528</v>
      </c>
      <c r="E252" s="42" t="s">
        <v>720</v>
      </c>
      <c r="F252" s="42" t="s">
        <v>717</v>
      </c>
      <c r="G252" s="42" t="s">
        <v>372</v>
      </c>
      <c r="H252" s="46">
        <v>18</v>
      </c>
      <c r="J252" s="42" t="s">
        <v>350</v>
      </c>
      <c r="K252" s="42" t="s">
        <v>718</v>
      </c>
      <c r="L252" s="42" t="s">
        <v>719</v>
      </c>
    </row>
    <row r="253" spans="1:12">
      <c r="A253" s="42">
        <v>2019</v>
      </c>
      <c r="B253" s="42">
        <v>419</v>
      </c>
      <c r="C253" s="1">
        <v>43523</v>
      </c>
      <c r="D253" s="1">
        <v>43519</v>
      </c>
      <c r="E253" s="42" t="s">
        <v>721</v>
      </c>
      <c r="F253" s="42" t="s">
        <v>722</v>
      </c>
      <c r="G253" s="42" t="s">
        <v>723</v>
      </c>
      <c r="H253" s="46">
        <v>360.36</v>
      </c>
      <c r="J253" s="42" t="s">
        <v>350</v>
      </c>
      <c r="K253" s="42" t="s">
        <v>29</v>
      </c>
      <c r="L253" s="42" t="s">
        <v>315</v>
      </c>
    </row>
    <row r="254" spans="1:12">
      <c r="A254" s="42">
        <v>2019</v>
      </c>
      <c r="B254" s="42">
        <v>432</v>
      </c>
      <c r="C254" s="1">
        <v>43523</v>
      </c>
      <c r="D254" s="1">
        <v>43556</v>
      </c>
      <c r="F254" s="42" t="s">
        <v>724</v>
      </c>
      <c r="G254" s="42" t="s">
        <v>725</v>
      </c>
      <c r="H254" s="46">
        <v>1100.28</v>
      </c>
      <c r="J254" s="42" t="s">
        <v>350</v>
      </c>
      <c r="K254" s="42" t="s">
        <v>29</v>
      </c>
      <c r="L254" s="42" t="s">
        <v>315</v>
      </c>
    </row>
    <row r="255" spans="1:12">
      <c r="A255" s="42">
        <v>2019</v>
      </c>
      <c r="B255" s="42">
        <v>434</v>
      </c>
      <c r="C255" s="1">
        <v>43524</v>
      </c>
      <c r="D255" s="1">
        <v>43562</v>
      </c>
      <c r="E255" s="42" t="s">
        <v>726</v>
      </c>
      <c r="F255" s="42" t="s">
        <v>633</v>
      </c>
      <c r="G255" s="42" t="s">
        <v>727</v>
      </c>
      <c r="H255" s="46">
        <v>102.72</v>
      </c>
      <c r="J255" s="42" t="s">
        <v>350</v>
      </c>
      <c r="K255" s="42" t="s">
        <v>628</v>
      </c>
      <c r="L255" s="42" t="s">
        <v>629</v>
      </c>
    </row>
    <row r="256" spans="1:12">
      <c r="A256" s="42">
        <v>2019</v>
      </c>
      <c r="B256" s="42">
        <v>439</v>
      </c>
      <c r="C256" s="1">
        <v>43528</v>
      </c>
      <c r="D256" s="1">
        <v>43529</v>
      </c>
      <c r="E256" s="42" t="s">
        <v>728</v>
      </c>
      <c r="F256" s="42" t="s">
        <v>729</v>
      </c>
      <c r="G256" s="42" t="s">
        <v>302</v>
      </c>
      <c r="H256" s="46">
        <v>275</v>
      </c>
      <c r="J256" s="42" t="s">
        <v>350</v>
      </c>
      <c r="K256" s="42" t="s">
        <v>28</v>
      </c>
      <c r="L256" s="42" t="s">
        <v>689</v>
      </c>
    </row>
    <row r="257" spans="1:12">
      <c r="A257" s="42">
        <v>2019</v>
      </c>
      <c r="B257" s="42">
        <v>439</v>
      </c>
      <c r="C257" s="1">
        <v>43528</v>
      </c>
      <c r="D257" s="1">
        <v>43529</v>
      </c>
      <c r="E257" s="42" t="s">
        <v>730</v>
      </c>
      <c r="F257" s="42" t="s">
        <v>731</v>
      </c>
      <c r="G257" s="42" t="s">
        <v>302</v>
      </c>
      <c r="H257" s="46">
        <v>275</v>
      </c>
      <c r="J257" s="42" t="s">
        <v>350</v>
      </c>
      <c r="K257" s="42" t="s">
        <v>28</v>
      </c>
      <c r="L257" s="42" t="s">
        <v>689</v>
      </c>
    </row>
    <row r="258" spans="1:12">
      <c r="A258" s="42">
        <v>2019</v>
      </c>
      <c r="B258" s="42">
        <v>439</v>
      </c>
      <c r="C258" s="1">
        <v>43528</v>
      </c>
      <c r="D258" s="1">
        <v>43529</v>
      </c>
      <c r="E258" s="42" t="s">
        <v>732</v>
      </c>
      <c r="F258" s="42" t="s">
        <v>731</v>
      </c>
      <c r="G258" s="42" t="s">
        <v>302</v>
      </c>
      <c r="H258" s="46">
        <v>275</v>
      </c>
      <c r="J258" s="42" t="s">
        <v>350</v>
      </c>
      <c r="K258" s="42" t="s">
        <v>28</v>
      </c>
      <c r="L258" s="42" t="s">
        <v>689</v>
      </c>
    </row>
    <row r="259" spans="1:12">
      <c r="A259" s="42">
        <v>2019</v>
      </c>
      <c r="B259" s="42">
        <v>440</v>
      </c>
      <c r="C259" s="1">
        <v>43528</v>
      </c>
      <c r="D259" s="1">
        <v>43614</v>
      </c>
      <c r="E259" s="42" t="s">
        <v>733</v>
      </c>
      <c r="F259" s="42" t="s">
        <v>688</v>
      </c>
      <c r="G259" s="42" t="s">
        <v>302</v>
      </c>
      <c r="H259" s="46">
        <v>973.8</v>
      </c>
      <c r="J259" s="42" t="s">
        <v>350</v>
      </c>
      <c r="K259" s="42" t="s">
        <v>28</v>
      </c>
      <c r="L259" s="42" t="s">
        <v>689</v>
      </c>
    </row>
    <row r="260" spans="1:12">
      <c r="A260" s="42">
        <v>2019</v>
      </c>
      <c r="B260" s="42">
        <v>440</v>
      </c>
      <c r="C260" s="1">
        <v>43528</v>
      </c>
      <c r="D260" s="1">
        <v>43614</v>
      </c>
      <c r="E260" s="42" t="s">
        <v>734</v>
      </c>
      <c r="F260" s="42" t="s">
        <v>688</v>
      </c>
      <c r="G260" s="42" t="s">
        <v>302</v>
      </c>
      <c r="H260" s="46">
        <v>973.8</v>
      </c>
      <c r="J260" s="42" t="s">
        <v>350</v>
      </c>
      <c r="K260" s="42" t="s">
        <v>28</v>
      </c>
      <c r="L260" s="42" t="s">
        <v>689</v>
      </c>
    </row>
    <row r="261" spans="1:12">
      <c r="A261" s="42">
        <v>2019</v>
      </c>
      <c r="B261" s="42">
        <v>441</v>
      </c>
      <c r="C261" s="1">
        <v>43528</v>
      </c>
      <c r="D261" s="1">
        <v>43565</v>
      </c>
      <c r="E261" s="42" t="s">
        <v>735</v>
      </c>
      <c r="F261" s="42" t="s">
        <v>736</v>
      </c>
      <c r="G261" s="42" t="s">
        <v>737</v>
      </c>
      <c r="H261" s="46">
        <v>41.88</v>
      </c>
      <c r="J261" s="42" t="s">
        <v>350</v>
      </c>
      <c r="K261" s="42" t="s">
        <v>120</v>
      </c>
      <c r="L261" s="42" t="s">
        <v>738</v>
      </c>
    </row>
    <row r="262" spans="1:12">
      <c r="A262" s="42">
        <v>2019</v>
      </c>
      <c r="B262" s="42">
        <v>442</v>
      </c>
      <c r="C262" s="1">
        <v>43528</v>
      </c>
      <c r="D262" s="1">
        <v>43523</v>
      </c>
      <c r="E262" s="42" t="s">
        <v>739</v>
      </c>
      <c r="F262" s="42" t="s">
        <v>498</v>
      </c>
      <c r="G262" s="42" t="s">
        <v>302</v>
      </c>
      <c r="H262" s="46">
        <v>63.48</v>
      </c>
      <c r="J262" s="42" t="s">
        <v>350</v>
      </c>
      <c r="K262" s="42" t="s">
        <v>95</v>
      </c>
      <c r="L262" s="42" t="s">
        <v>383</v>
      </c>
    </row>
    <row r="263" spans="1:12">
      <c r="A263" s="42">
        <v>2019</v>
      </c>
      <c r="B263" s="42">
        <v>443</v>
      </c>
      <c r="C263" s="1">
        <v>43528</v>
      </c>
      <c r="D263" s="1">
        <v>43690</v>
      </c>
      <c r="E263" s="42" t="s">
        <v>740</v>
      </c>
      <c r="F263" s="42" t="s">
        <v>741</v>
      </c>
      <c r="G263" s="42" t="s">
        <v>660</v>
      </c>
      <c r="H263" s="46">
        <v>375</v>
      </c>
      <c r="J263" s="42" t="s">
        <v>350</v>
      </c>
      <c r="K263" s="42" t="s">
        <v>68</v>
      </c>
      <c r="L263" s="42" t="s">
        <v>604</v>
      </c>
    </row>
    <row r="264" spans="1:12">
      <c r="A264" s="42">
        <v>2019</v>
      </c>
      <c r="B264" s="42">
        <v>444</v>
      </c>
      <c r="C264" s="1">
        <v>43528</v>
      </c>
      <c r="D264" s="1">
        <v>43599</v>
      </c>
      <c r="E264" s="42" t="s">
        <v>742</v>
      </c>
      <c r="F264" s="42" t="s">
        <v>743</v>
      </c>
      <c r="G264" s="42" t="s">
        <v>744</v>
      </c>
      <c r="H264" s="46">
        <v>1029.24</v>
      </c>
      <c r="J264" s="42" t="s">
        <v>350</v>
      </c>
      <c r="K264" s="42" t="s">
        <v>36</v>
      </c>
      <c r="L264" s="42" t="s">
        <v>580</v>
      </c>
    </row>
    <row r="265" spans="1:12">
      <c r="A265" s="42">
        <v>2019</v>
      </c>
      <c r="B265" s="42">
        <v>483</v>
      </c>
      <c r="C265" s="1">
        <v>43531</v>
      </c>
      <c r="D265" s="1">
        <v>43543</v>
      </c>
      <c r="F265" s="42" t="s">
        <v>745</v>
      </c>
      <c r="G265" s="42" t="s">
        <v>746</v>
      </c>
      <c r="H265" s="46">
        <v>483.6</v>
      </c>
      <c r="J265" s="42" t="s">
        <v>350</v>
      </c>
      <c r="K265" s="42" t="s">
        <v>96</v>
      </c>
      <c r="L265" s="42" t="s">
        <v>354</v>
      </c>
    </row>
    <row r="266" spans="1:12">
      <c r="A266" s="42">
        <v>2019</v>
      </c>
      <c r="B266" s="42">
        <v>493</v>
      </c>
      <c r="C266" s="1">
        <v>43532</v>
      </c>
      <c r="D266" s="1">
        <v>43538</v>
      </c>
      <c r="E266" s="42" t="s">
        <v>747</v>
      </c>
      <c r="F266" s="42" t="s">
        <v>486</v>
      </c>
      <c r="G266" s="42" t="s">
        <v>372</v>
      </c>
      <c r="H266" s="46">
        <v>838.8</v>
      </c>
      <c r="J266" s="42" t="s">
        <v>350</v>
      </c>
      <c r="K266" s="42" t="s">
        <v>119</v>
      </c>
      <c r="L266" s="42" t="s">
        <v>748</v>
      </c>
    </row>
    <row r="267" spans="1:12">
      <c r="A267" s="42">
        <v>2019</v>
      </c>
      <c r="B267" s="42">
        <v>494</v>
      </c>
      <c r="C267" s="1">
        <v>43532</v>
      </c>
      <c r="D267" s="1">
        <v>43538</v>
      </c>
      <c r="E267" s="42" t="s">
        <v>749</v>
      </c>
      <c r="F267" s="42" t="s">
        <v>621</v>
      </c>
      <c r="G267" s="42" t="s">
        <v>372</v>
      </c>
      <c r="H267" s="46">
        <v>60</v>
      </c>
      <c r="J267" s="42" t="s">
        <v>350</v>
      </c>
      <c r="K267" s="42" t="s">
        <v>119</v>
      </c>
      <c r="L267" s="42" t="s">
        <v>748</v>
      </c>
    </row>
    <row r="268" spans="1:12">
      <c r="A268" s="42">
        <v>2019</v>
      </c>
      <c r="B268" s="42">
        <v>515</v>
      </c>
      <c r="C268" s="1">
        <v>43532</v>
      </c>
      <c r="D268" s="1">
        <v>43570</v>
      </c>
      <c r="E268" s="42" t="s">
        <v>750</v>
      </c>
      <c r="F268" s="42" t="s">
        <v>751</v>
      </c>
      <c r="G268" s="42" t="s">
        <v>752</v>
      </c>
      <c r="H268" s="46">
        <v>126.96</v>
      </c>
      <c r="J268" s="42" t="s">
        <v>350</v>
      </c>
      <c r="K268" s="42" t="s">
        <v>55</v>
      </c>
      <c r="L268" s="42" t="s">
        <v>493</v>
      </c>
    </row>
    <row r="269" spans="1:12">
      <c r="A269" s="42">
        <v>2019</v>
      </c>
      <c r="B269" s="42">
        <v>516</v>
      </c>
      <c r="C269" s="1">
        <v>43532</v>
      </c>
      <c r="D269" s="1">
        <v>43538</v>
      </c>
      <c r="F269" s="42" t="s">
        <v>753</v>
      </c>
      <c r="G269" s="42" t="s">
        <v>754</v>
      </c>
      <c r="H269" s="46">
        <v>72</v>
      </c>
      <c r="J269" s="42" t="s">
        <v>350</v>
      </c>
      <c r="K269" s="42" t="s">
        <v>122</v>
      </c>
      <c r="L269" s="42" t="s">
        <v>755</v>
      </c>
    </row>
    <row r="270" spans="1:12">
      <c r="A270" s="42">
        <v>2019</v>
      </c>
      <c r="B270" s="42">
        <v>517</v>
      </c>
      <c r="C270" s="1">
        <v>43532</v>
      </c>
      <c r="D270" s="1">
        <v>43565</v>
      </c>
      <c r="E270" s="42" t="s">
        <v>756</v>
      </c>
      <c r="F270" s="42" t="s">
        <v>540</v>
      </c>
      <c r="G270" s="42" t="s">
        <v>757</v>
      </c>
      <c r="H270" s="46">
        <v>240</v>
      </c>
      <c r="J270" s="42" t="s">
        <v>350</v>
      </c>
      <c r="K270" s="42" t="s">
        <v>35</v>
      </c>
      <c r="L270" s="42" t="s">
        <v>328</v>
      </c>
    </row>
    <row r="271" spans="1:12">
      <c r="A271" s="42">
        <v>2019</v>
      </c>
      <c r="B271" s="42">
        <v>518</v>
      </c>
      <c r="C271" s="1">
        <v>43532</v>
      </c>
      <c r="D271" s="1">
        <v>43579</v>
      </c>
      <c r="F271" s="42" t="s">
        <v>758</v>
      </c>
      <c r="G271" s="42" t="s">
        <v>385</v>
      </c>
      <c r="H271" s="46">
        <v>586.32000000000005</v>
      </c>
      <c r="J271" s="42" t="s">
        <v>350</v>
      </c>
      <c r="K271" s="42" t="s">
        <v>59</v>
      </c>
      <c r="L271" s="42" t="s">
        <v>679</v>
      </c>
    </row>
    <row r="272" spans="1:12">
      <c r="A272" s="42">
        <v>2019</v>
      </c>
      <c r="B272" s="42">
        <v>520</v>
      </c>
      <c r="C272" s="1">
        <v>43532</v>
      </c>
      <c r="D272" s="1">
        <v>43537</v>
      </c>
      <c r="F272" s="42" t="s">
        <v>759</v>
      </c>
      <c r="G272" s="42" t="s">
        <v>422</v>
      </c>
      <c r="H272" s="46">
        <v>94.44</v>
      </c>
      <c r="J272" s="42" t="s">
        <v>350</v>
      </c>
      <c r="K272" s="42" t="s">
        <v>61</v>
      </c>
      <c r="L272" s="42" t="s">
        <v>387</v>
      </c>
    </row>
    <row r="273" spans="1:12">
      <c r="A273" s="42">
        <v>2019</v>
      </c>
      <c r="B273" s="42">
        <v>528</v>
      </c>
      <c r="C273" s="1">
        <v>43535</v>
      </c>
      <c r="D273" s="1">
        <v>43544</v>
      </c>
      <c r="E273" s="42" t="s">
        <v>760</v>
      </c>
      <c r="F273" s="42" t="s">
        <v>526</v>
      </c>
      <c r="G273" s="42" t="s">
        <v>761</v>
      </c>
      <c r="H273" s="46">
        <v>61.08</v>
      </c>
      <c r="J273" s="42" t="s">
        <v>350</v>
      </c>
      <c r="K273" s="42" t="s">
        <v>95</v>
      </c>
      <c r="L273" s="42" t="s">
        <v>383</v>
      </c>
    </row>
    <row r="274" spans="1:12">
      <c r="A274" s="42">
        <v>2019</v>
      </c>
      <c r="B274" s="42">
        <v>540</v>
      </c>
      <c r="C274" s="1">
        <v>43537</v>
      </c>
      <c r="D274" s="1">
        <v>43622</v>
      </c>
      <c r="E274" s="42" t="s">
        <v>762</v>
      </c>
      <c r="F274" s="42" t="s">
        <v>763</v>
      </c>
      <c r="G274" s="42" t="s">
        <v>302</v>
      </c>
      <c r="H274" s="46">
        <v>71.58</v>
      </c>
      <c r="J274" s="42" t="s">
        <v>350</v>
      </c>
      <c r="K274" s="42" t="s">
        <v>35</v>
      </c>
      <c r="L274" s="42" t="s">
        <v>328</v>
      </c>
    </row>
    <row r="275" spans="1:12">
      <c r="A275" s="42">
        <v>2019</v>
      </c>
      <c r="B275" s="42">
        <v>545</v>
      </c>
      <c r="C275" s="1">
        <v>43538</v>
      </c>
      <c r="D275" s="1">
        <v>43591</v>
      </c>
      <c r="E275" s="42" t="s">
        <v>764</v>
      </c>
      <c r="F275" s="42" t="s">
        <v>765</v>
      </c>
      <c r="G275" s="42" t="s">
        <v>302</v>
      </c>
      <c r="H275" s="46">
        <v>100.02</v>
      </c>
      <c r="J275" s="42" t="s">
        <v>350</v>
      </c>
      <c r="K275" s="42" t="s">
        <v>35</v>
      </c>
      <c r="L275" s="42" t="s">
        <v>328</v>
      </c>
    </row>
    <row r="276" spans="1:12">
      <c r="A276" s="42">
        <v>2019</v>
      </c>
      <c r="B276" s="42">
        <v>547</v>
      </c>
      <c r="C276" s="1">
        <v>43538</v>
      </c>
      <c r="D276" s="1">
        <v>43551</v>
      </c>
      <c r="F276" s="42" t="s">
        <v>355</v>
      </c>
      <c r="G276" s="42" t="s">
        <v>766</v>
      </c>
      <c r="H276" s="46">
        <v>266.64</v>
      </c>
      <c r="J276" s="42" t="s">
        <v>350</v>
      </c>
      <c r="K276" s="42" t="s">
        <v>77</v>
      </c>
      <c r="L276" s="42" t="s">
        <v>767</v>
      </c>
    </row>
    <row r="277" spans="1:12">
      <c r="A277" s="42">
        <v>2019</v>
      </c>
      <c r="B277" s="42">
        <v>548</v>
      </c>
      <c r="C277" s="1">
        <v>43538</v>
      </c>
      <c r="D277" s="1">
        <v>43572</v>
      </c>
      <c r="E277" s="42" t="s">
        <v>768</v>
      </c>
      <c r="F277" s="42" t="s">
        <v>769</v>
      </c>
      <c r="G277" s="42" t="s">
        <v>554</v>
      </c>
      <c r="H277" s="46">
        <v>139.26</v>
      </c>
      <c r="J277" s="42" t="s">
        <v>350</v>
      </c>
      <c r="K277" s="42" t="s">
        <v>331</v>
      </c>
      <c r="L277" s="42" t="s">
        <v>332</v>
      </c>
    </row>
    <row r="278" spans="1:12">
      <c r="A278" s="42">
        <v>2019</v>
      </c>
      <c r="B278" s="42">
        <v>550</v>
      </c>
      <c r="C278" s="1">
        <v>43538</v>
      </c>
      <c r="D278" s="1">
        <v>43564</v>
      </c>
      <c r="F278" s="42" t="s">
        <v>770</v>
      </c>
      <c r="G278" s="42" t="s">
        <v>771</v>
      </c>
      <c r="H278" s="46">
        <v>60</v>
      </c>
      <c r="J278" s="42" t="s">
        <v>350</v>
      </c>
      <c r="K278" s="42" t="s">
        <v>130</v>
      </c>
      <c r="L278" s="42" t="s">
        <v>772</v>
      </c>
    </row>
    <row r="279" spans="1:12">
      <c r="A279" s="42">
        <v>2019</v>
      </c>
      <c r="B279" s="42">
        <v>551</v>
      </c>
      <c r="C279" s="1">
        <v>43538</v>
      </c>
      <c r="D279" s="1">
        <v>43637</v>
      </c>
      <c r="E279" s="42" t="s">
        <v>726</v>
      </c>
      <c r="F279" s="42" t="s">
        <v>633</v>
      </c>
      <c r="G279" s="42" t="s">
        <v>773</v>
      </c>
      <c r="H279" s="46">
        <v>724.56</v>
      </c>
      <c r="J279" s="42" t="s">
        <v>350</v>
      </c>
      <c r="K279" s="42" t="s">
        <v>628</v>
      </c>
      <c r="L279" s="42" t="s">
        <v>629</v>
      </c>
    </row>
    <row r="280" spans="1:12">
      <c r="A280" s="42">
        <v>2019</v>
      </c>
      <c r="B280" s="42">
        <v>552</v>
      </c>
      <c r="C280" s="1">
        <v>43538</v>
      </c>
      <c r="D280" s="1">
        <v>43677</v>
      </c>
      <c r="E280" s="42" t="s">
        <v>410</v>
      </c>
      <c r="F280" s="42" t="s">
        <v>411</v>
      </c>
      <c r="G280" s="42" t="s">
        <v>774</v>
      </c>
      <c r="H280" s="46">
        <v>436.68</v>
      </c>
      <c r="J280" s="42" t="s">
        <v>350</v>
      </c>
      <c r="K280" s="42" t="s">
        <v>343</v>
      </c>
      <c r="L280" s="42" t="s">
        <v>344</v>
      </c>
    </row>
    <row r="281" spans="1:12">
      <c r="A281" s="42">
        <v>2019</v>
      </c>
      <c r="B281" s="42">
        <v>553</v>
      </c>
      <c r="C281" s="1">
        <v>43538</v>
      </c>
      <c r="D281" s="1">
        <v>43579</v>
      </c>
      <c r="E281" s="42" t="s">
        <v>775</v>
      </c>
      <c r="F281" s="42" t="s">
        <v>776</v>
      </c>
      <c r="G281" s="42" t="s">
        <v>462</v>
      </c>
      <c r="H281" s="46">
        <v>70.8</v>
      </c>
      <c r="J281" s="42" t="s">
        <v>350</v>
      </c>
      <c r="K281" s="42" t="s">
        <v>94</v>
      </c>
      <c r="L281" s="42" t="s">
        <v>674</v>
      </c>
    </row>
    <row r="282" spans="1:12">
      <c r="A282" s="42">
        <v>2019</v>
      </c>
      <c r="B282" s="42">
        <v>554</v>
      </c>
      <c r="C282" s="1">
        <v>43538</v>
      </c>
      <c r="D282" s="1">
        <v>43544</v>
      </c>
      <c r="E282" s="42" t="s">
        <v>525</v>
      </c>
      <c r="F282" s="42" t="s">
        <v>526</v>
      </c>
      <c r="G282" s="42" t="s">
        <v>777</v>
      </c>
      <c r="H282" s="46">
        <v>27.84</v>
      </c>
      <c r="J282" s="42" t="s">
        <v>350</v>
      </c>
      <c r="K282" s="42" t="s">
        <v>521</v>
      </c>
      <c r="L282" s="42" t="s">
        <v>522</v>
      </c>
    </row>
    <row r="283" spans="1:12">
      <c r="A283" s="42">
        <v>2019</v>
      </c>
      <c r="B283" s="42">
        <v>569</v>
      </c>
      <c r="C283" s="1">
        <v>43542</v>
      </c>
      <c r="D283" s="1">
        <v>43565</v>
      </c>
      <c r="E283" s="42" t="s">
        <v>778</v>
      </c>
      <c r="F283" s="42" t="s">
        <v>779</v>
      </c>
      <c r="G283" s="42" t="s">
        <v>372</v>
      </c>
      <c r="H283" s="46">
        <v>48</v>
      </c>
      <c r="J283" s="42" t="s">
        <v>350</v>
      </c>
      <c r="K283" s="42" t="s">
        <v>331</v>
      </c>
      <c r="L283" s="42" t="s">
        <v>332</v>
      </c>
    </row>
    <row r="284" spans="1:12">
      <c r="A284" s="42">
        <v>2019</v>
      </c>
      <c r="B284" s="42">
        <v>569</v>
      </c>
      <c r="C284" s="1">
        <v>43542</v>
      </c>
      <c r="D284" s="1">
        <v>43565</v>
      </c>
      <c r="E284" s="42" t="s">
        <v>780</v>
      </c>
      <c r="F284" s="42" t="s">
        <v>781</v>
      </c>
      <c r="G284" s="42" t="s">
        <v>372</v>
      </c>
      <c r="H284" s="46">
        <v>48</v>
      </c>
      <c r="J284" s="42" t="s">
        <v>350</v>
      </c>
      <c r="K284" s="42" t="s">
        <v>331</v>
      </c>
      <c r="L284" s="42" t="s">
        <v>332</v>
      </c>
    </row>
    <row r="285" spans="1:12">
      <c r="A285" s="42">
        <v>2019</v>
      </c>
      <c r="B285" s="42">
        <v>570</v>
      </c>
      <c r="C285" s="1">
        <v>43542</v>
      </c>
      <c r="D285" s="1">
        <v>43538</v>
      </c>
      <c r="F285" s="42" t="s">
        <v>541</v>
      </c>
      <c r="G285" s="42" t="s">
        <v>476</v>
      </c>
      <c r="H285" s="46">
        <v>48.36</v>
      </c>
      <c r="J285" s="42" t="s">
        <v>350</v>
      </c>
      <c r="K285" s="42" t="s">
        <v>37</v>
      </c>
      <c r="L285" s="42" t="s">
        <v>782</v>
      </c>
    </row>
    <row r="286" spans="1:12">
      <c r="A286" s="42">
        <v>2019</v>
      </c>
      <c r="B286" s="42">
        <v>571</v>
      </c>
      <c r="C286" s="1">
        <v>43542</v>
      </c>
      <c r="D286" s="1">
        <v>43614</v>
      </c>
      <c r="E286" s="42" t="s">
        <v>783</v>
      </c>
      <c r="F286" s="42" t="s">
        <v>784</v>
      </c>
      <c r="G286" s="42" t="s">
        <v>302</v>
      </c>
      <c r="H286" s="46">
        <v>343.32</v>
      </c>
      <c r="J286" s="42" t="s">
        <v>350</v>
      </c>
      <c r="K286" s="42" t="s">
        <v>331</v>
      </c>
      <c r="L286" s="42" t="s">
        <v>332</v>
      </c>
    </row>
    <row r="287" spans="1:12">
      <c r="A287" s="42">
        <v>2019</v>
      </c>
      <c r="B287" s="42">
        <v>572</v>
      </c>
      <c r="C287" s="1">
        <v>43542</v>
      </c>
      <c r="D287" s="1">
        <v>43705</v>
      </c>
      <c r="E287" s="42" t="s">
        <v>785</v>
      </c>
      <c r="F287" s="42" t="s">
        <v>786</v>
      </c>
      <c r="G287" s="42" t="s">
        <v>787</v>
      </c>
      <c r="H287" s="46">
        <v>1438.44</v>
      </c>
      <c r="J287" s="42" t="s">
        <v>350</v>
      </c>
      <c r="K287" s="42" t="s">
        <v>331</v>
      </c>
      <c r="L287" s="42" t="s">
        <v>332</v>
      </c>
    </row>
    <row r="288" spans="1:12">
      <c r="A288" s="42">
        <v>2019</v>
      </c>
      <c r="B288" s="42">
        <v>572</v>
      </c>
      <c r="C288" s="1">
        <v>43542</v>
      </c>
      <c r="D288" s="1">
        <v>43705</v>
      </c>
      <c r="E288" s="42" t="s">
        <v>337</v>
      </c>
      <c r="F288" s="42" t="s">
        <v>338</v>
      </c>
      <c r="G288" s="42" t="s">
        <v>787</v>
      </c>
      <c r="H288" s="46">
        <v>1438.44</v>
      </c>
      <c r="J288" s="42" t="s">
        <v>350</v>
      </c>
      <c r="K288" s="42" t="s">
        <v>331</v>
      </c>
      <c r="L288" s="42" t="s">
        <v>332</v>
      </c>
    </row>
    <row r="289" spans="1:12">
      <c r="A289" s="42">
        <v>2019</v>
      </c>
      <c r="B289" s="42">
        <v>577</v>
      </c>
      <c r="C289" s="1">
        <v>43543</v>
      </c>
      <c r="D289" s="1">
        <v>43563</v>
      </c>
      <c r="E289" s="42" t="s">
        <v>788</v>
      </c>
      <c r="F289" s="42" t="s">
        <v>789</v>
      </c>
      <c r="G289" s="42" t="s">
        <v>372</v>
      </c>
      <c r="H289" s="46">
        <v>60</v>
      </c>
      <c r="J289" s="42" t="s">
        <v>350</v>
      </c>
      <c r="K289" s="42" t="s">
        <v>544</v>
      </c>
      <c r="L289" s="42" t="s">
        <v>545</v>
      </c>
    </row>
    <row r="290" spans="1:12">
      <c r="A290" s="42">
        <v>2019</v>
      </c>
      <c r="B290" s="42">
        <v>578</v>
      </c>
      <c r="C290" s="1">
        <v>43543</v>
      </c>
      <c r="D290" s="1">
        <v>43563</v>
      </c>
      <c r="E290" s="42" t="s">
        <v>790</v>
      </c>
      <c r="F290" s="42" t="s">
        <v>791</v>
      </c>
      <c r="G290" s="42" t="s">
        <v>372</v>
      </c>
      <c r="H290" s="46">
        <v>60</v>
      </c>
      <c r="J290" s="42" t="s">
        <v>350</v>
      </c>
      <c r="K290" s="42" t="s">
        <v>792</v>
      </c>
      <c r="L290" s="42" t="s">
        <v>793</v>
      </c>
    </row>
    <row r="291" spans="1:12">
      <c r="A291" s="42">
        <v>2019</v>
      </c>
      <c r="B291" s="42">
        <v>579</v>
      </c>
      <c r="C291" s="1">
        <v>43543</v>
      </c>
      <c r="D291" s="1">
        <v>43579</v>
      </c>
      <c r="E291" s="42" t="s">
        <v>794</v>
      </c>
      <c r="F291" s="42" t="s">
        <v>696</v>
      </c>
      <c r="G291" s="42" t="s">
        <v>302</v>
      </c>
      <c r="H291" s="46">
        <v>371.52</v>
      </c>
      <c r="J291" s="42" t="s">
        <v>350</v>
      </c>
      <c r="K291" s="42" t="s">
        <v>795</v>
      </c>
      <c r="L291" s="42" t="s">
        <v>796</v>
      </c>
    </row>
    <row r="292" spans="1:12">
      <c r="A292" s="42">
        <v>2019</v>
      </c>
      <c r="B292" s="42">
        <v>595</v>
      </c>
      <c r="C292" s="1">
        <v>43546</v>
      </c>
      <c r="D292" s="1">
        <v>43612</v>
      </c>
      <c r="E292" s="42" t="s">
        <v>797</v>
      </c>
      <c r="F292" s="42" t="s">
        <v>798</v>
      </c>
      <c r="G292" s="42" t="s">
        <v>799</v>
      </c>
      <c r="H292" s="46">
        <v>217.2</v>
      </c>
      <c r="J292" s="42" t="s">
        <v>350</v>
      </c>
      <c r="K292" s="42" t="s">
        <v>51</v>
      </c>
      <c r="L292" s="42" t="s">
        <v>347</v>
      </c>
    </row>
    <row r="293" spans="1:12">
      <c r="A293" s="42">
        <v>2019</v>
      </c>
      <c r="B293" s="42">
        <v>597</v>
      </c>
      <c r="C293" s="1">
        <v>43546</v>
      </c>
      <c r="D293" s="1">
        <v>43579</v>
      </c>
      <c r="E293" s="42" t="s">
        <v>800</v>
      </c>
      <c r="F293" s="42" t="s">
        <v>801</v>
      </c>
      <c r="G293" s="42" t="s">
        <v>802</v>
      </c>
      <c r="H293" s="46">
        <v>27.48</v>
      </c>
      <c r="J293" s="42" t="s">
        <v>350</v>
      </c>
      <c r="K293" s="42" t="s">
        <v>52</v>
      </c>
      <c r="L293" s="42" t="s">
        <v>319</v>
      </c>
    </row>
    <row r="294" spans="1:12">
      <c r="A294" s="42">
        <v>2019</v>
      </c>
      <c r="B294" s="42">
        <v>599</v>
      </c>
      <c r="C294" s="1">
        <v>43546</v>
      </c>
      <c r="D294" s="1">
        <v>43564</v>
      </c>
      <c r="E294" s="42" t="s">
        <v>671</v>
      </c>
      <c r="F294" s="42" t="s">
        <v>672</v>
      </c>
      <c r="G294" s="42" t="s">
        <v>673</v>
      </c>
      <c r="H294" s="46">
        <v>95.52</v>
      </c>
      <c r="J294" s="42" t="s">
        <v>350</v>
      </c>
      <c r="K294" s="42" t="s">
        <v>94</v>
      </c>
      <c r="L294" s="42" t="s">
        <v>674</v>
      </c>
    </row>
    <row r="295" spans="1:12">
      <c r="A295" s="42">
        <v>2019</v>
      </c>
      <c r="B295" s="42">
        <v>600</v>
      </c>
      <c r="C295" s="1">
        <v>43546</v>
      </c>
      <c r="D295" s="1">
        <v>43557</v>
      </c>
      <c r="F295" s="42" t="s">
        <v>803</v>
      </c>
      <c r="G295" s="42" t="s">
        <v>804</v>
      </c>
      <c r="H295" s="46">
        <v>254.04</v>
      </c>
      <c r="J295" s="42" t="s">
        <v>350</v>
      </c>
      <c r="K295" s="42" t="s">
        <v>88</v>
      </c>
      <c r="L295" s="42" t="s">
        <v>587</v>
      </c>
    </row>
    <row r="296" spans="1:12">
      <c r="A296" s="42">
        <v>2019</v>
      </c>
      <c r="B296" s="42">
        <v>601</v>
      </c>
      <c r="C296" s="1">
        <v>43546</v>
      </c>
      <c r="D296" s="1">
        <v>43573</v>
      </c>
      <c r="E296" s="42" t="s">
        <v>402</v>
      </c>
      <c r="F296" s="42" t="s">
        <v>403</v>
      </c>
      <c r="G296" s="42" t="s">
        <v>302</v>
      </c>
      <c r="H296" s="46">
        <v>1620</v>
      </c>
      <c r="J296" s="42" t="s">
        <v>350</v>
      </c>
      <c r="K296" s="42" t="s">
        <v>49</v>
      </c>
      <c r="L296" s="42" t="s">
        <v>401</v>
      </c>
    </row>
    <row r="297" spans="1:12">
      <c r="A297" s="42">
        <v>2019</v>
      </c>
      <c r="B297" s="42">
        <v>602</v>
      </c>
      <c r="C297" s="1">
        <v>43546</v>
      </c>
      <c r="D297" s="1">
        <v>43556</v>
      </c>
      <c r="E297" s="42" t="s">
        <v>805</v>
      </c>
      <c r="F297" s="42" t="s">
        <v>330</v>
      </c>
      <c r="G297" s="42" t="s">
        <v>806</v>
      </c>
      <c r="H297" s="46">
        <v>30</v>
      </c>
      <c r="J297" s="42" t="s">
        <v>350</v>
      </c>
      <c r="K297" s="42" t="s">
        <v>39</v>
      </c>
      <c r="L297" s="42" t="s">
        <v>661</v>
      </c>
    </row>
    <row r="298" spans="1:12">
      <c r="A298" s="42">
        <v>2019</v>
      </c>
      <c r="B298" s="42">
        <v>603</v>
      </c>
      <c r="C298" s="1">
        <v>43546</v>
      </c>
      <c r="D298" s="1">
        <v>43557</v>
      </c>
      <c r="F298" s="42" t="s">
        <v>807</v>
      </c>
      <c r="G298" s="42" t="s">
        <v>808</v>
      </c>
      <c r="H298" s="46">
        <v>38.28</v>
      </c>
      <c r="J298" s="42" t="s">
        <v>350</v>
      </c>
      <c r="K298" s="42" t="s">
        <v>59</v>
      </c>
      <c r="L298" s="42" t="s">
        <v>679</v>
      </c>
    </row>
    <row r="299" spans="1:12">
      <c r="A299" s="42">
        <v>2019</v>
      </c>
      <c r="B299" s="42">
        <v>605</v>
      </c>
      <c r="C299" s="1">
        <v>43549</v>
      </c>
      <c r="D299" s="1">
        <v>43568</v>
      </c>
      <c r="E299" s="42" t="s">
        <v>809</v>
      </c>
      <c r="F299" s="42" t="s">
        <v>467</v>
      </c>
      <c r="G299" s="42" t="s">
        <v>810</v>
      </c>
      <c r="H299" s="46">
        <v>209.4</v>
      </c>
      <c r="J299" s="42" t="s">
        <v>350</v>
      </c>
      <c r="K299" s="42" t="s">
        <v>628</v>
      </c>
      <c r="L299" s="42" t="s">
        <v>629</v>
      </c>
    </row>
    <row r="300" spans="1:12">
      <c r="A300" s="42">
        <v>2019</v>
      </c>
      <c r="B300" s="42">
        <v>606</v>
      </c>
      <c r="C300" s="1">
        <v>43549</v>
      </c>
      <c r="D300" s="1">
        <v>43566</v>
      </c>
      <c r="E300" s="42" t="s">
        <v>811</v>
      </c>
      <c r="F300" s="42" t="s">
        <v>812</v>
      </c>
      <c r="G300" s="42" t="s">
        <v>648</v>
      </c>
      <c r="H300" s="46">
        <v>492</v>
      </c>
      <c r="J300" s="42" t="s">
        <v>350</v>
      </c>
      <c r="K300" s="42" t="s">
        <v>119</v>
      </c>
      <c r="L300" s="42" t="s">
        <v>748</v>
      </c>
    </row>
    <row r="301" spans="1:12">
      <c r="A301" s="42">
        <v>2019</v>
      </c>
      <c r="B301" s="42">
        <v>607</v>
      </c>
      <c r="C301" s="1">
        <v>43549</v>
      </c>
      <c r="D301" s="1">
        <v>43559</v>
      </c>
      <c r="E301" s="42" t="s">
        <v>813</v>
      </c>
      <c r="F301" s="42" t="s">
        <v>814</v>
      </c>
      <c r="G301" s="42" t="s">
        <v>302</v>
      </c>
      <c r="H301" s="46">
        <v>27.84</v>
      </c>
      <c r="J301" s="42" t="s">
        <v>350</v>
      </c>
      <c r="K301" s="42" t="s">
        <v>95</v>
      </c>
      <c r="L301" s="42" t="s">
        <v>383</v>
      </c>
    </row>
    <row r="302" spans="1:12">
      <c r="A302" s="42">
        <v>2019</v>
      </c>
      <c r="B302" s="42">
        <v>608</v>
      </c>
      <c r="C302" s="1">
        <v>43549</v>
      </c>
      <c r="D302" s="1">
        <v>43565</v>
      </c>
      <c r="E302" s="42" t="s">
        <v>815</v>
      </c>
      <c r="F302" s="42" t="s">
        <v>486</v>
      </c>
      <c r="G302" s="42" t="s">
        <v>816</v>
      </c>
      <c r="H302" s="46">
        <v>107.52</v>
      </c>
      <c r="J302" s="42" t="s">
        <v>350</v>
      </c>
      <c r="K302" s="42" t="s">
        <v>34</v>
      </c>
      <c r="L302" s="42" t="s">
        <v>503</v>
      </c>
    </row>
    <row r="303" spans="1:12">
      <c r="A303" s="42">
        <v>2019</v>
      </c>
      <c r="B303" s="42">
        <v>609</v>
      </c>
      <c r="C303" s="1">
        <v>43549</v>
      </c>
      <c r="D303" s="1">
        <v>43553</v>
      </c>
      <c r="E303" s="42" t="s">
        <v>817</v>
      </c>
      <c r="F303" s="42" t="s">
        <v>818</v>
      </c>
      <c r="G303" s="42" t="s">
        <v>819</v>
      </c>
      <c r="H303" s="46">
        <v>360</v>
      </c>
      <c r="J303" s="42" t="s">
        <v>350</v>
      </c>
      <c r="K303" s="42" t="s">
        <v>29</v>
      </c>
      <c r="L303" s="42" t="s">
        <v>315</v>
      </c>
    </row>
    <row r="304" spans="1:12">
      <c r="A304" s="42">
        <v>2019</v>
      </c>
      <c r="B304" s="42">
        <v>610</v>
      </c>
      <c r="C304" s="1">
        <v>43549</v>
      </c>
      <c r="D304" s="1">
        <v>43556</v>
      </c>
      <c r="E304" s="42" t="s">
        <v>820</v>
      </c>
      <c r="F304" s="42" t="s">
        <v>821</v>
      </c>
      <c r="G304" s="42" t="s">
        <v>822</v>
      </c>
      <c r="H304" s="46">
        <v>53.88</v>
      </c>
      <c r="J304" s="42" t="s">
        <v>350</v>
      </c>
      <c r="K304" s="42" t="s">
        <v>323</v>
      </c>
      <c r="L304" s="42" t="s">
        <v>324</v>
      </c>
    </row>
    <row r="305" spans="1:12">
      <c r="A305" s="42">
        <v>2019</v>
      </c>
      <c r="B305" s="42">
        <v>611</v>
      </c>
      <c r="C305" s="1">
        <v>43549</v>
      </c>
      <c r="D305" s="1">
        <v>43711</v>
      </c>
      <c r="F305" s="42" t="s">
        <v>823</v>
      </c>
      <c r="G305" s="42" t="s">
        <v>824</v>
      </c>
      <c r="H305" s="46">
        <v>108.96</v>
      </c>
      <c r="J305" s="42" t="s">
        <v>350</v>
      </c>
      <c r="K305" s="42" t="s">
        <v>130</v>
      </c>
      <c r="L305" s="42" t="s">
        <v>772</v>
      </c>
    </row>
    <row r="306" spans="1:12">
      <c r="A306" s="42">
        <v>2019</v>
      </c>
      <c r="B306" s="42">
        <v>612</v>
      </c>
      <c r="C306" s="1">
        <v>43549</v>
      </c>
      <c r="D306" s="1">
        <v>43558</v>
      </c>
      <c r="E306" s="42" t="s">
        <v>825</v>
      </c>
      <c r="F306" s="42" t="s">
        <v>826</v>
      </c>
      <c r="G306" s="42" t="s">
        <v>827</v>
      </c>
      <c r="H306" s="46">
        <v>1205.1600000000001</v>
      </c>
      <c r="J306" s="42" t="s">
        <v>350</v>
      </c>
      <c r="K306" s="42" t="s">
        <v>323</v>
      </c>
      <c r="L306" s="42" t="s">
        <v>324</v>
      </c>
    </row>
    <row r="307" spans="1:12">
      <c r="A307" s="42">
        <v>2019</v>
      </c>
      <c r="B307" s="42">
        <v>613</v>
      </c>
      <c r="C307" s="1">
        <v>43549</v>
      </c>
      <c r="D307" s="1">
        <v>43556</v>
      </c>
      <c r="E307" s="42" t="s">
        <v>828</v>
      </c>
      <c r="F307" s="42" t="s">
        <v>633</v>
      </c>
      <c r="G307" s="42" t="s">
        <v>829</v>
      </c>
      <c r="H307" s="46">
        <v>101.76</v>
      </c>
      <c r="J307" s="42" t="s">
        <v>350</v>
      </c>
      <c r="K307" s="42" t="s">
        <v>38</v>
      </c>
      <c r="L307" s="42" t="s">
        <v>830</v>
      </c>
    </row>
    <row r="308" spans="1:12">
      <c r="A308" s="42">
        <v>2019</v>
      </c>
      <c r="B308" s="42">
        <v>614</v>
      </c>
      <c r="C308" s="1">
        <v>43549</v>
      </c>
      <c r="D308" s="1">
        <v>43579</v>
      </c>
      <c r="F308" s="42" t="s">
        <v>807</v>
      </c>
      <c r="G308" s="42" t="s">
        <v>831</v>
      </c>
      <c r="H308" s="46">
        <v>54</v>
      </c>
      <c r="J308" s="42" t="s">
        <v>350</v>
      </c>
      <c r="K308" s="42" t="s">
        <v>74</v>
      </c>
      <c r="L308" s="42" t="s">
        <v>832</v>
      </c>
    </row>
    <row r="309" spans="1:12">
      <c r="A309" s="42">
        <v>2019</v>
      </c>
      <c r="B309" s="42">
        <v>617</v>
      </c>
      <c r="C309" s="1">
        <v>43549</v>
      </c>
      <c r="D309" s="1">
        <v>43549</v>
      </c>
      <c r="E309" s="42" t="s">
        <v>833</v>
      </c>
      <c r="F309" s="42" t="s">
        <v>834</v>
      </c>
      <c r="G309" s="42" t="s">
        <v>835</v>
      </c>
      <c r="H309" s="46">
        <v>157.19999999999999</v>
      </c>
      <c r="J309" s="42" t="s">
        <v>350</v>
      </c>
      <c r="K309" s="42" t="s">
        <v>408</v>
      </c>
      <c r="L309" s="42" t="s">
        <v>409</v>
      </c>
    </row>
    <row r="310" spans="1:12">
      <c r="A310" s="42">
        <v>2019</v>
      </c>
      <c r="B310" s="42">
        <v>619</v>
      </c>
      <c r="C310" s="1">
        <v>43549</v>
      </c>
      <c r="D310" s="1">
        <v>43563</v>
      </c>
      <c r="E310" s="42" t="s">
        <v>609</v>
      </c>
      <c r="F310" s="42" t="s">
        <v>610</v>
      </c>
      <c r="G310" s="42" t="s">
        <v>836</v>
      </c>
      <c r="H310" s="46">
        <v>60</v>
      </c>
      <c r="J310" s="42" t="s">
        <v>350</v>
      </c>
      <c r="K310" s="42" t="s">
        <v>544</v>
      </c>
      <c r="L310" s="42" t="s">
        <v>545</v>
      </c>
    </row>
    <row r="311" spans="1:12">
      <c r="A311" s="42">
        <v>2019</v>
      </c>
      <c r="B311" s="42">
        <v>620</v>
      </c>
      <c r="C311" s="1">
        <v>43549</v>
      </c>
      <c r="D311" s="1">
        <v>43570</v>
      </c>
      <c r="F311" s="42" t="s">
        <v>421</v>
      </c>
      <c r="G311" s="42" t="s">
        <v>837</v>
      </c>
      <c r="H311" s="46">
        <v>130.91999999999999</v>
      </c>
      <c r="J311" s="42" t="s">
        <v>350</v>
      </c>
      <c r="K311" s="42" t="s">
        <v>40</v>
      </c>
      <c r="L311" s="42" t="s">
        <v>640</v>
      </c>
    </row>
    <row r="312" spans="1:12">
      <c r="A312" s="42">
        <v>2019</v>
      </c>
      <c r="B312" s="42">
        <v>629</v>
      </c>
      <c r="C312" s="1">
        <v>43551</v>
      </c>
      <c r="D312" s="1">
        <v>43609</v>
      </c>
      <c r="E312" s="42" t="s">
        <v>838</v>
      </c>
      <c r="F312" s="42" t="s">
        <v>839</v>
      </c>
      <c r="G312" s="42" t="s">
        <v>840</v>
      </c>
      <c r="H312" s="46">
        <v>1788</v>
      </c>
      <c r="J312" s="42" t="s">
        <v>350</v>
      </c>
      <c r="K312" s="42" t="s">
        <v>36</v>
      </c>
      <c r="L312" s="42" t="s">
        <v>580</v>
      </c>
    </row>
    <row r="313" spans="1:12">
      <c r="A313" s="42">
        <v>2019</v>
      </c>
      <c r="B313" s="42">
        <v>630</v>
      </c>
      <c r="C313" s="1">
        <v>43551</v>
      </c>
      <c r="D313" s="1">
        <v>43608</v>
      </c>
      <c r="F313" s="42" t="s">
        <v>841</v>
      </c>
      <c r="G313" s="42" t="s">
        <v>302</v>
      </c>
      <c r="H313" s="46">
        <v>717.6</v>
      </c>
      <c r="J313" s="42" t="s">
        <v>350</v>
      </c>
      <c r="K313" s="42" t="s">
        <v>36</v>
      </c>
      <c r="L313" s="42" t="s">
        <v>580</v>
      </c>
    </row>
    <row r="314" spans="1:12">
      <c r="A314" s="42">
        <v>2019</v>
      </c>
      <c r="B314" s="42">
        <v>631</v>
      </c>
      <c r="C314" s="1">
        <v>43551</v>
      </c>
      <c r="D314" s="1">
        <v>43668</v>
      </c>
      <c r="F314" s="42" t="s">
        <v>842</v>
      </c>
      <c r="G314" s="42" t="s">
        <v>843</v>
      </c>
      <c r="H314" s="46">
        <v>3275.84</v>
      </c>
      <c r="J314" s="42" t="s">
        <v>350</v>
      </c>
      <c r="K314" s="42" t="s">
        <v>36</v>
      </c>
      <c r="L314" s="42" t="s">
        <v>580</v>
      </c>
    </row>
    <row r="315" spans="1:12">
      <c r="A315" s="42">
        <v>2019</v>
      </c>
      <c r="B315" s="42">
        <v>632</v>
      </c>
      <c r="C315" s="1">
        <v>43551</v>
      </c>
      <c r="D315" s="1">
        <v>43711</v>
      </c>
      <c r="E315" s="42" t="s">
        <v>664</v>
      </c>
      <c r="F315" s="42" t="s">
        <v>665</v>
      </c>
      <c r="G315" s="42" t="s">
        <v>844</v>
      </c>
      <c r="H315" s="46">
        <v>186.44</v>
      </c>
      <c r="J315" s="42" t="s">
        <v>350</v>
      </c>
      <c r="K315" s="42" t="s">
        <v>628</v>
      </c>
      <c r="L315" s="42" t="s">
        <v>629</v>
      </c>
    </row>
    <row r="316" spans="1:12">
      <c r="A316" s="42">
        <v>2019</v>
      </c>
      <c r="B316" s="42">
        <v>633</v>
      </c>
      <c r="C316" s="1">
        <v>43551</v>
      </c>
      <c r="D316" s="1">
        <v>43564</v>
      </c>
      <c r="E316" s="42" t="s">
        <v>845</v>
      </c>
      <c r="F316" s="42" t="s">
        <v>846</v>
      </c>
      <c r="G316" s="42" t="s">
        <v>554</v>
      </c>
      <c r="H316" s="46">
        <v>88.56</v>
      </c>
      <c r="J316" s="42" t="s">
        <v>350</v>
      </c>
      <c r="K316" s="42" t="s">
        <v>847</v>
      </c>
      <c r="L316" s="42" t="s">
        <v>848</v>
      </c>
    </row>
    <row r="317" spans="1:12">
      <c r="A317" s="42">
        <v>2019</v>
      </c>
      <c r="B317" s="42">
        <v>634</v>
      </c>
      <c r="C317" s="1">
        <v>43551</v>
      </c>
      <c r="D317" s="1">
        <v>43563</v>
      </c>
      <c r="E317" s="42" t="s">
        <v>430</v>
      </c>
      <c r="F317" s="42" t="s">
        <v>341</v>
      </c>
      <c r="G317" s="42" t="s">
        <v>849</v>
      </c>
      <c r="H317" s="46">
        <v>525.12</v>
      </c>
      <c r="J317" s="42" t="s">
        <v>350</v>
      </c>
      <c r="K317" s="42" t="s">
        <v>343</v>
      </c>
      <c r="L317" s="42" t="s">
        <v>344</v>
      </c>
    </row>
    <row r="318" spans="1:12">
      <c r="A318" s="42">
        <v>2019</v>
      </c>
      <c r="B318" s="42">
        <v>635</v>
      </c>
      <c r="C318" s="1">
        <v>43551</v>
      </c>
      <c r="D318" s="1">
        <v>43564</v>
      </c>
      <c r="E318" s="42" t="s">
        <v>850</v>
      </c>
      <c r="F318" s="42" t="s">
        <v>851</v>
      </c>
      <c r="G318" s="42" t="s">
        <v>852</v>
      </c>
      <c r="H318" s="46">
        <v>161.76</v>
      </c>
      <c r="J318" s="42" t="s">
        <v>350</v>
      </c>
      <c r="K318" s="42" t="s">
        <v>68</v>
      </c>
      <c r="L318" s="42" t="s">
        <v>853</v>
      </c>
    </row>
    <row r="319" spans="1:12">
      <c r="A319" s="42">
        <v>2019</v>
      </c>
      <c r="B319" s="42">
        <v>636</v>
      </c>
      <c r="C319" s="1">
        <v>43551</v>
      </c>
      <c r="D319" s="1">
        <v>43579</v>
      </c>
      <c r="F319" s="42" t="s">
        <v>854</v>
      </c>
      <c r="G319" s="42" t="s">
        <v>855</v>
      </c>
      <c r="H319" s="46">
        <v>695.88</v>
      </c>
      <c r="J319" s="42" t="s">
        <v>350</v>
      </c>
      <c r="K319" s="42" t="s">
        <v>59</v>
      </c>
      <c r="L319" s="42" t="s">
        <v>679</v>
      </c>
    </row>
    <row r="320" spans="1:12">
      <c r="A320" s="42">
        <v>2019</v>
      </c>
      <c r="B320" s="42">
        <v>649</v>
      </c>
      <c r="C320" s="1">
        <v>43553</v>
      </c>
      <c r="D320" s="1">
        <v>43572</v>
      </c>
      <c r="F320" s="42" t="s">
        <v>856</v>
      </c>
      <c r="G320" s="42" t="s">
        <v>476</v>
      </c>
      <c r="H320" s="46">
        <v>336.48</v>
      </c>
      <c r="J320" s="42" t="s">
        <v>350</v>
      </c>
      <c r="K320" s="42" t="s">
        <v>95</v>
      </c>
      <c r="L320" s="42" t="s">
        <v>383</v>
      </c>
    </row>
    <row r="321" spans="1:12">
      <c r="A321" s="42">
        <v>2019</v>
      </c>
      <c r="B321" s="42">
        <v>650</v>
      </c>
      <c r="C321" s="1">
        <v>43553</v>
      </c>
      <c r="D321" s="1">
        <v>43735</v>
      </c>
      <c r="F321" s="42" t="s">
        <v>857</v>
      </c>
      <c r="G321" s="42" t="s">
        <v>476</v>
      </c>
      <c r="H321" s="46">
        <v>1637.46</v>
      </c>
      <c r="J321" s="42" t="s">
        <v>350</v>
      </c>
      <c r="K321" s="42" t="s">
        <v>67</v>
      </c>
      <c r="L321" s="42" t="s">
        <v>390</v>
      </c>
    </row>
    <row r="322" spans="1:12">
      <c r="A322" s="42">
        <v>2019</v>
      </c>
      <c r="B322" s="42">
        <v>651</v>
      </c>
      <c r="C322" s="1">
        <v>43556</v>
      </c>
      <c r="D322" s="1">
        <v>43591</v>
      </c>
      <c r="E322" s="42" t="s">
        <v>858</v>
      </c>
      <c r="F322" s="42" t="s">
        <v>859</v>
      </c>
      <c r="G322" s="42" t="s">
        <v>302</v>
      </c>
      <c r="H322" s="46">
        <v>62.4</v>
      </c>
      <c r="J322" s="42" t="s">
        <v>350</v>
      </c>
      <c r="K322" s="42" t="s">
        <v>860</v>
      </c>
      <c r="L322" s="42" t="s">
        <v>861</v>
      </c>
    </row>
    <row r="323" spans="1:12">
      <c r="A323" s="42">
        <v>2019</v>
      </c>
      <c r="B323" s="42">
        <v>652</v>
      </c>
      <c r="C323" s="1">
        <v>43556</v>
      </c>
      <c r="D323" s="1">
        <v>43580</v>
      </c>
      <c r="E323" s="42" t="s">
        <v>862</v>
      </c>
      <c r="F323" s="42" t="s">
        <v>863</v>
      </c>
      <c r="G323" s="42" t="s">
        <v>864</v>
      </c>
      <c r="H323" s="46">
        <v>162.47999999999999</v>
      </c>
      <c r="J323" s="42" t="s">
        <v>350</v>
      </c>
      <c r="K323" s="42" t="s">
        <v>865</v>
      </c>
      <c r="L323" s="42" t="s">
        <v>866</v>
      </c>
    </row>
    <row r="324" spans="1:12">
      <c r="A324" s="42">
        <v>2019</v>
      </c>
      <c r="B324" s="42">
        <v>653</v>
      </c>
      <c r="C324" s="1">
        <v>43556</v>
      </c>
      <c r="D324" s="1">
        <v>43568</v>
      </c>
      <c r="E324" s="42" t="s">
        <v>867</v>
      </c>
      <c r="F324" s="42" t="s">
        <v>361</v>
      </c>
      <c r="G324" s="42" t="s">
        <v>868</v>
      </c>
      <c r="H324" s="46">
        <v>56.28</v>
      </c>
      <c r="J324" s="42" t="s">
        <v>350</v>
      </c>
      <c r="K324" s="42" t="s">
        <v>363</v>
      </c>
      <c r="L324" s="42" t="s">
        <v>364</v>
      </c>
    </row>
    <row r="325" spans="1:12">
      <c r="A325" s="42">
        <v>2019</v>
      </c>
      <c r="B325" s="42">
        <v>654</v>
      </c>
      <c r="C325" s="1">
        <v>43556</v>
      </c>
      <c r="D325" s="1">
        <v>43675</v>
      </c>
      <c r="E325" s="42" t="s">
        <v>869</v>
      </c>
      <c r="F325" s="42" t="s">
        <v>870</v>
      </c>
      <c r="G325" s="42" t="s">
        <v>302</v>
      </c>
      <c r="H325" s="46">
        <v>448.68</v>
      </c>
      <c r="J325" s="42" t="s">
        <v>350</v>
      </c>
      <c r="K325" s="42" t="s">
        <v>408</v>
      </c>
      <c r="L325" s="42" t="s">
        <v>409</v>
      </c>
    </row>
    <row r="326" spans="1:12">
      <c r="A326" s="42">
        <v>2019</v>
      </c>
      <c r="B326" s="42">
        <v>655</v>
      </c>
      <c r="C326" s="1">
        <v>43556</v>
      </c>
      <c r="D326" s="1">
        <v>43557</v>
      </c>
      <c r="E326" s="42" t="s">
        <v>360</v>
      </c>
      <c r="F326" s="42" t="s">
        <v>361</v>
      </c>
      <c r="G326" s="42" t="s">
        <v>871</v>
      </c>
      <c r="H326" s="46">
        <v>76.08</v>
      </c>
      <c r="J326" s="42" t="s">
        <v>350</v>
      </c>
      <c r="K326" s="42" t="s">
        <v>363</v>
      </c>
      <c r="L326" s="42" t="s">
        <v>364</v>
      </c>
    </row>
    <row r="327" spans="1:12">
      <c r="A327" s="42">
        <v>2019</v>
      </c>
      <c r="B327" s="42">
        <v>658</v>
      </c>
      <c r="C327" s="1">
        <v>43557</v>
      </c>
      <c r="D327" s="1">
        <v>43581</v>
      </c>
      <c r="E327" s="42" t="s">
        <v>872</v>
      </c>
      <c r="F327" s="42" t="s">
        <v>873</v>
      </c>
      <c r="G327" s="42" t="s">
        <v>302</v>
      </c>
      <c r="H327" s="46">
        <v>108</v>
      </c>
      <c r="J327" s="42" t="s">
        <v>350</v>
      </c>
      <c r="K327" s="42" t="s">
        <v>53</v>
      </c>
      <c r="L327" s="42" t="s">
        <v>377</v>
      </c>
    </row>
    <row r="328" spans="1:12">
      <c r="A328" s="42">
        <v>2019</v>
      </c>
      <c r="B328" s="42">
        <v>659</v>
      </c>
      <c r="C328" s="1">
        <v>43557</v>
      </c>
      <c r="D328" s="1">
        <v>43565</v>
      </c>
      <c r="E328" s="42" t="s">
        <v>874</v>
      </c>
      <c r="F328" s="42" t="s">
        <v>875</v>
      </c>
      <c r="G328" s="42" t="s">
        <v>422</v>
      </c>
      <c r="H328" s="46">
        <v>252.12</v>
      </c>
      <c r="J328" s="42" t="s">
        <v>350</v>
      </c>
      <c r="K328" s="42" t="s">
        <v>70</v>
      </c>
      <c r="L328" s="42" t="s">
        <v>393</v>
      </c>
    </row>
    <row r="329" spans="1:12">
      <c r="A329" s="42">
        <v>2019</v>
      </c>
      <c r="B329" s="42">
        <v>660</v>
      </c>
      <c r="C329" s="1">
        <v>43557</v>
      </c>
      <c r="D329" s="1">
        <v>43565</v>
      </c>
      <c r="E329" s="42" t="s">
        <v>876</v>
      </c>
      <c r="F329" s="42" t="s">
        <v>529</v>
      </c>
      <c r="G329" s="42" t="s">
        <v>422</v>
      </c>
      <c r="H329" s="46">
        <v>63.03</v>
      </c>
      <c r="J329" s="42" t="s">
        <v>350</v>
      </c>
      <c r="K329" s="42" t="s">
        <v>70</v>
      </c>
      <c r="L329" s="42" t="s">
        <v>393</v>
      </c>
    </row>
    <row r="330" spans="1:12">
      <c r="A330" s="42">
        <v>2019</v>
      </c>
      <c r="B330" s="42">
        <v>661</v>
      </c>
      <c r="C330" s="1">
        <v>43557</v>
      </c>
      <c r="D330" s="1">
        <v>43565</v>
      </c>
      <c r="E330" s="42" t="s">
        <v>877</v>
      </c>
      <c r="F330" s="42" t="s">
        <v>529</v>
      </c>
      <c r="G330" s="42" t="s">
        <v>422</v>
      </c>
      <c r="H330" s="46">
        <v>63.03</v>
      </c>
      <c r="J330" s="42" t="s">
        <v>350</v>
      </c>
      <c r="K330" s="42" t="s">
        <v>70</v>
      </c>
      <c r="L330" s="42" t="s">
        <v>393</v>
      </c>
    </row>
    <row r="331" spans="1:12">
      <c r="A331" s="42">
        <v>2019</v>
      </c>
      <c r="B331" s="42">
        <v>662</v>
      </c>
      <c r="C331" s="1">
        <v>43557</v>
      </c>
      <c r="D331" s="1">
        <v>43565</v>
      </c>
      <c r="E331" s="42" t="s">
        <v>878</v>
      </c>
      <c r="F331" s="42" t="s">
        <v>529</v>
      </c>
      <c r="G331" s="42" t="s">
        <v>422</v>
      </c>
      <c r="H331" s="46">
        <v>63.03</v>
      </c>
      <c r="J331" s="42" t="s">
        <v>350</v>
      </c>
      <c r="K331" s="42" t="s">
        <v>70</v>
      </c>
      <c r="L331" s="42" t="s">
        <v>393</v>
      </c>
    </row>
    <row r="332" spans="1:12">
      <c r="A332" s="42">
        <v>2019</v>
      </c>
      <c r="B332" s="42">
        <v>663</v>
      </c>
      <c r="C332" s="1">
        <v>43557</v>
      </c>
      <c r="D332" s="1">
        <v>43565</v>
      </c>
      <c r="E332" s="42" t="s">
        <v>879</v>
      </c>
      <c r="F332" s="42" t="s">
        <v>529</v>
      </c>
      <c r="G332" s="42" t="s">
        <v>422</v>
      </c>
      <c r="H332" s="46">
        <v>63.03</v>
      </c>
      <c r="J332" s="42" t="s">
        <v>350</v>
      </c>
      <c r="K332" s="42" t="s">
        <v>70</v>
      </c>
      <c r="L332" s="42" t="s">
        <v>393</v>
      </c>
    </row>
    <row r="333" spans="1:12">
      <c r="A333" s="42">
        <v>2019</v>
      </c>
      <c r="B333" s="42">
        <v>679</v>
      </c>
      <c r="C333" s="1">
        <v>43559</v>
      </c>
      <c r="D333" s="1">
        <v>43572</v>
      </c>
      <c r="E333" s="42" t="s">
        <v>880</v>
      </c>
      <c r="F333" s="42" t="s">
        <v>881</v>
      </c>
      <c r="G333" s="42" t="s">
        <v>882</v>
      </c>
      <c r="H333" s="46">
        <v>201</v>
      </c>
      <c r="J333" s="42" t="s">
        <v>350</v>
      </c>
      <c r="K333" s="42" t="s">
        <v>555</v>
      </c>
      <c r="L333" s="42" t="s">
        <v>556</v>
      </c>
    </row>
    <row r="334" spans="1:12">
      <c r="A334" s="42">
        <v>2019</v>
      </c>
      <c r="B334" s="42">
        <v>680</v>
      </c>
      <c r="C334" s="1">
        <v>43559</v>
      </c>
      <c r="D334" s="1">
        <v>43573</v>
      </c>
      <c r="E334" s="42" t="s">
        <v>883</v>
      </c>
      <c r="F334" s="42" t="s">
        <v>884</v>
      </c>
      <c r="G334" s="42" t="s">
        <v>885</v>
      </c>
      <c r="H334" s="46">
        <v>103.98</v>
      </c>
      <c r="J334" s="42" t="s">
        <v>350</v>
      </c>
      <c r="K334" s="42" t="s">
        <v>103</v>
      </c>
      <c r="L334" s="42" t="s">
        <v>426</v>
      </c>
    </row>
    <row r="335" spans="1:12">
      <c r="A335" s="42">
        <v>2019</v>
      </c>
      <c r="B335" s="42">
        <v>681</v>
      </c>
      <c r="C335" s="1">
        <v>43559</v>
      </c>
      <c r="D335" s="1">
        <v>43612</v>
      </c>
      <c r="E335" s="42" t="s">
        <v>886</v>
      </c>
      <c r="F335" s="42" t="s">
        <v>887</v>
      </c>
      <c r="G335" s="42" t="s">
        <v>372</v>
      </c>
      <c r="H335" s="46">
        <v>48</v>
      </c>
      <c r="J335" s="42" t="s">
        <v>350</v>
      </c>
      <c r="K335" s="42" t="s">
        <v>70</v>
      </c>
      <c r="L335" s="42" t="s">
        <v>393</v>
      </c>
    </row>
    <row r="336" spans="1:12">
      <c r="A336" s="42">
        <v>2019</v>
      </c>
      <c r="B336" s="42">
        <v>684</v>
      </c>
      <c r="C336" s="1">
        <v>43560</v>
      </c>
      <c r="D336" s="1">
        <v>43601</v>
      </c>
      <c r="E336" s="42" t="s">
        <v>888</v>
      </c>
      <c r="F336" s="42" t="s">
        <v>889</v>
      </c>
      <c r="G336" s="42" t="s">
        <v>890</v>
      </c>
      <c r="H336" s="46">
        <v>250.56</v>
      </c>
      <c r="J336" s="42" t="s">
        <v>350</v>
      </c>
      <c r="K336" s="42" t="s">
        <v>30</v>
      </c>
      <c r="L336" s="42" t="s">
        <v>484</v>
      </c>
    </row>
    <row r="337" spans="1:12">
      <c r="A337" s="42">
        <v>2019</v>
      </c>
      <c r="B337" s="42">
        <v>685</v>
      </c>
      <c r="C337" s="1">
        <v>43560</v>
      </c>
      <c r="D337" s="1">
        <v>43566</v>
      </c>
      <c r="E337" s="42" t="s">
        <v>891</v>
      </c>
      <c r="F337" s="42" t="s">
        <v>405</v>
      </c>
      <c r="G337" s="42" t="s">
        <v>892</v>
      </c>
      <c r="H337" s="46">
        <v>221.52</v>
      </c>
      <c r="J337" s="42" t="s">
        <v>350</v>
      </c>
      <c r="K337" s="42" t="s">
        <v>66</v>
      </c>
      <c r="L337" s="42" t="s">
        <v>307</v>
      </c>
    </row>
    <row r="338" spans="1:12">
      <c r="A338" s="42">
        <v>2019</v>
      </c>
      <c r="B338" s="42">
        <v>686</v>
      </c>
      <c r="C338" s="1">
        <v>43560</v>
      </c>
      <c r="D338" s="1">
        <v>43578</v>
      </c>
      <c r="E338" s="42" t="s">
        <v>893</v>
      </c>
      <c r="F338" s="42" t="s">
        <v>405</v>
      </c>
      <c r="G338" s="42" t="s">
        <v>894</v>
      </c>
      <c r="H338" s="46">
        <v>100.44</v>
      </c>
      <c r="J338" s="42" t="s">
        <v>350</v>
      </c>
      <c r="K338" s="42" t="s">
        <v>66</v>
      </c>
      <c r="L338" s="42" t="s">
        <v>307</v>
      </c>
    </row>
    <row r="339" spans="1:12">
      <c r="A339" s="42">
        <v>2019</v>
      </c>
      <c r="B339" s="42">
        <v>687</v>
      </c>
      <c r="C339" s="1">
        <v>43560</v>
      </c>
      <c r="D339" s="1">
        <v>43573</v>
      </c>
      <c r="F339" s="42" t="s">
        <v>895</v>
      </c>
      <c r="G339" s="42" t="s">
        <v>476</v>
      </c>
      <c r="H339" s="46">
        <v>149.58000000000001</v>
      </c>
      <c r="J339" s="42" t="s">
        <v>350</v>
      </c>
      <c r="K339" s="42" t="s">
        <v>103</v>
      </c>
      <c r="L339" s="42" t="s">
        <v>426</v>
      </c>
    </row>
    <row r="340" spans="1:12">
      <c r="A340" s="42">
        <v>2019</v>
      </c>
      <c r="B340" s="42">
        <v>688</v>
      </c>
      <c r="C340" s="1">
        <v>43560</v>
      </c>
      <c r="D340" s="1">
        <v>43566</v>
      </c>
      <c r="E340" s="42" t="s">
        <v>671</v>
      </c>
      <c r="F340" s="42" t="s">
        <v>672</v>
      </c>
      <c r="G340" s="42" t="s">
        <v>896</v>
      </c>
      <c r="H340" s="46">
        <v>28.68</v>
      </c>
      <c r="J340" s="42" t="s">
        <v>350</v>
      </c>
      <c r="K340" s="42" t="s">
        <v>94</v>
      </c>
      <c r="L340" s="42" t="s">
        <v>674</v>
      </c>
    </row>
    <row r="341" spans="1:12">
      <c r="A341" s="42">
        <v>2019</v>
      </c>
      <c r="B341" s="42">
        <v>693</v>
      </c>
      <c r="C341" s="1">
        <v>43563</v>
      </c>
      <c r="D341" s="1">
        <v>43581</v>
      </c>
      <c r="E341" s="42" t="s">
        <v>897</v>
      </c>
      <c r="F341" s="42" t="s">
        <v>488</v>
      </c>
      <c r="G341" s="42" t="s">
        <v>898</v>
      </c>
      <c r="H341" s="46">
        <v>406.44</v>
      </c>
      <c r="J341" s="42" t="s">
        <v>350</v>
      </c>
      <c r="K341" s="42" t="s">
        <v>53</v>
      </c>
      <c r="L341" s="42" t="s">
        <v>377</v>
      </c>
    </row>
    <row r="342" spans="1:12">
      <c r="A342" s="42">
        <v>2019</v>
      </c>
      <c r="B342" s="42">
        <v>712</v>
      </c>
      <c r="C342" s="1">
        <v>43564</v>
      </c>
      <c r="D342" s="1">
        <v>43565</v>
      </c>
      <c r="E342" s="42" t="s">
        <v>899</v>
      </c>
      <c r="F342" s="42" t="s">
        <v>900</v>
      </c>
      <c r="G342" s="42" t="s">
        <v>901</v>
      </c>
      <c r="H342" s="46">
        <v>61.92</v>
      </c>
      <c r="J342" s="42" t="s">
        <v>350</v>
      </c>
      <c r="K342" s="42" t="s">
        <v>66</v>
      </c>
      <c r="L342" s="42" t="s">
        <v>307</v>
      </c>
    </row>
    <row r="343" spans="1:12">
      <c r="A343" s="42">
        <v>2019</v>
      </c>
      <c r="B343" s="42">
        <v>713</v>
      </c>
      <c r="C343" s="1">
        <v>43564</v>
      </c>
      <c r="D343" s="1">
        <v>43621</v>
      </c>
      <c r="E343" s="42" t="s">
        <v>902</v>
      </c>
      <c r="F343" s="42" t="s">
        <v>903</v>
      </c>
      <c r="G343" s="42" t="s">
        <v>422</v>
      </c>
      <c r="H343" s="46">
        <v>50.43</v>
      </c>
      <c r="J343" s="42" t="s">
        <v>350</v>
      </c>
      <c r="K343" s="42" t="s">
        <v>795</v>
      </c>
      <c r="L343" s="42" t="s">
        <v>796</v>
      </c>
    </row>
    <row r="344" spans="1:12">
      <c r="A344" s="42">
        <v>2019</v>
      </c>
      <c r="B344" s="42">
        <v>713</v>
      </c>
      <c r="C344" s="1">
        <v>43564</v>
      </c>
      <c r="D344" s="1">
        <v>43621</v>
      </c>
      <c r="E344" s="42" t="s">
        <v>904</v>
      </c>
      <c r="F344" s="42" t="s">
        <v>532</v>
      </c>
      <c r="G344" s="42" t="s">
        <v>422</v>
      </c>
      <c r="H344" s="46">
        <v>50.43</v>
      </c>
      <c r="J344" s="42" t="s">
        <v>350</v>
      </c>
      <c r="K344" s="42" t="s">
        <v>795</v>
      </c>
      <c r="L344" s="42" t="s">
        <v>796</v>
      </c>
    </row>
    <row r="345" spans="1:12">
      <c r="A345" s="42">
        <v>2019</v>
      </c>
      <c r="B345" s="42">
        <v>713</v>
      </c>
      <c r="C345" s="1">
        <v>43564</v>
      </c>
      <c r="D345" s="1">
        <v>43621</v>
      </c>
      <c r="E345" s="42" t="s">
        <v>905</v>
      </c>
      <c r="F345" s="42" t="s">
        <v>906</v>
      </c>
      <c r="G345" s="42" t="s">
        <v>422</v>
      </c>
      <c r="H345" s="46">
        <v>50.43</v>
      </c>
      <c r="J345" s="42" t="s">
        <v>350</v>
      </c>
      <c r="K345" s="42" t="s">
        <v>67</v>
      </c>
      <c r="L345" s="42" t="s">
        <v>390</v>
      </c>
    </row>
    <row r="346" spans="1:12">
      <c r="A346" s="42">
        <v>2019</v>
      </c>
      <c r="B346" s="42">
        <v>713</v>
      </c>
      <c r="C346" s="1">
        <v>43564</v>
      </c>
      <c r="D346" s="1">
        <v>43621</v>
      </c>
      <c r="E346" s="42" t="s">
        <v>907</v>
      </c>
      <c r="F346" s="42" t="s">
        <v>326</v>
      </c>
      <c r="G346" s="42" t="s">
        <v>422</v>
      </c>
      <c r="H346" s="46">
        <v>50.43</v>
      </c>
      <c r="J346" s="42" t="s">
        <v>350</v>
      </c>
      <c r="K346" s="42" t="s">
        <v>67</v>
      </c>
      <c r="L346" s="42" t="s">
        <v>390</v>
      </c>
    </row>
    <row r="347" spans="1:12">
      <c r="A347" s="42">
        <v>2019</v>
      </c>
      <c r="B347" s="42">
        <v>715</v>
      </c>
      <c r="C347" s="1">
        <v>43564</v>
      </c>
      <c r="D347" s="1">
        <v>43601</v>
      </c>
      <c r="E347" s="42" t="s">
        <v>908</v>
      </c>
      <c r="F347" s="42" t="s">
        <v>839</v>
      </c>
      <c r="G347" s="42" t="s">
        <v>302</v>
      </c>
      <c r="H347" s="46">
        <v>27.48</v>
      </c>
      <c r="J347" s="42" t="s">
        <v>350</v>
      </c>
      <c r="K347" s="42" t="s">
        <v>99</v>
      </c>
      <c r="L347" s="42" t="s">
        <v>439</v>
      </c>
    </row>
    <row r="348" spans="1:12">
      <c r="A348" s="42">
        <v>2019</v>
      </c>
      <c r="B348" s="42">
        <v>716</v>
      </c>
      <c r="C348" s="1">
        <v>43564</v>
      </c>
      <c r="D348" s="1">
        <v>43567</v>
      </c>
      <c r="E348" s="42" t="s">
        <v>909</v>
      </c>
      <c r="F348" s="42" t="s">
        <v>910</v>
      </c>
      <c r="G348" s="42" t="s">
        <v>911</v>
      </c>
      <c r="H348" s="46">
        <v>1663.92</v>
      </c>
      <c r="J348" s="42" t="s">
        <v>350</v>
      </c>
      <c r="K348" s="42" t="s">
        <v>99</v>
      </c>
      <c r="L348" s="42" t="s">
        <v>439</v>
      </c>
    </row>
    <row r="349" spans="1:12">
      <c r="A349" s="42">
        <v>2019</v>
      </c>
      <c r="B349" s="42">
        <v>717</v>
      </c>
      <c r="C349" s="1">
        <v>43564</v>
      </c>
      <c r="D349" s="1">
        <v>43655</v>
      </c>
      <c r="E349" s="42" t="s">
        <v>912</v>
      </c>
      <c r="F349" s="42" t="s">
        <v>419</v>
      </c>
      <c r="G349" s="42" t="s">
        <v>913</v>
      </c>
      <c r="H349" s="46">
        <v>240</v>
      </c>
      <c r="J349" s="42" t="s">
        <v>350</v>
      </c>
      <c r="K349" s="42" t="s">
        <v>35</v>
      </c>
      <c r="L349" s="42" t="s">
        <v>328</v>
      </c>
    </row>
    <row r="350" spans="1:12">
      <c r="A350" s="42">
        <v>2019</v>
      </c>
      <c r="B350" s="42">
        <v>731</v>
      </c>
      <c r="C350" s="1">
        <v>43565</v>
      </c>
      <c r="D350" s="1">
        <v>43633</v>
      </c>
      <c r="E350" s="42" t="s">
        <v>687</v>
      </c>
      <c r="F350" s="42" t="s">
        <v>688</v>
      </c>
      <c r="G350" s="42" t="s">
        <v>302</v>
      </c>
      <c r="H350" s="46">
        <v>1672.12</v>
      </c>
      <c r="J350" s="42" t="s">
        <v>350</v>
      </c>
      <c r="K350" s="42" t="s">
        <v>28</v>
      </c>
      <c r="L350" s="42" t="s">
        <v>689</v>
      </c>
    </row>
    <row r="351" spans="1:12">
      <c r="A351" s="42">
        <v>2019</v>
      </c>
      <c r="B351" s="42">
        <v>731</v>
      </c>
      <c r="C351" s="1">
        <v>43565</v>
      </c>
      <c r="D351" s="1">
        <v>43633</v>
      </c>
      <c r="E351" s="42" t="s">
        <v>914</v>
      </c>
      <c r="F351" s="42" t="s">
        <v>688</v>
      </c>
      <c r="G351" s="42" t="s">
        <v>302</v>
      </c>
      <c r="H351" s="46">
        <v>1672.12</v>
      </c>
      <c r="J351" s="42" t="s">
        <v>350</v>
      </c>
      <c r="K351" s="42" t="s">
        <v>28</v>
      </c>
      <c r="L351" s="42" t="s">
        <v>689</v>
      </c>
    </row>
    <row r="352" spans="1:12">
      <c r="A352" s="42">
        <v>2019</v>
      </c>
      <c r="B352" s="42">
        <v>732</v>
      </c>
      <c r="C352" s="1">
        <v>43565</v>
      </c>
      <c r="D352" s="1">
        <v>43629</v>
      </c>
      <c r="E352" s="42" t="s">
        <v>915</v>
      </c>
      <c r="F352" s="42" t="s">
        <v>916</v>
      </c>
      <c r="G352" s="42" t="s">
        <v>917</v>
      </c>
      <c r="H352" s="46">
        <v>267.60000000000002</v>
      </c>
      <c r="J352" s="42" t="s">
        <v>350</v>
      </c>
      <c r="K352" s="42" t="s">
        <v>30</v>
      </c>
      <c r="L352" s="42" t="s">
        <v>484</v>
      </c>
    </row>
    <row r="353" spans="1:12">
      <c r="A353" s="42">
        <v>2019</v>
      </c>
      <c r="B353" s="42">
        <v>764</v>
      </c>
      <c r="C353" s="1">
        <v>43567</v>
      </c>
      <c r="D353" s="1">
        <v>43474</v>
      </c>
      <c r="F353" s="42" t="s">
        <v>918</v>
      </c>
      <c r="G353" s="42" t="s">
        <v>816</v>
      </c>
      <c r="H353" s="46">
        <v>97.32</v>
      </c>
      <c r="J353" s="42" t="s">
        <v>350</v>
      </c>
      <c r="K353" s="42" t="s">
        <v>54</v>
      </c>
      <c r="L353" s="42" t="s">
        <v>919</v>
      </c>
    </row>
    <row r="354" spans="1:12">
      <c r="A354" s="42">
        <v>2019</v>
      </c>
      <c r="B354" s="42">
        <v>767</v>
      </c>
      <c r="C354" s="1">
        <v>43570</v>
      </c>
      <c r="D354" s="1">
        <v>43598</v>
      </c>
      <c r="E354" s="42" t="s">
        <v>920</v>
      </c>
      <c r="F354" s="42" t="s">
        <v>921</v>
      </c>
      <c r="G354" s="42" t="s">
        <v>922</v>
      </c>
      <c r="H354" s="46">
        <v>118.44</v>
      </c>
      <c r="J354" s="42" t="s">
        <v>350</v>
      </c>
      <c r="K354" s="42" t="s">
        <v>29</v>
      </c>
      <c r="L354" s="42" t="s">
        <v>315</v>
      </c>
    </row>
    <row r="355" spans="1:12">
      <c r="A355" s="42">
        <v>2019</v>
      </c>
      <c r="B355" s="42">
        <v>768</v>
      </c>
      <c r="C355" s="1">
        <v>43570</v>
      </c>
      <c r="D355" s="1">
        <v>43686</v>
      </c>
      <c r="E355" s="42" t="s">
        <v>762</v>
      </c>
      <c r="F355" s="42" t="s">
        <v>763</v>
      </c>
      <c r="G355" s="42" t="s">
        <v>923</v>
      </c>
      <c r="H355" s="46">
        <v>235.08</v>
      </c>
      <c r="J355" s="42" t="s">
        <v>350</v>
      </c>
      <c r="K355" s="42" t="s">
        <v>35</v>
      </c>
      <c r="L355" s="42" t="s">
        <v>328</v>
      </c>
    </row>
    <row r="356" spans="1:12">
      <c r="A356" s="42">
        <v>2019</v>
      </c>
      <c r="B356" s="42">
        <v>769</v>
      </c>
      <c r="C356" s="1">
        <v>43570</v>
      </c>
      <c r="D356" s="1">
        <v>43572</v>
      </c>
      <c r="F356" s="42" t="s">
        <v>753</v>
      </c>
      <c r="G356" s="42" t="s">
        <v>476</v>
      </c>
      <c r="H356" s="46">
        <v>413.04</v>
      </c>
      <c r="J356" s="42" t="s">
        <v>350</v>
      </c>
      <c r="K356" s="42" t="s">
        <v>130</v>
      </c>
      <c r="L356" s="42" t="s">
        <v>772</v>
      </c>
    </row>
    <row r="357" spans="1:12">
      <c r="A357" s="42">
        <v>2019</v>
      </c>
      <c r="B357" s="42">
        <v>770</v>
      </c>
      <c r="C357" s="1">
        <v>43570</v>
      </c>
      <c r="D357" s="1">
        <v>43600</v>
      </c>
      <c r="E357" s="42" t="s">
        <v>924</v>
      </c>
      <c r="F357" s="42" t="s">
        <v>341</v>
      </c>
      <c r="G357" s="42" t="s">
        <v>925</v>
      </c>
      <c r="H357" s="46">
        <v>1125</v>
      </c>
      <c r="J357" s="42" t="s">
        <v>350</v>
      </c>
      <c r="K357" s="42" t="s">
        <v>343</v>
      </c>
      <c r="L357" s="42" t="s">
        <v>344</v>
      </c>
    </row>
    <row r="358" spans="1:12">
      <c r="A358" s="42">
        <v>2019</v>
      </c>
      <c r="B358" s="42">
        <v>771</v>
      </c>
      <c r="C358" s="1">
        <v>43570</v>
      </c>
      <c r="D358" s="1">
        <v>43619</v>
      </c>
      <c r="F358" s="42" t="s">
        <v>541</v>
      </c>
      <c r="G358" s="42" t="s">
        <v>302</v>
      </c>
      <c r="H358" s="46">
        <v>288.8</v>
      </c>
      <c r="J358" s="42" t="s">
        <v>350</v>
      </c>
      <c r="K358" s="42" t="s">
        <v>144</v>
      </c>
      <c r="L358" s="42" t="s">
        <v>926</v>
      </c>
    </row>
    <row r="359" spans="1:12">
      <c r="A359" s="42">
        <v>2019</v>
      </c>
      <c r="B359" s="42">
        <v>785</v>
      </c>
      <c r="C359" s="1">
        <v>43570</v>
      </c>
      <c r="D359" s="1">
        <v>43579</v>
      </c>
      <c r="E359" s="42" t="s">
        <v>927</v>
      </c>
      <c r="F359" s="42" t="s">
        <v>928</v>
      </c>
      <c r="G359" s="42" t="s">
        <v>929</v>
      </c>
      <c r="H359" s="46">
        <v>164.88</v>
      </c>
      <c r="J359" s="42" t="s">
        <v>350</v>
      </c>
      <c r="K359" s="42" t="s">
        <v>128</v>
      </c>
      <c r="L359" s="42" t="s">
        <v>615</v>
      </c>
    </row>
    <row r="360" spans="1:12">
      <c r="A360" s="42">
        <v>2019</v>
      </c>
      <c r="B360" s="42">
        <v>795</v>
      </c>
      <c r="C360" s="1">
        <v>43572</v>
      </c>
      <c r="D360" s="1">
        <v>43605</v>
      </c>
      <c r="E360" s="42" t="s">
        <v>930</v>
      </c>
      <c r="F360" s="42" t="s">
        <v>326</v>
      </c>
      <c r="G360" s="42" t="s">
        <v>931</v>
      </c>
      <c r="H360" s="46">
        <v>114.96</v>
      </c>
      <c r="J360" s="42" t="s">
        <v>350</v>
      </c>
      <c r="K360" s="42" t="s">
        <v>455</v>
      </c>
      <c r="L360" s="42" t="s">
        <v>456</v>
      </c>
    </row>
    <row r="361" spans="1:12">
      <c r="A361" s="42">
        <v>2019</v>
      </c>
      <c r="B361" s="42">
        <v>814</v>
      </c>
      <c r="C361" s="1">
        <v>43573</v>
      </c>
      <c r="D361" s="1">
        <v>43573</v>
      </c>
      <c r="E361" s="42" t="s">
        <v>932</v>
      </c>
      <c r="F361" s="42" t="s">
        <v>933</v>
      </c>
      <c r="G361" s="42" t="s">
        <v>934</v>
      </c>
      <c r="H361" s="46">
        <v>53.88</v>
      </c>
      <c r="J361" s="42" t="s">
        <v>350</v>
      </c>
      <c r="K361" s="42" t="s">
        <v>935</v>
      </c>
      <c r="L361" s="42" t="s">
        <v>936</v>
      </c>
    </row>
    <row r="362" spans="1:12">
      <c r="A362" s="42">
        <v>2019</v>
      </c>
      <c r="B362" s="42">
        <v>816</v>
      </c>
      <c r="C362" s="1">
        <v>43573</v>
      </c>
      <c r="D362" s="1">
        <v>43614</v>
      </c>
      <c r="E362" s="42" t="s">
        <v>937</v>
      </c>
      <c r="F362" s="42" t="s">
        <v>696</v>
      </c>
      <c r="G362" s="42" t="s">
        <v>938</v>
      </c>
      <c r="H362" s="46">
        <v>773.52</v>
      </c>
      <c r="J362" s="42" t="s">
        <v>350</v>
      </c>
      <c r="K362" s="42" t="s">
        <v>35</v>
      </c>
      <c r="L362" s="42" t="s">
        <v>328</v>
      </c>
    </row>
    <row r="363" spans="1:12">
      <c r="A363" s="42">
        <v>2019</v>
      </c>
      <c r="B363" s="42">
        <v>817</v>
      </c>
      <c r="C363" s="1">
        <v>43573</v>
      </c>
      <c r="D363" s="1">
        <v>43634</v>
      </c>
      <c r="E363" s="42" t="s">
        <v>939</v>
      </c>
      <c r="F363" s="42" t="s">
        <v>940</v>
      </c>
      <c r="G363" s="42" t="s">
        <v>941</v>
      </c>
      <c r="H363" s="46">
        <v>242.88</v>
      </c>
      <c r="J363" s="42" t="s">
        <v>350</v>
      </c>
      <c r="K363" s="42" t="s">
        <v>323</v>
      </c>
      <c r="L363" s="42" t="s">
        <v>324</v>
      </c>
    </row>
    <row r="364" spans="1:12">
      <c r="A364" s="42">
        <v>2019</v>
      </c>
      <c r="B364" s="42">
        <v>818</v>
      </c>
      <c r="C364" s="1">
        <v>43573</v>
      </c>
      <c r="D364" s="1">
        <v>43613</v>
      </c>
      <c r="F364" s="42" t="s">
        <v>942</v>
      </c>
      <c r="G364" s="42" t="s">
        <v>943</v>
      </c>
      <c r="H364" s="46">
        <v>181.8</v>
      </c>
      <c r="J364" s="42" t="s">
        <v>350</v>
      </c>
      <c r="K364" s="42" t="s">
        <v>27</v>
      </c>
      <c r="L364" s="42" t="s">
        <v>944</v>
      </c>
    </row>
    <row r="365" spans="1:12">
      <c r="A365" s="42">
        <v>2019</v>
      </c>
      <c r="B365" s="42">
        <v>819</v>
      </c>
      <c r="C365" s="1">
        <v>43573</v>
      </c>
      <c r="D365" s="1">
        <v>43614</v>
      </c>
      <c r="F365" s="42" t="s">
        <v>945</v>
      </c>
      <c r="G365" s="42" t="s">
        <v>946</v>
      </c>
      <c r="H365" s="46">
        <v>227.25</v>
      </c>
      <c r="J365" s="42" t="s">
        <v>350</v>
      </c>
      <c r="K365" s="42" t="s">
        <v>27</v>
      </c>
      <c r="L365" s="42" t="s">
        <v>944</v>
      </c>
    </row>
    <row r="366" spans="1:12">
      <c r="A366" s="42">
        <v>2019</v>
      </c>
      <c r="B366" s="42">
        <v>820</v>
      </c>
      <c r="C366" s="1">
        <v>43573</v>
      </c>
      <c r="D366" s="1">
        <v>43578</v>
      </c>
      <c r="E366" s="42" t="s">
        <v>947</v>
      </c>
      <c r="F366" s="42" t="s">
        <v>812</v>
      </c>
      <c r="G366" s="42" t="s">
        <v>948</v>
      </c>
      <c r="H366" s="46">
        <v>375.6</v>
      </c>
      <c r="J366" s="42" t="s">
        <v>350</v>
      </c>
      <c r="K366" s="42" t="s">
        <v>119</v>
      </c>
      <c r="L366" s="42" t="s">
        <v>748</v>
      </c>
    </row>
    <row r="367" spans="1:12">
      <c r="A367" s="42">
        <v>2019</v>
      </c>
      <c r="B367" s="42">
        <v>848</v>
      </c>
      <c r="C367" s="1">
        <v>43578</v>
      </c>
      <c r="D367" s="1">
        <v>43720</v>
      </c>
      <c r="F367" s="42" t="s">
        <v>949</v>
      </c>
      <c r="G367" s="42" t="s">
        <v>950</v>
      </c>
      <c r="H367" s="46">
        <v>328.8</v>
      </c>
      <c r="J367" s="42" t="s">
        <v>350</v>
      </c>
      <c r="K367" s="42" t="s">
        <v>28</v>
      </c>
      <c r="L367" s="42" t="s">
        <v>689</v>
      </c>
    </row>
    <row r="368" spans="1:12">
      <c r="A368" s="42">
        <v>2019</v>
      </c>
      <c r="B368" s="42">
        <v>849</v>
      </c>
      <c r="C368" s="1">
        <v>43578</v>
      </c>
      <c r="D368" s="1">
        <v>43614</v>
      </c>
      <c r="E368" s="42" t="s">
        <v>734</v>
      </c>
      <c r="F368" s="42" t="s">
        <v>688</v>
      </c>
      <c r="G368" s="42" t="s">
        <v>951</v>
      </c>
      <c r="H368" s="46">
        <v>234.48</v>
      </c>
      <c r="J368" s="42" t="s">
        <v>350</v>
      </c>
      <c r="K368" s="42" t="s">
        <v>28</v>
      </c>
      <c r="L368" s="42" t="s">
        <v>689</v>
      </c>
    </row>
    <row r="369" spans="1:12">
      <c r="A369" s="42">
        <v>2019</v>
      </c>
      <c r="B369" s="42">
        <v>850</v>
      </c>
      <c r="C369" s="1">
        <v>43578</v>
      </c>
      <c r="D369" s="1">
        <v>43574</v>
      </c>
      <c r="E369" s="42" t="s">
        <v>952</v>
      </c>
      <c r="F369" s="42" t="s">
        <v>361</v>
      </c>
      <c r="G369" s="42" t="s">
        <v>631</v>
      </c>
      <c r="H369" s="46">
        <v>382.56</v>
      </c>
      <c r="J369" s="42" t="s">
        <v>350</v>
      </c>
      <c r="K369" s="42" t="s">
        <v>408</v>
      </c>
      <c r="L369" s="42" t="s">
        <v>409</v>
      </c>
    </row>
    <row r="370" spans="1:12">
      <c r="A370" s="42">
        <v>2019</v>
      </c>
      <c r="B370" s="42">
        <v>851</v>
      </c>
      <c r="C370" s="1">
        <v>43578</v>
      </c>
      <c r="D370" s="1">
        <v>43573</v>
      </c>
      <c r="E370" s="42" t="s">
        <v>768</v>
      </c>
      <c r="F370" s="42" t="s">
        <v>769</v>
      </c>
      <c r="G370" s="42" t="s">
        <v>953</v>
      </c>
      <c r="H370" s="46">
        <v>717.36</v>
      </c>
      <c r="J370" s="42" t="s">
        <v>350</v>
      </c>
      <c r="K370" s="42" t="s">
        <v>331</v>
      </c>
      <c r="L370" s="42" t="s">
        <v>332</v>
      </c>
    </row>
    <row r="371" spans="1:12">
      <c r="A371" s="42">
        <v>2019</v>
      </c>
      <c r="B371" s="42">
        <v>871</v>
      </c>
      <c r="C371" s="1">
        <v>43578</v>
      </c>
      <c r="D371" s="1">
        <v>43595</v>
      </c>
      <c r="E371" s="42" t="s">
        <v>909</v>
      </c>
      <c r="F371" s="42" t="s">
        <v>910</v>
      </c>
      <c r="G371" s="42" t="s">
        <v>954</v>
      </c>
      <c r="H371" s="46">
        <v>60</v>
      </c>
      <c r="J371" s="42" t="s">
        <v>350</v>
      </c>
      <c r="K371" s="42" t="s">
        <v>99</v>
      </c>
      <c r="L371" s="42" t="s">
        <v>439</v>
      </c>
    </row>
    <row r="372" spans="1:12">
      <c r="A372" s="42">
        <v>2019</v>
      </c>
      <c r="B372" s="42">
        <v>894</v>
      </c>
      <c r="C372" s="1">
        <v>43580</v>
      </c>
      <c r="D372" s="1">
        <v>43642</v>
      </c>
      <c r="F372" s="42" t="s">
        <v>713</v>
      </c>
      <c r="G372" s="42" t="s">
        <v>955</v>
      </c>
      <c r="H372" s="46">
        <v>27.48</v>
      </c>
      <c r="J372" s="42" t="s">
        <v>350</v>
      </c>
      <c r="K372" s="42" t="s">
        <v>519</v>
      </c>
      <c r="L372" s="42" t="s">
        <v>520</v>
      </c>
    </row>
    <row r="373" spans="1:12">
      <c r="A373" s="42">
        <v>2019</v>
      </c>
      <c r="B373" s="42">
        <v>895</v>
      </c>
      <c r="C373" s="1">
        <v>43580</v>
      </c>
      <c r="D373" s="1">
        <v>43591</v>
      </c>
      <c r="E373" s="42" t="s">
        <v>956</v>
      </c>
      <c r="F373" s="42" t="s">
        <v>330</v>
      </c>
      <c r="G373" s="42" t="s">
        <v>422</v>
      </c>
      <c r="H373" s="46">
        <v>75.12</v>
      </c>
      <c r="J373" s="42" t="s">
        <v>350</v>
      </c>
      <c r="K373" s="42" t="s">
        <v>957</v>
      </c>
      <c r="L373" s="42" t="s">
        <v>958</v>
      </c>
    </row>
    <row r="374" spans="1:12">
      <c r="A374" s="42">
        <v>2019</v>
      </c>
      <c r="B374" s="42">
        <v>895</v>
      </c>
      <c r="C374" s="1">
        <v>43580</v>
      </c>
      <c r="D374" s="1">
        <v>43591</v>
      </c>
      <c r="E374" s="42" t="s">
        <v>959</v>
      </c>
      <c r="F374" s="42" t="s">
        <v>330</v>
      </c>
      <c r="G374" s="42" t="s">
        <v>422</v>
      </c>
      <c r="H374" s="46">
        <v>75.12</v>
      </c>
      <c r="J374" s="42" t="s">
        <v>350</v>
      </c>
      <c r="K374" s="42" t="s">
        <v>957</v>
      </c>
      <c r="L374" s="42" t="s">
        <v>958</v>
      </c>
    </row>
    <row r="375" spans="1:12">
      <c r="A375" s="42">
        <v>2019</v>
      </c>
      <c r="B375" s="42">
        <v>897</v>
      </c>
      <c r="C375" s="1">
        <v>43580</v>
      </c>
      <c r="D375" s="1">
        <v>43595</v>
      </c>
      <c r="E375" s="42" t="s">
        <v>960</v>
      </c>
      <c r="F375" s="42" t="s">
        <v>961</v>
      </c>
      <c r="G375" s="42" t="s">
        <v>962</v>
      </c>
      <c r="H375" s="46">
        <v>311.27999999999997</v>
      </c>
      <c r="J375" s="42" t="s">
        <v>350</v>
      </c>
      <c r="K375" s="42" t="s">
        <v>31</v>
      </c>
      <c r="L375" s="42" t="s">
        <v>351</v>
      </c>
    </row>
    <row r="376" spans="1:12">
      <c r="A376" s="42">
        <v>2019</v>
      </c>
      <c r="B376" s="42">
        <v>898</v>
      </c>
      <c r="C376" s="1">
        <v>43580</v>
      </c>
      <c r="D376" s="1">
        <v>43612</v>
      </c>
      <c r="E376" s="42" t="s">
        <v>963</v>
      </c>
      <c r="F376" s="42" t="s">
        <v>933</v>
      </c>
      <c r="G376" s="42" t="s">
        <v>964</v>
      </c>
      <c r="H376" s="46">
        <v>882.36</v>
      </c>
      <c r="J376" s="42" t="s">
        <v>350</v>
      </c>
      <c r="K376" s="42" t="s">
        <v>935</v>
      </c>
      <c r="L376" s="42" t="s">
        <v>936</v>
      </c>
    </row>
    <row r="377" spans="1:12">
      <c r="A377" s="42">
        <v>2019</v>
      </c>
      <c r="B377" s="42">
        <v>909</v>
      </c>
      <c r="C377" s="1">
        <v>43580</v>
      </c>
      <c r="D377" s="1">
        <v>43591</v>
      </c>
      <c r="E377" s="42" t="s">
        <v>965</v>
      </c>
      <c r="F377" s="42" t="s">
        <v>305</v>
      </c>
      <c r="G377" s="42" t="s">
        <v>966</v>
      </c>
      <c r="H377" s="46">
        <v>193.56</v>
      </c>
      <c r="J377" s="42" t="s">
        <v>350</v>
      </c>
      <c r="K377" s="42" t="s">
        <v>357</v>
      </c>
      <c r="L377" s="42" t="s">
        <v>358</v>
      </c>
    </row>
    <row r="378" spans="1:12">
      <c r="A378" s="42">
        <v>2019</v>
      </c>
      <c r="B378" s="42">
        <v>921</v>
      </c>
      <c r="C378" s="1">
        <v>43581</v>
      </c>
      <c r="D378" s="1">
        <v>43598</v>
      </c>
      <c r="F378" s="42" t="s">
        <v>967</v>
      </c>
      <c r="G378" s="42" t="s">
        <v>968</v>
      </c>
      <c r="H378" s="46">
        <v>35.520000000000003</v>
      </c>
      <c r="J378" s="42" t="s">
        <v>350</v>
      </c>
      <c r="K378" s="42" t="s">
        <v>77</v>
      </c>
      <c r="L378" s="42" t="s">
        <v>767</v>
      </c>
    </row>
    <row r="379" spans="1:12">
      <c r="A379" s="42">
        <v>2019</v>
      </c>
      <c r="B379" s="42">
        <v>926</v>
      </c>
      <c r="C379" s="1">
        <v>43585</v>
      </c>
      <c r="D379" s="1">
        <v>43738</v>
      </c>
      <c r="E379" s="42" t="s">
        <v>969</v>
      </c>
      <c r="F379" s="42" t="s">
        <v>970</v>
      </c>
      <c r="G379" s="42" t="s">
        <v>971</v>
      </c>
      <c r="H379" s="46">
        <v>195</v>
      </c>
      <c r="J379" s="42" t="s">
        <v>219</v>
      </c>
      <c r="K379" s="42" t="s">
        <v>50</v>
      </c>
      <c r="L379" s="42" t="s">
        <v>446</v>
      </c>
    </row>
    <row r="380" spans="1:12">
      <c r="A380" s="42">
        <v>2019</v>
      </c>
      <c r="B380" s="42">
        <v>926</v>
      </c>
      <c r="C380" s="1">
        <v>43585</v>
      </c>
      <c r="D380" s="1">
        <v>43738</v>
      </c>
      <c r="E380" s="42" t="s">
        <v>972</v>
      </c>
      <c r="F380" s="42" t="s">
        <v>973</v>
      </c>
      <c r="G380" s="42" t="s">
        <v>971</v>
      </c>
      <c r="H380" s="46">
        <v>195</v>
      </c>
      <c r="J380" s="42" t="s">
        <v>219</v>
      </c>
      <c r="K380" s="42" t="s">
        <v>50</v>
      </c>
      <c r="L380" s="42" t="s">
        <v>446</v>
      </c>
    </row>
    <row r="381" spans="1:12">
      <c r="A381" s="42">
        <v>2019</v>
      </c>
      <c r="B381" s="42">
        <v>927</v>
      </c>
      <c r="C381" s="1">
        <v>43587</v>
      </c>
      <c r="D381" s="1">
        <v>43605</v>
      </c>
      <c r="E381" s="42" t="s">
        <v>974</v>
      </c>
      <c r="F381" s="42" t="s">
        <v>975</v>
      </c>
      <c r="G381" s="42" t="s">
        <v>976</v>
      </c>
      <c r="H381" s="46">
        <v>27.48</v>
      </c>
      <c r="J381" s="42" t="s">
        <v>350</v>
      </c>
      <c r="K381" s="42" t="s">
        <v>519</v>
      </c>
      <c r="L381" s="42" t="s">
        <v>520</v>
      </c>
    </row>
    <row r="382" spans="1:12">
      <c r="A382" s="42">
        <v>2019</v>
      </c>
      <c r="B382" s="42">
        <v>928</v>
      </c>
      <c r="C382" s="1">
        <v>43587</v>
      </c>
      <c r="D382" s="1">
        <v>43626</v>
      </c>
      <c r="E382" s="42" t="s">
        <v>977</v>
      </c>
      <c r="F382" s="42" t="s">
        <v>366</v>
      </c>
      <c r="G382" s="42" t="s">
        <v>978</v>
      </c>
      <c r="H382" s="46">
        <v>149.22</v>
      </c>
      <c r="J382" s="42" t="s">
        <v>350</v>
      </c>
      <c r="K382" s="42" t="s">
        <v>125</v>
      </c>
      <c r="L382" s="42" t="s">
        <v>568</v>
      </c>
    </row>
    <row r="383" spans="1:12">
      <c r="A383" s="42">
        <v>2019</v>
      </c>
      <c r="B383" s="42">
        <v>929</v>
      </c>
      <c r="C383" s="1">
        <v>43587</v>
      </c>
      <c r="D383" s="1">
        <v>43591</v>
      </c>
      <c r="F383" s="42" t="s">
        <v>979</v>
      </c>
      <c r="G383" s="42" t="s">
        <v>980</v>
      </c>
      <c r="H383" s="46">
        <v>54.96</v>
      </c>
      <c r="J383" s="42" t="s">
        <v>350</v>
      </c>
      <c r="K383" s="42" t="s">
        <v>67</v>
      </c>
      <c r="L383" s="42" t="s">
        <v>390</v>
      </c>
    </row>
    <row r="384" spans="1:12">
      <c r="A384" s="42">
        <v>2019</v>
      </c>
      <c r="B384" s="42">
        <v>930</v>
      </c>
      <c r="C384" s="1">
        <v>43587</v>
      </c>
      <c r="D384" s="1">
        <v>43689</v>
      </c>
      <c r="E384" s="42" t="s">
        <v>981</v>
      </c>
      <c r="F384" s="42" t="s">
        <v>982</v>
      </c>
      <c r="G384" s="42" t="s">
        <v>983</v>
      </c>
      <c r="H384" s="46">
        <v>70.8</v>
      </c>
      <c r="J384" s="42" t="s">
        <v>350</v>
      </c>
      <c r="K384" s="42" t="s">
        <v>67</v>
      </c>
      <c r="L384" s="42" t="s">
        <v>390</v>
      </c>
    </row>
    <row r="385" spans="1:12">
      <c r="A385" s="42">
        <v>2019</v>
      </c>
      <c r="B385" s="42">
        <v>931</v>
      </c>
      <c r="C385" s="1">
        <v>43587</v>
      </c>
      <c r="D385" s="1">
        <v>43625</v>
      </c>
      <c r="E385" s="42" t="s">
        <v>984</v>
      </c>
      <c r="F385" s="42" t="s">
        <v>985</v>
      </c>
      <c r="G385" s="42" t="s">
        <v>986</v>
      </c>
      <c r="H385" s="46">
        <v>280.32</v>
      </c>
      <c r="J385" s="42" t="s">
        <v>350</v>
      </c>
      <c r="K385" s="42" t="s">
        <v>34</v>
      </c>
      <c r="L385" s="42" t="s">
        <v>503</v>
      </c>
    </row>
    <row r="386" spans="1:12">
      <c r="A386" s="42">
        <v>2019</v>
      </c>
      <c r="B386" s="42">
        <v>949</v>
      </c>
      <c r="C386" s="1">
        <v>43588</v>
      </c>
      <c r="D386" s="1">
        <v>43591</v>
      </c>
      <c r="E386" s="42" t="s">
        <v>987</v>
      </c>
      <c r="F386" s="42" t="s">
        <v>839</v>
      </c>
      <c r="G386" s="42" t="s">
        <v>988</v>
      </c>
      <c r="H386" s="46">
        <v>54.96</v>
      </c>
      <c r="J386" s="42" t="s">
        <v>350</v>
      </c>
      <c r="K386" s="42" t="s">
        <v>989</v>
      </c>
      <c r="L386" s="42" t="s">
        <v>990</v>
      </c>
    </row>
    <row r="387" spans="1:12">
      <c r="A387" s="42">
        <v>2019</v>
      </c>
      <c r="B387" s="42">
        <v>966</v>
      </c>
      <c r="C387" s="1">
        <v>43591</v>
      </c>
      <c r="D387" s="1">
        <v>43595</v>
      </c>
      <c r="F387" s="42" t="s">
        <v>991</v>
      </c>
      <c r="G387" s="42" t="s">
        <v>992</v>
      </c>
      <c r="H387" s="46">
        <v>13.74</v>
      </c>
      <c r="J387" s="42" t="s">
        <v>350</v>
      </c>
      <c r="K387" s="42" t="s">
        <v>103</v>
      </c>
      <c r="L387" s="42" t="s">
        <v>426</v>
      </c>
    </row>
    <row r="388" spans="1:12">
      <c r="A388" s="42">
        <v>2019</v>
      </c>
      <c r="B388" s="42">
        <v>967</v>
      </c>
      <c r="C388" s="1">
        <v>43591</v>
      </c>
      <c r="D388" s="1">
        <v>43626</v>
      </c>
      <c r="E388" s="42" t="s">
        <v>993</v>
      </c>
      <c r="F388" s="42" t="s">
        <v>763</v>
      </c>
      <c r="G388" s="42" t="s">
        <v>994</v>
      </c>
      <c r="H388" s="46">
        <v>262.56</v>
      </c>
      <c r="J388" s="42" t="s">
        <v>350</v>
      </c>
      <c r="K388" s="42" t="s">
        <v>37</v>
      </c>
      <c r="L388" s="42" t="s">
        <v>782</v>
      </c>
    </row>
    <row r="389" spans="1:12">
      <c r="A389" s="42">
        <v>2019</v>
      </c>
      <c r="B389" s="42">
        <v>968</v>
      </c>
      <c r="C389" s="1">
        <v>43591</v>
      </c>
      <c r="D389" s="1">
        <v>43598</v>
      </c>
      <c r="E389" s="42" t="s">
        <v>995</v>
      </c>
      <c r="F389" s="42" t="s">
        <v>863</v>
      </c>
      <c r="G389" s="42" t="s">
        <v>996</v>
      </c>
      <c r="H389" s="46">
        <v>153.47999999999999</v>
      </c>
      <c r="J389" s="42" t="s">
        <v>350</v>
      </c>
      <c r="K389" s="42" t="s">
        <v>865</v>
      </c>
      <c r="L389" s="42" t="s">
        <v>866</v>
      </c>
    </row>
    <row r="390" spans="1:12">
      <c r="A390" s="42">
        <v>2019</v>
      </c>
      <c r="B390" s="42">
        <v>969</v>
      </c>
      <c r="C390" s="1">
        <v>43591</v>
      </c>
      <c r="D390" s="1">
        <v>43601</v>
      </c>
      <c r="E390" s="42" t="s">
        <v>997</v>
      </c>
      <c r="F390" s="42" t="s">
        <v>330</v>
      </c>
      <c r="G390" s="42" t="s">
        <v>644</v>
      </c>
      <c r="H390" s="46">
        <v>161.94</v>
      </c>
      <c r="J390" s="42" t="s">
        <v>350</v>
      </c>
      <c r="K390" s="42" t="s">
        <v>860</v>
      </c>
      <c r="L390" s="42" t="s">
        <v>861</v>
      </c>
    </row>
    <row r="391" spans="1:12">
      <c r="A391" s="42">
        <v>2019</v>
      </c>
      <c r="B391" s="42">
        <v>970</v>
      </c>
      <c r="C391" s="1">
        <v>43591</v>
      </c>
      <c r="D391" s="1">
        <v>43655</v>
      </c>
      <c r="E391" s="42" t="s">
        <v>998</v>
      </c>
      <c r="F391" s="42" t="s">
        <v>419</v>
      </c>
      <c r="G391" s="42" t="s">
        <v>999</v>
      </c>
      <c r="H391" s="46">
        <v>240</v>
      </c>
      <c r="J391" s="42" t="s">
        <v>350</v>
      </c>
      <c r="K391" s="42" t="s">
        <v>35</v>
      </c>
      <c r="L391" s="42" t="s">
        <v>328</v>
      </c>
    </row>
    <row r="392" spans="1:12">
      <c r="A392" s="42">
        <v>2019</v>
      </c>
      <c r="B392" s="42">
        <v>971</v>
      </c>
      <c r="C392" s="1">
        <v>43591</v>
      </c>
      <c r="D392" s="1">
        <v>43612</v>
      </c>
      <c r="F392" s="42" t="s">
        <v>1000</v>
      </c>
      <c r="G392" s="42" t="s">
        <v>476</v>
      </c>
      <c r="H392" s="46">
        <v>135</v>
      </c>
      <c r="J392" s="42" t="s">
        <v>350</v>
      </c>
      <c r="K392" s="42" t="s">
        <v>87</v>
      </c>
      <c r="L392" s="42" t="s">
        <v>1001</v>
      </c>
    </row>
    <row r="393" spans="1:12">
      <c r="A393" s="42">
        <v>2019</v>
      </c>
      <c r="B393" s="42">
        <v>972</v>
      </c>
      <c r="C393" s="1">
        <v>43591</v>
      </c>
      <c r="D393" s="1">
        <v>43614</v>
      </c>
      <c r="E393" s="42" t="s">
        <v>1002</v>
      </c>
      <c r="F393" s="42" t="s">
        <v>330</v>
      </c>
      <c r="G393" s="42" t="s">
        <v>554</v>
      </c>
      <c r="H393" s="46">
        <v>84.96</v>
      </c>
      <c r="J393" s="42" t="s">
        <v>350</v>
      </c>
      <c r="K393" s="42" t="s">
        <v>39</v>
      </c>
      <c r="L393" s="42" t="s">
        <v>661</v>
      </c>
    </row>
    <row r="394" spans="1:12">
      <c r="A394" s="42">
        <v>2019</v>
      </c>
      <c r="B394" s="42">
        <v>973</v>
      </c>
      <c r="C394" s="1">
        <v>43591</v>
      </c>
      <c r="D394" s="1">
        <v>43612</v>
      </c>
      <c r="E394" s="42" t="s">
        <v>1003</v>
      </c>
      <c r="F394" s="42" t="s">
        <v>1004</v>
      </c>
      <c r="G394" s="42" t="s">
        <v>372</v>
      </c>
      <c r="H394" s="46">
        <v>72</v>
      </c>
      <c r="J394" s="42" t="s">
        <v>350</v>
      </c>
      <c r="K394" s="42" t="s">
        <v>57</v>
      </c>
      <c r="L394" s="42" t="s">
        <v>1005</v>
      </c>
    </row>
    <row r="395" spans="1:12">
      <c r="A395" s="42">
        <v>2019</v>
      </c>
      <c r="B395" s="42">
        <v>974</v>
      </c>
      <c r="C395" s="1">
        <v>43591</v>
      </c>
      <c r="D395" s="1">
        <v>43594</v>
      </c>
      <c r="F395" s="42" t="s">
        <v>1006</v>
      </c>
      <c r="G395" s="42" t="s">
        <v>1007</v>
      </c>
      <c r="H395" s="46">
        <v>27.48</v>
      </c>
      <c r="J395" s="42" t="s">
        <v>350</v>
      </c>
      <c r="K395" s="42" t="s">
        <v>77</v>
      </c>
      <c r="L395" s="42" t="s">
        <v>767</v>
      </c>
    </row>
    <row r="396" spans="1:12">
      <c r="A396" s="42">
        <v>2019</v>
      </c>
      <c r="B396" s="42">
        <v>975</v>
      </c>
      <c r="C396" s="1">
        <v>43591</v>
      </c>
      <c r="D396" s="1">
        <v>43642</v>
      </c>
      <c r="E396" s="42" t="s">
        <v>1008</v>
      </c>
      <c r="F396" s="42" t="s">
        <v>1009</v>
      </c>
      <c r="G396" s="42" t="s">
        <v>554</v>
      </c>
      <c r="H396" s="46">
        <v>196.74</v>
      </c>
      <c r="J396" s="42" t="s">
        <v>350</v>
      </c>
      <c r="K396" s="42" t="s">
        <v>310</v>
      </c>
      <c r="L396" s="42" t="s">
        <v>311</v>
      </c>
    </row>
    <row r="397" spans="1:12">
      <c r="A397" s="42">
        <v>2019</v>
      </c>
      <c r="B397" s="42">
        <v>976</v>
      </c>
      <c r="C397" s="1">
        <v>43591</v>
      </c>
      <c r="D397" s="1">
        <v>43591</v>
      </c>
      <c r="F397" s="42" t="s">
        <v>355</v>
      </c>
      <c r="G397" s="42" t="s">
        <v>631</v>
      </c>
      <c r="H397" s="46">
        <v>489.6</v>
      </c>
      <c r="J397" s="42" t="s">
        <v>350</v>
      </c>
      <c r="K397" s="42" t="s">
        <v>114</v>
      </c>
      <c r="L397" s="42" t="s">
        <v>1010</v>
      </c>
    </row>
    <row r="398" spans="1:12">
      <c r="A398" s="42">
        <v>2019</v>
      </c>
      <c r="B398" s="42">
        <v>977</v>
      </c>
      <c r="C398" s="1">
        <v>43591</v>
      </c>
      <c r="D398" s="1">
        <v>43605</v>
      </c>
      <c r="E398" s="42" t="s">
        <v>939</v>
      </c>
      <c r="F398" s="42" t="s">
        <v>940</v>
      </c>
      <c r="G398" s="42" t="s">
        <v>1011</v>
      </c>
      <c r="H398" s="46">
        <v>120.96</v>
      </c>
      <c r="J398" s="42" t="s">
        <v>350</v>
      </c>
      <c r="K398" s="42" t="s">
        <v>323</v>
      </c>
      <c r="L398" s="42" t="s">
        <v>324</v>
      </c>
    </row>
    <row r="399" spans="1:12">
      <c r="A399" s="42">
        <v>2019</v>
      </c>
      <c r="B399" s="42">
        <v>978</v>
      </c>
      <c r="C399" s="1">
        <v>43591</v>
      </c>
      <c r="D399" s="1">
        <v>43605</v>
      </c>
      <c r="E399" s="42" t="s">
        <v>1012</v>
      </c>
      <c r="F399" s="42" t="s">
        <v>1013</v>
      </c>
      <c r="G399" s="42" t="s">
        <v>1014</v>
      </c>
      <c r="H399" s="46">
        <v>82.44</v>
      </c>
      <c r="J399" s="42" t="s">
        <v>350</v>
      </c>
      <c r="K399" s="42" t="s">
        <v>310</v>
      </c>
      <c r="L399" s="42" t="s">
        <v>311</v>
      </c>
    </row>
    <row r="400" spans="1:12">
      <c r="A400" s="42">
        <v>2019</v>
      </c>
      <c r="B400" s="42">
        <v>979</v>
      </c>
      <c r="C400" s="1">
        <v>43591</v>
      </c>
      <c r="D400" s="1">
        <v>43595</v>
      </c>
      <c r="E400" s="42" t="s">
        <v>1015</v>
      </c>
      <c r="F400" s="42" t="s">
        <v>1016</v>
      </c>
      <c r="G400" s="42" t="s">
        <v>492</v>
      </c>
      <c r="H400" s="46">
        <v>57.36</v>
      </c>
      <c r="J400" s="42" t="s">
        <v>350</v>
      </c>
      <c r="K400" s="42" t="s">
        <v>31</v>
      </c>
      <c r="L400" s="42" t="s">
        <v>351</v>
      </c>
    </row>
    <row r="401" spans="1:15">
      <c r="A401" s="42">
        <v>2019</v>
      </c>
      <c r="B401" s="42">
        <v>987</v>
      </c>
      <c r="C401" s="1">
        <v>43594</v>
      </c>
      <c r="D401" s="1">
        <v>43609</v>
      </c>
      <c r="F401" s="42" t="s">
        <v>1017</v>
      </c>
      <c r="G401" s="42" t="s">
        <v>314</v>
      </c>
      <c r="H401" s="46">
        <v>967.44</v>
      </c>
      <c r="J401" s="42" t="s">
        <v>350</v>
      </c>
      <c r="K401" s="42" t="s">
        <v>39</v>
      </c>
      <c r="L401" s="42" t="s">
        <v>661</v>
      </c>
    </row>
    <row r="402" spans="1:15">
      <c r="A402" s="42">
        <v>2019</v>
      </c>
      <c r="B402" s="42">
        <v>988</v>
      </c>
      <c r="C402" s="1">
        <v>43594</v>
      </c>
      <c r="D402" s="1">
        <v>43605</v>
      </c>
      <c r="E402" s="42" t="s">
        <v>1018</v>
      </c>
      <c r="F402" s="42" t="s">
        <v>1019</v>
      </c>
      <c r="G402" s="42" t="s">
        <v>1020</v>
      </c>
      <c r="H402" s="46">
        <v>61.74</v>
      </c>
      <c r="J402" s="42" t="s">
        <v>350</v>
      </c>
      <c r="K402" s="42" t="s">
        <v>455</v>
      </c>
      <c r="L402" s="42" t="s">
        <v>456</v>
      </c>
    </row>
    <row r="403" spans="1:15">
      <c r="A403" s="42">
        <v>2019</v>
      </c>
      <c r="B403" s="42">
        <v>995</v>
      </c>
      <c r="C403" s="1">
        <v>43595</v>
      </c>
      <c r="D403" s="1">
        <v>43614</v>
      </c>
      <c r="F403" s="42" t="s">
        <v>1021</v>
      </c>
      <c r="G403" s="42" t="s">
        <v>476</v>
      </c>
      <c r="H403" s="46">
        <v>1799.88</v>
      </c>
      <c r="J403" s="42" t="s">
        <v>350</v>
      </c>
      <c r="K403" s="42" t="s">
        <v>29</v>
      </c>
      <c r="L403" s="42" t="s">
        <v>315</v>
      </c>
    </row>
    <row r="404" spans="1:15">
      <c r="A404" s="42">
        <v>2019</v>
      </c>
      <c r="B404" s="42">
        <v>996</v>
      </c>
      <c r="C404" s="1">
        <v>43595</v>
      </c>
      <c r="D404" s="1">
        <v>43605</v>
      </c>
      <c r="E404" s="42" t="s">
        <v>485</v>
      </c>
      <c r="F404" s="42" t="s">
        <v>486</v>
      </c>
      <c r="G404" s="42" t="s">
        <v>302</v>
      </c>
      <c r="H404" s="46">
        <v>196.32</v>
      </c>
      <c r="J404" s="42" t="s">
        <v>350</v>
      </c>
      <c r="K404" s="42" t="s">
        <v>29</v>
      </c>
      <c r="L404" s="42" t="s">
        <v>315</v>
      </c>
    </row>
    <row r="405" spans="1:15">
      <c r="A405" s="42">
        <v>2019</v>
      </c>
      <c r="B405" s="42">
        <v>997</v>
      </c>
      <c r="C405" s="1">
        <v>43595</v>
      </c>
      <c r="D405" s="1">
        <v>43640</v>
      </c>
      <c r="E405" s="42" t="s">
        <v>1022</v>
      </c>
      <c r="F405" s="42" t="s">
        <v>437</v>
      </c>
      <c r="G405" s="42" t="s">
        <v>1023</v>
      </c>
      <c r="H405" s="46">
        <v>554.04</v>
      </c>
      <c r="J405" s="42" t="s">
        <v>350</v>
      </c>
      <c r="K405" s="42" t="s">
        <v>30</v>
      </c>
      <c r="L405" s="42" t="s">
        <v>484</v>
      </c>
    </row>
    <row r="406" spans="1:15">
      <c r="A406" s="42">
        <v>2019</v>
      </c>
      <c r="B406" s="42">
        <v>1009</v>
      </c>
      <c r="C406" s="1">
        <v>43599</v>
      </c>
      <c r="D406" s="1">
        <v>43630</v>
      </c>
      <c r="E406" s="42" t="s">
        <v>733</v>
      </c>
      <c r="F406" s="42" t="s">
        <v>688</v>
      </c>
      <c r="G406" s="42" t="s">
        <v>302</v>
      </c>
      <c r="H406" s="46">
        <v>687.84</v>
      </c>
      <c r="J406" s="42" t="s">
        <v>350</v>
      </c>
      <c r="K406" s="42" t="s">
        <v>28</v>
      </c>
      <c r="L406" s="42" t="s">
        <v>689</v>
      </c>
    </row>
    <row r="407" spans="1:15">
      <c r="A407" s="42">
        <v>2019</v>
      </c>
      <c r="B407" s="42">
        <v>1026</v>
      </c>
      <c r="C407" s="1">
        <v>43601</v>
      </c>
      <c r="D407" s="1">
        <v>43613</v>
      </c>
      <c r="F407" s="42" t="s">
        <v>1024</v>
      </c>
      <c r="G407" s="42" t="s">
        <v>302</v>
      </c>
      <c r="H407" s="46">
        <v>744</v>
      </c>
      <c r="J407" s="42" t="s">
        <v>350</v>
      </c>
      <c r="K407" s="42" t="s">
        <v>142</v>
      </c>
      <c r="L407" s="42" t="s">
        <v>1025</v>
      </c>
    </row>
    <row r="408" spans="1:15">
      <c r="A408" s="42">
        <v>2019</v>
      </c>
      <c r="B408" s="42">
        <v>1027</v>
      </c>
      <c r="C408" s="1">
        <v>43601</v>
      </c>
      <c r="D408" s="1">
        <v>43614</v>
      </c>
      <c r="E408" s="42" t="s">
        <v>809</v>
      </c>
      <c r="F408" s="42" t="s">
        <v>467</v>
      </c>
      <c r="G408" s="42" t="s">
        <v>1026</v>
      </c>
      <c r="H408" s="46">
        <v>47.04</v>
      </c>
      <c r="J408" s="42" t="s">
        <v>350</v>
      </c>
      <c r="K408" s="42" t="s">
        <v>628</v>
      </c>
      <c r="L408" s="42" t="s">
        <v>629</v>
      </c>
    </row>
    <row r="409" spans="1:15">
      <c r="A409" s="42">
        <v>2019</v>
      </c>
      <c r="B409" s="42">
        <v>1028</v>
      </c>
      <c r="C409" s="1">
        <v>43601</v>
      </c>
      <c r="D409" s="1">
        <v>43614</v>
      </c>
      <c r="F409" s="42" t="s">
        <v>1027</v>
      </c>
      <c r="G409" s="42" t="s">
        <v>1028</v>
      </c>
      <c r="H409" s="46">
        <v>14.88</v>
      </c>
      <c r="J409" s="42" t="s">
        <v>350</v>
      </c>
      <c r="K409" s="42" t="s">
        <v>139</v>
      </c>
      <c r="L409" s="42" t="s">
        <v>1029</v>
      </c>
    </row>
    <row r="410" spans="1:15">
      <c r="A410" s="42">
        <v>2019</v>
      </c>
      <c r="B410" s="42">
        <v>1029</v>
      </c>
      <c r="C410" s="1">
        <v>43601</v>
      </c>
      <c r="D410" s="1">
        <v>43698</v>
      </c>
      <c r="E410" s="42" t="s">
        <v>1030</v>
      </c>
      <c r="F410" s="42" t="s">
        <v>1031</v>
      </c>
      <c r="G410" s="42" t="s">
        <v>302</v>
      </c>
      <c r="H410" s="46">
        <v>215.25</v>
      </c>
      <c r="J410" s="42" t="s">
        <v>350</v>
      </c>
      <c r="K410" s="42" t="s">
        <v>119</v>
      </c>
      <c r="L410" s="42" t="s">
        <v>748</v>
      </c>
    </row>
    <row r="411" spans="1:15">
      <c r="A411" s="42">
        <v>2019</v>
      </c>
      <c r="B411" s="42">
        <v>1029</v>
      </c>
      <c r="C411" s="1">
        <v>43601</v>
      </c>
      <c r="D411" s="1">
        <v>43698</v>
      </c>
      <c r="E411" s="42" t="s">
        <v>1032</v>
      </c>
      <c r="F411" s="42" t="s">
        <v>1033</v>
      </c>
      <c r="G411" s="42" t="s">
        <v>302</v>
      </c>
      <c r="H411" s="46">
        <v>215.25</v>
      </c>
      <c r="J411" s="42" t="s">
        <v>350</v>
      </c>
      <c r="K411" s="42" t="s">
        <v>119</v>
      </c>
      <c r="L411" s="42" t="s">
        <v>748</v>
      </c>
    </row>
    <row r="412" spans="1:15">
      <c r="A412" s="42">
        <v>2019</v>
      </c>
      <c r="B412" s="42">
        <v>1029</v>
      </c>
      <c r="C412" s="1">
        <v>43601</v>
      </c>
      <c r="D412" s="1">
        <v>43698</v>
      </c>
      <c r="E412" s="42" t="s">
        <v>1034</v>
      </c>
      <c r="F412" s="42" t="s">
        <v>1035</v>
      </c>
      <c r="G412" s="42" t="s">
        <v>302</v>
      </c>
      <c r="H412" s="46">
        <v>215.25</v>
      </c>
      <c r="J412" s="42" t="s">
        <v>350</v>
      </c>
      <c r="K412" s="42" t="s">
        <v>119</v>
      </c>
      <c r="L412" s="42" t="s">
        <v>748</v>
      </c>
    </row>
    <row r="413" spans="1:15">
      <c r="A413" s="42">
        <v>2019</v>
      </c>
      <c r="B413" s="42">
        <v>1029</v>
      </c>
      <c r="C413" s="1">
        <v>43601</v>
      </c>
      <c r="D413" s="1">
        <v>43698</v>
      </c>
      <c r="E413" s="42" t="s">
        <v>1036</v>
      </c>
      <c r="F413" s="42" t="s">
        <v>1037</v>
      </c>
      <c r="G413" s="42" t="s">
        <v>302</v>
      </c>
      <c r="H413" s="46">
        <v>215.25</v>
      </c>
      <c r="J413" s="42" t="s">
        <v>350</v>
      </c>
      <c r="K413" s="42" t="s">
        <v>119</v>
      </c>
      <c r="L413" s="42" t="s">
        <v>748</v>
      </c>
    </row>
    <row r="414" spans="1:15">
      <c r="A414" s="42">
        <v>2019</v>
      </c>
      <c r="B414" s="42">
        <v>1030</v>
      </c>
      <c r="C414" s="1">
        <v>43601</v>
      </c>
      <c r="D414" s="1">
        <v>43626</v>
      </c>
      <c r="E414" s="42" t="s">
        <v>1038</v>
      </c>
      <c r="F414" s="42" t="s">
        <v>1039</v>
      </c>
      <c r="G414" s="42" t="s">
        <v>1040</v>
      </c>
      <c r="H414" s="46">
        <v>75.510000000000005</v>
      </c>
      <c r="I414" s="90">
        <v>18</v>
      </c>
      <c r="J414" s="42" t="s">
        <v>350</v>
      </c>
      <c r="K414" s="42" t="s">
        <v>37</v>
      </c>
      <c r="L414" s="42" t="s">
        <v>782</v>
      </c>
      <c r="N414" s="42">
        <v>18</v>
      </c>
      <c r="O414" s="4"/>
    </row>
    <row r="415" spans="1:15">
      <c r="A415" s="42">
        <v>2019</v>
      </c>
      <c r="B415" s="42">
        <v>1030</v>
      </c>
      <c r="C415" s="1">
        <v>43601</v>
      </c>
      <c r="D415" s="1">
        <v>43626</v>
      </c>
      <c r="E415" s="42" t="s">
        <v>1041</v>
      </c>
      <c r="F415" s="42" t="s">
        <v>1042</v>
      </c>
      <c r="G415" s="42" t="s">
        <v>1040</v>
      </c>
      <c r="H415" s="46">
        <v>75.510000000000005</v>
      </c>
      <c r="I415" s="90">
        <v>18</v>
      </c>
      <c r="J415" s="42" t="s">
        <v>350</v>
      </c>
      <c r="K415" s="42" t="s">
        <v>37</v>
      </c>
      <c r="L415" s="42" t="s">
        <v>782</v>
      </c>
      <c r="N415" s="42">
        <v>18</v>
      </c>
      <c r="O415" s="4"/>
    </row>
    <row r="416" spans="1:15">
      <c r="A416" s="42">
        <v>2019</v>
      </c>
      <c r="B416" s="42">
        <v>1031</v>
      </c>
      <c r="C416" s="1">
        <v>43601</v>
      </c>
      <c r="D416" s="1">
        <v>43626</v>
      </c>
      <c r="E416" s="42" t="s">
        <v>1043</v>
      </c>
      <c r="F416" s="42" t="s">
        <v>1044</v>
      </c>
      <c r="G416" s="42" t="s">
        <v>1040</v>
      </c>
      <c r="H416" s="46">
        <v>75.510000000000005</v>
      </c>
      <c r="I416" s="90">
        <v>18</v>
      </c>
      <c r="J416" s="42" t="s">
        <v>350</v>
      </c>
      <c r="K416" s="42" t="s">
        <v>37</v>
      </c>
      <c r="L416" s="42" t="s">
        <v>782</v>
      </c>
      <c r="N416" s="42">
        <v>18</v>
      </c>
    </row>
    <row r="417" spans="1:14">
      <c r="A417" s="42">
        <v>2019</v>
      </c>
      <c r="B417" s="42">
        <v>1031</v>
      </c>
      <c r="C417" s="1">
        <v>43601</v>
      </c>
      <c r="D417" s="1">
        <v>43626</v>
      </c>
      <c r="E417" s="42" t="s">
        <v>1045</v>
      </c>
      <c r="F417" s="42" t="s">
        <v>1046</v>
      </c>
      <c r="G417" s="42" t="s">
        <v>1040</v>
      </c>
      <c r="H417" s="46">
        <v>75.510000000000005</v>
      </c>
      <c r="I417" s="90">
        <v>18</v>
      </c>
      <c r="J417" s="42" t="s">
        <v>350</v>
      </c>
      <c r="K417" s="42" t="s">
        <v>37</v>
      </c>
      <c r="L417" s="42" t="s">
        <v>782</v>
      </c>
      <c r="N417" s="42">
        <v>18</v>
      </c>
    </row>
    <row r="418" spans="1:14">
      <c r="A418" s="42">
        <v>2019</v>
      </c>
      <c r="B418" s="42">
        <v>1041</v>
      </c>
      <c r="C418" s="1">
        <v>43605</v>
      </c>
      <c r="D418" s="1">
        <v>43642</v>
      </c>
      <c r="E418" s="42" t="s">
        <v>1047</v>
      </c>
      <c r="F418" s="42" t="s">
        <v>341</v>
      </c>
      <c r="G418" s="42" t="s">
        <v>1048</v>
      </c>
      <c r="H418" s="46">
        <v>216.84</v>
      </c>
      <c r="J418" s="42" t="s">
        <v>350</v>
      </c>
      <c r="K418" s="42" t="s">
        <v>343</v>
      </c>
      <c r="L418" s="42" t="s">
        <v>344</v>
      </c>
    </row>
    <row r="419" spans="1:14">
      <c r="A419" s="42">
        <v>2019</v>
      </c>
      <c r="B419" s="42">
        <v>1057</v>
      </c>
      <c r="C419" s="1">
        <v>43607</v>
      </c>
      <c r="D419" s="1">
        <v>43612</v>
      </c>
      <c r="E419" s="42" t="s">
        <v>1049</v>
      </c>
      <c r="F419" s="42" t="s">
        <v>330</v>
      </c>
      <c r="G419" s="42" t="s">
        <v>1050</v>
      </c>
      <c r="H419" s="46">
        <v>108.48</v>
      </c>
      <c r="J419" s="42" t="s">
        <v>350</v>
      </c>
      <c r="K419" s="42" t="s">
        <v>343</v>
      </c>
      <c r="L419" s="42" t="s">
        <v>344</v>
      </c>
    </row>
    <row r="420" spans="1:14">
      <c r="A420" s="42">
        <v>2019</v>
      </c>
      <c r="B420" s="42">
        <v>1058</v>
      </c>
      <c r="C420" s="1">
        <v>43607</v>
      </c>
      <c r="D420" s="1">
        <v>43661</v>
      </c>
      <c r="E420" s="42" t="s">
        <v>1051</v>
      </c>
      <c r="F420" s="42" t="s">
        <v>633</v>
      </c>
      <c r="G420" s="42" t="s">
        <v>1052</v>
      </c>
      <c r="H420" s="46">
        <v>760.92</v>
      </c>
      <c r="J420" s="42" t="s">
        <v>350</v>
      </c>
      <c r="K420" s="42" t="s">
        <v>357</v>
      </c>
      <c r="L420" s="42" t="s">
        <v>358</v>
      </c>
    </row>
    <row r="421" spans="1:14">
      <c r="A421" s="42">
        <v>2019</v>
      </c>
      <c r="B421" s="42">
        <v>1059</v>
      </c>
      <c r="C421" s="1">
        <v>43607</v>
      </c>
      <c r="D421" s="1">
        <v>43633</v>
      </c>
      <c r="F421" s="42" t="s">
        <v>1053</v>
      </c>
      <c r="G421" s="42" t="s">
        <v>644</v>
      </c>
      <c r="H421" s="46">
        <v>132.47999999999999</v>
      </c>
      <c r="J421" s="42" t="s">
        <v>350</v>
      </c>
      <c r="K421" s="42" t="s">
        <v>28</v>
      </c>
      <c r="L421" s="42" t="s">
        <v>689</v>
      </c>
    </row>
    <row r="422" spans="1:14">
      <c r="A422" s="42">
        <v>2019</v>
      </c>
      <c r="B422" s="42">
        <v>1060</v>
      </c>
      <c r="C422" s="1">
        <v>43607</v>
      </c>
      <c r="D422" s="1">
        <v>43635</v>
      </c>
      <c r="E422" s="42" t="s">
        <v>1054</v>
      </c>
      <c r="F422" s="42" t="s">
        <v>807</v>
      </c>
      <c r="G422" s="42" t="s">
        <v>554</v>
      </c>
      <c r="H422" s="46">
        <v>63.48</v>
      </c>
      <c r="J422" s="42" t="s">
        <v>350</v>
      </c>
      <c r="K422" s="42" t="s">
        <v>103</v>
      </c>
      <c r="L422" s="42" t="s">
        <v>426</v>
      </c>
    </row>
    <row r="423" spans="1:14">
      <c r="A423" s="42">
        <v>2019</v>
      </c>
      <c r="B423" s="42">
        <v>1069</v>
      </c>
      <c r="C423" s="1">
        <v>43608</v>
      </c>
      <c r="D423" s="1">
        <v>43634</v>
      </c>
      <c r="E423" s="42" t="s">
        <v>1055</v>
      </c>
      <c r="F423" s="42" t="s">
        <v>1056</v>
      </c>
      <c r="G423" s="42" t="s">
        <v>1057</v>
      </c>
      <c r="H423" s="46">
        <v>270.83999999999997</v>
      </c>
      <c r="J423" s="42" t="s">
        <v>350</v>
      </c>
      <c r="K423" s="42" t="s">
        <v>103</v>
      </c>
      <c r="L423" s="42" t="s">
        <v>426</v>
      </c>
    </row>
    <row r="424" spans="1:14">
      <c r="A424" s="42">
        <v>2019</v>
      </c>
      <c r="B424" s="42">
        <v>1077</v>
      </c>
      <c r="C424" s="1">
        <v>43612</v>
      </c>
      <c r="D424" s="1">
        <v>43476</v>
      </c>
      <c r="F424" s="42" t="s">
        <v>417</v>
      </c>
      <c r="G424" s="42" t="s">
        <v>1058</v>
      </c>
      <c r="H424" s="46">
        <v>2938.98</v>
      </c>
      <c r="I424" s="89">
        <v>4563.3599999999997</v>
      </c>
      <c r="J424" s="42" t="s">
        <v>350</v>
      </c>
      <c r="K424" s="42" t="s">
        <v>27</v>
      </c>
      <c r="L424" s="42" t="s">
        <v>944</v>
      </c>
      <c r="N424" s="42">
        <v>4563.3599999999997</v>
      </c>
    </row>
    <row r="425" spans="1:14">
      <c r="A425" s="42">
        <v>2019</v>
      </c>
      <c r="B425" s="42">
        <v>1087</v>
      </c>
      <c r="C425" s="1">
        <v>43612</v>
      </c>
      <c r="D425" s="1">
        <v>43612</v>
      </c>
      <c r="E425" s="42" t="s">
        <v>410</v>
      </c>
      <c r="F425" s="42" t="s">
        <v>411</v>
      </c>
      <c r="G425" s="42" t="s">
        <v>1059</v>
      </c>
      <c r="H425" s="46">
        <v>542.4</v>
      </c>
      <c r="J425" s="42" t="s">
        <v>350</v>
      </c>
      <c r="K425" s="42" t="s">
        <v>343</v>
      </c>
      <c r="L425" s="42" t="s">
        <v>344</v>
      </c>
    </row>
    <row r="426" spans="1:14">
      <c r="A426" s="42">
        <v>2019</v>
      </c>
      <c r="B426" s="42">
        <v>1123</v>
      </c>
      <c r="C426" s="1">
        <v>43619</v>
      </c>
      <c r="D426" s="1">
        <v>43774</v>
      </c>
      <c r="E426" s="42" t="s">
        <v>1060</v>
      </c>
      <c r="F426" s="42" t="s">
        <v>1061</v>
      </c>
      <c r="G426" s="42" t="s">
        <v>1062</v>
      </c>
      <c r="H426" s="46">
        <v>3142</v>
      </c>
      <c r="J426" s="42" t="s">
        <v>350</v>
      </c>
      <c r="K426" s="42" t="s">
        <v>34</v>
      </c>
      <c r="L426" s="42" t="s">
        <v>503</v>
      </c>
    </row>
    <row r="427" spans="1:14">
      <c r="A427" s="42">
        <v>2019</v>
      </c>
      <c r="B427" s="42">
        <v>1124</v>
      </c>
      <c r="C427" s="1">
        <v>43619</v>
      </c>
      <c r="D427" s="1">
        <v>43899</v>
      </c>
      <c r="E427" s="42" t="s">
        <v>1063</v>
      </c>
      <c r="F427" s="42" t="s">
        <v>1064</v>
      </c>
      <c r="G427" s="42" t="s">
        <v>1065</v>
      </c>
      <c r="H427" s="46">
        <v>72</v>
      </c>
      <c r="J427" s="42" t="s">
        <v>350</v>
      </c>
      <c r="K427" s="42" t="s">
        <v>34</v>
      </c>
      <c r="L427" s="42" t="s">
        <v>503</v>
      </c>
    </row>
    <row r="428" spans="1:14">
      <c r="A428" s="42">
        <v>2019</v>
      </c>
      <c r="B428" s="42">
        <v>1125</v>
      </c>
      <c r="C428" s="1">
        <v>43619</v>
      </c>
      <c r="D428" s="1">
        <v>43686</v>
      </c>
      <c r="E428" s="42" t="s">
        <v>1066</v>
      </c>
      <c r="F428" s="42" t="s">
        <v>1067</v>
      </c>
      <c r="G428" s="42" t="s">
        <v>1068</v>
      </c>
      <c r="H428" s="46">
        <v>216.84</v>
      </c>
      <c r="J428" s="42" t="s">
        <v>350</v>
      </c>
      <c r="K428" s="42" t="s">
        <v>96</v>
      </c>
      <c r="L428" s="42" t="s">
        <v>354</v>
      </c>
    </row>
    <row r="429" spans="1:14">
      <c r="A429" s="42">
        <v>2019</v>
      </c>
      <c r="B429" s="42">
        <v>1126</v>
      </c>
      <c r="C429" s="1">
        <v>43619</v>
      </c>
      <c r="D429" s="1">
        <v>43663</v>
      </c>
      <c r="E429" s="42" t="s">
        <v>1069</v>
      </c>
      <c r="F429" s="42" t="s">
        <v>419</v>
      </c>
      <c r="G429" s="42" t="s">
        <v>302</v>
      </c>
      <c r="H429" s="46">
        <v>240</v>
      </c>
      <c r="J429" s="42" t="s">
        <v>350</v>
      </c>
      <c r="K429" s="42" t="s">
        <v>35</v>
      </c>
      <c r="L429" s="42" t="s">
        <v>328</v>
      </c>
    </row>
    <row r="430" spans="1:14">
      <c r="A430" s="42">
        <v>2019</v>
      </c>
      <c r="B430" s="42">
        <v>1127</v>
      </c>
      <c r="C430" s="1">
        <v>43619</v>
      </c>
      <c r="D430" s="1">
        <v>43686</v>
      </c>
      <c r="E430" s="42" t="s">
        <v>1070</v>
      </c>
      <c r="F430" s="42" t="s">
        <v>396</v>
      </c>
      <c r="G430" s="42" t="s">
        <v>1068</v>
      </c>
      <c r="H430" s="46">
        <v>294.3</v>
      </c>
      <c r="J430" s="42" t="s">
        <v>350</v>
      </c>
      <c r="K430" s="42" t="s">
        <v>96</v>
      </c>
      <c r="L430" s="42" t="s">
        <v>354</v>
      </c>
    </row>
    <row r="431" spans="1:14">
      <c r="A431" s="42">
        <v>2019</v>
      </c>
      <c r="B431" s="42">
        <v>1127</v>
      </c>
      <c r="C431" s="1">
        <v>43619</v>
      </c>
      <c r="D431" s="1">
        <v>43686</v>
      </c>
      <c r="E431" s="42" t="s">
        <v>1071</v>
      </c>
      <c r="F431" s="42" t="s">
        <v>396</v>
      </c>
      <c r="G431" s="42" t="s">
        <v>1068</v>
      </c>
      <c r="H431" s="46">
        <v>294.3</v>
      </c>
      <c r="J431" s="42" t="s">
        <v>350</v>
      </c>
      <c r="K431" s="42" t="s">
        <v>96</v>
      </c>
      <c r="L431" s="42" t="s">
        <v>354</v>
      </c>
    </row>
    <row r="432" spans="1:14">
      <c r="A432" s="42">
        <v>2019</v>
      </c>
      <c r="B432" s="42">
        <v>1128</v>
      </c>
      <c r="C432" s="1">
        <v>43619</v>
      </c>
      <c r="D432" s="1">
        <v>43642</v>
      </c>
      <c r="F432" s="42" t="s">
        <v>1072</v>
      </c>
      <c r="G432" s="42" t="s">
        <v>302</v>
      </c>
      <c r="H432" s="46">
        <v>930</v>
      </c>
      <c r="J432" s="42" t="s">
        <v>350</v>
      </c>
      <c r="K432" s="42" t="s">
        <v>142</v>
      </c>
      <c r="L432" s="42" t="s">
        <v>1025</v>
      </c>
    </row>
    <row r="433" spans="1:12">
      <c r="A433" s="42">
        <v>2019</v>
      </c>
      <c r="B433" s="42">
        <v>1145</v>
      </c>
      <c r="C433" s="1">
        <v>43620</v>
      </c>
      <c r="D433" s="1">
        <v>43633</v>
      </c>
      <c r="E433" s="42" t="s">
        <v>1073</v>
      </c>
      <c r="F433" s="42" t="s">
        <v>812</v>
      </c>
      <c r="G433" s="42" t="s">
        <v>948</v>
      </c>
      <c r="H433" s="46">
        <v>164.4</v>
      </c>
      <c r="J433" s="42" t="s">
        <v>350</v>
      </c>
      <c r="K433" s="42" t="s">
        <v>544</v>
      </c>
      <c r="L433" s="42" t="s">
        <v>545</v>
      </c>
    </row>
    <row r="434" spans="1:12">
      <c r="A434" s="42">
        <v>2019</v>
      </c>
      <c r="B434" s="42">
        <v>1146</v>
      </c>
      <c r="C434" s="1">
        <v>43620</v>
      </c>
      <c r="D434" s="1">
        <v>43637</v>
      </c>
      <c r="E434" s="42" t="s">
        <v>1074</v>
      </c>
      <c r="F434" s="42" t="s">
        <v>1075</v>
      </c>
      <c r="G434" s="42" t="s">
        <v>554</v>
      </c>
      <c r="H434" s="46">
        <v>184.08</v>
      </c>
      <c r="J434" s="42" t="s">
        <v>350</v>
      </c>
      <c r="K434" s="42" t="s">
        <v>652</v>
      </c>
      <c r="L434" s="42" t="s">
        <v>653</v>
      </c>
    </row>
    <row r="435" spans="1:12">
      <c r="A435" s="42">
        <v>2019</v>
      </c>
      <c r="B435" s="42">
        <v>1147</v>
      </c>
      <c r="C435" s="1">
        <v>43620</v>
      </c>
      <c r="D435" s="1">
        <v>43636</v>
      </c>
      <c r="E435" s="42" t="s">
        <v>1076</v>
      </c>
      <c r="F435" s="42" t="s">
        <v>807</v>
      </c>
      <c r="G435" s="42" t="s">
        <v>554</v>
      </c>
      <c r="H435" s="46">
        <v>134.88</v>
      </c>
      <c r="J435" s="42" t="s">
        <v>350</v>
      </c>
      <c r="K435" s="42" t="s">
        <v>103</v>
      </c>
      <c r="L435" s="42" t="s">
        <v>426</v>
      </c>
    </row>
    <row r="436" spans="1:12">
      <c r="A436" s="42">
        <v>2019</v>
      </c>
      <c r="B436" s="42">
        <v>1148</v>
      </c>
      <c r="C436" s="1">
        <v>43620</v>
      </c>
      <c r="D436" s="1">
        <v>43664</v>
      </c>
      <c r="E436" s="42" t="s">
        <v>1077</v>
      </c>
      <c r="F436" s="42" t="s">
        <v>1078</v>
      </c>
      <c r="G436" s="42" t="s">
        <v>1079</v>
      </c>
      <c r="H436" s="46">
        <v>285.24</v>
      </c>
      <c r="J436" s="42" t="s">
        <v>350</v>
      </c>
      <c r="K436" s="42" t="s">
        <v>151</v>
      </c>
      <c r="L436" s="42" t="s">
        <v>1080</v>
      </c>
    </row>
    <row r="437" spans="1:12">
      <c r="A437" s="42">
        <v>2019</v>
      </c>
      <c r="B437" s="42">
        <v>1155</v>
      </c>
      <c r="C437" s="1">
        <v>43621</v>
      </c>
      <c r="D437" s="1">
        <v>43698</v>
      </c>
      <c r="E437" s="42" t="s">
        <v>1081</v>
      </c>
      <c r="F437" s="42" t="s">
        <v>1082</v>
      </c>
      <c r="G437" s="42" t="s">
        <v>948</v>
      </c>
      <c r="H437" s="46">
        <v>3275.84</v>
      </c>
      <c r="J437" s="42" t="s">
        <v>350</v>
      </c>
      <c r="K437" s="42" t="s">
        <v>36</v>
      </c>
      <c r="L437" s="42" t="s">
        <v>580</v>
      </c>
    </row>
    <row r="438" spans="1:12">
      <c r="A438" s="42">
        <v>2019</v>
      </c>
      <c r="B438" s="42">
        <v>1156</v>
      </c>
      <c r="C438" s="1">
        <v>43621</v>
      </c>
      <c r="D438" s="1">
        <v>43637</v>
      </c>
      <c r="E438" s="42" t="s">
        <v>1083</v>
      </c>
      <c r="F438" s="42" t="s">
        <v>596</v>
      </c>
      <c r="G438" s="42" t="s">
        <v>1084</v>
      </c>
      <c r="H438" s="46">
        <v>54.96</v>
      </c>
      <c r="J438" s="42" t="s">
        <v>350</v>
      </c>
      <c r="K438" s="42" t="s">
        <v>331</v>
      </c>
      <c r="L438" s="42" t="s">
        <v>332</v>
      </c>
    </row>
    <row r="439" spans="1:12">
      <c r="A439" s="42">
        <v>2019</v>
      </c>
      <c r="B439" s="42">
        <v>1166</v>
      </c>
      <c r="C439" s="1">
        <v>43622</v>
      </c>
      <c r="D439" s="1">
        <v>43642</v>
      </c>
      <c r="F439" s="42" t="s">
        <v>967</v>
      </c>
      <c r="G439" s="42" t="s">
        <v>1085</v>
      </c>
      <c r="H439" s="46">
        <v>258.95999999999998</v>
      </c>
      <c r="J439" s="42" t="s">
        <v>350</v>
      </c>
      <c r="K439" s="42" t="s">
        <v>77</v>
      </c>
      <c r="L439" s="42" t="s">
        <v>767</v>
      </c>
    </row>
    <row r="440" spans="1:12">
      <c r="A440" s="42">
        <v>2019</v>
      </c>
      <c r="B440" s="42">
        <v>1167</v>
      </c>
      <c r="C440" s="1">
        <v>43622</v>
      </c>
      <c r="D440" s="1">
        <v>43642</v>
      </c>
      <c r="E440" s="42" t="s">
        <v>809</v>
      </c>
      <c r="F440" s="42" t="s">
        <v>467</v>
      </c>
      <c r="G440" s="42" t="s">
        <v>1086</v>
      </c>
      <c r="H440" s="46">
        <v>433.68</v>
      </c>
      <c r="J440" s="42" t="s">
        <v>350</v>
      </c>
      <c r="K440" s="42" t="s">
        <v>628</v>
      </c>
      <c r="L440" s="42" t="s">
        <v>629</v>
      </c>
    </row>
    <row r="441" spans="1:12">
      <c r="A441" s="42">
        <v>2019</v>
      </c>
      <c r="B441" s="42">
        <v>1168</v>
      </c>
      <c r="C441" s="1">
        <v>43622</v>
      </c>
      <c r="D441" s="1">
        <v>43626</v>
      </c>
      <c r="E441" s="42" t="s">
        <v>404</v>
      </c>
      <c r="F441" s="42" t="s">
        <v>405</v>
      </c>
      <c r="G441" s="42" t="s">
        <v>302</v>
      </c>
      <c r="H441" s="46">
        <v>60</v>
      </c>
      <c r="J441" s="42" t="s">
        <v>350</v>
      </c>
      <c r="K441" s="42" t="s">
        <v>49</v>
      </c>
      <c r="L441" s="42" t="s">
        <v>401</v>
      </c>
    </row>
    <row r="442" spans="1:12">
      <c r="A442" s="42">
        <v>2019</v>
      </c>
      <c r="B442" s="42">
        <v>1169</v>
      </c>
      <c r="C442" s="1">
        <v>43622</v>
      </c>
      <c r="D442" s="1">
        <v>43740</v>
      </c>
      <c r="F442" s="42" t="s">
        <v>541</v>
      </c>
      <c r="G442" s="42" t="s">
        <v>302</v>
      </c>
      <c r="H442" s="46">
        <v>2642</v>
      </c>
      <c r="J442" s="42" t="s">
        <v>350</v>
      </c>
      <c r="K442" s="42" t="s">
        <v>71</v>
      </c>
      <c r="L442" s="42" t="s">
        <v>1087</v>
      </c>
    </row>
    <row r="443" spans="1:12">
      <c r="A443" s="42">
        <v>2019</v>
      </c>
      <c r="B443" s="42">
        <v>1170</v>
      </c>
      <c r="C443" s="1">
        <v>43622</v>
      </c>
      <c r="D443" s="1">
        <v>43675</v>
      </c>
      <c r="E443" s="42" t="s">
        <v>1088</v>
      </c>
      <c r="F443" s="42" t="s">
        <v>700</v>
      </c>
      <c r="G443" s="42" t="s">
        <v>1089</v>
      </c>
      <c r="H443" s="46">
        <v>647.52</v>
      </c>
      <c r="J443" s="42" t="s">
        <v>350</v>
      </c>
      <c r="K443" s="42" t="s">
        <v>408</v>
      </c>
      <c r="L443" s="42" t="s">
        <v>409</v>
      </c>
    </row>
    <row r="444" spans="1:12">
      <c r="A444" s="42">
        <v>2019</v>
      </c>
      <c r="B444" s="42">
        <v>1189</v>
      </c>
      <c r="C444" s="1">
        <v>43626</v>
      </c>
      <c r="D444" s="1">
        <v>43839</v>
      </c>
      <c r="F444" s="42" t="s">
        <v>1090</v>
      </c>
      <c r="G444" s="42" t="s">
        <v>420</v>
      </c>
      <c r="H444" s="46">
        <v>1872</v>
      </c>
      <c r="J444" s="42" t="s">
        <v>350</v>
      </c>
      <c r="K444" s="42" t="s">
        <v>27</v>
      </c>
      <c r="L444" s="42" t="s">
        <v>944</v>
      </c>
    </row>
    <row r="445" spans="1:12">
      <c r="A445" s="42">
        <v>2019</v>
      </c>
      <c r="B445" s="42">
        <v>1190</v>
      </c>
      <c r="C445" s="1">
        <v>43626</v>
      </c>
      <c r="D445" s="1">
        <v>43769</v>
      </c>
      <c r="F445" s="42" t="s">
        <v>1091</v>
      </c>
      <c r="G445" s="42" t="s">
        <v>1092</v>
      </c>
      <c r="H445" s="46">
        <v>1728</v>
      </c>
      <c r="J445" s="42" t="s">
        <v>350</v>
      </c>
      <c r="K445" s="42" t="s">
        <v>27</v>
      </c>
      <c r="L445" s="42" t="s">
        <v>944</v>
      </c>
    </row>
    <row r="446" spans="1:12">
      <c r="A446" s="42">
        <v>2019</v>
      </c>
      <c r="B446" s="42">
        <v>1191</v>
      </c>
      <c r="C446" s="1">
        <v>43626</v>
      </c>
      <c r="D446" s="1">
        <v>43640</v>
      </c>
      <c r="E446" s="42" t="s">
        <v>1093</v>
      </c>
      <c r="F446" s="42" t="s">
        <v>1094</v>
      </c>
      <c r="G446" s="42" t="s">
        <v>1095</v>
      </c>
      <c r="H446" s="46">
        <v>195.48</v>
      </c>
      <c r="J446" s="42" t="s">
        <v>350</v>
      </c>
      <c r="K446" s="42" t="s">
        <v>331</v>
      </c>
      <c r="L446" s="42" t="s">
        <v>332</v>
      </c>
    </row>
    <row r="447" spans="1:12">
      <c r="A447" s="42">
        <v>2019</v>
      </c>
      <c r="B447" s="42">
        <v>1192</v>
      </c>
      <c r="C447" s="1">
        <v>43626</v>
      </c>
      <c r="D447" s="1">
        <v>43760</v>
      </c>
      <c r="E447" s="42" t="s">
        <v>1096</v>
      </c>
      <c r="F447" s="42" t="s">
        <v>1097</v>
      </c>
      <c r="G447" s="42" t="s">
        <v>302</v>
      </c>
      <c r="H447" s="46">
        <v>5849.76</v>
      </c>
      <c r="J447" s="42" t="s">
        <v>350</v>
      </c>
      <c r="K447" s="42" t="s">
        <v>331</v>
      </c>
      <c r="L447" s="42" t="s">
        <v>332</v>
      </c>
    </row>
    <row r="448" spans="1:12">
      <c r="A448" s="42">
        <v>2019</v>
      </c>
      <c r="B448" s="42">
        <v>1193</v>
      </c>
      <c r="C448" s="1">
        <v>43626</v>
      </c>
      <c r="D448" s="1">
        <v>43637</v>
      </c>
      <c r="E448" s="42" t="s">
        <v>1098</v>
      </c>
      <c r="F448" s="42" t="s">
        <v>1099</v>
      </c>
      <c r="G448" s="42" t="s">
        <v>372</v>
      </c>
      <c r="H448" s="46">
        <v>48</v>
      </c>
      <c r="J448" s="42" t="s">
        <v>350</v>
      </c>
      <c r="K448" s="42" t="s">
        <v>35</v>
      </c>
      <c r="L448" s="42" t="s">
        <v>328</v>
      </c>
    </row>
    <row r="449" spans="1:12">
      <c r="A449" s="42">
        <v>2019</v>
      </c>
      <c r="B449" s="42">
        <v>1194</v>
      </c>
      <c r="C449" s="1">
        <v>43626</v>
      </c>
      <c r="D449" s="1">
        <v>43636</v>
      </c>
      <c r="E449" s="42" t="s">
        <v>1100</v>
      </c>
      <c r="F449" s="42" t="s">
        <v>1101</v>
      </c>
      <c r="G449" s="42" t="s">
        <v>302</v>
      </c>
      <c r="H449" s="46">
        <v>115.68</v>
      </c>
      <c r="J449" s="42" t="s">
        <v>350</v>
      </c>
      <c r="K449" s="42" t="s">
        <v>35</v>
      </c>
      <c r="L449" s="42" t="s">
        <v>328</v>
      </c>
    </row>
    <row r="450" spans="1:12">
      <c r="A450" s="42">
        <v>2019</v>
      </c>
      <c r="B450" s="42">
        <v>1205</v>
      </c>
      <c r="C450" s="1">
        <v>43626</v>
      </c>
      <c r="D450" s="1">
        <v>43640</v>
      </c>
      <c r="E450" s="42" t="s">
        <v>1102</v>
      </c>
      <c r="F450" s="42" t="s">
        <v>1103</v>
      </c>
      <c r="G450" s="42" t="s">
        <v>1104</v>
      </c>
      <c r="H450" s="46">
        <v>258.95999999999998</v>
      </c>
      <c r="J450" s="42" t="s">
        <v>350</v>
      </c>
      <c r="K450" s="42" t="s">
        <v>31</v>
      </c>
      <c r="L450" s="42" t="s">
        <v>351</v>
      </c>
    </row>
    <row r="451" spans="1:12">
      <c r="A451" s="42">
        <v>2019</v>
      </c>
      <c r="B451" s="42">
        <v>1206</v>
      </c>
      <c r="C451" s="1">
        <v>43626</v>
      </c>
      <c r="D451" s="1">
        <v>43657</v>
      </c>
      <c r="F451" s="42" t="s">
        <v>1105</v>
      </c>
      <c r="G451" s="42" t="s">
        <v>302</v>
      </c>
      <c r="H451" s="46">
        <v>270.72000000000003</v>
      </c>
      <c r="J451" s="42" t="s">
        <v>350</v>
      </c>
      <c r="K451" s="42" t="s">
        <v>51</v>
      </c>
      <c r="L451" s="42" t="s">
        <v>347</v>
      </c>
    </row>
    <row r="452" spans="1:12">
      <c r="A452" s="42">
        <v>2019</v>
      </c>
      <c r="B452" s="42">
        <v>1207</v>
      </c>
      <c r="C452" s="1">
        <v>43626</v>
      </c>
      <c r="D452" s="1">
        <v>43761</v>
      </c>
      <c r="F452" s="42" t="s">
        <v>1106</v>
      </c>
      <c r="G452" s="42" t="s">
        <v>1092</v>
      </c>
      <c r="H452" s="46">
        <v>312</v>
      </c>
      <c r="J452" s="42" t="s">
        <v>350</v>
      </c>
      <c r="K452" s="42" t="s">
        <v>35</v>
      </c>
      <c r="L452" s="42" t="s">
        <v>328</v>
      </c>
    </row>
    <row r="453" spans="1:12">
      <c r="A453" s="42">
        <v>2019</v>
      </c>
      <c r="B453" s="42">
        <v>1208</v>
      </c>
      <c r="C453" s="1">
        <v>43626</v>
      </c>
      <c r="D453" s="1">
        <v>43655</v>
      </c>
      <c r="E453" s="42" t="s">
        <v>1107</v>
      </c>
      <c r="F453" s="42" t="s">
        <v>419</v>
      </c>
      <c r="G453" s="42" t="s">
        <v>420</v>
      </c>
      <c r="H453" s="46">
        <v>240</v>
      </c>
      <c r="J453" s="42" t="s">
        <v>350</v>
      </c>
      <c r="K453" s="42" t="s">
        <v>35</v>
      </c>
      <c r="L453" s="42" t="s">
        <v>328</v>
      </c>
    </row>
    <row r="454" spans="1:12">
      <c r="A454" s="42">
        <v>2019</v>
      </c>
      <c r="B454" s="42">
        <v>1208</v>
      </c>
      <c r="C454" s="1">
        <v>43626</v>
      </c>
      <c r="D454" s="1">
        <v>43655</v>
      </c>
      <c r="E454" s="42" t="s">
        <v>1108</v>
      </c>
      <c r="F454" s="42" t="s">
        <v>419</v>
      </c>
      <c r="G454" s="42" t="s">
        <v>420</v>
      </c>
      <c r="H454" s="46">
        <v>240</v>
      </c>
      <c r="J454" s="42" t="s">
        <v>350</v>
      </c>
      <c r="K454" s="42" t="s">
        <v>35</v>
      </c>
      <c r="L454" s="42" t="s">
        <v>328</v>
      </c>
    </row>
    <row r="455" spans="1:12">
      <c r="A455" s="42">
        <v>2019</v>
      </c>
      <c r="B455" s="42">
        <v>1219</v>
      </c>
      <c r="C455" s="1">
        <v>43626</v>
      </c>
      <c r="D455" s="1">
        <v>43704</v>
      </c>
      <c r="E455" s="42" t="s">
        <v>1109</v>
      </c>
      <c r="F455" s="42" t="s">
        <v>1110</v>
      </c>
      <c r="G455" s="42" t="s">
        <v>302</v>
      </c>
      <c r="H455" s="46">
        <v>515.4</v>
      </c>
      <c r="J455" s="42" t="s">
        <v>350</v>
      </c>
      <c r="K455" s="42" t="s">
        <v>555</v>
      </c>
      <c r="L455" s="42" t="s">
        <v>556</v>
      </c>
    </row>
    <row r="456" spans="1:12">
      <c r="A456" s="42">
        <v>2019</v>
      </c>
      <c r="B456" s="42">
        <v>1222</v>
      </c>
      <c r="C456" s="1">
        <v>43626</v>
      </c>
      <c r="D456" s="1">
        <v>43639</v>
      </c>
      <c r="E456" s="42" t="s">
        <v>1111</v>
      </c>
      <c r="F456" s="42" t="s">
        <v>1112</v>
      </c>
      <c r="G456" s="42" t="s">
        <v>1113</v>
      </c>
      <c r="H456" s="46">
        <v>151.91999999999999</v>
      </c>
      <c r="J456" s="42" t="s">
        <v>350</v>
      </c>
      <c r="K456" s="42" t="s">
        <v>35</v>
      </c>
      <c r="L456" s="42" t="s">
        <v>328</v>
      </c>
    </row>
    <row r="457" spans="1:12">
      <c r="A457" s="42">
        <v>2019</v>
      </c>
      <c r="B457" s="42">
        <v>1235</v>
      </c>
      <c r="C457" s="1">
        <v>43628</v>
      </c>
      <c r="D457" s="1">
        <v>43668</v>
      </c>
      <c r="F457" s="42" t="s">
        <v>753</v>
      </c>
      <c r="G457" s="42" t="s">
        <v>476</v>
      </c>
      <c r="H457" s="46">
        <v>540.54</v>
      </c>
      <c r="J457" s="42" t="s">
        <v>350</v>
      </c>
      <c r="K457" s="42" t="s">
        <v>34</v>
      </c>
      <c r="L457" s="42" t="s">
        <v>503</v>
      </c>
    </row>
    <row r="458" spans="1:12">
      <c r="A458" s="42">
        <v>2019</v>
      </c>
      <c r="B458" s="42">
        <v>1239</v>
      </c>
      <c r="C458" s="1">
        <v>43628</v>
      </c>
      <c r="D458" s="1">
        <v>43699</v>
      </c>
      <c r="E458" s="42" t="s">
        <v>1114</v>
      </c>
      <c r="F458" s="42" t="s">
        <v>870</v>
      </c>
      <c r="G458" s="42" t="s">
        <v>302</v>
      </c>
      <c r="H458" s="46">
        <v>417.72</v>
      </c>
      <c r="J458" s="42" t="s">
        <v>350</v>
      </c>
      <c r="K458" s="42" t="s">
        <v>408</v>
      </c>
      <c r="L458" s="42" t="s">
        <v>409</v>
      </c>
    </row>
    <row r="459" spans="1:12">
      <c r="A459" s="42">
        <v>2019</v>
      </c>
      <c r="B459" s="42">
        <v>1240</v>
      </c>
      <c r="C459" s="1">
        <v>43628</v>
      </c>
      <c r="D459" s="1">
        <v>43699</v>
      </c>
      <c r="E459" s="42" t="s">
        <v>1115</v>
      </c>
      <c r="F459" s="42" t="s">
        <v>870</v>
      </c>
      <c r="G459" s="42" t="s">
        <v>302</v>
      </c>
      <c r="H459" s="46">
        <v>417.72</v>
      </c>
      <c r="J459" s="42" t="s">
        <v>350</v>
      </c>
      <c r="K459" s="42" t="s">
        <v>408</v>
      </c>
      <c r="L459" s="42" t="s">
        <v>409</v>
      </c>
    </row>
    <row r="460" spans="1:12">
      <c r="A460" s="42">
        <v>2019</v>
      </c>
      <c r="B460" s="42">
        <v>1247</v>
      </c>
      <c r="C460" s="1">
        <v>43633</v>
      </c>
      <c r="D460" s="1">
        <v>43640</v>
      </c>
      <c r="E460" s="42" t="s">
        <v>1116</v>
      </c>
      <c r="F460" s="42" t="s">
        <v>1117</v>
      </c>
      <c r="G460" s="42" t="s">
        <v>372</v>
      </c>
      <c r="H460" s="46">
        <v>42</v>
      </c>
      <c r="J460" s="42" t="s">
        <v>350</v>
      </c>
      <c r="K460" s="42" t="s">
        <v>53</v>
      </c>
      <c r="L460" s="42" t="s">
        <v>377</v>
      </c>
    </row>
    <row r="461" spans="1:12">
      <c r="A461" s="42">
        <v>2019</v>
      </c>
      <c r="B461" s="42">
        <v>1248</v>
      </c>
      <c r="C461" s="1">
        <v>43633</v>
      </c>
      <c r="D461" s="1">
        <v>43682</v>
      </c>
      <c r="F461" s="42" t="s">
        <v>1118</v>
      </c>
      <c r="G461" s="42" t="s">
        <v>1119</v>
      </c>
      <c r="H461" s="46">
        <v>436.68</v>
      </c>
      <c r="J461" s="42" t="s">
        <v>350</v>
      </c>
      <c r="K461" s="42" t="s">
        <v>46</v>
      </c>
      <c r="L461" s="42" t="s">
        <v>1120</v>
      </c>
    </row>
    <row r="462" spans="1:12">
      <c r="A462" s="42">
        <v>2019</v>
      </c>
      <c r="B462" s="42">
        <v>1249</v>
      </c>
      <c r="C462" s="1">
        <v>43633</v>
      </c>
      <c r="D462" s="1">
        <v>43682</v>
      </c>
      <c r="E462" s="42" t="s">
        <v>630</v>
      </c>
      <c r="F462" s="42" t="s">
        <v>341</v>
      </c>
      <c r="G462" s="42" t="s">
        <v>1121</v>
      </c>
      <c r="H462" s="46">
        <v>555.48</v>
      </c>
      <c r="J462" s="42" t="s">
        <v>350</v>
      </c>
      <c r="K462" s="42" t="s">
        <v>46</v>
      </c>
      <c r="L462" s="42" t="s">
        <v>344</v>
      </c>
    </row>
    <row r="463" spans="1:12">
      <c r="A463" s="42">
        <v>2019</v>
      </c>
      <c r="B463" s="42">
        <v>1250</v>
      </c>
      <c r="C463" s="1">
        <v>43633</v>
      </c>
      <c r="D463" s="1">
        <v>43638</v>
      </c>
      <c r="E463" s="42" t="s">
        <v>510</v>
      </c>
      <c r="F463" s="42" t="s">
        <v>511</v>
      </c>
      <c r="G463" s="42" t="s">
        <v>631</v>
      </c>
      <c r="H463" s="46">
        <v>795.72</v>
      </c>
      <c r="J463" s="42" t="s">
        <v>350</v>
      </c>
      <c r="K463" s="42" t="s">
        <v>44</v>
      </c>
      <c r="L463" s="42" t="s">
        <v>324</v>
      </c>
    </row>
    <row r="464" spans="1:12">
      <c r="A464" s="42">
        <v>2019</v>
      </c>
      <c r="B464" s="42">
        <v>1251</v>
      </c>
      <c r="C464" s="1">
        <v>43633</v>
      </c>
      <c r="D464" s="1">
        <v>43712</v>
      </c>
      <c r="E464" s="42" t="s">
        <v>1122</v>
      </c>
      <c r="F464" s="42" t="s">
        <v>633</v>
      </c>
      <c r="G464" s="42" t="s">
        <v>1123</v>
      </c>
      <c r="H464" s="46">
        <v>1276.8</v>
      </c>
      <c r="J464" s="42" t="s">
        <v>350</v>
      </c>
      <c r="K464" s="42" t="s">
        <v>44</v>
      </c>
      <c r="L464" s="42" t="s">
        <v>324</v>
      </c>
    </row>
    <row r="465" spans="1:12">
      <c r="A465" s="42">
        <v>2019</v>
      </c>
      <c r="B465" s="42">
        <v>1252</v>
      </c>
      <c r="C465" s="1">
        <v>43633</v>
      </c>
      <c r="D465" s="1">
        <v>43732</v>
      </c>
      <c r="F465" s="42" t="s">
        <v>1124</v>
      </c>
      <c r="G465" s="42" t="s">
        <v>302</v>
      </c>
      <c r="H465" s="46">
        <v>328.5</v>
      </c>
      <c r="J465" s="42" t="s">
        <v>350</v>
      </c>
      <c r="K465" s="42" t="s">
        <v>130</v>
      </c>
      <c r="L465" s="42" t="s">
        <v>772</v>
      </c>
    </row>
    <row r="466" spans="1:12">
      <c r="A466" s="42">
        <v>2019</v>
      </c>
      <c r="B466" s="42">
        <v>1253</v>
      </c>
      <c r="C466" s="1">
        <v>43633</v>
      </c>
      <c r="D466" s="1">
        <v>43642</v>
      </c>
      <c r="E466" s="42" t="s">
        <v>1125</v>
      </c>
      <c r="F466" s="42" t="s">
        <v>1126</v>
      </c>
      <c r="G466" s="42" t="s">
        <v>302</v>
      </c>
      <c r="H466" s="46">
        <v>183.48</v>
      </c>
      <c r="J466" s="42" t="s">
        <v>350</v>
      </c>
      <c r="K466" s="42" t="s">
        <v>171</v>
      </c>
      <c r="L466" s="42" t="s">
        <v>377</v>
      </c>
    </row>
    <row r="467" spans="1:12">
      <c r="A467" s="42">
        <v>2019</v>
      </c>
      <c r="B467" s="42">
        <v>1254</v>
      </c>
      <c r="C467" s="1">
        <v>43633</v>
      </c>
      <c r="D467" s="1">
        <v>43788</v>
      </c>
      <c r="E467" s="42" t="s">
        <v>1127</v>
      </c>
      <c r="F467" s="42" t="s">
        <v>784</v>
      </c>
      <c r="G467" s="42" t="s">
        <v>1092</v>
      </c>
      <c r="H467" s="46">
        <v>216</v>
      </c>
      <c r="J467" s="42" t="s">
        <v>350</v>
      </c>
      <c r="K467" s="42" t="s">
        <v>75</v>
      </c>
      <c r="L467" s="42" t="s">
        <v>1128</v>
      </c>
    </row>
    <row r="468" spans="1:12">
      <c r="A468" s="42">
        <v>2019</v>
      </c>
      <c r="B468" s="42">
        <v>1286</v>
      </c>
      <c r="C468" s="1">
        <v>43636</v>
      </c>
      <c r="D468" s="1">
        <v>43648</v>
      </c>
      <c r="E468" s="42" t="s">
        <v>1129</v>
      </c>
      <c r="F468" s="42" t="s">
        <v>1130</v>
      </c>
      <c r="G468" s="42" t="s">
        <v>302</v>
      </c>
      <c r="H468" s="46">
        <v>200.52</v>
      </c>
      <c r="J468" s="42" t="s">
        <v>350</v>
      </c>
      <c r="K468" s="42" t="s">
        <v>70</v>
      </c>
      <c r="L468" s="42" t="s">
        <v>393</v>
      </c>
    </row>
    <row r="469" spans="1:12">
      <c r="A469" s="42">
        <v>2019</v>
      </c>
      <c r="B469" s="42">
        <v>1287</v>
      </c>
      <c r="C469" s="1">
        <v>43636</v>
      </c>
      <c r="D469" s="1">
        <v>43664</v>
      </c>
      <c r="E469" s="42" t="s">
        <v>1131</v>
      </c>
      <c r="F469" s="42" t="s">
        <v>1132</v>
      </c>
      <c r="G469" s="42" t="s">
        <v>302</v>
      </c>
      <c r="H469" s="46">
        <v>241.2</v>
      </c>
      <c r="J469" s="42" t="s">
        <v>350</v>
      </c>
      <c r="K469" s="42" t="s">
        <v>29</v>
      </c>
      <c r="L469" s="42" t="s">
        <v>315</v>
      </c>
    </row>
    <row r="470" spans="1:12">
      <c r="A470" s="42">
        <v>2019</v>
      </c>
      <c r="B470" s="42">
        <v>1288</v>
      </c>
      <c r="C470" s="1">
        <v>43636</v>
      </c>
      <c r="D470" s="1">
        <v>43642</v>
      </c>
      <c r="E470" s="42" t="s">
        <v>440</v>
      </c>
      <c r="F470" s="42" t="s">
        <v>441</v>
      </c>
      <c r="G470" s="42" t="s">
        <v>1133</v>
      </c>
      <c r="H470" s="46">
        <v>102.12</v>
      </c>
      <c r="J470" s="42" t="s">
        <v>350</v>
      </c>
      <c r="K470" s="42" t="s">
        <v>29</v>
      </c>
      <c r="L470" s="42" t="s">
        <v>315</v>
      </c>
    </row>
    <row r="471" spans="1:12">
      <c r="A471" s="42">
        <v>2019</v>
      </c>
      <c r="B471" s="42">
        <v>1289</v>
      </c>
      <c r="C471" s="1">
        <v>43636</v>
      </c>
      <c r="D471" s="1">
        <v>43645</v>
      </c>
      <c r="E471" s="42" t="s">
        <v>1134</v>
      </c>
      <c r="F471" s="42" t="s">
        <v>859</v>
      </c>
      <c r="G471" s="42" t="s">
        <v>705</v>
      </c>
      <c r="H471" s="46">
        <v>147.6</v>
      </c>
      <c r="J471" s="42" t="s">
        <v>350</v>
      </c>
      <c r="K471" s="42" t="s">
        <v>69</v>
      </c>
      <c r="L471" s="42" t="s">
        <v>861</v>
      </c>
    </row>
    <row r="472" spans="1:12">
      <c r="A472" s="42">
        <v>2019</v>
      </c>
      <c r="B472" s="42">
        <v>1290</v>
      </c>
      <c r="C472" s="1">
        <v>43636</v>
      </c>
      <c r="D472" s="1">
        <v>43640</v>
      </c>
      <c r="E472" s="42" t="s">
        <v>1135</v>
      </c>
      <c r="F472" s="42" t="s">
        <v>1136</v>
      </c>
      <c r="G472" s="42" t="s">
        <v>302</v>
      </c>
      <c r="H472" s="46">
        <v>96.6</v>
      </c>
      <c r="J472" s="42" t="s">
        <v>350</v>
      </c>
      <c r="K472" s="42" t="s">
        <v>69</v>
      </c>
      <c r="L472" s="42" t="s">
        <v>861</v>
      </c>
    </row>
    <row r="473" spans="1:12">
      <c r="A473" s="42">
        <v>2019</v>
      </c>
      <c r="B473" s="42">
        <v>1291</v>
      </c>
      <c r="C473" s="1">
        <v>43636</v>
      </c>
      <c r="D473" s="1">
        <v>43636</v>
      </c>
      <c r="E473" s="42" t="s">
        <v>883</v>
      </c>
      <c r="F473" s="42" t="s">
        <v>884</v>
      </c>
      <c r="G473" s="42" t="s">
        <v>1137</v>
      </c>
      <c r="H473" s="46">
        <v>169.92</v>
      </c>
      <c r="J473" s="42" t="s">
        <v>350</v>
      </c>
      <c r="K473" s="42" t="s">
        <v>103</v>
      </c>
      <c r="L473" s="42" t="s">
        <v>426</v>
      </c>
    </row>
    <row r="474" spans="1:12">
      <c r="A474" s="42">
        <v>2019</v>
      </c>
      <c r="B474" s="42">
        <v>1292</v>
      </c>
      <c r="C474" s="1">
        <v>43636</v>
      </c>
      <c r="D474" s="1">
        <v>43686</v>
      </c>
      <c r="E474" s="42" t="s">
        <v>981</v>
      </c>
      <c r="F474" s="42" t="s">
        <v>982</v>
      </c>
      <c r="G474" s="42" t="s">
        <v>1138</v>
      </c>
      <c r="H474" s="46">
        <v>262.56</v>
      </c>
      <c r="J474" s="42" t="s">
        <v>350</v>
      </c>
      <c r="K474" s="42" t="s">
        <v>67</v>
      </c>
      <c r="L474" s="42" t="s">
        <v>390</v>
      </c>
    </row>
    <row r="475" spans="1:12">
      <c r="A475" s="42">
        <v>2019</v>
      </c>
      <c r="B475" s="42">
        <v>1296</v>
      </c>
      <c r="C475" s="1">
        <v>43636</v>
      </c>
      <c r="D475" s="1">
        <v>43874</v>
      </c>
      <c r="F475" s="42" t="s">
        <v>1139</v>
      </c>
      <c r="G475" s="42" t="s">
        <v>302</v>
      </c>
      <c r="H475" s="46">
        <v>1764.24</v>
      </c>
      <c r="J475" s="42" t="s">
        <v>350</v>
      </c>
      <c r="K475" s="42" t="s">
        <v>35</v>
      </c>
      <c r="L475" s="42" t="s">
        <v>328</v>
      </c>
    </row>
    <row r="476" spans="1:12">
      <c r="A476" s="42">
        <v>2019</v>
      </c>
      <c r="B476" s="42">
        <v>1297</v>
      </c>
      <c r="C476" s="1">
        <v>43637</v>
      </c>
      <c r="D476" s="1">
        <v>43640</v>
      </c>
      <c r="E476" s="42" t="s">
        <v>1140</v>
      </c>
      <c r="F476" s="42" t="s">
        <v>1141</v>
      </c>
      <c r="G476" s="42" t="s">
        <v>1142</v>
      </c>
      <c r="H476" s="46">
        <v>428.94</v>
      </c>
      <c r="J476" s="42" t="s">
        <v>350</v>
      </c>
      <c r="K476" s="42" t="s">
        <v>119</v>
      </c>
      <c r="L476" s="42" t="s">
        <v>545</v>
      </c>
    </row>
    <row r="477" spans="1:12">
      <c r="A477" s="42">
        <v>2019</v>
      </c>
      <c r="B477" s="42">
        <v>1306</v>
      </c>
      <c r="C477" s="1">
        <v>43643</v>
      </c>
      <c r="D477" s="1">
        <v>43649</v>
      </c>
      <c r="E477" s="42" t="s">
        <v>1143</v>
      </c>
      <c r="F477" s="42" t="s">
        <v>1144</v>
      </c>
      <c r="G477" s="42" t="s">
        <v>302</v>
      </c>
      <c r="H477" s="46">
        <v>57.18</v>
      </c>
      <c r="J477" s="42" t="s">
        <v>350</v>
      </c>
      <c r="K477" s="42" t="s">
        <v>53</v>
      </c>
      <c r="L477" s="42" t="s">
        <v>377</v>
      </c>
    </row>
    <row r="478" spans="1:12">
      <c r="A478" s="42">
        <v>2019</v>
      </c>
      <c r="B478" s="42">
        <v>1313</v>
      </c>
      <c r="C478" s="1">
        <v>43643</v>
      </c>
      <c r="D478" s="1">
        <v>43657</v>
      </c>
      <c r="E478" s="42" t="s">
        <v>1145</v>
      </c>
      <c r="F478" s="42" t="s">
        <v>495</v>
      </c>
      <c r="G478" s="42" t="s">
        <v>1146</v>
      </c>
      <c r="H478" s="46">
        <v>365.88</v>
      </c>
      <c r="J478" s="42" t="s">
        <v>350</v>
      </c>
      <c r="K478" s="42" t="s">
        <v>156</v>
      </c>
      <c r="L478" s="42" t="s">
        <v>390</v>
      </c>
    </row>
    <row r="479" spans="1:12">
      <c r="A479" s="42">
        <v>2019</v>
      </c>
      <c r="B479" s="42">
        <v>1318</v>
      </c>
      <c r="C479" s="1">
        <v>43643</v>
      </c>
      <c r="D479" s="1">
        <v>43685</v>
      </c>
      <c r="E479" s="42" t="s">
        <v>1147</v>
      </c>
      <c r="F479" s="42" t="s">
        <v>1148</v>
      </c>
      <c r="G479" s="42" t="s">
        <v>1149</v>
      </c>
      <c r="H479" s="46">
        <v>2993.52</v>
      </c>
      <c r="J479" s="42" t="s">
        <v>350</v>
      </c>
      <c r="K479" s="42" t="s">
        <v>1150</v>
      </c>
      <c r="L479" s="42" t="s">
        <v>401</v>
      </c>
    </row>
    <row r="480" spans="1:12">
      <c r="A480" s="42">
        <v>2019</v>
      </c>
      <c r="B480" s="42">
        <v>1320</v>
      </c>
      <c r="C480" s="1">
        <v>43644</v>
      </c>
      <c r="D480" s="1">
        <v>43691</v>
      </c>
      <c r="E480" s="42" t="s">
        <v>1151</v>
      </c>
      <c r="F480" s="42" t="s">
        <v>1152</v>
      </c>
      <c r="G480" s="42" t="s">
        <v>1153</v>
      </c>
      <c r="H480" s="46">
        <v>27.84</v>
      </c>
      <c r="J480" s="42" t="s">
        <v>350</v>
      </c>
      <c r="K480" s="42" t="s">
        <v>93</v>
      </c>
      <c r="L480" s="42" t="s">
        <v>848</v>
      </c>
    </row>
    <row r="481" spans="1:12">
      <c r="A481" s="42">
        <v>2019</v>
      </c>
      <c r="B481" s="42">
        <v>1321</v>
      </c>
      <c r="C481" s="1">
        <v>43644</v>
      </c>
      <c r="D481" s="1">
        <v>43677</v>
      </c>
      <c r="E481" s="42" t="s">
        <v>1154</v>
      </c>
      <c r="F481" s="42" t="s">
        <v>361</v>
      </c>
      <c r="G481" s="42" t="s">
        <v>1155</v>
      </c>
      <c r="H481" s="46">
        <v>361.08</v>
      </c>
      <c r="J481" s="42" t="s">
        <v>350</v>
      </c>
      <c r="K481" s="42" t="s">
        <v>41</v>
      </c>
      <c r="L481" s="42" t="s">
        <v>409</v>
      </c>
    </row>
    <row r="482" spans="1:12">
      <c r="A482" s="42">
        <v>2019</v>
      </c>
      <c r="B482" s="42">
        <v>1329</v>
      </c>
      <c r="C482" s="1">
        <v>43648</v>
      </c>
      <c r="D482" s="1">
        <v>43684</v>
      </c>
      <c r="E482" s="42" t="s">
        <v>1156</v>
      </c>
      <c r="F482" s="42" t="s">
        <v>1157</v>
      </c>
      <c r="G482" s="42" t="s">
        <v>1158</v>
      </c>
      <c r="H482" s="46">
        <v>117.96</v>
      </c>
      <c r="J482" s="42" t="s">
        <v>350</v>
      </c>
      <c r="K482" s="42" t="s">
        <v>40</v>
      </c>
      <c r="L482" s="42" t="s">
        <v>1159</v>
      </c>
    </row>
    <row r="483" spans="1:12">
      <c r="A483" s="42">
        <v>2019</v>
      </c>
      <c r="B483" s="42">
        <v>1330</v>
      </c>
      <c r="C483" s="1">
        <v>43648</v>
      </c>
      <c r="D483" s="1">
        <v>43749</v>
      </c>
      <c r="F483" s="42" t="s">
        <v>1160</v>
      </c>
      <c r="G483" s="42" t="s">
        <v>476</v>
      </c>
      <c r="H483" s="46">
        <v>216.36</v>
      </c>
      <c r="J483" s="42" t="s">
        <v>350</v>
      </c>
      <c r="K483" s="42" t="s">
        <v>146</v>
      </c>
      <c r="L483" s="42" t="s">
        <v>1161</v>
      </c>
    </row>
    <row r="484" spans="1:12">
      <c r="A484" s="42">
        <v>2019</v>
      </c>
      <c r="B484" s="42">
        <v>1334</v>
      </c>
      <c r="C484" s="1">
        <v>43649</v>
      </c>
      <c r="D484" s="1">
        <v>43699</v>
      </c>
      <c r="E484" s="42" t="s">
        <v>1162</v>
      </c>
      <c r="F484" s="42" t="s">
        <v>1163</v>
      </c>
      <c r="G484" s="42" t="s">
        <v>1164</v>
      </c>
      <c r="H484" s="46">
        <v>628.44000000000005</v>
      </c>
      <c r="J484" s="42" t="s">
        <v>350</v>
      </c>
      <c r="K484" s="42" t="s">
        <v>42</v>
      </c>
      <c r="L484" s="42" t="s">
        <v>936</v>
      </c>
    </row>
    <row r="485" spans="1:12">
      <c r="A485" s="42">
        <v>2019</v>
      </c>
      <c r="B485" s="42">
        <v>1335</v>
      </c>
      <c r="C485" s="1">
        <v>43649</v>
      </c>
      <c r="D485" s="1">
        <v>43677</v>
      </c>
      <c r="E485" s="42" t="s">
        <v>687</v>
      </c>
      <c r="F485" s="42" t="s">
        <v>688</v>
      </c>
      <c r="G485" s="42" t="s">
        <v>302</v>
      </c>
      <c r="H485" s="46">
        <v>164.88</v>
      </c>
      <c r="J485" s="42" t="s">
        <v>350</v>
      </c>
      <c r="K485" s="42" t="s">
        <v>28</v>
      </c>
      <c r="L485" s="42" t="s">
        <v>689</v>
      </c>
    </row>
    <row r="486" spans="1:12">
      <c r="A486" s="42">
        <v>2019</v>
      </c>
      <c r="B486" s="42">
        <v>1336</v>
      </c>
      <c r="C486" s="1">
        <v>43649</v>
      </c>
      <c r="D486" s="1">
        <v>43741</v>
      </c>
      <c r="F486" s="42" t="s">
        <v>355</v>
      </c>
      <c r="G486" s="42" t="s">
        <v>1165</v>
      </c>
      <c r="H486" s="46">
        <v>753.6</v>
      </c>
      <c r="J486" s="42" t="s">
        <v>350</v>
      </c>
      <c r="K486" s="42" t="s">
        <v>114</v>
      </c>
      <c r="L486" s="42" t="s">
        <v>1010</v>
      </c>
    </row>
    <row r="487" spans="1:12">
      <c r="A487" s="42">
        <v>2019</v>
      </c>
      <c r="B487" s="42">
        <v>1338</v>
      </c>
      <c r="C487" s="1">
        <v>43649</v>
      </c>
      <c r="D487" s="1">
        <v>43684</v>
      </c>
      <c r="E487" s="42" t="s">
        <v>1166</v>
      </c>
      <c r="F487" s="42" t="s">
        <v>461</v>
      </c>
      <c r="G487" s="42" t="s">
        <v>302</v>
      </c>
      <c r="H487" s="46">
        <v>376.56</v>
      </c>
      <c r="J487" s="42" t="s">
        <v>350</v>
      </c>
      <c r="K487" s="42" t="s">
        <v>40</v>
      </c>
      <c r="L487" s="42" t="s">
        <v>629</v>
      </c>
    </row>
    <row r="488" spans="1:12">
      <c r="A488" s="42">
        <v>2019</v>
      </c>
      <c r="B488" s="42">
        <v>1346</v>
      </c>
      <c r="C488" s="1">
        <v>43650</v>
      </c>
      <c r="D488" s="1">
        <v>43720</v>
      </c>
      <c r="E488" s="42" t="s">
        <v>1167</v>
      </c>
      <c r="F488" s="42" t="s">
        <v>1168</v>
      </c>
      <c r="G488" s="42" t="s">
        <v>1169</v>
      </c>
      <c r="H488" s="46">
        <v>78</v>
      </c>
      <c r="J488" s="42" t="s">
        <v>350</v>
      </c>
      <c r="K488" s="42" t="s">
        <v>56</v>
      </c>
      <c r="L488" s="42" t="s">
        <v>698</v>
      </c>
    </row>
    <row r="489" spans="1:12">
      <c r="A489" s="42">
        <v>2019</v>
      </c>
      <c r="B489" s="42">
        <v>1347</v>
      </c>
      <c r="C489" s="1">
        <v>43650</v>
      </c>
      <c r="D489" s="1">
        <v>43720</v>
      </c>
      <c r="E489" s="42" t="s">
        <v>1170</v>
      </c>
      <c r="F489" s="42" t="s">
        <v>1171</v>
      </c>
      <c r="G489" s="42" t="s">
        <v>1169</v>
      </c>
      <c r="H489" s="46">
        <v>78</v>
      </c>
      <c r="J489" s="42" t="s">
        <v>350</v>
      </c>
      <c r="K489" s="42" t="s">
        <v>56</v>
      </c>
      <c r="L489" s="42" t="s">
        <v>698</v>
      </c>
    </row>
    <row r="490" spans="1:12">
      <c r="A490" s="42">
        <v>2019</v>
      </c>
      <c r="B490" s="42">
        <v>1355</v>
      </c>
      <c r="C490" s="1">
        <v>43654</v>
      </c>
      <c r="D490" s="1">
        <v>43668</v>
      </c>
      <c r="E490" s="42" t="s">
        <v>1172</v>
      </c>
      <c r="F490" s="42" t="s">
        <v>1173</v>
      </c>
      <c r="G490" s="42" t="s">
        <v>302</v>
      </c>
      <c r="H490" s="46">
        <v>27.48</v>
      </c>
      <c r="J490" s="42" t="s">
        <v>350</v>
      </c>
      <c r="K490" s="42" t="s">
        <v>74</v>
      </c>
      <c r="L490" s="42" t="s">
        <v>832</v>
      </c>
    </row>
    <row r="491" spans="1:12">
      <c r="A491" s="42">
        <v>2019</v>
      </c>
      <c r="B491" s="42">
        <v>1356</v>
      </c>
      <c r="C491" s="1">
        <v>43654</v>
      </c>
      <c r="D491" s="1">
        <v>43664</v>
      </c>
      <c r="E491" s="42" t="s">
        <v>1174</v>
      </c>
      <c r="F491" s="42" t="s">
        <v>1175</v>
      </c>
      <c r="G491" s="42" t="s">
        <v>1176</v>
      </c>
      <c r="H491" s="46">
        <v>81.599999999999994</v>
      </c>
      <c r="J491" s="42" t="s">
        <v>350</v>
      </c>
      <c r="K491" s="42" t="s">
        <v>36</v>
      </c>
      <c r="L491" s="42" t="s">
        <v>580</v>
      </c>
    </row>
    <row r="492" spans="1:12">
      <c r="A492" s="42">
        <v>2019</v>
      </c>
      <c r="B492" s="42">
        <v>1357</v>
      </c>
      <c r="C492" s="1">
        <v>43654</v>
      </c>
      <c r="D492" s="1">
        <v>43684</v>
      </c>
      <c r="E492" s="42" t="s">
        <v>1177</v>
      </c>
      <c r="F492" s="42" t="s">
        <v>1178</v>
      </c>
      <c r="G492" s="42" t="s">
        <v>1179</v>
      </c>
      <c r="H492" s="46">
        <v>376.56</v>
      </c>
      <c r="J492" s="42" t="s">
        <v>350</v>
      </c>
      <c r="K492" s="42" t="s">
        <v>41</v>
      </c>
      <c r="L492" s="42" t="s">
        <v>1180</v>
      </c>
    </row>
    <row r="493" spans="1:12">
      <c r="A493" s="42">
        <v>2019</v>
      </c>
      <c r="B493" s="42">
        <v>1361</v>
      </c>
      <c r="C493" s="1">
        <v>43654</v>
      </c>
      <c r="D493" s="1">
        <v>43664</v>
      </c>
      <c r="F493" s="42" t="s">
        <v>1181</v>
      </c>
      <c r="G493" s="42" t="s">
        <v>1182</v>
      </c>
      <c r="H493" s="46">
        <v>117.24</v>
      </c>
      <c r="J493" s="42" t="s">
        <v>350</v>
      </c>
      <c r="K493" s="42" t="s">
        <v>38</v>
      </c>
      <c r="L493" s="42" t="s">
        <v>830</v>
      </c>
    </row>
    <row r="494" spans="1:12">
      <c r="A494" s="42">
        <v>2019</v>
      </c>
      <c r="B494" s="42">
        <v>1365</v>
      </c>
      <c r="C494" s="1">
        <v>43661</v>
      </c>
      <c r="D494" s="1">
        <v>43717</v>
      </c>
      <c r="E494" s="42" t="s">
        <v>1183</v>
      </c>
      <c r="F494" s="42" t="s">
        <v>985</v>
      </c>
      <c r="G494" s="42" t="s">
        <v>1184</v>
      </c>
      <c r="H494" s="46">
        <v>60</v>
      </c>
      <c r="J494" s="42" t="s">
        <v>350</v>
      </c>
      <c r="K494" s="42" t="s">
        <v>53</v>
      </c>
      <c r="L494" s="42" t="s">
        <v>377</v>
      </c>
    </row>
    <row r="495" spans="1:12">
      <c r="A495" s="42">
        <v>2019</v>
      </c>
      <c r="B495" s="42">
        <v>1378</v>
      </c>
      <c r="C495" s="1">
        <v>43661</v>
      </c>
      <c r="D495" s="1">
        <v>43682</v>
      </c>
      <c r="E495" s="42" t="s">
        <v>880</v>
      </c>
      <c r="F495" s="42" t="s">
        <v>881</v>
      </c>
      <c r="G495" s="42" t="s">
        <v>1185</v>
      </c>
      <c r="H495" s="46">
        <v>454.14</v>
      </c>
      <c r="J495" s="42" t="s">
        <v>350</v>
      </c>
      <c r="K495" s="42" t="s">
        <v>92</v>
      </c>
      <c r="L495" s="42" t="s">
        <v>556</v>
      </c>
    </row>
    <row r="496" spans="1:12">
      <c r="A496" s="42">
        <v>2019</v>
      </c>
      <c r="B496" s="42">
        <v>1379</v>
      </c>
      <c r="C496" s="1">
        <v>43661</v>
      </c>
      <c r="D496" s="1">
        <v>43720</v>
      </c>
      <c r="E496" s="42" t="s">
        <v>1186</v>
      </c>
      <c r="F496" s="42" t="s">
        <v>1187</v>
      </c>
      <c r="G496" s="42" t="s">
        <v>1188</v>
      </c>
      <c r="H496" s="46">
        <v>407.28</v>
      </c>
      <c r="J496" s="42" t="s">
        <v>350</v>
      </c>
      <c r="K496" s="42" t="s">
        <v>56</v>
      </c>
      <c r="L496" s="42" t="s">
        <v>698</v>
      </c>
    </row>
    <row r="497" spans="1:12">
      <c r="A497" s="42">
        <v>2019</v>
      </c>
      <c r="B497" s="42">
        <v>1384</v>
      </c>
      <c r="C497" s="1">
        <v>43661</v>
      </c>
      <c r="D497" s="1">
        <v>43699</v>
      </c>
      <c r="E497" s="42" t="s">
        <v>760</v>
      </c>
      <c r="F497" s="42" t="s">
        <v>526</v>
      </c>
      <c r="G497" s="42" t="s">
        <v>1189</v>
      </c>
      <c r="H497" s="46">
        <v>215.88</v>
      </c>
      <c r="J497" s="42" t="s">
        <v>350</v>
      </c>
      <c r="K497" s="42" t="s">
        <v>95</v>
      </c>
      <c r="L497" s="42" t="s">
        <v>383</v>
      </c>
    </row>
    <row r="498" spans="1:12">
      <c r="A498" s="42">
        <v>2019</v>
      </c>
      <c r="B498" s="42">
        <v>1389</v>
      </c>
      <c r="C498" s="1">
        <v>43661</v>
      </c>
      <c r="D498" s="1">
        <v>43721</v>
      </c>
      <c r="E498" s="42" t="s">
        <v>1190</v>
      </c>
      <c r="F498" s="42" t="s">
        <v>1191</v>
      </c>
      <c r="G498" s="42" t="s">
        <v>302</v>
      </c>
      <c r="H498" s="46">
        <v>400.26</v>
      </c>
      <c r="J498" s="42" t="s">
        <v>350</v>
      </c>
      <c r="K498" s="42" t="s">
        <v>151</v>
      </c>
      <c r="L498" s="42" t="s">
        <v>1080</v>
      </c>
    </row>
    <row r="499" spans="1:12">
      <c r="A499" s="42">
        <v>2019</v>
      </c>
      <c r="B499" s="42">
        <v>1390</v>
      </c>
      <c r="C499" s="1">
        <v>43661</v>
      </c>
      <c r="D499" s="1">
        <v>43685</v>
      </c>
      <c r="E499" s="42" t="s">
        <v>1192</v>
      </c>
      <c r="F499" s="42" t="s">
        <v>881</v>
      </c>
      <c r="G499" s="42" t="s">
        <v>1193</v>
      </c>
      <c r="H499" s="46">
        <v>285.42</v>
      </c>
      <c r="J499" s="42" t="s">
        <v>350</v>
      </c>
      <c r="K499" s="42" t="s">
        <v>155</v>
      </c>
      <c r="L499" s="42" t="s">
        <v>1194</v>
      </c>
    </row>
    <row r="500" spans="1:12">
      <c r="A500" s="42">
        <v>2019</v>
      </c>
      <c r="B500" s="42">
        <v>1400</v>
      </c>
      <c r="C500" s="1">
        <v>43661</v>
      </c>
      <c r="D500" s="1">
        <v>43740</v>
      </c>
      <c r="E500" s="42" t="s">
        <v>1195</v>
      </c>
      <c r="F500" s="42" t="s">
        <v>1035</v>
      </c>
      <c r="G500" s="42" t="s">
        <v>1196</v>
      </c>
      <c r="H500" s="46">
        <v>266.16000000000003</v>
      </c>
      <c r="J500" s="42" t="s">
        <v>350</v>
      </c>
      <c r="K500" s="42" t="s">
        <v>68</v>
      </c>
      <c r="L500" s="42" t="s">
        <v>853</v>
      </c>
    </row>
    <row r="501" spans="1:12">
      <c r="A501" s="42">
        <v>2019</v>
      </c>
      <c r="B501" s="42">
        <v>1401</v>
      </c>
      <c r="C501" s="1">
        <v>43661</v>
      </c>
      <c r="D501" s="1">
        <v>43682</v>
      </c>
      <c r="E501" s="42" t="s">
        <v>1197</v>
      </c>
      <c r="F501" s="42" t="s">
        <v>488</v>
      </c>
      <c r="G501" s="42" t="s">
        <v>302</v>
      </c>
      <c r="H501" s="46">
        <v>395.28</v>
      </c>
      <c r="J501" s="42" t="s">
        <v>350</v>
      </c>
      <c r="K501" s="42" t="s">
        <v>163</v>
      </c>
      <c r="L501" s="42" t="s">
        <v>1198</v>
      </c>
    </row>
    <row r="502" spans="1:12">
      <c r="A502" s="42">
        <v>2019</v>
      </c>
      <c r="B502" s="42">
        <v>1402</v>
      </c>
      <c r="C502" s="1">
        <v>43661</v>
      </c>
      <c r="D502" s="1">
        <v>43677</v>
      </c>
      <c r="F502" s="42" t="s">
        <v>1199</v>
      </c>
      <c r="G502" s="42" t="s">
        <v>302</v>
      </c>
      <c r="H502" s="46">
        <v>135.96</v>
      </c>
      <c r="J502" s="42" t="s">
        <v>350</v>
      </c>
      <c r="K502" s="42" t="s">
        <v>28</v>
      </c>
      <c r="L502" s="42" t="s">
        <v>689</v>
      </c>
    </row>
    <row r="503" spans="1:12">
      <c r="A503" s="42">
        <v>2019</v>
      </c>
      <c r="B503" s="42">
        <v>1409</v>
      </c>
      <c r="C503" s="1">
        <v>43664</v>
      </c>
      <c r="D503" s="1">
        <v>43682</v>
      </c>
      <c r="E503" s="42" t="s">
        <v>974</v>
      </c>
      <c r="F503" s="42" t="s">
        <v>975</v>
      </c>
      <c r="G503" s="42" t="s">
        <v>1200</v>
      </c>
      <c r="H503" s="46">
        <v>134.88</v>
      </c>
      <c r="J503" s="42" t="s">
        <v>350</v>
      </c>
      <c r="K503" s="42" t="s">
        <v>129</v>
      </c>
      <c r="L503" s="42" t="s">
        <v>520</v>
      </c>
    </row>
    <row r="504" spans="1:12">
      <c r="A504" s="42">
        <v>2019</v>
      </c>
      <c r="B504" s="42">
        <v>1410</v>
      </c>
      <c r="C504" s="1">
        <v>43664</v>
      </c>
      <c r="D504" s="1">
        <v>43712</v>
      </c>
      <c r="F504" s="42" t="s">
        <v>1201</v>
      </c>
      <c r="G504" s="42" t="s">
        <v>1202</v>
      </c>
      <c r="H504" s="46">
        <v>940.68</v>
      </c>
      <c r="J504" s="42" t="s">
        <v>350</v>
      </c>
      <c r="K504" s="42" t="s">
        <v>151</v>
      </c>
      <c r="L504" s="42" t="s">
        <v>1080</v>
      </c>
    </row>
    <row r="505" spans="1:12">
      <c r="A505" s="42">
        <v>2019</v>
      </c>
      <c r="B505" s="42">
        <v>1411</v>
      </c>
      <c r="C505" s="1">
        <v>43664</v>
      </c>
      <c r="D505" s="1">
        <v>43684</v>
      </c>
      <c r="F505" s="42" t="s">
        <v>1203</v>
      </c>
      <c r="G505" s="42" t="s">
        <v>302</v>
      </c>
      <c r="H505" s="46">
        <v>30</v>
      </c>
      <c r="J505" s="42" t="s">
        <v>350</v>
      </c>
      <c r="K505" s="42" t="s">
        <v>519</v>
      </c>
      <c r="L505" s="42" t="s">
        <v>520</v>
      </c>
    </row>
    <row r="506" spans="1:12">
      <c r="A506" s="42">
        <v>2019</v>
      </c>
      <c r="B506" s="42">
        <v>1412</v>
      </c>
      <c r="C506" s="1">
        <v>43664</v>
      </c>
      <c r="D506" s="1">
        <v>43684</v>
      </c>
      <c r="F506" s="42" t="s">
        <v>541</v>
      </c>
      <c r="G506" s="42" t="s">
        <v>302</v>
      </c>
      <c r="H506" s="46">
        <v>30</v>
      </c>
      <c r="J506" s="42" t="s">
        <v>350</v>
      </c>
      <c r="K506" s="42" t="s">
        <v>519</v>
      </c>
      <c r="L506" s="42" t="s">
        <v>520</v>
      </c>
    </row>
    <row r="507" spans="1:12">
      <c r="A507" s="42">
        <v>2019</v>
      </c>
      <c r="B507" s="42">
        <v>1413</v>
      </c>
      <c r="C507" s="1">
        <v>43664</v>
      </c>
      <c r="D507" s="1">
        <v>43725</v>
      </c>
      <c r="F507" s="42" t="s">
        <v>1204</v>
      </c>
      <c r="G507" s="42" t="s">
        <v>1205</v>
      </c>
      <c r="H507" s="46">
        <v>5940</v>
      </c>
      <c r="J507" s="42" t="s">
        <v>350</v>
      </c>
      <c r="K507" s="42" t="s">
        <v>29</v>
      </c>
      <c r="L507" s="42" t="s">
        <v>315</v>
      </c>
    </row>
    <row r="508" spans="1:12">
      <c r="A508" s="42">
        <v>2019</v>
      </c>
      <c r="B508" s="42">
        <v>1414</v>
      </c>
      <c r="C508" s="1">
        <v>43664</v>
      </c>
      <c r="D508" s="1">
        <v>43698</v>
      </c>
      <c r="E508" s="42" t="s">
        <v>1206</v>
      </c>
      <c r="F508" s="42" t="s">
        <v>486</v>
      </c>
      <c r="G508" s="42" t="s">
        <v>1207</v>
      </c>
      <c r="H508" s="46">
        <v>27.48</v>
      </c>
      <c r="J508" s="42" t="s">
        <v>350</v>
      </c>
      <c r="K508" s="42" t="s">
        <v>29</v>
      </c>
      <c r="L508" s="42" t="s">
        <v>315</v>
      </c>
    </row>
    <row r="509" spans="1:12">
      <c r="A509" s="42">
        <v>2019</v>
      </c>
      <c r="B509" s="42">
        <v>1415</v>
      </c>
      <c r="C509" s="1">
        <v>43664</v>
      </c>
      <c r="D509" s="1">
        <v>43698</v>
      </c>
      <c r="E509" s="42" t="s">
        <v>485</v>
      </c>
      <c r="F509" s="42" t="s">
        <v>486</v>
      </c>
      <c r="G509" s="42" t="s">
        <v>1208</v>
      </c>
      <c r="H509" s="46">
        <v>493.68</v>
      </c>
      <c r="J509" s="42" t="s">
        <v>350</v>
      </c>
      <c r="K509" s="42" t="s">
        <v>29</v>
      </c>
      <c r="L509" s="42" t="s">
        <v>315</v>
      </c>
    </row>
    <row r="510" spans="1:12">
      <c r="A510" s="42">
        <v>2019</v>
      </c>
      <c r="B510" s="42">
        <v>1416</v>
      </c>
      <c r="C510" s="1">
        <v>43664</v>
      </c>
      <c r="D510" s="1">
        <v>43705</v>
      </c>
      <c r="E510" s="42" t="s">
        <v>1209</v>
      </c>
      <c r="F510" s="42" t="s">
        <v>1210</v>
      </c>
      <c r="G510" s="42" t="s">
        <v>1211</v>
      </c>
      <c r="H510" s="46">
        <v>598.26</v>
      </c>
      <c r="J510" s="42" t="s">
        <v>350</v>
      </c>
      <c r="K510" s="42" t="s">
        <v>30</v>
      </c>
      <c r="L510" s="42" t="s">
        <v>484</v>
      </c>
    </row>
    <row r="511" spans="1:12">
      <c r="A511" s="42">
        <v>2019</v>
      </c>
      <c r="B511" s="42">
        <v>1417</v>
      </c>
      <c r="C511" s="1">
        <v>43664</v>
      </c>
      <c r="D511" s="1">
        <v>43705</v>
      </c>
      <c r="E511" s="42" t="s">
        <v>1212</v>
      </c>
      <c r="F511" s="42" t="s">
        <v>1213</v>
      </c>
      <c r="G511" s="42" t="s">
        <v>1214</v>
      </c>
      <c r="H511" s="46">
        <v>72</v>
      </c>
      <c r="J511" s="42" t="s">
        <v>350</v>
      </c>
      <c r="K511" s="42" t="s">
        <v>169</v>
      </c>
      <c r="L511" s="42" t="s">
        <v>1215</v>
      </c>
    </row>
    <row r="512" spans="1:12">
      <c r="A512" s="42">
        <v>2019</v>
      </c>
      <c r="B512" s="42">
        <v>1437</v>
      </c>
      <c r="C512" s="1">
        <v>43669</v>
      </c>
      <c r="D512" s="1">
        <v>43677</v>
      </c>
      <c r="E512" s="42" t="s">
        <v>1216</v>
      </c>
      <c r="F512" s="42" t="s">
        <v>330</v>
      </c>
      <c r="G512" s="42" t="s">
        <v>302</v>
      </c>
      <c r="H512" s="46">
        <v>30</v>
      </c>
      <c r="J512" s="42" t="s">
        <v>350</v>
      </c>
      <c r="K512" s="42" t="s">
        <v>35</v>
      </c>
      <c r="L512" s="42" t="s">
        <v>328</v>
      </c>
    </row>
    <row r="513" spans="1:12">
      <c r="A513" s="42">
        <v>2019</v>
      </c>
      <c r="B513" s="42">
        <v>1438</v>
      </c>
      <c r="C513" s="1">
        <v>43669</v>
      </c>
      <c r="D513" s="1">
        <v>43689</v>
      </c>
      <c r="E513" s="42" t="s">
        <v>649</v>
      </c>
      <c r="F513" s="42" t="s">
        <v>650</v>
      </c>
      <c r="G513" s="42" t="s">
        <v>462</v>
      </c>
      <c r="H513" s="46">
        <v>211.32</v>
      </c>
      <c r="J513" s="42" t="s">
        <v>350</v>
      </c>
      <c r="K513" s="42" t="s">
        <v>75</v>
      </c>
      <c r="L513" s="42" t="s">
        <v>653</v>
      </c>
    </row>
    <row r="514" spans="1:12">
      <c r="A514" s="42">
        <v>2019</v>
      </c>
      <c r="B514" s="42">
        <v>1439</v>
      </c>
      <c r="C514" s="1">
        <v>43669</v>
      </c>
      <c r="D514" s="1">
        <v>43761</v>
      </c>
      <c r="E514" s="42" t="s">
        <v>1217</v>
      </c>
      <c r="F514" s="42" t="s">
        <v>1218</v>
      </c>
      <c r="G514" s="42" t="s">
        <v>1219</v>
      </c>
      <c r="H514" s="46">
        <v>296.39999999999998</v>
      </c>
      <c r="J514" s="42" t="s">
        <v>350</v>
      </c>
      <c r="K514" s="42" t="s">
        <v>27</v>
      </c>
      <c r="L514" s="42" t="s">
        <v>332</v>
      </c>
    </row>
    <row r="515" spans="1:12">
      <c r="A515" s="42">
        <v>2019</v>
      </c>
      <c r="B515" s="42">
        <v>1443</v>
      </c>
      <c r="C515" s="1">
        <v>43670</v>
      </c>
      <c r="D515" s="1">
        <v>43690</v>
      </c>
      <c r="E515" s="42" t="s">
        <v>1220</v>
      </c>
      <c r="F515" s="42" t="s">
        <v>1221</v>
      </c>
      <c r="G515" s="42" t="s">
        <v>1222</v>
      </c>
      <c r="H515" s="46">
        <v>54</v>
      </c>
      <c r="J515" s="42" t="s">
        <v>350</v>
      </c>
      <c r="K515" s="42" t="s">
        <v>35</v>
      </c>
      <c r="L515" s="42" t="s">
        <v>328</v>
      </c>
    </row>
    <row r="516" spans="1:12">
      <c r="A516" s="42">
        <v>2019</v>
      </c>
      <c r="B516" s="42">
        <v>1444</v>
      </c>
      <c r="C516" s="1">
        <v>43670</v>
      </c>
      <c r="D516" s="1">
        <v>43686</v>
      </c>
      <c r="E516" s="42" t="s">
        <v>1223</v>
      </c>
      <c r="F516" s="42" t="s">
        <v>1224</v>
      </c>
      <c r="G516" s="42" t="s">
        <v>1225</v>
      </c>
      <c r="H516" s="46">
        <v>15</v>
      </c>
      <c r="J516" s="42" t="s">
        <v>350</v>
      </c>
      <c r="K516" s="42" t="s">
        <v>86</v>
      </c>
      <c r="L516" s="42" t="s">
        <v>1226</v>
      </c>
    </row>
    <row r="517" spans="1:12">
      <c r="A517" s="42">
        <v>2019</v>
      </c>
      <c r="B517" s="42">
        <v>1444</v>
      </c>
      <c r="C517" s="1">
        <v>43670</v>
      </c>
      <c r="D517" s="1">
        <v>43686</v>
      </c>
      <c r="E517" s="42" t="s">
        <v>1227</v>
      </c>
      <c r="F517" s="42" t="s">
        <v>1228</v>
      </c>
      <c r="G517" s="42" t="s">
        <v>1225</v>
      </c>
      <c r="H517" s="46">
        <v>15</v>
      </c>
      <c r="J517" s="42" t="s">
        <v>350</v>
      </c>
      <c r="K517" s="42" t="s">
        <v>86</v>
      </c>
      <c r="L517" s="42" t="s">
        <v>1226</v>
      </c>
    </row>
    <row r="518" spans="1:12">
      <c r="A518" s="42">
        <v>2019</v>
      </c>
      <c r="B518" s="42">
        <v>1445</v>
      </c>
      <c r="C518" s="1">
        <v>43670</v>
      </c>
      <c r="D518" s="1">
        <v>43698</v>
      </c>
      <c r="E518" s="42" t="s">
        <v>577</v>
      </c>
      <c r="F518" s="42" t="s">
        <v>578</v>
      </c>
      <c r="G518" s="42" t="s">
        <v>1229</v>
      </c>
      <c r="H518" s="46">
        <v>405.96</v>
      </c>
      <c r="J518" s="42" t="s">
        <v>350</v>
      </c>
      <c r="K518" s="42" t="s">
        <v>36</v>
      </c>
      <c r="L518" s="42" t="s">
        <v>580</v>
      </c>
    </row>
    <row r="519" spans="1:12">
      <c r="A519" s="42">
        <v>2019</v>
      </c>
      <c r="B519" s="42">
        <v>1446</v>
      </c>
      <c r="C519" s="1">
        <v>43670</v>
      </c>
      <c r="D519" s="1">
        <v>43690</v>
      </c>
      <c r="E519" s="42" t="s">
        <v>1230</v>
      </c>
      <c r="F519" s="42" t="s">
        <v>1231</v>
      </c>
      <c r="G519" s="42" t="s">
        <v>948</v>
      </c>
      <c r="H519" s="46">
        <v>3275.84</v>
      </c>
      <c r="J519" s="42" t="s">
        <v>350</v>
      </c>
      <c r="K519" s="42" t="s">
        <v>36</v>
      </c>
      <c r="L519" s="42" t="s">
        <v>580</v>
      </c>
    </row>
    <row r="520" spans="1:12">
      <c r="A520" s="42">
        <v>2019</v>
      </c>
      <c r="B520" s="42">
        <v>1447</v>
      </c>
      <c r="C520" s="1">
        <v>43670</v>
      </c>
      <c r="D520" s="1">
        <v>43903</v>
      </c>
      <c r="F520" s="42" t="s">
        <v>1232</v>
      </c>
      <c r="G520" s="42" t="s">
        <v>1233</v>
      </c>
      <c r="H520" s="46">
        <v>208.2</v>
      </c>
      <c r="J520" s="42" t="s">
        <v>350</v>
      </c>
      <c r="K520" s="42" t="s">
        <v>99</v>
      </c>
      <c r="L520" s="42" t="s">
        <v>439</v>
      </c>
    </row>
    <row r="521" spans="1:12">
      <c r="A521" s="42">
        <v>2019</v>
      </c>
      <c r="B521" s="42">
        <v>1448</v>
      </c>
      <c r="C521" s="1">
        <v>43670</v>
      </c>
      <c r="D521" s="1">
        <v>43696</v>
      </c>
      <c r="F521" s="42" t="s">
        <v>1234</v>
      </c>
      <c r="G521" s="42" t="s">
        <v>1235</v>
      </c>
      <c r="H521" s="46">
        <v>480</v>
      </c>
      <c r="J521" s="42" t="s">
        <v>350</v>
      </c>
      <c r="K521" s="42" t="s">
        <v>58</v>
      </c>
      <c r="L521" s="42" t="s">
        <v>1236</v>
      </c>
    </row>
    <row r="522" spans="1:12">
      <c r="A522" s="42">
        <v>2019</v>
      </c>
      <c r="B522" s="42">
        <v>1466</v>
      </c>
      <c r="C522" s="1">
        <v>43671</v>
      </c>
      <c r="D522" s="1">
        <v>43684</v>
      </c>
      <c r="E522" s="42" t="s">
        <v>1237</v>
      </c>
      <c r="F522" s="42" t="s">
        <v>1238</v>
      </c>
      <c r="G522" s="42" t="s">
        <v>1239</v>
      </c>
      <c r="H522" s="46">
        <v>47.52</v>
      </c>
      <c r="J522" s="42" t="s">
        <v>350</v>
      </c>
      <c r="K522" s="42" t="s">
        <v>40</v>
      </c>
      <c r="L522" s="42" t="s">
        <v>629</v>
      </c>
    </row>
    <row r="523" spans="1:12">
      <c r="A523" s="42">
        <v>2019</v>
      </c>
      <c r="B523" s="42">
        <v>1466</v>
      </c>
      <c r="C523" s="1">
        <v>43671</v>
      </c>
      <c r="D523" s="1">
        <v>43684</v>
      </c>
      <c r="E523" s="42" t="s">
        <v>726</v>
      </c>
      <c r="F523" s="42" t="s">
        <v>633</v>
      </c>
      <c r="G523" s="42" t="s">
        <v>1239</v>
      </c>
      <c r="H523" s="46">
        <v>47.52</v>
      </c>
      <c r="J523" s="42" t="s">
        <v>350</v>
      </c>
      <c r="K523" s="42" t="s">
        <v>40</v>
      </c>
      <c r="L523" s="42" t="s">
        <v>629</v>
      </c>
    </row>
    <row r="524" spans="1:12">
      <c r="A524" s="42">
        <v>2019</v>
      </c>
      <c r="B524" s="42">
        <v>1467</v>
      </c>
      <c r="C524" s="1">
        <v>43671</v>
      </c>
      <c r="D524" s="1">
        <v>43691</v>
      </c>
      <c r="E524" s="42" t="s">
        <v>664</v>
      </c>
      <c r="F524" s="42" t="s">
        <v>665</v>
      </c>
      <c r="G524" s="42" t="s">
        <v>1240</v>
      </c>
      <c r="H524" s="46">
        <v>153.84</v>
      </c>
      <c r="J524" s="42" t="s">
        <v>350</v>
      </c>
      <c r="K524" s="42" t="s">
        <v>40</v>
      </c>
      <c r="L524" s="42" t="s">
        <v>629</v>
      </c>
    </row>
    <row r="525" spans="1:12">
      <c r="A525" s="42">
        <v>2019</v>
      </c>
      <c r="B525" s="42">
        <v>1468</v>
      </c>
      <c r="C525" s="1">
        <v>43671</v>
      </c>
      <c r="D525" s="1">
        <v>43686</v>
      </c>
      <c r="E525" s="42" t="s">
        <v>510</v>
      </c>
      <c r="F525" s="42" t="s">
        <v>511</v>
      </c>
      <c r="G525" s="42" t="s">
        <v>1241</v>
      </c>
      <c r="H525" s="46">
        <v>1348.62</v>
      </c>
      <c r="J525" s="42" t="s">
        <v>350</v>
      </c>
      <c r="K525" s="42" t="s">
        <v>44</v>
      </c>
      <c r="L525" s="42" t="s">
        <v>324</v>
      </c>
    </row>
    <row r="526" spans="1:12">
      <c r="A526" s="42">
        <v>2019</v>
      </c>
      <c r="B526" s="42">
        <v>1469</v>
      </c>
      <c r="C526" s="1">
        <v>43671</v>
      </c>
      <c r="D526" s="1">
        <v>43689</v>
      </c>
      <c r="E526" s="42" t="s">
        <v>531</v>
      </c>
      <c r="F526" s="42" t="s">
        <v>532</v>
      </c>
      <c r="G526" s="42" t="s">
        <v>1242</v>
      </c>
      <c r="H526" s="46">
        <v>57.48</v>
      </c>
      <c r="J526" s="42" t="s">
        <v>350</v>
      </c>
      <c r="K526" s="42" t="s">
        <v>160</v>
      </c>
      <c r="L526" s="42" t="s">
        <v>503</v>
      </c>
    </row>
    <row r="527" spans="1:12">
      <c r="A527" s="42">
        <v>2019</v>
      </c>
      <c r="B527" s="42">
        <v>1476</v>
      </c>
      <c r="C527" s="1">
        <v>43671</v>
      </c>
      <c r="D527" s="1">
        <v>43691</v>
      </c>
      <c r="F527" s="42" t="s">
        <v>1243</v>
      </c>
      <c r="G527" s="42" t="s">
        <v>1244</v>
      </c>
      <c r="H527" s="46">
        <v>408.24</v>
      </c>
      <c r="J527" s="42" t="s">
        <v>350</v>
      </c>
      <c r="K527" s="42" t="s">
        <v>44</v>
      </c>
      <c r="L527" s="42" t="s">
        <v>1245</v>
      </c>
    </row>
    <row r="528" spans="1:12">
      <c r="A528" s="42">
        <v>2019</v>
      </c>
      <c r="B528" s="42">
        <v>1478</v>
      </c>
      <c r="C528" s="1">
        <v>43672</v>
      </c>
      <c r="D528" s="1">
        <v>43692</v>
      </c>
      <c r="F528" s="42" t="s">
        <v>1246</v>
      </c>
      <c r="G528" s="42" t="s">
        <v>476</v>
      </c>
      <c r="H528" s="46">
        <v>304.44</v>
      </c>
      <c r="J528" s="42" t="s">
        <v>350</v>
      </c>
      <c r="K528" s="42" t="s">
        <v>40</v>
      </c>
      <c r="L528" s="42" t="s">
        <v>640</v>
      </c>
    </row>
    <row r="529" spans="1:12">
      <c r="A529" s="42">
        <v>2019</v>
      </c>
      <c r="B529" s="42">
        <v>1480</v>
      </c>
      <c r="C529" s="1">
        <v>43675</v>
      </c>
      <c r="D529" s="1">
        <v>43690</v>
      </c>
      <c r="E529" s="42" t="s">
        <v>1247</v>
      </c>
      <c r="F529" s="42" t="s">
        <v>403</v>
      </c>
      <c r="G529" s="42" t="s">
        <v>302</v>
      </c>
      <c r="H529" s="46">
        <v>1740</v>
      </c>
      <c r="J529" s="42" t="s">
        <v>350</v>
      </c>
      <c r="K529" s="42" t="s">
        <v>49</v>
      </c>
      <c r="L529" s="42" t="s">
        <v>401</v>
      </c>
    </row>
    <row r="530" spans="1:12">
      <c r="A530" s="42">
        <v>2019</v>
      </c>
      <c r="B530" s="42">
        <v>1481</v>
      </c>
      <c r="C530" s="1">
        <v>43675</v>
      </c>
      <c r="D530" s="1">
        <v>43690</v>
      </c>
      <c r="E530" s="42" t="s">
        <v>402</v>
      </c>
      <c r="F530" s="42" t="s">
        <v>403</v>
      </c>
      <c r="G530" s="42" t="s">
        <v>302</v>
      </c>
      <c r="H530" s="46">
        <v>330.96</v>
      </c>
      <c r="J530" s="42" t="s">
        <v>350</v>
      </c>
      <c r="K530" s="42" t="s">
        <v>49</v>
      </c>
      <c r="L530" s="42" t="s">
        <v>401</v>
      </c>
    </row>
    <row r="531" spans="1:12">
      <c r="A531" s="42">
        <v>2019</v>
      </c>
      <c r="B531" s="42">
        <v>1482</v>
      </c>
      <c r="C531" s="1">
        <v>43675</v>
      </c>
      <c r="D531" s="1">
        <v>43686</v>
      </c>
      <c r="E531" s="42" t="s">
        <v>984</v>
      </c>
      <c r="F531" s="42" t="s">
        <v>985</v>
      </c>
      <c r="G531" s="42" t="s">
        <v>1248</v>
      </c>
      <c r="H531" s="46">
        <v>60</v>
      </c>
      <c r="J531" s="42" t="s">
        <v>350</v>
      </c>
      <c r="K531" s="42" t="s">
        <v>34</v>
      </c>
      <c r="L531" s="42" t="s">
        <v>503</v>
      </c>
    </row>
    <row r="532" spans="1:12">
      <c r="A532" s="42">
        <v>2019</v>
      </c>
      <c r="B532" s="42">
        <v>1489</v>
      </c>
      <c r="C532" s="1">
        <v>43678</v>
      </c>
      <c r="D532" s="1">
        <v>43852</v>
      </c>
      <c r="E532" s="42" t="s">
        <v>1249</v>
      </c>
      <c r="F532" s="42" t="s">
        <v>1250</v>
      </c>
      <c r="G532" s="42" t="s">
        <v>1092</v>
      </c>
      <c r="H532" s="46">
        <v>78</v>
      </c>
      <c r="J532" s="42" t="s">
        <v>350</v>
      </c>
      <c r="K532" s="42" t="s">
        <v>122</v>
      </c>
      <c r="L532" s="42" t="s">
        <v>755</v>
      </c>
    </row>
    <row r="533" spans="1:12">
      <c r="A533" s="42">
        <v>2019</v>
      </c>
      <c r="B533" s="42">
        <v>1489</v>
      </c>
      <c r="C533" s="1">
        <v>43678</v>
      </c>
      <c r="D533" s="1">
        <v>43852</v>
      </c>
      <c r="E533" s="42" t="s">
        <v>1251</v>
      </c>
      <c r="F533" s="42" t="s">
        <v>1252</v>
      </c>
      <c r="G533" s="42" t="s">
        <v>1092</v>
      </c>
      <c r="H533" s="46">
        <v>78</v>
      </c>
      <c r="J533" s="42" t="s">
        <v>350</v>
      </c>
      <c r="K533" s="42" t="s">
        <v>177</v>
      </c>
      <c r="L533" s="42" t="s">
        <v>1253</v>
      </c>
    </row>
    <row r="534" spans="1:12">
      <c r="A534" s="42">
        <v>2019</v>
      </c>
      <c r="B534" s="42">
        <v>1489</v>
      </c>
      <c r="C534" s="1">
        <v>43678</v>
      </c>
      <c r="D534" s="1">
        <v>43852</v>
      </c>
      <c r="E534" s="42" t="s">
        <v>1254</v>
      </c>
      <c r="F534" s="42" t="s">
        <v>1255</v>
      </c>
      <c r="G534" s="42" t="s">
        <v>1092</v>
      </c>
      <c r="H534" s="46">
        <v>78</v>
      </c>
      <c r="J534" s="42" t="s">
        <v>350</v>
      </c>
      <c r="K534" s="42" t="s">
        <v>177</v>
      </c>
      <c r="L534" s="42" t="s">
        <v>1253</v>
      </c>
    </row>
    <row r="535" spans="1:12">
      <c r="A535" s="42">
        <v>2019</v>
      </c>
      <c r="B535" s="42">
        <v>1490</v>
      </c>
      <c r="C535" s="1">
        <v>43678</v>
      </c>
      <c r="D535" s="1">
        <v>43852</v>
      </c>
      <c r="E535" s="42" t="s">
        <v>1256</v>
      </c>
      <c r="F535" s="42" t="s">
        <v>1218</v>
      </c>
      <c r="G535" s="42" t="s">
        <v>1092</v>
      </c>
      <c r="H535" s="46">
        <v>78</v>
      </c>
      <c r="J535" s="42" t="s">
        <v>350</v>
      </c>
      <c r="K535" s="42" t="s">
        <v>171</v>
      </c>
      <c r="L535" s="42" t="s">
        <v>1257</v>
      </c>
    </row>
    <row r="536" spans="1:12">
      <c r="A536" s="42">
        <v>2019</v>
      </c>
      <c r="B536" s="42">
        <v>1491</v>
      </c>
      <c r="C536" s="1">
        <v>43678</v>
      </c>
      <c r="D536" s="1">
        <v>43852</v>
      </c>
      <c r="E536" s="42" t="s">
        <v>1258</v>
      </c>
      <c r="F536" s="42" t="s">
        <v>1218</v>
      </c>
      <c r="G536" s="42" t="s">
        <v>1092</v>
      </c>
      <c r="H536" s="46">
        <v>78</v>
      </c>
      <c r="J536" s="42" t="s">
        <v>350</v>
      </c>
      <c r="K536" s="42" t="s">
        <v>172</v>
      </c>
      <c r="L536" s="42" t="s">
        <v>1259</v>
      </c>
    </row>
    <row r="537" spans="1:12">
      <c r="A537" s="42">
        <v>2019</v>
      </c>
      <c r="B537" s="42">
        <v>1495</v>
      </c>
      <c r="C537" s="1">
        <v>43678</v>
      </c>
      <c r="D537" s="1">
        <v>43674</v>
      </c>
      <c r="E537" s="42" t="s">
        <v>1260</v>
      </c>
      <c r="F537" s="42" t="s">
        <v>1261</v>
      </c>
      <c r="G537" s="42" t="s">
        <v>1262</v>
      </c>
      <c r="H537" s="46">
        <v>2319.6</v>
      </c>
      <c r="J537" s="42" t="s">
        <v>350</v>
      </c>
      <c r="K537" s="42" t="s">
        <v>29</v>
      </c>
      <c r="L537" s="42" t="s">
        <v>315</v>
      </c>
    </row>
    <row r="538" spans="1:12">
      <c r="A538" s="42">
        <v>2019</v>
      </c>
      <c r="B538" s="42">
        <v>1496</v>
      </c>
      <c r="C538" s="1">
        <v>43678</v>
      </c>
      <c r="D538" s="1">
        <v>43717</v>
      </c>
      <c r="E538" s="42" t="s">
        <v>762</v>
      </c>
      <c r="F538" s="42" t="s">
        <v>763</v>
      </c>
      <c r="G538" s="42" t="s">
        <v>302</v>
      </c>
      <c r="H538" s="46">
        <v>99.48</v>
      </c>
      <c r="J538" s="42" t="s">
        <v>350</v>
      </c>
      <c r="K538" s="42" t="s">
        <v>35</v>
      </c>
      <c r="L538" s="42" t="s">
        <v>328</v>
      </c>
    </row>
    <row r="539" spans="1:12">
      <c r="A539" s="42">
        <v>2019</v>
      </c>
      <c r="B539" s="42">
        <v>1497</v>
      </c>
      <c r="C539" s="1">
        <v>43678</v>
      </c>
      <c r="D539" s="1">
        <v>43696</v>
      </c>
      <c r="E539" s="42" t="s">
        <v>1263</v>
      </c>
      <c r="F539" s="42" t="s">
        <v>807</v>
      </c>
      <c r="G539" s="42" t="s">
        <v>1264</v>
      </c>
      <c r="H539" s="46">
        <v>50.22</v>
      </c>
      <c r="J539" s="42" t="s">
        <v>350</v>
      </c>
      <c r="K539" s="42" t="s">
        <v>37</v>
      </c>
      <c r="L539" s="42" t="s">
        <v>782</v>
      </c>
    </row>
    <row r="540" spans="1:12">
      <c r="A540" s="42">
        <v>2019</v>
      </c>
      <c r="B540" s="42">
        <v>1498</v>
      </c>
      <c r="C540" s="1">
        <v>43678</v>
      </c>
      <c r="D540" s="1">
        <v>43689</v>
      </c>
      <c r="E540" s="42" t="s">
        <v>1265</v>
      </c>
      <c r="F540" s="42" t="s">
        <v>576</v>
      </c>
      <c r="G540" s="42" t="s">
        <v>302</v>
      </c>
      <c r="H540" s="46">
        <v>51.84</v>
      </c>
      <c r="J540" s="42" t="s">
        <v>350</v>
      </c>
      <c r="K540" s="42" t="s">
        <v>91</v>
      </c>
      <c r="L540" s="42" t="s">
        <v>1266</v>
      </c>
    </row>
    <row r="541" spans="1:12">
      <c r="A541" s="42">
        <v>2019</v>
      </c>
      <c r="B541" s="42">
        <v>1499</v>
      </c>
      <c r="C541" s="1">
        <v>43678</v>
      </c>
      <c r="D541" s="1">
        <v>43696</v>
      </c>
      <c r="E541" s="42" t="s">
        <v>1267</v>
      </c>
      <c r="F541" s="42" t="s">
        <v>1268</v>
      </c>
      <c r="G541" s="42" t="s">
        <v>1269</v>
      </c>
      <c r="H541" s="46">
        <v>62.16</v>
      </c>
      <c r="J541" s="42" t="s">
        <v>350</v>
      </c>
      <c r="K541" s="42" t="s">
        <v>50</v>
      </c>
      <c r="L541" s="42" t="s">
        <v>446</v>
      </c>
    </row>
    <row r="542" spans="1:12">
      <c r="A542" s="42">
        <v>2019</v>
      </c>
      <c r="B542" s="42">
        <v>1502</v>
      </c>
      <c r="C542" s="1">
        <v>43678</v>
      </c>
      <c r="D542" s="1">
        <v>43720</v>
      </c>
      <c r="E542" s="42" t="s">
        <v>1270</v>
      </c>
      <c r="F542" s="42" t="s">
        <v>1271</v>
      </c>
      <c r="G542" s="42" t="s">
        <v>1272</v>
      </c>
      <c r="H542" s="46">
        <v>142.08000000000001</v>
      </c>
      <c r="J542" s="42" t="s">
        <v>350</v>
      </c>
      <c r="K542" s="42" t="s">
        <v>68</v>
      </c>
      <c r="L542" s="42" t="s">
        <v>853</v>
      </c>
    </row>
    <row r="543" spans="1:12">
      <c r="A543" s="42">
        <v>2019</v>
      </c>
      <c r="B543" s="42">
        <v>1505</v>
      </c>
      <c r="C543" s="1">
        <v>43679</v>
      </c>
      <c r="D543" s="1">
        <v>43712</v>
      </c>
      <c r="E543" s="42" t="s">
        <v>466</v>
      </c>
      <c r="F543" s="42" t="s">
        <v>467</v>
      </c>
      <c r="G543" s="42" t="s">
        <v>1273</v>
      </c>
      <c r="H543" s="46">
        <v>114.66</v>
      </c>
      <c r="J543" s="42" t="s">
        <v>350</v>
      </c>
      <c r="K543" s="42" t="s">
        <v>44</v>
      </c>
      <c r="L543" s="42" t="s">
        <v>324</v>
      </c>
    </row>
    <row r="544" spans="1:12">
      <c r="A544" s="42">
        <v>2019</v>
      </c>
      <c r="B544" s="42">
        <v>1506</v>
      </c>
      <c r="C544" s="1">
        <v>43679</v>
      </c>
      <c r="D544" s="1">
        <v>43686</v>
      </c>
      <c r="E544" s="42" t="s">
        <v>1274</v>
      </c>
      <c r="F544" s="42" t="s">
        <v>1275</v>
      </c>
      <c r="G544" s="42" t="s">
        <v>462</v>
      </c>
      <c r="H544" s="46">
        <v>376.56</v>
      </c>
      <c r="J544" s="42" t="s">
        <v>350</v>
      </c>
      <c r="K544" s="42" t="s">
        <v>40</v>
      </c>
      <c r="L544" s="42" t="s">
        <v>629</v>
      </c>
    </row>
    <row r="545" spans="1:12">
      <c r="A545" s="42">
        <v>2019</v>
      </c>
      <c r="B545" s="42">
        <v>1507</v>
      </c>
      <c r="C545" s="1">
        <v>43679</v>
      </c>
      <c r="D545" s="1">
        <v>43684</v>
      </c>
      <c r="E545" s="42" t="s">
        <v>809</v>
      </c>
      <c r="F545" s="42" t="s">
        <v>467</v>
      </c>
      <c r="G545" s="42" t="s">
        <v>1276</v>
      </c>
      <c r="H545" s="46">
        <v>205.26</v>
      </c>
      <c r="J545" s="42" t="s">
        <v>350</v>
      </c>
      <c r="K545" s="42" t="s">
        <v>40</v>
      </c>
      <c r="L545" s="42" t="s">
        <v>629</v>
      </c>
    </row>
    <row r="546" spans="1:12">
      <c r="A546" s="42">
        <v>2019</v>
      </c>
      <c r="B546" s="42">
        <v>1508</v>
      </c>
      <c r="C546" s="1">
        <v>43679</v>
      </c>
      <c r="D546" s="1">
        <v>43697</v>
      </c>
      <c r="F546" s="42" t="s">
        <v>1277</v>
      </c>
      <c r="G546" s="42" t="s">
        <v>462</v>
      </c>
      <c r="H546" s="46">
        <v>376.56</v>
      </c>
      <c r="J546" s="42" t="s">
        <v>350</v>
      </c>
      <c r="K546" s="42" t="s">
        <v>130</v>
      </c>
      <c r="L546" s="42" t="s">
        <v>772</v>
      </c>
    </row>
    <row r="547" spans="1:12">
      <c r="A547" s="42">
        <v>2019</v>
      </c>
      <c r="B547" s="42">
        <v>1511</v>
      </c>
      <c r="C547" s="1">
        <v>43683</v>
      </c>
      <c r="D547" s="1">
        <v>43787</v>
      </c>
      <c r="E547" s="42" t="s">
        <v>1278</v>
      </c>
      <c r="F547" s="42" t="s">
        <v>1279</v>
      </c>
      <c r="G547" s="42" t="s">
        <v>1280</v>
      </c>
      <c r="H547" s="46">
        <v>76.8</v>
      </c>
      <c r="J547" s="42" t="s">
        <v>350</v>
      </c>
      <c r="K547" s="42" t="s">
        <v>68</v>
      </c>
      <c r="L547" s="42" t="s">
        <v>853</v>
      </c>
    </row>
    <row r="548" spans="1:12">
      <c r="A548" s="42">
        <v>2019</v>
      </c>
      <c r="B548" s="42">
        <v>1512</v>
      </c>
      <c r="C548" s="1">
        <v>43683</v>
      </c>
      <c r="D548" s="1">
        <v>43796</v>
      </c>
      <c r="E548" s="42" t="s">
        <v>1281</v>
      </c>
      <c r="F548" s="42" t="s">
        <v>1282</v>
      </c>
      <c r="G548" s="42" t="s">
        <v>1283</v>
      </c>
      <c r="H548" s="46">
        <v>76.8</v>
      </c>
      <c r="J548" s="42" t="s">
        <v>350</v>
      </c>
      <c r="K548" s="42" t="s">
        <v>68</v>
      </c>
      <c r="L548" s="42" t="s">
        <v>853</v>
      </c>
    </row>
    <row r="549" spans="1:12">
      <c r="A549" s="42">
        <v>2019</v>
      </c>
      <c r="B549" s="42">
        <v>1513</v>
      </c>
      <c r="C549" s="1">
        <v>43683</v>
      </c>
      <c r="D549" s="1">
        <v>43787</v>
      </c>
      <c r="E549" s="42" t="s">
        <v>1284</v>
      </c>
      <c r="F549" s="42" t="s">
        <v>1285</v>
      </c>
      <c r="G549" s="42" t="s">
        <v>1286</v>
      </c>
      <c r="H549" s="46">
        <v>76.8</v>
      </c>
      <c r="J549" s="42" t="s">
        <v>350</v>
      </c>
      <c r="K549" s="42" t="s">
        <v>68</v>
      </c>
      <c r="L549" s="42" t="s">
        <v>853</v>
      </c>
    </row>
    <row r="550" spans="1:12">
      <c r="A550" s="42">
        <v>2019</v>
      </c>
      <c r="B550" s="42">
        <v>1517</v>
      </c>
      <c r="C550" s="1">
        <v>43684</v>
      </c>
      <c r="D550" s="1">
        <v>43720</v>
      </c>
      <c r="E550" s="42" t="s">
        <v>1287</v>
      </c>
      <c r="F550" s="42" t="s">
        <v>1288</v>
      </c>
      <c r="G550" s="42" t="s">
        <v>1289</v>
      </c>
      <c r="H550" s="46">
        <v>83.16</v>
      </c>
      <c r="J550" s="42" t="s">
        <v>350</v>
      </c>
      <c r="K550" s="42" t="s">
        <v>75</v>
      </c>
      <c r="L550" s="42" t="s">
        <v>653</v>
      </c>
    </row>
    <row r="551" spans="1:12">
      <c r="A551" s="42">
        <v>2019</v>
      </c>
      <c r="B551" s="42">
        <v>1526</v>
      </c>
      <c r="C551" s="1">
        <v>43686</v>
      </c>
      <c r="D551" s="1">
        <v>43684</v>
      </c>
      <c r="E551" s="42" t="s">
        <v>616</v>
      </c>
      <c r="F551" s="42" t="s">
        <v>488</v>
      </c>
      <c r="G551" s="42" t="s">
        <v>1290</v>
      </c>
      <c r="H551" s="46">
        <v>794.76</v>
      </c>
      <c r="J551" s="42" t="s">
        <v>350</v>
      </c>
      <c r="K551" s="42" t="s">
        <v>29</v>
      </c>
      <c r="L551" s="42" t="s">
        <v>315</v>
      </c>
    </row>
    <row r="552" spans="1:12">
      <c r="A552" s="42">
        <v>2019</v>
      </c>
      <c r="B552" s="42">
        <v>1527</v>
      </c>
      <c r="C552" s="1">
        <v>43686</v>
      </c>
      <c r="D552" s="1">
        <v>43852</v>
      </c>
      <c r="E552" s="42" t="s">
        <v>1291</v>
      </c>
      <c r="F552" s="42" t="s">
        <v>1218</v>
      </c>
      <c r="G552" s="42" t="s">
        <v>1092</v>
      </c>
      <c r="H552" s="46">
        <v>78</v>
      </c>
      <c r="J552" s="42" t="s">
        <v>350</v>
      </c>
      <c r="K552" s="42" t="s">
        <v>120</v>
      </c>
      <c r="L552" s="42" t="s">
        <v>738</v>
      </c>
    </row>
    <row r="553" spans="1:12">
      <c r="A553" s="42">
        <v>2019</v>
      </c>
      <c r="B553" s="42">
        <v>1529</v>
      </c>
      <c r="C553" s="1">
        <v>43689</v>
      </c>
      <c r="D553" s="1">
        <v>43699</v>
      </c>
      <c r="E553" s="42" t="s">
        <v>924</v>
      </c>
      <c r="F553" s="42" t="s">
        <v>341</v>
      </c>
      <c r="G553" s="42" t="s">
        <v>1292</v>
      </c>
      <c r="H553" s="46">
        <v>165.66</v>
      </c>
      <c r="J553" s="42" t="s">
        <v>350</v>
      </c>
      <c r="K553" s="42" t="s">
        <v>46</v>
      </c>
      <c r="L553" s="42" t="s">
        <v>1120</v>
      </c>
    </row>
    <row r="554" spans="1:12">
      <c r="A554" s="42">
        <v>2019</v>
      </c>
      <c r="B554" s="42">
        <v>1531</v>
      </c>
      <c r="C554" s="1">
        <v>43689</v>
      </c>
      <c r="D554" s="1">
        <v>43733</v>
      </c>
      <c r="F554" s="42" t="s">
        <v>1293</v>
      </c>
      <c r="G554" s="42" t="s">
        <v>422</v>
      </c>
      <c r="H554" s="46">
        <v>522</v>
      </c>
      <c r="J554" s="42" t="s">
        <v>350</v>
      </c>
      <c r="K554" s="42" t="s">
        <v>66</v>
      </c>
      <c r="L554" s="42" t="s">
        <v>307</v>
      </c>
    </row>
    <row r="555" spans="1:12">
      <c r="A555" s="42">
        <v>2019</v>
      </c>
      <c r="B555" s="42">
        <v>1535</v>
      </c>
      <c r="C555" s="1">
        <v>43689</v>
      </c>
      <c r="D555" s="1">
        <v>43720</v>
      </c>
      <c r="E555" s="42" t="s">
        <v>1294</v>
      </c>
      <c r="F555" s="42" t="s">
        <v>1295</v>
      </c>
      <c r="G555" s="42" t="s">
        <v>1296</v>
      </c>
      <c r="H555" s="46">
        <v>36.6</v>
      </c>
      <c r="J555" s="42" t="s">
        <v>350</v>
      </c>
      <c r="K555" s="42" t="s">
        <v>37</v>
      </c>
      <c r="L555" s="42" t="s">
        <v>782</v>
      </c>
    </row>
    <row r="556" spans="1:12">
      <c r="A556" s="42">
        <v>2019</v>
      </c>
      <c r="B556" s="42">
        <v>1537</v>
      </c>
      <c r="C556" s="1">
        <v>43689</v>
      </c>
      <c r="D556" s="1">
        <v>43699</v>
      </c>
      <c r="F556" s="42" t="s">
        <v>411</v>
      </c>
      <c r="G556" s="42" t="s">
        <v>631</v>
      </c>
      <c r="H556" s="46">
        <v>434.43</v>
      </c>
      <c r="J556" s="42" t="s">
        <v>350</v>
      </c>
      <c r="K556" s="42" t="s">
        <v>46</v>
      </c>
      <c r="L556" s="42" t="s">
        <v>1120</v>
      </c>
    </row>
    <row r="557" spans="1:12">
      <c r="A557" s="42">
        <v>2019</v>
      </c>
      <c r="B557" s="42">
        <v>1538</v>
      </c>
      <c r="C557" s="1">
        <v>43689</v>
      </c>
      <c r="D557" s="1">
        <v>43703</v>
      </c>
      <c r="E557" s="42" t="s">
        <v>1297</v>
      </c>
      <c r="F557" s="42" t="s">
        <v>467</v>
      </c>
      <c r="G557" s="42" t="s">
        <v>1298</v>
      </c>
      <c r="H557" s="46">
        <v>120.36</v>
      </c>
      <c r="J557" s="42" t="s">
        <v>350</v>
      </c>
      <c r="K557" s="42" t="s">
        <v>78</v>
      </c>
      <c r="L557" s="42" t="s">
        <v>1299</v>
      </c>
    </row>
    <row r="558" spans="1:12">
      <c r="A558" s="42">
        <v>2019</v>
      </c>
      <c r="B558" s="42">
        <v>1541</v>
      </c>
      <c r="C558" s="1">
        <v>43692</v>
      </c>
      <c r="D558" s="1">
        <v>43720</v>
      </c>
      <c r="F558" s="42" t="s">
        <v>1027</v>
      </c>
      <c r="G558" s="42" t="s">
        <v>422</v>
      </c>
      <c r="H558" s="46">
        <v>124.8</v>
      </c>
      <c r="J558" s="42" t="s">
        <v>350</v>
      </c>
      <c r="K558" s="42" t="s">
        <v>95</v>
      </c>
      <c r="L558" s="42" t="s">
        <v>383</v>
      </c>
    </row>
    <row r="559" spans="1:12">
      <c r="A559" s="42">
        <v>2019</v>
      </c>
      <c r="B559" s="42">
        <v>1549</v>
      </c>
      <c r="C559" s="1">
        <v>43703</v>
      </c>
      <c r="D559" s="1">
        <v>43720</v>
      </c>
      <c r="E559" s="42" t="s">
        <v>1300</v>
      </c>
      <c r="F559" s="42" t="s">
        <v>330</v>
      </c>
      <c r="G559" s="42" t="s">
        <v>302</v>
      </c>
      <c r="H559" s="46">
        <v>16.260000000000002</v>
      </c>
      <c r="J559" s="42" t="s">
        <v>350</v>
      </c>
      <c r="K559" s="42" t="s">
        <v>35</v>
      </c>
      <c r="L559" s="42" t="s">
        <v>328</v>
      </c>
    </row>
    <row r="560" spans="1:12">
      <c r="A560" s="42">
        <v>2019</v>
      </c>
      <c r="B560" s="42">
        <v>1549</v>
      </c>
      <c r="C560" s="1">
        <v>43703</v>
      </c>
      <c r="D560" s="1">
        <v>43720</v>
      </c>
      <c r="E560" s="42" t="s">
        <v>557</v>
      </c>
      <c r="F560" s="42" t="s">
        <v>330</v>
      </c>
      <c r="G560" s="42" t="s">
        <v>302</v>
      </c>
      <c r="H560" s="46">
        <v>16.260000000000002</v>
      </c>
      <c r="J560" s="42" t="s">
        <v>350</v>
      </c>
      <c r="K560" s="42" t="s">
        <v>35</v>
      </c>
      <c r="L560" s="42" t="s">
        <v>328</v>
      </c>
    </row>
    <row r="561" spans="1:12">
      <c r="A561" s="42">
        <v>2019</v>
      </c>
      <c r="B561" s="42">
        <v>1556</v>
      </c>
      <c r="C561" s="1">
        <v>43703</v>
      </c>
      <c r="D561" s="1">
        <v>43697</v>
      </c>
      <c r="E561" s="42" t="s">
        <v>1301</v>
      </c>
      <c r="F561" s="42" t="s">
        <v>1302</v>
      </c>
      <c r="G561" s="42" t="s">
        <v>302</v>
      </c>
      <c r="H561" s="46">
        <v>63.48</v>
      </c>
      <c r="J561" s="42" t="s">
        <v>350</v>
      </c>
      <c r="K561" s="42" t="s">
        <v>95</v>
      </c>
      <c r="L561" s="42" t="s">
        <v>383</v>
      </c>
    </row>
    <row r="562" spans="1:12">
      <c r="A562" s="42">
        <v>2019</v>
      </c>
      <c r="B562" s="42">
        <v>1568</v>
      </c>
      <c r="C562" s="1">
        <v>43703</v>
      </c>
      <c r="D562" s="1">
        <v>43717</v>
      </c>
      <c r="F562" s="42" t="s">
        <v>1303</v>
      </c>
      <c r="G562" s="42" t="s">
        <v>476</v>
      </c>
      <c r="H562" s="46">
        <v>126.6</v>
      </c>
      <c r="J562" s="42" t="s">
        <v>350</v>
      </c>
      <c r="K562" s="42" t="s">
        <v>53</v>
      </c>
      <c r="L562" s="42" t="s">
        <v>377</v>
      </c>
    </row>
    <row r="563" spans="1:12">
      <c r="A563" s="42">
        <v>2019</v>
      </c>
      <c r="B563" s="42">
        <v>1582</v>
      </c>
      <c r="C563" s="1">
        <v>43703</v>
      </c>
      <c r="D563" s="1">
        <v>43742</v>
      </c>
      <c r="E563" s="42" t="s">
        <v>1304</v>
      </c>
      <c r="F563" s="42" t="s">
        <v>1305</v>
      </c>
      <c r="G563" s="42" t="s">
        <v>1306</v>
      </c>
      <c r="H563" s="46">
        <v>670.08</v>
      </c>
      <c r="J563" s="42" t="s">
        <v>350</v>
      </c>
      <c r="K563" s="42" t="s">
        <v>111</v>
      </c>
      <c r="L563" s="42" t="s">
        <v>416</v>
      </c>
    </row>
    <row r="564" spans="1:12">
      <c r="A564" s="42">
        <v>2019</v>
      </c>
      <c r="B564" s="42">
        <v>1583</v>
      </c>
      <c r="C564" s="1">
        <v>43703</v>
      </c>
      <c r="D564" s="1">
        <v>43713</v>
      </c>
      <c r="E564" s="42" t="s">
        <v>1307</v>
      </c>
      <c r="F564" s="42" t="s">
        <v>1308</v>
      </c>
      <c r="G564" s="42" t="s">
        <v>1309</v>
      </c>
      <c r="H564" s="46">
        <v>67.44</v>
      </c>
      <c r="J564" s="42" t="s">
        <v>350</v>
      </c>
      <c r="K564" s="42" t="s">
        <v>31</v>
      </c>
      <c r="L564" s="42" t="s">
        <v>351</v>
      </c>
    </row>
    <row r="565" spans="1:12">
      <c r="A565" s="42">
        <v>2019</v>
      </c>
      <c r="B565" s="42">
        <v>1584</v>
      </c>
      <c r="C565" s="1">
        <v>43703</v>
      </c>
      <c r="D565" s="1">
        <v>43711</v>
      </c>
      <c r="E565" s="42" t="s">
        <v>599</v>
      </c>
      <c r="F565" s="42" t="s">
        <v>600</v>
      </c>
      <c r="G565" s="42" t="s">
        <v>302</v>
      </c>
      <c r="H565" s="46">
        <v>326.33999999999997</v>
      </c>
      <c r="J565" s="42" t="s">
        <v>350</v>
      </c>
      <c r="K565" s="42" t="s">
        <v>163</v>
      </c>
      <c r="L565" s="42" t="s">
        <v>1198</v>
      </c>
    </row>
    <row r="566" spans="1:12">
      <c r="A566" s="42">
        <v>2019</v>
      </c>
      <c r="B566" s="42">
        <v>1588</v>
      </c>
      <c r="C566" s="1">
        <v>43704</v>
      </c>
      <c r="D566" s="1">
        <v>43724</v>
      </c>
      <c r="E566" s="42" t="s">
        <v>378</v>
      </c>
      <c r="F566" s="42" t="s">
        <v>379</v>
      </c>
      <c r="G566" s="42" t="s">
        <v>1310</v>
      </c>
      <c r="H566" s="46">
        <v>443.58</v>
      </c>
      <c r="J566" s="42" t="s">
        <v>350</v>
      </c>
      <c r="K566" s="42" t="s">
        <v>60</v>
      </c>
      <c r="L566" s="42" t="s">
        <v>1311</v>
      </c>
    </row>
    <row r="567" spans="1:12">
      <c r="A567" s="42">
        <v>2019</v>
      </c>
      <c r="B567" s="42">
        <v>1589</v>
      </c>
      <c r="C567" s="1">
        <v>43704</v>
      </c>
      <c r="D567" s="1">
        <v>43732</v>
      </c>
      <c r="E567" s="42" t="s">
        <v>1312</v>
      </c>
      <c r="F567" s="42" t="s">
        <v>1313</v>
      </c>
      <c r="G567" s="42" t="s">
        <v>705</v>
      </c>
      <c r="H567" s="46">
        <v>62.4</v>
      </c>
      <c r="J567" s="42" t="s">
        <v>350</v>
      </c>
      <c r="K567" s="42" t="s">
        <v>60</v>
      </c>
      <c r="L567" s="42" t="s">
        <v>1311</v>
      </c>
    </row>
    <row r="568" spans="1:12">
      <c r="A568" s="42">
        <v>2019</v>
      </c>
      <c r="B568" s="42">
        <v>1592</v>
      </c>
      <c r="C568" s="1">
        <v>43710</v>
      </c>
      <c r="D568" s="1">
        <v>43713</v>
      </c>
      <c r="E568" s="42" t="s">
        <v>1314</v>
      </c>
      <c r="F568" s="42" t="s">
        <v>1315</v>
      </c>
      <c r="G568" s="42" t="s">
        <v>1316</v>
      </c>
      <c r="H568" s="46">
        <v>69.48</v>
      </c>
      <c r="J568" s="42" t="s">
        <v>350</v>
      </c>
      <c r="K568" s="42" t="s">
        <v>31</v>
      </c>
      <c r="L568" s="42" t="s">
        <v>351</v>
      </c>
    </row>
    <row r="569" spans="1:12">
      <c r="A569" s="42">
        <v>2019</v>
      </c>
      <c r="B569" s="42">
        <v>1593</v>
      </c>
      <c r="C569" s="1">
        <v>43710</v>
      </c>
      <c r="D569" s="1">
        <v>43741</v>
      </c>
      <c r="E569" s="42" t="s">
        <v>1317</v>
      </c>
      <c r="F569" s="42" t="s">
        <v>326</v>
      </c>
      <c r="G569" s="42" t="s">
        <v>1318</v>
      </c>
      <c r="H569" s="46">
        <v>17.04</v>
      </c>
      <c r="J569" s="42" t="s">
        <v>350</v>
      </c>
      <c r="K569" s="42" t="s">
        <v>68</v>
      </c>
      <c r="L569" s="42" t="s">
        <v>853</v>
      </c>
    </row>
    <row r="570" spans="1:12">
      <c r="A570" s="42">
        <v>2019</v>
      </c>
      <c r="B570" s="42">
        <v>1593</v>
      </c>
      <c r="C570" s="1">
        <v>43710</v>
      </c>
      <c r="D570" s="1">
        <v>43741</v>
      </c>
      <c r="E570" s="42" t="s">
        <v>1319</v>
      </c>
      <c r="F570" s="42" t="s">
        <v>326</v>
      </c>
      <c r="G570" s="42" t="s">
        <v>1318</v>
      </c>
      <c r="H570" s="46">
        <v>17.04</v>
      </c>
      <c r="J570" s="42" t="s">
        <v>350</v>
      </c>
      <c r="K570" s="42" t="s">
        <v>68</v>
      </c>
      <c r="L570" s="42" t="s">
        <v>853</v>
      </c>
    </row>
    <row r="571" spans="1:12">
      <c r="A571" s="42">
        <v>2019</v>
      </c>
      <c r="B571" s="42">
        <v>1593</v>
      </c>
      <c r="C571" s="1">
        <v>43710</v>
      </c>
      <c r="D571" s="1">
        <v>43741</v>
      </c>
      <c r="E571" s="42" t="s">
        <v>1320</v>
      </c>
      <c r="F571" s="42" t="s">
        <v>326</v>
      </c>
      <c r="G571" s="42" t="s">
        <v>1318</v>
      </c>
      <c r="H571" s="46">
        <v>17.04</v>
      </c>
      <c r="J571" s="42" t="s">
        <v>350</v>
      </c>
      <c r="K571" s="42" t="s">
        <v>68</v>
      </c>
      <c r="L571" s="42" t="s">
        <v>853</v>
      </c>
    </row>
    <row r="572" spans="1:12">
      <c r="A572" s="42">
        <v>2019</v>
      </c>
      <c r="B572" s="42">
        <v>1593</v>
      </c>
      <c r="C572" s="1">
        <v>43710</v>
      </c>
      <c r="D572" s="1">
        <v>43741</v>
      </c>
      <c r="E572" s="42" t="s">
        <v>1321</v>
      </c>
      <c r="F572" s="42" t="s">
        <v>326</v>
      </c>
      <c r="G572" s="42" t="s">
        <v>1318</v>
      </c>
      <c r="H572" s="46">
        <v>17.04</v>
      </c>
      <c r="J572" s="42" t="s">
        <v>350</v>
      </c>
      <c r="K572" s="42" t="s">
        <v>68</v>
      </c>
      <c r="L572" s="42" t="s">
        <v>853</v>
      </c>
    </row>
    <row r="573" spans="1:12">
      <c r="A573" s="42">
        <v>2019</v>
      </c>
      <c r="B573" s="42">
        <v>1599</v>
      </c>
      <c r="C573" s="1">
        <v>43712</v>
      </c>
      <c r="D573" s="1">
        <v>43735</v>
      </c>
      <c r="E573" s="42" t="s">
        <v>1322</v>
      </c>
      <c r="F573" s="42" t="s">
        <v>330</v>
      </c>
      <c r="G573" s="42" t="s">
        <v>1323</v>
      </c>
      <c r="H573" s="46">
        <v>32.4</v>
      </c>
      <c r="J573" s="42" t="s">
        <v>350</v>
      </c>
      <c r="K573" s="42" t="s">
        <v>68</v>
      </c>
      <c r="L573" s="42" t="s">
        <v>853</v>
      </c>
    </row>
    <row r="574" spans="1:12">
      <c r="A574" s="42">
        <v>2019</v>
      </c>
      <c r="B574" s="42">
        <v>1601</v>
      </c>
      <c r="C574" s="1">
        <v>43712</v>
      </c>
      <c r="D574" s="1">
        <v>43850</v>
      </c>
      <c r="E574" s="42" t="s">
        <v>1324</v>
      </c>
      <c r="F574" s="42" t="s">
        <v>602</v>
      </c>
      <c r="G574" s="42" t="s">
        <v>1325</v>
      </c>
      <c r="H574" s="46">
        <v>270.95999999999998</v>
      </c>
      <c r="J574" s="42" t="s">
        <v>350</v>
      </c>
      <c r="K574" s="42" t="s">
        <v>28</v>
      </c>
      <c r="L574" s="42" t="s">
        <v>689</v>
      </c>
    </row>
    <row r="575" spans="1:12">
      <c r="A575" s="42">
        <v>2019</v>
      </c>
      <c r="B575" s="42">
        <v>1602</v>
      </c>
      <c r="C575" s="1">
        <v>43712</v>
      </c>
      <c r="D575" s="1">
        <v>43724</v>
      </c>
      <c r="E575" s="42" t="s">
        <v>1326</v>
      </c>
      <c r="F575" s="42" t="s">
        <v>1327</v>
      </c>
      <c r="G575" s="42" t="s">
        <v>1328</v>
      </c>
      <c r="H575" s="46">
        <v>340.56</v>
      </c>
      <c r="J575" s="42" t="s">
        <v>350</v>
      </c>
      <c r="K575" s="42" t="s">
        <v>151</v>
      </c>
      <c r="L575" s="42" t="s">
        <v>1080</v>
      </c>
    </row>
    <row r="576" spans="1:12">
      <c r="A576" s="42">
        <v>2019</v>
      </c>
      <c r="B576" s="42">
        <v>1608</v>
      </c>
      <c r="C576" s="1">
        <v>43713</v>
      </c>
      <c r="D576" s="1">
        <v>43728</v>
      </c>
      <c r="E576" s="42" t="s">
        <v>1329</v>
      </c>
      <c r="F576" s="42" t="s">
        <v>532</v>
      </c>
      <c r="G576" s="42" t="s">
        <v>422</v>
      </c>
      <c r="H576" s="46">
        <v>116.28</v>
      </c>
      <c r="J576" s="42" t="s">
        <v>350</v>
      </c>
      <c r="K576" s="42" t="s">
        <v>58</v>
      </c>
      <c r="L576" s="42" t="s">
        <v>1236</v>
      </c>
    </row>
    <row r="577" spans="1:12">
      <c r="A577" s="42">
        <v>2019</v>
      </c>
      <c r="B577" s="42">
        <v>1608</v>
      </c>
      <c r="C577" s="1">
        <v>43713</v>
      </c>
      <c r="D577" s="1">
        <v>43728</v>
      </c>
      <c r="E577" s="42" t="s">
        <v>1330</v>
      </c>
      <c r="F577" s="42" t="s">
        <v>532</v>
      </c>
      <c r="G577" s="42" t="s">
        <v>422</v>
      </c>
      <c r="H577" s="46">
        <v>116.28</v>
      </c>
      <c r="J577" s="42" t="s">
        <v>350</v>
      </c>
      <c r="K577" s="42" t="s">
        <v>30</v>
      </c>
      <c r="L577" s="42" t="s">
        <v>484</v>
      </c>
    </row>
    <row r="578" spans="1:12">
      <c r="A578" s="42">
        <v>2019</v>
      </c>
      <c r="B578" s="42">
        <v>1611</v>
      </c>
      <c r="C578" s="1">
        <v>43714</v>
      </c>
      <c r="D578" s="1">
        <v>43774</v>
      </c>
      <c r="E578" s="42" t="s">
        <v>1331</v>
      </c>
      <c r="F578" s="42" t="s">
        <v>1332</v>
      </c>
      <c r="G578" s="42" t="s">
        <v>314</v>
      </c>
      <c r="H578" s="46">
        <v>1762.44</v>
      </c>
      <c r="J578" s="42" t="s">
        <v>350</v>
      </c>
      <c r="K578" s="42" t="s">
        <v>29</v>
      </c>
      <c r="L578" s="42" t="s">
        <v>315</v>
      </c>
    </row>
    <row r="579" spans="1:12">
      <c r="A579" s="42">
        <v>2019</v>
      </c>
      <c r="B579" s="42">
        <v>1612</v>
      </c>
      <c r="C579" s="1">
        <v>43714</v>
      </c>
      <c r="D579" s="1">
        <v>43766</v>
      </c>
      <c r="E579" s="42" t="s">
        <v>1333</v>
      </c>
      <c r="F579" s="42" t="s">
        <v>326</v>
      </c>
      <c r="G579" s="42" t="s">
        <v>476</v>
      </c>
      <c r="H579" s="46">
        <v>178.38</v>
      </c>
      <c r="J579" s="42" t="s">
        <v>350</v>
      </c>
      <c r="K579" s="42" t="s">
        <v>43</v>
      </c>
      <c r="L579" s="42" t="s">
        <v>1334</v>
      </c>
    </row>
    <row r="580" spans="1:12">
      <c r="A580" s="42">
        <v>2019</v>
      </c>
      <c r="B580" s="42">
        <v>1613</v>
      </c>
      <c r="C580" s="1">
        <v>43714</v>
      </c>
      <c r="D580" s="1">
        <v>43720</v>
      </c>
      <c r="E580" s="42" t="s">
        <v>1335</v>
      </c>
      <c r="F580" s="42" t="s">
        <v>884</v>
      </c>
      <c r="G580" s="42" t="s">
        <v>1336</v>
      </c>
      <c r="H580" s="46">
        <v>253.38</v>
      </c>
      <c r="J580" s="42" t="s">
        <v>350</v>
      </c>
      <c r="K580" s="42" t="s">
        <v>30</v>
      </c>
      <c r="L580" s="42" t="s">
        <v>484</v>
      </c>
    </row>
    <row r="581" spans="1:12">
      <c r="A581" s="42">
        <v>2019</v>
      </c>
      <c r="B581" s="42">
        <v>1614</v>
      </c>
      <c r="C581" s="1">
        <v>43714</v>
      </c>
      <c r="D581" s="1">
        <v>43724</v>
      </c>
      <c r="E581" s="42" t="s">
        <v>1337</v>
      </c>
      <c r="F581" s="42" t="s">
        <v>1338</v>
      </c>
      <c r="G581" s="42" t="s">
        <v>1339</v>
      </c>
      <c r="H581" s="46">
        <v>209.46</v>
      </c>
      <c r="J581" s="42" t="s">
        <v>350</v>
      </c>
      <c r="K581" s="42" t="s">
        <v>128</v>
      </c>
      <c r="L581" s="42" t="s">
        <v>615</v>
      </c>
    </row>
    <row r="582" spans="1:12">
      <c r="A582" s="42">
        <v>2019</v>
      </c>
      <c r="B582" s="42">
        <v>1615</v>
      </c>
      <c r="C582" s="1">
        <v>43714</v>
      </c>
      <c r="D582" s="1">
        <v>43720</v>
      </c>
      <c r="E582" s="42" t="s">
        <v>1340</v>
      </c>
      <c r="F582" s="42" t="s">
        <v>1341</v>
      </c>
      <c r="G582" s="42" t="s">
        <v>1342</v>
      </c>
      <c r="H582" s="46">
        <v>67.2</v>
      </c>
      <c r="J582" s="42" t="s">
        <v>350</v>
      </c>
      <c r="K582" s="42" t="s">
        <v>122</v>
      </c>
      <c r="L582" s="42" t="s">
        <v>755</v>
      </c>
    </row>
    <row r="583" spans="1:12">
      <c r="A583" s="42">
        <v>2019</v>
      </c>
      <c r="B583" s="42">
        <v>1634</v>
      </c>
      <c r="C583" s="1">
        <v>43717</v>
      </c>
      <c r="D583" s="1">
        <v>43738</v>
      </c>
      <c r="F583" s="42" t="s">
        <v>1343</v>
      </c>
      <c r="G583" s="42" t="s">
        <v>1202</v>
      </c>
      <c r="H583" s="46">
        <v>36</v>
      </c>
      <c r="J583" s="42" t="s">
        <v>350</v>
      </c>
      <c r="K583" s="42" t="s">
        <v>151</v>
      </c>
      <c r="L583" s="42" t="s">
        <v>1080</v>
      </c>
    </row>
    <row r="584" spans="1:12">
      <c r="A584" s="42">
        <v>2019</v>
      </c>
      <c r="B584" s="42">
        <v>1636</v>
      </c>
      <c r="C584" s="1">
        <v>43717</v>
      </c>
      <c r="D584" s="1">
        <v>43738</v>
      </c>
      <c r="E584" s="42" t="s">
        <v>546</v>
      </c>
      <c r="F584" s="42" t="s">
        <v>341</v>
      </c>
      <c r="G584" s="42" t="s">
        <v>1344</v>
      </c>
      <c r="H584" s="46">
        <v>159.24</v>
      </c>
      <c r="J584" s="42" t="s">
        <v>350</v>
      </c>
      <c r="K584" s="42" t="s">
        <v>46</v>
      </c>
      <c r="L584" s="42" t="s">
        <v>1120</v>
      </c>
    </row>
    <row r="585" spans="1:12">
      <c r="A585" s="42">
        <v>2019</v>
      </c>
      <c r="B585" s="42">
        <v>1638</v>
      </c>
      <c r="C585" s="1">
        <v>43717</v>
      </c>
      <c r="D585" s="1">
        <v>43857</v>
      </c>
      <c r="E585" s="42" t="s">
        <v>430</v>
      </c>
      <c r="F585" s="42" t="s">
        <v>341</v>
      </c>
      <c r="G585" s="42" t="s">
        <v>1345</v>
      </c>
      <c r="H585" s="46">
        <v>514.79999999999995</v>
      </c>
      <c r="J585" s="42" t="s">
        <v>350</v>
      </c>
      <c r="K585" s="42" t="s">
        <v>46</v>
      </c>
      <c r="L585" s="42" t="s">
        <v>1120</v>
      </c>
    </row>
    <row r="586" spans="1:12">
      <c r="A586" s="42">
        <v>2019</v>
      </c>
      <c r="B586" s="42">
        <v>1639</v>
      </c>
      <c r="C586" s="1">
        <v>43717</v>
      </c>
      <c r="D586" s="1">
        <v>43857</v>
      </c>
      <c r="F586" s="42" t="s">
        <v>1346</v>
      </c>
      <c r="G586" s="42" t="s">
        <v>1347</v>
      </c>
      <c r="H586" s="46">
        <v>413.76</v>
      </c>
      <c r="J586" s="42" t="s">
        <v>350</v>
      </c>
      <c r="K586" s="42" t="s">
        <v>43</v>
      </c>
      <c r="L586" s="42" t="s">
        <v>1334</v>
      </c>
    </row>
    <row r="587" spans="1:12">
      <c r="A587" s="42">
        <v>2019</v>
      </c>
      <c r="B587" s="42">
        <v>1640</v>
      </c>
      <c r="C587" s="1">
        <v>43717</v>
      </c>
      <c r="D587" s="1">
        <v>43857</v>
      </c>
      <c r="E587" s="42" t="s">
        <v>360</v>
      </c>
      <c r="F587" s="42" t="s">
        <v>361</v>
      </c>
      <c r="G587" s="42" t="s">
        <v>1347</v>
      </c>
      <c r="H587" s="46">
        <v>413.76</v>
      </c>
      <c r="J587" s="42" t="s">
        <v>350</v>
      </c>
      <c r="K587" s="42" t="s">
        <v>43</v>
      </c>
      <c r="L587" s="42" t="s">
        <v>1334</v>
      </c>
    </row>
    <row r="588" spans="1:12">
      <c r="A588" s="42">
        <v>2019</v>
      </c>
      <c r="B588" s="42">
        <v>1647</v>
      </c>
      <c r="C588" s="1">
        <v>43719</v>
      </c>
      <c r="D588" s="1">
        <v>43738</v>
      </c>
      <c r="E588" s="42" t="s">
        <v>932</v>
      </c>
      <c r="F588" s="42" t="s">
        <v>933</v>
      </c>
      <c r="G588" s="42" t="s">
        <v>1348</v>
      </c>
      <c r="H588" s="46">
        <v>229.08</v>
      </c>
      <c r="J588" s="42" t="s">
        <v>350</v>
      </c>
      <c r="K588" s="42" t="s">
        <v>42</v>
      </c>
      <c r="L588" s="42" t="s">
        <v>1349</v>
      </c>
    </row>
    <row r="589" spans="1:12">
      <c r="A589" s="42">
        <v>2019</v>
      </c>
      <c r="B589" s="42">
        <v>1648</v>
      </c>
      <c r="C589" s="1">
        <v>43719</v>
      </c>
      <c r="D589" s="1">
        <v>43749</v>
      </c>
      <c r="F589" s="42" t="s">
        <v>1350</v>
      </c>
      <c r="G589" s="42" t="s">
        <v>1351</v>
      </c>
      <c r="H589" s="46">
        <v>649.20000000000005</v>
      </c>
      <c r="J589" s="42" t="s">
        <v>350</v>
      </c>
      <c r="K589" s="42" t="s">
        <v>65</v>
      </c>
      <c r="L589" s="42" t="s">
        <v>1352</v>
      </c>
    </row>
    <row r="590" spans="1:12">
      <c r="A590" s="42">
        <v>2019</v>
      </c>
      <c r="B590" s="42">
        <v>1649</v>
      </c>
      <c r="C590" s="1">
        <v>43719</v>
      </c>
      <c r="D590" s="1">
        <v>43742</v>
      </c>
      <c r="F590" s="42" t="s">
        <v>1353</v>
      </c>
      <c r="G590" s="42" t="s">
        <v>302</v>
      </c>
      <c r="H590" s="46">
        <v>36</v>
      </c>
      <c r="J590" s="42" t="s">
        <v>350</v>
      </c>
      <c r="K590" s="42" t="s">
        <v>74</v>
      </c>
      <c r="L590" s="42" t="s">
        <v>832</v>
      </c>
    </row>
    <row r="591" spans="1:12">
      <c r="A591" s="42">
        <v>2019</v>
      </c>
      <c r="B591" s="42">
        <v>1668</v>
      </c>
      <c r="C591" s="1">
        <v>43721</v>
      </c>
      <c r="D591" s="1">
        <v>43733</v>
      </c>
      <c r="F591" s="42" t="s">
        <v>1354</v>
      </c>
      <c r="G591" s="42" t="s">
        <v>1355</v>
      </c>
      <c r="H591" s="46">
        <v>59.52</v>
      </c>
      <c r="J591" s="42" t="s">
        <v>350</v>
      </c>
      <c r="K591" s="42" t="s">
        <v>167</v>
      </c>
      <c r="L591" s="42" t="s">
        <v>1356</v>
      </c>
    </row>
    <row r="592" spans="1:12">
      <c r="A592" s="42">
        <v>2019</v>
      </c>
      <c r="B592" s="42">
        <v>1669</v>
      </c>
      <c r="C592" s="1">
        <v>43721</v>
      </c>
      <c r="D592" s="1">
        <v>43740</v>
      </c>
      <c r="E592" s="42" t="s">
        <v>1357</v>
      </c>
      <c r="F592" s="42" t="s">
        <v>1358</v>
      </c>
      <c r="G592" s="42" t="s">
        <v>1359</v>
      </c>
      <c r="H592" s="46">
        <v>264</v>
      </c>
      <c r="J592" s="42" t="s">
        <v>350</v>
      </c>
      <c r="K592" s="42" t="s">
        <v>68</v>
      </c>
      <c r="L592" s="42" t="s">
        <v>853</v>
      </c>
    </row>
    <row r="593" spans="1:12">
      <c r="A593" s="42">
        <v>2019</v>
      </c>
      <c r="B593" s="42">
        <v>1677</v>
      </c>
      <c r="C593" s="1">
        <v>43724</v>
      </c>
      <c r="D593" s="1">
        <v>43760</v>
      </c>
      <c r="E593" s="42" t="s">
        <v>1360</v>
      </c>
      <c r="F593" s="42" t="s">
        <v>1358</v>
      </c>
      <c r="G593" s="42" t="s">
        <v>1361</v>
      </c>
      <c r="H593" s="46">
        <v>137.4</v>
      </c>
      <c r="J593" s="42" t="s">
        <v>350</v>
      </c>
      <c r="K593" s="42" t="s">
        <v>75</v>
      </c>
      <c r="L593" s="42" t="s">
        <v>1128</v>
      </c>
    </row>
    <row r="594" spans="1:12">
      <c r="A594" s="42">
        <v>2019</v>
      </c>
      <c r="B594" s="42">
        <v>1679</v>
      </c>
      <c r="C594" s="1">
        <v>43724</v>
      </c>
      <c r="D594" s="1">
        <v>43732</v>
      </c>
      <c r="E594" s="42" t="s">
        <v>1362</v>
      </c>
      <c r="F594" s="42" t="s">
        <v>1363</v>
      </c>
      <c r="G594" s="42" t="s">
        <v>1364</v>
      </c>
      <c r="H594" s="46">
        <v>36</v>
      </c>
      <c r="J594" s="42" t="s">
        <v>350</v>
      </c>
      <c r="K594" s="42" t="s">
        <v>77</v>
      </c>
      <c r="L594" s="42" t="s">
        <v>767</v>
      </c>
    </row>
    <row r="595" spans="1:12">
      <c r="A595" s="42">
        <v>2019</v>
      </c>
      <c r="B595" s="42">
        <v>1688</v>
      </c>
      <c r="C595" s="1">
        <v>43725</v>
      </c>
      <c r="D595" s="1">
        <v>43738</v>
      </c>
      <c r="E595" s="42" t="s">
        <v>1365</v>
      </c>
      <c r="F595" s="42" t="s">
        <v>1366</v>
      </c>
      <c r="G595" s="42" t="s">
        <v>1367</v>
      </c>
      <c r="H595" s="46">
        <v>168.24</v>
      </c>
      <c r="J595" s="42" t="s">
        <v>350</v>
      </c>
      <c r="K595" s="42" t="s">
        <v>71</v>
      </c>
      <c r="L595" s="42" t="s">
        <v>1087</v>
      </c>
    </row>
    <row r="596" spans="1:12">
      <c r="A596" s="42">
        <v>2019</v>
      </c>
      <c r="B596" s="42">
        <v>1689</v>
      </c>
      <c r="C596" s="1">
        <v>43725</v>
      </c>
      <c r="D596" s="1">
        <v>43760</v>
      </c>
      <c r="F596" s="42" t="s">
        <v>1368</v>
      </c>
      <c r="G596" s="42" t="s">
        <v>1369</v>
      </c>
      <c r="H596" s="46">
        <v>1874.88</v>
      </c>
      <c r="J596" s="42" t="s">
        <v>350</v>
      </c>
      <c r="K596" s="42" t="s">
        <v>71</v>
      </c>
      <c r="L596" s="42" t="s">
        <v>1087</v>
      </c>
    </row>
    <row r="597" spans="1:12">
      <c r="A597" s="42">
        <v>2019</v>
      </c>
      <c r="B597" s="42">
        <v>1692</v>
      </c>
      <c r="C597" s="1">
        <v>43726</v>
      </c>
      <c r="D597" s="1">
        <v>43738</v>
      </c>
      <c r="E597" s="42" t="s">
        <v>1049</v>
      </c>
      <c r="F597" s="42" t="s">
        <v>330</v>
      </c>
      <c r="G597" s="42" t="s">
        <v>1370</v>
      </c>
      <c r="H597" s="46">
        <v>27.84</v>
      </c>
      <c r="J597" s="42" t="s">
        <v>350</v>
      </c>
      <c r="K597" s="42" t="s">
        <v>46</v>
      </c>
      <c r="L597" s="42" t="s">
        <v>1120</v>
      </c>
    </row>
    <row r="598" spans="1:12">
      <c r="A598" s="42">
        <v>2019</v>
      </c>
      <c r="B598" s="42">
        <v>1693</v>
      </c>
      <c r="C598" s="1">
        <v>43726</v>
      </c>
      <c r="D598" s="1">
        <v>43738</v>
      </c>
      <c r="E598" s="42" t="s">
        <v>340</v>
      </c>
      <c r="F598" s="42" t="s">
        <v>341</v>
      </c>
      <c r="G598" s="42" t="s">
        <v>1371</v>
      </c>
      <c r="H598" s="46">
        <v>54.96</v>
      </c>
      <c r="J598" s="42" t="s">
        <v>350</v>
      </c>
      <c r="K598" s="42" t="s">
        <v>46</v>
      </c>
      <c r="L598" s="42" t="s">
        <v>1120</v>
      </c>
    </row>
    <row r="599" spans="1:12">
      <c r="A599" s="42">
        <v>2019</v>
      </c>
      <c r="B599" s="42">
        <v>1694</v>
      </c>
      <c r="C599" s="1">
        <v>43726</v>
      </c>
      <c r="D599" s="1">
        <v>43760</v>
      </c>
      <c r="E599" s="42" t="s">
        <v>1372</v>
      </c>
      <c r="F599" s="42" t="s">
        <v>784</v>
      </c>
      <c r="G599" s="42" t="s">
        <v>314</v>
      </c>
      <c r="H599" s="46">
        <v>1270.44</v>
      </c>
      <c r="J599" s="42" t="s">
        <v>350</v>
      </c>
      <c r="K599" s="42" t="s">
        <v>29</v>
      </c>
      <c r="L599" s="42" t="s">
        <v>315</v>
      </c>
    </row>
    <row r="600" spans="1:12">
      <c r="A600" s="42">
        <v>2019</v>
      </c>
      <c r="B600" s="42">
        <v>1699</v>
      </c>
      <c r="C600" s="1">
        <v>43728</v>
      </c>
      <c r="D600" s="1">
        <v>43789</v>
      </c>
      <c r="F600" s="42" t="s">
        <v>696</v>
      </c>
      <c r="G600" s="42" t="s">
        <v>314</v>
      </c>
      <c r="H600" s="46">
        <v>288.83999999999997</v>
      </c>
      <c r="J600" s="42" t="s">
        <v>350</v>
      </c>
      <c r="K600" s="42" t="s">
        <v>156</v>
      </c>
      <c r="L600" s="42" t="s">
        <v>1373</v>
      </c>
    </row>
    <row r="601" spans="1:12">
      <c r="A601" s="42">
        <v>2019</v>
      </c>
      <c r="B601" s="42">
        <v>1700</v>
      </c>
      <c r="C601" s="1">
        <v>43728</v>
      </c>
      <c r="D601" s="1">
        <v>43745</v>
      </c>
      <c r="F601" s="42" t="s">
        <v>541</v>
      </c>
      <c r="G601" s="42" t="s">
        <v>1374</v>
      </c>
      <c r="H601" s="46">
        <v>30</v>
      </c>
      <c r="J601" s="42" t="s">
        <v>350</v>
      </c>
      <c r="K601" s="42" t="s">
        <v>156</v>
      </c>
      <c r="L601" s="42" t="s">
        <v>1373</v>
      </c>
    </row>
    <row r="602" spans="1:12">
      <c r="A602" s="42">
        <v>2019</v>
      </c>
      <c r="B602" s="42">
        <v>1701</v>
      </c>
      <c r="C602" s="1">
        <v>43728</v>
      </c>
      <c r="D602" s="1">
        <v>43746</v>
      </c>
      <c r="E602" s="42" t="s">
        <v>1375</v>
      </c>
      <c r="F602" s="42" t="s">
        <v>784</v>
      </c>
      <c r="G602" s="42" t="s">
        <v>1376</v>
      </c>
      <c r="H602" s="46">
        <v>247.32</v>
      </c>
      <c r="J602" s="42" t="s">
        <v>350</v>
      </c>
      <c r="K602" s="42" t="s">
        <v>156</v>
      </c>
      <c r="L602" s="42" t="s">
        <v>1373</v>
      </c>
    </row>
    <row r="603" spans="1:12">
      <c r="A603" s="42">
        <v>2019</v>
      </c>
      <c r="B603" s="42">
        <v>1705</v>
      </c>
      <c r="C603" s="1">
        <v>43728</v>
      </c>
      <c r="D603" s="1">
        <v>43844</v>
      </c>
      <c r="E603" s="42" t="s">
        <v>1377</v>
      </c>
      <c r="F603" s="42" t="s">
        <v>1378</v>
      </c>
      <c r="G603" s="42" t="s">
        <v>1214</v>
      </c>
      <c r="H603" s="46">
        <v>419.94</v>
      </c>
      <c r="J603" s="42" t="s">
        <v>350</v>
      </c>
      <c r="K603" s="42" t="s">
        <v>151</v>
      </c>
      <c r="L603" s="42" t="s">
        <v>1080</v>
      </c>
    </row>
    <row r="604" spans="1:12">
      <c r="A604" s="42">
        <v>2019</v>
      </c>
      <c r="B604" s="42">
        <v>1707</v>
      </c>
      <c r="C604" s="1">
        <v>43728</v>
      </c>
      <c r="D604" s="1">
        <v>43734</v>
      </c>
      <c r="E604" s="42" t="s">
        <v>809</v>
      </c>
      <c r="F604" s="42" t="s">
        <v>467</v>
      </c>
      <c r="G604" s="42" t="s">
        <v>1379</v>
      </c>
      <c r="H604" s="46">
        <v>80.16</v>
      </c>
      <c r="J604" s="42" t="s">
        <v>350</v>
      </c>
      <c r="K604" s="42" t="s">
        <v>40</v>
      </c>
      <c r="L604" s="42" t="s">
        <v>640</v>
      </c>
    </row>
    <row r="605" spans="1:12">
      <c r="A605" s="42">
        <v>2019</v>
      </c>
      <c r="B605" s="42">
        <v>1708</v>
      </c>
      <c r="C605" s="1">
        <v>43728</v>
      </c>
      <c r="D605" s="1">
        <v>43854</v>
      </c>
      <c r="E605" s="42" t="s">
        <v>1380</v>
      </c>
      <c r="F605" s="42" t="s">
        <v>1381</v>
      </c>
      <c r="G605" s="42" t="s">
        <v>710</v>
      </c>
      <c r="H605" s="46">
        <v>320.16000000000003</v>
      </c>
      <c r="J605" s="42" t="s">
        <v>350</v>
      </c>
      <c r="K605" s="42" t="s">
        <v>44</v>
      </c>
      <c r="L605" s="42" t="s">
        <v>1245</v>
      </c>
    </row>
    <row r="606" spans="1:12">
      <c r="A606" s="42">
        <v>2019</v>
      </c>
      <c r="B606" s="42">
        <v>1713</v>
      </c>
      <c r="C606" s="1">
        <v>43728</v>
      </c>
      <c r="D606" s="1">
        <v>43738</v>
      </c>
      <c r="E606" s="42" t="s">
        <v>410</v>
      </c>
      <c r="F606" s="42" t="s">
        <v>411</v>
      </c>
      <c r="G606" s="42" t="s">
        <v>1382</v>
      </c>
      <c r="H606" s="46">
        <v>106.56</v>
      </c>
      <c r="J606" s="42" t="s">
        <v>350</v>
      </c>
      <c r="K606" s="42" t="s">
        <v>46</v>
      </c>
      <c r="L606" s="42" t="s">
        <v>1120</v>
      </c>
    </row>
    <row r="607" spans="1:12">
      <c r="A607" s="42">
        <v>2019</v>
      </c>
      <c r="B607" s="42">
        <v>1715</v>
      </c>
      <c r="C607" s="1">
        <v>43732</v>
      </c>
      <c r="D607" s="1">
        <v>43740</v>
      </c>
      <c r="E607" s="42" t="s">
        <v>1383</v>
      </c>
      <c r="F607" s="42" t="s">
        <v>1384</v>
      </c>
      <c r="G607" s="42" t="s">
        <v>1385</v>
      </c>
      <c r="H607" s="46">
        <v>58.74</v>
      </c>
      <c r="J607" s="42" t="s">
        <v>350</v>
      </c>
      <c r="K607" s="42" t="s">
        <v>31</v>
      </c>
      <c r="L607" s="42" t="s">
        <v>351</v>
      </c>
    </row>
    <row r="608" spans="1:12">
      <c r="A608" s="42">
        <v>2019</v>
      </c>
      <c r="B608" s="42">
        <v>1716</v>
      </c>
      <c r="C608" s="1">
        <v>43732</v>
      </c>
      <c r="D608" s="1">
        <v>43745</v>
      </c>
      <c r="E608" s="42" t="s">
        <v>1386</v>
      </c>
      <c r="F608" s="42" t="s">
        <v>1387</v>
      </c>
      <c r="G608" s="42" t="s">
        <v>372</v>
      </c>
      <c r="H608" s="46">
        <v>30</v>
      </c>
      <c r="J608" s="42" t="s">
        <v>350</v>
      </c>
      <c r="K608" s="42" t="s">
        <v>67</v>
      </c>
      <c r="L608" s="42" t="s">
        <v>390</v>
      </c>
    </row>
    <row r="609" spans="1:12">
      <c r="A609" s="42">
        <v>2019</v>
      </c>
      <c r="B609" s="42">
        <v>1720</v>
      </c>
      <c r="C609" s="1">
        <v>43733</v>
      </c>
      <c r="D609" s="1">
        <v>43759</v>
      </c>
      <c r="F609" s="42" t="s">
        <v>421</v>
      </c>
      <c r="G609" s="42" t="s">
        <v>476</v>
      </c>
      <c r="H609" s="46">
        <v>228.6</v>
      </c>
      <c r="J609" s="42" t="s">
        <v>350</v>
      </c>
      <c r="K609" s="42" t="s">
        <v>128</v>
      </c>
      <c r="L609" s="42" t="s">
        <v>615</v>
      </c>
    </row>
    <row r="610" spans="1:12">
      <c r="A610" s="42">
        <v>2019</v>
      </c>
      <c r="B610" s="42">
        <v>1722</v>
      </c>
      <c r="C610" s="1">
        <v>43734</v>
      </c>
      <c r="D610" s="1">
        <v>43852</v>
      </c>
      <c r="E610" s="42" t="s">
        <v>1388</v>
      </c>
      <c r="F610" s="42" t="s">
        <v>1389</v>
      </c>
      <c r="G610" s="42" t="s">
        <v>1390</v>
      </c>
      <c r="H610" s="46">
        <v>296.39999999999998</v>
      </c>
      <c r="J610" s="42" t="s">
        <v>350</v>
      </c>
      <c r="K610" s="42" t="s">
        <v>164</v>
      </c>
      <c r="L610" s="42" t="s">
        <v>1391</v>
      </c>
    </row>
    <row r="611" spans="1:12">
      <c r="A611" s="42">
        <v>2019</v>
      </c>
      <c r="B611" s="42">
        <v>1724</v>
      </c>
      <c r="C611" s="1">
        <v>43734</v>
      </c>
      <c r="D611" s="1">
        <v>43738</v>
      </c>
      <c r="E611" s="42" t="s">
        <v>1392</v>
      </c>
      <c r="F611" s="42" t="s">
        <v>1393</v>
      </c>
      <c r="G611" s="42" t="s">
        <v>898</v>
      </c>
      <c r="H611" s="46">
        <v>78</v>
      </c>
      <c r="J611" s="42" t="s">
        <v>350</v>
      </c>
      <c r="K611" s="42" t="s">
        <v>164</v>
      </c>
      <c r="L611" s="42" t="s">
        <v>1391</v>
      </c>
    </row>
    <row r="612" spans="1:12">
      <c r="A612" s="42">
        <v>2019</v>
      </c>
      <c r="B612" s="42">
        <v>1725</v>
      </c>
      <c r="C612" s="1">
        <v>43734</v>
      </c>
      <c r="D612" s="1">
        <v>43777</v>
      </c>
      <c r="E612" s="42" t="s">
        <v>1394</v>
      </c>
      <c r="F612" s="42" t="s">
        <v>1395</v>
      </c>
      <c r="G612" s="42" t="s">
        <v>1396</v>
      </c>
      <c r="H612" s="46">
        <v>181.2</v>
      </c>
      <c r="J612" s="42" t="s">
        <v>350</v>
      </c>
      <c r="K612" s="42" t="s">
        <v>84</v>
      </c>
      <c r="L612" s="42" t="s">
        <v>1397</v>
      </c>
    </row>
    <row r="613" spans="1:12">
      <c r="A613" s="42">
        <v>2019</v>
      </c>
      <c r="B613" s="42">
        <v>1731</v>
      </c>
      <c r="C613" s="1">
        <v>43735</v>
      </c>
      <c r="D613" s="1">
        <v>43742</v>
      </c>
      <c r="E613" s="42" t="s">
        <v>1398</v>
      </c>
      <c r="F613" s="42" t="s">
        <v>1117</v>
      </c>
      <c r="G613" s="42" t="s">
        <v>1399</v>
      </c>
      <c r="H613" s="46">
        <v>37.200000000000003</v>
      </c>
      <c r="J613" s="42" t="s">
        <v>350</v>
      </c>
      <c r="K613" s="42" t="s">
        <v>111</v>
      </c>
      <c r="L613" s="42" t="s">
        <v>416</v>
      </c>
    </row>
    <row r="614" spans="1:12">
      <c r="A614" s="42">
        <v>2019</v>
      </c>
      <c r="B614" s="42">
        <v>1736</v>
      </c>
      <c r="C614" s="1">
        <v>43735</v>
      </c>
      <c r="D614" s="1">
        <v>43882</v>
      </c>
      <c r="E614" s="42" t="s">
        <v>1400</v>
      </c>
      <c r="F614" s="42" t="s">
        <v>1097</v>
      </c>
      <c r="G614" s="42" t="s">
        <v>1401</v>
      </c>
      <c r="H614" s="46">
        <v>1325.28</v>
      </c>
      <c r="J614" s="42" t="s">
        <v>350</v>
      </c>
      <c r="K614" s="42" t="s">
        <v>27</v>
      </c>
      <c r="L614" s="42" t="s">
        <v>944</v>
      </c>
    </row>
    <row r="615" spans="1:12">
      <c r="A615" s="42">
        <v>2019</v>
      </c>
      <c r="B615" s="42">
        <v>1743</v>
      </c>
      <c r="C615" s="1">
        <v>43739</v>
      </c>
      <c r="D615" s="1">
        <v>43741</v>
      </c>
      <c r="F615" s="42" t="s">
        <v>1402</v>
      </c>
      <c r="G615" s="42" t="s">
        <v>302</v>
      </c>
      <c r="H615" s="46">
        <v>1302</v>
      </c>
      <c r="J615" s="42" t="s">
        <v>350</v>
      </c>
      <c r="K615" s="42" t="s">
        <v>142</v>
      </c>
      <c r="L615" s="42" t="s">
        <v>1025</v>
      </c>
    </row>
    <row r="616" spans="1:12">
      <c r="A616" s="42">
        <v>2019</v>
      </c>
      <c r="B616" s="42">
        <v>1744</v>
      </c>
      <c r="C616" s="1">
        <v>43739</v>
      </c>
      <c r="D616" s="1">
        <v>43796</v>
      </c>
      <c r="E616" s="42" t="s">
        <v>1403</v>
      </c>
      <c r="F616" s="42" t="s">
        <v>424</v>
      </c>
      <c r="G616" s="42" t="s">
        <v>1404</v>
      </c>
      <c r="H616" s="46">
        <v>36</v>
      </c>
      <c r="J616" s="42" t="s">
        <v>350</v>
      </c>
      <c r="K616" s="42" t="s">
        <v>93</v>
      </c>
      <c r="L616" s="42" t="s">
        <v>1405</v>
      </c>
    </row>
    <row r="617" spans="1:12">
      <c r="A617" s="42">
        <v>2019</v>
      </c>
      <c r="B617" s="42">
        <v>1746</v>
      </c>
      <c r="C617" s="1">
        <v>43739</v>
      </c>
      <c r="D617" s="1">
        <v>43752</v>
      </c>
      <c r="E617" s="42" t="s">
        <v>1406</v>
      </c>
      <c r="F617" s="42" t="s">
        <v>647</v>
      </c>
      <c r="G617" s="42" t="s">
        <v>1407</v>
      </c>
      <c r="H617" s="46">
        <v>201.48</v>
      </c>
      <c r="J617" s="42" t="s">
        <v>350</v>
      </c>
      <c r="K617" s="42" t="s">
        <v>50</v>
      </c>
      <c r="L617" s="42" t="s">
        <v>446</v>
      </c>
    </row>
    <row r="618" spans="1:12">
      <c r="A618" s="42">
        <v>2019</v>
      </c>
      <c r="B618" s="42">
        <v>1747</v>
      </c>
      <c r="C618" s="1">
        <v>43739</v>
      </c>
      <c r="D618" s="1">
        <v>43752</v>
      </c>
      <c r="E618" s="42" t="s">
        <v>1408</v>
      </c>
      <c r="F618" s="42" t="s">
        <v>1409</v>
      </c>
      <c r="G618" s="42" t="s">
        <v>372</v>
      </c>
      <c r="H618" s="46">
        <v>36</v>
      </c>
      <c r="J618" s="42" t="s">
        <v>350</v>
      </c>
      <c r="K618" s="42" t="s">
        <v>50</v>
      </c>
      <c r="L618" s="42" t="s">
        <v>446</v>
      </c>
    </row>
    <row r="619" spans="1:12">
      <c r="A619" s="42">
        <v>2019</v>
      </c>
      <c r="B619" s="42">
        <v>1752</v>
      </c>
      <c r="C619" s="1">
        <v>43739</v>
      </c>
      <c r="D619" s="1">
        <v>43839</v>
      </c>
      <c r="E619" s="42" t="s">
        <v>1162</v>
      </c>
      <c r="F619" s="42" t="s">
        <v>1163</v>
      </c>
      <c r="G619" s="42" t="s">
        <v>372</v>
      </c>
      <c r="H619" s="46">
        <v>72</v>
      </c>
      <c r="J619" s="42" t="s">
        <v>350</v>
      </c>
      <c r="K619" s="42" t="s">
        <v>42</v>
      </c>
      <c r="L619" s="42" t="s">
        <v>1349</v>
      </c>
    </row>
    <row r="620" spans="1:12">
      <c r="A620" s="42">
        <v>2019</v>
      </c>
      <c r="B620" s="42">
        <v>1758</v>
      </c>
      <c r="C620" s="1">
        <v>43739</v>
      </c>
      <c r="D620" s="1">
        <v>43846</v>
      </c>
      <c r="E620" s="42" t="s">
        <v>1162</v>
      </c>
      <c r="F620" s="42" t="s">
        <v>1163</v>
      </c>
      <c r="G620" s="42" t="s">
        <v>398</v>
      </c>
      <c r="H620" s="46">
        <v>219.84</v>
      </c>
      <c r="J620" s="42" t="s">
        <v>350</v>
      </c>
      <c r="K620" s="42" t="s">
        <v>42</v>
      </c>
      <c r="L620" s="42" t="s">
        <v>1349</v>
      </c>
    </row>
    <row r="621" spans="1:12">
      <c r="A621" s="42">
        <v>2019</v>
      </c>
      <c r="B621" s="42">
        <v>1759</v>
      </c>
      <c r="C621" s="1">
        <v>43739</v>
      </c>
      <c r="D621" s="1">
        <v>43847</v>
      </c>
      <c r="E621" s="42" t="s">
        <v>706</v>
      </c>
      <c r="F621" s="42" t="s">
        <v>707</v>
      </c>
      <c r="G621" s="42" t="s">
        <v>1410</v>
      </c>
      <c r="H621" s="46">
        <v>520.44000000000005</v>
      </c>
      <c r="J621" s="42" t="s">
        <v>350</v>
      </c>
      <c r="K621" s="42" t="s">
        <v>41</v>
      </c>
      <c r="L621" s="42" t="s">
        <v>1180</v>
      </c>
    </row>
    <row r="622" spans="1:12">
      <c r="A622" s="42">
        <v>2019</v>
      </c>
      <c r="B622" s="42">
        <v>1777</v>
      </c>
      <c r="C622" s="1">
        <v>43740</v>
      </c>
      <c r="D622" s="1">
        <v>43854</v>
      </c>
      <c r="E622" s="42" t="s">
        <v>1392</v>
      </c>
      <c r="F622" s="42" t="s">
        <v>1393</v>
      </c>
      <c r="G622" s="42" t="s">
        <v>1411</v>
      </c>
      <c r="H622" s="46">
        <v>980.94</v>
      </c>
      <c r="J622" s="42" t="s">
        <v>350</v>
      </c>
      <c r="K622" s="42" t="s">
        <v>164</v>
      </c>
      <c r="L622" s="42" t="s">
        <v>1391</v>
      </c>
    </row>
    <row r="623" spans="1:12">
      <c r="A623" s="42">
        <v>2019</v>
      </c>
      <c r="B623" s="42">
        <v>1783</v>
      </c>
      <c r="C623" s="1">
        <v>43745</v>
      </c>
      <c r="D623" s="1">
        <v>43755</v>
      </c>
      <c r="F623" s="42" t="s">
        <v>1412</v>
      </c>
      <c r="G623" s="42" t="s">
        <v>1410</v>
      </c>
      <c r="H623" s="46">
        <v>300.83999999999997</v>
      </c>
      <c r="J623" s="42" t="s">
        <v>350</v>
      </c>
      <c r="K623" s="42" t="s">
        <v>43</v>
      </c>
      <c r="L623" s="42" t="s">
        <v>1334</v>
      </c>
    </row>
    <row r="624" spans="1:12">
      <c r="A624" s="42">
        <v>2019</v>
      </c>
      <c r="B624" s="42">
        <v>1784</v>
      </c>
      <c r="C624" s="1">
        <v>43745</v>
      </c>
      <c r="D624" s="1">
        <v>43812</v>
      </c>
      <c r="F624" s="42" t="s">
        <v>1413</v>
      </c>
      <c r="G624" s="42" t="s">
        <v>398</v>
      </c>
      <c r="H624" s="46">
        <v>2407.92</v>
      </c>
      <c r="J624" s="42" t="s">
        <v>350</v>
      </c>
      <c r="K624" s="42" t="s">
        <v>41</v>
      </c>
      <c r="L624" s="42" t="s">
        <v>1180</v>
      </c>
    </row>
    <row r="625" spans="1:12">
      <c r="A625" s="42">
        <v>2019</v>
      </c>
      <c r="B625" s="42">
        <v>1785</v>
      </c>
      <c r="C625" s="1">
        <v>43745</v>
      </c>
      <c r="D625" s="1">
        <v>43812</v>
      </c>
      <c r="F625" s="42" t="s">
        <v>1413</v>
      </c>
      <c r="G625" s="42" t="s">
        <v>398</v>
      </c>
      <c r="H625" s="46">
        <v>1842.53</v>
      </c>
      <c r="J625" s="42" t="s">
        <v>350</v>
      </c>
      <c r="K625" s="42" t="s">
        <v>46</v>
      </c>
      <c r="L625" s="42" t="s">
        <v>1120</v>
      </c>
    </row>
    <row r="626" spans="1:12">
      <c r="A626" s="42">
        <v>2019</v>
      </c>
      <c r="B626" s="42">
        <v>1786</v>
      </c>
      <c r="C626" s="1">
        <v>43745</v>
      </c>
      <c r="D626" s="1">
        <v>43922</v>
      </c>
      <c r="F626" s="42" t="s">
        <v>1368</v>
      </c>
      <c r="G626" s="42" t="s">
        <v>476</v>
      </c>
      <c r="H626" s="46">
        <v>263.76</v>
      </c>
      <c r="J626" s="42" t="s">
        <v>350</v>
      </c>
      <c r="K626" s="42" t="s">
        <v>40</v>
      </c>
      <c r="L626" s="42" t="s">
        <v>640</v>
      </c>
    </row>
    <row r="627" spans="1:12">
      <c r="A627" s="42">
        <v>2019</v>
      </c>
      <c r="B627" s="42">
        <v>1788</v>
      </c>
      <c r="C627" s="1">
        <v>43745</v>
      </c>
      <c r="D627" s="1">
        <v>43833</v>
      </c>
      <c r="E627" s="42" t="s">
        <v>1414</v>
      </c>
      <c r="F627" s="42" t="s">
        <v>1415</v>
      </c>
      <c r="G627" s="42" t="s">
        <v>1214</v>
      </c>
      <c r="H627" s="46">
        <v>36</v>
      </c>
      <c r="J627" s="42" t="s">
        <v>350</v>
      </c>
      <c r="K627" s="42" t="s">
        <v>94</v>
      </c>
      <c r="L627" s="42" t="s">
        <v>674</v>
      </c>
    </row>
    <row r="628" spans="1:12">
      <c r="A628" s="42">
        <v>2019</v>
      </c>
      <c r="B628" s="42">
        <v>1789</v>
      </c>
      <c r="C628" s="1">
        <v>43745</v>
      </c>
      <c r="D628" s="1">
        <v>43833</v>
      </c>
      <c r="E628" s="42" t="s">
        <v>1416</v>
      </c>
      <c r="F628" s="42" t="s">
        <v>1415</v>
      </c>
      <c r="G628" s="42" t="s">
        <v>462</v>
      </c>
      <c r="H628" s="46">
        <v>208.8</v>
      </c>
      <c r="J628" s="42" t="s">
        <v>350</v>
      </c>
      <c r="K628" s="42" t="s">
        <v>94</v>
      </c>
      <c r="L628" s="42" t="s">
        <v>674</v>
      </c>
    </row>
    <row r="629" spans="1:12">
      <c r="A629" s="42">
        <v>2019</v>
      </c>
      <c r="B629" s="42">
        <v>1790</v>
      </c>
      <c r="C629" s="1">
        <v>43745</v>
      </c>
      <c r="D629" s="1">
        <v>43833</v>
      </c>
      <c r="E629" s="42" t="s">
        <v>1417</v>
      </c>
      <c r="F629" s="42" t="s">
        <v>1415</v>
      </c>
      <c r="G629" s="42" t="s">
        <v>462</v>
      </c>
      <c r="H629" s="46">
        <v>236.28</v>
      </c>
      <c r="J629" s="42" t="s">
        <v>350</v>
      </c>
      <c r="K629" s="42" t="s">
        <v>94</v>
      </c>
      <c r="L629" s="42" t="s">
        <v>674</v>
      </c>
    </row>
    <row r="630" spans="1:12">
      <c r="A630" s="42">
        <v>2019</v>
      </c>
      <c r="B630" s="42">
        <v>1791</v>
      </c>
      <c r="C630" s="1">
        <v>43745</v>
      </c>
      <c r="D630" s="1">
        <v>43766</v>
      </c>
      <c r="E630" s="42" t="s">
        <v>430</v>
      </c>
      <c r="F630" s="42" t="s">
        <v>341</v>
      </c>
      <c r="G630" s="42" t="s">
        <v>1418</v>
      </c>
      <c r="H630" s="46">
        <v>679.08</v>
      </c>
      <c r="J630" s="42" t="s">
        <v>350</v>
      </c>
      <c r="K630" s="42" t="s">
        <v>46</v>
      </c>
      <c r="L630" s="42" t="s">
        <v>1120</v>
      </c>
    </row>
    <row r="631" spans="1:12">
      <c r="A631" s="42">
        <v>2019</v>
      </c>
      <c r="B631" s="42">
        <v>1792</v>
      </c>
      <c r="C631" s="1">
        <v>43745</v>
      </c>
      <c r="D631" s="1">
        <v>43832</v>
      </c>
      <c r="E631" s="42" t="s">
        <v>1419</v>
      </c>
      <c r="F631" s="42" t="s">
        <v>305</v>
      </c>
      <c r="G631" s="42" t="s">
        <v>705</v>
      </c>
      <c r="H631" s="46">
        <v>62.4</v>
      </c>
      <c r="J631" s="42" t="s">
        <v>350</v>
      </c>
      <c r="K631" s="42" t="s">
        <v>46</v>
      </c>
      <c r="L631" s="42" t="s">
        <v>1120</v>
      </c>
    </row>
    <row r="632" spans="1:12">
      <c r="A632" s="42">
        <v>2019</v>
      </c>
      <c r="B632" s="42">
        <v>1793</v>
      </c>
      <c r="C632" s="1">
        <v>43745</v>
      </c>
      <c r="D632" s="1">
        <v>43766</v>
      </c>
      <c r="E632" s="42" t="s">
        <v>924</v>
      </c>
      <c r="F632" s="42" t="s">
        <v>341</v>
      </c>
      <c r="G632" s="42" t="s">
        <v>1420</v>
      </c>
      <c r="H632" s="46">
        <v>80.58</v>
      </c>
      <c r="J632" s="42" t="s">
        <v>350</v>
      </c>
      <c r="K632" s="42" t="s">
        <v>46</v>
      </c>
      <c r="L632" s="42" t="s">
        <v>1120</v>
      </c>
    </row>
    <row r="633" spans="1:12">
      <c r="A633" s="42">
        <v>2019</v>
      </c>
      <c r="B633" s="42">
        <v>1794</v>
      </c>
      <c r="C633" s="1">
        <v>43745</v>
      </c>
      <c r="D633" s="1">
        <v>43760</v>
      </c>
      <c r="F633" s="42" t="s">
        <v>1421</v>
      </c>
      <c r="G633" s="42" t="s">
        <v>462</v>
      </c>
      <c r="H633" s="46">
        <v>117.6</v>
      </c>
      <c r="J633" s="42" t="s">
        <v>350</v>
      </c>
      <c r="K633" s="42" t="s">
        <v>40</v>
      </c>
      <c r="L633" s="42" t="s">
        <v>640</v>
      </c>
    </row>
    <row r="634" spans="1:12">
      <c r="A634" s="42">
        <v>2019</v>
      </c>
      <c r="B634" s="42">
        <v>1795</v>
      </c>
      <c r="C634" s="1">
        <v>43745</v>
      </c>
      <c r="D634" s="1">
        <v>43851</v>
      </c>
      <c r="E634" s="42" t="s">
        <v>1422</v>
      </c>
      <c r="F634" s="42" t="s">
        <v>1423</v>
      </c>
      <c r="G634" s="42" t="s">
        <v>302</v>
      </c>
      <c r="H634" s="46">
        <v>291.66000000000003</v>
      </c>
      <c r="J634" s="42" t="s">
        <v>350</v>
      </c>
      <c r="K634" s="42" t="s">
        <v>176</v>
      </c>
      <c r="L634" s="42" t="s">
        <v>1424</v>
      </c>
    </row>
    <row r="635" spans="1:12">
      <c r="A635" s="42">
        <v>2019</v>
      </c>
      <c r="B635" s="42">
        <v>1795</v>
      </c>
      <c r="C635" s="1">
        <v>43745</v>
      </c>
      <c r="D635" s="1">
        <v>43851</v>
      </c>
      <c r="E635" s="42" t="s">
        <v>1425</v>
      </c>
      <c r="F635" s="42" t="s">
        <v>1423</v>
      </c>
      <c r="G635" s="42" t="s">
        <v>302</v>
      </c>
      <c r="H635" s="46">
        <v>291.66000000000003</v>
      </c>
      <c r="J635" s="42" t="s">
        <v>350</v>
      </c>
      <c r="K635" s="42" t="s">
        <v>176</v>
      </c>
      <c r="L635" s="42" t="s">
        <v>1424</v>
      </c>
    </row>
    <row r="636" spans="1:12">
      <c r="A636" s="42">
        <v>2019</v>
      </c>
      <c r="B636" s="42">
        <v>1795</v>
      </c>
      <c r="C636" s="1">
        <v>43745</v>
      </c>
      <c r="D636" s="1">
        <v>43851</v>
      </c>
      <c r="E636" s="42" t="s">
        <v>1426</v>
      </c>
      <c r="F636" s="42" t="s">
        <v>1423</v>
      </c>
      <c r="G636" s="42" t="s">
        <v>302</v>
      </c>
      <c r="H636" s="46">
        <v>291.66000000000003</v>
      </c>
      <c r="J636" s="42" t="s">
        <v>350</v>
      </c>
      <c r="K636" s="42" t="s">
        <v>176</v>
      </c>
      <c r="L636" s="42" t="s">
        <v>1424</v>
      </c>
    </row>
    <row r="637" spans="1:12">
      <c r="A637" s="42">
        <v>2019</v>
      </c>
      <c r="B637" s="42">
        <v>1795</v>
      </c>
      <c r="C637" s="1">
        <v>43745</v>
      </c>
      <c r="D637" s="1">
        <v>43851</v>
      </c>
      <c r="E637" s="42" t="s">
        <v>1427</v>
      </c>
      <c r="F637" s="42" t="s">
        <v>1423</v>
      </c>
      <c r="G637" s="42" t="s">
        <v>302</v>
      </c>
      <c r="H637" s="46">
        <v>291.66000000000003</v>
      </c>
      <c r="J637" s="42" t="s">
        <v>350</v>
      </c>
      <c r="K637" s="42" t="s">
        <v>176</v>
      </c>
      <c r="L637" s="42" t="s">
        <v>1424</v>
      </c>
    </row>
    <row r="638" spans="1:12">
      <c r="A638" s="42">
        <v>2019</v>
      </c>
      <c r="B638" s="42">
        <v>1796</v>
      </c>
      <c r="C638" s="1">
        <v>43745</v>
      </c>
      <c r="D638" s="1">
        <v>43766</v>
      </c>
      <c r="E638" s="42" t="s">
        <v>1428</v>
      </c>
      <c r="F638" s="42" t="s">
        <v>330</v>
      </c>
      <c r="G638" s="42" t="s">
        <v>1429</v>
      </c>
      <c r="H638" s="46">
        <v>46.08</v>
      </c>
      <c r="J638" s="42" t="s">
        <v>350</v>
      </c>
      <c r="K638" s="42" t="s">
        <v>41</v>
      </c>
      <c r="L638" s="42" t="s">
        <v>1180</v>
      </c>
    </row>
    <row r="639" spans="1:12">
      <c r="A639" s="42">
        <v>2019</v>
      </c>
      <c r="B639" s="42">
        <v>1797</v>
      </c>
      <c r="C639" s="1">
        <v>43745</v>
      </c>
      <c r="D639" s="1">
        <v>43775</v>
      </c>
      <c r="F639" s="42" t="s">
        <v>1430</v>
      </c>
      <c r="G639" s="42" t="s">
        <v>1431</v>
      </c>
      <c r="H639" s="46">
        <v>1228.2</v>
      </c>
      <c r="J639" s="42" t="s">
        <v>350</v>
      </c>
      <c r="K639" s="42" t="s">
        <v>120</v>
      </c>
      <c r="L639" s="42" t="s">
        <v>738</v>
      </c>
    </row>
    <row r="640" spans="1:12">
      <c r="A640" s="42">
        <v>2019</v>
      </c>
      <c r="B640" s="42">
        <v>1798</v>
      </c>
      <c r="C640" s="1">
        <v>43745</v>
      </c>
      <c r="D640" s="1">
        <v>43757</v>
      </c>
      <c r="E640" s="42" t="s">
        <v>1267</v>
      </c>
      <c r="F640" s="42" t="s">
        <v>1268</v>
      </c>
      <c r="G640" s="42" t="s">
        <v>1432</v>
      </c>
      <c r="H640" s="46">
        <v>84</v>
      </c>
      <c r="J640" s="42" t="s">
        <v>350</v>
      </c>
      <c r="K640" s="42" t="s">
        <v>50</v>
      </c>
      <c r="L640" s="42" t="s">
        <v>446</v>
      </c>
    </row>
    <row r="641" spans="1:12">
      <c r="A641" s="42">
        <v>2019</v>
      </c>
      <c r="B641" s="42">
        <v>1812</v>
      </c>
      <c r="C641" s="1">
        <v>43747</v>
      </c>
      <c r="D641" s="1">
        <v>43788</v>
      </c>
      <c r="E641" s="42" t="s">
        <v>1433</v>
      </c>
      <c r="F641" s="42" t="s">
        <v>1434</v>
      </c>
      <c r="G641" s="42" t="s">
        <v>302</v>
      </c>
      <c r="H641" s="46">
        <v>1411.92</v>
      </c>
      <c r="J641" s="42" t="s">
        <v>350</v>
      </c>
      <c r="K641" s="42" t="s">
        <v>85</v>
      </c>
      <c r="L641" s="42" t="s">
        <v>1435</v>
      </c>
    </row>
    <row r="642" spans="1:12">
      <c r="A642" s="42">
        <v>2019</v>
      </c>
      <c r="B642" s="42">
        <v>1818</v>
      </c>
      <c r="C642" s="1">
        <v>43747</v>
      </c>
      <c r="D642" s="1">
        <v>43775</v>
      </c>
      <c r="E642" s="42" t="s">
        <v>1436</v>
      </c>
      <c r="F642" s="42" t="s">
        <v>326</v>
      </c>
      <c r="G642" s="42" t="s">
        <v>476</v>
      </c>
      <c r="H642" s="46">
        <v>82.9</v>
      </c>
      <c r="J642" s="42" t="s">
        <v>350</v>
      </c>
      <c r="K642" s="42" t="s">
        <v>55</v>
      </c>
      <c r="L642" s="42" t="s">
        <v>493</v>
      </c>
    </row>
    <row r="643" spans="1:12">
      <c r="A643" s="42">
        <v>2019</v>
      </c>
      <c r="B643" s="42">
        <v>1818</v>
      </c>
      <c r="C643" s="1">
        <v>43747</v>
      </c>
      <c r="D643" s="1">
        <v>43775</v>
      </c>
      <c r="E643" s="42" t="s">
        <v>1437</v>
      </c>
      <c r="F643" s="42" t="s">
        <v>326</v>
      </c>
      <c r="G643" s="42" t="s">
        <v>476</v>
      </c>
      <c r="H643" s="46">
        <v>82.9</v>
      </c>
      <c r="J643" s="42" t="s">
        <v>350</v>
      </c>
      <c r="K643" s="42" t="s">
        <v>55</v>
      </c>
      <c r="L643" s="42" t="s">
        <v>493</v>
      </c>
    </row>
    <row r="644" spans="1:12">
      <c r="A644" s="42">
        <v>2019</v>
      </c>
      <c r="B644" s="42">
        <v>1818</v>
      </c>
      <c r="C644" s="1">
        <v>43747</v>
      </c>
      <c r="D644" s="1">
        <v>43775</v>
      </c>
      <c r="E644" s="42" t="s">
        <v>1438</v>
      </c>
      <c r="F644" s="42" t="s">
        <v>326</v>
      </c>
      <c r="G644" s="42" t="s">
        <v>476</v>
      </c>
      <c r="H644" s="46">
        <v>82.9</v>
      </c>
      <c r="J644" s="42" t="s">
        <v>350</v>
      </c>
      <c r="K644" s="42" t="s">
        <v>55</v>
      </c>
      <c r="L644" s="42" t="s">
        <v>493</v>
      </c>
    </row>
    <row r="645" spans="1:12">
      <c r="A645" s="42">
        <v>2019</v>
      </c>
      <c r="B645" s="42">
        <v>1819</v>
      </c>
      <c r="C645" s="1">
        <v>43747</v>
      </c>
      <c r="D645" s="1">
        <v>43766</v>
      </c>
      <c r="F645" s="42" t="s">
        <v>1439</v>
      </c>
      <c r="G645" s="42" t="s">
        <v>1440</v>
      </c>
      <c r="H645" s="46">
        <v>6513</v>
      </c>
      <c r="J645" s="42" t="s">
        <v>350</v>
      </c>
      <c r="K645" s="42" t="s">
        <v>29</v>
      </c>
      <c r="L645" s="42" t="s">
        <v>315</v>
      </c>
    </row>
    <row r="646" spans="1:12">
      <c r="A646" s="42">
        <v>2019</v>
      </c>
      <c r="B646" s="42">
        <v>1820</v>
      </c>
      <c r="C646" s="1">
        <v>43748</v>
      </c>
      <c r="D646" s="1">
        <v>43756</v>
      </c>
      <c r="E646" s="42" t="s">
        <v>1441</v>
      </c>
      <c r="F646" s="42" t="s">
        <v>1442</v>
      </c>
      <c r="G646" s="42" t="s">
        <v>1443</v>
      </c>
      <c r="H646" s="46">
        <v>285.36</v>
      </c>
      <c r="J646" s="42" t="s">
        <v>350</v>
      </c>
      <c r="K646" s="42" t="s">
        <v>53</v>
      </c>
      <c r="L646" s="42" t="s">
        <v>377</v>
      </c>
    </row>
    <row r="647" spans="1:12">
      <c r="A647" s="42">
        <v>2019</v>
      </c>
      <c r="B647" s="42">
        <v>1822</v>
      </c>
      <c r="C647" s="1">
        <v>43748</v>
      </c>
      <c r="D647" s="1">
        <v>43906</v>
      </c>
      <c r="F647" s="42" t="s">
        <v>1444</v>
      </c>
      <c r="G647" s="42" t="s">
        <v>1445</v>
      </c>
      <c r="H647" s="46">
        <v>1988.16</v>
      </c>
      <c r="J647" s="42" t="s">
        <v>350</v>
      </c>
      <c r="K647" s="42" t="s">
        <v>77</v>
      </c>
      <c r="L647" s="42" t="s">
        <v>767</v>
      </c>
    </row>
    <row r="648" spans="1:12">
      <c r="A648" s="42">
        <v>2019</v>
      </c>
      <c r="B648" s="42">
        <v>1823</v>
      </c>
      <c r="C648" s="1">
        <v>43748</v>
      </c>
      <c r="D648" s="1">
        <v>43756</v>
      </c>
      <c r="F648" s="42" t="s">
        <v>967</v>
      </c>
      <c r="G648" s="42" t="s">
        <v>1446</v>
      </c>
      <c r="H648" s="46">
        <v>27.48</v>
      </c>
      <c r="J648" s="42" t="s">
        <v>350</v>
      </c>
      <c r="K648" s="42" t="s">
        <v>77</v>
      </c>
      <c r="L648" s="42" t="s">
        <v>767</v>
      </c>
    </row>
    <row r="649" spans="1:12">
      <c r="A649" s="42">
        <v>2019</v>
      </c>
      <c r="B649" s="42">
        <v>1824</v>
      </c>
      <c r="C649" s="1">
        <v>43748</v>
      </c>
      <c r="D649" s="1">
        <v>43756</v>
      </c>
      <c r="E649" s="42" t="s">
        <v>1447</v>
      </c>
      <c r="F649" s="42" t="s">
        <v>1448</v>
      </c>
      <c r="G649" s="42" t="s">
        <v>1449</v>
      </c>
      <c r="H649" s="46">
        <v>163.08000000000001</v>
      </c>
      <c r="J649" s="42" t="s">
        <v>350</v>
      </c>
      <c r="K649" s="42" t="s">
        <v>92</v>
      </c>
      <c r="L649" s="42" t="s">
        <v>1450</v>
      </c>
    </row>
    <row r="650" spans="1:12">
      <c r="A650" s="42">
        <v>2019</v>
      </c>
      <c r="B650" s="42">
        <v>1827</v>
      </c>
      <c r="C650" s="1">
        <v>43753</v>
      </c>
      <c r="D650" s="1">
        <v>43794</v>
      </c>
      <c r="E650" s="42" t="s">
        <v>436</v>
      </c>
      <c r="F650" s="42" t="s">
        <v>437</v>
      </c>
      <c r="G650" s="42" t="s">
        <v>462</v>
      </c>
      <c r="H650" s="46">
        <v>36</v>
      </c>
      <c r="J650" s="42" t="s">
        <v>350</v>
      </c>
      <c r="K650" s="42" t="s">
        <v>99</v>
      </c>
      <c r="L650" s="42" t="s">
        <v>439</v>
      </c>
    </row>
    <row r="651" spans="1:12">
      <c r="A651" s="42">
        <v>2019</v>
      </c>
      <c r="B651" s="42">
        <v>1828</v>
      </c>
      <c r="C651" s="1">
        <v>43753</v>
      </c>
      <c r="D651" s="1">
        <v>43766</v>
      </c>
      <c r="E651" s="42" t="s">
        <v>432</v>
      </c>
      <c r="F651" s="42" t="s">
        <v>433</v>
      </c>
      <c r="G651" s="42" t="s">
        <v>462</v>
      </c>
      <c r="H651" s="46">
        <v>105.48</v>
      </c>
      <c r="J651" s="42" t="s">
        <v>350</v>
      </c>
      <c r="K651" s="42" t="s">
        <v>100</v>
      </c>
      <c r="L651" s="42" t="s">
        <v>435</v>
      </c>
    </row>
    <row r="652" spans="1:12">
      <c r="A652" s="42">
        <v>2019</v>
      </c>
      <c r="B652" s="42">
        <v>1829</v>
      </c>
      <c r="C652" s="1">
        <v>43753</v>
      </c>
      <c r="D652" s="1">
        <v>43798</v>
      </c>
      <c r="E652" s="42" t="s">
        <v>1451</v>
      </c>
      <c r="F652" s="42" t="s">
        <v>884</v>
      </c>
      <c r="G652" s="42" t="s">
        <v>462</v>
      </c>
      <c r="H652" s="46">
        <v>275.27999999999997</v>
      </c>
      <c r="J652" s="42" t="s">
        <v>350</v>
      </c>
      <c r="K652" s="42" t="s">
        <v>100</v>
      </c>
      <c r="L652" s="42" t="s">
        <v>435</v>
      </c>
    </row>
    <row r="653" spans="1:12">
      <c r="A653" s="42">
        <v>2019</v>
      </c>
      <c r="B653" s="42">
        <v>1830</v>
      </c>
      <c r="C653" s="1">
        <v>43753</v>
      </c>
      <c r="D653" s="1">
        <v>43845</v>
      </c>
      <c r="E653" s="42" t="s">
        <v>1452</v>
      </c>
      <c r="F653" s="42" t="s">
        <v>1046</v>
      </c>
      <c r="G653" s="42" t="s">
        <v>1453</v>
      </c>
      <c r="H653" s="46">
        <v>36</v>
      </c>
      <c r="J653" s="42" t="s">
        <v>350</v>
      </c>
      <c r="K653" s="42" t="s">
        <v>100</v>
      </c>
      <c r="L653" s="42" t="s">
        <v>435</v>
      </c>
    </row>
    <row r="654" spans="1:12">
      <c r="A654" s="42">
        <v>2019</v>
      </c>
      <c r="B654" s="42">
        <v>1831</v>
      </c>
      <c r="C654" s="1">
        <v>43753</v>
      </c>
      <c r="D654" s="1">
        <v>43783</v>
      </c>
      <c r="E654" s="42" t="s">
        <v>1454</v>
      </c>
      <c r="F654" s="42" t="s">
        <v>647</v>
      </c>
      <c r="G654" s="42" t="s">
        <v>948</v>
      </c>
      <c r="H654" s="46">
        <v>1138.32</v>
      </c>
      <c r="J654" s="42" t="s">
        <v>350</v>
      </c>
      <c r="K654" s="42" t="s">
        <v>100</v>
      </c>
      <c r="L654" s="42" t="s">
        <v>435</v>
      </c>
    </row>
    <row r="655" spans="1:12">
      <c r="A655" s="42">
        <v>2019</v>
      </c>
      <c r="B655" s="42">
        <v>1842</v>
      </c>
      <c r="C655" s="1">
        <v>43754</v>
      </c>
      <c r="D655" s="1">
        <v>43837</v>
      </c>
      <c r="F655" s="42" t="s">
        <v>1455</v>
      </c>
      <c r="G655" s="42" t="s">
        <v>476</v>
      </c>
      <c r="H655" s="46">
        <v>801.36</v>
      </c>
      <c r="J655" s="42" t="s">
        <v>350</v>
      </c>
      <c r="K655" s="42" t="s">
        <v>65</v>
      </c>
      <c r="L655" s="42" t="s">
        <v>1352</v>
      </c>
    </row>
    <row r="656" spans="1:12">
      <c r="A656" s="42">
        <v>2019</v>
      </c>
      <c r="B656" s="42">
        <v>1847</v>
      </c>
      <c r="C656" s="1">
        <v>43755</v>
      </c>
      <c r="D656" s="1">
        <v>43845</v>
      </c>
      <c r="E656" s="42" t="s">
        <v>762</v>
      </c>
      <c r="F656" s="42" t="s">
        <v>763</v>
      </c>
      <c r="G656" s="42" t="s">
        <v>1092</v>
      </c>
      <c r="H656" s="46">
        <v>85.35</v>
      </c>
      <c r="J656" s="42" t="s">
        <v>350</v>
      </c>
      <c r="K656" s="42" t="s">
        <v>35</v>
      </c>
      <c r="L656" s="42" t="s">
        <v>328</v>
      </c>
    </row>
    <row r="657" spans="1:12">
      <c r="A657" s="42">
        <v>2019</v>
      </c>
      <c r="B657" s="42">
        <v>1847</v>
      </c>
      <c r="C657" s="1">
        <v>43755</v>
      </c>
      <c r="D657" s="1">
        <v>43845</v>
      </c>
      <c r="E657" s="42" t="s">
        <v>1456</v>
      </c>
      <c r="F657" s="42" t="s">
        <v>1457</v>
      </c>
      <c r="G657" s="42" t="s">
        <v>1092</v>
      </c>
      <c r="H657" s="46">
        <v>85.35</v>
      </c>
      <c r="J657" s="42" t="s">
        <v>350</v>
      </c>
      <c r="K657" s="42" t="s">
        <v>35</v>
      </c>
      <c r="L657" s="42" t="s">
        <v>328</v>
      </c>
    </row>
    <row r="658" spans="1:12">
      <c r="A658" s="42">
        <v>2019</v>
      </c>
      <c r="B658" s="42">
        <v>1847</v>
      </c>
      <c r="C658" s="1">
        <v>43755</v>
      </c>
      <c r="D658" s="1">
        <v>43845</v>
      </c>
      <c r="E658" s="42" t="s">
        <v>1458</v>
      </c>
      <c r="F658" s="42" t="s">
        <v>1459</v>
      </c>
      <c r="G658" s="42" t="s">
        <v>1092</v>
      </c>
      <c r="H658" s="46">
        <v>85.35</v>
      </c>
      <c r="J658" s="42" t="s">
        <v>350</v>
      </c>
      <c r="K658" s="42" t="s">
        <v>75</v>
      </c>
      <c r="L658" s="42" t="s">
        <v>1128</v>
      </c>
    </row>
    <row r="659" spans="1:12">
      <c r="A659" s="42">
        <v>2019</v>
      </c>
      <c r="B659" s="42">
        <v>1847</v>
      </c>
      <c r="C659" s="1">
        <v>43755</v>
      </c>
      <c r="D659" s="1">
        <v>43845</v>
      </c>
      <c r="E659" s="42" t="s">
        <v>1460</v>
      </c>
      <c r="F659" s="42" t="s">
        <v>1461</v>
      </c>
      <c r="G659" s="42" t="s">
        <v>1092</v>
      </c>
      <c r="H659" s="46">
        <v>85.35</v>
      </c>
      <c r="J659" s="42" t="s">
        <v>350</v>
      </c>
      <c r="K659" s="42" t="s">
        <v>35</v>
      </c>
      <c r="L659" s="42" t="s">
        <v>328</v>
      </c>
    </row>
    <row r="660" spans="1:12">
      <c r="A660" s="42">
        <v>2019</v>
      </c>
      <c r="B660" s="42">
        <v>1847</v>
      </c>
      <c r="C660" s="1">
        <v>43755</v>
      </c>
      <c r="D660" s="1">
        <v>43845</v>
      </c>
      <c r="E660" s="42" t="s">
        <v>1462</v>
      </c>
      <c r="F660" s="42" t="s">
        <v>765</v>
      </c>
      <c r="G660" s="42" t="s">
        <v>1092</v>
      </c>
      <c r="H660" s="46">
        <v>85.35</v>
      </c>
      <c r="J660" s="42" t="s">
        <v>350</v>
      </c>
      <c r="K660" s="42" t="s">
        <v>35</v>
      </c>
      <c r="L660" s="42" t="s">
        <v>328</v>
      </c>
    </row>
    <row r="661" spans="1:12">
      <c r="A661" s="42">
        <v>2019</v>
      </c>
      <c r="B661" s="42">
        <v>1847</v>
      </c>
      <c r="C661" s="1">
        <v>43755</v>
      </c>
      <c r="D661" s="1">
        <v>43845</v>
      </c>
      <c r="E661" s="42" t="s">
        <v>764</v>
      </c>
      <c r="F661" s="42" t="s">
        <v>765</v>
      </c>
      <c r="G661" s="42" t="s">
        <v>1092</v>
      </c>
      <c r="H661" s="46">
        <v>85.35</v>
      </c>
      <c r="J661" s="42" t="s">
        <v>350</v>
      </c>
      <c r="K661" s="42" t="s">
        <v>35</v>
      </c>
      <c r="L661" s="42" t="s">
        <v>328</v>
      </c>
    </row>
    <row r="662" spans="1:12">
      <c r="A662" s="42">
        <v>2019</v>
      </c>
      <c r="B662" s="42">
        <v>1847</v>
      </c>
      <c r="C662" s="1">
        <v>43755</v>
      </c>
      <c r="D662" s="1">
        <v>43845</v>
      </c>
      <c r="E662" s="42" t="s">
        <v>1463</v>
      </c>
      <c r="F662" s="42" t="s">
        <v>973</v>
      </c>
      <c r="G662" s="42" t="s">
        <v>1092</v>
      </c>
      <c r="H662" s="46">
        <v>85.35</v>
      </c>
      <c r="J662" s="42" t="s">
        <v>350</v>
      </c>
      <c r="K662" s="42" t="s">
        <v>35</v>
      </c>
      <c r="L662" s="42" t="s">
        <v>328</v>
      </c>
    </row>
    <row r="663" spans="1:12">
      <c r="A663" s="42">
        <v>2019</v>
      </c>
      <c r="B663" s="42">
        <v>1847</v>
      </c>
      <c r="C663" s="1">
        <v>43755</v>
      </c>
      <c r="D663" s="1">
        <v>43845</v>
      </c>
      <c r="E663" s="42" t="s">
        <v>1464</v>
      </c>
      <c r="F663" s="42" t="s">
        <v>973</v>
      </c>
      <c r="G663" s="42" t="s">
        <v>1092</v>
      </c>
      <c r="H663" s="46">
        <v>85.35</v>
      </c>
      <c r="J663" s="42" t="s">
        <v>350</v>
      </c>
      <c r="K663" s="42" t="s">
        <v>35</v>
      </c>
      <c r="L663" s="42" t="s">
        <v>328</v>
      </c>
    </row>
    <row r="664" spans="1:12">
      <c r="A664" s="42">
        <v>2019</v>
      </c>
      <c r="B664" s="42">
        <v>1849</v>
      </c>
      <c r="C664" s="1">
        <v>43755</v>
      </c>
      <c r="D664" s="1">
        <v>43787</v>
      </c>
      <c r="F664" s="42" t="s">
        <v>1465</v>
      </c>
      <c r="G664" s="42" t="s">
        <v>1466</v>
      </c>
      <c r="H664" s="46">
        <v>948.72</v>
      </c>
      <c r="J664" s="42" t="s">
        <v>350</v>
      </c>
      <c r="K664" s="42" t="s">
        <v>40</v>
      </c>
      <c r="L664" s="42" t="s">
        <v>640</v>
      </c>
    </row>
    <row r="665" spans="1:12">
      <c r="A665" s="42">
        <v>2019</v>
      </c>
      <c r="B665" s="42">
        <v>1860</v>
      </c>
      <c r="C665" s="1">
        <v>43756</v>
      </c>
      <c r="D665" s="1">
        <v>43882</v>
      </c>
      <c r="E665" s="42" t="s">
        <v>1467</v>
      </c>
      <c r="F665" s="42" t="s">
        <v>1468</v>
      </c>
      <c r="G665" s="42" t="s">
        <v>1092</v>
      </c>
      <c r="H665" s="46">
        <v>88.4</v>
      </c>
      <c r="J665" s="42" t="s">
        <v>350</v>
      </c>
      <c r="K665" s="42" t="s">
        <v>35</v>
      </c>
      <c r="L665" s="42" t="s">
        <v>328</v>
      </c>
    </row>
    <row r="666" spans="1:12">
      <c r="A666" s="42">
        <v>2019</v>
      </c>
      <c r="B666" s="42">
        <v>1860</v>
      </c>
      <c r="C666" s="1">
        <v>43756</v>
      </c>
      <c r="D666" s="1">
        <v>43882</v>
      </c>
      <c r="E666" s="42" t="s">
        <v>1469</v>
      </c>
      <c r="F666" s="42" t="s">
        <v>1252</v>
      </c>
      <c r="G666" s="42" t="s">
        <v>1092</v>
      </c>
      <c r="H666" s="46">
        <v>88.4</v>
      </c>
      <c r="J666" s="42" t="s">
        <v>350</v>
      </c>
      <c r="K666" s="42" t="s">
        <v>27</v>
      </c>
      <c r="L666" s="42" t="s">
        <v>944</v>
      </c>
    </row>
    <row r="667" spans="1:12">
      <c r="A667" s="42">
        <v>2019</v>
      </c>
      <c r="B667" s="42">
        <v>1860</v>
      </c>
      <c r="C667" s="1">
        <v>43756</v>
      </c>
      <c r="D667" s="1">
        <v>43882</v>
      </c>
      <c r="E667" s="42" t="s">
        <v>1470</v>
      </c>
      <c r="F667" s="42" t="s">
        <v>1171</v>
      </c>
      <c r="G667" s="42" t="s">
        <v>1092</v>
      </c>
      <c r="H667" s="46">
        <v>88.4</v>
      </c>
      <c r="J667" s="42" t="s">
        <v>350</v>
      </c>
      <c r="K667" s="42" t="s">
        <v>27</v>
      </c>
      <c r="L667" s="42" t="s">
        <v>944</v>
      </c>
    </row>
    <row r="668" spans="1:12">
      <c r="A668" s="42">
        <v>2019</v>
      </c>
      <c r="B668" s="42">
        <v>1860</v>
      </c>
      <c r="C668" s="1">
        <v>43756</v>
      </c>
      <c r="D668" s="1">
        <v>43882</v>
      </c>
      <c r="E668" s="42" t="s">
        <v>1471</v>
      </c>
      <c r="F668" s="42" t="s">
        <v>1171</v>
      </c>
      <c r="G668" s="42" t="s">
        <v>1092</v>
      </c>
      <c r="H668" s="46">
        <v>88.4</v>
      </c>
      <c r="J668" s="42" t="s">
        <v>350</v>
      </c>
      <c r="K668" s="42" t="s">
        <v>27</v>
      </c>
      <c r="L668" s="42" t="s">
        <v>944</v>
      </c>
    </row>
    <row r="669" spans="1:12">
      <c r="A669" s="42">
        <v>2019</v>
      </c>
      <c r="B669" s="42">
        <v>1860</v>
      </c>
      <c r="C669" s="1">
        <v>43756</v>
      </c>
      <c r="D669" s="1">
        <v>43882</v>
      </c>
      <c r="E669" s="42" t="s">
        <v>1472</v>
      </c>
      <c r="F669" s="42" t="s">
        <v>1171</v>
      </c>
      <c r="G669" s="42" t="s">
        <v>1092</v>
      </c>
      <c r="H669" s="46">
        <v>88.4</v>
      </c>
      <c r="J669" s="42" t="s">
        <v>350</v>
      </c>
      <c r="K669" s="42" t="s">
        <v>27</v>
      </c>
      <c r="L669" s="42" t="s">
        <v>944</v>
      </c>
    </row>
    <row r="670" spans="1:12">
      <c r="A670" s="42">
        <v>2019</v>
      </c>
      <c r="B670" s="42">
        <v>1860</v>
      </c>
      <c r="C670" s="1">
        <v>43756</v>
      </c>
      <c r="D670" s="1">
        <v>43882</v>
      </c>
      <c r="E670" s="42" t="s">
        <v>1473</v>
      </c>
      <c r="F670" s="42" t="s">
        <v>1171</v>
      </c>
      <c r="G670" s="42" t="s">
        <v>1092</v>
      </c>
      <c r="H670" s="46">
        <v>88.4</v>
      </c>
      <c r="J670" s="42" t="s">
        <v>350</v>
      </c>
      <c r="K670" s="42" t="s">
        <v>27</v>
      </c>
      <c r="L670" s="42" t="s">
        <v>944</v>
      </c>
    </row>
    <row r="671" spans="1:12">
      <c r="A671" s="42">
        <v>2019</v>
      </c>
      <c r="B671" s="42">
        <v>1860</v>
      </c>
      <c r="C671" s="1">
        <v>43756</v>
      </c>
      <c r="D671" s="1">
        <v>43882</v>
      </c>
      <c r="E671" s="42" t="s">
        <v>1474</v>
      </c>
      <c r="F671" s="42" t="s">
        <v>1171</v>
      </c>
      <c r="G671" s="42" t="s">
        <v>1092</v>
      </c>
      <c r="H671" s="46">
        <v>88.4</v>
      </c>
      <c r="J671" s="42" t="s">
        <v>350</v>
      </c>
      <c r="K671" s="42" t="s">
        <v>27</v>
      </c>
      <c r="L671" s="42" t="s">
        <v>944</v>
      </c>
    </row>
    <row r="672" spans="1:12">
      <c r="A672" s="42">
        <v>2019</v>
      </c>
      <c r="B672" s="42">
        <v>1860</v>
      </c>
      <c r="C672" s="1">
        <v>43756</v>
      </c>
      <c r="D672" s="1">
        <v>43882</v>
      </c>
      <c r="E672" s="42" t="s">
        <v>1475</v>
      </c>
      <c r="F672" s="42" t="s">
        <v>1171</v>
      </c>
      <c r="G672" s="42" t="s">
        <v>1092</v>
      </c>
      <c r="H672" s="46">
        <v>88.4</v>
      </c>
      <c r="J672" s="42" t="s">
        <v>350</v>
      </c>
      <c r="K672" s="42" t="s">
        <v>35</v>
      </c>
      <c r="L672" s="42" t="s">
        <v>328</v>
      </c>
    </row>
    <row r="673" spans="1:12">
      <c r="A673" s="42">
        <v>2019</v>
      </c>
      <c r="B673" s="42">
        <v>1860</v>
      </c>
      <c r="C673" s="1">
        <v>43756</v>
      </c>
      <c r="D673" s="1">
        <v>43882</v>
      </c>
      <c r="E673" s="42" t="s">
        <v>1476</v>
      </c>
      <c r="F673" s="42" t="s">
        <v>1171</v>
      </c>
      <c r="G673" s="42" t="s">
        <v>1092</v>
      </c>
      <c r="H673" s="46">
        <v>88.4</v>
      </c>
      <c r="J673" s="42" t="s">
        <v>350</v>
      </c>
      <c r="K673" s="42" t="s">
        <v>35</v>
      </c>
      <c r="L673" s="42" t="s">
        <v>328</v>
      </c>
    </row>
    <row r="674" spans="1:12">
      <c r="A674" s="42">
        <v>2019</v>
      </c>
      <c r="B674" s="42">
        <v>1860</v>
      </c>
      <c r="C674" s="1">
        <v>43756</v>
      </c>
      <c r="D674" s="1">
        <v>43882</v>
      </c>
      <c r="E674" s="42" t="s">
        <v>1477</v>
      </c>
      <c r="F674" s="42" t="s">
        <v>1171</v>
      </c>
      <c r="G674" s="42" t="s">
        <v>1092</v>
      </c>
      <c r="H674" s="46">
        <v>88.4</v>
      </c>
      <c r="J674" s="42" t="s">
        <v>350</v>
      </c>
      <c r="K674" s="42" t="s">
        <v>35</v>
      </c>
      <c r="L674" s="42" t="s">
        <v>328</v>
      </c>
    </row>
    <row r="675" spans="1:12">
      <c r="A675" s="42">
        <v>2019</v>
      </c>
      <c r="B675" s="42">
        <v>1860</v>
      </c>
      <c r="C675" s="1">
        <v>43756</v>
      </c>
      <c r="D675" s="1">
        <v>43882</v>
      </c>
      <c r="E675" s="42" t="s">
        <v>1478</v>
      </c>
      <c r="F675" s="42" t="s">
        <v>1171</v>
      </c>
      <c r="G675" s="42" t="s">
        <v>1092</v>
      </c>
      <c r="H675" s="46">
        <v>88.4</v>
      </c>
      <c r="J675" s="42" t="s">
        <v>350</v>
      </c>
      <c r="K675" s="42" t="s">
        <v>35</v>
      </c>
      <c r="L675" s="42" t="s">
        <v>328</v>
      </c>
    </row>
    <row r="676" spans="1:12">
      <c r="A676" s="42">
        <v>2019</v>
      </c>
      <c r="B676" s="42">
        <v>1860</v>
      </c>
      <c r="C676" s="1">
        <v>43756</v>
      </c>
      <c r="D676" s="1">
        <v>43882</v>
      </c>
      <c r="E676" s="42" t="s">
        <v>1479</v>
      </c>
      <c r="F676" s="42" t="s">
        <v>1171</v>
      </c>
      <c r="G676" s="42" t="s">
        <v>1092</v>
      </c>
      <c r="H676" s="46">
        <v>88.4</v>
      </c>
      <c r="J676" s="42" t="s">
        <v>350</v>
      </c>
      <c r="K676" s="42" t="s">
        <v>35</v>
      </c>
      <c r="L676" s="42" t="s">
        <v>328</v>
      </c>
    </row>
    <row r="677" spans="1:12">
      <c r="A677" s="42">
        <v>2019</v>
      </c>
      <c r="B677" s="42">
        <v>1860</v>
      </c>
      <c r="C677" s="1">
        <v>43756</v>
      </c>
      <c r="D677" s="1">
        <v>43882</v>
      </c>
      <c r="E677" s="42" t="s">
        <v>1480</v>
      </c>
      <c r="F677" s="42" t="s">
        <v>1171</v>
      </c>
      <c r="G677" s="42" t="s">
        <v>1092</v>
      </c>
      <c r="H677" s="46">
        <v>88.4</v>
      </c>
      <c r="J677" s="42" t="s">
        <v>350</v>
      </c>
      <c r="K677" s="42" t="s">
        <v>35</v>
      </c>
      <c r="L677" s="42" t="s">
        <v>328</v>
      </c>
    </row>
    <row r="678" spans="1:12">
      <c r="A678" s="42">
        <v>2019</v>
      </c>
      <c r="B678" s="42">
        <v>1860</v>
      </c>
      <c r="C678" s="1">
        <v>43756</v>
      </c>
      <c r="D678" s="1">
        <v>43882</v>
      </c>
      <c r="E678" s="42" t="s">
        <v>1481</v>
      </c>
      <c r="F678" s="42" t="s">
        <v>1171</v>
      </c>
      <c r="G678" s="42" t="s">
        <v>1092</v>
      </c>
      <c r="H678" s="46">
        <v>88.4</v>
      </c>
      <c r="J678" s="42" t="s">
        <v>350</v>
      </c>
      <c r="K678" s="42" t="s">
        <v>35</v>
      </c>
      <c r="L678" s="42" t="s">
        <v>328</v>
      </c>
    </row>
    <row r="679" spans="1:12">
      <c r="A679" s="42">
        <v>2019</v>
      </c>
      <c r="B679" s="42">
        <v>1860</v>
      </c>
      <c r="C679" s="1">
        <v>43756</v>
      </c>
      <c r="D679" s="1">
        <v>43882</v>
      </c>
      <c r="E679" s="42" t="s">
        <v>1482</v>
      </c>
      <c r="F679" s="42" t="s">
        <v>1171</v>
      </c>
      <c r="G679" s="42" t="s">
        <v>1092</v>
      </c>
      <c r="H679" s="46">
        <v>88.4</v>
      </c>
      <c r="J679" s="42" t="s">
        <v>350</v>
      </c>
      <c r="K679" s="42" t="s">
        <v>75</v>
      </c>
      <c r="L679" s="42" t="s">
        <v>1128</v>
      </c>
    </row>
    <row r="680" spans="1:12">
      <c r="A680" s="42">
        <v>2019</v>
      </c>
      <c r="B680" s="42">
        <v>1860</v>
      </c>
      <c r="C680" s="1">
        <v>43756</v>
      </c>
      <c r="D680" s="1">
        <v>43882</v>
      </c>
      <c r="E680" s="42" t="s">
        <v>1483</v>
      </c>
      <c r="F680" s="42" t="s">
        <v>1171</v>
      </c>
      <c r="G680" s="42" t="s">
        <v>1092</v>
      </c>
      <c r="H680" s="46">
        <v>88.4</v>
      </c>
      <c r="J680" s="42" t="s">
        <v>350</v>
      </c>
      <c r="K680" s="42" t="s">
        <v>75</v>
      </c>
      <c r="L680" s="42" t="s">
        <v>1128</v>
      </c>
    </row>
    <row r="681" spans="1:12">
      <c r="A681" s="42">
        <v>2019</v>
      </c>
      <c r="B681" s="42">
        <v>1860</v>
      </c>
      <c r="C681" s="1">
        <v>43756</v>
      </c>
      <c r="D681" s="1">
        <v>43882</v>
      </c>
      <c r="E681" s="42" t="s">
        <v>1484</v>
      </c>
      <c r="F681" s="42" t="s">
        <v>1171</v>
      </c>
      <c r="G681" s="42" t="s">
        <v>1092</v>
      </c>
      <c r="H681" s="46">
        <v>88.4</v>
      </c>
      <c r="J681" s="42" t="s">
        <v>350</v>
      </c>
      <c r="K681" s="42" t="s">
        <v>75</v>
      </c>
      <c r="L681" s="42" t="s">
        <v>1128</v>
      </c>
    </row>
    <row r="682" spans="1:12">
      <c r="A682" s="42">
        <v>2019</v>
      </c>
      <c r="B682" s="42">
        <v>1860</v>
      </c>
      <c r="C682" s="1">
        <v>43756</v>
      </c>
      <c r="D682" s="1">
        <v>43882</v>
      </c>
      <c r="E682" s="42" t="s">
        <v>1485</v>
      </c>
      <c r="F682" s="42" t="s">
        <v>1171</v>
      </c>
      <c r="G682" s="42" t="s">
        <v>1092</v>
      </c>
      <c r="H682" s="46">
        <v>88.4</v>
      </c>
      <c r="J682" s="42" t="s">
        <v>350</v>
      </c>
      <c r="K682" s="42" t="s">
        <v>75</v>
      </c>
      <c r="L682" s="42" t="s">
        <v>1128</v>
      </c>
    </row>
    <row r="683" spans="1:12">
      <c r="A683" s="42">
        <v>2019</v>
      </c>
      <c r="B683" s="42">
        <v>1860</v>
      </c>
      <c r="C683" s="1">
        <v>43756</v>
      </c>
      <c r="D683" s="1">
        <v>43882</v>
      </c>
      <c r="E683" s="42" t="s">
        <v>1217</v>
      </c>
      <c r="F683" s="42" t="s">
        <v>1218</v>
      </c>
      <c r="G683" s="42" t="s">
        <v>1092</v>
      </c>
      <c r="H683" s="46">
        <v>88.4</v>
      </c>
      <c r="J683" s="42" t="s">
        <v>350</v>
      </c>
      <c r="K683" s="42" t="s">
        <v>27</v>
      </c>
      <c r="L683" s="42" t="s">
        <v>944</v>
      </c>
    </row>
    <row r="684" spans="1:12">
      <c r="A684" s="42">
        <v>2019</v>
      </c>
      <c r="B684" s="42">
        <v>1860</v>
      </c>
      <c r="C684" s="1">
        <v>43756</v>
      </c>
      <c r="D684" s="1">
        <v>43882</v>
      </c>
      <c r="E684" s="42" t="s">
        <v>1486</v>
      </c>
      <c r="F684" s="42" t="s">
        <v>1487</v>
      </c>
      <c r="G684" s="42" t="s">
        <v>1092</v>
      </c>
      <c r="H684" s="46">
        <v>88.4</v>
      </c>
      <c r="J684" s="42" t="s">
        <v>350</v>
      </c>
      <c r="K684" s="42" t="s">
        <v>75</v>
      </c>
      <c r="L684" s="42" t="s">
        <v>1128</v>
      </c>
    </row>
    <row r="685" spans="1:12">
      <c r="A685" s="42">
        <v>2019</v>
      </c>
      <c r="B685" s="42">
        <v>1860</v>
      </c>
      <c r="C685" s="1">
        <v>43756</v>
      </c>
      <c r="D685" s="1">
        <v>43882</v>
      </c>
      <c r="E685" s="42" t="s">
        <v>1488</v>
      </c>
      <c r="F685" s="42" t="s">
        <v>1171</v>
      </c>
      <c r="G685" s="42" t="s">
        <v>1092</v>
      </c>
      <c r="H685" s="46">
        <v>88.4</v>
      </c>
      <c r="J685" s="42" t="s">
        <v>350</v>
      </c>
      <c r="K685" s="42" t="s">
        <v>35</v>
      </c>
      <c r="L685" s="42" t="s">
        <v>328</v>
      </c>
    </row>
    <row r="686" spans="1:12">
      <c r="A686" s="42">
        <v>2019</v>
      </c>
      <c r="B686" s="42">
        <v>1868</v>
      </c>
      <c r="C686" s="1">
        <v>43760</v>
      </c>
      <c r="D686" s="1">
        <v>43773</v>
      </c>
      <c r="F686" s="42" t="s">
        <v>1465</v>
      </c>
      <c r="G686" s="42" t="s">
        <v>1489</v>
      </c>
      <c r="H686" s="46">
        <v>36</v>
      </c>
      <c r="J686" s="42" t="s">
        <v>350</v>
      </c>
      <c r="K686" s="42" t="s">
        <v>40</v>
      </c>
      <c r="L686" s="42" t="s">
        <v>640</v>
      </c>
    </row>
    <row r="687" spans="1:12">
      <c r="A687" s="42">
        <v>2019</v>
      </c>
      <c r="B687" s="42">
        <v>1869</v>
      </c>
      <c r="C687" s="1">
        <v>43760</v>
      </c>
      <c r="D687" s="1">
        <v>43782</v>
      </c>
      <c r="E687" s="42" t="s">
        <v>809</v>
      </c>
      <c r="F687" s="42" t="s">
        <v>467</v>
      </c>
      <c r="G687" s="42" t="s">
        <v>1490</v>
      </c>
      <c r="H687" s="46">
        <v>408</v>
      </c>
      <c r="J687" s="42" t="s">
        <v>350</v>
      </c>
      <c r="K687" s="42" t="s">
        <v>40</v>
      </c>
      <c r="L687" s="42" t="s">
        <v>640</v>
      </c>
    </row>
    <row r="688" spans="1:12">
      <c r="A688" s="42">
        <v>2019</v>
      </c>
      <c r="B688" s="42">
        <v>1870</v>
      </c>
      <c r="C688" s="1">
        <v>43760</v>
      </c>
      <c r="D688" s="1">
        <v>43782</v>
      </c>
      <c r="E688" s="42" t="s">
        <v>726</v>
      </c>
      <c r="F688" s="42" t="s">
        <v>633</v>
      </c>
      <c r="G688" s="42" t="s">
        <v>1491</v>
      </c>
      <c r="H688" s="46">
        <v>110.52</v>
      </c>
      <c r="J688" s="42" t="s">
        <v>350</v>
      </c>
      <c r="K688" s="42" t="s">
        <v>40</v>
      </c>
      <c r="L688" s="42" t="s">
        <v>640</v>
      </c>
    </row>
    <row r="689" spans="1:12">
      <c r="A689" s="42">
        <v>2019</v>
      </c>
      <c r="B689" s="42">
        <v>1871</v>
      </c>
      <c r="C689" s="1">
        <v>43760</v>
      </c>
      <c r="D689" s="1">
        <v>43767</v>
      </c>
      <c r="F689" s="42" t="s">
        <v>1492</v>
      </c>
      <c r="G689" s="42" t="s">
        <v>1493</v>
      </c>
      <c r="H689" s="46">
        <v>174.12</v>
      </c>
      <c r="J689" s="42" t="s">
        <v>350</v>
      </c>
      <c r="K689" s="42" t="s">
        <v>40</v>
      </c>
      <c r="L689" s="42" t="s">
        <v>640</v>
      </c>
    </row>
    <row r="690" spans="1:12">
      <c r="A690" s="42">
        <v>2019</v>
      </c>
      <c r="B690" s="42">
        <v>1872</v>
      </c>
      <c r="C690" s="1">
        <v>43760</v>
      </c>
      <c r="D690" s="1">
        <v>43781</v>
      </c>
      <c r="E690" s="42" t="s">
        <v>513</v>
      </c>
      <c r="F690" s="42" t="s">
        <v>511</v>
      </c>
      <c r="G690" s="42" t="s">
        <v>1494</v>
      </c>
      <c r="H690" s="46">
        <v>976.68</v>
      </c>
      <c r="J690" s="42" t="s">
        <v>350</v>
      </c>
      <c r="K690" s="42" t="s">
        <v>44</v>
      </c>
      <c r="L690" s="42" t="s">
        <v>1245</v>
      </c>
    </row>
    <row r="691" spans="1:12">
      <c r="A691" s="42">
        <v>2019</v>
      </c>
      <c r="B691" s="42">
        <v>1873</v>
      </c>
      <c r="C691" s="1">
        <v>43760</v>
      </c>
      <c r="D691" s="1">
        <v>43774</v>
      </c>
      <c r="E691" s="42" t="s">
        <v>825</v>
      </c>
      <c r="F691" s="42" t="s">
        <v>826</v>
      </c>
      <c r="G691" s="42" t="s">
        <v>1495</v>
      </c>
      <c r="H691" s="46">
        <v>115.44</v>
      </c>
      <c r="J691" s="42" t="s">
        <v>350</v>
      </c>
      <c r="K691" s="42" t="s">
        <v>44</v>
      </c>
      <c r="L691" s="42" t="s">
        <v>1245</v>
      </c>
    </row>
    <row r="692" spans="1:12">
      <c r="A692" s="42">
        <v>2019</v>
      </c>
      <c r="B692" s="42">
        <v>1875</v>
      </c>
      <c r="C692" s="1">
        <v>43760</v>
      </c>
      <c r="D692" s="1">
        <v>43766</v>
      </c>
      <c r="E692" s="42" t="s">
        <v>1497</v>
      </c>
      <c r="F692" s="42" t="s">
        <v>361</v>
      </c>
      <c r="G692" s="42" t="s">
        <v>1498</v>
      </c>
      <c r="H692" s="46">
        <v>54.96</v>
      </c>
      <c r="J692" s="42" t="s">
        <v>350</v>
      </c>
      <c r="K692" s="42" t="s">
        <v>43</v>
      </c>
      <c r="L692" s="42" t="s">
        <v>1334</v>
      </c>
    </row>
    <row r="693" spans="1:12">
      <c r="A693" s="42">
        <v>2019</v>
      </c>
      <c r="B693" s="42">
        <v>1876</v>
      </c>
      <c r="C693" s="1">
        <v>43760</v>
      </c>
      <c r="D693" s="1">
        <v>43766</v>
      </c>
      <c r="F693" s="42" t="s">
        <v>1499</v>
      </c>
      <c r="G693" s="42" t="s">
        <v>1500</v>
      </c>
      <c r="H693" s="46">
        <v>169.68</v>
      </c>
      <c r="J693" s="42" t="s">
        <v>350</v>
      </c>
      <c r="K693" s="42" t="s">
        <v>43</v>
      </c>
      <c r="L693" s="42" t="s">
        <v>1334</v>
      </c>
    </row>
    <row r="694" spans="1:12">
      <c r="A694" s="42">
        <v>2019</v>
      </c>
      <c r="B694" s="42">
        <v>1882</v>
      </c>
      <c r="C694" s="1">
        <v>43763</v>
      </c>
      <c r="D694" s="1">
        <v>43776</v>
      </c>
      <c r="E694" s="42" t="s">
        <v>1501</v>
      </c>
      <c r="F694" s="42" t="s">
        <v>1502</v>
      </c>
      <c r="G694" s="42" t="s">
        <v>1503</v>
      </c>
      <c r="H694" s="46">
        <v>1403.4</v>
      </c>
      <c r="J694" s="42" t="s">
        <v>350</v>
      </c>
      <c r="K694" s="42" t="s">
        <v>136</v>
      </c>
      <c r="L694" s="42" t="s">
        <v>1504</v>
      </c>
    </row>
    <row r="695" spans="1:12">
      <c r="A695" s="42">
        <v>2019</v>
      </c>
      <c r="B695" s="42">
        <v>1883</v>
      </c>
      <c r="C695" s="1">
        <v>43763</v>
      </c>
      <c r="D695" s="1">
        <v>43776</v>
      </c>
      <c r="E695" s="42" t="s">
        <v>1505</v>
      </c>
      <c r="F695" s="42" t="s">
        <v>1506</v>
      </c>
      <c r="G695" s="42" t="s">
        <v>1503</v>
      </c>
      <c r="H695" s="46">
        <v>1315.92</v>
      </c>
      <c r="J695" s="42" t="s">
        <v>350</v>
      </c>
      <c r="K695" s="42" t="s">
        <v>136</v>
      </c>
      <c r="L695" s="42" t="s">
        <v>1504</v>
      </c>
    </row>
    <row r="696" spans="1:12">
      <c r="A696" s="42">
        <v>2019</v>
      </c>
      <c r="B696" s="42">
        <v>1885</v>
      </c>
      <c r="C696" s="1">
        <v>43763</v>
      </c>
      <c r="D696" s="1">
        <v>43773</v>
      </c>
      <c r="E696" s="42" t="s">
        <v>1507</v>
      </c>
      <c r="F696" s="42" t="s">
        <v>1508</v>
      </c>
      <c r="G696" s="42" t="s">
        <v>1509</v>
      </c>
      <c r="H696" s="46">
        <v>54.96</v>
      </c>
      <c r="J696" s="42" t="s">
        <v>350</v>
      </c>
      <c r="K696" s="42" t="s">
        <v>128</v>
      </c>
      <c r="L696" s="42" t="s">
        <v>615</v>
      </c>
    </row>
    <row r="697" spans="1:12">
      <c r="A697" s="42">
        <v>2019</v>
      </c>
      <c r="B697" s="42">
        <v>1890</v>
      </c>
      <c r="C697" s="1">
        <v>43763</v>
      </c>
      <c r="D697" s="1">
        <v>43832</v>
      </c>
      <c r="E697" s="42" t="s">
        <v>1510</v>
      </c>
      <c r="F697" s="42" t="s">
        <v>1511</v>
      </c>
      <c r="G697" s="42" t="s">
        <v>705</v>
      </c>
      <c r="H697" s="46">
        <v>166.68</v>
      </c>
      <c r="J697" s="42" t="s">
        <v>350</v>
      </c>
      <c r="K697" s="42" t="s">
        <v>35</v>
      </c>
      <c r="L697" s="42" t="s">
        <v>328</v>
      </c>
    </row>
    <row r="698" spans="1:12">
      <c r="A698" s="42">
        <v>2019</v>
      </c>
      <c r="B698" s="42">
        <v>1897</v>
      </c>
      <c r="C698" s="1">
        <v>43763</v>
      </c>
      <c r="D698" s="1">
        <v>43789</v>
      </c>
      <c r="F698" s="42" t="s">
        <v>1512</v>
      </c>
      <c r="G698" s="42" t="s">
        <v>1513</v>
      </c>
      <c r="H698" s="46" t="s">
        <v>1514</v>
      </c>
      <c r="J698" s="42" t="s">
        <v>350</v>
      </c>
      <c r="K698" s="42" t="s">
        <v>29</v>
      </c>
      <c r="L698" s="42" t="s">
        <v>315</v>
      </c>
    </row>
    <row r="699" spans="1:12">
      <c r="A699" s="42">
        <v>2019</v>
      </c>
      <c r="B699" s="42">
        <v>1902</v>
      </c>
      <c r="C699" s="1">
        <v>43763</v>
      </c>
      <c r="D699" s="1">
        <v>43929</v>
      </c>
      <c r="E699" s="42" t="s">
        <v>1249</v>
      </c>
      <c r="F699" s="42" t="s">
        <v>1250</v>
      </c>
      <c r="G699" s="42" t="s">
        <v>314</v>
      </c>
      <c r="H699" s="46">
        <v>876.72</v>
      </c>
      <c r="J699" s="42" t="s">
        <v>350</v>
      </c>
      <c r="K699" s="42" t="s">
        <v>122</v>
      </c>
      <c r="L699" s="42" t="s">
        <v>755</v>
      </c>
    </row>
    <row r="700" spans="1:12">
      <c r="A700" s="42">
        <v>2019</v>
      </c>
      <c r="B700" s="42">
        <v>1911</v>
      </c>
      <c r="C700" s="1">
        <v>43773</v>
      </c>
      <c r="D700" s="1">
        <v>43776</v>
      </c>
      <c r="E700" s="42" t="s">
        <v>914</v>
      </c>
      <c r="F700" s="42" t="s">
        <v>688</v>
      </c>
      <c r="G700" s="42" t="s">
        <v>302</v>
      </c>
      <c r="H700" s="46">
        <v>54.96</v>
      </c>
      <c r="J700" s="42" t="s">
        <v>350</v>
      </c>
      <c r="K700" s="42" t="s">
        <v>28</v>
      </c>
      <c r="L700" s="42" t="s">
        <v>689</v>
      </c>
    </row>
    <row r="701" spans="1:12">
      <c r="A701" s="42">
        <v>2019</v>
      </c>
      <c r="B701" s="42">
        <v>1912</v>
      </c>
      <c r="C701" s="1">
        <v>43773</v>
      </c>
      <c r="D701" s="1">
        <v>43784</v>
      </c>
      <c r="E701" s="42" t="s">
        <v>690</v>
      </c>
      <c r="F701" s="42" t="s">
        <v>688</v>
      </c>
      <c r="G701" s="42" t="s">
        <v>302</v>
      </c>
      <c r="H701" s="46">
        <v>970.44</v>
      </c>
      <c r="J701" s="42" t="s">
        <v>350</v>
      </c>
      <c r="K701" s="42" t="s">
        <v>28</v>
      </c>
      <c r="L701" s="42" t="s">
        <v>689</v>
      </c>
    </row>
    <row r="702" spans="1:12">
      <c r="A702" s="42">
        <v>2019</v>
      </c>
      <c r="B702" s="42">
        <v>1913</v>
      </c>
      <c r="C702" s="1">
        <v>43773</v>
      </c>
      <c r="D702" s="1">
        <v>43780</v>
      </c>
      <c r="E702" s="42" t="s">
        <v>1515</v>
      </c>
      <c r="F702" s="42" t="s">
        <v>729</v>
      </c>
      <c r="G702" s="42" t="s">
        <v>302</v>
      </c>
      <c r="H702" s="46">
        <v>838.08</v>
      </c>
      <c r="J702" s="42" t="s">
        <v>350</v>
      </c>
      <c r="K702" s="42" t="s">
        <v>28</v>
      </c>
      <c r="L702" s="42" t="s">
        <v>689</v>
      </c>
    </row>
    <row r="703" spans="1:12">
      <c r="A703" s="42">
        <v>2019</v>
      </c>
      <c r="B703" s="42">
        <v>1914</v>
      </c>
      <c r="C703" s="1">
        <v>43773</v>
      </c>
      <c r="D703" s="1">
        <v>43777</v>
      </c>
      <c r="E703" s="42" t="s">
        <v>583</v>
      </c>
      <c r="F703" s="42" t="s">
        <v>584</v>
      </c>
      <c r="G703" s="42" t="s">
        <v>1516</v>
      </c>
      <c r="H703" s="46">
        <v>394.44</v>
      </c>
      <c r="J703" s="42" t="s">
        <v>350</v>
      </c>
      <c r="K703" s="42" t="s">
        <v>36</v>
      </c>
      <c r="L703" s="42" t="s">
        <v>580</v>
      </c>
    </row>
    <row r="704" spans="1:12">
      <c r="A704" s="42">
        <v>2019</v>
      </c>
      <c r="B704" s="42">
        <v>1914</v>
      </c>
      <c r="C704" s="1">
        <v>43773</v>
      </c>
      <c r="D704" s="1">
        <v>43777</v>
      </c>
      <c r="E704" s="42" t="s">
        <v>585</v>
      </c>
      <c r="F704" s="42" t="s">
        <v>586</v>
      </c>
      <c r="G704" s="42" t="s">
        <v>1516</v>
      </c>
      <c r="H704" s="46">
        <v>394.44</v>
      </c>
      <c r="J704" s="42" t="s">
        <v>350</v>
      </c>
      <c r="K704" s="42" t="s">
        <v>36</v>
      </c>
      <c r="L704" s="42" t="s">
        <v>580</v>
      </c>
    </row>
    <row r="705" spans="1:12">
      <c r="A705" s="42">
        <v>2019</v>
      </c>
      <c r="B705" s="42">
        <v>1915</v>
      </c>
      <c r="C705" s="1">
        <v>43773</v>
      </c>
      <c r="D705" s="1">
        <v>43782</v>
      </c>
      <c r="E705" s="42" t="s">
        <v>581</v>
      </c>
      <c r="F705" s="42" t="s">
        <v>578</v>
      </c>
      <c r="G705" s="42" t="s">
        <v>1516</v>
      </c>
      <c r="H705" s="46">
        <v>302.94</v>
      </c>
      <c r="J705" s="42" t="s">
        <v>350</v>
      </c>
      <c r="K705" s="42" t="s">
        <v>36</v>
      </c>
      <c r="L705" s="42" t="s">
        <v>580</v>
      </c>
    </row>
    <row r="706" spans="1:12">
      <c r="A706" s="42">
        <v>2019</v>
      </c>
      <c r="B706" s="42">
        <v>1915</v>
      </c>
      <c r="C706" s="1">
        <v>43773</v>
      </c>
      <c r="D706" s="1">
        <v>43782</v>
      </c>
      <c r="E706" s="42" t="s">
        <v>1517</v>
      </c>
      <c r="F706" s="42" t="s">
        <v>578</v>
      </c>
      <c r="G706" s="42" t="s">
        <v>1516</v>
      </c>
      <c r="H706" s="46">
        <v>302.94</v>
      </c>
      <c r="J706" s="42" t="s">
        <v>350</v>
      </c>
      <c r="K706" s="42" t="s">
        <v>36</v>
      </c>
      <c r="L706" s="42" t="s">
        <v>580</v>
      </c>
    </row>
    <row r="707" spans="1:12">
      <c r="A707" s="42">
        <v>2019</v>
      </c>
      <c r="B707" s="42">
        <v>1922</v>
      </c>
      <c r="C707" s="1">
        <v>43773</v>
      </c>
      <c r="D707" s="1">
        <v>43845</v>
      </c>
      <c r="E707" s="42" t="s">
        <v>1518</v>
      </c>
      <c r="F707" s="42" t="s">
        <v>1519</v>
      </c>
      <c r="G707" s="42" t="s">
        <v>1520</v>
      </c>
      <c r="H707" s="46">
        <v>65.7</v>
      </c>
      <c r="J707" s="42" t="s">
        <v>350</v>
      </c>
      <c r="K707" s="42" t="s">
        <v>1521</v>
      </c>
      <c r="L707" s="42" t="s">
        <v>1522</v>
      </c>
    </row>
    <row r="708" spans="1:12">
      <c r="A708" s="42">
        <v>2019</v>
      </c>
      <c r="B708" s="42">
        <v>1923</v>
      </c>
      <c r="C708" s="1">
        <v>43773</v>
      </c>
      <c r="D708" s="1">
        <v>43851</v>
      </c>
      <c r="E708" s="42" t="s">
        <v>1523</v>
      </c>
      <c r="F708" s="42" t="s">
        <v>1082</v>
      </c>
      <c r="G708" s="42" t="s">
        <v>302</v>
      </c>
      <c r="H708" s="46">
        <v>2031.24</v>
      </c>
      <c r="J708" s="42" t="s">
        <v>350</v>
      </c>
      <c r="K708" s="42" t="s">
        <v>75</v>
      </c>
      <c r="L708" s="42" t="s">
        <v>1128</v>
      </c>
    </row>
    <row r="709" spans="1:12">
      <c r="A709" s="42">
        <v>2019</v>
      </c>
      <c r="B709" s="42">
        <v>1926</v>
      </c>
      <c r="C709" s="1">
        <v>43773</v>
      </c>
      <c r="D709" s="1">
        <v>43782</v>
      </c>
      <c r="F709" s="42" t="s">
        <v>1524</v>
      </c>
      <c r="G709" s="42" t="s">
        <v>1525</v>
      </c>
      <c r="H709" s="46">
        <v>1263.1199999999999</v>
      </c>
      <c r="J709" s="42" t="s">
        <v>350</v>
      </c>
      <c r="K709" s="42" t="s">
        <v>37</v>
      </c>
      <c r="L709" s="42" t="s">
        <v>782</v>
      </c>
    </row>
    <row r="710" spans="1:12">
      <c r="A710" s="42">
        <v>2019</v>
      </c>
      <c r="B710" s="42">
        <v>1927</v>
      </c>
      <c r="C710" s="1">
        <v>43773</v>
      </c>
      <c r="D710" s="1">
        <v>43780</v>
      </c>
      <c r="E710" s="42" t="s">
        <v>531</v>
      </c>
      <c r="F710" s="42" t="s">
        <v>532</v>
      </c>
      <c r="G710" s="42" t="s">
        <v>1410</v>
      </c>
      <c r="H710" s="46">
        <v>166.32</v>
      </c>
      <c r="J710" s="42" t="s">
        <v>350</v>
      </c>
      <c r="K710" s="42" t="s">
        <v>160</v>
      </c>
      <c r="L710" s="42" t="s">
        <v>1526</v>
      </c>
    </row>
    <row r="711" spans="1:12">
      <c r="A711" s="42">
        <v>2019</v>
      </c>
      <c r="B711" s="42">
        <v>1928</v>
      </c>
      <c r="C711" s="1">
        <v>43773</v>
      </c>
      <c r="D711" s="1">
        <v>43795</v>
      </c>
      <c r="F711" s="42" t="s">
        <v>532</v>
      </c>
      <c r="G711" s="42" t="s">
        <v>1410</v>
      </c>
      <c r="H711" s="46">
        <v>174.84</v>
      </c>
      <c r="J711" s="42" t="s">
        <v>350</v>
      </c>
      <c r="K711" s="42" t="s">
        <v>160</v>
      </c>
      <c r="L711" s="42" t="s">
        <v>1526</v>
      </c>
    </row>
    <row r="712" spans="1:12">
      <c r="A712" s="42">
        <v>2019</v>
      </c>
      <c r="B712" s="42">
        <v>1931</v>
      </c>
      <c r="C712" s="1">
        <v>43773</v>
      </c>
      <c r="D712" s="1">
        <v>43826</v>
      </c>
      <c r="E712" s="42" t="s">
        <v>1527</v>
      </c>
      <c r="F712" s="42" t="s">
        <v>326</v>
      </c>
      <c r="G712" s="42" t="s">
        <v>992</v>
      </c>
      <c r="H712" s="46">
        <v>24</v>
      </c>
      <c r="J712" s="42" t="s">
        <v>350</v>
      </c>
      <c r="K712" s="42" t="s">
        <v>103</v>
      </c>
      <c r="L712" s="42" t="s">
        <v>426</v>
      </c>
    </row>
    <row r="713" spans="1:12">
      <c r="A713" s="42">
        <v>2019</v>
      </c>
      <c r="B713" s="42">
        <v>1945</v>
      </c>
      <c r="C713" s="1">
        <v>43775</v>
      </c>
      <c r="D713" s="1">
        <v>43837</v>
      </c>
      <c r="E713" s="42" t="s">
        <v>817</v>
      </c>
      <c r="F713" s="42" t="s">
        <v>818</v>
      </c>
      <c r="G713" s="42" t="s">
        <v>1528</v>
      </c>
      <c r="H713" s="46">
        <v>636.96</v>
      </c>
      <c r="J713" s="42" t="s">
        <v>350</v>
      </c>
      <c r="K713" s="42" t="s">
        <v>29</v>
      </c>
      <c r="L713" s="42" t="s">
        <v>315</v>
      </c>
    </row>
    <row r="714" spans="1:12">
      <c r="A714" s="42">
        <v>2019</v>
      </c>
      <c r="B714" s="42">
        <v>1946</v>
      </c>
      <c r="C714" s="1">
        <v>43776</v>
      </c>
      <c r="D714" s="1">
        <v>43906</v>
      </c>
      <c r="E714" s="42" t="s">
        <v>880</v>
      </c>
      <c r="F714" s="42" t="s">
        <v>881</v>
      </c>
      <c r="G714" s="42" t="s">
        <v>462</v>
      </c>
      <c r="H714" s="46">
        <v>164.16</v>
      </c>
      <c r="J714" s="42" t="s">
        <v>350</v>
      </c>
      <c r="K714" s="42" t="s">
        <v>92</v>
      </c>
      <c r="L714" s="42" t="s">
        <v>1450</v>
      </c>
    </row>
    <row r="715" spans="1:12">
      <c r="A715" s="42">
        <v>2019</v>
      </c>
      <c r="B715" s="42">
        <v>1961</v>
      </c>
      <c r="C715" s="1">
        <v>43777</v>
      </c>
      <c r="D715" s="1">
        <v>43840</v>
      </c>
      <c r="E715" s="42" t="s">
        <v>1529</v>
      </c>
      <c r="F715" s="42" t="s">
        <v>1530</v>
      </c>
      <c r="G715" s="42" t="s">
        <v>1531</v>
      </c>
      <c r="H715" s="46">
        <v>147</v>
      </c>
      <c r="J715" s="42" t="s">
        <v>350</v>
      </c>
      <c r="K715" s="42" t="s">
        <v>83</v>
      </c>
      <c r="L715" s="42" t="s">
        <v>1532</v>
      </c>
    </row>
    <row r="716" spans="1:12">
      <c r="A716" s="42">
        <v>2019</v>
      </c>
      <c r="B716" s="42">
        <v>1962</v>
      </c>
      <c r="C716" s="1">
        <v>43777</v>
      </c>
      <c r="D716" s="1">
        <v>43803</v>
      </c>
      <c r="E716" s="42" t="s">
        <v>1533</v>
      </c>
      <c r="F716" s="42" t="s">
        <v>1534</v>
      </c>
      <c r="G716" s="42" t="s">
        <v>1535</v>
      </c>
      <c r="H716" s="46">
        <v>649.44000000000005</v>
      </c>
      <c r="J716" s="42" t="s">
        <v>350</v>
      </c>
      <c r="K716" s="42" t="s">
        <v>51</v>
      </c>
      <c r="L716" s="42" t="s">
        <v>347</v>
      </c>
    </row>
    <row r="717" spans="1:12">
      <c r="A717" s="42">
        <v>2019</v>
      </c>
      <c r="B717" s="42">
        <v>1963</v>
      </c>
      <c r="C717" s="1">
        <v>43777</v>
      </c>
      <c r="D717" s="1">
        <v>43788</v>
      </c>
      <c r="F717" s="42" t="s">
        <v>1368</v>
      </c>
      <c r="G717" s="42" t="s">
        <v>476</v>
      </c>
      <c r="H717" s="46">
        <v>646.67999999999995</v>
      </c>
      <c r="J717" s="42" t="s">
        <v>350</v>
      </c>
      <c r="K717" s="42" t="s">
        <v>38</v>
      </c>
      <c r="L717" s="42" t="s">
        <v>830</v>
      </c>
    </row>
    <row r="718" spans="1:12">
      <c r="A718" s="42">
        <v>2019</v>
      </c>
      <c r="B718" s="42">
        <v>1963</v>
      </c>
      <c r="C718" s="1">
        <v>43777</v>
      </c>
      <c r="D718" s="1">
        <v>43788</v>
      </c>
      <c r="F718" s="42" t="s">
        <v>1536</v>
      </c>
      <c r="G718" s="42" t="s">
        <v>1537</v>
      </c>
      <c r="H718" s="46">
        <v>646.67999999999995</v>
      </c>
      <c r="J718" s="42" t="s">
        <v>350</v>
      </c>
      <c r="K718" s="42" t="s">
        <v>38</v>
      </c>
      <c r="L718" s="42" t="s">
        <v>830</v>
      </c>
    </row>
    <row r="719" spans="1:12">
      <c r="A719" s="42">
        <v>2019</v>
      </c>
      <c r="B719" s="42">
        <v>1964</v>
      </c>
      <c r="C719" s="1">
        <v>43777</v>
      </c>
      <c r="D719" s="1">
        <v>43844</v>
      </c>
      <c r="E719" s="42" t="s">
        <v>360</v>
      </c>
      <c r="F719" s="42" t="s">
        <v>361</v>
      </c>
      <c r="G719" s="42" t="s">
        <v>1538</v>
      </c>
      <c r="H719" s="46">
        <v>892.08</v>
      </c>
      <c r="J719" s="42" t="s">
        <v>350</v>
      </c>
      <c r="K719" s="42" t="s">
        <v>43</v>
      </c>
      <c r="L719" s="42" t="s">
        <v>1334</v>
      </c>
    </row>
    <row r="720" spans="1:12">
      <c r="A720" s="42">
        <v>2019</v>
      </c>
      <c r="B720" s="42">
        <v>1965</v>
      </c>
      <c r="C720" s="1">
        <v>43777</v>
      </c>
      <c r="D720" s="1">
        <v>43839</v>
      </c>
      <c r="E720" s="42" t="s">
        <v>1539</v>
      </c>
      <c r="F720" s="42" t="s">
        <v>1540</v>
      </c>
      <c r="G720" s="42" t="s">
        <v>302</v>
      </c>
      <c r="H720" s="46">
        <v>311.04000000000002</v>
      </c>
      <c r="J720" s="42" t="s">
        <v>350</v>
      </c>
      <c r="K720" s="42" t="s">
        <v>53</v>
      </c>
      <c r="L720" s="42" t="s">
        <v>377</v>
      </c>
    </row>
    <row r="721" spans="1:12">
      <c r="A721" s="42">
        <v>2019</v>
      </c>
      <c r="B721" s="42">
        <v>1965</v>
      </c>
      <c r="C721" s="1">
        <v>43777</v>
      </c>
      <c r="D721" s="1">
        <v>43839</v>
      </c>
      <c r="E721" s="42" t="s">
        <v>1541</v>
      </c>
      <c r="F721" s="42" t="s">
        <v>532</v>
      </c>
      <c r="G721" s="42" t="s">
        <v>302</v>
      </c>
      <c r="H721" s="46">
        <v>311.04000000000002</v>
      </c>
      <c r="J721" s="42" t="s">
        <v>350</v>
      </c>
      <c r="K721" s="42" t="s">
        <v>53</v>
      </c>
      <c r="L721" s="42" t="s">
        <v>377</v>
      </c>
    </row>
    <row r="722" spans="1:12">
      <c r="A722" s="42">
        <v>2019</v>
      </c>
      <c r="B722" s="42">
        <v>1965</v>
      </c>
      <c r="C722" s="1">
        <v>43777</v>
      </c>
      <c r="D722" s="1">
        <v>43839</v>
      </c>
      <c r="E722" s="42" t="s">
        <v>1542</v>
      </c>
      <c r="F722" s="42" t="s">
        <v>532</v>
      </c>
      <c r="G722" s="42" t="s">
        <v>302</v>
      </c>
      <c r="H722" s="46">
        <v>311.04000000000002</v>
      </c>
      <c r="J722" s="42" t="s">
        <v>350</v>
      </c>
      <c r="K722" s="42" t="s">
        <v>53</v>
      </c>
      <c r="L722" s="42" t="s">
        <v>377</v>
      </c>
    </row>
    <row r="723" spans="1:12">
      <c r="A723" s="42">
        <v>2019</v>
      </c>
      <c r="B723" s="42">
        <v>1966</v>
      </c>
      <c r="C723" s="1">
        <v>43777</v>
      </c>
      <c r="D723" s="1">
        <v>43838</v>
      </c>
      <c r="E723" s="42" t="s">
        <v>1543</v>
      </c>
      <c r="F723" s="42" t="s">
        <v>1544</v>
      </c>
      <c r="G723" s="42" t="s">
        <v>1545</v>
      </c>
      <c r="H723" s="46">
        <v>222.24</v>
      </c>
      <c r="J723" s="42" t="s">
        <v>350</v>
      </c>
      <c r="K723" s="42" t="s">
        <v>171</v>
      </c>
      <c r="L723" s="42" t="s">
        <v>1257</v>
      </c>
    </row>
    <row r="724" spans="1:12">
      <c r="A724" s="42">
        <v>2019</v>
      </c>
      <c r="B724" s="42">
        <v>1967</v>
      </c>
      <c r="C724" s="1">
        <v>43777</v>
      </c>
      <c r="D724" s="1">
        <v>43839</v>
      </c>
      <c r="E724" s="42" t="s">
        <v>1546</v>
      </c>
      <c r="F724" s="42" t="s">
        <v>330</v>
      </c>
      <c r="G724" s="42" t="s">
        <v>644</v>
      </c>
      <c r="H724" s="46">
        <v>158.04</v>
      </c>
      <c r="J724" s="42" t="s">
        <v>350</v>
      </c>
      <c r="K724" s="42" t="s">
        <v>92</v>
      </c>
      <c r="L724" s="42" t="s">
        <v>1450</v>
      </c>
    </row>
    <row r="725" spans="1:12">
      <c r="A725" s="42">
        <v>2019</v>
      </c>
      <c r="B725" s="42">
        <v>1969</v>
      </c>
      <c r="C725" s="1">
        <v>43777</v>
      </c>
      <c r="D725" s="1">
        <v>43900</v>
      </c>
      <c r="E725" s="42" t="s">
        <v>1547</v>
      </c>
      <c r="F725" s="42" t="s">
        <v>1548</v>
      </c>
      <c r="G725" s="42" t="s">
        <v>1549</v>
      </c>
      <c r="H725" s="46">
        <v>236.76</v>
      </c>
      <c r="J725" s="42" t="s">
        <v>350</v>
      </c>
      <c r="K725" s="42" t="s">
        <v>27</v>
      </c>
      <c r="L725" s="42" t="s">
        <v>944</v>
      </c>
    </row>
    <row r="726" spans="1:12">
      <c r="A726" s="42">
        <v>2019</v>
      </c>
      <c r="B726" s="42">
        <v>1970</v>
      </c>
      <c r="C726" s="1">
        <v>43777</v>
      </c>
      <c r="D726" s="1">
        <v>43900</v>
      </c>
      <c r="E726" s="42" t="s">
        <v>1096</v>
      </c>
      <c r="F726" s="42" t="s">
        <v>1097</v>
      </c>
      <c r="G726" s="42" t="s">
        <v>1318</v>
      </c>
      <c r="H726" s="46">
        <v>678.72</v>
      </c>
      <c r="J726" s="42" t="s">
        <v>350</v>
      </c>
      <c r="K726" s="42" t="s">
        <v>27</v>
      </c>
      <c r="L726" s="42" t="s">
        <v>944</v>
      </c>
    </row>
    <row r="727" spans="1:12">
      <c r="A727" s="42">
        <v>2019</v>
      </c>
      <c r="B727" s="42">
        <v>1971</v>
      </c>
      <c r="C727" s="1">
        <v>43777</v>
      </c>
      <c r="D727" s="1">
        <v>43900</v>
      </c>
      <c r="E727" s="42" t="s">
        <v>783</v>
      </c>
      <c r="F727" s="42" t="s">
        <v>784</v>
      </c>
      <c r="G727" s="42" t="s">
        <v>1550</v>
      </c>
      <c r="H727" s="46">
        <v>141.36000000000001</v>
      </c>
      <c r="J727" s="42" t="s">
        <v>350</v>
      </c>
      <c r="K727" s="42" t="s">
        <v>27</v>
      </c>
      <c r="L727" s="42" t="s">
        <v>944</v>
      </c>
    </row>
    <row r="728" spans="1:12">
      <c r="A728" s="42">
        <v>2019</v>
      </c>
      <c r="B728" s="42">
        <v>1971</v>
      </c>
      <c r="C728" s="1">
        <v>43777</v>
      </c>
      <c r="D728" s="1">
        <v>43900</v>
      </c>
      <c r="E728" s="42" t="s">
        <v>1551</v>
      </c>
      <c r="F728" s="42" t="s">
        <v>784</v>
      </c>
      <c r="G728" s="42" t="s">
        <v>1550</v>
      </c>
      <c r="H728" s="46">
        <v>141.36000000000001</v>
      </c>
      <c r="J728" s="42" t="s">
        <v>350</v>
      </c>
      <c r="K728" s="42" t="s">
        <v>27</v>
      </c>
      <c r="L728" s="42" t="s">
        <v>944</v>
      </c>
    </row>
    <row r="729" spans="1:12">
      <c r="A729" s="42">
        <v>2019</v>
      </c>
      <c r="B729" s="42">
        <v>1971</v>
      </c>
      <c r="C729" s="1">
        <v>43777</v>
      </c>
      <c r="D729" s="1">
        <v>43900</v>
      </c>
      <c r="E729" s="42" t="s">
        <v>1552</v>
      </c>
      <c r="F729" s="42" t="s">
        <v>784</v>
      </c>
      <c r="G729" s="42" t="s">
        <v>1550</v>
      </c>
      <c r="H729" s="46">
        <v>141.36000000000001</v>
      </c>
      <c r="J729" s="42" t="s">
        <v>350</v>
      </c>
      <c r="K729" s="42" t="s">
        <v>27</v>
      </c>
      <c r="L729" s="42" t="s">
        <v>944</v>
      </c>
    </row>
    <row r="730" spans="1:12">
      <c r="A730" s="42">
        <v>2019</v>
      </c>
      <c r="B730" s="42">
        <v>1972</v>
      </c>
      <c r="C730" s="1">
        <v>43777</v>
      </c>
      <c r="D730" s="1">
        <v>43900</v>
      </c>
      <c r="E730" s="42" t="s">
        <v>1127</v>
      </c>
      <c r="F730" s="42" t="s">
        <v>784</v>
      </c>
      <c r="G730" s="42" t="s">
        <v>1553</v>
      </c>
      <c r="H730" s="46">
        <v>683.52</v>
      </c>
      <c r="J730" s="42" t="s">
        <v>350</v>
      </c>
      <c r="K730" s="42" t="s">
        <v>75</v>
      </c>
      <c r="L730" s="42" t="s">
        <v>1128</v>
      </c>
    </row>
    <row r="731" spans="1:12">
      <c r="A731" s="42">
        <v>2019</v>
      </c>
      <c r="B731" s="42">
        <v>1975</v>
      </c>
      <c r="C731" s="1">
        <v>43780</v>
      </c>
      <c r="D731" s="1">
        <v>43790</v>
      </c>
      <c r="E731" s="42" t="s">
        <v>1554</v>
      </c>
      <c r="F731" s="42" t="s">
        <v>1555</v>
      </c>
      <c r="G731" s="42" t="s">
        <v>1556</v>
      </c>
      <c r="H731" s="46">
        <v>66.599999999999994</v>
      </c>
      <c r="J731" s="42" t="s">
        <v>219</v>
      </c>
      <c r="K731" s="42" t="s">
        <v>160</v>
      </c>
      <c r="L731" s="42" t="s">
        <v>1526</v>
      </c>
    </row>
    <row r="732" spans="1:12">
      <c r="A732" s="42">
        <v>2019</v>
      </c>
      <c r="B732" s="42">
        <v>1976</v>
      </c>
      <c r="C732" s="1">
        <v>43780</v>
      </c>
      <c r="D732" s="1">
        <v>43844</v>
      </c>
      <c r="E732" s="42" t="s">
        <v>1557</v>
      </c>
      <c r="F732" s="42" t="s">
        <v>1061</v>
      </c>
      <c r="G732" s="42" t="s">
        <v>1558</v>
      </c>
      <c r="H732" s="46">
        <v>232.56</v>
      </c>
      <c r="J732" s="42" t="s">
        <v>219</v>
      </c>
      <c r="K732" s="42" t="s">
        <v>160</v>
      </c>
      <c r="L732" s="42" t="s">
        <v>1526</v>
      </c>
    </row>
    <row r="733" spans="1:12">
      <c r="A733" s="42">
        <v>2019</v>
      </c>
      <c r="B733" s="42">
        <v>1977</v>
      </c>
      <c r="C733" s="1">
        <v>43780</v>
      </c>
      <c r="D733" s="1">
        <v>43833</v>
      </c>
      <c r="E733" s="42" t="s">
        <v>1559</v>
      </c>
      <c r="F733" s="42" t="s">
        <v>330</v>
      </c>
      <c r="G733" s="42" t="s">
        <v>705</v>
      </c>
      <c r="H733" s="46">
        <v>62.4</v>
      </c>
      <c r="J733" s="42" t="s">
        <v>219</v>
      </c>
      <c r="K733" s="42" t="s">
        <v>42</v>
      </c>
      <c r="L733" s="42" t="s">
        <v>1349</v>
      </c>
    </row>
    <row r="734" spans="1:12">
      <c r="A734" s="42">
        <v>2019</v>
      </c>
      <c r="B734" s="42">
        <v>1978</v>
      </c>
      <c r="C734" s="1">
        <v>43780</v>
      </c>
      <c r="D734" s="1">
        <v>43789</v>
      </c>
      <c r="E734" s="42" t="s">
        <v>1560</v>
      </c>
      <c r="F734" s="42" t="s">
        <v>1561</v>
      </c>
      <c r="G734" s="42" t="s">
        <v>1562</v>
      </c>
      <c r="H734" s="46">
        <v>54.96</v>
      </c>
      <c r="J734" s="42" t="s">
        <v>219</v>
      </c>
      <c r="K734" s="42" t="s">
        <v>31</v>
      </c>
      <c r="L734" s="42" t="s">
        <v>351</v>
      </c>
    </row>
    <row r="735" spans="1:12">
      <c r="A735" s="42">
        <v>2019</v>
      </c>
      <c r="B735" s="42">
        <v>1978</v>
      </c>
      <c r="C735" s="1">
        <v>43780</v>
      </c>
      <c r="D735" s="1">
        <v>43789</v>
      </c>
      <c r="E735" s="42" t="s">
        <v>1563</v>
      </c>
      <c r="F735" s="42" t="s">
        <v>1561</v>
      </c>
      <c r="G735" s="42" t="s">
        <v>1562</v>
      </c>
      <c r="H735" s="46">
        <v>54.96</v>
      </c>
      <c r="J735" s="42" t="s">
        <v>219</v>
      </c>
      <c r="K735" s="42" t="s">
        <v>31</v>
      </c>
      <c r="L735" s="42" t="s">
        <v>351</v>
      </c>
    </row>
    <row r="736" spans="1:12">
      <c r="A736" s="42">
        <v>2019</v>
      </c>
      <c r="B736" s="42">
        <v>1978</v>
      </c>
      <c r="C736" s="1">
        <v>43780</v>
      </c>
      <c r="D736" s="1">
        <v>43789</v>
      </c>
      <c r="E736" s="42" t="s">
        <v>1564</v>
      </c>
      <c r="F736" s="42" t="s">
        <v>1561</v>
      </c>
      <c r="G736" s="42" t="s">
        <v>1562</v>
      </c>
      <c r="H736" s="46">
        <v>54.96</v>
      </c>
      <c r="J736" s="42" t="s">
        <v>219</v>
      </c>
      <c r="K736" s="42" t="s">
        <v>31</v>
      </c>
      <c r="L736" s="42" t="s">
        <v>351</v>
      </c>
    </row>
    <row r="737" spans="1:14">
      <c r="A737" s="42">
        <v>2019</v>
      </c>
      <c r="B737" s="42">
        <v>1979</v>
      </c>
      <c r="C737" s="1">
        <v>43780</v>
      </c>
      <c r="D737" s="1">
        <v>43787</v>
      </c>
      <c r="E737" s="42" t="s">
        <v>1565</v>
      </c>
      <c r="F737" s="42" t="s">
        <v>1566</v>
      </c>
      <c r="G737" s="42" t="s">
        <v>1567</v>
      </c>
      <c r="H737" s="46">
        <v>1463.52</v>
      </c>
      <c r="J737" s="42" t="s">
        <v>219</v>
      </c>
      <c r="K737" s="42" t="s">
        <v>29</v>
      </c>
      <c r="L737" s="42" t="s">
        <v>315</v>
      </c>
    </row>
    <row r="738" spans="1:14">
      <c r="A738" s="42">
        <v>2019</v>
      </c>
      <c r="B738" s="42">
        <v>1986</v>
      </c>
      <c r="C738" s="1">
        <v>43781</v>
      </c>
      <c r="D738" s="1">
        <v>43784</v>
      </c>
      <c r="E738" s="42" t="s">
        <v>1568</v>
      </c>
      <c r="F738" s="42" t="s">
        <v>1569</v>
      </c>
      <c r="G738" s="42" t="s">
        <v>1570</v>
      </c>
      <c r="H738" s="46">
        <v>33.94</v>
      </c>
      <c r="J738" s="42" t="s">
        <v>219</v>
      </c>
      <c r="K738" s="42" t="s">
        <v>34</v>
      </c>
      <c r="L738" s="42" t="s">
        <v>503</v>
      </c>
    </row>
    <row r="739" spans="1:14">
      <c r="A739" s="42">
        <v>2019</v>
      </c>
      <c r="B739" s="42">
        <v>1987</v>
      </c>
      <c r="C739" s="1">
        <v>43781</v>
      </c>
      <c r="D739" s="1">
        <v>43795</v>
      </c>
      <c r="E739" s="42" t="s">
        <v>1571</v>
      </c>
      <c r="F739" s="42" t="s">
        <v>1569</v>
      </c>
      <c r="G739" s="42" t="s">
        <v>1572</v>
      </c>
      <c r="H739" s="46">
        <v>33.94</v>
      </c>
      <c r="I739" s="42" t="s">
        <v>3448</v>
      </c>
      <c r="J739" s="42" t="s">
        <v>219</v>
      </c>
      <c r="K739" s="42" t="s">
        <v>34</v>
      </c>
      <c r="L739" s="42" t="s">
        <v>503</v>
      </c>
      <c r="N739" s="42">
        <f>SUM(N27:N424)-N832-N833-N1350</f>
        <v>10622.299999999997</v>
      </c>
    </row>
    <row r="740" spans="1:14">
      <c r="A740" s="42">
        <v>2019</v>
      </c>
      <c r="B740" s="42">
        <v>1995</v>
      </c>
      <c r="C740" s="1">
        <v>43782</v>
      </c>
      <c r="D740" s="1">
        <v>43787</v>
      </c>
      <c r="E740" s="42" t="s">
        <v>1274</v>
      </c>
      <c r="F740" s="42" t="s">
        <v>1275</v>
      </c>
      <c r="G740" s="42" t="s">
        <v>1573</v>
      </c>
      <c r="H740" s="46">
        <v>27.48</v>
      </c>
      <c r="J740" s="42" t="s">
        <v>350</v>
      </c>
      <c r="K740" s="42" t="s">
        <v>40</v>
      </c>
      <c r="L740" s="42" t="s">
        <v>640</v>
      </c>
    </row>
    <row r="741" spans="1:14">
      <c r="A741" s="42">
        <v>2019</v>
      </c>
      <c r="B741" s="42">
        <v>2005</v>
      </c>
      <c r="C741" s="1">
        <v>43787</v>
      </c>
      <c r="D741" s="1">
        <v>43832</v>
      </c>
      <c r="E741" s="42" t="s">
        <v>1456</v>
      </c>
      <c r="F741" s="42" t="s">
        <v>1457</v>
      </c>
      <c r="G741" s="42" t="s">
        <v>1574</v>
      </c>
      <c r="H741" s="46">
        <v>72</v>
      </c>
      <c r="J741" s="42" t="s">
        <v>350</v>
      </c>
      <c r="K741" s="42" t="s">
        <v>35</v>
      </c>
      <c r="L741" s="42" t="s">
        <v>328</v>
      </c>
    </row>
    <row r="742" spans="1:14">
      <c r="A742" s="42">
        <v>2019</v>
      </c>
      <c r="B742" s="42">
        <v>2006</v>
      </c>
      <c r="C742" s="1">
        <v>43787</v>
      </c>
      <c r="D742" s="1">
        <v>43798</v>
      </c>
      <c r="E742" s="42" t="s">
        <v>1575</v>
      </c>
      <c r="F742" s="42" t="s">
        <v>1576</v>
      </c>
      <c r="G742" s="42" t="s">
        <v>988</v>
      </c>
      <c r="H742" s="46">
        <v>36</v>
      </c>
      <c r="J742" s="42" t="s">
        <v>350</v>
      </c>
      <c r="K742" s="42" t="s">
        <v>35</v>
      </c>
      <c r="L742" s="42" t="s">
        <v>328</v>
      </c>
    </row>
    <row r="743" spans="1:14">
      <c r="A743" s="42">
        <v>2019</v>
      </c>
      <c r="B743" s="42">
        <v>2006</v>
      </c>
      <c r="C743" s="1">
        <v>43787</v>
      </c>
      <c r="D743" s="1">
        <v>43798</v>
      </c>
      <c r="E743" s="42" t="s">
        <v>1577</v>
      </c>
      <c r="F743" s="42" t="s">
        <v>1578</v>
      </c>
      <c r="G743" s="42" t="s">
        <v>988</v>
      </c>
      <c r="H743" s="46">
        <v>36</v>
      </c>
      <c r="J743" s="42" t="s">
        <v>350</v>
      </c>
      <c r="K743" s="42" t="s">
        <v>35</v>
      </c>
      <c r="L743" s="42" t="s">
        <v>328</v>
      </c>
    </row>
    <row r="744" spans="1:14">
      <c r="A744" s="42">
        <v>2019</v>
      </c>
      <c r="B744" s="42">
        <v>2006</v>
      </c>
      <c r="C744" s="1">
        <v>43787</v>
      </c>
      <c r="D744" s="1">
        <v>43798</v>
      </c>
      <c r="E744" s="42" t="s">
        <v>1579</v>
      </c>
      <c r="F744" s="42" t="s">
        <v>326</v>
      </c>
      <c r="G744" s="42" t="s">
        <v>988</v>
      </c>
      <c r="H744" s="46">
        <v>36</v>
      </c>
      <c r="J744" s="42" t="s">
        <v>350</v>
      </c>
      <c r="K744" s="42" t="s">
        <v>35</v>
      </c>
      <c r="L744" s="42" t="s">
        <v>328</v>
      </c>
    </row>
    <row r="745" spans="1:14">
      <c r="A745" s="42">
        <v>2019</v>
      </c>
      <c r="B745" s="42">
        <v>2006</v>
      </c>
      <c r="C745" s="1">
        <v>43787</v>
      </c>
      <c r="D745" s="1">
        <v>43798</v>
      </c>
      <c r="E745" s="42" t="s">
        <v>1580</v>
      </c>
      <c r="F745" s="42" t="s">
        <v>326</v>
      </c>
      <c r="G745" s="42" t="s">
        <v>988</v>
      </c>
      <c r="H745" s="46">
        <v>36</v>
      </c>
      <c r="J745" s="42" t="s">
        <v>350</v>
      </c>
      <c r="K745" s="42" t="s">
        <v>35</v>
      </c>
      <c r="L745" s="42" t="s">
        <v>328</v>
      </c>
    </row>
    <row r="746" spans="1:14">
      <c r="A746" s="42">
        <v>2019</v>
      </c>
      <c r="B746" s="42">
        <v>2006</v>
      </c>
      <c r="C746" s="1">
        <v>43787</v>
      </c>
      <c r="D746" s="1">
        <v>43798</v>
      </c>
      <c r="E746" s="42" t="s">
        <v>1581</v>
      </c>
      <c r="F746" s="42" t="s">
        <v>330</v>
      </c>
      <c r="G746" s="42" t="s">
        <v>988</v>
      </c>
      <c r="H746" s="46">
        <v>36</v>
      </c>
      <c r="J746" s="42" t="s">
        <v>350</v>
      </c>
      <c r="K746" s="42" t="s">
        <v>35</v>
      </c>
      <c r="L746" s="42" t="s">
        <v>328</v>
      </c>
    </row>
    <row r="747" spans="1:14">
      <c r="A747" s="42">
        <v>2019</v>
      </c>
      <c r="B747" s="42">
        <v>2007</v>
      </c>
      <c r="C747" s="1">
        <v>43787</v>
      </c>
      <c r="D747" s="1">
        <v>43798</v>
      </c>
      <c r="E747" s="42" t="s">
        <v>1582</v>
      </c>
      <c r="F747" s="42" t="s">
        <v>405</v>
      </c>
      <c r="G747" s="42" t="s">
        <v>372</v>
      </c>
      <c r="H747" s="46">
        <v>36</v>
      </c>
      <c r="J747" s="42" t="s">
        <v>350</v>
      </c>
      <c r="K747" s="42" t="s">
        <v>35</v>
      </c>
      <c r="L747" s="42" t="s">
        <v>328</v>
      </c>
    </row>
    <row r="748" spans="1:14">
      <c r="A748" s="42">
        <v>2019</v>
      </c>
      <c r="B748" s="42">
        <v>2007</v>
      </c>
      <c r="C748" s="1">
        <v>43787</v>
      </c>
      <c r="D748" s="1">
        <v>43798</v>
      </c>
      <c r="E748" s="42" t="s">
        <v>1583</v>
      </c>
      <c r="F748" s="42" t="s">
        <v>405</v>
      </c>
      <c r="G748" s="42" t="s">
        <v>372</v>
      </c>
      <c r="H748" s="46">
        <v>36</v>
      </c>
      <c r="J748" s="42" t="s">
        <v>350</v>
      </c>
      <c r="K748" s="42" t="s">
        <v>35</v>
      </c>
      <c r="L748" s="42" t="s">
        <v>328</v>
      </c>
    </row>
    <row r="749" spans="1:14">
      <c r="A749" s="42">
        <v>2019</v>
      </c>
      <c r="B749" s="42">
        <v>2007</v>
      </c>
      <c r="C749" s="1">
        <v>43787</v>
      </c>
      <c r="D749" s="1">
        <v>43798</v>
      </c>
      <c r="E749" s="42" t="s">
        <v>1584</v>
      </c>
      <c r="F749" s="42" t="s">
        <v>405</v>
      </c>
      <c r="G749" s="42" t="s">
        <v>372</v>
      </c>
      <c r="H749" s="46">
        <v>36</v>
      </c>
      <c r="J749" s="42" t="s">
        <v>350</v>
      </c>
      <c r="K749" s="42" t="s">
        <v>35</v>
      </c>
      <c r="L749" s="42" t="s">
        <v>328</v>
      </c>
    </row>
    <row r="750" spans="1:14">
      <c r="A750" s="42">
        <v>2019</v>
      </c>
      <c r="B750" s="42">
        <v>2008</v>
      </c>
      <c r="C750" s="1">
        <v>43787</v>
      </c>
      <c r="D750" s="1">
        <v>43796</v>
      </c>
      <c r="E750" s="42" t="s">
        <v>1585</v>
      </c>
      <c r="F750" s="42" t="s">
        <v>1586</v>
      </c>
      <c r="G750" s="42" t="s">
        <v>372</v>
      </c>
      <c r="H750" s="46">
        <v>36</v>
      </c>
      <c r="J750" s="42" t="s">
        <v>350</v>
      </c>
      <c r="K750" s="42" t="s">
        <v>35</v>
      </c>
      <c r="L750" s="42" t="s">
        <v>328</v>
      </c>
    </row>
    <row r="751" spans="1:14">
      <c r="A751" s="42">
        <v>2019</v>
      </c>
      <c r="B751" s="42">
        <v>2016</v>
      </c>
      <c r="C751" s="1">
        <v>43787</v>
      </c>
      <c r="D751" s="1">
        <v>43858</v>
      </c>
      <c r="E751" s="42" t="s">
        <v>1587</v>
      </c>
      <c r="F751" s="42" t="s">
        <v>1588</v>
      </c>
      <c r="G751" s="42" t="s">
        <v>1589</v>
      </c>
      <c r="H751" s="46">
        <v>202.56</v>
      </c>
      <c r="J751" s="42" t="s">
        <v>350</v>
      </c>
      <c r="K751" s="42" t="s">
        <v>30</v>
      </c>
      <c r="L751" s="42" t="s">
        <v>484</v>
      </c>
    </row>
    <row r="752" spans="1:14">
      <c r="A752" s="42">
        <v>2019</v>
      </c>
      <c r="B752" s="42">
        <v>2019</v>
      </c>
      <c r="C752" s="1">
        <v>43787</v>
      </c>
      <c r="D752" s="1">
        <v>43943</v>
      </c>
      <c r="E752" s="42" t="s">
        <v>1590</v>
      </c>
      <c r="F752" s="42" t="s">
        <v>1591</v>
      </c>
      <c r="G752" s="42" t="s">
        <v>1553</v>
      </c>
      <c r="H752" s="46">
        <v>373.56</v>
      </c>
      <c r="J752" s="42" t="s">
        <v>350</v>
      </c>
      <c r="K752" s="42" t="s">
        <v>35</v>
      </c>
      <c r="L752" s="42" t="s">
        <v>328</v>
      </c>
    </row>
    <row r="753" spans="1:12">
      <c r="A753" s="42">
        <v>2019</v>
      </c>
      <c r="B753" s="42">
        <v>2047</v>
      </c>
      <c r="C753" s="1">
        <v>43791</v>
      </c>
      <c r="D753" s="1">
        <v>43802</v>
      </c>
      <c r="E753" s="42" t="s">
        <v>1592</v>
      </c>
      <c r="F753" s="42" t="s">
        <v>933</v>
      </c>
      <c r="G753" s="42" t="s">
        <v>1593</v>
      </c>
      <c r="H753" s="46">
        <v>254.88</v>
      </c>
      <c r="J753" s="42" t="s">
        <v>350</v>
      </c>
      <c r="K753" s="42" t="s">
        <v>175</v>
      </c>
      <c r="L753" s="42" t="s">
        <v>1594</v>
      </c>
    </row>
    <row r="754" spans="1:12">
      <c r="A754" s="42">
        <v>2019</v>
      </c>
      <c r="B754" s="42">
        <v>2048</v>
      </c>
      <c r="C754" s="1">
        <v>43791</v>
      </c>
      <c r="D754" s="1">
        <v>43878</v>
      </c>
      <c r="F754" s="42" t="s">
        <v>1595</v>
      </c>
      <c r="G754" s="42" t="s">
        <v>1596</v>
      </c>
      <c r="H754" s="46">
        <v>1457.52</v>
      </c>
      <c r="J754" s="42" t="s">
        <v>350</v>
      </c>
      <c r="K754" s="42" t="s">
        <v>31</v>
      </c>
      <c r="L754" s="42" t="s">
        <v>351</v>
      </c>
    </row>
    <row r="755" spans="1:12">
      <c r="A755" s="42">
        <v>2019</v>
      </c>
      <c r="B755" s="42">
        <v>2052</v>
      </c>
      <c r="C755" s="1">
        <v>43794</v>
      </c>
      <c r="D755" s="1">
        <v>43832</v>
      </c>
      <c r="F755" s="42" t="s">
        <v>1597</v>
      </c>
      <c r="G755" s="42" t="s">
        <v>385</v>
      </c>
      <c r="H755" s="46">
        <v>4577.1000000000004</v>
      </c>
      <c r="J755" s="42" t="s">
        <v>350</v>
      </c>
      <c r="K755" s="42" t="s">
        <v>143</v>
      </c>
      <c r="L755" s="42" t="s">
        <v>657</v>
      </c>
    </row>
    <row r="756" spans="1:12">
      <c r="A756" s="42">
        <v>2019</v>
      </c>
      <c r="B756" s="42">
        <v>2053</v>
      </c>
      <c r="C756" s="1">
        <v>43794</v>
      </c>
      <c r="D756" s="1">
        <v>43833</v>
      </c>
      <c r="F756" s="42" t="s">
        <v>1597</v>
      </c>
      <c r="G756" s="42" t="s">
        <v>385</v>
      </c>
      <c r="H756" s="46">
        <v>3565.32</v>
      </c>
      <c r="J756" s="42" t="s">
        <v>350</v>
      </c>
      <c r="K756" s="42" t="s">
        <v>35</v>
      </c>
      <c r="L756" s="42" t="s">
        <v>328</v>
      </c>
    </row>
    <row r="757" spans="1:12">
      <c r="A757" s="42">
        <v>2019</v>
      </c>
      <c r="B757" s="42">
        <v>2054</v>
      </c>
      <c r="C757" s="1">
        <v>43794</v>
      </c>
      <c r="D757" s="1">
        <v>43833</v>
      </c>
      <c r="F757" s="42" t="s">
        <v>1597</v>
      </c>
      <c r="G757" s="42" t="s">
        <v>385</v>
      </c>
      <c r="H757" s="46">
        <v>2746.26</v>
      </c>
      <c r="J757" s="42" t="s">
        <v>350</v>
      </c>
      <c r="K757" s="42" t="s">
        <v>39</v>
      </c>
      <c r="L757" s="42" t="s">
        <v>661</v>
      </c>
    </row>
    <row r="758" spans="1:12">
      <c r="A758" s="42">
        <v>2019</v>
      </c>
      <c r="B758" s="42">
        <v>2056</v>
      </c>
      <c r="C758" s="1">
        <v>43794</v>
      </c>
      <c r="D758" s="1">
        <v>43802</v>
      </c>
      <c r="E758" s="42" t="s">
        <v>1598</v>
      </c>
      <c r="F758" s="42" t="s">
        <v>636</v>
      </c>
      <c r="G758" s="42" t="s">
        <v>554</v>
      </c>
      <c r="H758" s="46">
        <v>158.52000000000001</v>
      </c>
      <c r="J758" s="42" t="s">
        <v>350</v>
      </c>
      <c r="K758" s="42" t="s">
        <v>43</v>
      </c>
      <c r="L758" s="42" t="s">
        <v>1334</v>
      </c>
    </row>
    <row r="759" spans="1:12">
      <c r="A759" s="42">
        <v>2019</v>
      </c>
      <c r="B759" s="42">
        <v>2063</v>
      </c>
      <c r="C759" s="1">
        <v>43795</v>
      </c>
      <c r="D759" s="1">
        <v>43797</v>
      </c>
      <c r="E759" s="42" t="s">
        <v>1599</v>
      </c>
      <c r="F759" s="42" t="s">
        <v>1600</v>
      </c>
      <c r="G759" s="42" t="s">
        <v>1601</v>
      </c>
      <c r="H759" s="46">
        <v>171.48</v>
      </c>
      <c r="J759" s="42" t="s">
        <v>350</v>
      </c>
      <c r="K759" s="42" t="s">
        <v>63</v>
      </c>
      <c r="L759" s="42" t="s">
        <v>1602</v>
      </c>
    </row>
    <row r="760" spans="1:12">
      <c r="A760" s="42">
        <v>2019</v>
      </c>
      <c r="B760" s="42">
        <v>2068</v>
      </c>
      <c r="C760" s="1">
        <v>43797</v>
      </c>
      <c r="D760" s="1">
        <v>43850</v>
      </c>
      <c r="F760" s="42" t="s">
        <v>1603</v>
      </c>
      <c r="G760" s="42" t="s">
        <v>1604</v>
      </c>
      <c r="H760" s="46">
        <v>609.48</v>
      </c>
      <c r="J760" s="42" t="s">
        <v>350</v>
      </c>
      <c r="K760" s="42" t="s">
        <v>96</v>
      </c>
      <c r="L760" s="42" t="s">
        <v>354</v>
      </c>
    </row>
    <row r="761" spans="1:12">
      <c r="A761" s="42">
        <v>2019</v>
      </c>
      <c r="B761" s="42">
        <v>2069</v>
      </c>
      <c r="C761" s="1">
        <v>43797</v>
      </c>
      <c r="D761" s="1">
        <v>43852</v>
      </c>
      <c r="E761" s="42" t="s">
        <v>1605</v>
      </c>
      <c r="F761" s="42" t="s">
        <v>1606</v>
      </c>
      <c r="G761" s="42" t="s">
        <v>398</v>
      </c>
      <c r="H761" s="46">
        <v>5852.16</v>
      </c>
      <c r="J761" s="42" t="s">
        <v>350</v>
      </c>
      <c r="K761" s="42" t="s">
        <v>29</v>
      </c>
      <c r="L761" s="42" t="s">
        <v>315</v>
      </c>
    </row>
    <row r="762" spans="1:12">
      <c r="A762" s="42">
        <v>2019</v>
      </c>
      <c r="B762" s="42">
        <v>2070</v>
      </c>
      <c r="C762" s="1">
        <v>43797</v>
      </c>
      <c r="D762" s="1">
        <v>43852</v>
      </c>
      <c r="E762" s="42" t="s">
        <v>1607</v>
      </c>
      <c r="F762" s="42" t="s">
        <v>1608</v>
      </c>
      <c r="G762" s="42" t="s">
        <v>1609</v>
      </c>
      <c r="H762" s="46">
        <v>3060</v>
      </c>
      <c r="J762" s="42" t="s">
        <v>350</v>
      </c>
      <c r="K762" s="42" t="s">
        <v>166</v>
      </c>
      <c r="L762" s="42" t="s">
        <v>1610</v>
      </c>
    </row>
    <row r="763" spans="1:12">
      <c r="A763" s="42">
        <v>2019</v>
      </c>
      <c r="B763" s="42">
        <v>2075</v>
      </c>
      <c r="C763" s="1">
        <v>43801</v>
      </c>
      <c r="D763" s="1">
        <v>43864</v>
      </c>
      <c r="E763" s="42" t="s">
        <v>360</v>
      </c>
      <c r="F763" s="42" t="s">
        <v>361</v>
      </c>
      <c r="G763" s="42" t="s">
        <v>1611</v>
      </c>
      <c r="H763" s="46">
        <v>348.72</v>
      </c>
      <c r="J763" s="42" t="s">
        <v>350</v>
      </c>
      <c r="K763" s="42" t="s">
        <v>43</v>
      </c>
      <c r="L763" s="42" t="s">
        <v>1334</v>
      </c>
    </row>
    <row r="764" spans="1:12">
      <c r="A764" s="42">
        <v>2019</v>
      </c>
      <c r="B764" s="42">
        <v>2076</v>
      </c>
      <c r="C764" s="1">
        <v>43801</v>
      </c>
      <c r="D764" s="1">
        <v>43857</v>
      </c>
      <c r="F764" s="42" t="s">
        <v>1612</v>
      </c>
      <c r="G764" s="42" t="s">
        <v>1347</v>
      </c>
      <c r="H764" s="46">
        <v>413.76</v>
      </c>
      <c r="J764" s="42" t="s">
        <v>350</v>
      </c>
      <c r="K764" s="42" t="s">
        <v>43</v>
      </c>
      <c r="L764" s="42" t="s">
        <v>1334</v>
      </c>
    </row>
    <row r="765" spans="1:12">
      <c r="A765" s="42">
        <v>2019</v>
      </c>
      <c r="B765" s="42">
        <v>2080</v>
      </c>
      <c r="C765" s="1">
        <v>43801</v>
      </c>
      <c r="D765" s="1">
        <v>43845</v>
      </c>
      <c r="E765" s="42" t="s">
        <v>1613</v>
      </c>
      <c r="F765" s="42" t="s">
        <v>696</v>
      </c>
      <c r="G765" s="42" t="s">
        <v>1614</v>
      </c>
      <c r="H765" s="46">
        <v>316.32</v>
      </c>
      <c r="J765" s="42" t="s">
        <v>350</v>
      </c>
      <c r="K765" s="42" t="s">
        <v>36</v>
      </c>
      <c r="L765" s="42" t="s">
        <v>580</v>
      </c>
    </row>
    <row r="766" spans="1:12">
      <c r="A766" s="42">
        <v>2019</v>
      </c>
      <c r="B766" s="42">
        <v>2093</v>
      </c>
      <c r="C766" s="1">
        <v>43801</v>
      </c>
      <c r="D766" s="1">
        <v>43843</v>
      </c>
      <c r="E766" s="42" t="s">
        <v>581</v>
      </c>
      <c r="F766" s="42" t="s">
        <v>578</v>
      </c>
      <c r="G766" s="42" t="s">
        <v>1229</v>
      </c>
      <c r="H766" s="46">
        <v>1613.4</v>
      </c>
      <c r="J766" s="42" t="s">
        <v>350</v>
      </c>
      <c r="K766" s="42" t="s">
        <v>36</v>
      </c>
      <c r="L766" s="42" t="s">
        <v>580</v>
      </c>
    </row>
    <row r="767" spans="1:12">
      <c r="A767" s="42">
        <v>2019</v>
      </c>
      <c r="B767" s="42">
        <v>2093</v>
      </c>
      <c r="C767" s="1">
        <v>43801</v>
      </c>
      <c r="D767" s="1">
        <v>43843</v>
      </c>
      <c r="E767" s="42" t="s">
        <v>1517</v>
      </c>
      <c r="F767" s="42" t="s">
        <v>578</v>
      </c>
      <c r="G767" s="42" t="s">
        <v>1229</v>
      </c>
      <c r="H767" s="46">
        <v>1613.4</v>
      </c>
      <c r="J767" s="42" t="s">
        <v>350</v>
      </c>
      <c r="K767" s="42" t="s">
        <v>36</v>
      </c>
      <c r="L767" s="42" t="s">
        <v>580</v>
      </c>
    </row>
    <row r="768" spans="1:12">
      <c r="A768" s="42">
        <v>2019</v>
      </c>
      <c r="B768" s="42">
        <v>2093</v>
      </c>
      <c r="C768" s="1">
        <v>43801</v>
      </c>
      <c r="D768" s="1">
        <v>43843</v>
      </c>
      <c r="E768" s="42" t="s">
        <v>577</v>
      </c>
      <c r="F768" s="42" t="s">
        <v>578</v>
      </c>
      <c r="G768" s="42" t="s">
        <v>1229</v>
      </c>
      <c r="H768" s="46">
        <v>1613.4</v>
      </c>
      <c r="J768" s="42" t="s">
        <v>350</v>
      </c>
      <c r="K768" s="42" t="s">
        <v>36</v>
      </c>
      <c r="L768" s="42" t="s">
        <v>580</v>
      </c>
    </row>
    <row r="769" spans="1:12">
      <c r="A769" s="42">
        <v>2019</v>
      </c>
      <c r="B769" s="42">
        <v>2094</v>
      </c>
      <c r="C769" s="1">
        <v>43801</v>
      </c>
      <c r="D769" s="1">
        <v>43845</v>
      </c>
      <c r="E769" s="42" t="s">
        <v>1615</v>
      </c>
      <c r="F769" s="42" t="s">
        <v>1231</v>
      </c>
      <c r="G769" s="42" t="s">
        <v>948</v>
      </c>
      <c r="H769" s="46">
        <v>539.76</v>
      </c>
      <c r="J769" s="42" t="s">
        <v>350</v>
      </c>
      <c r="K769" s="42" t="s">
        <v>36</v>
      </c>
      <c r="L769" s="42" t="s">
        <v>580</v>
      </c>
    </row>
    <row r="770" spans="1:12">
      <c r="A770" s="42">
        <v>2019</v>
      </c>
      <c r="B770" s="42">
        <v>2095</v>
      </c>
      <c r="C770" s="1">
        <v>43801</v>
      </c>
      <c r="D770" s="1">
        <v>43866</v>
      </c>
      <c r="F770" s="42" t="s">
        <v>1616</v>
      </c>
      <c r="G770" s="42" t="s">
        <v>962</v>
      </c>
      <c r="H770" s="46">
        <v>90.84</v>
      </c>
      <c r="J770" s="42" t="s">
        <v>350</v>
      </c>
      <c r="K770" s="42" t="s">
        <v>144</v>
      </c>
      <c r="L770" s="42" t="s">
        <v>926</v>
      </c>
    </row>
    <row r="771" spans="1:12">
      <c r="A771" s="42">
        <v>2019</v>
      </c>
      <c r="B771" s="42">
        <v>2097</v>
      </c>
      <c r="C771" s="1">
        <v>43802</v>
      </c>
      <c r="D771" s="1">
        <v>43864</v>
      </c>
      <c r="E771" s="42" t="s">
        <v>1617</v>
      </c>
      <c r="F771" s="42" t="s">
        <v>1117</v>
      </c>
      <c r="G771" s="42" t="s">
        <v>1618</v>
      </c>
      <c r="H771" s="46">
        <v>27.6</v>
      </c>
      <c r="J771" s="42" t="s">
        <v>350</v>
      </c>
      <c r="K771" s="42" t="s">
        <v>41</v>
      </c>
      <c r="L771" s="42" t="s">
        <v>1180</v>
      </c>
    </row>
    <row r="772" spans="1:12">
      <c r="A772" s="42">
        <v>2019</v>
      </c>
      <c r="B772" s="42">
        <v>2100</v>
      </c>
      <c r="C772" s="1">
        <v>43805</v>
      </c>
      <c r="D772" s="1">
        <v>43846</v>
      </c>
      <c r="E772" s="42" t="s">
        <v>1619</v>
      </c>
      <c r="F772" s="42" t="s">
        <v>1044</v>
      </c>
      <c r="G772" s="42" t="s">
        <v>1620</v>
      </c>
      <c r="H772" s="46">
        <v>36</v>
      </c>
      <c r="J772" s="42" t="s">
        <v>350</v>
      </c>
      <c r="K772" s="42" t="s">
        <v>160</v>
      </c>
      <c r="L772" s="42" t="s">
        <v>1526</v>
      </c>
    </row>
    <row r="773" spans="1:12">
      <c r="A773" s="42">
        <v>2019</v>
      </c>
      <c r="B773" s="42">
        <v>2101</v>
      </c>
      <c r="C773" s="1">
        <v>43805</v>
      </c>
      <c r="D773" s="1">
        <v>43881</v>
      </c>
      <c r="E773" s="42" t="s">
        <v>1621</v>
      </c>
      <c r="F773" s="42" t="s">
        <v>1366</v>
      </c>
      <c r="G773" s="42" t="s">
        <v>1622</v>
      </c>
      <c r="H773" s="46">
        <v>80.94</v>
      </c>
      <c r="J773" s="42" t="s">
        <v>350</v>
      </c>
      <c r="K773" s="42" t="s">
        <v>71</v>
      </c>
      <c r="L773" s="42" t="s">
        <v>1087</v>
      </c>
    </row>
    <row r="774" spans="1:12">
      <c r="A774" s="42">
        <v>2019</v>
      </c>
      <c r="B774" s="42">
        <v>2102</v>
      </c>
      <c r="C774" s="1">
        <v>43805</v>
      </c>
      <c r="D774" s="1">
        <v>43847</v>
      </c>
      <c r="F774" s="42" t="s">
        <v>1623</v>
      </c>
      <c r="G774" s="42" t="s">
        <v>476</v>
      </c>
      <c r="H774" s="46">
        <v>696.84</v>
      </c>
      <c r="J774" s="42" t="s">
        <v>350</v>
      </c>
      <c r="K774" s="42" t="s">
        <v>128</v>
      </c>
      <c r="L774" s="42" t="s">
        <v>615</v>
      </c>
    </row>
    <row r="775" spans="1:12">
      <c r="A775" s="42">
        <v>2019</v>
      </c>
      <c r="B775" s="42">
        <v>2103</v>
      </c>
      <c r="C775" s="1">
        <v>43805</v>
      </c>
      <c r="D775" s="1">
        <v>43876</v>
      </c>
      <c r="E775" s="42" t="s">
        <v>1624</v>
      </c>
      <c r="F775" s="42" t="s">
        <v>529</v>
      </c>
      <c r="G775" s="42" t="s">
        <v>372</v>
      </c>
      <c r="H775" s="46">
        <v>54</v>
      </c>
      <c r="J775" s="42" t="s">
        <v>350</v>
      </c>
      <c r="K775" s="42" t="s">
        <v>136</v>
      </c>
      <c r="L775" s="42" t="s">
        <v>1504</v>
      </c>
    </row>
    <row r="776" spans="1:12">
      <c r="A776" s="42">
        <v>2019</v>
      </c>
      <c r="B776" s="42">
        <v>2103</v>
      </c>
      <c r="C776" s="1">
        <v>43805</v>
      </c>
      <c r="D776" s="1">
        <v>43876</v>
      </c>
      <c r="E776" s="42" t="s">
        <v>1625</v>
      </c>
      <c r="F776" s="42" t="s">
        <v>529</v>
      </c>
      <c r="G776" s="42" t="s">
        <v>372</v>
      </c>
      <c r="H776" s="46">
        <v>54</v>
      </c>
      <c r="J776" s="42" t="s">
        <v>350</v>
      </c>
      <c r="K776" s="42" t="s">
        <v>136</v>
      </c>
      <c r="L776" s="42" t="s">
        <v>1504</v>
      </c>
    </row>
    <row r="777" spans="1:12">
      <c r="A777" s="42">
        <v>2019</v>
      </c>
      <c r="B777" s="42">
        <v>2103</v>
      </c>
      <c r="C777" s="1">
        <v>43805</v>
      </c>
      <c r="D777" s="1">
        <v>43876</v>
      </c>
      <c r="E777" s="42" t="s">
        <v>1626</v>
      </c>
      <c r="F777" s="42" t="s">
        <v>529</v>
      </c>
      <c r="G777" s="42" t="s">
        <v>372</v>
      </c>
      <c r="H777" s="46">
        <v>54</v>
      </c>
      <c r="J777" s="42" t="s">
        <v>350</v>
      </c>
      <c r="K777" s="42" t="s">
        <v>136</v>
      </c>
      <c r="L777" s="42" t="s">
        <v>1504</v>
      </c>
    </row>
    <row r="778" spans="1:12">
      <c r="A778" s="42">
        <v>2019</v>
      </c>
      <c r="B778" s="42">
        <v>2103</v>
      </c>
      <c r="C778" s="1">
        <v>43805</v>
      </c>
      <c r="D778" s="1">
        <v>43876</v>
      </c>
      <c r="E778" s="42" t="s">
        <v>1627</v>
      </c>
      <c r="F778" s="42" t="s">
        <v>529</v>
      </c>
      <c r="G778" s="42" t="s">
        <v>372</v>
      </c>
      <c r="H778" s="46">
        <v>54</v>
      </c>
      <c r="J778" s="42" t="s">
        <v>350</v>
      </c>
      <c r="K778" s="42" t="s">
        <v>136</v>
      </c>
      <c r="L778" s="42" t="s">
        <v>1504</v>
      </c>
    </row>
    <row r="779" spans="1:12">
      <c r="A779" s="42">
        <v>2019</v>
      </c>
      <c r="B779" s="42">
        <v>2104</v>
      </c>
      <c r="C779" s="1">
        <v>43805</v>
      </c>
      <c r="D779" s="1">
        <v>43845</v>
      </c>
      <c r="E779" s="42" t="s">
        <v>1628</v>
      </c>
      <c r="F779" s="42" t="s">
        <v>1629</v>
      </c>
      <c r="G779" s="42" t="s">
        <v>372</v>
      </c>
      <c r="H779" s="46">
        <v>36</v>
      </c>
      <c r="J779" s="42" t="s">
        <v>350</v>
      </c>
      <c r="K779" s="42" t="s">
        <v>136</v>
      </c>
      <c r="L779" s="42" t="s">
        <v>1504</v>
      </c>
    </row>
    <row r="780" spans="1:12">
      <c r="A780" s="42">
        <v>2019</v>
      </c>
      <c r="B780" s="42">
        <v>2109</v>
      </c>
      <c r="C780" s="1">
        <v>43805</v>
      </c>
      <c r="D780" s="1">
        <v>43882</v>
      </c>
      <c r="E780" s="42" t="s">
        <v>1107</v>
      </c>
      <c r="F780" s="42" t="s">
        <v>419</v>
      </c>
      <c r="G780" s="42" t="s">
        <v>420</v>
      </c>
      <c r="H780" s="46">
        <v>240</v>
      </c>
      <c r="J780" s="42" t="s">
        <v>350</v>
      </c>
      <c r="K780" s="42" t="s">
        <v>35</v>
      </c>
      <c r="L780" s="42" t="s">
        <v>328</v>
      </c>
    </row>
    <row r="781" spans="1:12">
      <c r="A781" s="42">
        <v>2019</v>
      </c>
      <c r="B781" s="42">
        <v>2128</v>
      </c>
      <c r="C781" s="1">
        <v>43810</v>
      </c>
      <c r="D781" s="1">
        <v>43844</v>
      </c>
      <c r="E781" s="42" t="s">
        <v>1630</v>
      </c>
      <c r="F781" s="42" t="s">
        <v>1363</v>
      </c>
      <c r="G781" s="42" t="s">
        <v>1631</v>
      </c>
      <c r="H781" s="46">
        <v>36</v>
      </c>
      <c r="J781" s="42" t="s">
        <v>350</v>
      </c>
      <c r="K781" s="42" t="s">
        <v>98</v>
      </c>
      <c r="L781" s="42" t="s">
        <v>1632</v>
      </c>
    </row>
    <row r="782" spans="1:12">
      <c r="A782" s="42">
        <v>2019</v>
      </c>
      <c r="B782" s="42">
        <v>2139</v>
      </c>
      <c r="C782" s="1">
        <v>43811</v>
      </c>
      <c r="D782" s="1">
        <v>43853</v>
      </c>
      <c r="E782" s="42" t="s">
        <v>1633</v>
      </c>
      <c r="F782" s="42" t="s">
        <v>1634</v>
      </c>
      <c r="G782" s="42" t="s">
        <v>1635</v>
      </c>
      <c r="H782" s="46">
        <v>279.60000000000002</v>
      </c>
      <c r="J782" s="42" t="s">
        <v>350</v>
      </c>
      <c r="K782" s="42" t="s">
        <v>119</v>
      </c>
      <c r="L782" s="42" t="s">
        <v>748</v>
      </c>
    </row>
    <row r="783" spans="1:12">
      <c r="A783" s="42">
        <v>2019</v>
      </c>
      <c r="B783" s="42">
        <v>2145</v>
      </c>
      <c r="C783" s="1">
        <v>43811</v>
      </c>
      <c r="D783" s="1">
        <v>43853</v>
      </c>
      <c r="F783" s="42" t="s">
        <v>1636</v>
      </c>
      <c r="G783" s="42" t="s">
        <v>831</v>
      </c>
      <c r="H783" s="46">
        <v>1828.2</v>
      </c>
      <c r="J783" s="42" t="s">
        <v>350</v>
      </c>
      <c r="K783" s="42" t="s">
        <v>32</v>
      </c>
      <c r="L783" s="42" t="s">
        <v>591</v>
      </c>
    </row>
    <row r="784" spans="1:12">
      <c r="A784" s="42">
        <v>2019</v>
      </c>
      <c r="B784" s="42">
        <v>2148</v>
      </c>
      <c r="C784" s="1">
        <v>43815</v>
      </c>
      <c r="D784" s="1">
        <v>43882</v>
      </c>
      <c r="F784" s="42" t="s">
        <v>421</v>
      </c>
      <c r="G784" s="42" t="s">
        <v>1637</v>
      </c>
      <c r="H784" s="46">
        <v>2492.2800000000002</v>
      </c>
      <c r="J784" s="42" t="s">
        <v>350</v>
      </c>
      <c r="K784" s="42" t="s">
        <v>35</v>
      </c>
      <c r="L784" s="42" t="s">
        <v>328</v>
      </c>
    </row>
    <row r="785" spans="1:12">
      <c r="A785" s="42">
        <v>2019</v>
      </c>
      <c r="B785" s="42">
        <v>2149</v>
      </c>
      <c r="C785" s="1">
        <v>43815</v>
      </c>
      <c r="D785" s="1">
        <v>43838</v>
      </c>
      <c r="E785" s="42" t="s">
        <v>1638</v>
      </c>
      <c r="F785" s="42" t="s">
        <v>1639</v>
      </c>
      <c r="G785" s="42" t="s">
        <v>1640</v>
      </c>
      <c r="H785" s="46">
        <v>78</v>
      </c>
      <c r="J785" s="42" t="s">
        <v>350</v>
      </c>
      <c r="K785" s="42" t="s">
        <v>89</v>
      </c>
      <c r="L785" s="42" t="s">
        <v>1641</v>
      </c>
    </row>
    <row r="786" spans="1:12">
      <c r="A786" s="42">
        <v>2019</v>
      </c>
      <c r="B786" s="42">
        <v>2153</v>
      </c>
      <c r="C786" s="1">
        <v>43817</v>
      </c>
      <c r="D786" s="1">
        <v>43866</v>
      </c>
      <c r="E786" s="42" t="s">
        <v>1642</v>
      </c>
      <c r="F786" s="42" t="s">
        <v>1643</v>
      </c>
      <c r="G786" s="42" t="s">
        <v>898</v>
      </c>
      <c r="H786" s="46">
        <v>78</v>
      </c>
      <c r="J786" s="42" t="s">
        <v>350</v>
      </c>
      <c r="K786" s="42" t="s">
        <v>92</v>
      </c>
      <c r="L786" s="42" t="s">
        <v>1450</v>
      </c>
    </row>
    <row r="787" spans="1:12">
      <c r="A787" s="42">
        <v>2019</v>
      </c>
      <c r="B787" s="42">
        <v>2154</v>
      </c>
      <c r="C787" s="1">
        <v>43817</v>
      </c>
      <c r="D787" s="1">
        <v>43845</v>
      </c>
      <c r="E787" s="42" t="s">
        <v>785</v>
      </c>
      <c r="F787" s="42" t="s">
        <v>786</v>
      </c>
      <c r="G787" s="42" t="s">
        <v>302</v>
      </c>
      <c r="H787" s="46">
        <v>875.88</v>
      </c>
      <c r="J787" s="42" t="s">
        <v>350</v>
      </c>
      <c r="K787" s="42" t="s">
        <v>27</v>
      </c>
      <c r="L787" s="42" t="s">
        <v>944</v>
      </c>
    </row>
    <row r="788" spans="1:12">
      <c r="A788" s="42">
        <v>2019</v>
      </c>
      <c r="B788" s="42">
        <v>2158</v>
      </c>
      <c r="C788" s="1">
        <v>43818</v>
      </c>
      <c r="D788" s="1">
        <v>43880</v>
      </c>
      <c r="E788" s="42" t="s">
        <v>1644</v>
      </c>
      <c r="F788" s="42" t="s">
        <v>1255</v>
      </c>
      <c r="G788" s="42" t="s">
        <v>1645</v>
      </c>
      <c r="H788" s="46">
        <v>78</v>
      </c>
      <c r="J788" s="42" t="s">
        <v>350</v>
      </c>
      <c r="K788" s="42" t="s">
        <v>49</v>
      </c>
      <c r="L788" s="42" t="s">
        <v>401</v>
      </c>
    </row>
    <row r="789" spans="1:12">
      <c r="A789" s="42">
        <v>2019</v>
      </c>
      <c r="B789" s="42">
        <v>2158</v>
      </c>
      <c r="C789" s="1">
        <v>43818</v>
      </c>
      <c r="D789" s="1">
        <v>43880</v>
      </c>
      <c r="E789" s="42" t="s">
        <v>1646</v>
      </c>
      <c r="F789" s="42" t="s">
        <v>1255</v>
      </c>
      <c r="G789" s="42" t="s">
        <v>1645</v>
      </c>
      <c r="H789" s="46">
        <v>78</v>
      </c>
      <c r="J789" s="42" t="s">
        <v>350</v>
      </c>
      <c r="K789" s="42" t="s">
        <v>49</v>
      </c>
      <c r="L789" s="42" t="s">
        <v>401</v>
      </c>
    </row>
    <row r="790" spans="1:12">
      <c r="A790" s="42">
        <v>2019</v>
      </c>
      <c r="B790" s="42">
        <v>2158</v>
      </c>
      <c r="C790" s="1">
        <v>43818</v>
      </c>
      <c r="D790" s="1">
        <v>43880</v>
      </c>
      <c r="E790" s="42" t="s">
        <v>1647</v>
      </c>
      <c r="F790" s="42" t="s">
        <v>1218</v>
      </c>
      <c r="G790" s="42" t="s">
        <v>1645</v>
      </c>
      <c r="H790" s="46">
        <v>78</v>
      </c>
      <c r="J790" s="42" t="s">
        <v>350</v>
      </c>
      <c r="K790" s="42" t="s">
        <v>49</v>
      </c>
      <c r="L790" s="42" t="s">
        <v>401</v>
      </c>
    </row>
    <row r="791" spans="1:12">
      <c r="A791" s="42">
        <v>2019</v>
      </c>
      <c r="B791" s="42">
        <v>2159</v>
      </c>
      <c r="C791" s="1">
        <v>43818</v>
      </c>
      <c r="D791" s="1">
        <v>43857</v>
      </c>
      <c r="E791" s="42" t="s">
        <v>1154</v>
      </c>
      <c r="F791" s="42" t="s">
        <v>361</v>
      </c>
      <c r="G791" s="42" t="s">
        <v>1648</v>
      </c>
      <c r="H791" s="46">
        <v>54.96</v>
      </c>
      <c r="J791" s="42" t="s">
        <v>350</v>
      </c>
      <c r="K791" s="42" t="s">
        <v>41</v>
      </c>
      <c r="L791" s="42" t="s">
        <v>1180</v>
      </c>
    </row>
    <row r="792" spans="1:12">
      <c r="A792" s="42">
        <v>2019</v>
      </c>
      <c r="B792" s="42">
        <v>2163</v>
      </c>
      <c r="C792" s="1">
        <v>43829</v>
      </c>
      <c r="D792" s="1">
        <v>43857</v>
      </c>
      <c r="E792" s="42" t="s">
        <v>1649</v>
      </c>
      <c r="F792" s="42" t="s">
        <v>1650</v>
      </c>
      <c r="G792" s="42" t="s">
        <v>1651</v>
      </c>
      <c r="H792" s="46">
        <v>141.21</v>
      </c>
      <c r="J792" s="42" t="s">
        <v>350</v>
      </c>
      <c r="K792" s="42" t="s">
        <v>56</v>
      </c>
      <c r="L792" s="42" t="s">
        <v>698</v>
      </c>
    </row>
    <row r="793" spans="1:12">
      <c r="A793" s="42">
        <v>2019</v>
      </c>
      <c r="B793" s="42">
        <v>2163</v>
      </c>
      <c r="C793" s="1">
        <v>43829</v>
      </c>
      <c r="D793" s="1">
        <v>43857</v>
      </c>
      <c r="E793" s="42" t="s">
        <v>1652</v>
      </c>
      <c r="F793" s="42" t="s">
        <v>1650</v>
      </c>
      <c r="G793" s="42" t="s">
        <v>1651</v>
      </c>
      <c r="H793" s="46">
        <v>141.21</v>
      </c>
      <c r="J793" s="42" t="s">
        <v>350</v>
      </c>
      <c r="K793" s="42" t="s">
        <v>56</v>
      </c>
      <c r="L793" s="42" t="s">
        <v>698</v>
      </c>
    </row>
    <row r="794" spans="1:12">
      <c r="A794" s="42">
        <v>2019</v>
      </c>
      <c r="B794" s="42">
        <v>2163</v>
      </c>
      <c r="C794" s="1">
        <v>43829</v>
      </c>
      <c r="D794" s="1">
        <v>43857</v>
      </c>
      <c r="E794" s="42" t="s">
        <v>1653</v>
      </c>
      <c r="F794" s="42" t="s">
        <v>1650</v>
      </c>
      <c r="G794" s="42" t="s">
        <v>1651</v>
      </c>
      <c r="H794" s="46">
        <v>141.21</v>
      </c>
      <c r="J794" s="42" t="s">
        <v>350</v>
      </c>
      <c r="K794" s="42" t="s">
        <v>56</v>
      </c>
      <c r="L794" s="42" t="s">
        <v>698</v>
      </c>
    </row>
    <row r="795" spans="1:12">
      <c r="A795" s="42">
        <v>2019</v>
      </c>
      <c r="B795" s="42">
        <v>2163</v>
      </c>
      <c r="C795" s="1">
        <v>43829</v>
      </c>
      <c r="D795" s="1">
        <v>43857</v>
      </c>
      <c r="E795" s="42" t="s">
        <v>1654</v>
      </c>
      <c r="F795" s="42" t="s">
        <v>1650</v>
      </c>
      <c r="G795" s="42" t="s">
        <v>1651</v>
      </c>
      <c r="H795" s="46">
        <v>141.21</v>
      </c>
      <c r="J795" s="42" t="s">
        <v>350</v>
      </c>
      <c r="K795" s="42" t="s">
        <v>56</v>
      </c>
      <c r="L795" s="42" t="s">
        <v>698</v>
      </c>
    </row>
    <row r="796" spans="1:12">
      <c r="A796" s="42">
        <v>2019</v>
      </c>
      <c r="B796" s="42">
        <v>2164</v>
      </c>
      <c r="C796" s="1">
        <v>43829</v>
      </c>
      <c r="D796" s="1">
        <v>43871</v>
      </c>
      <c r="E796" s="42" t="s">
        <v>1655</v>
      </c>
      <c r="F796" s="42" t="s">
        <v>1656</v>
      </c>
      <c r="G796" s="42" t="s">
        <v>1657</v>
      </c>
      <c r="H796" s="46">
        <v>137.76</v>
      </c>
      <c r="J796" s="42" t="s">
        <v>350</v>
      </c>
      <c r="K796" s="42" t="s">
        <v>95</v>
      </c>
      <c r="L796" s="42" t="s">
        <v>383</v>
      </c>
    </row>
    <row r="797" spans="1:12">
      <c r="A797" s="42">
        <v>2020</v>
      </c>
      <c r="B797" s="42">
        <v>1</v>
      </c>
      <c r="C797" s="1">
        <v>43838</v>
      </c>
      <c r="D797" s="1">
        <v>43838</v>
      </c>
      <c r="E797" s="42" t="s">
        <v>365</v>
      </c>
      <c r="F797" s="42" t="s">
        <v>366</v>
      </c>
      <c r="G797" s="42" t="s">
        <v>996</v>
      </c>
      <c r="H797" s="46">
        <v>162</v>
      </c>
      <c r="J797" s="42" t="s">
        <v>350</v>
      </c>
      <c r="K797" s="42" t="s">
        <v>60</v>
      </c>
      <c r="L797" s="42" t="s">
        <v>1311</v>
      </c>
    </row>
    <row r="798" spans="1:12">
      <c r="A798" s="42">
        <v>2020</v>
      </c>
      <c r="B798" s="42">
        <v>2</v>
      </c>
      <c r="C798" s="1">
        <v>43838</v>
      </c>
      <c r="D798" s="1">
        <v>43861</v>
      </c>
      <c r="E798" s="42" t="s">
        <v>1658</v>
      </c>
      <c r="F798" s="42" t="s">
        <v>1659</v>
      </c>
      <c r="G798" s="42" t="s">
        <v>1660</v>
      </c>
      <c r="H798" s="46">
        <v>659.88</v>
      </c>
      <c r="J798" s="42" t="s">
        <v>350</v>
      </c>
      <c r="K798" s="42" t="s">
        <v>60</v>
      </c>
      <c r="L798" s="42" t="s">
        <v>1311</v>
      </c>
    </row>
    <row r="799" spans="1:12">
      <c r="A799" s="42">
        <v>2020</v>
      </c>
      <c r="B799" s="42">
        <v>15</v>
      </c>
      <c r="C799" s="1">
        <v>43838</v>
      </c>
      <c r="D799" s="1">
        <v>43855</v>
      </c>
      <c r="E799" s="42" t="s">
        <v>1661</v>
      </c>
      <c r="F799" s="42" t="s">
        <v>1662</v>
      </c>
      <c r="G799" s="42" t="s">
        <v>1663</v>
      </c>
      <c r="H799" s="46">
        <v>184.32</v>
      </c>
      <c r="J799" s="42" t="s">
        <v>350</v>
      </c>
      <c r="K799" s="42" t="s">
        <v>29</v>
      </c>
      <c r="L799" s="42" t="s">
        <v>315</v>
      </c>
    </row>
    <row r="800" spans="1:12">
      <c r="A800" s="42">
        <v>2020</v>
      </c>
      <c r="B800" s="42">
        <v>30</v>
      </c>
      <c r="C800" s="1">
        <v>43843</v>
      </c>
      <c r="D800" s="1">
        <v>43845</v>
      </c>
      <c r="E800" s="42" t="s">
        <v>1314</v>
      </c>
      <c r="F800" s="42" t="s">
        <v>1315</v>
      </c>
      <c r="G800" s="42" t="s">
        <v>1664</v>
      </c>
      <c r="H800" s="46">
        <v>78.48</v>
      </c>
      <c r="J800" s="42" t="s">
        <v>350</v>
      </c>
      <c r="K800" s="42" t="s">
        <v>31</v>
      </c>
      <c r="L800" s="42" t="s">
        <v>351</v>
      </c>
    </row>
    <row r="801" spans="1:12">
      <c r="A801" s="42">
        <v>2020</v>
      </c>
      <c r="B801" s="42">
        <v>31</v>
      </c>
      <c r="C801" s="1">
        <v>43843</v>
      </c>
      <c r="D801" s="1">
        <v>43858</v>
      </c>
      <c r="E801" s="42" t="s">
        <v>1451</v>
      </c>
      <c r="F801" s="42" t="s">
        <v>884</v>
      </c>
      <c r="G801" s="42" t="s">
        <v>1665</v>
      </c>
      <c r="H801" s="46">
        <v>436.08</v>
      </c>
      <c r="J801" s="42" t="s">
        <v>350</v>
      </c>
      <c r="K801" s="42" t="s">
        <v>100</v>
      </c>
      <c r="L801" s="42" t="s">
        <v>435</v>
      </c>
    </row>
    <row r="802" spans="1:12">
      <c r="A802" s="42">
        <v>2020</v>
      </c>
      <c r="B802" s="42">
        <v>33</v>
      </c>
      <c r="C802" s="1">
        <v>43843</v>
      </c>
      <c r="D802" s="1">
        <v>43850</v>
      </c>
      <c r="E802" s="42" t="s">
        <v>658</v>
      </c>
      <c r="F802" s="42" t="s">
        <v>659</v>
      </c>
      <c r="G802" s="42" t="s">
        <v>554</v>
      </c>
      <c r="H802" s="46">
        <v>57.48</v>
      </c>
      <c r="J802" s="42" t="s">
        <v>350</v>
      </c>
      <c r="K802" s="42" t="s">
        <v>39</v>
      </c>
      <c r="L802" s="42" t="s">
        <v>661</v>
      </c>
    </row>
    <row r="803" spans="1:12">
      <c r="A803" s="42">
        <v>2020</v>
      </c>
      <c r="B803" s="42">
        <v>72</v>
      </c>
      <c r="C803" s="1">
        <v>43845</v>
      </c>
      <c r="D803" s="1">
        <v>43857</v>
      </c>
      <c r="E803" s="42" t="s">
        <v>1666</v>
      </c>
      <c r="F803" s="42" t="s">
        <v>1667</v>
      </c>
      <c r="G803" s="42" t="s">
        <v>372</v>
      </c>
      <c r="H803" s="46">
        <v>18</v>
      </c>
      <c r="J803" s="42" t="s">
        <v>350</v>
      </c>
      <c r="K803" s="42" t="s">
        <v>97</v>
      </c>
      <c r="L803" s="42" t="s">
        <v>1668</v>
      </c>
    </row>
    <row r="804" spans="1:12">
      <c r="A804" s="42">
        <v>2020</v>
      </c>
      <c r="B804" s="42">
        <v>72</v>
      </c>
      <c r="C804" s="1">
        <v>43845</v>
      </c>
      <c r="D804" s="1">
        <v>43857</v>
      </c>
      <c r="E804" s="42" t="s">
        <v>1669</v>
      </c>
      <c r="F804" s="42" t="s">
        <v>1667</v>
      </c>
      <c r="G804" s="42" t="s">
        <v>372</v>
      </c>
      <c r="H804" s="46">
        <v>18</v>
      </c>
      <c r="J804" s="42" t="s">
        <v>350</v>
      </c>
      <c r="K804" s="42" t="s">
        <v>97</v>
      </c>
      <c r="L804" s="42" t="s">
        <v>1668</v>
      </c>
    </row>
    <row r="805" spans="1:12">
      <c r="A805" s="42">
        <v>2020</v>
      </c>
      <c r="B805" s="42">
        <v>72</v>
      </c>
      <c r="C805" s="1">
        <v>43845</v>
      </c>
      <c r="D805" s="1">
        <v>43857</v>
      </c>
      <c r="E805" s="42" t="s">
        <v>1670</v>
      </c>
      <c r="F805" s="42" t="s">
        <v>1671</v>
      </c>
      <c r="G805" s="42" t="s">
        <v>372</v>
      </c>
      <c r="H805" s="46">
        <v>18</v>
      </c>
      <c r="J805" s="42" t="s">
        <v>350</v>
      </c>
      <c r="K805" s="42" t="s">
        <v>97</v>
      </c>
      <c r="L805" s="42" t="s">
        <v>1668</v>
      </c>
    </row>
    <row r="806" spans="1:12">
      <c r="A806" s="42">
        <v>2020</v>
      </c>
      <c r="B806" s="42">
        <v>72</v>
      </c>
      <c r="C806" s="1">
        <v>43845</v>
      </c>
      <c r="D806" s="1">
        <v>43857</v>
      </c>
      <c r="E806" s="42" t="s">
        <v>1672</v>
      </c>
      <c r="F806" s="42" t="s">
        <v>1673</v>
      </c>
      <c r="G806" s="42" t="s">
        <v>372</v>
      </c>
      <c r="H806" s="46">
        <v>18</v>
      </c>
      <c r="J806" s="42" t="s">
        <v>350</v>
      </c>
      <c r="K806" s="42" t="s">
        <v>97</v>
      </c>
      <c r="L806" s="42" t="s">
        <v>1668</v>
      </c>
    </row>
    <row r="807" spans="1:12">
      <c r="A807" s="42">
        <v>2020</v>
      </c>
      <c r="B807" s="42">
        <v>74</v>
      </c>
      <c r="C807" s="1">
        <v>43845</v>
      </c>
      <c r="D807" s="1">
        <v>43857</v>
      </c>
      <c r="E807" s="42" t="s">
        <v>1674</v>
      </c>
      <c r="F807" s="42" t="s">
        <v>1675</v>
      </c>
      <c r="G807" s="42" t="s">
        <v>372</v>
      </c>
      <c r="H807" s="46">
        <v>36</v>
      </c>
      <c r="J807" s="42" t="s">
        <v>350</v>
      </c>
      <c r="K807" s="42" t="s">
        <v>65</v>
      </c>
      <c r="L807" s="42" t="s">
        <v>1352</v>
      </c>
    </row>
    <row r="808" spans="1:12">
      <c r="A808" s="42">
        <v>2020</v>
      </c>
      <c r="B808" s="42">
        <v>75</v>
      </c>
      <c r="C808" s="1">
        <v>43845</v>
      </c>
      <c r="D808" s="1">
        <v>43867</v>
      </c>
      <c r="E808" s="42" t="s">
        <v>1676</v>
      </c>
      <c r="F808" s="42" t="s">
        <v>1218</v>
      </c>
      <c r="G808" s="42" t="s">
        <v>898</v>
      </c>
      <c r="H808" s="46">
        <v>78</v>
      </c>
      <c r="J808" s="42" t="s">
        <v>350</v>
      </c>
      <c r="K808" s="42" t="s">
        <v>141</v>
      </c>
      <c r="L808" s="42" t="s">
        <v>1677</v>
      </c>
    </row>
    <row r="809" spans="1:12">
      <c r="A809" s="42">
        <v>2020</v>
      </c>
      <c r="B809" s="42">
        <v>80</v>
      </c>
      <c r="C809" s="1">
        <v>43845</v>
      </c>
      <c r="D809" s="1">
        <v>43866</v>
      </c>
      <c r="E809" s="42" t="s">
        <v>1678</v>
      </c>
      <c r="F809" s="42" t="s">
        <v>1679</v>
      </c>
      <c r="G809" s="42" t="s">
        <v>372</v>
      </c>
      <c r="H809" s="46">
        <v>36</v>
      </c>
      <c r="J809" s="42" t="s">
        <v>350</v>
      </c>
      <c r="K809" s="42" t="s">
        <v>163</v>
      </c>
      <c r="L809" s="42" t="s">
        <v>1198</v>
      </c>
    </row>
    <row r="810" spans="1:12">
      <c r="A810" s="42">
        <v>2020</v>
      </c>
      <c r="B810" s="42">
        <v>86</v>
      </c>
      <c r="C810" s="1">
        <v>43846</v>
      </c>
      <c r="D810" s="1">
        <v>43867</v>
      </c>
      <c r="E810" s="42" t="s">
        <v>1680</v>
      </c>
      <c r="F810" s="42" t="s">
        <v>1681</v>
      </c>
      <c r="G810" s="42" t="s">
        <v>372</v>
      </c>
      <c r="H810" s="46">
        <v>36</v>
      </c>
      <c r="J810" s="42" t="s">
        <v>350</v>
      </c>
      <c r="K810" s="42" t="s">
        <v>70</v>
      </c>
      <c r="L810" s="42" t="s">
        <v>393</v>
      </c>
    </row>
    <row r="811" spans="1:12">
      <c r="A811" s="42">
        <v>2020</v>
      </c>
      <c r="B811" s="42">
        <v>87</v>
      </c>
      <c r="C811" s="1">
        <v>43846</v>
      </c>
      <c r="D811" s="1">
        <v>43860</v>
      </c>
      <c r="E811" s="42" t="s">
        <v>1682</v>
      </c>
      <c r="F811" s="42" t="s">
        <v>1683</v>
      </c>
      <c r="G811" s="42" t="s">
        <v>372</v>
      </c>
      <c r="H811" s="46">
        <v>36</v>
      </c>
      <c r="J811" s="42" t="s">
        <v>350</v>
      </c>
      <c r="K811" s="42" t="s">
        <v>44</v>
      </c>
      <c r="L811" s="42" t="s">
        <v>1245</v>
      </c>
    </row>
    <row r="812" spans="1:12">
      <c r="A812" s="42">
        <v>2020</v>
      </c>
      <c r="B812" s="42">
        <v>101</v>
      </c>
      <c r="C812" s="1">
        <v>43851</v>
      </c>
      <c r="D812" s="1">
        <v>43900</v>
      </c>
      <c r="E812" s="42" t="s">
        <v>726</v>
      </c>
      <c r="F812" s="42" t="s">
        <v>633</v>
      </c>
      <c r="G812" s="42" t="s">
        <v>1684</v>
      </c>
      <c r="H812" s="46" t="s">
        <v>1685</v>
      </c>
      <c r="J812" s="42" t="s">
        <v>350</v>
      </c>
      <c r="K812" s="42" t="s">
        <v>40</v>
      </c>
      <c r="L812" s="42" t="s">
        <v>640</v>
      </c>
    </row>
    <row r="813" spans="1:12">
      <c r="A813" s="42">
        <v>2020</v>
      </c>
      <c r="B813" s="42">
        <v>102</v>
      </c>
      <c r="C813" s="1">
        <v>43851</v>
      </c>
      <c r="D813" s="1">
        <v>43900</v>
      </c>
      <c r="F813" s="42" t="s">
        <v>1686</v>
      </c>
      <c r="G813" s="42" t="s">
        <v>1687</v>
      </c>
      <c r="H813" s="46">
        <v>1232.82</v>
      </c>
      <c r="J813" s="42" t="s">
        <v>350</v>
      </c>
      <c r="K813" s="42" t="s">
        <v>114</v>
      </c>
      <c r="L813" s="42" t="s">
        <v>1010</v>
      </c>
    </row>
    <row r="814" spans="1:12">
      <c r="A814" s="42">
        <v>2020</v>
      </c>
      <c r="B814" s="42">
        <v>103</v>
      </c>
      <c r="C814" s="1">
        <v>43851</v>
      </c>
      <c r="D814" s="1">
        <v>43893</v>
      </c>
      <c r="E814" s="42" t="s">
        <v>1688</v>
      </c>
      <c r="F814" s="42" t="s">
        <v>1689</v>
      </c>
      <c r="G814" s="42" t="s">
        <v>1690</v>
      </c>
      <c r="H814" s="46">
        <v>280.08</v>
      </c>
      <c r="J814" s="42" t="s">
        <v>350</v>
      </c>
      <c r="K814" s="42" t="s">
        <v>78</v>
      </c>
      <c r="L814" s="42" t="s">
        <v>1299</v>
      </c>
    </row>
    <row r="815" spans="1:12">
      <c r="A815" s="42">
        <v>2020</v>
      </c>
      <c r="B815" s="42">
        <v>104</v>
      </c>
      <c r="C815" s="1">
        <v>43851</v>
      </c>
      <c r="D815" s="1">
        <v>43864</v>
      </c>
      <c r="E815" s="42" t="s">
        <v>1691</v>
      </c>
      <c r="F815" s="42" t="s">
        <v>1692</v>
      </c>
      <c r="G815" s="42" t="s">
        <v>1693</v>
      </c>
      <c r="H815" s="46">
        <v>399.36</v>
      </c>
      <c r="J815" s="42" t="s">
        <v>350</v>
      </c>
      <c r="K815" s="42" t="s">
        <v>78</v>
      </c>
      <c r="L815" s="42" t="s">
        <v>1299</v>
      </c>
    </row>
    <row r="816" spans="1:12">
      <c r="A816" s="42">
        <v>2020</v>
      </c>
      <c r="B816" s="42">
        <v>121</v>
      </c>
      <c r="C816" s="1">
        <v>43852</v>
      </c>
      <c r="D816" s="1">
        <v>43860</v>
      </c>
      <c r="F816" s="42" t="s">
        <v>1694</v>
      </c>
      <c r="G816" s="42" t="s">
        <v>1695</v>
      </c>
      <c r="H816" s="46">
        <v>914.52</v>
      </c>
      <c r="J816" s="42" t="s">
        <v>350</v>
      </c>
      <c r="K816" s="42" t="s">
        <v>167</v>
      </c>
      <c r="L816" s="42" t="s">
        <v>1356</v>
      </c>
    </row>
    <row r="817" spans="1:14">
      <c r="A817" s="42">
        <v>2020</v>
      </c>
      <c r="B817" s="42">
        <v>131</v>
      </c>
      <c r="C817" s="1">
        <v>43854</v>
      </c>
      <c r="D817" s="1">
        <v>43865</v>
      </c>
      <c r="E817" s="42" t="s">
        <v>1696</v>
      </c>
      <c r="F817" s="42" t="s">
        <v>1313</v>
      </c>
      <c r="G817" s="42" t="s">
        <v>705</v>
      </c>
      <c r="H817" s="46">
        <v>62.4</v>
      </c>
      <c r="J817" s="42" t="s">
        <v>350</v>
      </c>
      <c r="K817" s="42" t="s">
        <v>60</v>
      </c>
      <c r="L817" s="42" t="s">
        <v>1311</v>
      </c>
    </row>
    <row r="818" spans="1:14">
      <c r="A818" s="42">
        <v>2020</v>
      </c>
      <c r="B818" s="42">
        <v>133</v>
      </c>
      <c r="C818" s="1">
        <v>43854</v>
      </c>
      <c r="D818" s="1">
        <v>43881</v>
      </c>
      <c r="E818" s="42" t="s">
        <v>1697</v>
      </c>
      <c r="F818" s="42" t="s">
        <v>326</v>
      </c>
      <c r="G818" s="42" t="s">
        <v>302</v>
      </c>
      <c r="H818" s="46">
        <v>43.44</v>
      </c>
      <c r="J818" s="42" t="s">
        <v>350</v>
      </c>
      <c r="K818" s="42" t="s">
        <v>27</v>
      </c>
      <c r="L818" s="42" t="s">
        <v>944</v>
      </c>
    </row>
    <row r="819" spans="1:14">
      <c r="A819" s="42">
        <v>2020</v>
      </c>
      <c r="B819" s="42">
        <v>146</v>
      </c>
      <c r="C819" s="1">
        <v>43854</v>
      </c>
      <c r="D819" s="1">
        <v>43867</v>
      </c>
      <c r="E819" s="42" t="s">
        <v>1297</v>
      </c>
      <c r="F819" s="42" t="s">
        <v>467</v>
      </c>
      <c r="G819" s="42" t="s">
        <v>968</v>
      </c>
      <c r="H819" s="46">
        <v>166.2</v>
      </c>
      <c r="J819" s="42" t="s">
        <v>350</v>
      </c>
      <c r="K819" s="42" t="s">
        <v>78</v>
      </c>
      <c r="L819" s="42" t="s">
        <v>1299</v>
      </c>
    </row>
    <row r="820" spans="1:14">
      <c r="A820" s="42">
        <v>2020</v>
      </c>
      <c r="B820" s="42">
        <v>156</v>
      </c>
      <c r="C820" s="1">
        <v>43858</v>
      </c>
      <c r="D820" s="1">
        <v>43874</v>
      </c>
      <c r="E820" s="42" t="s">
        <v>1698</v>
      </c>
      <c r="F820" s="42" t="s">
        <v>1699</v>
      </c>
      <c r="G820" s="42" t="s">
        <v>302</v>
      </c>
      <c r="H820" s="46">
        <v>36</v>
      </c>
      <c r="J820" s="42" t="s">
        <v>350</v>
      </c>
      <c r="K820" s="42" t="s">
        <v>30</v>
      </c>
      <c r="L820" s="42" t="s">
        <v>484</v>
      </c>
    </row>
    <row r="821" spans="1:14">
      <c r="A821" s="42">
        <v>2020</v>
      </c>
      <c r="B821" s="42">
        <v>184</v>
      </c>
      <c r="C821" s="1">
        <v>43858</v>
      </c>
      <c r="D821" s="1">
        <v>43901</v>
      </c>
      <c r="E821" s="42" t="s">
        <v>1700</v>
      </c>
      <c r="F821" s="42" t="s">
        <v>1701</v>
      </c>
      <c r="G821" s="42" t="s">
        <v>302</v>
      </c>
      <c r="H821" s="46">
        <v>243.48</v>
      </c>
      <c r="J821" s="42" t="s">
        <v>350</v>
      </c>
      <c r="K821" s="42" t="s">
        <v>30</v>
      </c>
      <c r="L821" s="42" t="s">
        <v>484</v>
      </c>
    </row>
    <row r="822" spans="1:14">
      <c r="A822" s="42">
        <v>2020</v>
      </c>
      <c r="B822" s="42">
        <v>186</v>
      </c>
      <c r="C822" s="1">
        <v>43858</v>
      </c>
      <c r="D822" s="1">
        <v>43868</v>
      </c>
      <c r="F822" s="42" t="s">
        <v>1702</v>
      </c>
      <c r="G822" s="42" t="s">
        <v>1703</v>
      </c>
      <c r="H822" s="46">
        <v>41.88</v>
      </c>
      <c r="J822" s="42" t="s">
        <v>350</v>
      </c>
      <c r="K822" s="42" t="s">
        <v>95</v>
      </c>
      <c r="L822" s="42" t="s">
        <v>383</v>
      </c>
    </row>
    <row r="823" spans="1:14">
      <c r="A823" s="42">
        <v>2020</v>
      </c>
      <c r="B823" s="42">
        <v>188</v>
      </c>
      <c r="C823" s="1">
        <v>43858</v>
      </c>
      <c r="D823" s="1">
        <v>43920</v>
      </c>
      <c r="E823" s="42" t="s">
        <v>897</v>
      </c>
      <c r="F823" s="42" t="s">
        <v>488</v>
      </c>
      <c r="G823" s="42" t="s">
        <v>898</v>
      </c>
      <c r="H823" s="46">
        <v>216</v>
      </c>
      <c r="J823" s="42" t="s">
        <v>350</v>
      </c>
      <c r="K823" s="42" t="s">
        <v>171</v>
      </c>
      <c r="L823" s="42" t="s">
        <v>1257</v>
      </c>
    </row>
    <row r="824" spans="1:14">
      <c r="A824" s="42">
        <v>2020</v>
      </c>
      <c r="B824" s="42">
        <v>193</v>
      </c>
      <c r="C824" s="1">
        <v>43860</v>
      </c>
      <c r="D824" s="1">
        <v>43861</v>
      </c>
      <c r="E824" s="42" t="s">
        <v>1206</v>
      </c>
      <c r="F824" s="42" t="s">
        <v>486</v>
      </c>
      <c r="G824" s="42" t="s">
        <v>1704</v>
      </c>
      <c r="H824" s="46">
        <v>289.68</v>
      </c>
      <c r="J824" s="42" t="s">
        <v>350</v>
      </c>
      <c r="K824" s="42" t="s">
        <v>29</v>
      </c>
      <c r="L824" s="42" t="s">
        <v>315</v>
      </c>
    </row>
    <row r="825" spans="1:14">
      <c r="A825" s="42">
        <v>2020</v>
      </c>
      <c r="B825" s="42">
        <v>196</v>
      </c>
      <c r="C825" s="1">
        <v>43860</v>
      </c>
      <c r="D825" s="1">
        <v>43866</v>
      </c>
      <c r="E825" s="42" t="s">
        <v>1705</v>
      </c>
      <c r="F825" s="42" t="s">
        <v>576</v>
      </c>
      <c r="G825" s="42" t="s">
        <v>302</v>
      </c>
      <c r="H825" s="46">
        <v>80.64</v>
      </c>
      <c r="J825" s="42" t="s">
        <v>350</v>
      </c>
      <c r="K825" s="42" t="s">
        <v>91</v>
      </c>
      <c r="L825" s="42" t="s">
        <v>1266</v>
      </c>
    </row>
    <row r="826" spans="1:14">
      <c r="A826" s="42">
        <v>2020</v>
      </c>
      <c r="B826" s="42">
        <v>198</v>
      </c>
      <c r="C826" s="1">
        <v>43860</v>
      </c>
      <c r="D826" s="1">
        <v>43916</v>
      </c>
      <c r="E826" s="42" t="s">
        <v>1706</v>
      </c>
      <c r="F826" s="42" t="s">
        <v>1707</v>
      </c>
      <c r="G826" s="42" t="s">
        <v>843</v>
      </c>
      <c r="H826" s="46">
        <v>1255.68</v>
      </c>
      <c r="J826" s="42" t="s">
        <v>350</v>
      </c>
      <c r="K826" s="42" t="s">
        <v>103</v>
      </c>
      <c r="L826" s="42" t="s">
        <v>426</v>
      </c>
    </row>
    <row r="827" spans="1:14">
      <c r="A827" s="42">
        <v>2020</v>
      </c>
      <c r="B827" s="42">
        <v>199</v>
      </c>
      <c r="C827" s="1">
        <v>43860</v>
      </c>
      <c r="D827" s="1">
        <v>43930</v>
      </c>
      <c r="E827" s="42" t="s">
        <v>1708</v>
      </c>
      <c r="F827" s="42" t="s">
        <v>1709</v>
      </c>
      <c r="G827" s="42" t="s">
        <v>1710</v>
      </c>
      <c r="H827" s="46">
        <v>1731.84</v>
      </c>
      <c r="J827" s="42" t="s">
        <v>350</v>
      </c>
      <c r="K827" s="42" t="s">
        <v>103</v>
      </c>
      <c r="L827" s="42" t="s">
        <v>426</v>
      </c>
    </row>
    <row r="828" spans="1:14">
      <c r="A828" s="42">
        <v>2020</v>
      </c>
      <c r="B828" s="42">
        <v>214</v>
      </c>
      <c r="C828" s="1">
        <v>43861</v>
      </c>
      <c r="D828" s="1">
        <v>43916</v>
      </c>
      <c r="E828" s="42" t="s">
        <v>1711</v>
      </c>
      <c r="F828" s="42" t="s">
        <v>1218</v>
      </c>
      <c r="G828" s="42" t="s">
        <v>302</v>
      </c>
      <c r="H828" s="46">
        <v>272.76</v>
      </c>
      <c r="J828" s="42" t="s">
        <v>350</v>
      </c>
      <c r="K828" s="42" t="s">
        <v>69</v>
      </c>
      <c r="L828" s="42" t="s">
        <v>861</v>
      </c>
    </row>
    <row r="829" spans="1:14">
      <c r="A829" s="42">
        <v>2020</v>
      </c>
      <c r="B829" s="42">
        <v>219</v>
      </c>
      <c r="C829" s="1">
        <v>43864</v>
      </c>
      <c r="D829" s="1">
        <v>43907</v>
      </c>
      <c r="F829" s="42" t="s">
        <v>1160</v>
      </c>
      <c r="G829" s="42" t="s">
        <v>1410</v>
      </c>
      <c r="H829" s="46">
        <v>256.68</v>
      </c>
      <c r="J829" s="42" t="s">
        <v>350</v>
      </c>
      <c r="K829" s="42" t="s">
        <v>74</v>
      </c>
      <c r="L829" s="42" t="s">
        <v>832</v>
      </c>
    </row>
    <row r="830" spans="1:14">
      <c r="A830" s="42">
        <v>2020</v>
      </c>
      <c r="B830" s="42">
        <v>220</v>
      </c>
      <c r="C830" s="1">
        <v>43864</v>
      </c>
      <c r="D830" s="1">
        <v>43913</v>
      </c>
      <c r="F830" s="42" t="s">
        <v>1712</v>
      </c>
      <c r="G830" s="42" t="s">
        <v>1410</v>
      </c>
      <c r="H830" s="46">
        <v>1056.9000000000001</v>
      </c>
      <c r="J830" s="42" t="s">
        <v>350</v>
      </c>
      <c r="K830" s="42" t="s">
        <v>151</v>
      </c>
      <c r="L830" s="42" t="s">
        <v>1080</v>
      </c>
    </row>
    <row r="831" spans="1:14">
      <c r="A831" s="42">
        <v>2020</v>
      </c>
      <c r="B831" s="42">
        <v>248</v>
      </c>
      <c r="C831" s="1">
        <v>43865</v>
      </c>
      <c r="D831" s="1">
        <v>43878</v>
      </c>
      <c r="E831" s="42" t="s">
        <v>1713</v>
      </c>
      <c r="F831" s="42" t="s">
        <v>906</v>
      </c>
      <c r="G831" s="42" t="s">
        <v>705</v>
      </c>
      <c r="H831" s="46">
        <v>96.6</v>
      </c>
      <c r="J831" s="42" t="s">
        <v>350</v>
      </c>
      <c r="K831" s="42" t="s">
        <v>119</v>
      </c>
      <c r="L831" s="42" t="s">
        <v>748</v>
      </c>
    </row>
    <row r="832" spans="1:14">
      <c r="A832" s="42">
        <v>2020</v>
      </c>
      <c r="B832" s="42">
        <v>249</v>
      </c>
      <c r="C832" s="1">
        <v>43865</v>
      </c>
      <c r="D832" s="1">
        <v>43881</v>
      </c>
      <c r="E832" s="42" t="s">
        <v>3449</v>
      </c>
      <c r="F832" s="42" t="s">
        <v>461</v>
      </c>
      <c r="G832" s="42" t="s">
        <v>372</v>
      </c>
      <c r="H832" s="46">
        <v>36</v>
      </c>
      <c r="I832" s="42" t="s">
        <v>3450</v>
      </c>
      <c r="J832" s="42" t="s">
        <v>350</v>
      </c>
      <c r="K832" s="42" t="s">
        <v>40</v>
      </c>
      <c r="L832" s="42" t="s">
        <v>640</v>
      </c>
      <c r="N832" s="42">
        <v>33.94</v>
      </c>
    </row>
    <row r="833" spans="1:14">
      <c r="A833" s="42">
        <v>2020</v>
      </c>
      <c r="B833" s="42">
        <v>250</v>
      </c>
      <c r="C833" s="1">
        <v>43865</v>
      </c>
      <c r="D833" s="1">
        <v>43902</v>
      </c>
      <c r="E833" s="42" t="s">
        <v>3451</v>
      </c>
      <c r="F833" s="42" t="s">
        <v>461</v>
      </c>
      <c r="G833" s="42" t="s">
        <v>3452</v>
      </c>
      <c r="H833" s="46">
        <v>399.36</v>
      </c>
      <c r="I833" s="42" t="s">
        <v>3450</v>
      </c>
      <c r="J833" s="42" t="s">
        <v>350</v>
      </c>
      <c r="K833" s="42" t="s">
        <v>40</v>
      </c>
      <c r="L833" s="42" t="s">
        <v>640</v>
      </c>
      <c r="N833" s="42">
        <v>36</v>
      </c>
    </row>
    <row r="834" spans="1:14">
      <c r="A834" s="42">
        <v>2020</v>
      </c>
      <c r="B834" s="42">
        <v>251</v>
      </c>
      <c r="C834" s="1">
        <v>43865</v>
      </c>
      <c r="D834" s="1">
        <v>43900</v>
      </c>
      <c r="F834" s="42" t="s">
        <v>1714</v>
      </c>
      <c r="G834" s="42" t="s">
        <v>1715</v>
      </c>
      <c r="H834" s="46">
        <v>141.36000000000001</v>
      </c>
      <c r="J834" s="42" t="s">
        <v>350</v>
      </c>
      <c r="K834" s="42" t="s">
        <v>519</v>
      </c>
      <c r="L834" s="42" t="s">
        <v>520</v>
      </c>
    </row>
    <row r="835" spans="1:14">
      <c r="A835" s="42">
        <v>2020</v>
      </c>
      <c r="B835" s="42">
        <v>252</v>
      </c>
      <c r="C835" s="1">
        <v>43865</v>
      </c>
      <c r="D835" s="1">
        <v>43902</v>
      </c>
      <c r="F835" s="42" t="s">
        <v>1444</v>
      </c>
      <c r="G835" s="42" t="s">
        <v>1716</v>
      </c>
      <c r="H835" s="46">
        <v>866.04</v>
      </c>
      <c r="J835" s="42" t="s">
        <v>350</v>
      </c>
      <c r="K835" s="42" t="s">
        <v>40</v>
      </c>
      <c r="L835" s="42" t="s">
        <v>640</v>
      </c>
    </row>
    <row r="836" spans="1:14">
      <c r="A836" s="42">
        <v>2020</v>
      </c>
      <c r="B836" s="42">
        <v>258</v>
      </c>
      <c r="C836" s="1">
        <v>43866</v>
      </c>
      <c r="D836" s="1">
        <v>43878</v>
      </c>
      <c r="E836" s="42" t="s">
        <v>1529</v>
      </c>
      <c r="F836" s="42" t="s">
        <v>1530</v>
      </c>
      <c r="G836" s="42" t="s">
        <v>1703</v>
      </c>
      <c r="H836" s="46">
        <v>99.36</v>
      </c>
      <c r="J836" s="42" t="s">
        <v>350</v>
      </c>
      <c r="K836" s="42" t="s">
        <v>83</v>
      </c>
      <c r="L836" s="42" t="s">
        <v>1532</v>
      </c>
    </row>
    <row r="837" spans="1:14">
      <c r="A837" s="42">
        <v>2020</v>
      </c>
      <c r="B837" s="42">
        <v>260</v>
      </c>
      <c r="C837" s="1">
        <v>43866</v>
      </c>
      <c r="D837" s="1">
        <v>43878</v>
      </c>
      <c r="E837" s="42" t="s">
        <v>1717</v>
      </c>
      <c r="F837" s="42" t="s">
        <v>1718</v>
      </c>
      <c r="G837" s="42" t="s">
        <v>898</v>
      </c>
      <c r="H837" s="46">
        <v>78</v>
      </c>
      <c r="J837" s="42" t="s">
        <v>350</v>
      </c>
      <c r="K837" s="42" t="s">
        <v>160</v>
      </c>
      <c r="L837" s="42" t="s">
        <v>1526</v>
      </c>
    </row>
    <row r="838" spans="1:14">
      <c r="A838" s="42">
        <v>2020</v>
      </c>
      <c r="B838" s="42">
        <v>261</v>
      </c>
      <c r="C838" s="1">
        <v>43866</v>
      </c>
      <c r="D838" s="1">
        <v>43949</v>
      </c>
      <c r="E838" s="42" t="s">
        <v>1557</v>
      </c>
      <c r="F838" s="42" t="s">
        <v>1061</v>
      </c>
      <c r="G838" s="42" t="s">
        <v>1719</v>
      </c>
      <c r="H838" s="46">
        <v>90</v>
      </c>
      <c r="J838" s="42" t="s">
        <v>350</v>
      </c>
      <c r="K838" s="42" t="s">
        <v>160</v>
      </c>
      <c r="L838" s="42" t="s">
        <v>1526</v>
      </c>
    </row>
    <row r="839" spans="1:14">
      <c r="A839" s="42">
        <v>2020</v>
      </c>
      <c r="B839" s="42">
        <v>262</v>
      </c>
      <c r="C839" s="1">
        <v>43866</v>
      </c>
      <c r="D839" s="1">
        <v>43878</v>
      </c>
      <c r="E839" s="42" t="s">
        <v>1720</v>
      </c>
      <c r="F839" s="42" t="s">
        <v>696</v>
      </c>
      <c r="G839" s="42" t="s">
        <v>302</v>
      </c>
      <c r="H839" s="46">
        <v>291.11</v>
      </c>
      <c r="J839" s="42" t="s">
        <v>350</v>
      </c>
      <c r="K839" s="42" t="s">
        <v>100</v>
      </c>
      <c r="L839" s="42" t="s">
        <v>435</v>
      </c>
    </row>
    <row r="840" spans="1:14">
      <c r="A840" s="42">
        <v>2020</v>
      </c>
      <c r="B840" s="42">
        <v>263</v>
      </c>
      <c r="C840" s="1">
        <v>43866</v>
      </c>
      <c r="D840" s="1">
        <v>43874</v>
      </c>
      <c r="E840" s="42" t="s">
        <v>1721</v>
      </c>
      <c r="F840" s="42" t="s">
        <v>647</v>
      </c>
      <c r="G840" s="42" t="s">
        <v>948</v>
      </c>
      <c r="H840" s="46">
        <v>325.44</v>
      </c>
      <c r="J840" s="42" t="s">
        <v>350</v>
      </c>
      <c r="K840" s="42" t="s">
        <v>100</v>
      </c>
      <c r="L840" s="42" t="s">
        <v>435</v>
      </c>
    </row>
    <row r="841" spans="1:14">
      <c r="A841" s="42">
        <v>2020</v>
      </c>
      <c r="B841" s="42">
        <v>264</v>
      </c>
      <c r="C841" s="1">
        <v>43866</v>
      </c>
      <c r="D841" s="1">
        <v>43874</v>
      </c>
      <c r="E841" s="42" t="s">
        <v>1454</v>
      </c>
      <c r="F841" s="42" t="s">
        <v>647</v>
      </c>
      <c r="G841" s="42" t="s">
        <v>948</v>
      </c>
      <c r="H841" s="46">
        <v>271.44</v>
      </c>
      <c r="J841" s="42" t="s">
        <v>350</v>
      </c>
      <c r="K841" s="42" t="s">
        <v>100</v>
      </c>
      <c r="L841" s="42" t="s">
        <v>435</v>
      </c>
    </row>
    <row r="842" spans="1:14">
      <c r="A842" s="42">
        <v>2020</v>
      </c>
      <c r="B842" s="42">
        <v>269</v>
      </c>
      <c r="C842" s="1">
        <v>43867</v>
      </c>
      <c r="D842" s="1">
        <v>43886</v>
      </c>
      <c r="E842" s="42" t="s">
        <v>1722</v>
      </c>
      <c r="F842" s="42" t="s">
        <v>326</v>
      </c>
      <c r="G842" s="42" t="s">
        <v>705</v>
      </c>
      <c r="H842" s="46">
        <v>43.44</v>
      </c>
      <c r="J842" s="42" t="s">
        <v>350</v>
      </c>
      <c r="K842" s="42" t="s">
        <v>70</v>
      </c>
      <c r="L842" s="42" t="s">
        <v>393</v>
      </c>
    </row>
    <row r="843" spans="1:14">
      <c r="A843" s="42">
        <v>2020</v>
      </c>
      <c r="B843" s="42">
        <v>291</v>
      </c>
      <c r="C843" s="1">
        <v>43872</v>
      </c>
      <c r="D843" s="1">
        <v>43917</v>
      </c>
      <c r="E843" s="42" t="s">
        <v>1723</v>
      </c>
      <c r="F843" s="42" t="s">
        <v>736</v>
      </c>
      <c r="G843" s="42" t="s">
        <v>1724</v>
      </c>
      <c r="H843" s="46">
        <v>41.88</v>
      </c>
      <c r="J843" s="42" t="s">
        <v>350</v>
      </c>
      <c r="K843" s="42" t="s">
        <v>120</v>
      </c>
      <c r="L843" s="42" t="s">
        <v>738</v>
      </c>
    </row>
    <row r="844" spans="1:14">
      <c r="A844" s="42">
        <v>2020</v>
      </c>
      <c r="B844" s="42">
        <v>292</v>
      </c>
      <c r="C844" s="1">
        <v>43872</v>
      </c>
      <c r="D844" s="1">
        <v>43880</v>
      </c>
      <c r="E844" s="42" t="s">
        <v>1642</v>
      </c>
      <c r="F844" s="42" t="s">
        <v>1643</v>
      </c>
      <c r="G844" s="42" t="s">
        <v>302</v>
      </c>
      <c r="H844" s="46">
        <v>416.52</v>
      </c>
      <c r="J844" s="42" t="s">
        <v>350</v>
      </c>
      <c r="K844" s="42" t="s">
        <v>92</v>
      </c>
      <c r="L844" s="42" t="s">
        <v>1450</v>
      </c>
    </row>
    <row r="845" spans="1:14">
      <c r="A845" s="42">
        <v>2020</v>
      </c>
      <c r="B845" s="42">
        <v>293</v>
      </c>
      <c r="C845" s="1">
        <v>43872</v>
      </c>
      <c r="D845" s="1">
        <v>43880</v>
      </c>
      <c r="E845" s="42" t="s">
        <v>1646</v>
      </c>
      <c r="F845" s="42" t="s">
        <v>1255</v>
      </c>
      <c r="G845" s="42" t="s">
        <v>1725</v>
      </c>
      <c r="H845" s="46">
        <v>416.52</v>
      </c>
      <c r="J845" s="42" t="s">
        <v>350</v>
      </c>
      <c r="K845" s="42" t="s">
        <v>49</v>
      </c>
      <c r="L845" s="42" t="s">
        <v>401</v>
      </c>
    </row>
    <row r="846" spans="1:14">
      <c r="A846" s="42">
        <v>2020</v>
      </c>
      <c r="B846" s="42">
        <v>301</v>
      </c>
      <c r="C846" s="1">
        <v>43873</v>
      </c>
      <c r="D846" s="1">
        <v>43907</v>
      </c>
      <c r="E846" s="42" t="s">
        <v>1726</v>
      </c>
      <c r="F846" s="42" t="s">
        <v>488</v>
      </c>
      <c r="G846" s="42" t="s">
        <v>622</v>
      </c>
      <c r="H846" s="46">
        <v>461.52</v>
      </c>
      <c r="J846" s="42" t="s">
        <v>350</v>
      </c>
      <c r="K846" s="42" t="s">
        <v>29</v>
      </c>
      <c r="L846" s="42" t="s">
        <v>315</v>
      </c>
    </row>
    <row r="847" spans="1:14">
      <c r="A847" s="42">
        <v>2020</v>
      </c>
      <c r="B847" s="42">
        <v>304</v>
      </c>
      <c r="C847" s="1">
        <v>43873</v>
      </c>
      <c r="D847" s="1">
        <v>43886</v>
      </c>
      <c r="E847" s="42" t="s">
        <v>1727</v>
      </c>
      <c r="F847" s="42" t="s">
        <v>1728</v>
      </c>
      <c r="G847" s="42" t="s">
        <v>372</v>
      </c>
      <c r="H847" s="46">
        <v>36</v>
      </c>
      <c r="J847" s="42" t="s">
        <v>350</v>
      </c>
      <c r="K847" s="42" t="s">
        <v>70</v>
      </c>
      <c r="L847" s="42" t="s">
        <v>393</v>
      </c>
    </row>
    <row r="848" spans="1:14">
      <c r="A848" s="42">
        <v>2020</v>
      </c>
      <c r="B848" s="42">
        <v>336</v>
      </c>
      <c r="C848" s="1">
        <v>43878</v>
      </c>
      <c r="D848" s="1">
        <v>43893</v>
      </c>
      <c r="E848" s="42" t="s">
        <v>1729</v>
      </c>
      <c r="F848" s="42" t="s">
        <v>341</v>
      </c>
      <c r="G848" s="42" t="s">
        <v>1730</v>
      </c>
      <c r="H848" s="46">
        <v>124.92</v>
      </c>
      <c r="J848" s="42" t="s">
        <v>350</v>
      </c>
      <c r="K848" s="42" t="s">
        <v>46</v>
      </c>
      <c r="L848" s="42" t="s">
        <v>1120</v>
      </c>
    </row>
    <row r="849" spans="1:12">
      <c r="A849" s="42">
        <v>2020</v>
      </c>
      <c r="B849" s="42">
        <v>337</v>
      </c>
      <c r="C849" s="1">
        <v>43878</v>
      </c>
      <c r="D849" s="1">
        <v>43936</v>
      </c>
      <c r="E849" s="42" t="s">
        <v>1731</v>
      </c>
      <c r="F849" s="42" t="s">
        <v>1732</v>
      </c>
      <c r="G849" s="42" t="s">
        <v>302</v>
      </c>
      <c r="H849" s="46">
        <v>376.56</v>
      </c>
      <c r="J849" s="42" t="s">
        <v>350</v>
      </c>
      <c r="K849" s="42" t="s">
        <v>111</v>
      </c>
      <c r="L849" s="42" t="s">
        <v>416</v>
      </c>
    </row>
    <row r="850" spans="1:12">
      <c r="A850" s="42">
        <v>2020</v>
      </c>
      <c r="B850" s="42">
        <v>341</v>
      </c>
      <c r="C850" s="1">
        <v>43878</v>
      </c>
      <c r="D850" s="1">
        <v>43885</v>
      </c>
      <c r="E850" s="42" t="s">
        <v>1733</v>
      </c>
      <c r="F850" s="42" t="s">
        <v>1734</v>
      </c>
      <c r="G850" s="42" t="s">
        <v>1735</v>
      </c>
      <c r="H850" s="46">
        <v>457.56</v>
      </c>
      <c r="J850" s="42" t="s">
        <v>350</v>
      </c>
      <c r="K850" s="42" t="s">
        <v>52</v>
      </c>
      <c r="L850" s="42" t="s">
        <v>319</v>
      </c>
    </row>
    <row r="851" spans="1:12">
      <c r="A851" s="42">
        <v>2020</v>
      </c>
      <c r="B851" s="42">
        <v>343</v>
      </c>
      <c r="C851" s="1">
        <v>43878</v>
      </c>
      <c r="D851" s="1">
        <v>43955</v>
      </c>
      <c r="E851" s="42" t="s">
        <v>466</v>
      </c>
      <c r="F851" s="42" t="s">
        <v>467</v>
      </c>
      <c r="G851" s="42" t="s">
        <v>1273</v>
      </c>
      <c r="H851" s="46">
        <v>205.92</v>
      </c>
      <c r="J851" s="42" t="s">
        <v>350</v>
      </c>
      <c r="K851" s="42" t="s">
        <v>44</v>
      </c>
      <c r="L851" s="42" t="s">
        <v>1245</v>
      </c>
    </row>
    <row r="852" spans="1:12">
      <c r="A852" s="42">
        <v>2020</v>
      </c>
      <c r="B852" s="42">
        <v>344</v>
      </c>
      <c r="C852" s="1">
        <v>43878</v>
      </c>
      <c r="D852" s="1">
        <v>43962</v>
      </c>
      <c r="E852" s="42" t="s">
        <v>1736</v>
      </c>
      <c r="F852" s="42" t="s">
        <v>1218</v>
      </c>
      <c r="G852" s="42" t="s">
        <v>1737</v>
      </c>
      <c r="H852" s="46">
        <v>615.12</v>
      </c>
      <c r="J852" s="42" t="s">
        <v>350</v>
      </c>
      <c r="K852" s="42" t="s">
        <v>56</v>
      </c>
      <c r="L852" s="42" t="s">
        <v>698</v>
      </c>
    </row>
    <row r="853" spans="1:12">
      <c r="A853" s="42">
        <v>2020</v>
      </c>
      <c r="B853" s="42">
        <v>346</v>
      </c>
      <c r="C853" s="1">
        <v>43878</v>
      </c>
      <c r="D853" s="1">
        <v>43893</v>
      </c>
      <c r="F853" s="42" t="s">
        <v>541</v>
      </c>
      <c r="G853" s="42" t="s">
        <v>1738</v>
      </c>
      <c r="H853" s="46">
        <v>89.88</v>
      </c>
      <c r="J853" s="42" t="s">
        <v>350</v>
      </c>
      <c r="K853" s="42" t="s">
        <v>40</v>
      </c>
      <c r="L853" s="42" t="s">
        <v>640</v>
      </c>
    </row>
    <row r="854" spans="1:12">
      <c r="A854" s="42">
        <v>2020</v>
      </c>
      <c r="B854" s="42">
        <v>347</v>
      </c>
      <c r="C854" s="1">
        <v>43878</v>
      </c>
      <c r="D854" s="1">
        <v>43938</v>
      </c>
      <c r="E854" s="42" t="s">
        <v>1739</v>
      </c>
      <c r="F854" s="42" t="s">
        <v>1740</v>
      </c>
      <c r="G854" s="42" t="s">
        <v>1741</v>
      </c>
      <c r="H854" s="46">
        <v>321.60000000000002</v>
      </c>
      <c r="J854" s="42" t="s">
        <v>350</v>
      </c>
      <c r="K854" s="42" t="s">
        <v>77</v>
      </c>
      <c r="L854" s="42" t="s">
        <v>767</v>
      </c>
    </row>
    <row r="855" spans="1:12">
      <c r="A855" s="42">
        <v>2020</v>
      </c>
      <c r="B855" s="42">
        <v>347</v>
      </c>
      <c r="C855" s="1">
        <v>43878</v>
      </c>
      <c r="D855" s="1">
        <v>43938</v>
      </c>
      <c r="E855" s="42" t="s">
        <v>1742</v>
      </c>
      <c r="F855" s="42" t="s">
        <v>1740</v>
      </c>
      <c r="G855" s="42" t="s">
        <v>1741</v>
      </c>
      <c r="H855" s="46">
        <v>321.60000000000002</v>
      </c>
      <c r="J855" s="42" t="s">
        <v>350</v>
      </c>
      <c r="K855" s="42" t="s">
        <v>77</v>
      </c>
      <c r="L855" s="42" t="s">
        <v>767</v>
      </c>
    </row>
    <row r="856" spans="1:12">
      <c r="A856" s="42">
        <v>2020</v>
      </c>
      <c r="B856" s="42">
        <v>349</v>
      </c>
      <c r="C856" s="1">
        <v>43878</v>
      </c>
      <c r="D856" s="1">
        <v>43938</v>
      </c>
      <c r="E856" s="42" t="s">
        <v>1743</v>
      </c>
      <c r="F856" s="42" t="s">
        <v>1744</v>
      </c>
      <c r="G856" s="42" t="s">
        <v>1745</v>
      </c>
      <c r="H856" s="46">
        <v>475.92</v>
      </c>
      <c r="J856" s="42" t="s">
        <v>350</v>
      </c>
      <c r="K856" s="42" t="s">
        <v>77</v>
      </c>
      <c r="L856" s="42" t="s">
        <v>767</v>
      </c>
    </row>
    <row r="857" spans="1:12">
      <c r="A857" s="42">
        <v>2020</v>
      </c>
      <c r="B857" s="42">
        <v>350</v>
      </c>
      <c r="C857" s="1">
        <v>43878</v>
      </c>
      <c r="D857" s="1">
        <v>43895</v>
      </c>
      <c r="E857" s="42" t="s">
        <v>1746</v>
      </c>
      <c r="F857" s="42" t="s">
        <v>536</v>
      </c>
      <c r="G857" s="42" t="s">
        <v>1747</v>
      </c>
      <c r="H857" s="46">
        <v>456</v>
      </c>
      <c r="J857" s="42" t="s">
        <v>350</v>
      </c>
      <c r="K857" s="42" t="s">
        <v>68</v>
      </c>
      <c r="L857" s="42" t="s">
        <v>853</v>
      </c>
    </row>
    <row r="858" spans="1:12">
      <c r="A858" s="42">
        <v>2020</v>
      </c>
      <c r="B858" s="42">
        <v>351</v>
      </c>
      <c r="C858" s="1">
        <v>43878</v>
      </c>
      <c r="D858" s="1">
        <v>43908</v>
      </c>
      <c r="F858" s="42" t="s">
        <v>1748</v>
      </c>
      <c r="G858" s="42" t="s">
        <v>476</v>
      </c>
      <c r="H858" s="46">
        <v>1073.52</v>
      </c>
      <c r="J858" s="42" t="s">
        <v>350</v>
      </c>
      <c r="K858" s="42" t="s">
        <v>41</v>
      </c>
      <c r="L858" s="42" t="s">
        <v>1180</v>
      </c>
    </row>
    <row r="859" spans="1:12">
      <c r="A859" s="42">
        <v>2020</v>
      </c>
      <c r="B859" s="42">
        <v>359</v>
      </c>
      <c r="C859" s="1">
        <v>43880</v>
      </c>
      <c r="D859" s="1">
        <v>43901</v>
      </c>
      <c r="E859" s="42" t="s">
        <v>1335</v>
      </c>
      <c r="F859" s="42" t="s">
        <v>884</v>
      </c>
      <c r="G859" s="42" t="s">
        <v>1749</v>
      </c>
      <c r="H859" s="46">
        <v>215.04</v>
      </c>
      <c r="J859" s="42" t="s">
        <v>350</v>
      </c>
      <c r="K859" s="42" t="s">
        <v>30</v>
      </c>
      <c r="L859" s="42" t="s">
        <v>484</v>
      </c>
    </row>
    <row r="860" spans="1:12">
      <c r="A860" s="42">
        <v>2020</v>
      </c>
      <c r="B860" s="42">
        <v>361</v>
      </c>
      <c r="C860" s="1">
        <v>43880</v>
      </c>
      <c r="D860" s="1">
        <v>43893</v>
      </c>
      <c r="E860" s="42" t="s">
        <v>963</v>
      </c>
      <c r="F860" s="42" t="s">
        <v>933</v>
      </c>
      <c r="G860" s="42" t="s">
        <v>1750</v>
      </c>
      <c r="H860" s="46">
        <v>53.88</v>
      </c>
      <c r="J860" s="42" t="s">
        <v>350</v>
      </c>
      <c r="K860" s="42" t="s">
        <v>42</v>
      </c>
      <c r="L860" s="42" t="s">
        <v>1349</v>
      </c>
    </row>
    <row r="861" spans="1:12">
      <c r="A861" s="42">
        <v>2020</v>
      </c>
      <c r="B861" s="42">
        <v>362</v>
      </c>
      <c r="C861" s="1">
        <v>43880</v>
      </c>
      <c r="D861" s="1">
        <v>43900</v>
      </c>
      <c r="E861" s="42" t="s">
        <v>592</v>
      </c>
      <c r="F861" s="42" t="s">
        <v>593</v>
      </c>
      <c r="G861" s="42" t="s">
        <v>1751</v>
      </c>
      <c r="H861" s="46">
        <v>652.91999999999996</v>
      </c>
      <c r="J861" s="42" t="s">
        <v>350</v>
      </c>
      <c r="K861" s="42" t="s">
        <v>30</v>
      </c>
      <c r="L861" s="42" t="s">
        <v>484</v>
      </c>
    </row>
    <row r="862" spans="1:12">
      <c r="A862" s="42">
        <v>2020</v>
      </c>
      <c r="B862" s="42">
        <v>368</v>
      </c>
      <c r="C862" s="1">
        <v>43880</v>
      </c>
      <c r="D862" s="1">
        <v>43899</v>
      </c>
      <c r="E862" s="42" t="s">
        <v>726</v>
      </c>
      <c r="F862" s="42" t="s">
        <v>633</v>
      </c>
      <c r="G862" s="42" t="s">
        <v>1752</v>
      </c>
      <c r="H862" s="46">
        <v>101.64</v>
      </c>
      <c r="J862" s="42" t="s">
        <v>350</v>
      </c>
      <c r="K862" s="42" t="s">
        <v>40</v>
      </c>
      <c r="L862" s="42" t="s">
        <v>640</v>
      </c>
    </row>
    <row r="863" spans="1:12">
      <c r="A863" s="42">
        <v>2020</v>
      </c>
      <c r="B863" s="42">
        <v>373</v>
      </c>
      <c r="C863" s="1">
        <v>43881</v>
      </c>
      <c r="D863" s="1">
        <v>43892</v>
      </c>
      <c r="E863" s="42" t="s">
        <v>664</v>
      </c>
      <c r="F863" s="42" t="s">
        <v>665</v>
      </c>
      <c r="G863" s="42" t="s">
        <v>1753</v>
      </c>
      <c r="H863" s="46">
        <v>54.96</v>
      </c>
      <c r="J863" s="42" t="s">
        <v>350</v>
      </c>
      <c r="K863" s="42" t="s">
        <v>40</v>
      </c>
      <c r="L863" s="42" t="s">
        <v>640</v>
      </c>
    </row>
    <row r="864" spans="1:12">
      <c r="A864" s="42">
        <v>2020</v>
      </c>
      <c r="B864" s="42">
        <v>379</v>
      </c>
      <c r="C864" s="1">
        <v>43881</v>
      </c>
      <c r="D864" s="1">
        <v>43909</v>
      </c>
      <c r="E864" s="42" t="s">
        <v>1754</v>
      </c>
      <c r="F864" s="42" t="s">
        <v>1755</v>
      </c>
      <c r="G864" s="42" t="s">
        <v>1556</v>
      </c>
      <c r="H864" s="46">
        <v>54.96</v>
      </c>
      <c r="J864" s="42" t="s">
        <v>350</v>
      </c>
      <c r="K864" s="42" t="s">
        <v>84</v>
      </c>
      <c r="L864" s="42" t="s">
        <v>1397</v>
      </c>
    </row>
    <row r="865" spans="1:12">
      <c r="A865" s="42">
        <v>2020</v>
      </c>
      <c r="B865" s="42">
        <v>382</v>
      </c>
      <c r="C865" s="1">
        <v>43881</v>
      </c>
      <c r="D865" s="1">
        <v>43941</v>
      </c>
      <c r="E865" s="42" t="s">
        <v>1756</v>
      </c>
      <c r="F865" s="42" t="s">
        <v>419</v>
      </c>
      <c r="G865" s="42" t="s">
        <v>1757</v>
      </c>
      <c r="H865" s="46">
        <v>240</v>
      </c>
      <c r="J865" s="42" t="s">
        <v>350</v>
      </c>
      <c r="K865" s="42" t="s">
        <v>35</v>
      </c>
      <c r="L865" s="42" t="s">
        <v>328</v>
      </c>
    </row>
    <row r="866" spans="1:12">
      <c r="A866" s="42">
        <v>2020</v>
      </c>
      <c r="B866" s="42">
        <v>383</v>
      </c>
      <c r="C866" s="1">
        <v>43881</v>
      </c>
      <c r="D866" s="1">
        <v>43914</v>
      </c>
      <c r="F866" s="42" t="s">
        <v>1758</v>
      </c>
      <c r="G866" s="42" t="s">
        <v>898</v>
      </c>
      <c r="H866" s="46">
        <v>867.72</v>
      </c>
      <c r="J866" s="42" t="s">
        <v>350</v>
      </c>
      <c r="K866" s="42" t="s">
        <v>91</v>
      </c>
      <c r="L866" s="42" t="s">
        <v>1266</v>
      </c>
    </row>
    <row r="867" spans="1:12">
      <c r="A867" s="42">
        <v>2020</v>
      </c>
      <c r="B867" s="42">
        <v>386</v>
      </c>
      <c r="C867" s="1">
        <v>43885</v>
      </c>
      <c r="D867" s="1">
        <v>43889</v>
      </c>
      <c r="E867" s="42" t="s">
        <v>1759</v>
      </c>
      <c r="F867" s="42" t="s">
        <v>1295</v>
      </c>
      <c r="G867" s="42" t="s">
        <v>302</v>
      </c>
      <c r="H867" s="46">
        <v>126.96</v>
      </c>
      <c r="J867" s="42" t="s">
        <v>350</v>
      </c>
      <c r="K867" s="42" t="s">
        <v>181</v>
      </c>
      <c r="L867" s="42" t="s">
        <v>1760</v>
      </c>
    </row>
    <row r="868" spans="1:12">
      <c r="A868" s="42">
        <v>2020</v>
      </c>
      <c r="B868" s="42">
        <v>387</v>
      </c>
      <c r="C868" s="1">
        <v>43885</v>
      </c>
      <c r="D868" s="1">
        <v>43893</v>
      </c>
      <c r="E868" s="42" t="s">
        <v>1527</v>
      </c>
      <c r="F868" s="42" t="s">
        <v>326</v>
      </c>
      <c r="G868" s="42" t="s">
        <v>1761</v>
      </c>
      <c r="H868" s="46">
        <v>93</v>
      </c>
      <c r="J868" s="42" t="s">
        <v>350</v>
      </c>
      <c r="K868" s="42" t="s">
        <v>103</v>
      </c>
      <c r="L868" s="42" t="s">
        <v>426</v>
      </c>
    </row>
    <row r="869" spans="1:12">
      <c r="A869" s="42">
        <v>2020</v>
      </c>
      <c r="B869" s="42">
        <v>393</v>
      </c>
      <c r="C869" s="1">
        <v>43885</v>
      </c>
      <c r="D869" s="1">
        <v>43901</v>
      </c>
      <c r="E869" s="42" t="s">
        <v>1762</v>
      </c>
      <c r="F869" s="42" t="s">
        <v>433</v>
      </c>
      <c r="G869" s="42" t="s">
        <v>1763</v>
      </c>
      <c r="H869" s="46">
        <v>362.52</v>
      </c>
      <c r="J869" s="42" t="s">
        <v>350</v>
      </c>
      <c r="K869" s="42" t="s">
        <v>92</v>
      </c>
      <c r="L869" s="42" t="s">
        <v>1450</v>
      </c>
    </row>
    <row r="870" spans="1:12">
      <c r="A870" s="42">
        <v>2020</v>
      </c>
      <c r="B870" s="42">
        <v>394</v>
      </c>
      <c r="C870" s="1">
        <v>43885</v>
      </c>
      <c r="D870" s="1">
        <v>43915</v>
      </c>
      <c r="E870" s="42" t="s">
        <v>1764</v>
      </c>
      <c r="F870" s="42" t="s">
        <v>1765</v>
      </c>
      <c r="G870" s="42" t="s">
        <v>302</v>
      </c>
      <c r="H870" s="46">
        <v>75.48</v>
      </c>
      <c r="J870" s="42" t="s">
        <v>350</v>
      </c>
      <c r="K870" s="42" t="s">
        <v>27</v>
      </c>
      <c r="L870" s="42" t="s">
        <v>944</v>
      </c>
    </row>
    <row r="871" spans="1:12">
      <c r="A871" s="42">
        <v>2020</v>
      </c>
      <c r="B871" s="42">
        <v>401</v>
      </c>
      <c r="C871" s="1">
        <v>43887</v>
      </c>
      <c r="D871" s="1">
        <v>43923</v>
      </c>
      <c r="E871" s="42" t="s">
        <v>1766</v>
      </c>
      <c r="F871" s="42" t="s">
        <v>1016</v>
      </c>
      <c r="G871" s="42" t="s">
        <v>1767</v>
      </c>
      <c r="H871" s="46">
        <v>83.88</v>
      </c>
      <c r="J871" s="42" t="s">
        <v>350</v>
      </c>
      <c r="K871" s="42" t="s">
        <v>31</v>
      </c>
      <c r="L871" s="42" t="s">
        <v>351</v>
      </c>
    </row>
    <row r="872" spans="1:12">
      <c r="A872" s="42">
        <v>2020</v>
      </c>
      <c r="B872" s="42">
        <v>401</v>
      </c>
      <c r="C872" s="1">
        <v>43887</v>
      </c>
      <c r="D872" s="1">
        <v>43923</v>
      </c>
      <c r="E872" s="42" t="s">
        <v>1015</v>
      </c>
      <c r="F872" s="42" t="s">
        <v>1016</v>
      </c>
      <c r="G872" s="42" t="s">
        <v>1767</v>
      </c>
      <c r="H872" s="46">
        <v>83.88</v>
      </c>
      <c r="J872" s="42" t="s">
        <v>350</v>
      </c>
      <c r="K872" s="42" t="s">
        <v>31</v>
      </c>
      <c r="L872" s="42" t="s">
        <v>351</v>
      </c>
    </row>
    <row r="873" spans="1:12">
      <c r="A873" s="42">
        <v>2020</v>
      </c>
      <c r="B873" s="42">
        <v>410</v>
      </c>
      <c r="C873" s="1">
        <v>43887</v>
      </c>
      <c r="D873" s="1">
        <v>43921</v>
      </c>
      <c r="F873" s="42" t="s">
        <v>1768</v>
      </c>
      <c r="G873" s="42" t="s">
        <v>1769</v>
      </c>
      <c r="H873" s="46">
        <v>358.8</v>
      </c>
      <c r="J873" s="42" t="s">
        <v>350</v>
      </c>
      <c r="K873" s="42" t="s">
        <v>43</v>
      </c>
      <c r="L873" s="42" t="s">
        <v>1334</v>
      </c>
    </row>
    <row r="874" spans="1:12">
      <c r="A874" s="42">
        <v>2020</v>
      </c>
      <c r="B874" s="42">
        <v>412</v>
      </c>
      <c r="C874" s="1">
        <v>43887</v>
      </c>
      <c r="D874" s="1">
        <v>43893</v>
      </c>
      <c r="E874" s="42" t="s">
        <v>504</v>
      </c>
      <c r="F874" s="42" t="s">
        <v>505</v>
      </c>
      <c r="G874" s="42" t="s">
        <v>372</v>
      </c>
      <c r="H874" s="46">
        <v>36</v>
      </c>
      <c r="J874" s="42" t="s">
        <v>350</v>
      </c>
      <c r="K874" s="42" t="s">
        <v>175</v>
      </c>
      <c r="L874" s="42" t="s">
        <v>1594</v>
      </c>
    </row>
    <row r="875" spans="1:12">
      <c r="A875" s="42">
        <v>2020</v>
      </c>
      <c r="B875" s="42">
        <v>412</v>
      </c>
      <c r="C875" s="1">
        <v>43887</v>
      </c>
      <c r="D875" s="1">
        <v>43893</v>
      </c>
      <c r="E875" s="42" t="s">
        <v>508</v>
      </c>
      <c r="F875" s="42" t="s">
        <v>509</v>
      </c>
      <c r="G875" s="42" t="s">
        <v>372</v>
      </c>
      <c r="H875" s="46">
        <v>36</v>
      </c>
      <c r="J875" s="42" t="s">
        <v>350</v>
      </c>
      <c r="K875" s="42" t="s">
        <v>175</v>
      </c>
      <c r="L875" s="42" t="s">
        <v>1594</v>
      </c>
    </row>
    <row r="876" spans="1:12">
      <c r="A876" s="42">
        <v>2020</v>
      </c>
      <c r="B876" s="42">
        <v>413</v>
      </c>
      <c r="C876" s="1">
        <v>43887</v>
      </c>
      <c r="D876" s="1">
        <v>43893</v>
      </c>
      <c r="E876" s="42" t="s">
        <v>1770</v>
      </c>
      <c r="F876" s="42" t="s">
        <v>505</v>
      </c>
      <c r="G876" s="42" t="s">
        <v>372</v>
      </c>
      <c r="H876" s="46">
        <v>36</v>
      </c>
      <c r="J876" s="42" t="s">
        <v>350</v>
      </c>
      <c r="K876" s="42" t="s">
        <v>42</v>
      </c>
      <c r="L876" s="42" t="s">
        <v>1349</v>
      </c>
    </row>
    <row r="877" spans="1:12">
      <c r="A877" s="42">
        <v>2020</v>
      </c>
      <c r="B877" s="42">
        <v>419</v>
      </c>
      <c r="C877" s="1">
        <v>43887</v>
      </c>
      <c r="D877" s="1">
        <v>43917</v>
      </c>
      <c r="E877" s="42" t="s">
        <v>671</v>
      </c>
      <c r="F877" s="42" t="s">
        <v>672</v>
      </c>
      <c r="G877" s="42" t="s">
        <v>1771</v>
      </c>
      <c r="H877" s="46">
        <v>57.36</v>
      </c>
      <c r="J877" s="42" t="s">
        <v>350</v>
      </c>
      <c r="K877" s="42" t="s">
        <v>94</v>
      </c>
      <c r="L877" s="42" t="s">
        <v>674</v>
      </c>
    </row>
    <row r="878" spans="1:12">
      <c r="A878" s="42">
        <v>2020</v>
      </c>
      <c r="B878" s="42">
        <v>420</v>
      </c>
      <c r="C878" s="1">
        <v>43887</v>
      </c>
      <c r="D878" s="1">
        <v>43917</v>
      </c>
      <c r="E878" s="42" t="s">
        <v>1772</v>
      </c>
      <c r="F878" s="42" t="s">
        <v>1773</v>
      </c>
      <c r="G878" s="42" t="s">
        <v>1774</v>
      </c>
      <c r="H878" s="46">
        <v>54.96</v>
      </c>
      <c r="J878" s="42" t="s">
        <v>350</v>
      </c>
      <c r="K878" s="42" t="s">
        <v>94</v>
      </c>
      <c r="L878" s="42" t="s">
        <v>674</v>
      </c>
    </row>
    <row r="879" spans="1:12">
      <c r="A879" s="42">
        <v>2020</v>
      </c>
      <c r="B879" s="42">
        <v>434</v>
      </c>
      <c r="C879" s="1">
        <v>43892</v>
      </c>
      <c r="D879" s="1">
        <v>43949</v>
      </c>
      <c r="E879" s="42" t="s">
        <v>1775</v>
      </c>
      <c r="F879" s="42" t="s">
        <v>1776</v>
      </c>
      <c r="G879" s="42" t="s">
        <v>1777</v>
      </c>
      <c r="H879" s="46">
        <v>36</v>
      </c>
      <c r="J879" s="42" t="s">
        <v>350</v>
      </c>
      <c r="K879" s="42" t="s">
        <v>136</v>
      </c>
      <c r="L879" s="42" t="s">
        <v>1504</v>
      </c>
    </row>
    <row r="880" spans="1:12">
      <c r="A880" s="42">
        <v>2020</v>
      </c>
      <c r="B880" s="42">
        <v>435</v>
      </c>
      <c r="C880" s="1">
        <v>43892</v>
      </c>
      <c r="D880" s="1">
        <v>43949</v>
      </c>
      <c r="E880" s="42" t="s">
        <v>620</v>
      </c>
      <c r="F880" s="42" t="s">
        <v>621</v>
      </c>
      <c r="G880" s="42" t="s">
        <v>1778</v>
      </c>
      <c r="H880" s="46">
        <v>180</v>
      </c>
      <c r="J880" s="42" t="s">
        <v>350</v>
      </c>
      <c r="K880" s="42" t="s">
        <v>136</v>
      </c>
      <c r="L880" s="42" t="s">
        <v>1504</v>
      </c>
    </row>
    <row r="881" spans="1:12">
      <c r="A881" s="42">
        <v>2020</v>
      </c>
      <c r="B881" s="42">
        <v>436</v>
      </c>
      <c r="C881" s="1">
        <v>43892</v>
      </c>
      <c r="D881" s="1">
        <v>43949</v>
      </c>
      <c r="E881" s="42" t="s">
        <v>1779</v>
      </c>
      <c r="F881" s="42" t="s">
        <v>1780</v>
      </c>
      <c r="G881" s="42" t="s">
        <v>1778</v>
      </c>
      <c r="H881" s="46">
        <v>54</v>
      </c>
      <c r="J881" s="42" t="s">
        <v>350</v>
      </c>
      <c r="K881" s="42" t="s">
        <v>136</v>
      </c>
      <c r="L881" s="42" t="s">
        <v>1504</v>
      </c>
    </row>
    <row r="882" spans="1:12">
      <c r="A882" s="42">
        <v>2020</v>
      </c>
      <c r="B882" s="42">
        <v>437</v>
      </c>
      <c r="C882" s="1">
        <v>43892</v>
      </c>
      <c r="D882" s="1">
        <v>43949</v>
      </c>
      <c r="E882" s="42" t="s">
        <v>1781</v>
      </c>
      <c r="F882" s="42" t="s">
        <v>1782</v>
      </c>
      <c r="G882" s="42" t="s">
        <v>1778</v>
      </c>
      <c r="H882" s="46">
        <v>54</v>
      </c>
      <c r="J882" s="42" t="s">
        <v>350</v>
      </c>
      <c r="K882" s="42" t="s">
        <v>136</v>
      </c>
      <c r="L882" s="42" t="s">
        <v>1504</v>
      </c>
    </row>
    <row r="883" spans="1:12">
      <c r="A883" s="42">
        <v>2020</v>
      </c>
      <c r="B883" s="42">
        <v>438</v>
      </c>
      <c r="C883" s="1">
        <v>43892</v>
      </c>
      <c r="D883" s="1">
        <v>43949</v>
      </c>
      <c r="E883" s="42" t="s">
        <v>1783</v>
      </c>
      <c r="F883" s="42" t="s">
        <v>1784</v>
      </c>
      <c r="G883" s="42" t="s">
        <v>1778</v>
      </c>
      <c r="H883" s="46">
        <v>180</v>
      </c>
      <c r="J883" s="42" t="s">
        <v>350</v>
      </c>
      <c r="K883" s="42" t="s">
        <v>136</v>
      </c>
      <c r="L883" s="42" t="s">
        <v>1504</v>
      </c>
    </row>
    <row r="884" spans="1:12">
      <c r="A884" s="42">
        <v>2020</v>
      </c>
      <c r="B884" s="42">
        <v>439</v>
      </c>
      <c r="C884" s="1">
        <v>43892</v>
      </c>
      <c r="D884" s="1">
        <v>43949</v>
      </c>
      <c r="E884" s="42" t="s">
        <v>1785</v>
      </c>
      <c r="F884" s="42" t="s">
        <v>1786</v>
      </c>
      <c r="G884" s="42" t="s">
        <v>1778</v>
      </c>
      <c r="H884" s="46">
        <v>36</v>
      </c>
      <c r="J884" s="42" t="s">
        <v>350</v>
      </c>
      <c r="K884" s="42" t="s">
        <v>136</v>
      </c>
      <c r="L884" s="42" t="s">
        <v>1504</v>
      </c>
    </row>
    <row r="885" spans="1:12">
      <c r="A885" s="42">
        <v>2020</v>
      </c>
      <c r="B885" s="42">
        <v>447</v>
      </c>
      <c r="C885" s="1">
        <v>43895</v>
      </c>
      <c r="D885" s="1">
        <v>43907</v>
      </c>
      <c r="F885" s="42" t="s">
        <v>1787</v>
      </c>
      <c r="G885" s="42" t="s">
        <v>302</v>
      </c>
      <c r="H885" s="46">
        <v>204.6</v>
      </c>
      <c r="J885" s="42" t="s">
        <v>350</v>
      </c>
      <c r="K885" s="42" t="s">
        <v>167</v>
      </c>
      <c r="L885" s="42" t="s">
        <v>1356</v>
      </c>
    </row>
    <row r="886" spans="1:12">
      <c r="A886" s="42">
        <v>2020</v>
      </c>
      <c r="B886" s="42">
        <v>449</v>
      </c>
      <c r="C886" s="1">
        <v>43896</v>
      </c>
      <c r="D886" s="1">
        <v>43916</v>
      </c>
      <c r="E886" s="42" t="s">
        <v>1788</v>
      </c>
      <c r="F886" s="42" t="s">
        <v>1789</v>
      </c>
      <c r="G886" s="42" t="s">
        <v>1374</v>
      </c>
      <c r="H886" s="46">
        <v>63.48</v>
      </c>
      <c r="J886" s="42" t="s">
        <v>350</v>
      </c>
      <c r="K886" s="42" t="s">
        <v>30</v>
      </c>
      <c r="L886" s="42" t="s">
        <v>484</v>
      </c>
    </row>
    <row r="887" spans="1:12">
      <c r="A887" s="42">
        <v>2020</v>
      </c>
      <c r="B887" s="42">
        <v>450</v>
      </c>
      <c r="C887" s="1">
        <v>43896</v>
      </c>
      <c r="D887" s="1">
        <v>43916</v>
      </c>
      <c r="E887" s="42" t="s">
        <v>1790</v>
      </c>
      <c r="F887" s="42" t="s">
        <v>801</v>
      </c>
      <c r="G887" s="42" t="s">
        <v>1791</v>
      </c>
      <c r="H887" s="46">
        <v>36</v>
      </c>
      <c r="J887" s="42" t="s">
        <v>350</v>
      </c>
      <c r="K887" s="42" t="s">
        <v>30</v>
      </c>
      <c r="L887" s="42" t="s">
        <v>484</v>
      </c>
    </row>
    <row r="888" spans="1:12">
      <c r="A888" s="42">
        <v>2020</v>
      </c>
      <c r="B888" s="42">
        <v>452</v>
      </c>
      <c r="C888" s="1">
        <v>43896</v>
      </c>
      <c r="D888" s="1">
        <v>43931</v>
      </c>
      <c r="F888" s="42" t="s">
        <v>1792</v>
      </c>
      <c r="G888" s="42" t="s">
        <v>1793</v>
      </c>
      <c r="H888" s="46">
        <v>173.64</v>
      </c>
      <c r="J888" s="42" t="s">
        <v>350</v>
      </c>
      <c r="K888" s="42" t="s">
        <v>182</v>
      </c>
      <c r="L888" s="42" t="s">
        <v>1794</v>
      </c>
    </row>
    <row r="889" spans="1:12">
      <c r="A889" s="42">
        <v>2020</v>
      </c>
      <c r="B889" s="42">
        <v>458</v>
      </c>
      <c r="C889" s="1">
        <v>43896</v>
      </c>
      <c r="D889" s="1">
        <v>43913</v>
      </c>
      <c r="E889" s="42" t="s">
        <v>1795</v>
      </c>
      <c r="F889" s="42" t="s">
        <v>1796</v>
      </c>
      <c r="G889" s="42" t="s">
        <v>1797</v>
      </c>
      <c r="H889" s="46">
        <v>54.96</v>
      </c>
      <c r="J889" s="42" t="s">
        <v>350</v>
      </c>
      <c r="K889" s="42" t="s">
        <v>29</v>
      </c>
      <c r="L889" s="42" t="s">
        <v>315</v>
      </c>
    </row>
    <row r="890" spans="1:12">
      <c r="A890" s="42">
        <v>2020</v>
      </c>
      <c r="B890" s="42">
        <v>463</v>
      </c>
      <c r="C890" s="1">
        <v>43896</v>
      </c>
      <c r="D890" s="1">
        <v>43956</v>
      </c>
      <c r="E890" s="42" t="s">
        <v>1337</v>
      </c>
      <c r="F890" s="42" t="s">
        <v>1338</v>
      </c>
      <c r="G890" s="42" t="s">
        <v>1798</v>
      </c>
      <c r="H890" s="46" t="s">
        <v>1799</v>
      </c>
      <c r="J890" s="42" t="s">
        <v>350</v>
      </c>
      <c r="K890" s="42" t="s">
        <v>128</v>
      </c>
      <c r="L890" s="42" t="s">
        <v>615</v>
      </c>
    </row>
    <row r="891" spans="1:12">
      <c r="A891" s="42">
        <v>2020</v>
      </c>
      <c r="B891" s="42">
        <v>479</v>
      </c>
      <c r="C891" s="1">
        <v>43896</v>
      </c>
      <c r="D891" s="1">
        <v>43908</v>
      </c>
      <c r="E891" s="42" t="s">
        <v>952</v>
      </c>
      <c r="F891" s="42" t="s">
        <v>361</v>
      </c>
      <c r="G891" s="42" t="s">
        <v>816</v>
      </c>
      <c r="H891" s="46">
        <v>59.52</v>
      </c>
      <c r="J891" s="42" t="s">
        <v>350</v>
      </c>
      <c r="K891" s="42" t="s">
        <v>41</v>
      </c>
      <c r="L891" s="42" t="s">
        <v>1180</v>
      </c>
    </row>
    <row r="892" spans="1:12">
      <c r="A892" s="42">
        <v>2020</v>
      </c>
      <c r="B892" s="42">
        <v>485</v>
      </c>
      <c r="C892" s="1">
        <v>43896</v>
      </c>
      <c r="D892" s="1">
        <v>43915</v>
      </c>
      <c r="E892" s="42" t="s">
        <v>1800</v>
      </c>
      <c r="F892" s="42" t="s">
        <v>1801</v>
      </c>
      <c r="G892" s="42" t="s">
        <v>302</v>
      </c>
      <c r="H892" s="46">
        <v>4458.12</v>
      </c>
      <c r="J892" s="42" t="s">
        <v>350</v>
      </c>
      <c r="K892" s="42" t="s">
        <v>27</v>
      </c>
      <c r="L892" s="42" t="s">
        <v>944</v>
      </c>
    </row>
    <row r="893" spans="1:12">
      <c r="A893" s="42">
        <v>2020</v>
      </c>
      <c r="B893" s="42">
        <v>498</v>
      </c>
      <c r="C893" s="1">
        <v>43896</v>
      </c>
      <c r="D893" s="1">
        <v>43958</v>
      </c>
      <c r="E893" s="42" t="s">
        <v>1802</v>
      </c>
      <c r="F893" s="42" t="s">
        <v>1803</v>
      </c>
      <c r="G893" s="42" t="s">
        <v>1804</v>
      </c>
      <c r="H893" s="46">
        <v>105.48</v>
      </c>
      <c r="J893" s="42" t="s">
        <v>350</v>
      </c>
      <c r="K893" s="42" t="s">
        <v>136</v>
      </c>
      <c r="L893" s="42" t="s">
        <v>1504</v>
      </c>
    </row>
    <row r="894" spans="1:12">
      <c r="A894" s="42">
        <v>2020</v>
      </c>
      <c r="B894" s="42">
        <v>499</v>
      </c>
      <c r="C894" s="1">
        <v>43896</v>
      </c>
      <c r="D894" s="1">
        <v>43938</v>
      </c>
      <c r="E894" s="42" t="s">
        <v>1375</v>
      </c>
      <c r="F894" s="42" t="s">
        <v>784</v>
      </c>
      <c r="G894" s="42" t="s">
        <v>1805</v>
      </c>
      <c r="H894" s="46">
        <v>877.92</v>
      </c>
      <c r="J894" s="42" t="s">
        <v>350</v>
      </c>
      <c r="K894" s="42" t="s">
        <v>156</v>
      </c>
      <c r="L894" s="42" t="s">
        <v>1373</v>
      </c>
    </row>
    <row r="895" spans="1:12">
      <c r="A895" s="42">
        <v>2020</v>
      </c>
      <c r="B895" s="42">
        <v>501</v>
      </c>
      <c r="C895" s="1">
        <v>43896</v>
      </c>
      <c r="D895" s="1">
        <v>43935</v>
      </c>
      <c r="F895" s="42" t="s">
        <v>541</v>
      </c>
      <c r="G895" s="42" t="s">
        <v>1806</v>
      </c>
      <c r="H895" s="46">
        <v>544.79999999999995</v>
      </c>
      <c r="J895" s="42" t="s">
        <v>350</v>
      </c>
      <c r="K895" s="42" t="s">
        <v>185</v>
      </c>
      <c r="L895" s="42" t="s">
        <v>1807</v>
      </c>
    </row>
    <row r="896" spans="1:12">
      <c r="A896" s="42">
        <v>2020</v>
      </c>
      <c r="B896" s="42">
        <v>504</v>
      </c>
      <c r="C896" s="1">
        <v>43899</v>
      </c>
      <c r="D896" s="1">
        <v>43907</v>
      </c>
      <c r="F896" s="42" t="s">
        <v>421</v>
      </c>
      <c r="G896" s="42" t="s">
        <v>476</v>
      </c>
      <c r="H896" s="46">
        <v>296.39999999999998</v>
      </c>
      <c r="J896" s="42" t="s">
        <v>350</v>
      </c>
      <c r="K896" s="42" t="s">
        <v>66</v>
      </c>
      <c r="L896" s="42" t="s">
        <v>307</v>
      </c>
    </row>
    <row r="897" spans="1:12">
      <c r="A897" s="42">
        <v>2020</v>
      </c>
      <c r="B897" s="42">
        <v>507</v>
      </c>
      <c r="C897" s="1">
        <v>43899</v>
      </c>
      <c r="D897" s="1">
        <v>43917</v>
      </c>
      <c r="F897" s="42" t="s">
        <v>1808</v>
      </c>
      <c r="G897" s="42" t="s">
        <v>1809</v>
      </c>
      <c r="H897" s="46">
        <v>146.4</v>
      </c>
      <c r="J897" s="42" t="s">
        <v>350</v>
      </c>
      <c r="K897" s="42" t="s">
        <v>29</v>
      </c>
      <c r="L897" s="42" t="s">
        <v>315</v>
      </c>
    </row>
    <row r="898" spans="1:12">
      <c r="A898" s="42">
        <v>2020</v>
      </c>
      <c r="B898" s="42">
        <v>513</v>
      </c>
      <c r="C898" s="1">
        <v>43899</v>
      </c>
      <c r="D898" s="1">
        <v>43935</v>
      </c>
      <c r="F898" s="42" t="s">
        <v>1368</v>
      </c>
      <c r="G898" s="42" t="s">
        <v>476</v>
      </c>
      <c r="H898" s="46">
        <v>689.64</v>
      </c>
      <c r="J898" s="42" t="s">
        <v>350</v>
      </c>
      <c r="K898" s="42" t="s">
        <v>119</v>
      </c>
      <c r="L898" s="42" t="s">
        <v>748</v>
      </c>
    </row>
    <row r="899" spans="1:12">
      <c r="A899" s="42">
        <v>2020</v>
      </c>
      <c r="B899" s="42">
        <v>525</v>
      </c>
      <c r="C899" s="1">
        <v>43901</v>
      </c>
      <c r="D899" s="1">
        <v>43913</v>
      </c>
      <c r="E899" s="42" t="s">
        <v>3453</v>
      </c>
      <c r="F899" s="42" t="s">
        <v>3454</v>
      </c>
      <c r="G899" s="42" t="s">
        <v>3455</v>
      </c>
      <c r="H899" s="46">
        <v>2220.91</v>
      </c>
      <c r="J899" s="42" t="s">
        <v>350</v>
      </c>
      <c r="K899" s="42" t="s">
        <v>29</v>
      </c>
      <c r="L899" s="42" t="s">
        <v>315</v>
      </c>
    </row>
    <row r="900" spans="1:12">
      <c r="A900" s="42">
        <v>2020</v>
      </c>
      <c r="B900" s="42">
        <v>530</v>
      </c>
      <c r="C900" s="1">
        <v>43901</v>
      </c>
      <c r="D900" s="1">
        <v>43906</v>
      </c>
      <c r="E900" s="42" t="s">
        <v>1810</v>
      </c>
      <c r="F900" s="42" t="s">
        <v>1811</v>
      </c>
      <c r="G900" s="42" t="s">
        <v>1214</v>
      </c>
      <c r="H900" s="46">
        <v>36</v>
      </c>
      <c r="J900" s="42" t="s">
        <v>350</v>
      </c>
      <c r="K900" s="42" t="s">
        <v>30</v>
      </c>
      <c r="L900" s="42" t="s">
        <v>484</v>
      </c>
    </row>
    <row r="901" spans="1:12">
      <c r="A901" s="42">
        <v>2020</v>
      </c>
      <c r="B901" s="42">
        <v>531</v>
      </c>
      <c r="C901" s="1">
        <v>43901</v>
      </c>
      <c r="D901" s="1">
        <v>43906</v>
      </c>
      <c r="E901" s="42" t="s">
        <v>1812</v>
      </c>
      <c r="F901" s="42" t="s">
        <v>1813</v>
      </c>
      <c r="G901" s="42" t="s">
        <v>1214</v>
      </c>
      <c r="H901" s="46">
        <v>36</v>
      </c>
      <c r="J901" s="42" t="s">
        <v>350</v>
      </c>
      <c r="K901" s="42" t="s">
        <v>30</v>
      </c>
      <c r="L901" s="42" t="s">
        <v>484</v>
      </c>
    </row>
    <row r="902" spans="1:12">
      <c r="A902" s="42">
        <v>2020</v>
      </c>
      <c r="B902" s="42">
        <v>532</v>
      </c>
      <c r="C902" s="1">
        <v>43901</v>
      </c>
      <c r="D902" s="1">
        <v>43906</v>
      </c>
      <c r="E902" s="42" t="s">
        <v>1814</v>
      </c>
      <c r="F902" s="42" t="s">
        <v>1815</v>
      </c>
      <c r="G902" s="42" t="s">
        <v>1214</v>
      </c>
      <c r="H902" s="46">
        <v>36</v>
      </c>
      <c r="J902" s="42" t="s">
        <v>350</v>
      </c>
      <c r="K902" s="42" t="s">
        <v>30</v>
      </c>
      <c r="L902" s="42" t="s">
        <v>484</v>
      </c>
    </row>
    <row r="903" spans="1:12">
      <c r="A903" s="42">
        <v>2020</v>
      </c>
      <c r="B903" s="42">
        <v>543</v>
      </c>
      <c r="C903" s="1">
        <v>43901</v>
      </c>
      <c r="D903" s="1">
        <v>43951</v>
      </c>
      <c r="E903" s="42" t="s">
        <v>345</v>
      </c>
      <c r="F903" s="42" t="s">
        <v>346</v>
      </c>
      <c r="G903" s="42" t="s">
        <v>1816</v>
      </c>
      <c r="H903" s="46">
        <v>555.84</v>
      </c>
      <c r="J903" s="42" t="s">
        <v>350</v>
      </c>
      <c r="K903" s="42" t="s">
        <v>163</v>
      </c>
      <c r="L903" s="42" t="s">
        <v>1198</v>
      </c>
    </row>
    <row r="904" spans="1:12">
      <c r="A904" s="42">
        <v>2020</v>
      </c>
      <c r="B904" s="42">
        <v>544</v>
      </c>
      <c r="C904" s="1">
        <v>43901</v>
      </c>
      <c r="D904" s="1">
        <v>43986</v>
      </c>
      <c r="E904" s="42" t="s">
        <v>1587</v>
      </c>
      <c r="F904" s="42" t="s">
        <v>1588</v>
      </c>
      <c r="G904" s="42" t="s">
        <v>420</v>
      </c>
      <c r="H904" s="46">
        <v>294.83999999999997</v>
      </c>
      <c r="J904" s="42" t="s">
        <v>350</v>
      </c>
      <c r="K904" s="42" t="s">
        <v>30</v>
      </c>
      <c r="L904" s="42" t="s">
        <v>484</v>
      </c>
    </row>
    <row r="905" spans="1:12">
      <c r="A905" s="42">
        <v>2020</v>
      </c>
      <c r="B905" s="42">
        <v>545</v>
      </c>
      <c r="C905" s="1">
        <v>43901</v>
      </c>
      <c r="D905" s="1">
        <v>43994</v>
      </c>
      <c r="E905" s="42" t="s">
        <v>3456</v>
      </c>
      <c r="F905" s="42" t="s">
        <v>889</v>
      </c>
      <c r="G905" s="42" t="s">
        <v>420</v>
      </c>
      <c r="H905" s="46">
        <v>303.81</v>
      </c>
      <c r="J905" s="42" t="s">
        <v>350</v>
      </c>
      <c r="K905" s="42" t="s">
        <v>30</v>
      </c>
      <c r="L905" s="42" t="s">
        <v>484</v>
      </c>
    </row>
    <row r="906" spans="1:12">
      <c r="A906" s="42">
        <v>2020</v>
      </c>
      <c r="B906" s="42">
        <v>545</v>
      </c>
      <c r="C906" s="1">
        <v>43901</v>
      </c>
      <c r="D906" s="1">
        <v>43994</v>
      </c>
      <c r="E906" s="42" t="s">
        <v>3457</v>
      </c>
      <c r="F906" s="42" t="s">
        <v>889</v>
      </c>
      <c r="G906" s="42" t="s">
        <v>420</v>
      </c>
      <c r="H906" s="46">
        <v>303.81</v>
      </c>
      <c r="J906" s="42" t="s">
        <v>350</v>
      </c>
      <c r="K906" s="42" t="s">
        <v>30</v>
      </c>
      <c r="L906" s="42" t="s">
        <v>484</v>
      </c>
    </row>
    <row r="907" spans="1:12">
      <c r="A907" s="42">
        <v>2020</v>
      </c>
      <c r="B907" s="42">
        <v>545</v>
      </c>
      <c r="C907" s="1">
        <v>43901</v>
      </c>
      <c r="D907" s="1">
        <v>43994</v>
      </c>
      <c r="E907" s="42" t="s">
        <v>3458</v>
      </c>
      <c r="F907" s="42" t="s">
        <v>889</v>
      </c>
      <c r="G907" s="42" t="s">
        <v>420</v>
      </c>
      <c r="H907" s="46">
        <v>303.81</v>
      </c>
      <c r="J907" s="42" t="s">
        <v>350</v>
      </c>
      <c r="K907" s="42" t="s">
        <v>30</v>
      </c>
      <c r="L907" s="42" t="s">
        <v>484</v>
      </c>
    </row>
    <row r="908" spans="1:12">
      <c r="A908" s="42">
        <v>2020</v>
      </c>
      <c r="B908" s="42">
        <v>545</v>
      </c>
      <c r="C908" s="1">
        <v>43901</v>
      </c>
      <c r="D908" s="1">
        <v>43994</v>
      </c>
      <c r="E908" s="42" t="s">
        <v>3459</v>
      </c>
      <c r="F908" s="42" t="s">
        <v>889</v>
      </c>
      <c r="G908" s="42" t="s">
        <v>420</v>
      </c>
      <c r="H908" s="46">
        <v>303.81</v>
      </c>
      <c r="J908" s="42" t="s">
        <v>350</v>
      </c>
      <c r="K908" s="42" t="s">
        <v>30</v>
      </c>
      <c r="L908" s="42" t="s">
        <v>484</v>
      </c>
    </row>
    <row r="909" spans="1:12">
      <c r="A909" s="42">
        <v>2020</v>
      </c>
      <c r="B909" s="42">
        <v>545</v>
      </c>
      <c r="C909" s="1">
        <v>43901</v>
      </c>
      <c r="D909" s="1">
        <v>43994</v>
      </c>
      <c r="E909" s="42" t="s">
        <v>888</v>
      </c>
      <c r="F909" s="42" t="s">
        <v>889</v>
      </c>
      <c r="G909" s="42" t="s">
        <v>420</v>
      </c>
      <c r="H909" s="46">
        <v>303.81</v>
      </c>
      <c r="J909" s="42" t="s">
        <v>350</v>
      </c>
      <c r="K909" s="42" t="s">
        <v>30</v>
      </c>
      <c r="L909" s="42" t="s">
        <v>484</v>
      </c>
    </row>
    <row r="910" spans="1:12">
      <c r="A910" s="42">
        <v>2020</v>
      </c>
      <c r="B910" s="42">
        <v>545</v>
      </c>
      <c r="C910" s="1">
        <v>43901</v>
      </c>
      <c r="D910" s="1">
        <v>43994</v>
      </c>
      <c r="E910" s="42" t="s">
        <v>2668</v>
      </c>
      <c r="F910" s="42" t="s">
        <v>889</v>
      </c>
      <c r="G910" s="42" t="s">
        <v>420</v>
      </c>
      <c r="H910" s="46">
        <v>303.81</v>
      </c>
      <c r="J910" s="42" t="s">
        <v>350</v>
      </c>
      <c r="K910" s="42" t="s">
        <v>30</v>
      </c>
      <c r="L910" s="42" t="s">
        <v>484</v>
      </c>
    </row>
    <row r="911" spans="1:12">
      <c r="A911" s="42">
        <v>2020</v>
      </c>
      <c r="B911" s="42">
        <v>545</v>
      </c>
      <c r="C911" s="1">
        <v>43901</v>
      </c>
      <c r="D911" s="1">
        <v>43994</v>
      </c>
      <c r="E911" s="42" t="s">
        <v>3460</v>
      </c>
      <c r="F911" s="42" t="s">
        <v>889</v>
      </c>
      <c r="G911" s="42" t="s">
        <v>420</v>
      </c>
      <c r="H911" s="46">
        <v>303.81</v>
      </c>
      <c r="J911" s="42" t="s">
        <v>350</v>
      </c>
      <c r="K911" s="42" t="s">
        <v>30</v>
      </c>
      <c r="L911" s="42" t="s">
        <v>484</v>
      </c>
    </row>
    <row r="912" spans="1:12">
      <c r="A912" s="42">
        <v>2020</v>
      </c>
      <c r="B912" s="42">
        <v>545</v>
      </c>
      <c r="C912" s="1">
        <v>43901</v>
      </c>
      <c r="D912" s="1">
        <v>43994</v>
      </c>
      <c r="E912" s="42" t="s">
        <v>3461</v>
      </c>
      <c r="F912" s="42" t="s">
        <v>889</v>
      </c>
      <c r="G912" s="42" t="s">
        <v>420</v>
      </c>
      <c r="H912" s="46">
        <v>303.81</v>
      </c>
      <c r="J912" s="42" t="s">
        <v>350</v>
      </c>
      <c r="K912" s="42" t="s">
        <v>30</v>
      </c>
      <c r="L912" s="42" t="s">
        <v>484</v>
      </c>
    </row>
    <row r="913" spans="1:12">
      <c r="A913" s="42">
        <v>2020</v>
      </c>
      <c r="B913" s="42">
        <v>550</v>
      </c>
      <c r="C913" s="1">
        <v>43903</v>
      </c>
      <c r="D913" s="1">
        <v>43910</v>
      </c>
      <c r="E913" s="42" t="s">
        <v>1817</v>
      </c>
      <c r="F913" s="42" t="s">
        <v>1818</v>
      </c>
      <c r="G913" s="42" t="s">
        <v>1819</v>
      </c>
      <c r="H913" s="46">
        <v>36</v>
      </c>
      <c r="J913" s="42" t="s">
        <v>350</v>
      </c>
      <c r="K913" s="42" t="s">
        <v>49</v>
      </c>
      <c r="L913" s="42" t="s">
        <v>401</v>
      </c>
    </row>
    <row r="914" spans="1:12">
      <c r="A914" s="42">
        <v>2020</v>
      </c>
      <c r="B914" s="42">
        <v>551</v>
      </c>
      <c r="C914" s="1">
        <v>43903</v>
      </c>
      <c r="D914" s="1">
        <v>43941</v>
      </c>
      <c r="F914" s="42" t="s">
        <v>1820</v>
      </c>
      <c r="G914" s="42" t="s">
        <v>1821</v>
      </c>
      <c r="H914" s="46">
        <v>5554.5</v>
      </c>
      <c r="J914" s="42" t="s">
        <v>350</v>
      </c>
      <c r="K914" s="42" t="s">
        <v>116</v>
      </c>
      <c r="L914" s="42" t="s">
        <v>1822</v>
      </c>
    </row>
    <row r="915" spans="1:12">
      <c r="A915" s="42">
        <v>2020</v>
      </c>
      <c r="B915" s="42">
        <v>552</v>
      </c>
      <c r="C915" s="1">
        <v>43903</v>
      </c>
      <c r="D915" s="1">
        <v>43917</v>
      </c>
      <c r="F915" s="42" t="s">
        <v>1823</v>
      </c>
      <c r="G915" s="42" t="s">
        <v>1824</v>
      </c>
      <c r="H915" s="46">
        <v>2409</v>
      </c>
      <c r="J915" s="42" t="s">
        <v>350</v>
      </c>
      <c r="K915" s="42" t="s">
        <v>116</v>
      </c>
      <c r="L915" s="42" t="s">
        <v>1822</v>
      </c>
    </row>
    <row r="916" spans="1:12">
      <c r="A916" s="42">
        <v>2020</v>
      </c>
      <c r="B916" s="42">
        <v>553</v>
      </c>
      <c r="C916" s="1">
        <v>43903</v>
      </c>
      <c r="D916" s="1">
        <v>43910</v>
      </c>
      <c r="F916" s="42" t="s">
        <v>1825</v>
      </c>
      <c r="G916" s="42" t="s">
        <v>302</v>
      </c>
      <c r="H916" s="46">
        <v>1970</v>
      </c>
      <c r="J916" s="42" t="s">
        <v>350</v>
      </c>
      <c r="K916" s="42" t="s">
        <v>116</v>
      </c>
      <c r="L916" s="42" t="s">
        <v>1822</v>
      </c>
    </row>
    <row r="917" spans="1:12">
      <c r="A917" s="42">
        <v>2020</v>
      </c>
      <c r="B917" s="42">
        <v>554</v>
      </c>
      <c r="C917" s="1">
        <v>43903</v>
      </c>
      <c r="D917" s="1">
        <v>43973</v>
      </c>
      <c r="F917" s="42" t="s">
        <v>1826</v>
      </c>
      <c r="G917" s="42" t="s">
        <v>1827</v>
      </c>
      <c r="H917" s="46">
        <v>7336</v>
      </c>
      <c r="J917" s="42" t="s">
        <v>350</v>
      </c>
      <c r="K917" s="42" t="s">
        <v>116</v>
      </c>
      <c r="L917" s="42" t="s">
        <v>1822</v>
      </c>
    </row>
    <row r="918" spans="1:12">
      <c r="A918" s="42">
        <v>2020</v>
      </c>
      <c r="B918" s="42">
        <v>555</v>
      </c>
      <c r="C918" s="1">
        <v>43903</v>
      </c>
      <c r="D918" s="1">
        <v>43910</v>
      </c>
      <c r="F918" s="42" t="s">
        <v>1828</v>
      </c>
      <c r="G918" s="42" t="s">
        <v>1829</v>
      </c>
      <c r="H918" s="46">
        <v>9875.2999999999993</v>
      </c>
      <c r="J918" s="42" t="s">
        <v>350</v>
      </c>
      <c r="K918" s="42" t="s">
        <v>116</v>
      </c>
      <c r="L918" s="42" t="s">
        <v>1822</v>
      </c>
    </row>
    <row r="919" spans="1:12">
      <c r="A919" s="42">
        <v>2020</v>
      </c>
      <c r="B919" s="42">
        <v>556</v>
      </c>
      <c r="C919" s="1">
        <v>43903</v>
      </c>
      <c r="D919" s="1">
        <v>43900</v>
      </c>
      <c r="E919" s="42" t="s">
        <v>1830</v>
      </c>
      <c r="F919" s="42" t="s">
        <v>1831</v>
      </c>
      <c r="G919" s="42" t="s">
        <v>1832</v>
      </c>
      <c r="H919" s="46">
        <v>4847</v>
      </c>
      <c r="J919" s="42" t="s">
        <v>350</v>
      </c>
      <c r="K919" s="42" t="s">
        <v>116</v>
      </c>
      <c r="L919" s="42" t="s">
        <v>1822</v>
      </c>
    </row>
    <row r="920" spans="1:12">
      <c r="A920" s="42">
        <v>2020</v>
      </c>
      <c r="B920" s="42">
        <v>561</v>
      </c>
      <c r="C920" s="1">
        <v>43907</v>
      </c>
      <c r="D920" s="1">
        <v>43881</v>
      </c>
      <c r="F920" s="42" t="s">
        <v>1833</v>
      </c>
      <c r="G920" s="42" t="s">
        <v>302</v>
      </c>
      <c r="H920" s="46">
        <v>432.96</v>
      </c>
      <c r="J920" s="42" t="s">
        <v>350</v>
      </c>
      <c r="K920" s="42" t="s">
        <v>46</v>
      </c>
      <c r="L920" s="42" t="s">
        <v>1120</v>
      </c>
    </row>
    <row r="921" spans="1:12">
      <c r="A921" s="42">
        <v>2020</v>
      </c>
      <c r="B921" s="42">
        <v>561</v>
      </c>
      <c r="C921" s="1">
        <v>43907</v>
      </c>
      <c r="D921" s="1">
        <v>43881</v>
      </c>
      <c r="F921" s="42" t="s">
        <v>1834</v>
      </c>
      <c r="G921" s="42" t="s">
        <v>302</v>
      </c>
      <c r="H921" s="46">
        <v>432.96</v>
      </c>
      <c r="J921" s="42" t="s">
        <v>350</v>
      </c>
      <c r="K921" s="42" t="s">
        <v>46</v>
      </c>
      <c r="L921" s="42" t="s">
        <v>1120</v>
      </c>
    </row>
    <row r="922" spans="1:12">
      <c r="A922" s="42">
        <v>2020</v>
      </c>
      <c r="B922" s="42">
        <v>561</v>
      </c>
      <c r="C922" s="1">
        <v>43907</v>
      </c>
      <c r="D922" s="1">
        <v>43881</v>
      </c>
      <c r="F922" s="42" t="s">
        <v>1835</v>
      </c>
      <c r="G922" s="42" t="s">
        <v>302</v>
      </c>
      <c r="H922" s="46">
        <v>432.96</v>
      </c>
      <c r="J922" s="42" t="s">
        <v>350</v>
      </c>
      <c r="K922" s="42" t="s">
        <v>46</v>
      </c>
      <c r="L922" s="42" t="s">
        <v>1120</v>
      </c>
    </row>
    <row r="923" spans="1:12">
      <c r="A923" s="42">
        <v>2020</v>
      </c>
      <c r="B923" s="42">
        <v>562</v>
      </c>
      <c r="C923" s="1">
        <v>43907</v>
      </c>
      <c r="D923" s="1">
        <v>43910</v>
      </c>
      <c r="E923" s="42" t="s">
        <v>1836</v>
      </c>
      <c r="F923" s="42" t="s">
        <v>330</v>
      </c>
      <c r="G923" s="42" t="s">
        <v>554</v>
      </c>
      <c r="H923" s="46">
        <v>118.68</v>
      </c>
      <c r="J923" s="42" t="s">
        <v>350</v>
      </c>
      <c r="K923" s="42" t="s">
        <v>180</v>
      </c>
      <c r="L923" s="42" t="s">
        <v>1837</v>
      </c>
    </row>
    <row r="924" spans="1:12">
      <c r="A924" s="42">
        <v>2020</v>
      </c>
      <c r="B924" s="42">
        <v>563</v>
      </c>
      <c r="C924" s="1">
        <v>43907</v>
      </c>
      <c r="D924" s="1">
        <v>43917</v>
      </c>
      <c r="F924" s="42" t="s">
        <v>1838</v>
      </c>
      <c r="G924" s="42" t="s">
        <v>1839</v>
      </c>
      <c r="H924" s="46">
        <v>27.48</v>
      </c>
      <c r="J924" s="42" t="s">
        <v>350</v>
      </c>
      <c r="K924" s="42" t="s">
        <v>50</v>
      </c>
      <c r="L924" s="42" t="s">
        <v>446</v>
      </c>
    </row>
    <row r="925" spans="1:12">
      <c r="A925" s="42">
        <v>2020</v>
      </c>
      <c r="B925" s="42">
        <v>564</v>
      </c>
      <c r="C925" s="1">
        <v>43907</v>
      </c>
      <c r="D925" s="1">
        <v>43917</v>
      </c>
      <c r="E925" s="42" t="s">
        <v>735</v>
      </c>
      <c r="F925" s="42" t="s">
        <v>736</v>
      </c>
      <c r="G925" s="42" t="s">
        <v>1556</v>
      </c>
      <c r="H925" s="46">
        <v>27.48</v>
      </c>
      <c r="J925" s="42" t="s">
        <v>350</v>
      </c>
      <c r="K925" s="42" t="s">
        <v>120</v>
      </c>
      <c r="L925" s="42" t="s">
        <v>738</v>
      </c>
    </row>
    <row r="926" spans="1:12">
      <c r="A926" s="42">
        <v>2020</v>
      </c>
      <c r="B926" s="42">
        <v>566</v>
      </c>
      <c r="C926" s="1">
        <v>43907</v>
      </c>
      <c r="D926" s="1">
        <v>43938</v>
      </c>
      <c r="F926" s="42" t="s">
        <v>1792</v>
      </c>
      <c r="G926" s="42" t="s">
        <v>1840</v>
      </c>
      <c r="H926" s="46">
        <v>159.24</v>
      </c>
      <c r="J926" s="42" t="s">
        <v>350</v>
      </c>
      <c r="K926" s="42" t="s">
        <v>179</v>
      </c>
      <c r="L926" s="42" t="s">
        <v>1841</v>
      </c>
    </row>
    <row r="927" spans="1:12">
      <c r="A927" s="42">
        <v>2020</v>
      </c>
      <c r="B927" s="42">
        <v>580</v>
      </c>
      <c r="C927" s="1">
        <v>43913</v>
      </c>
      <c r="D927" s="1">
        <v>43936</v>
      </c>
      <c r="E927" s="42" t="s">
        <v>1842</v>
      </c>
      <c r="F927" s="42" t="s">
        <v>1843</v>
      </c>
      <c r="G927" s="42" t="s">
        <v>302</v>
      </c>
      <c r="H927" s="46">
        <v>4457.76</v>
      </c>
      <c r="J927" s="42" t="s">
        <v>350</v>
      </c>
      <c r="K927" s="42" t="s">
        <v>166</v>
      </c>
      <c r="L927" s="42" t="s">
        <v>1610</v>
      </c>
    </row>
    <row r="928" spans="1:12">
      <c r="A928" s="42">
        <v>2020</v>
      </c>
      <c r="B928" s="42">
        <v>582</v>
      </c>
      <c r="C928" s="1">
        <v>43913</v>
      </c>
      <c r="D928" s="1">
        <v>43920</v>
      </c>
      <c r="E928" s="42" t="s">
        <v>1844</v>
      </c>
      <c r="F928" s="42" t="s">
        <v>1845</v>
      </c>
      <c r="G928" s="42" t="s">
        <v>705</v>
      </c>
      <c r="H928" s="46">
        <v>73.92</v>
      </c>
      <c r="J928" s="42" t="s">
        <v>350</v>
      </c>
      <c r="K928" s="42" t="s">
        <v>81</v>
      </c>
      <c r="L928" s="42" t="s">
        <v>1846</v>
      </c>
    </row>
    <row r="929" spans="1:12">
      <c r="A929" s="42">
        <v>2020</v>
      </c>
      <c r="B929" s="42">
        <v>583</v>
      </c>
      <c r="C929" s="1">
        <v>43913</v>
      </c>
      <c r="D929" s="1">
        <v>43920</v>
      </c>
      <c r="E929" s="42" t="s">
        <v>1154</v>
      </c>
      <c r="F929" s="42" t="s">
        <v>361</v>
      </c>
      <c r="G929" s="42" t="s">
        <v>302</v>
      </c>
      <c r="H929" s="46">
        <v>242.16</v>
      </c>
      <c r="J929" s="42" t="s">
        <v>350</v>
      </c>
      <c r="K929" s="42" t="s">
        <v>41</v>
      </c>
      <c r="L929" s="42" t="s">
        <v>1180</v>
      </c>
    </row>
    <row r="930" spans="1:12">
      <c r="A930" s="42">
        <v>2020</v>
      </c>
      <c r="B930" s="42">
        <v>587</v>
      </c>
      <c r="C930" s="1">
        <v>43913</v>
      </c>
      <c r="D930" s="1">
        <v>43922</v>
      </c>
      <c r="E930" s="42" t="s">
        <v>1847</v>
      </c>
      <c r="F930" s="42" t="s">
        <v>1848</v>
      </c>
      <c r="G930" s="42" t="s">
        <v>1849</v>
      </c>
      <c r="H930" s="46">
        <v>524.28</v>
      </c>
      <c r="J930" s="42" t="s">
        <v>350</v>
      </c>
      <c r="K930" s="42" t="s">
        <v>91</v>
      </c>
      <c r="L930" s="42" t="s">
        <v>1266</v>
      </c>
    </row>
    <row r="931" spans="1:12">
      <c r="A931" s="42">
        <v>2020</v>
      </c>
      <c r="B931" s="42">
        <v>590</v>
      </c>
      <c r="C931" s="1">
        <v>43914</v>
      </c>
      <c r="D931" s="1">
        <v>43936</v>
      </c>
      <c r="E931" s="42" t="s">
        <v>3462</v>
      </c>
      <c r="F931" s="42" t="s">
        <v>488</v>
      </c>
      <c r="G931" s="42" t="s">
        <v>302</v>
      </c>
      <c r="H931" s="46">
        <v>837.85</v>
      </c>
      <c r="J931" s="42" t="s">
        <v>350</v>
      </c>
      <c r="K931" s="42" t="s">
        <v>177</v>
      </c>
      <c r="L931" s="42" t="s">
        <v>1253</v>
      </c>
    </row>
    <row r="932" spans="1:12">
      <c r="A932" s="42">
        <v>2020</v>
      </c>
      <c r="B932" s="42">
        <v>592</v>
      </c>
      <c r="C932" s="1">
        <v>43915</v>
      </c>
      <c r="D932" s="1">
        <v>43920</v>
      </c>
      <c r="E932" s="42" t="s">
        <v>1565</v>
      </c>
      <c r="F932" s="42" t="s">
        <v>1566</v>
      </c>
      <c r="G932" s="42" t="s">
        <v>1567</v>
      </c>
      <c r="H932" s="46">
        <v>1686.48</v>
      </c>
      <c r="J932" s="42" t="s">
        <v>350</v>
      </c>
      <c r="K932" s="42" t="s">
        <v>29</v>
      </c>
      <c r="L932" s="42" t="s">
        <v>315</v>
      </c>
    </row>
    <row r="933" spans="1:12">
      <c r="A933" s="42">
        <v>2020</v>
      </c>
      <c r="B933" s="42">
        <v>595</v>
      </c>
      <c r="C933" s="1">
        <v>43920</v>
      </c>
      <c r="D933" s="1">
        <v>43927</v>
      </c>
      <c r="E933" s="42" t="s">
        <v>1850</v>
      </c>
      <c r="F933" s="42" t="s">
        <v>1851</v>
      </c>
      <c r="G933" s="42" t="s">
        <v>1852</v>
      </c>
      <c r="H933" s="46">
        <v>626.28</v>
      </c>
      <c r="J933" s="42" t="s">
        <v>350</v>
      </c>
      <c r="K933" s="42" t="s">
        <v>68</v>
      </c>
      <c r="L933" s="42" t="s">
        <v>853</v>
      </c>
    </row>
    <row r="934" spans="1:12">
      <c r="A934" s="42">
        <v>2020</v>
      </c>
      <c r="B934" s="42">
        <v>610</v>
      </c>
      <c r="C934" s="1">
        <v>43922</v>
      </c>
      <c r="D934" s="1">
        <v>43935</v>
      </c>
      <c r="F934" s="42" t="s">
        <v>1853</v>
      </c>
      <c r="G934" s="42" t="s">
        <v>831</v>
      </c>
      <c r="H934" s="46">
        <v>274.8</v>
      </c>
      <c r="J934" s="42" t="s">
        <v>350</v>
      </c>
      <c r="K934" s="42" t="s">
        <v>91</v>
      </c>
      <c r="L934" s="42" t="s">
        <v>1266</v>
      </c>
    </row>
    <row r="935" spans="1:12">
      <c r="A935" s="42">
        <v>2020</v>
      </c>
      <c r="B935" s="42">
        <v>611</v>
      </c>
      <c r="C935" s="1">
        <v>43922</v>
      </c>
      <c r="D935" s="1">
        <v>43937</v>
      </c>
      <c r="E935" s="42" t="s">
        <v>1605</v>
      </c>
      <c r="F935" s="42" t="s">
        <v>1606</v>
      </c>
      <c r="G935" s="42" t="s">
        <v>372</v>
      </c>
      <c r="H935" s="46">
        <v>50.4</v>
      </c>
      <c r="J935" s="42" t="s">
        <v>350</v>
      </c>
      <c r="K935" s="42" t="s">
        <v>29</v>
      </c>
      <c r="L935" s="42" t="s">
        <v>315</v>
      </c>
    </row>
    <row r="936" spans="1:12">
      <c r="A936" s="42">
        <v>2020</v>
      </c>
      <c r="B936" s="42">
        <v>611</v>
      </c>
      <c r="C936" s="1">
        <v>43922</v>
      </c>
      <c r="D936" s="1">
        <v>43937</v>
      </c>
      <c r="E936" s="42" t="s">
        <v>485</v>
      </c>
      <c r="F936" s="42" t="s">
        <v>486</v>
      </c>
      <c r="G936" s="42" t="s">
        <v>372</v>
      </c>
      <c r="H936" s="46">
        <v>50.4</v>
      </c>
      <c r="J936" s="42" t="s">
        <v>350</v>
      </c>
      <c r="K936" s="42" t="s">
        <v>29</v>
      </c>
      <c r="L936" s="42" t="s">
        <v>315</v>
      </c>
    </row>
    <row r="937" spans="1:12">
      <c r="A937" s="42">
        <v>2020</v>
      </c>
      <c r="B937" s="42">
        <v>611</v>
      </c>
      <c r="C937" s="1">
        <v>43922</v>
      </c>
      <c r="D937" s="1">
        <v>43937</v>
      </c>
      <c r="E937" s="42" t="s">
        <v>3463</v>
      </c>
      <c r="F937" s="42" t="s">
        <v>486</v>
      </c>
      <c r="G937" s="42" t="s">
        <v>372</v>
      </c>
      <c r="H937" s="46">
        <v>50.4</v>
      </c>
      <c r="J937" s="42" t="s">
        <v>350</v>
      </c>
      <c r="K937" s="42" t="s">
        <v>29</v>
      </c>
      <c r="L937" s="42" t="s">
        <v>315</v>
      </c>
    </row>
    <row r="938" spans="1:12">
      <c r="A938" s="42">
        <v>2020</v>
      </c>
      <c r="B938" s="42">
        <v>611</v>
      </c>
      <c r="C938" s="1">
        <v>43922</v>
      </c>
      <c r="D938" s="1">
        <v>43937</v>
      </c>
      <c r="F938" s="42" t="s">
        <v>3464</v>
      </c>
      <c r="G938" s="42" t="s">
        <v>372</v>
      </c>
      <c r="H938" s="46">
        <v>50.4</v>
      </c>
      <c r="J938" s="42" t="s">
        <v>350</v>
      </c>
      <c r="K938" s="42" t="s">
        <v>29</v>
      </c>
      <c r="L938" s="42" t="s">
        <v>315</v>
      </c>
    </row>
    <row r="939" spans="1:12">
      <c r="A939" s="42">
        <v>2020</v>
      </c>
      <c r="B939" s="42">
        <v>611</v>
      </c>
      <c r="C939" s="1">
        <v>43922</v>
      </c>
      <c r="D939" s="1">
        <v>43937</v>
      </c>
      <c r="F939" s="42" t="s">
        <v>3464</v>
      </c>
      <c r="G939" s="42" t="s">
        <v>372</v>
      </c>
      <c r="H939" s="46">
        <v>50.4</v>
      </c>
      <c r="J939" s="42" t="s">
        <v>350</v>
      </c>
      <c r="K939" s="42" t="s">
        <v>29</v>
      </c>
      <c r="L939" s="42" t="s">
        <v>315</v>
      </c>
    </row>
    <row r="940" spans="1:12">
      <c r="A940" s="42">
        <v>2020</v>
      </c>
      <c r="B940" s="42">
        <v>614</v>
      </c>
      <c r="C940" s="1">
        <v>43927</v>
      </c>
      <c r="D940" s="1">
        <v>43937</v>
      </c>
      <c r="E940" s="42" t="s">
        <v>440</v>
      </c>
      <c r="F940" s="42" t="s">
        <v>441</v>
      </c>
      <c r="G940" s="42" t="s">
        <v>1854</v>
      </c>
      <c r="H940" s="46">
        <v>99.24</v>
      </c>
      <c r="J940" s="42" t="s">
        <v>350</v>
      </c>
      <c r="K940" s="42" t="s">
        <v>29</v>
      </c>
      <c r="L940" s="42" t="s">
        <v>315</v>
      </c>
    </row>
    <row r="941" spans="1:12">
      <c r="A941" s="42">
        <v>2020</v>
      </c>
      <c r="B941" s="42">
        <v>616</v>
      </c>
      <c r="C941" s="1">
        <v>43927</v>
      </c>
      <c r="D941" s="1">
        <v>43937</v>
      </c>
      <c r="F941" s="42" t="s">
        <v>1636</v>
      </c>
      <c r="G941" s="42" t="s">
        <v>476</v>
      </c>
      <c r="H941" s="46">
        <v>2137.1999999999998</v>
      </c>
      <c r="J941" s="42" t="s">
        <v>350</v>
      </c>
      <c r="K941" s="42" t="s">
        <v>66</v>
      </c>
      <c r="L941" s="42" t="s">
        <v>307</v>
      </c>
    </row>
    <row r="942" spans="1:12">
      <c r="A942" s="42">
        <v>2020</v>
      </c>
      <c r="B942" s="42">
        <v>621</v>
      </c>
      <c r="C942" s="1">
        <v>43927</v>
      </c>
      <c r="D942" s="1">
        <v>43929</v>
      </c>
      <c r="E942" s="42" t="s">
        <v>1177</v>
      </c>
      <c r="F942" s="42" t="s">
        <v>1178</v>
      </c>
      <c r="G942" s="42" t="s">
        <v>1179</v>
      </c>
      <c r="H942" s="46">
        <v>403.92</v>
      </c>
      <c r="J942" s="42" t="s">
        <v>350</v>
      </c>
      <c r="K942" s="42" t="s">
        <v>41</v>
      </c>
      <c r="L942" s="42" t="s">
        <v>1180</v>
      </c>
    </row>
    <row r="943" spans="1:12">
      <c r="A943" s="42">
        <v>2020</v>
      </c>
      <c r="B943" s="42">
        <v>622</v>
      </c>
      <c r="C943" s="1">
        <v>43927</v>
      </c>
      <c r="D943" s="1">
        <v>43951</v>
      </c>
      <c r="F943" s="42" t="s">
        <v>1855</v>
      </c>
      <c r="G943" s="42" t="s">
        <v>816</v>
      </c>
      <c r="H943" s="46">
        <v>199.56</v>
      </c>
      <c r="J943" s="42" t="s">
        <v>350</v>
      </c>
      <c r="K943" s="42" t="s">
        <v>49</v>
      </c>
      <c r="L943" s="42" t="s">
        <v>401</v>
      </c>
    </row>
    <row r="944" spans="1:12">
      <c r="A944" s="42">
        <v>2020</v>
      </c>
      <c r="B944" s="42">
        <v>623</v>
      </c>
      <c r="C944" s="1">
        <v>43928</v>
      </c>
      <c r="D944" s="1">
        <v>43846</v>
      </c>
      <c r="E944" s="42" t="s">
        <v>569</v>
      </c>
      <c r="F944" s="42" t="s">
        <v>570</v>
      </c>
      <c r="G944" s="42" t="s">
        <v>1604</v>
      </c>
      <c r="H944" s="46">
        <v>134.1</v>
      </c>
      <c r="J944" s="42" t="s">
        <v>350</v>
      </c>
      <c r="K944" s="42" t="s">
        <v>183</v>
      </c>
      <c r="L944" s="42" t="s">
        <v>1856</v>
      </c>
    </row>
    <row r="945" spans="1:12">
      <c r="A945" s="42">
        <v>2020</v>
      </c>
      <c r="B945" s="42">
        <v>623</v>
      </c>
      <c r="C945" s="1">
        <v>43928</v>
      </c>
      <c r="D945" s="1">
        <v>43846</v>
      </c>
      <c r="E945" s="42" t="s">
        <v>1857</v>
      </c>
      <c r="F945" s="42" t="s">
        <v>574</v>
      </c>
      <c r="G945" s="42" t="s">
        <v>1604</v>
      </c>
      <c r="H945" s="46">
        <v>134.1</v>
      </c>
      <c r="J945" s="42" t="s">
        <v>350</v>
      </c>
      <c r="K945" s="42" t="s">
        <v>183</v>
      </c>
      <c r="L945" s="42" t="s">
        <v>1856</v>
      </c>
    </row>
    <row r="946" spans="1:12">
      <c r="A946" s="42">
        <v>2020</v>
      </c>
      <c r="B946" s="42">
        <v>623</v>
      </c>
      <c r="C946" s="1">
        <v>43928</v>
      </c>
      <c r="D946" s="1">
        <v>43846</v>
      </c>
      <c r="E946" s="42" t="s">
        <v>575</v>
      </c>
      <c r="F946" s="42" t="s">
        <v>576</v>
      </c>
      <c r="G946" s="42" t="s">
        <v>1604</v>
      </c>
      <c r="H946" s="46">
        <v>134.1</v>
      </c>
      <c r="J946" s="42" t="s">
        <v>350</v>
      </c>
      <c r="K946" s="42" t="s">
        <v>183</v>
      </c>
      <c r="L946" s="42" t="s">
        <v>1856</v>
      </c>
    </row>
    <row r="947" spans="1:12">
      <c r="A947" s="42">
        <v>2020</v>
      </c>
      <c r="B947" s="42">
        <v>623</v>
      </c>
      <c r="C947" s="1">
        <v>43928</v>
      </c>
      <c r="D947" s="1">
        <v>43846</v>
      </c>
      <c r="F947" s="42" t="s">
        <v>576</v>
      </c>
      <c r="G947" s="42" t="s">
        <v>1604</v>
      </c>
      <c r="H947" s="46">
        <v>134.1</v>
      </c>
      <c r="J947" s="42" t="s">
        <v>350</v>
      </c>
      <c r="K947" s="42" t="s">
        <v>183</v>
      </c>
      <c r="L947" s="42" t="s">
        <v>1856</v>
      </c>
    </row>
    <row r="948" spans="1:12">
      <c r="A948" s="42">
        <v>2020</v>
      </c>
      <c r="B948" s="42">
        <v>624</v>
      </c>
      <c r="C948" s="1">
        <v>43928</v>
      </c>
      <c r="D948" s="1">
        <v>43929</v>
      </c>
      <c r="E948" s="42" t="s">
        <v>1131</v>
      </c>
      <c r="F948" s="42" t="s">
        <v>1132</v>
      </c>
      <c r="G948" s="42" t="s">
        <v>1858</v>
      </c>
      <c r="H948" s="46">
        <v>1829.28</v>
      </c>
      <c r="J948" s="42" t="s">
        <v>350</v>
      </c>
      <c r="K948" s="42" t="s">
        <v>29</v>
      </c>
      <c r="L948" s="42" t="s">
        <v>315</v>
      </c>
    </row>
    <row r="949" spans="1:12">
      <c r="A949" s="42">
        <v>2020</v>
      </c>
      <c r="B949" s="42">
        <v>625</v>
      </c>
      <c r="C949" s="1">
        <v>43928</v>
      </c>
      <c r="D949" s="1">
        <v>43990</v>
      </c>
      <c r="E949" s="42" t="s">
        <v>1859</v>
      </c>
      <c r="F949" s="42" t="s">
        <v>326</v>
      </c>
      <c r="G949" s="42" t="s">
        <v>302</v>
      </c>
      <c r="H949" s="46">
        <v>74.28</v>
      </c>
      <c r="J949" s="42" t="s">
        <v>350</v>
      </c>
      <c r="K949" s="42" t="s">
        <v>27</v>
      </c>
      <c r="L949" s="42" t="s">
        <v>944</v>
      </c>
    </row>
    <row r="950" spans="1:12">
      <c r="A950" s="42">
        <v>2020</v>
      </c>
      <c r="B950" s="42">
        <v>625</v>
      </c>
      <c r="C950" s="1">
        <v>43928</v>
      </c>
      <c r="D950" s="1">
        <v>43990</v>
      </c>
      <c r="E950" s="42" t="s">
        <v>1860</v>
      </c>
      <c r="F950" s="42" t="s">
        <v>326</v>
      </c>
      <c r="G950" s="42" t="s">
        <v>302</v>
      </c>
      <c r="H950" s="46">
        <v>74.28</v>
      </c>
      <c r="J950" s="42" t="s">
        <v>350</v>
      </c>
      <c r="K950" s="42" t="s">
        <v>27</v>
      </c>
      <c r="L950" s="42" t="s">
        <v>944</v>
      </c>
    </row>
    <row r="951" spans="1:12">
      <c r="A951" s="42">
        <v>2020</v>
      </c>
      <c r="B951" s="42">
        <v>625</v>
      </c>
      <c r="C951" s="1">
        <v>43928</v>
      </c>
      <c r="D951" s="1">
        <v>43990</v>
      </c>
      <c r="E951" s="42" t="s">
        <v>1697</v>
      </c>
      <c r="F951" s="42" t="s">
        <v>326</v>
      </c>
      <c r="G951" s="42" t="s">
        <v>302</v>
      </c>
      <c r="H951" s="46">
        <v>74.28</v>
      </c>
      <c r="J951" s="42" t="s">
        <v>350</v>
      </c>
      <c r="K951" s="42" t="s">
        <v>27</v>
      </c>
      <c r="L951" s="42" t="s">
        <v>944</v>
      </c>
    </row>
    <row r="952" spans="1:12">
      <c r="A952" s="42">
        <v>2020</v>
      </c>
      <c r="B952" s="42">
        <v>626</v>
      </c>
      <c r="C952" s="1">
        <v>43928</v>
      </c>
      <c r="D952" s="1">
        <v>43942</v>
      </c>
      <c r="E952" s="42" t="s">
        <v>1861</v>
      </c>
      <c r="F952" s="42" t="s">
        <v>1862</v>
      </c>
      <c r="G952" s="42" t="s">
        <v>302</v>
      </c>
      <c r="H952" s="46">
        <v>889.2</v>
      </c>
      <c r="J952" s="42" t="s">
        <v>350</v>
      </c>
      <c r="K952" s="42" t="s">
        <v>183</v>
      </c>
      <c r="L952" s="42" t="s">
        <v>1856</v>
      </c>
    </row>
    <row r="953" spans="1:12">
      <c r="A953" s="42">
        <v>2020</v>
      </c>
      <c r="B953" s="42">
        <v>651</v>
      </c>
      <c r="C953" s="1">
        <v>43935</v>
      </c>
      <c r="D953" s="1">
        <v>43941</v>
      </c>
      <c r="F953" s="42" t="s">
        <v>1863</v>
      </c>
      <c r="G953" s="42" t="s">
        <v>831</v>
      </c>
      <c r="H953" s="46">
        <v>4128</v>
      </c>
      <c r="J953" s="42" t="s">
        <v>350</v>
      </c>
      <c r="K953" s="42" t="s">
        <v>184</v>
      </c>
      <c r="L953" s="42" t="s">
        <v>1864</v>
      </c>
    </row>
    <row r="954" spans="1:12">
      <c r="A954" s="42">
        <v>2020</v>
      </c>
      <c r="B954" s="42">
        <v>654</v>
      </c>
      <c r="C954" s="1">
        <v>43935</v>
      </c>
      <c r="D954" s="1">
        <v>43941</v>
      </c>
      <c r="E954" s="42" t="s">
        <v>1762</v>
      </c>
      <c r="F954" s="42" t="s">
        <v>433</v>
      </c>
      <c r="G954" s="42" t="s">
        <v>1865</v>
      </c>
      <c r="H954" s="46">
        <v>109.92</v>
      </c>
      <c r="J954" s="42" t="s">
        <v>350</v>
      </c>
      <c r="K954" s="42" t="s">
        <v>92</v>
      </c>
      <c r="L954" s="42" t="s">
        <v>1450</v>
      </c>
    </row>
    <row r="955" spans="1:12">
      <c r="A955" s="42">
        <v>2020</v>
      </c>
      <c r="B955" s="42">
        <v>658</v>
      </c>
      <c r="C955" s="1">
        <v>43936</v>
      </c>
      <c r="D955" s="1">
        <v>43958</v>
      </c>
      <c r="E955" s="42" t="s">
        <v>883</v>
      </c>
      <c r="F955" s="42" t="s">
        <v>884</v>
      </c>
      <c r="G955" s="42" t="s">
        <v>885</v>
      </c>
      <c r="H955" s="46">
        <v>173.7</v>
      </c>
      <c r="J955" s="42" t="s">
        <v>350</v>
      </c>
      <c r="K955" s="42" t="s">
        <v>103</v>
      </c>
      <c r="L955" s="42" t="s">
        <v>426</v>
      </c>
    </row>
    <row r="956" spans="1:12">
      <c r="A956" s="42">
        <v>2020</v>
      </c>
      <c r="B956" s="42">
        <v>659</v>
      </c>
      <c r="C956" s="1">
        <v>43936</v>
      </c>
      <c r="D956" s="1">
        <v>44012</v>
      </c>
      <c r="F956" s="42" t="s">
        <v>1866</v>
      </c>
      <c r="G956" s="42" t="s">
        <v>302</v>
      </c>
      <c r="H956" s="46">
        <v>4890</v>
      </c>
      <c r="J956" s="42" t="s">
        <v>350</v>
      </c>
      <c r="K956" s="42" t="s">
        <v>116</v>
      </c>
      <c r="L956" s="42" t="s">
        <v>1822</v>
      </c>
    </row>
    <row r="957" spans="1:12">
      <c r="A957" s="42">
        <v>2020</v>
      </c>
      <c r="B957" s="42">
        <v>660</v>
      </c>
      <c r="C957" s="1">
        <v>43936</v>
      </c>
      <c r="D957" s="1">
        <v>44029</v>
      </c>
      <c r="F957" s="42" t="s">
        <v>1867</v>
      </c>
      <c r="G957" s="42" t="s">
        <v>1827</v>
      </c>
      <c r="H957" s="46">
        <v>5676</v>
      </c>
      <c r="J957" s="42" t="s">
        <v>350</v>
      </c>
      <c r="K957" s="42" t="s">
        <v>116</v>
      </c>
      <c r="L957" s="42" t="s">
        <v>1822</v>
      </c>
    </row>
    <row r="958" spans="1:12">
      <c r="A958" s="42">
        <v>2020</v>
      </c>
      <c r="B958" s="42">
        <v>661</v>
      </c>
      <c r="C958" s="1">
        <v>43936</v>
      </c>
      <c r="D958" s="1">
        <v>44068</v>
      </c>
      <c r="F958" s="42" t="s">
        <v>3465</v>
      </c>
      <c r="G958" s="42" t="s">
        <v>3466</v>
      </c>
      <c r="H958" s="46">
        <v>10534.3</v>
      </c>
      <c r="J958" s="42" t="s">
        <v>350</v>
      </c>
      <c r="K958" s="42" t="s">
        <v>116</v>
      </c>
      <c r="L958" s="42" t="s">
        <v>1822</v>
      </c>
    </row>
    <row r="959" spans="1:12">
      <c r="A959" s="42">
        <v>2020</v>
      </c>
      <c r="B959" s="42">
        <v>662</v>
      </c>
      <c r="C959" s="1">
        <v>43936</v>
      </c>
      <c r="D959" s="1">
        <v>44029</v>
      </c>
      <c r="F959" s="42" t="s">
        <v>1823</v>
      </c>
      <c r="G959" s="42" t="s">
        <v>476</v>
      </c>
      <c r="H959" s="46">
        <v>9800</v>
      </c>
      <c r="J959" s="42" t="s">
        <v>350</v>
      </c>
      <c r="K959" s="42" t="s">
        <v>116</v>
      </c>
      <c r="L959" s="42" t="s">
        <v>1822</v>
      </c>
    </row>
    <row r="960" spans="1:12">
      <c r="A960" s="42">
        <v>2020</v>
      </c>
      <c r="B960" s="42">
        <v>663</v>
      </c>
      <c r="C960" s="1">
        <v>43936</v>
      </c>
      <c r="D960" s="1">
        <v>44012</v>
      </c>
      <c r="F960" s="42" t="s">
        <v>1868</v>
      </c>
      <c r="G960" s="42" t="s">
        <v>1869</v>
      </c>
      <c r="H960" s="46">
        <v>8790</v>
      </c>
      <c r="J960" s="42" t="s">
        <v>350</v>
      </c>
      <c r="K960" s="42" t="s">
        <v>116</v>
      </c>
      <c r="L960" s="42" t="s">
        <v>1822</v>
      </c>
    </row>
    <row r="961" spans="1:12">
      <c r="A961" s="42">
        <v>2020</v>
      </c>
      <c r="B961" s="42">
        <v>664</v>
      </c>
      <c r="C961" s="1">
        <v>43936</v>
      </c>
      <c r="D961" s="1">
        <v>43956</v>
      </c>
      <c r="E961" s="42" t="s">
        <v>1337</v>
      </c>
      <c r="F961" s="42" t="s">
        <v>1338</v>
      </c>
      <c r="G961" s="42" t="s">
        <v>2433</v>
      </c>
      <c r="H961" s="46">
        <v>631.67999999999995</v>
      </c>
      <c r="J961" s="42" t="s">
        <v>350</v>
      </c>
      <c r="K961" s="42" t="s">
        <v>128</v>
      </c>
      <c r="L961" s="42" t="s">
        <v>615</v>
      </c>
    </row>
    <row r="962" spans="1:12">
      <c r="A962" s="42">
        <v>2020</v>
      </c>
      <c r="B962" s="42">
        <v>665</v>
      </c>
      <c r="C962" s="1">
        <v>43936</v>
      </c>
      <c r="D962" s="1">
        <v>43956</v>
      </c>
      <c r="E962" s="42" t="s">
        <v>1870</v>
      </c>
      <c r="F962" s="42" t="s">
        <v>1871</v>
      </c>
      <c r="G962" s="42" t="s">
        <v>1872</v>
      </c>
      <c r="H962" s="46">
        <v>82.44</v>
      </c>
      <c r="J962" s="42" t="s">
        <v>350</v>
      </c>
      <c r="K962" s="42" t="s">
        <v>128</v>
      </c>
      <c r="L962" s="42" t="s">
        <v>615</v>
      </c>
    </row>
    <row r="963" spans="1:12">
      <c r="A963" s="42">
        <v>2020</v>
      </c>
      <c r="B963" s="42">
        <v>667</v>
      </c>
      <c r="C963" s="1">
        <v>43936</v>
      </c>
      <c r="D963" s="1">
        <v>43949</v>
      </c>
      <c r="E963" s="42" t="s">
        <v>1873</v>
      </c>
      <c r="F963" s="42" t="s">
        <v>1874</v>
      </c>
      <c r="G963" s="42" t="s">
        <v>1875</v>
      </c>
      <c r="H963" s="46">
        <v>829.92</v>
      </c>
      <c r="J963" s="42" t="s">
        <v>350</v>
      </c>
      <c r="K963" s="42" t="s">
        <v>36</v>
      </c>
      <c r="L963" s="42" t="s">
        <v>580</v>
      </c>
    </row>
    <row r="964" spans="1:12">
      <c r="A964" s="42">
        <v>2020</v>
      </c>
      <c r="B964" s="42">
        <v>669</v>
      </c>
      <c r="C964" s="1">
        <v>43936</v>
      </c>
      <c r="D964" s="1">
        <v>43950</v>
      </c>
      <c r="E964" s="42" t="s">
        <v>1081</v>
      </c>
      <c r="F964" s="42" t="s">
        <v>1082</v>
      </c>
      <c r="G964" s="42" t="s">
        <v>1912</v>
      </c>
      <c r="H964" s="46">
        <v>1186.92</v>
      </c>
      <c r="J964" s="42" t="s">
        <v>350</v>
      </c>
      <c r="K964" s="42" t="s">
        <v>36</v>
      </c>
      <c r="L964" s="42" t="s">
        <v>580</v>
      </c>
    </row>
    <row r="965" spans="1:12">
      <c r="A965" s="42">
        <v>2020</v>
      </c>
      <c r="B965" s="42">
        <v>672</v>
      </c>
      <c r="C965" s="1">
        <v>43941</v>
      </c>
      <c r="D965" s="1">
        <v>43965</v>
      </c>
      <c r="E965" s="42" t="s">
        <v>1541</v>
      </c>
      <c r="F965" s="42" t="s">
        <v>532</v>
      </c>
      <c r="G965" s="42" t="s">
        <v>302</v>
      </c>
      <c r="H965" s="46">
        <v>209.48</v>
      </c>
      <c r="J965" s="42" t="s">
        <v>350</v>
      </c>
      <c r="K965" s="42" t="s">
        <v>53</v>
      </c>
      <c r="L965" s="42" t="s">
        <v>377</v>
      </c>
    </row>
    <row r="966" spans="1:12">
      <c r="A966" s="42">
        <v>2020</v>
      </c>
      <c r="B966" s="42">
        <v>672</v>
      </c>
      <c r="C966" s="1">
        <v>43941</v>
      </c>
      <c r="D966" s="1">
        <v>43965</v>
      </c>
      <c r="E966" s="42" t="s">
        <v>1542</v>
      </c>
      <c r="F966" s="42" t="s">
        <v>532</v>
      </c>
      <c r="G966" s="42" t="s">
        <v>302</v>
      </c>
      <c r="H966" s="46">
        <v>209.48</v>
      </c>
      <c r="J966" s="42" t="s">
        <v>350</v>
      </c>
      <c r="K966" s="42" t="s">
        <v>53</v>
      </c>
      <c r="L966" s="42" t="s">
        <v>377</v>
      </c>
    </row>
    <row r="967" spans="1:12">
      <c r="A967" s="42">
        <v>2020</v>
      </c>
      <c r="B967" s="42">
        <v>672</v>
      </c>
      <c r="C967" s="1">
        <v>43941</v>
      </c>
      <c r="D967" s="1">
        <v>43965</v>
      </c>
      <c r="E967" s="42" t="s">
        <v>1876</v>
      </c>
      <c r="F967" s="42" t="s">
        <v>532</v>
      </c>
      <c r="G967" s="42" t="s">
        <v>302</v>
      </c>
      <c r="H967" s="46">
        <v>209.48</v>
      </c>
      <c r="J967" s="42" t="s">
        <v>350</v>
      </c>
      <c r="K967" s="42" t="s">
        <v>53</v>
      </c>
      <c r="L967" s="42" t="s">
        <v>377</v>
      </c>
    </row>
    <row r="968" spans="1:12">
      <c r="A968" s="42">
        <v>2020</v>
      </c>
      <c r="B968" s="42">
        <v>674</v>
      </c>
      <c r="C968" s="1">
        <v>43941</v>
      </c>
      <c r="D968" s="1">
        <v>43955</v>
      </c>
      <c r="E968" s="42" t="s">
        <v>1877</v>
      </c>
      <c r="F968" s="42" t="s">
        <v>1878</v>
      </c>
      <c r="G968" s="42" t="s">
        <v>302</v>
      </c>
      <c r="H968" s="46">
        <v>159.24</v>
      </c>
      <c r="J968" s="42" t="s">
        <v>350</v>
      </c>
      <c r="K968" s="42" t="s">
        <v>49</v>
      </c>
      <c r="L968" s="42" t="s">
        <v>401</v>
      </c>
    </row>
    <row r="969" spans="1:12">
      <c r="A969" s="42">
        <v>2020</v>
      </c>
      <c r="B969" s="42">
        <v>685</v>
      </c>
      <c r="C969" s="1">
        <v>43943</v>
      </c>
      <c r="D969" s="1">
        <v>43956</v>
      </c>
      <c r="F969" s="42" t="s">
        <v>541</v>
      </c>
      <c r="G969" s="42" t="s">
        <v>705</v>
      </c>
      <c r="H969" s="46">
        <v>60</v>
      </c>
      <c r="J969" s="42" t="s">
        <v>350</v>
      </c>
      <c r="K969" s="42" t="s">
        <v>101</v>
      </c>
      <c r="L969" s="42" t="s">
        <v>1879</v>
      </c>
    </row>
    <row r="970" spans="1:12">
      <c r="A970" s="42">
        <v>2020</v>
      </c>
      <c r="B970" s="42">
        <v>700</v>
      </c>
      <c r="C970" s="1">
        <v>43950</v>
      </c>
      <c r="D970" s="1">
        <v>43963</v>
      </c>
      <c r="F970" s="42" t="s">
        <v>1880</v>
      </c>
      <c r="G970" s="42" t="s">
        <v>831</v>
      </c>
      <c r="H970" s="46">
        <v>2017.68</v>
      </c>
      <c r="J970" s="42" t="s">
        <v>350</v>
      </c>
      <c r="K970" s="42" t="s">
        <v>50</v>
      </c>
      <c r="L970" s="42" t="s">
        <v>446</v>
      </c>
    </row>
    <row r="971" spans="1:12">
      <c r="A971" s="42">
        <v>2020</v>
      </c>
      <c r="B971" s="42">
        <v>703</v>
      </c>
      <c r="C971" s="1">
        <v>43955</v>
      </c>
      <c r="D971" s="1">
        <v>43958</v>
      </c>
      <c r="E971" s="42" t="s">
        <v>1881</v>
      </c>
      <c r="F971" s="42" t="s">
        <v>1882</v>
      </c>
      <c r="G971" s="42" t="s">
        <v>1883</v>
      </c>
      <c r="H971" s="46">
        <v>108.96</v>
      </c>
      <c r="J971" s="42" t="s">
        <v>350</v>
      </c>
      <c r="K971" s="42" t="s">
        <v>49</v>
      </c>
      <c r="L971" s="42" t="s">
        <v>401</v>
      </c>
    </row>
    <row r="972" spans="1:12">
      <c r="A972" s="42">
        <v>2020</v>
      </c>
      <c r="B972" s="42">
        <v>720</v>
      </c>
      <c r="C972" s="1">
        <v>43958</v>
      </c>
      <c r="D972" s="1">
        <v>43962</v>
      </c>
      <c r="E972" s="42" t="s">
        <v>3467</v>
      </c>
      <c r="F972" s="42" t="s">
        <v>3468</v>
      </c>
      <c r="G972" s="42" t="s">
        <v>3469</v>
      </c>
      <c r="H972" s="46">
        <v>165.12</v>
      </c>
      <c r="J972" s="42" t="s">
        <v>219</v>
      </c>
      <c r="K972" s="42" t="s">
        <v>85</v>
      </c>
      <c r="L972" s="42" t="s">
        <v>1435</v>
      </c>
    </row>
    <row r="973" spans="1:12">
      <c r="A973" s="42">
        <v>2020</v>
      </c>
      <c r="B973" s="42">
        <v>830</v>
      </c>
      <c r="C973" s="1">
        <v>43976</v>
      </c>
      <c r="D973" s="1">
        <v>44015</v>
      </c>
      <c r="E973" s="42" t="s">
        <v>1884</v>
      </c>
      <c r="F973" s="42" t="s">
        <v>1885</v>
      </c>
      <c r="G973" s="42" t="s">
        <v>302</v>
      </c>
      <c r="H973" s="46">
        <v>262</v>
      </c>
      <c r="J973" s="42" t="s">
        <v>219</v>
      </c>
      <c r="K973" s="42" t="s">
        <v>41</v>
      </c>
      <c r="L973" s="42" t="s">
        <v>1180</v>
      </c>
    </row>
    <row r="974" spans="1:12">
      <c r="A974" s="42">
        <v>2020</v>
      </c>
      <c r="B974" s="42">
        <v>831</v>
      </c>
      <c r="C974" s="1">
        <v>43976</v>
      </c>
      <c r="D974" s="1">
        <v>44006</v>
      </c>
      <c r="E974" s="42" t="s">
        <v>1886</v>
      </c>
      <c r="F974" s="42" t="s">
        <v>532</v>
      </c>
      <c r="G974" s="42" t="s">
        <v>302</v>
      </c>
      <c r="H974" s="46">
        <v>200.28</v>
      </c>
      <c r="J974" s="42" t="s">
        <v>219</v>
      </c>
      <c r="K974" s="42" t="s">
        <v>27</v>
      </c>
      <c r="L974" s="42" t="s">
        <v>1887</v>
      </c>
    </row>
    <row r="975" spans="1:12">
      <c r="A975" s="42">
        <v>2020</v>
      </c>
      <c r="B975" s="42">
        <v>832</v>
      </c>
      <c r="C975" s="1">
        <v>43976</v>
      </c>
      <c r="D975" s="1">
        <v>44006</v>
      </c>
      <c r="E975" s="42" t="s">
        <v>1888</v>
      </c>
      <c r="F975" s="42" t="s">
        <v>532</v>
      </c>
      <c r="G975" s="42" t="s">
        <v>302</v>
      </c>
      <c r="H975" s="46">
        <v>181.92</v>
      </c>
      <c r="J975" s="42" t="s">
        <v>219</v>
      </c>
      <c r="K975" s="42" t="s">
        <v>152</v>
      </c>
      <c r="L975" s="42" t="s">
        <v>1889</v>
      </c>
    </row>
    <row r="976" spans="1:12">
      <c r="A976" s="42">
        <v>2020</v>
      </c>
      <c r="B976" s="42">
        <v>842</v>
      </c>
      <c r="C976" s="1">
        <v>43976</v>
      </c>
      <c r="D976" s="1">
        <v>44015</v>
      </c>
      <c r="E976" s="42" t="s">
        <v>630</v>
      </c>
      <c r="F976" s="42" t="s">
        <v>1890</v>
      </c>
      <c r="G976" s="42" t="s">
        <v>1891</v>
      </c>
      <c r="H976" s="46">
        <v>50</v>
      </c>
      <c r="J976" s="42" t="s">
        <v>219</v>
      </c>
      <c r="K976" s="42" t="s">
        <v>46</v>
      </c>
      <c r="L976" s="42" t="s">
        <v>1120</v>
      </c>
    </row>
    <row r="977" spans="1:12">
      <c r="A977" s="42">
        <v>2020</v>
      </c>
      <c r="B977" s="42">
        <v>842</v>
      </c>
      <c r="C977" s="1">
        <v>43976</v>
      </c>
      <c r="D977" s="1">
        <v>44015</v>
      </c>
      <c r="E977" s="42" t="s">
        <v>1047</v>
      </c>
      <c r="F977" s="42" t="s">
        <v>1890</v>
      </c>
      <c r="G977" s="42" t="s">
        <v>1891</v>
      </c>
      <c r="H977" s="46">
        <v>50</v>
      </c>
      <c r="J977" s="42" t="s">
        <v>219</v>
      </c>
      <c r="K977" s="42" t="s">
        <v>343</v>
      </c>
      <c r="L977" s="42" t="s">
        <v>344</v>
      </c>
    </row>
    <row r="978" spans="1:12">
      <c r="A978" s="42">
        <v>2020</v>
      </c>
      <c r="B978" s="42">
        <v>842</v>
      </c>
      <c r="C978" s="1">
        <v>43976</v>
      </c>
      <c r="D978" s="1">
        <v>44015</v>
      </c>
      <c r="E978" s="42" t="s">
        <v>1729</v>
      </c>
      <c r="F978" s="42" t="s">
        <v>341</v>
      </c>
      <c r="G978" s="42" t="s">
        <v>1891</v>
      </c>
      <c r="H978" s="46">
        <v>50</v>
      </c>
      <c r="J978" s="42" t="s">
        <v>219</v>
      </c>
      <c r="K978" s="42" t="s">
        <v>46</v>
      </c>
      <c r="L978" s="42" t="s">
        <v>1120</v>
      </c>
    </row>
    <row r="979" spans="1:12">
      <c r="A979" s="42">
        <v>2020</v>
      </c>
      <c r="B979" s="42">
        <v>842</v>
      </c>
      <c r="C979" s="1">
        <v>43976</v>
      </c>
      <c r="D979" s="1">
        <v>44015</v>
      </c>
      <c r="E979" s="42" t="s">
        <v>548</v>
      </c>
      <c r="F979" s="42" t="s">
        <v>341</v>
      </c>
      <c r="G979" s="42" t="s">
        <v>1891</v>
      </c>
      <c r="H979" s="46">
        <v>50</v>
      </c>
      <c r="J979" s="42" t="s">
        <v>219</v>
      </c>
      <c r="K979" s="42" t="s">
        <v>46</v>
      </c>
      <c r="L979" s="42" t="s">
        <v>1120</v>
      </c>
    </row>
    <row r="980" spans="1:12">
      <c r="A980" s="42">
        <v>2020</v>
      </c>
      <c r="B980" s="42">
        <v>842</v>
      </c>
      <c r="C980" s="1">
        <v>43976</v>
      </c>
      <c r="D980" s="1">
        <v>44015</v>
      </c>
      <c r="E980" s="42" t="s">
        <v>546</v>
      </c>
      <c r="F980" s="42" t="s">
        <v>341</v>
      </c>
      <c r="G980" s="42" t="s">
        <v>1891</v>
      </c>
      <c r="H980" s="46">
        <v>50</v>
      </c>
      <c r="J980" s="42" t="s">
        <v>219</v>
      </c>
      <c r="K980" s="42" t="s">
        <v>46</v>
      </c>
      <c r="L980" s="42" t="s">
        <v>1120</v>
      </c>
    </row>
    <row r="981" spans="1:12">
      <c r="A981" s="42">
        <v>2020</v>
      </c>
      <c r="B981" s="42">
        <v>842</v>
      </c>
      <c r="C981" s="1">
        <v>43976</v>
      </c>
      <c r="D981" s="1">
        <v>44015</v>
      </c>
      <c r="E981" s="42" t="s">
        <v>924</v>
      </c>
      <c r="F981" s="42" t="s">
        <v>1890</v>
      </c>
      <c r="G981" s="42" t="s">
        <v>1891</v>
      </c>
      <c r="H981" s="46">
        <v>50</v>
      </c>
      <c r="J981" s="42" t="s">
        <v>219</v>
      </c>
      <c r="K981" s="42" t="s">
        <v>46</v>
      </c>
      <c r="L981" s="42" t="s">
        <v>1120</v>
      </c>
    </row>
    <row r="982" spans="1:12">
      <c r="A982" s="42">
        <v>2020</v>
      </c>
      <c r="B982" s="42">
        <v>842</v>
      </c>
      <c r="C982" s="1">
        <v>43976</v>
      </c>
      <c r="D982" s="1">
        <v>44015</v>
      </c>
      <c r="E982" s="42" t="s">
        <v>430</v>
      </c>
      <c r="F982" s="42" t="s">
        <v>1890</v>
      </c>
      <c r="G982" s="42" t="s">
        <v>1891</v>
      </c>
      <c r="H982" s="46">
        <v>50</v>
      </c>
      <c r="J982" s="42" t="s">
        <v>219</v>
      </c>
      <c r="K982" s="42" t="s">
        <v>46</v>
      </c>
      <c r="L982" s="42" t="s">
        <v>1120</v>
      </c>
    </row>
    <row r="983" spans="1:12">
      <c r="A983" s="42">
        <v>2020</v>
      </c>
      <c r="B983" s="42">
        <v>842</v>
      </c>
      <c r="C983" s="1">
        <v>43976</v>
      </c>
      <c r="D983" s="1">
        <v>44015</v>
      </c>
      <c r="E983" s="42" t="s">
        <v>340</v>
      </c>
      <c r="F983" s="42" t="s">
        <v>1890</v>
      </c>
      <c r="G983" s="42" t="s">
        <v>1891</v>
      </c>
      <c r="H983" s="46">
        <v>50</v>
      </c>
      <c r="J983" s="42" t="s">
        <v>219</v>
      </c>
      <c r="K983" s="42" t="s">
        <v>46</v>
      </c>
      <c r="L983" s="42" t="s">
        <v>1120</v>
      </c>
    </row>
    <row r="984" spans="1:12">
      <c r="A984" s="42">
        <v>2020</v>
      </c>
      <c r="B984" s="42">
        <v>843</v>
      </c>
      <c r="C984" s="1">
        <v>43976</v>
      </c>
      <c r="D984" s="1">
        <v>44015</v>
      </c>
      <c r="E984" s="42" t="s">
        <v>1892</v>
      </c>
      <c r="F984" s="42" t="s">
        <v>1893</v>
      </c>
      <c r="G984" s="42" t="s">
        <v>302</v>
      </c>
      <c r="H984" s="46">
        <v>262</v>
      </c>
      <c r="J984" s="42" t="s">
        <v>219</v>
      </c>
      <c r="K984" s="42" t="s">
        <v>41</v>
      </c>
      <c r="L984" s="42" t="s">
        <v>1180</v>
      </c>
    </row>
    <row r="985" spans="1:12">
      <c r="A985" s="42">
        <v>2020</v>
      </c>
      <c r="B985" s="42">
        <v>844</v>
      </c>
      <c r="C985" s="1">
        <v>43976</v>
      </c>
      <c r="D985" s="1">
        <v>44015</v>
      </c>
      <c r="E985" s="42" t="s">
        <v>1114</v>
      </c>
      <c r="F985" s="42" t="s">
        <v>1894</v>
      </c>
      <c r="G985" s="42" t="s">
        <v>302</v>
      </c>
      <c r="H985" s="46">
        <v>262</v>
      </c>
      <c r="J985" s="42" t="s">
        <v>219</v>
      </c>
      <c r="K985" s="42" t="s">
        <v>41</v>
      </c>
      <c r="L985" s="42" t="s">
        <v>1895</v>
      </c>
    </row>
    <row r="986" spans="1:12">
      <c r="A986" s="42">
        <v>2020</v>
      </c>
      <c r="B986" s="42">
        <v>846</v>
      </c>
      <c r="C986" s="1">
        <v>43976</v>
      </c>
      <c r="D986" s="1">
        <v>44015</v>
      </c>
      <c r="E986" s="42" t="s">
        <v>664</v>
      </c>
      <c r="F986" s="42" t="s">
        <v>665</v>
      </c>
      <c r="G986" s="42" t="s">
        <v>1896</v>
      </c>
      <c r="H986" s="46">
        <v>151.6</v>
      </c>
      <c r="J986" s="42" t="s">
        <v>219</v>
      </c>
      <c r="K986" s="42" t="s">
        <v>40</v>
      </c>
      <c r="L986" s="42" t="s">
        <v>640</v>
      </c>
    </row>
    <row r="987" spans="1:12">
      <c r="A987" s="42">
        <v>2020</v>
      </c>
      <c r="B987" s="42">
        <v>853</v>
      </c>
      <c r="C987" s="1">
        <v>43977</v>
      </c>
      <c r="D987" s="1">
        <v>44015</v>
      </c>
      <c r="E987" s="42" t="s">
        <v>1897</v>
      </c>
      <c r="F987" s="42" t="s">
        <v>1898</v>
      </c>
      <c r="G987" s="42" t="s">
        <v>1891</v>
      </c>
      <c r="H987" s="46">
        <v>80</v>
      </c>
      <c r="J987" s="42" t="s">
        <v>219</v>
      </c>
      <c r="K987" s="42" t="s">
        <v>343</v>
      </c>
      <c r="L987" s="42" t="s">
        <v>344</v>
      </c>
    </row>
    <row r="988" spans="1:12">
      <c r="A988" s="42">
        <v>2020</v>
      </c>
      <c r="B988" s="42">
        <v>854</v>
      </c>
      <c r="C988" s="1">
        <v>43977</v>
      </c>
      <c r="D988" s="1">
        <v>44015</v>
      </c>
      <c r="E988" s="42" t="s">
        <v>1899</v>
      </c>
      <c r="F988" s="42" t="s">
        <v>1894</v>
      </c>
      <c r="G988" s="42" t="s">
        <v>302</v>
      </c>
      <c r="H988" s="46">
        <v>333.8</v>
      </c>
      <c r="J988" s="42" t="s">
        <v>219</v>
      </c>
      <c r="K988" s="42" t="s">
        <v>40</v>
      </c>
      <c r="L988" s="42" t="s">
        <v>640</v>
      </c>
    </row>
    <row r="989" spans="1:12">
      <c r="A989" s="42">
        <v>2020</v>
      </c>
      <c r="B989" s="42">
        <v>855</v>
      </c>
      <c r="C989" s="1">
        <v>43977</v>
      </c>
      <c r="D989" s="1">
        <v>44015</v>
      </c>
      <c r="E989" s="42" t="s">
        <v>1900</v>
      </c>
      <c r="F989" s="42" t="s">
        <v>1901</v>
      </c>
      <c r="G989" s="42" t="s">
        <v>302</v>
      </c>
      <c r="H989" s="46">
        <v>333.8</v>
      </c>
      <c r="J989" s="42" t="s">
        <v>219</v>
      </c>
      <c r="K989" s="42" t="s">
        <v>1902</v>
      </c>
      <c r="L989" s="42" t="s">
        <v>1903</v>
      </c>
    </row>
    <row r="990" spans="1:12">
      <c r="A990" s="42">
        <v>2020</v>
      </c>
      <c r="B990" s="42">
        <v>856</v>
      </c>
      <c r="C990" s="1">
        <v>43977</v>
      </c>
      <c r="D990" s="1">
        <v>44015</v>
      </c>
      <c r="E990" s="42" t="s">
        <v>481</v>
      </c>
      <c r="F990" s="42" t="s">
        <v>1904</v>
      </c>
      <c r="G990" s="42" t="s">
        <v>302</v>
      </c>
      <c r="H990" s="46">
        <v>205.7</v>
      </c>
      <c r="J990" s="42" t="s">
        <v>219</v>
      </c>
      <c r="K990" s="42" t="s">
        <v>30</v>
      </c>
      <c r="L990" s="42" t="s">
        <v>484</v>
      </c>
    </row>
    <row r="991" spans="1:12">
      <c r="A991" s="42">
        <v>2020</v>
      </c>
      <c r="B991" s="42">
        <v>857</v>
      </c>
      <c r="C991" s="1">
        <v>43977</v>
      </c>
      <c r="D991" s="1">
        <v>44015</v>
      </c>
      <c r="E991" s="42" t="s">
        <v>1905</v>
      </c>
      <c r="F991" s="42" t="s">
        <v>807</v>
      </c>
      <c r="G991" s="42" t="s">
        <v>422</v>
      </c>
      <c r="H991" s="46">
        <v>186.72</v>
      </c>
      <c r="J991" s="42" t="s">
        <v>219</v>
      </c>
      <c r="K991" s="42" t="s">
        <v>1906</v>
      </c>
      <c r="L991" s="42" t="s">
        <v>1907</v>
      </c>
    </row>
    <row r="992" spans="1:12">
      <c r="A992" s="42">
        <v>2020</v>
      </c>
      <c r="B992" s="42">
        <v>864</v>
      </c>
      <c r="C992" s="1">
        <v>43980</v>
      </c>
      <c r="D992" s="1">
        <v>44015</v>
      </c>
      <c r="E992" s="42" t="s">
        <v>1908</v>
      </c>
      <c r="F992" s="42" t="s">
        <v>532</v>
      </c>
      <c r="G992" s="42" t="s">
        <v>302</v>
      </c>
      <c r="H992" s="46">
        <v>106.5</v>
      </c>
      <c r="J992" s="42" t="s">
        <v>219</v>
      </c>
      <c r="K992" s="42" t="s">
        <v>75</v>
      </c>
      <c r="L992" s="42" t="s">
        <v>1887</v>
      </c>
    </row>
    <row r="993" spans="1:12">
      <c r="A993" s="42">
        <v>2020</v>
      </c>
      <c r="B993" s="42">
        <v>865</v>
      </c>
      <c r="C993" s="1">
        <v>43980</v>
      </c>
      <c r="D993" s="1">
        <v>44015</v>
      </c>
      <c r="E993" s="42" t="s">
        <v>1909</v>
      </c>
      <c r="F993" s="42" t="s">
        <v>326</v>
      </c>
      <c r="G993" s="42" t="s">
        <v>302</v>
      </c>
      <c r="H993" s="46">
        <v>152.4</v>
      </c>
      <c r="J993" s="42" t="s">
        <v>219</v>
      </c>
      <c r="K993" s="42" t="s">
        <v>94</v>
      </c>
      <c r="L993" s="42" t="s">
        <v>446</v>
      </c>
    </row>
    <row r="994" spans="1:12">
      <c r="A994" s="42">
        <v>2020</v>
      </c>
      <c r="B994" s="42">
        <v>866</v>
      </c>
      <c r="C994" s="1">
        <v>43980</v>
      </c>
      <c r="D994" s="1">
        <v>44015</v>
      </c>
      <c r="E994" s="42" t="s">
        <v>1170</v>
      </c>
      <c r="F994" s="42" t="s">
        <v>1171</v>
      </c>
      <c r="G994" s="42" t="s">
        <v>1910</v>
      </c>
      <c r="H994" s="46">
        <v>75</v>
      </c>
      <c r="J994" s="42" t="s">
        <v>219</v>
      </c>
      <c r="K994" s="42" t="s">
        <v>56</v>
      </c>
      <c r="L994" s="42" t="s">
        <v>1911</v>
      </c>
    </row>
    <row r="995" spans="1:12">
      <c r="A995" s="42">
        <v>2020</v>
      </c>
      <c r="B995" s="42">
        <v>866</v>
      </c>
      <c r="C995" s="1">
        <v>43980</v>
      </c>
      <c r="D995" s="1">
        <v>44015</v>
      </c>
      <c r="E995" s="42" t="s">
        <v>1167</v>
      </c>
      <c r="F995" s="42" t="s">
        <v>1168</v>
      </c>
      <c r="G995" s="42" t="s">
        <v>1910</v>
      </c>
      <c r="H995" s="46">
        <v>75</v>
      </c>
      <c r="J995" s="42" t="s">
        <v>219</v>
      </c>
      <c r="K995" s="42" t="s">
        <v>56</v>
      </c>
      <c r="L995" s="42" t="s">
        <v>1911</v>
      </c>
    </row>
    <row r="996" spans="1:12">
      <c r="A996" s="42">
        <v>2020</v>
      </c>
      <c r="B996" s="42">
        <v>867</v>
      </c>
      <c r="C996" s="1">
        <v>43980</v>
      </c>
      <c r="D996" s="1">
        <v>44006</v>
      </c>
      <c r="F996" s="42" t="s">
        <v>812</v>
      </c>
      <c r="G996" s="42" t="s">
        <v>1912</v>
      </c>
      <c r="H996" s="46">
        <v>414.36</v>
      </c>
      <c r="J996" s="42" t="s">
        <v>219</v>
      </c>
      <c r="K996" s="42" t="s">
        <v>177</v>
      </c>
      <c r="L996" s="42" t="s">
        <v>1913</v>
      </c>
    </row>
    <row r="997" spans="1:12">
      <c r="A997" s="42">
        <v>2020</v>
      </c>
      <c r="B997" s="42">
        <v>868</v>
      </c>
      <c r="C997" s="1">
        <v>43980</v>
      </c>
      <c r="D997" s="1">
        <v>44015</v>
      </c>
      <c r="E997" s="42" t="s">
        <v>1914</v>
      </c>
      <c r="F997" s="42" t="s">
        <v>1295</v>
      </c>
      <c r="G997" s="42" t="s">
        <v>1915</v>
      </c>
      <c r="H997" s="46">
        <v>42.9</v>
      </c>
      <c r="J997" s="42" t="s">
        <v>219</v>
      </c>
      <c r="K997" s="42" t="s">
        <v>90</v>
      </c>
      <c r="L997" s="42" t="s">
        <v>1916</v>
      </c>
    </row>
    <row r="998" spans="1:12">
      <c r="A998" s="42">
        <v>2020</v>
      </c>
      <c r="B998" s="42">
        <v>886</v>
      </c>
      <c r="C998" s="1">
        <v>43987</v>
      </c>
      <c r="D998" s="1">
        <v>44015</v>
      </c>
      <c r="F998" s="42" t="s">
        <v>1917</v>
      </c>
      <c r="G998" s="42" t="s">
        <v>1918</v>
      </c>
      <c r="H998" s="46">
        <v>136</v>
      </c>
      <c r="J998" s="42" t="s">
        <v>219</v>
      </c>
      <c r="K998" s="42" t="s">
        <v>59</v>
      </c>
      <c r="L998" s="42" t="s">
        <v>1889</v>
      </c>
    </row>
    <row r="999" spans="1:12">
      <c r="A999" s="42">
        <v>2020</v>
      </c>
      <c r="B999" s="42">
        <v>889</v>
      </c>
      <c r="C999" s="1">
        <v>43987</v>
      </c>
      <c r="D999" s="1">
        <v>44006</v>
      </c>
      <c r="E999" s="42" t="s">
        <v>360</v>
      </c>
      <c r="F999" s="42" t="s">
        <v>361</v>
      </c>
      <c r="G999" s="42" t="s">
        <v>302</v>
      </c>
      <c r="H999" s="46">
        <v>233.76</v>
      </c>
      <c r="J999" s="42" t="s">
        <v>219</v>
      </c>
      <c r="K999" s="42" t="s">
        <v>43</v>
      </c>
      <c r="L999" s="42" t="s">
        <v>1919</v>
      </c>
    </row>
    <row r="1000" spans="1:12">
      <c r="A1000" s="42">
        <v>2020</v>
      </c>
      <c r="B1000" s="42">
        <v>895</v>
      </c>
      <c r="C1000" s="1">
        <v>43987</v>
      </c>
      <c r="D1000" s="1">
        <v>44015</v>
      </c>
      <c r="E1000" s="42" t="s">
        <v>1920</v>
      </c>
      <c r="F1000" s="42" t="s">
        <v>405</v>
      </c>
      <c r="G1000" s="42" t="s">
        <v>1921</v>
      </c>
      <c r="H1000" s="46">
        <v>192.5</v>
      </c>
      <c r="J1000" s="42" t="s">
        <v>219</v>
      </c>
      <c r="K1000" s="42" t="s">
        <v>95</v>
      </c>
      <c r="L1000" s="42" t="s">
        <v>1922</v>
      </c>
    </row>
    <row r="1001" spans="1:12">
      <c r="A1001" s="42">
        <v>2020</v>
      </c>
      <c r="B1001" s="42">
        <v>906</v>
      </c>
      <c r="C1001" s="1">
        <v>43991</v>
      </c>
      <c r="D1001" s="1">
        <v>44015</v>
      </c>
      <c r="E1001" s="42" t="s">
        <v>1505</v>
      </c>
      <c r="F1001" s="42" t="s">
        <v>1506</v>
      </c>
      <c r="G1001" s="42" t="s">
        <v>420</v>
      </c>
      <c r="H1001" s="46">
        <v>150</v>
      </c>
      <c r="J1001" s="42" t="s">
        <v>219</v>
      </c>
      <c r="K1001" s="42" t="s">
        <v>136</v>
      </c>
      <c r="L1001" s="42" t="s">
        <v>1923</v>
      </c>
    </row>
    <row r="1002" spans="1:12">
      <c r="A1002" s="42">
        <v>2020</v>
      </c>
      <c r="B1002" s="42">
        <v>913</v>
      </c>
      <c r="C1002" s="1">
        <v>43991</v>
      </c>
      <c r="D1002" s="1">
        <v>44015</v>
      </c>
      <c r="E1002" s="42" t="s">
        <v>1924</v>
      </c>
      <c r="F1002" s="42" t="s">
        <v>1925</v>
      </c>
      <c r="G1002" s="42" t="s">
        <v>420</v>
      </c>
      <c r="H1002" s="46">
        <v>85</v>
      </c>
      <c r="J1002" s="42" t="s">
        <v>219</v>
      </c>
      <c r="K1002" s="42" t="s">
        <v>136</v>
      </c>
      <c r="L1002" s="42" t="s">
        <v>1923</v>
      </c>
    </row>
    <row r="1003" spans="1:12">
      <c r="A1003" s="42">
        <v>2020</v>
      </c>
      <c r="B1003" s="42">
        <v>914</v>
      </c>
      <c r="C1003" s="1">
        <v>43991</v>
      </c>
      <c r="D1003" s="1">
        <v>44006</v>
      </c>
      <c r="E1003" s="42" t="s">
        <v>1779</v>
      </c>
      <c r="F1003" s="42" t="s">
        <v>1780</v>
      </c>
      <c r="G1003" s="42" t="s">
        <v>1926</v>
      </c>
      <c r="H1003" s="46">
        <v>865.2</v>
      </c>
      <c r="J1003" s="42" t="s">
        <v>219</v>
      </c>
      <c r="K1003" s="42" t="s">
        <v>136</v>
      </c>
      <c r="L1003" s="42" t="s">
        <v>1923</v>
      </c>
    </row>
    <row r="1004" spans="1:12">
      <c r="A1004" s="42">
        <v>2020</v>
      </c>
      <c r="B1004" s="42">
        <v>915</v>
      </c>
      <c r="C1004" s="1">
        <v>43991</v>
      </c>
      <c r="D1004" s="1">
        <v>44006</v>
      </c>
      <c r="E1004" s="42" t="s">
        <v>1927</v>
      </c>
      <c r="F1004" s="42" t="s">
        <v>1295</v>
      </c>
      <c r="G1004" s="42" t="s">
        <v>705</v>
      </c>
      <c r="H1004" s="46">
        <v>112.92</v>
      </c>
      <c r="J1004" s="42" t="s">
        <v>219</v>
      </c>
      <c r="K1004" s="42" t="s">
        <v>119</v>
      </c>
      <c r="L1004" s="42" t="s">
        <v>1928</v>
      </c>
    </row>
    <row r="1005" spans="1:12">
      <c r="A1005" s="42">
        <v>2020</v>
      </c>
      <c r="B1005" s="42">
        <v>916</v>
      </c>
      <c r="C1005" s="1">
        <v>43991</v>
      </c>
      <c r="D1005" s="1">
        <v>44015</v>
      </c>
      <c r="E1005" s="42" t="s">
        <v>1929</v>
      </c>
      <c r="F1005" s="42" t="s">
        <v>1878</v>
      </c>
      <c r="G1005" s="42" t="s">
        <v>1930</v>
      </c>
      <c r="H1005" s="46">
        <v>163.19999999999999</v>
      </c>
      <c r="J1005" s="42" t="s">
        <v>219</v>
      </c>
      <c r="K1005" s="42" t="s">
        <v>31</v>
      </c>
      <c r="L1005" s="42" t="s">
        <v>1931</v>
      </c>
    </row>
    <row r="1006" spans="1:12">
      <c r="A1006" s="42">
        <v>2020</v>
      </c>
      <c r="B1006" s="42">
        <v>917</v>
      </c>
      <c r="C1006" s="1">
        <v>43991</v>
      </c>
      <c r="D1006" s="1">
        <v>44015</v>
      </c>
      <c r="E1006" s="42" t="s">
        <v>1932</v>
      </c>
      <c r="F1006" s="42" t="s">
        <v>1659</v>
      </c>
      <c r="G1006" s="42" t="s">
        <v>302</v>
      </c>
      <c r="H1006" s="46">
        <v>111.6</v>
      </c>
      <c r="J1006" s="42" t="s">
        <v>219</v>
      </c>
      <c r="K1006" s="42" t="s">
        <v>60</v>
      </c>
      <c r="L1006" s="42" t="s">
        <v>1311</v>
      </c>
    </row>
    <row r="1007" spans="1:12">
      <c r="A1007" s="42">
        <v>2020</v>
      </c>
      <c r="B1007" s="42">
        <v>930</v>
      </c>
      <c r="C1007" s="1">
        <v>43991</v>
      </c>
      <c r="D1007" s="1">
        <v>44015</v>
      </c>
      <c r="E1007" s="42" t="s">
        <v>1933</v>
      </c>
      <c r="F1007" s="42" t="s">
        <v>1934</v>
      </c>
      <c r="G1007" s="42" t="s">
        <v>1935</v>
      </c>
      <c r="H1007" s="46">
        <v>50</v>
      </c>
      <c r="J1007" s="42" t="s">
        <v>219</v>
      </c>
      <c r="K1007" s="42" t="s">
        <v>160</v>
      </c>
      <c r="L1007" s="42" t="s">
        <v>1936</v>
      </c>
    </row>
    <row r="1008" spans="1:12">
      <c r="A1008" s="42">
        <v>2020</v>
      </c>
      <c r="B1008" s="42">
        <v>957</v>
      </c>
      <c r="C1008" s="1">
        <v>43992</v>
      </c>
      <c r="D1008" s="1">
        <v>44015</v>
      </c>
      <c r="F1008" s="42" t="s">
        <v>1937</v>
      </c>
      <c r="G1008" s="42" t="s">
        <v>1938</v>
      </c>
      <c r="H1008" s="46">
        <v>397</v>
      </c>
      <c r="J1008" s="42" t="s">
        <v>219</v>
      </c>
      <c r="K1008" s="42" t="s">
        <v>1939</v>
      </c>
      <c r="L1008" s="42" t="s">
        <v>861</v>
      </c>
    </row>
    <row r="1009" spans="1:12">
      <c r="A1009" s="42">
        <v>2020</v>
      </c>
      <c r="B1009" s="42">
        <v>973</v>
      </c>
      <c r="C1009" s="1">
        <v>43997</v>
      </c>
      <c r="D1009" s="1">
        <v>44015</v>
      </c>
      <c r="E1009" s="42" t="s">
        <v>1940</v>
      </c>
      <c r="F1009" s="42" t="s">
        <v>1941</v>
      </c>
      <c r="G1009" s="42" t="s">
        <v>1942</v>
      </c>
      <c r="H1009" s="46">
        <v>50</v>
      </c>
      <c r="J1009" s="42" t="s">
        <v>219</v>
      </c>
      <c r="K1009" s="42" t="s">
        <v>160</v>
      </c>
      <c r="L1009" s="42" t="s">
        <v>1936</v>
      </c>
    </row>
    <row r="1010" spans="1:12">
      <c r="A1010" s="42">
        <v>2020</v>
      </c>
      <c r="B1010" s="42">
        <v>974</v>
      </c>
      <c r="C1010" s="1">
        <v>43997</v>
      </c>
      <c r="D1010" s="1">
        <v>44015</v>
      </c>
      <c r="E1010" s="42" t="s">
        <v>1051</v>
      </c>
      <c r="F1010" s="42" t="s">
        <v>633</v>
      </c>
      <c r="G1010" s="42" t="s">
        <v>1943</v>
      </c>
      <c r="H1010" s="46">
        <v>424.6</v>
      </c>
      <c r="J1010" s="42" t="s">
        <v>219</v>
      </c>
      <c r="K1010" s="42" t="s">
        <v>77</v>
      </c>
      <c r="L1010" s="42" t="s">
        <v>767</v>
      </c>
    </row>
    <row r="1011" spans="1:12">
      <c r="A1011" s="42">
        <v>2020</v>
      </c>
      <c r="B1011" s="42">
        <v>975</v>
      </c>
      <c r="C1011" s="1">
        <v>43997</v>
      </c>
      <c r="D1011" s="1">
        <v>44015</v>
      </c>
      <c r="E1011" s="42" t="s">
        <v>664</v>
      </c>
      <c r="F1011" s="42" t="s">
        <v>665</v>
      </c>
      <c r="G1011" s="42" t="s">
        <v>1944</v>
      </c>
      <c r="H1011" s="46">
        <v>411.2</v>
      </c>
      <c r="J1011" s="42" t="s">
        <v>219</v>
      </c>
      <c r="K1011" s="42" t="s">
        <v>40</v>
      </c>
      <c r="L1011" s="42" t="s">
        <v>640</v>
      </c>
    </row>
    <row r="1012" spans="1:12">
      <c r="A1012" s="42">
        <v>2020</v>
      </c>
      <c r="B1012" s="42">
        <v>976</v>
      </c>
      <c r="C1012" s="1">
        <v>43997</v>
      </c>
      <c r="D1012" s="1">
        <v>44032</v>
      </c>
      <c r="E1012" s="42" t="s">
        <v>632</v>
      </c>
      <c r="F1012" s="42" t="s">
        <v>633</v>
      </c>
      <c r="G1012" s="42" t="s">
        <v>964</v>
      </c>
      <c r="H1012" s="46">
        <v>263.2</v>
      </c>
      <c r="J1012" s="42" t="s">
        <v>219</v>
      </c>
      <c r="K1012" s="42" t="s">
        <v>40</v>
      </c>
      <c r="L1012" s="42" t="s">
        <v>629</v>
      </c>
    </row>
    <row r="1013" spans="1:12">
      <c r="A1013" s="42">
        <v>2020</v>
      </c>
      <c r="B1013" s="42">
        <v>1043</v>
      </c>
      <c r="C1013" s="1">
        <v>44007</v>
      </c>
      <c r="D1013" s="1">
        <v>44034</v>
      </c>
      <c r="E1013" s="42" t="s">
        <v>1948</v>
      </c>
      <c r="F1013" s="42" t="s">
        <v>1949</v>
      </c>
      <c r="G1013" s="42" t="s">
        <v>1950</v>
      </c>
      <c r="H1013" s="46">
        <v>286.8</v>
      </c>
      <c r="J1013" s="42" t="s">
        <v>219</v>
      </c>
      <c r="K1013" s="42" t="s">
        <v>83</v>
      </c>
      <c r="L1013" s="42" t="s">
        <v>522</v>
      </c>
    </row>
    <row r="1014" spans="1:12">
      <c r="A1014" s="42">
        <v>2020</v>
      </c>
      <c r="B1014" s="42">
        <v>1046</v>
      </c>
      <c r="C1014" s="1">
        <v>44011</v>
      </c>
      <c r="D1014" s="1">
        <v>44034</v>
      </c>
      <c r="E1014" s="42" t="s">
        <v>1652</v>
      </c>
      <c r="F1014" s="42" t="s">
        <v>1650</v>
      </c>
      <c r="G1014" s="42" t="s">
        <v>1951</v>
      </c>
      <c r="H1014" s="46">
        <v>85.2</v>
      </c>
      <c r="J1014" s="42" t="s">
        <v>219</v>
      </c>
      <c r="K1014" s="42" t="s">
        <v>56</v>
      </c>
      <c r="L1014" s="42" t="s">
        <v>1952</v>
      </c>
    </row>
    <row r="1015" spans="1:12">
      <c r="A1015" s="42">
        <v>2020</v>
      </c>
      <c r="B1015" s="42">
        <v>1047</v>
      </c>
      <c r="C1015" s="1">
        <v>44011</v>
      </c>
      <c r="D1015" s="1">
        <v>44034</v>
      </c>
      <c r="E1015" s="42" t="s">
        <v>1518</v>
      </c>
      <c r="F1015" s="42" t="s">
        <v>1519</v>
      </c>
      <c r="G1015" s="42" t="s">
        <v>1953</v>
      </c>
      <c r="H1015" s="46">
        <v>170</v>
      </c>
      <c r="J1015" s="42" t="s">
        <v>219</v>
      </c>
      <c r="K1015" s="42" t="s">
        <v>1521</v>
      </c>
      <c r="L1015" s="42" t="s">
        <v>1522</v>
      </c>
    </row>
    <row r="1016" spans="1:12">
      <c r="A1016" s="42">
        <v>2020</v>
      </c>
      <c r="B1016" s="42">
        <v>1054</v>
      </c>
      <c r="C1016" s="1">
        <v>44011</v>
      </c>
      <c r="D1016" s="1">
        <v>44034</v>
      </c>
      <c r="E1016" s="42" t="s">
        <v>1954</v>
      </c>
      <c r="F1016" s="42" t="s">
        <v>1955</v>
      </c>
      <c r="G1016" s="42" t="s">
        <v>1956</v>
      </c>
      <c r="H1016" s="46">
        <v>238.8</v>
      </c>
      <c r="J1016" s="42" t="s">
        <v>219</v>
      </c>
      <c r="K1016" s="42" t="s">
        <v>51</v>
      </c>
      <c r="L1016" s="42" t="s">
        <v>1957</v>
      </c>
    </row>
    <row r="1017" spans="1:12">
      <c r="A1017" s="42">
        <v>2018</v>
      </c>
      <c r="B1017" s="42">
        <v>1208</v>
      </c>
      <c r="C1017" s="1">
        <v>43278</v>
      </c>
      <c r="D1017" s="1">
        <v>43580</v>
      </c>
      <c r="E1017" s="42" t="s">
        <v>2815</v>
      </c>
      <c r="F1017" s="42" t="s">
        <v>2816</v>
      </c>
      <c r="G1017" s="42" t="s">
        <v>302</v>
      </c>
      <c r="H1017" s="46">
        <v>693.6</v>
      </c>
      <c r="J1017" s="42" t="s">
        <v>2690</v>
      </c>
      <c r="K1017" s="42" t="s">
        <v>957</v>
      </c>
      <c r="L1017" s="42" t="s">
        <v>958</v>
      </c>
    </row>
    <row r="1018" spans="1:12">
      <c r="A1018" s="42">
        <v>2018</v>
      </c>
      <c r="B1018" s="42">
        <v>1540</v>
      </c>
      <c r="C1018" s="1">
        <v>43353</v>
      </c>
      <c r="D1018" s="1">
        <v>43504</v>
      </c>
      <c r="E1018" s="42" t="s">
        <v>2862</v>
      </c>
      <c r="F1018" s="42" t="s">
        <v>2863</v>
      </c>
      <c r="G1018" s="42" t="s">
        <v>3470</v>
      </c>
      <c r="H1018" s="46">
        <v>572.4</v>
      </c>
      <c r="J1018" s="42" t="s">
        <v>2690</v>
      </c>
      <c r="K1018" s="42" t="s">
        <v>386</v>
      </c>
      <c r="L1018" s="42" t="s">
        <v>387</v>
      </c>
    </row>
    <row r="1019" spans="1:12">
      <c r="A1019" s="42">
        <v>2018</v>
      </c>
      <c r="B1019" s="42">
        <v>2095</v>
      </c>
      <c r="C1019" s="1">
        <v>43438</v>
      </c>
      <c r="D1019" s="1">
        <v>43543</v>
      </c>
      <c r="E1019" s="42" t="s">
        <v>3471</v>
      </c>
      <c r="F1019" s="42" t="s">
        <v>3472</v>
      </c>
      <c r="G1019" s="42" t="s">
        <v>302</v>
      </c>
      <c r="H1019" s="46">
        <v>193.2</v>
      </c>
      <c r="J1019" s="42" t="s">
        <v>2690</v>
      </c>
      <c r="K1019" s="42" t="s">
        <v>66</v>
      </c>
      <c r="L1019" s="42" t="s">
        <v>307</v>
      </c>
    </row>
    <row r="1020" spans="1:12">
      <c r="A1020" s="42">
        <v>2018</v>
      </c>
      <c r="B1020" s="42">
        <v>2101</v>
      </c>
      <c r="C1020" s="1">
        <v>43439</v>
      </c>
      <c r="D1020" s="1">
        <v>43473</v>
      </c>
      <c r="E1020" s="42" t="s">
        <v>2061</v>
      </c>
      <c r="F1020" s="42" t="s">
        <v>2017</v>
      </c>
      <c r="G1020" s="42" t="s">
        <v>3473</v>
      </c>
      <c r="H1020" s="46">
        <v>55.2</v>
      </c>
      <c r="J1020" s="42" t="s">
        <v>2690</v>
      </c>
      <c r="K1020" s="42" t="s">
        <v>2019</v>
      </c>
      <c r="L1020" s="42" t="s">
        <v>2020</v>
      </c>
    </row>
    <row r="1021" spans="1:12">
      <c r="A1021" s="42">
        <v>2018</v>
      </c>
      <c r="B1021" s="42">
        <v>2103</v>
      </c>
      <c r="C1021" s="1">
        <v>43439</v>
      </c>
      <c r="D1021" s="1">
        <v>43480</v>
      </c>
      <c r="E1021" s="42" t="s">
        <v>2802</v>
      </c>
      <c r="F1021" s="42" t="s">
        <v>2803</v>
      </c>
      <c r="G1021" s="42" t="s">
        <v>3474</v>
      </c>
      <c r="H1021" s="46">
        <v>572.4</v>
      </c>
      <c r="J1021" s="42" t="s">
        <v>2690</v>
      </c>
      <c r="K1021" s="42" t="s">
        <v>957</v>
      </c>
      <c r="L1021" s="42" t="s">
        <v>958</v>
      </c>
    </row>
    <row r="1022" spans="1:12">
      <c r="A1022" s="42">
        <v>2018</v>
      </c>
      <c r="B1022" s="42">
        <v>2104</v>
      </c>
      <c r="C1022" s="1">
        <v>43439</v>
      </c>
      <c r="D1022" s="1">
        <v>43504</v>
      </c>
      <c r="E1022" s="42" t="s">
        <v>2804</v>
      </c>
      <c r="F1022" s="42" t="s">
        <v>2805</v>
      </c>
      <c r="G1022" s="42" t="s">
        <v>3475</v>
      </c>
      <c r="H1022" s="46">
        <v>110.4</v>
      </c>
      <c r="J1022" s="42" t="s">
        <v>2690</v>
      </c>
      <c r="K1022" s="42" t="s">
        <v>957</v>
      </c>
      <c r="L1022" s="42" t="s">
        <v>958</v>
      </c>
    </row>
    <row r="1023" spans="1:12">
      <c r="A1023" s="42">
        <v>2018</v>
      </c>
      <c r="B1023" s="42">
        <v>2110</v>
      </c>
      <c r="C1023" s="1">
        <v>43440</v>
      </c>
      <c r="D1023" s="1">
        <v>43473</v>
      </c>
      <c r="E1023" s="42" t="s">
        <v>2693</v>
      </c>
      <c r="F1023" s="42" t="s">
        <v>2694</v>
      </c>
      <c r="G1023" s="42" t="s">
        <v>3476</v>
      </c>
      <c r="H1023" s="46">
        <v>82.8</v>
      </c>
      <c r="J1023" s="42" t="s">
        <v>2690</v>
      </c>
      <c r="K1023" s="42" t="s">
        <v>2428</v>
      </c>
      <c r="L1023" s="42" t="s">
        <v>2429</v>
      </c>
    </row>
    <row r="1024" spans="1:12">
      <c r="A1024" s="42">
        <v>2018</v>
      </c>
      <c r="B1024" s="42">
        <v>2112</v>
      </c>
      <c r="C1024" s="1">
        <v>43440</v>
      </c>
      <c r="D1024" s="1">
        <v>43473</v>
      </c>
      <c r="F1024" s="42" t="s">
        <v>3477</v>
      </c>
      <c r="G1024" s="42" t="s">
        <v>476</v>
      </c>
      <c r="H1024" s="46">
        <v>110.4</v>
      </c>
      <c r="J1024" s="42" t="s">
        <v>2690</v>
      </c>
      <c r="K1024" s="42" t="s">
        <v>2019</v>
      </c>
      <c r="L1024" s="42" t="s">
        <v>2020</v>
      </c>
    </row>
    <row r="1025" spans="1:12">
      <c r="A1025" s="42">
        <v>2018</v>
      </c>
      <c r="B1025" s="42">
        <v>2149</v>
      </c>
      <c r="C1025" s="1">
        <v>43445</v>
      </c>
      <c r="D1025" s="1">
        <v>43473</v>
      </c>
      <c r="E1025" s="42" t="s">
        <v>2735</v>
      </c>
      <c r="F1025" s="42" t="s">
        <v>2736</v>
      </c>
      <c r="G1025" s="42" t="s">
        <v>372</v>
      </c>
      <c r="H1025" s="46">
        <v>27.6</v>
      </c>
      <c r="J1025" s="42" t="s">
        <v>2690</v>
      </c>
      <c r="K1025" s="42" t="s">
        <v>2019</v>
      </c>
      <c r="L1025" s="42" t="s">
        <v>2020</v>
      </c>
    </row>
    <row r="1026" spans="1:12">
      <c r="A1026" s="42">
        <v>2018</v>
      </c>
      <c r="B1026" s="42">
        <v>2160</v>
      </c>
      <c r="C1026" s="1">
        <v>43447</v>
      </c>
      <c r="D1026" s="1">
        <v>43503</v>
      </c>
      <c r="E1026" s="42" t="s">
        <v>3478</v>
      </c>
      <c r="F1026" s="42" t="s">
        <v>3041</v>
      </c>
      <c r="G1026" s="42" t="s">
        <v>302</v>
      </c>
      <c r="H1026" s="46">
        <v>55.2</v>
      </c>
      <c r="J1026" s="42" t="s">
        <v>2690</v>
      </c>
      <c r="K1026" s="42" t="s">
        <v>53</v>
      </c>
      <c r="L1026" s="42" t="s">
        <v>377</v>
      </c>
    </row>
    <row r="1027" spans="1:12">
      <c r="A1027" s="42">
        <v>2018</v>
      </c>
      <c r="B1027" s="42">
        <v>2173</v>
      </c>
      <c r="C1027" s="1">
        <v>43448</v>
      </c>
      <c r="D1027" s="1">
        <v>43503</v>
      </c>
      <c r="E1027" s="42" t="s">
        <v>3479</v>
      </c>
      <c r="F1027" s="42" t="s">
        <v>1519</v>
      </c>
      <c r="G1027" s="42" t="s">
        <v>3480</v>
      </c>
      <c r="H1027" s="46">
        <v>55.2</v>
      </c>
      <c r="J1027" s="42" t="s">
        <v>2690</v>
      </c>
      <c r="K1027" s="42" t="s">
        <v>30</v>
      </c>
      <c r="L1027" s="42" t="s">
        <v>484</v>
      </c>
    </row>
    <row r="1028" spans="1:12">
      <c r="A1028" s="42">
        <v>2018</v>
      </c>
      <c r="B1028" s="42">
        <v>2192</v>
      </c>
      <c r="C1028" s="1">
        <v>43452</v>
      </c>
      <c r="D1028" s="1">
        <v>43483</v>
      </c>
      <c r="E1028" s="42" t="s">
        <v>2889</v>
      </c>
      <c r="F1028" s="42" t="s">
        <v>2890</v>
      </c>
      <c r="G1028" s="42" t="s">
        <v>3481</v>
      </c>
      <c r="H1028" s="46">
        <v>2397.6</v>
      </c>
      <c r="J1028" s="42" t="s">
        <v>2690</v>
      </c>
      <c r="K1028" s="42" t="s">
        <v>2019</v>
      </c>
      <c r="L1028" s="42" t="s">
        <v>2020</v>
      </c>
    </row>
    <row r="1029" spans="1:12">
      <c r="A1029" s="42">
        <v>2019</v>
      </c>
      <c r="B1029" s="42">
        <v>17</v>
      </c>
      <c r="C1029" s="1">
        <v>43472</v>
      </c>
      <c r="D1029" s="1">
        <v>43504</v>
      </c>
      <c r="E1029" s="42" t="s">
        <v>2683</v>
      </c>
      <c r="F1029" s="42" t="s">
        <v>2684</v>
      </c>
      <c r="G1029" s="42" t="s">
        <v>2685</v>
      </c>
      <c r="H1029" s="46">
        <v>82.8</v>
      </c>
      <c r="J1029" s="42" t="s">
        <v>2686</v>
      </c>
      <c r="K1029" s="42" t="s">
        <v>2687</v>
      </c>
      <c r="L1029" s="42" t="s">
        <v>1641</v>
      </c>
    </row>
    <row r="1030" spans="1:12">
      <c r="A1030" s="42">
        <v>2019</v>
      </c>
      <c r="B1030" s="42">
        <v>31</v>
      </c>
      <c r="C1030" s="1">
        <v>43472</v>
      </c>
      <c r="D1030" s="1">
        <v>43504</v>
      </c>
      <c r="E1030" s="42" t="s">
        <v>2525</v>
      </c>
      <c r="F1030" s="42" t="s">
        <v>2526</v>
      </c>
      <c r="G1030" s="42" t="s">
        <v>2710</v>
      </c>
      <c r="H1030" s="46">
        <v>110.4</v>
      </c>
      <c r="J1030" s="42" t="s">
        <v>2686</v>
      </c>
      <c r="K1030" s="42" t="s">
        <v>29</v>
      </c>
      <c r="L1030" s="42" t="s">
        <v>2711</v>
      </c>
    </row>
    <row r="1031" spans="1:12">
      <c r="A1031" s="42">
        <v>2019</v>
      </c>
      <c r="B1031" s="42">
        <v>27</v>
      </c>
      <c r="C1031" s="1">
        <v>43472</v>
      </c>
      <c r="D1031" s="1">
        <v>43535</v>
      </c>
      <c r="E1031" s="42" t="s">
        <v>2688</v>
      </c>
      <c r="F1031" s="42" t="s">
        <v>2689</v>
      </c>
      <c r="G1031" s="42" t="s">
        <v>349</v>
      </c>
      <c r="H1031" s="46">
        <v>202.8</v>
      </c>
      <c r="J1031" s="42" t="s">
        <v>2690</v>
      </c>
      <c r="K1031" s="42" t="s">
        <v>957</v>
      </c>
      <c r="L1031" s="42" t="s">
        <v>958</v>
      </c>
    </row>
    <row r="1032" spans="1:12">
      <c r="A1032" s="42">
        <v>2019</v>
      </c>
      <c r="B1032" s="42">
        <v>27</v>
      </c>
      <c r="C1032" s="1">
        <v>43472</v>
      </c>
      <c r="D1032" s="1">
        <v>43535</v>
      </c>
      <c r="E1032" s="42" t="s">
        <v>2691</v>
      </c>
      <c r="F1032" s="42" t="s">
        <v>2692</v>
      </c>
      <c r="G1032" s="42" t="s">
        <v>349</v>
      </c>
      <c r="H1032" s="46">
        <v>202.8</v>
      </c>
      <c r="J1032" s="42" t="s">
        <v>2690</v>
      </c>
      <c r="K1032" s="42" t="s">
        <v>957</v>
      </c>
      <c r="L1032" s="42" t="s">
        <v>958</v>
      </c>
    </row>
    <row r="1033" spans="1:12">
      <c r="A1033" s="42">
        <v>2019</v>
      </c>
      <c r="B1033" s="42">
        <v>27</v>
      </c>
      <c r="C1033" s="1">
        <v>43472</v>
      </c>
      <c r="D1033" s="1">
        <v>43535</v>
      </c>
      <c r="E1033" s="42" t="s">
        <v>2693</v>
      </c>
      <c r="F1033" s="42" t="s">
        <v>2694</v>
      </c>
      <c r="G1033" s="42" t="s">
        <v>349</v>
      </c>
      <c r="H1033" s="46">
        <v>202.8</v>
      </c>
      <c r="J1033" s="42" t="s">
        <v>2690</v>
      </c>
      <c r="K1033" s="42" t="s">
        <v>2428</v>
      </c>
      <c r="L1033" s="42" t="s">
        <v>2429</v>
      </c>
    </row>
    <row r="1034" spans="1:12">
      <c r="A1034" s="42">
        <v>2019</v>
      </c>
      <c r="B1034" s="42">
        <v>28</v>
      </c>
      <c r="C1034" s="1">
        <v>43472</v>
      </c>
      <c r="D1034" s="1">
        <v>43535</v>
      </c>
      <c r="E1034" s="42" t="s">
        <v>2695</v>
      </c>
      <c r="F1034" s="42" t="s">
        <v>2696</v>
      </c>
      <c r="G1034" s="42" t="s">
        <v>349</v>
      </c>
      <c r="H1034" s="46">
        <v>202.8</v>
      </c>
      <c r="J1034" s="42" t="s">
        <v>2690</v>
      </c>
      <c r="K1034" s="42" t="s">
        <v>957</v>
      </c>
      <c r="L1034" s="42" t="s">
        <v>958</v>
      </c>
    </row>
    <row r="1035" spans="1:12">
      <c r="A1035" s="42">
        <v>2019</v>
      </c>
      <c r="B1035" s="42">
        <v>28</v>
      </c>
      <c r="C1035" s="1">
        <v>43472</v>
      </c>
      <c r="D1035" s="1">
        <v>43535</v>
      </c>
      <c r="E1035" s="42" t="s">
        <v>2039</v>
      </c>
      <c r="F1035" s="42" t="s">
        <v>2040</v>
      </c>
      <c r="G1035" s="42" t="s">
        <v>349</v>
      </c>
      <c r="H1035" s="46">
        <v>202.8</v>
      </c>
      <c r="J1035" s="42" t="s">
        <v>2690</v>
      </c>
      <c r="K1035" s="42" t="s">
        <v>957</v>
      </c>
      <c r="L1035" s="42" t="s">
        <v>958</v>
      </c>
    </row>
    <row r="1036" spans="1:12">
      <c r="A1036" s="42">
        <v>2019</v>
      </c>
      <c r="B1036" s="42">
        <v>28</v>
      </c>
      <c r="C1036" s="1">
        <v>43472</v>
      </c>
      <c r="D1036" s="1">
        <v>43535</v>
      </c>
      <c r="E1036" s="42" t="s">
        <v>2434</v>
      </c>
      <c r="F1036" s="42" t="s">
        <v>2435</v>
      </c>
      <c r="G1036" s="42" t="s">
        <v>349</v>
      </c>
      <c r="H1036" s="46">
        <v>202.8</v>
      </c>
      <c r="J1036" s="42" t="s">
        <v>2690</v>
      </c>
      <c r="K1036" s="42" t="s">
        <v>957</v>
      </c>
      <c r="L1036" s="42" t="s">
        <v>958</v>
      </c>
    </row>
    <row r="1037" spans="1:12">
      <c r="A1037" s="42">
        <v>2019</v>
      </c>
      <c r="B1037" s="42">
        <v>28</v>
      </c>
      <c r="C1037" s="1">
        <v>43472</v>
      </c>
      <c r="D1037" s="1">
        <v>43535</v>
      </c>
      <c r="E1037" s="42" t="s">
        <v>2035</v>
      </c>
      <c r="F1037" s="42" t="s">
        <v>2036</v>
      </c>
      <c r="G1037" s="42" t="s">
        <v>349</v>
      </c>
      <c r="H1037" s="46">
        <v>202.8</v>
      </c>
      <c r="J1037" s="42" t="s">
        <v>2690</v>
      </c>
      <c r="K1037" s="42" t="s">
        <v>957</v>
      </c>
      <c r="L1037" s="42" t="s">
        <v>958</v>
      </c>
    </row>
    <row r="1038" spans="1:12">
      <c r="A1038" s="42">
        <v>2019</v>
      </c>
      <c r="B1038" s="42">
        <v>28</v>
      </c>
      <c r="C1038" s="1">
        <v>43472</v>
      </c>
      <c r="D1038" s="1">
        <v>43535</v>
      </c>
      <c r="E1038" s="42" t="s">
        <v>2697</v>
      </c>
      <c r="F1038" s="42" t="s">
        <v>2698</v>
      </c>
      <c r="G1038" s="42" t="s">
        <v>2699</v>
      </c>
      <c r="H1038" s="46">
        <v>202.8</v>
      </c>
      <c r="J1038" s="42" t="s">
        <v>2690</v>
      </c>
      <c r="K1038" s="42" t="s">
        <v>957</v>
      </c>
      <c r="L1038" s="42" t="s">
        <v>958</v>
      </c>
    </row>
    <row r="1039" spans="1:12">
      <c r="A1039" s="42">
        <v>2019</v>
      </c>
      <c r="B1039" s="42">
        <v>28</v>
      </c>
      <c r="C1039" s="1">
        <v>43472</v>
      </c>
      <c r="D1039" s="1">
        <v>43535</v>
      </c>
      <c r="E1039" s="42" t="s">
        <v>2700</v>
      </c>
      <c r="F1039" s="42" t="s">
        <v>2701</v>
      </c>
      <c r="G1039" s="42" t="s">
        <v>2699</v>
      </c>
      <c r="H1039" s="46">
        <v>202.8</v>
      </c>
      <c r="J1039" s="42" t="s">
        <v>2690</v>
      </c>
      <c r="K1039" s="42" t="s">
        <v>957</v>
      </c>
      <c r="L1039" s="42" t="s">
        <v>958</v>
      </c>
    </row>
    <row r="1040" spans="1:12">
      <c r="A1040" s="42">
        <v>2019</v>
      </c>
      <c r="B1040" s="42">
        <v>29</v>
      </c>
      <c r="C1040" s="1">
        <v>43472</v>
      </c>
      <c r="D1040" s="1">
        <v>43535</v>
      </c>
      <c r="E1040" s="42" t="s">
        <v>2702</v>
      </c>
      <c r="F1040" s="42" t="s">
        <v>2703</v>
      </c>
      <c r="G1040" s="42" t="s">
        <v>349</v>
      </c>
      <c r="H1040" s="46">
        <v>420</v>
      </c>
      <c r="J1040" s="42" t="s">
        <v>2690</v>
      </c>
      <c r="K1040" s="42" t="s">
        <v>957</v>
      </c>
      <c r="L1040" s="42" t="s">
        <v>958</v>
      </c>
    </row>
    <row r="1041" spans="1:12">
      <c r="A1041" s="42">
        <v>2019</v>
      </c>
      <c r="B1041" s="42">
        <v>29</v>
      </c>
      <c r="C1041" s="1">
        <v>43472</v>
      </c>
      <c r="D1041" s="1">
        <v>43535</v>
      </c>
      <c r="E1041" s="42" t="s">
        <v>2356</v>
      </c>
      <c r="F1041" s="42" t="s">
        <v>2389</v>
      </c>
      <c r="G1041" s="42" t="s">
        <v>349</v>
      </c>
      <c r="H1041" s="46">
        <v>420</v>
      </c>
      <c r="J1041" s="42" t="s">
        <v>2690</v>
      </c>
      <c r="K1041" s="42" t="s">
        <v>957</v>
      </c>
      <c r="L1041" s="42" t="s">
        <v>958</v>
      </c>
    </row>
    <row r="1042" spans="1:12">
      <c r="A1042" s="42">
        <v>2019</v>
      </c>
      <c r="B1042" s="42">
        <v>29</v>
      </c>
      <c r="C1042" s="1">
        <v>43472</v>
      </c>
      <c r="D1042" s="1">
        <v>43535</v>
      </c>
      <c r="E1042" s="42" t="s">
        <v>2688</v>
      </c>
      <c r="F1042" s="42" t="s">
        <v>2689</v>
      </c>
      <c r="G1042" s="42" t="s">
        <v>349</v>
      </c>
      <c r="H1042" s="46">
        <v>420</v>
      </c>
      <c r="J1042" s="42" t="s">
        <v>2690</v>
      </c>
      <c r="K1042" s="42" t="s">
        <v>957</v>
      </c>
      <c r="L1042" s="42" t="s">
        <v>958</v>
      </c>
    </row>
    <row r="1043" spans="1:12">
      <c r="A1043" s="42">
        <v>2019</v>
      </c>
      <c r="B1043" s="42">
        <v>29</v>
      </c>
      <c r="C1043" s="1">
        <v>43472</v>
      </c>
      <c r="D1043" s="1">
        <v>43535</v>
      </c>
      <c r="E1043" s="42" t="s">
        <v>2044</v>
      </c>
      <c r="F1043" s="42" t="s">
        <v>2045</v>
      </c>
      <c r="G1043" s="42" t="s">
        <v>349</v>
      </c>
      <c r="H1043" s="46">
        <v>420</v>
      </c>
      <c r="J1043" s="42" t="s">
        <v>2690</v>
      </c>
      <c r="K1043" s="42" t="s">
        <v>2047</v>
      </c>
      <c r="L1043" s="42" t="s">
        <v>2048</v>
      </c>
    </row>
    <row r="1044" spans="1:12">
      <c r="A1044" s="42">
        <v>2019</v>
      </c>
      <c r="B1044" s="42">
        <v>29</v>
      </c>
      <c r="C1044" s="1">
        <v>43472</v>
      </c>
      <c r="D1044" s="1">
        <v>43535</v>
      </c>
      <c r="E1044" s="42" t="s">
        <v>1830</v>
      </c>
      <c r="F1044" s="42" t="s">
        <v>1831</v>
      </c>
      <c r="G1044" s="42" t="s">
        <v>349</v>
      </c>
      <c r="H1044" s="46">
        <v>420</v>
      </c>
      <c r="J1044" s="42" t="s">
        <v>2690</v>
      </c>
      <c r="K1044" s="42" t="s">
        <v>957</v>
      </c>
      <c r="L1044" s="42" t="s">
        <v>958</v>
      </c>
    </row>
    <row r="1045" spans="1:12">
      <c r="A1045" s="42">
        <v>2019</v>
      </c>
      <c r="B1045" s="42">
        <v>29</v>
      </c>
      <c r="C1045" s="1">
        <v>43472</v>
      </c>
      <c r="D1045" s="1">
        <v>43535</v>
      </c>
      <c r="E1045" s="42" t="s">
        <v>2704</v>
      </c>
      <c r="F1045" s="42" t="s">
        <v>2705</v>
      </c>
      <c r="G1045" s="42" t="s">
        <v>349</v>
      </c>
      <c r="H1045" s="46">
        <v>420</v>
      </c>
      <c r="J1045" s="42" t="s">
        <v>2690</v>
      </c>
      <c r="K1045" s="42" t="s">
        <v>957</v>
      </c>
      <c r="L1045" s="42" t="s">
        <v>958</v>
      </c>
    </row>
    <row r="1046" spans="1:12">
      <c r="A1046" s="42">
        <v>2019</v>
      </c>
      <c r="B1046" s="42">
        <v>30</v>
      </c>
      <c r="C1046" s="1">
        <v>43472</v>
      </c>
      <c r="D1046" s="1">
        <v>43536</v>
      </c>
      <c r="E1046" s="42" t="s">
        <v>2691</v>
      </c>
      <c r="F1046" s="42" t="s">
        <v>2692</v>
      </c>
      <c r="G1046" s="42" t="s">
        <v>1092</v>
      </c>
      <c r="H1046" s="46">
        <v>105.6</v>
      </c>
      <c r="J1046" s="42" t="s">
        <v>2690</v>
      </c>
      <c r="K1046" s="42" t="s">
        <v>957</v>
      </c>
      <c r="L1046" s="42" t="s">
        <v>958</v>
      </c>
    </row>
    <row r="1047" spans="1:12">
      <c r="A1047" s="42">
        <v>2019</v>
      </c>
      <c r="B1047" s="42">
        <v>30</v>
      </c>
      <c r="C1047" s="1">
        <v>43472</v>
      </c>
      <c r="D1047" s="1">
        <v>43536</v>
      </c>
      <c r="E1047" s="42" t="s">
        <v>2356</v>
      </c>
      <c r="F1047" s="42" t="s">
        <v>2389</v>
      </c>
      <c r="G1047" s="42" t="s">
        <v>1092</v>
      </c>
      <c r="H1047" s="46">
        <v>105.6</v>
      </c>
      <c r="J1047" s="42" t="s">
        <v>2690</v>
      </c>
      <c r="K1047" s="42" t="s">
        <v>957</v>
      </c>
      <c r="L1047" s="42" t="s">
        <v>958</v>
      </c>
    </row>
    <row r="1048" spans="1:12">
      <c r="A1048" s="42">
        <v>2019</v>
      </c>
      <c r="B1048" s="42">
        <v>30</v>
      </c>
      <c r="C1048" s="1">
        <v>43472</v>
      </c>
      <c r="D1048" s="1">
        <v>43536</v>
      </c>
      <c r="E1048" s="42" t="s">
        <v>2688</v>
      </c>
      <c r="F1048" s="42" t="s">
        <v>2689</v>
      </c>
      <c r="G1048" s="42" t="s">
        <v>1092</v>
      </c>
      <c r="H1048" s="46">
        <v>105.6</v>
      </c>
      <c r="J1048" s="42" t="s">
        <v>2690</v>
      </c>
      <c r="K1048" s="42" t="s">
        <v>957</v>
      </c>
      <c r="L1048" s="42" t="s">
        <v>958</v>
      </c>
    </row>
    <row r="1049" spans="1:12">
      <c r="A1049" s="42">
        <v>2019</v>
      </c>
      <c r="B1049" s="42">
        <v>30</v>
      </c>
      <c r="C1049" s="1">
        <v>43472</v>
      </c>
      <c r="D1049" s="1">
        <v>43536</v>
      </c>
      <c r="E1049" s="42" t="s">
        <v>2695</v>
      </c>
      <c r="F1049" s="42" t="s">
        <v>2696</v>
      </c>
      <c r="G1049" s="42" t="s">
        <v>1092</v>
      </c>
      <c r="H1049" s="46">
        <v>105.6</v>
      </c>
      <c r="J1049" s="42" t="s">
        <v>2690</v>
      </c>
      <c r="K1049" s="42" t="s">
        <v>957</v>
      </c>
      <c r="L1049" s="42" t="s">
        <v>958</v>
      </c>
    </row>
    <row r="1050" spans="1:12">
      <c r="A1050" s="42">
        <v>2019</v>
      </c>
      <c r="B1050" s="42">
        <v>30</v>
      </c>
      <c r="C1050" s="1">
        <v>43472</v>
      </c>
      <c r="D1050" s="1">
        <v>43536</v>
      </c>
      <c r="E1050" s="42" t="s">
        <v>2044</v>
      </c>
      <c r="F1050" s="42" t="s">
        <v>2045</v>
      </c>
      <c r="G1050" s="42" t="s">
        <v>1092</v>
      </c>
      <c r="H1050" s="46">
        <v>105.6</v>
      </c>
      <c r="J1050" s="42" t="s">
        <v>2690</v>
      </c>
      <c r="K1050" s="42" t="s">
        <v>2047</v>
      </c>
      <c r="L1050" s="42" t="s">
        <v>2048</v>
      </c>
    </row>
    <row r="1051" spans="1:12">
      <c r="A1051" s="42">
        <v>2019</v>
      </c>
      <c r="B1051" s="42">
        <v>30</v>
      </c>
      <c r="C1051" s="1">
        <v>43472</v>
      </c>
      <c r="D1051" s="1">
        <v>43536</v>
      </c>
      <c r="E1051" s="42" t="s">
        <v>2691</v>
      </c>
      <c r="F1051" s="42" t="s">
        <v>2692</v>
      </c>
      <c r="G1051" s="42" t="s">
        <v>1092</v>
      </c>
      <c r="H1051" s="46">
        <v>105.6</v>
      </c>
      <c r="J1051" s="42" t="s">
        <v>2690</v>
      </c>
      <c r="K1051" s="42" t="s">
        <v>957</v>
      </c>
      <c r="L1051" s="42" t="s">
        <v>958</v>
      </c>
    </row>
    <row r="1052" spans="1:12">
      <c r="A1052" s="42">
        <v>2019</v>
      </c>
      <c r="B1052" s="42">
        <v>30</v>
      </c>
      <c r="C1052" s="1">
        <v>43472</v>
      </c>
      <c r="D1052" s="1">
        <v>43536</v>
      </c>
      <c r="E1052" s="42" t="s">
        <v>2691</v>
      </c>
      <c r="F1052" s="42" t="s">
        <v>2692</v>
      </c>
      <c r="G1052" s="42" t="s">
        <v>1092</v>
      </c>
      <c r="H1052" s="46">
        <v>105.6</v>
      </c>
      <c r="J1052" s="42" t="s">
        <v>2690</v>
      </c>
      <c r="K1052" s="42" t="s">
        <v>957</v>
      </c>
      <c r="L1052" s="42" t="s">
        <v>958</v>
      </c>
    </row>
    <row r="1053" spans="1:12">
      <c r="A1053" s="42">
        <v>2019</v>
      </c>
      <c r="B1053" s="42">
        <v>30</v>
      </c>
      <c r="C1053" s="1">
        <v>43472</v>
      </c>
      <c r="D1053" s="1">
        <v>43536</v>
      </c>
      <c r="E1053" s="42" t="s">
        <v>1830</v>
      </c>
      <c r="F1053" s="42" t="s">
        <v>1831</v>
      </c>
      <c r="G1053" s="42" t="s">
        <v>1092</v>
      </c>
      <c r="H1053" s="46">
        <v>105.6</v>
      </c>
      <c r="J1053" s="42" t="s">
        <v>2690</v>
      </c>
      <c r="K1053" s="42" t="s">
        <v>957</v>
      </c>
      <c r="L1053" s="42" t="s">
        <v>958</v>
      </c>
    </row>
    <row r="1054" spans="1:12">
      <c r="A1054" s="42">
        <v>2019</v>
      </c>
      <c r="B1054" s="42">
        <v>30</v>
      </c>
      <c r="C1054" s="1">
        <v>43472</v>
      </c>
      <c r="D1054" s="1">
        <v>43536</v>
      </c>
      <c r="E1054" s="42" t="s">
        <v>2039</v>
      </c>
      <c r="F1054" s="42" t="s">
        <v>2040</v>
      </c>
      <c r="G1054" s="42" t="s">
        <v>1092</v>
      </c>
      <c r="H1054" s="46">
        <v>105.6</v>
      </c>
      <c r="J1054" s="42" t="s">
        <v>2690</v>
      </c>
      <c r="K1054" s="42" t="s">
        <v>957</v>
      </c>
      <c r="L1054" s="42" t="s">
        <v>958</v>
      </c>
    </row>
    <row r="1055" spans="1:12">
      <c r="A1055" s="42">
        <v>2019</v>
      </c>
      <c r="B1055" s="42">
        <v>30</v>
      </c>
      <c r="C1055" s="1">
        <v>43472</v>
      </c>
      <c r="D1055" s="1">
        <v>43536</v>
      </c>
      <c r="E1055" s="42" t="s">
        <v>2693</v>
      </c>
      <c r="F1055" s="42" t="s">
        <v>2694</v>
      </c>
      <c r="G1055" s="42" t="s">
        <v>1092</v>
      </c>
      <c r="H1055" s="46">
        <v>105.6</v>
      </c>
      <c r="J1055" s="42" t="s">
        <v>2690</v>
      </c>
      <c r="K1055" s="42" t="s">
        <v>2428</v>
      </c>
      <c r="L1055" s="42" t="s">
        <v>2429</v>
      </c>
    </row>
    <row r="1056" spans="1:12">
      <c r="A1056" s="42">
        <v>2019</v>
      </c>
      <c r="B1056" s="42">
        <v>30</v>
      </c>
      <c r="C1056" s="1">
        <v>43472</v>
      </c>
      <c r="D1056" s="1">
        <v>43536</v>
      </c>
      <c r="E1056" s="42" t="s">
        <v>2434</v>
      </c>
      <c r="F1056" s="42" t="s">
        <v>2435</v>
      </c>
      <c r="G1056" s="42" t="s">
        <v>1092</v>
      </c>
      <c r="H1056" s="46">
        <v>105.6</v>
      </c>
      <c r="J1056" s="42" t="s">
        <v>2690</v>
      </c>
      <c r="K1056" s="42" t="s">
        <v>957</v>
      </c>
      <c r="L1056" s="42" t="s">
        <v>958</v>
      </c>
    </row>
    <row r="1057" spans="1:12">
      <c r="A1057" s="42">
        <v>2019</v>
      </c>
      <c r="B1057" s="42">
        <v>30</v>
      </c>
      <c r="C1057" s="1">
        <v>43472</v>
      </c>
      <c r="D1057" s="1">
        <v>43536</v>
      </c>
      <c r="E1057" s="42" t="s">
        <v>2706</v>
      </c>
      <c r="F1057" s="42" t="s">
        <v>2707</v>
      </c>
      <c r="G1057" s="42" t="s">
        <v>1092</v>
      </c>
      <c r="H1057" s="46">
        <v>105.6</v>
      </c>
      <c r="J1057" s="42" t="s">
        <v>2690</v>
      </c>
      <c r="K1057" s="42" t="s">
        <v>957</v>
      </c>
      <c r="L1057" s="42" t="s">
        <v>958</v>
      </c>
    </row>
    <row r="1058" spans="1:12">
      <c r="A1058" s="42">
        <v>2019</v>
      </c>
      <c r="B1058" s="42">
        <v>30</v>
      </c>
      <c r="C1058" s="1">
        <v>43472</v>
      </c>
      <c r="D1058" s="1">
        <v>43536</v>
      </c>
      <c r="E1058" s="42" t="s">
        <v>2708</v>
      </c>
      <c r="F1058" s="42" t="s">
        <v>2709</v>
      </c>
      <c r="G1058" s="42" t="s">
        <v>1092</v>
      </c>
      <c r="H1058" s="46">
        <v>105.6</v>
      </c>
      <c r="J1058" s="42" t="s">
        <v>2690</v>
      </c>
      <c r="K1058" s="42" t="s">
        <v>957</v>
      </c>
      <c r="L1058" s="42" t="s">
        <v>958</v>
      </c>
    </row>
    <row r="1059" spans="1:12">
      <c r="A1059" s="42">
        <v>2019</v>
      </c>
      <c r="B1059" s="42">
        <v>30</v>
      </c>
      <c r="C1059" s="1">
        <v>43472</v>
      </c>
      <c r="D1059" s="1">
        <v>43536</v>
      </c>
      <c r="E1059" s="42" t="s">
        <v>2035</v>
      </c>
      <c r="F1059" s="42" t="s">
        <v>2036</v>
      </c>
      <c r="G1059" s="42" t="s">
        <v>1092</v>
      </c>
      <c r="H1059" s="46">
        <v>105.6</v>
      </c>
      <c r="J1059" s="42" t="s">
        <v>2690</v>
      </c>
      <c r="K1059" s="42" t="s">
        <v>957</v>
      </c>
      <c r="L1059" s="42" t="s">
        <v>958</v>
      </c>
    </row>
    <row r="1060" spans="1:12">
      <c r="A1060" s="42">
        <v>2019</v>
      </c>
      <c r="B1060" s="42">
        <v>30</v>
      </c>
      <c r="C1060" s="1">
        <v>43472</v>
      </c>
      <c r="D1060" s="1">
        <v>43536</v>
      </c>
      <c r="E1060" s="42" t="s">
        <v>2697</v>
      </c>
      <c r="F1060" s="42" t="s">
        <v>2698</v>
      </c>
      <c r="G1060" s="42" t="s">
        <v>1092</v>
      </c>
      <c r="H1060" s="46">
        <v>105.6</v>
      </c>
      <c r="J1060" s="42" t="s">
        <v>2690</v>
      </c>
      <c r="K1060" s="42" t="s">
        <v>957</v>
      </c>
      <c r="L1060" s="42" t="s">
        <v>958</v>
      </c>
    </row>
    <row r="1061" spans="1:12">
      <c r="A1061" s="42">
        <v>2019</v>
      </c>
      <c r="B1061" s="42">
        <v>30</v>
      </c>
      <c r="C1061" s="1">
        <v>43472</v>
      </c>
      <c r="D1061" s="1">
        <v>43536</v>
      </c>
      <c r="E1061" s="42" t="s">
        <v>2700</v>
      </c>
      <c r="F1061" s="42" t="s">
        <v>2701</v>
      </c>
      <c r="G1061" s="42" t="s">
        <v>1092</v>
      </c>
      <c r="H1061" s="46">
        <v>105.6</v>
      </c>
      <c r="J1061" s="42" t="s">
        <v>2690</v>
      </c>
      <c r="K1061" s="42" t="s">
        <v>957</v>
      </c>
      <c r="L1061" s="42" t="s">
        <v>958</v>
      </c>
    </row>
    <row r="1062" spans="1:12">
      <c r="A1062" s="42">
        <v>2019</v>
      </c>
      <c r="B1062" s="42">
        <v>30</v>
      </c>
      <c r="C1062" s="1">
        <v>43472</v>
      </c>
      <c r="D1062" s="1">
        <v>43536</v>
      </c>
      <c r="E1062" s="42" t="s">
        <v>2021</v>
      </c>
      <c r="F1062" s="42" t="s">
        <v>2022</v>
      </c>
      <c r="G1062" s="42" t="s">
        <v>1092</v>
      </c>
      <c r="H1062" s="46">
        <v>105.6</v>
      </c>
      <c r="J1062" s="42" t="s">
        <v>2690</v>
      </c>
      <c r="K1062" s="42" t="s">
        <v>957</v>
      </c>
      <c r="L1062" s="42" t="s">
        <v>958</v>
      </c>
    </row>
    <row r="1063" spans="1:12">
      <c r="A1063" s="42">
        <v>2019</v>
      </c>
      <c r="B1063" s="42">
        <v>30</v>
      </c>
      <c r="C1063" s="1">
        <v>43472</v>
      </c>
      <c r="D1063" s="1">
        <v>43536</v>
      </c>
      <c r="E1063" s="42" t="s">
        <v>2704</v>
      </c>
      <c r="F1063" s="42" t="s">
        <v>2705</v>
      </c>
      <c r="G1063" s="42" t="s">
        <v>1092</v>
      </c>
      <c r="H1063" s="46">
        <v>105.6</v>
      </c>
      <c r="J1063" s="42" t="s">
        <v>2690</v>
      </c>
      <c r="K1063" s="42" t="s">
        <v>957</v>
      </c>
      <c r="L1063" s="42" t="s">
        <v>958</v>
      </c>
    </row>
    <row r="1064" spans="1:12">
      <c r="A1064" s="42">
        <v>2019</v>
      </c>
      <c r="B1064" s="42">
        <v>43</v>
      </c>
      <c r="C1064" s="1">
        <v>43473</v>
      </c>
      <c r="D1064" s="1">
        <v>43501</v>
      </c>
      <c r="E1064" s="42" t="s">
        <v>2712</v>
      </c>
      <c r="F1064" s="42" t="s">
        <v>2713</v>
      </c>
      <c r="G1064" s="42" t="s">
        <v>2714</v>
      </c>
      <c r="H1064" s="46">
        <v>138</v>
      </c>
      <c r="J1064" s="42" t="s">
        <v>2690</v>
      </c>
      <c r="K1064" s="42" t="s">
        <v>957</v>
      </c>
      <c r="L1064" s="42" t="s">
        <v>958</v>
      </c>
    </row>
    <row r="1065" spans="1:12">
      <c r="A1065" s="42">
        <v>2019</v>
      </c>
      <c r="B1065" s="42">
        <v>66</v>
      </c>
      <c r="C1065" s="1">
        <v>43479</v>
      </c>
      <c r="D1065" s="1">
        <v>43584</v>
      </c>
      <c r="E1065" s="42" t="s">
        <v>2715</v>
      </c>
      <c r="F1065" s="42" t="s">
        <v>2716</v>
      </c>
      <c r="G1065" s="42" t="s">
        <v>2717</v>
      </c>
      <c r="H1065" s="46">
        <v>45.6</v>
      </c>
      <c r="J1065" s="42" t="s">
        <v>2690</v>
      </c>
      <c r="K1065" s="42" t="s">
        <v>2718</v>
      </c>
      <c r="L1065" s="42" t="s">
        <v>2719</v>
      </c>
    </row>
    <row r="1066" spans="1:12">
      <c r="A1066" s="42">
        <v>2019</v>
      </c>
      <c r="B1066" s="42">
        <v>66</v>
      </c>
      <c r="C1066" s="1">
        <v>43479</v>
      </c>
      <c r="D1066" s="1">
        <v>43584</v>
      </c>
      <c r="E1066" s="42" t="s">
        <v>2720</v>
      </c>
      <c r="F1066" s="42" t="s">
        <v>2721</v>
      </c>
      <c r="G1066" s="42" t="s">
        <v>2717</v>
      </c>
      <c r="H1066" s="46">
        <v>45.6</v>
      </c>
      <c r="J1066" s="42" t="s">
        <v>2690</v>
      </c>
      <c r="K1066" s="42" t="s">
        <v>2718</v>
      </c>
      <c r="L1066" s="42" t="s">
        <v>2719</v>
      </c>
    </row>
    <row r="1067" spans="1:12">
      <c r="A1067" s="42">
        <v>2019</v>
      </c>
      <c r="B1067" s="42">
        <v>67</v>
      </c>
      <c r="C1067" s="1">
        <v>43479</v>
      </c>
      <c r="D1067" s="1">
        <v>43584</v>
      </c>
      <c r="F1067" s="42" t="s">
        <v>2722</v>
      </c>
      <c r="G1067" s="42" t="s">
        <v>2717</v>
      </c>
      <c r="H1067" s="46">
        <v>912</v>
      </c>
      <c r="J1067" s="42" t="s">
        <v>2690</v>
      </c>
      <c r="K1067" s="42" t="s">
        <v>386</v>
      </c>
      <c r="L1067" s="42" t="s">
        <v>387</v>
      </c>
    </row>
    <row r="1068" spans="1:12">
      <c r="A1068" s="42">
        <v>2019</v>
      </c>
      <c r="B1068" s="42">
        <v>68</v>
      </c>
      <c r="C1068" s="1">
        <v>43479</v>
      </c>
      <c r="D1068" s="1">
        <v>43585</v>
      </c>
      <c r="F1068" s="42" t="s">
        <v>2723</v>
      </c>
      <c r="G1068" s="42" t="s">
        <v>2724</v>
      </c>
      <c r="H1068" s="46">
        <v>686.4</v>
      </c>
      <c r="J1068" s="42" t="s">
        <v>2690</v>
      </c>
      <c r="K1068" s="42" t="s">
        <v>386</v>
      </c>
      <c r="L1068" s="42" t="s">
        <v>387</v>
      </c>
    </row>
    <row r="1069" spans="1:12">
      <c r="A1069" s="42">
        <v>2019</v>
      </c>
      <c r="B1069" s="42">
        <v>69</v>
      </c>
      <c r="C1069" s="1">
        <v>43479</v>
      </c>
      <c r="D1069" s="1">
        <v>43585</v>
      </c>
      <c r="E1069" s="42" t="s">
        <v>2725</v>
      </c>
      <c r="F1069" s="42" t="s">
        <v>2726</v>
      </c>
      <c r="G1069" s="42" t="s">
        <v>2724</v>
      </c>
      <c r="H1069" s="46">
        <v>55.2</v>
      </c>
      <c r="J1069" s="42" t="s">
        <v>2690</v>
      </c>
      <c r="K1069" s="42" t="s">
        <v>2718</v>
      </c>
      <c r="L1069" s="42" t="s">
        <v>2719</v>
      </c>
    </row>
    <row r="1070" spans="1:12">
      <c r="A1070" s="42">
        <v>2019</v>
      </c>
      <c r="B1070" s="42">
        <v>109</v>
      </c>
      <c r="C1070" s="1">
        <v>43480</v>
      </c>
      <c r="D1070" s="1">
        <v>43652</v>
      </c>
      <c r="F1070" s="42" t="s">
        <v>2727</v>
      </c>
      <c r="G1070" s="42" t="s">
        <v>2728</v>
      </c>
      <c r="H1070" s="46">
        <v>507.48</v>
      </c>
      <c r="J1070" s="42" t="s">
        <v>2690</v>
      </c>
      <c r="K1070" s="42" t="s">
        <v>373</v>
      </c>
      <c r="L1070" s="42" t="s">
        <v>2729</v>
      </c>
    </row>
    <row r="1071" spans="1:12">
      <c r="A1071" s="42">
        <v>2019</v>
      </c>
      <c r="B1071" s="42">
        <v>129</v>
      </c>
      <c r="C1071" s="1">
        <v>43482</v>
      </c>
      <c r="D1071" s="1">
        <v>43524</v>
      </c>
      <c r="F1071" s="42" t="s">
        <v>2730</v>
      </c>
      <c r="G1071" s="42" t="s">
        <v>2731</v>
      </c>
      <c r="H1071" s="46">
        <v>294</v>
      </c>
      <c r="J1071" s="42" t="s">
        <v>2690</v>
      </c>
      <c r="K1071" s="42" t="s">
        <v>2732</v>
      </c>
      <c r="L1071" s="42" t="s">
        <v>1266</v>
      </c>
    </row>
    <row r="1072" spans="1:12">
      <c r="A1072" s="42">
        <v>2019</v>
      </c>
      <c r="B1072" s="42">
        <v>142</v>
      </c>
      <c r="C1072" s="1">
        <v>43483</v>
      </c>
      <c r="D1072" s="1">
        <v>43507</v>
      </c>
      <c r="E1072" s="42" t="s">
        <v>2733</v>
      </c>
      <c r="F1072" s="42" t="s">
        <v>2734</v>
      </c>
      <c r="G1072" s="42" t="s">
        <v>372</v>
      </c>
      <c r="H1072" s="46">
        <v>27.6</v>
      </c>
      <c r="J1072" s="42" t="s">
        <v>2690</v>
      </c>
      <c r="K1072" s="42" t="s">
        <v>957</v>
      </c>
      <c r="L1072" s="42" t="s">
        <v>958</v>
      </c>
    </row>
    <row r="1073" spans="1:12">
      <c r="A1073" s="42">
        <v>2019</v>
      </c>
      <c r="B1073" s="42">
        <v>143</v>
      </c>
      <c r="C1073" s="1">
        <v>43483</v>
      </c>
      <c r="D1073" s="1">
        <v>43515</v>
      </c>
      <c r="E1073" s="42" t="s">
        <v>2735</v>
      </c>
      <c r="F1073" s="42" t="s">
        <v>2736</v>
      </c>
      <c r="G1073" s="42" t="s">
        <v>398</v>
      </c>
      <c r="H1073" s="46">
        <v>2376</v>
      </c>
      <c r="J1073" s="42" t="s">
        <v>2690</v>
      </c>
      <c r="K1073" s="42" t="s">
        <v>2019</v>
      </c>
      <c r="L1073" s="42" t="s">
        <v>2020</v>
      </c>
    </row>
    <row r="1074" spans="1:12">
      <c r="A1074" s="42">
        <v>2019</v>
      </c>
      <c r="B1074" s="42">
        <v>158</v>
      </c>
      <c r="C1074" s="1">
        <v>43488</v>
      </c>
      <c r="D1074" s="1">
        <v>43493</v>
      </c>
      <c r="E1074" s="42" t="s">
        <v>2740</v>
      </c>
      <c r="F1074" s="42" t="s">
        <v>2741</v>
      </c>
      <c r="G1074" s="42" t="s">
        <v>372</v>
      </c>
      <c r="H1074" s="46">
        <v>27.6</v>
      </c>
      <c r="J1074" s="42" t="s">
        <v>2686</v>
      </c>
      <c r="K1074" s="42" t="s">
        <v>2019</v>
      </c>
      <c r="L1074" s="42" t="s">
        <v>2020</v>
      </c>
    </row>
    <row r="1075" spans="1:12">
      <c r="A1075" s="42">
        <v>2019</v>
      </c>
      <c r="B1075" s="42">
        <v>163</v>
      </c>
      <c r="C1075" s="1">
        <v>43488</v>
      </c>
      <c r="D1075" s="1">
        <v>43493</v>
      </c>
      <c r="E1075" s="42" t="s">
        <v>2742</v>
      </c>
      <c r="F1075" s="42" t="s">
        <v>2743</v>
      </c>
      <c r="G1075" s="42" t="s">
        <v>372</v>
      </c>
      <c r="H1075" s="46">
        <v>27.6</v>
      </c>
      <c r="J1075" s="42" t="s">
        <v>2686</v>
      </c>
      <c r="K1075" s="42" t="s">
        <v>2019</v>
      </c>
      <c r="L1075" s="42" t="s">
        <v>2020</v>
      </c>
    </row>
    <row r="1076" spans="1:12">
      <c r="A1076" s="42">
        <v>2019</v>
      </c>
      <c r="B1076" s="42">
        <v>157</v>
      </c>
      <c r="C1076" s="1">
        <v>43488</v>
      </c>
      <c r="D1076" s="1">
        <v>43494</v>
      </c>
      <c r="F1076" s="42" t="s">
        <v>2737</v>
      </c>
      <c r="G1076" s="42" t="s">
        <v>2738</v>
      </c>
      <c r="H1076" s="46">
        <v>136.80000000000001</v>
      </c>
      <c r="J1076" s="42" t="s">
        <v>2686</v>
      </c>
      <c r="K1076" s="42" t="s">
        <v>2739</v>
      </c>
      <c r="L1076" s="42" t="s">
        <v>1226</v>
      </c>
    </row>
    <row r="1077" spans="1:12">
      <c r="A1077" s="42">
        <v>2019</v>
      </c>
      <c r="B1077" s="42">
        <v>222</v>
      </c>
      <c r="C1077" s="1">
        <v>43497</v>
      </c>
      <c r="D1077" s="1">
        <v>43607</v>
      </c>
      <c r="E1077" s="42" t="s">
        <v>2744</v>
      </c>
      <c r="F1077" s="42" t="s">
        <v>2745</v>
      </c>
      <c r="G1077" s="42" t="s">
        <v>2746</v>
      </c>
      <c r="H1077" s="46">
        <v>137.4</v>
      </c>
      <c r="J1077" s="42" t="s">
        <v>2690</v>
      </c>
      <c r="K1077" s="42" t="s">
        <v>2428</v>
      </c>
      <c r="L1077" s="42" t="s">
        <v>2429</v>
      </c>
    </row>
    <row r="1078" spans="1:12">
      <c r="A1078" s="42">
        <v>2019</v>
      </c>
      <c r="B1078" s="42">
        <v>240</v>
      </c>
      <c r="C1078" s="1">
        <v>43500</v>
      </c>
      <c r="D1078" s="1">
        <v>43525</v>
      </c>
      <c r="E1078" s="42" t="s">
        <v>2753</v>
      </c>
      <c r="F1078" s="42" t="s">
        <v>2754</v>
      </c>
      <c r="G1078" s="42" t="s">
        <v>1509</v>
      </c>
      <c r="H1078" s="46">
        <v>192</v>
      </c>
      <c r="J1078" s="42" t="s">
        <v>2690</v>
      </c>
      <c r="K1078" s="42" t="s">
        <v>55</v>
      </c>
      <c r="L1078" s="42" t="s">
        <v>493</v>
      </c>
    </row>
    <row r="1079" spans="1:12">
      <c r="A1079" s="42">
        <v>2019</v>
      </c>
      <c r="B1079" s="42">
        <v>239</v>
      </c>
      <c r="C1079" s="1">
        <v>43500</v>
      </c>
      <c r="D1079" s="1">
        <v>43526</v>
      </c>
      <c r="E1079" s="42" t="s">
        <v>2747</v>
      </c>
      <c r="F1079" s="42" t="s">
        <v>2748</v>
      </c>
      <c r="G1079" s="42" t="s">
        <v>302</v>
      </c>
      <c r="H1079" s="46">
        <v>55.2</v>
      </c>
      <c r="J1079" s="42" t="s">
        <v>2690</v>
      </c>
      <c r="K1079" s="42" t="s">
        <v>2749</v>
      </c>
      <c r="L1079" s="42" t="s">
        <v>2750</v>
      </c>
    </row>
    <row r="1080" spans="1:12">
      <c r="A1080" s="42">
        <v>2019</v>
      </c>
      <c r="B1080" s="42">
        <v>239</v>
      </c>
      <c r="C1080" s="1">
        <v>43500</v>
      </c>
      <c r="D1080" s="1">
        <v>43526</v>
      </c>
      <c r="E1080" s="42" t="s">
        <v>2751</v>
      </c>
      <c r="F1080" s="42" t="s">
        <v>2748</v>
      </c>
      <c r="G1080" s="42" t="s">
        <v>302</v>
      </c>
      <c r="H1080" s="46">
        <v>55.2</v>
      </c>
      <c r="J1080" s="42" t="s">
        <v>2690</v>
      </c>
      <c r="K1080" s="42" t="s">
        <v>2749</v>
      </c>
      <c r="L1080" s="42" t="s">
        <v>2750</v>
      </c>
    </row>
    <row r="1081" spans="1:12">
      <c r="A1081" s="42">
        <v>2019</v>
      </c>
      <c r="B1081" s="42">
        <v>239</v>
      </c>
      <c r="C1081" s="1">
        <v>43500</v>
      </c>
      <c r="D1081" s="1">
        <v>43526</v>
      </c>
      <c r="E1081" s="42" t="s">
        <v>2752</v>
      </c>
      <c r="F1081" s="42" t="s">
        <v>2748</v>
      </c>
      <c r="G1081" s="42" t="s">
        <v>302</v>
      </c>
      <c r="H1081" s="46">
        <v>55.2</v>
      </c>
      <c r="J1081" s="42" t="s">
        <v>2690</v>
      </c>
      <c r="K1081" s="42" t="s">
        <v>2749</v>
      </c>
      <c r="L1081" s="42" t="s">
        <v>2750</v>
      </c>
    </row>
    <row r="1082" spans="1:12">
      <c r="A1082" s="42">
        <v>2019</v>
      </c>
      <c r="B1082" s="42">
        <v>244</v>
      </c>
      <c r="C1082" s="1">
        <v>43502</v>
      </c>
      <c r="D1082" s="1">
        <v>43607</v>
      </c>
      <c r="E1082" s="42" t="s">
        <v>2220</v>
      </c>
      <c r="F1082" s="42" t="s">
        <v>2221</v>
      </c>
      <c r="G1082" s="42" t="s">
        <v>2222</v>
      </c>
      <c r="H1082" s="46">
        <v>13.8</v>
      </c>
      <c r="J1082" s="42" t="s">
        <v>2690</v>
      </c>
      <c r="K1082" s="42" t="s">
        <v>2755</v>
      </c>
      <c r="L1082" s="42" t="s">
        <v>2756</v>
      </c>
    </row>
    <row r="1083" spans="1:12">
      <c r="A1083" s="42">
        <v>2019</v>
      </c>
      <c r="B1083" s="42">
        <v>245</v>
      </c>
      <c r="C1083" s="1">
        <v>43502</v>
      </c>
      <c r="D1083" s="1">
        <v>43607</v>
      </c>
      <c r="E1083" s="42" t="s">
        <v>2220</v>
      </c>
      <c r="F1083" s="42" t="s">
        <v>2221</v>
      </c>
      <c r="G1083" s="42" t="s">
        <v>2757</v>
      </c>
      <c r="H1083" s="46">
        <v>13.8</v>
      </c>
      <c r="J1083" s="42" t="s">
        <v>2690</v>
      </c>
      <c r="K1083" s="42" t="s">
        <v>2755</v>
      </c>
      <c r="L1083" s="42" t="s">
        <v>2756</v>
      </c>
    </row>
    <row r="1084" spans="1:12">
      <c r="A1084" s="42">
        <v>2019</v>
      </c>
      <c r="B1084" s="42">
        <v>305</v>
      </c>
      <c r="C1084" s="1">
        <v>43508</v>
      </c>
      <c r="D1084" s="1">
        <v>43523</v>
      </c>
      <c r="E1084" s="42" t="s">
        <v>2759</v>
      </c>
      <c r="F1084" s="42" t="s">
        <v>2760</v>
      </c>
      <c r="G1084" s="42" t="s">
        <v>2761</v>
      </c>
      <c r="H1084" s="46">
        <v>55.2</v>
      </c>
      <c r="J1084" s="42" t="s">
        <v>2690</v>
      </c>
      <c r="K1084" s="42" t="s">
        <v>54</v>
      </c>
      <c r="L1084" s="42" t="s">
        <v>919</v>
      </c>
    </row>
    <row r="1085" spans="1:12">
      <c r="A1085" s="42">
        <v>2019</v>
      </c>
      <c r="B1085" s="42">
        <v>309</v>
      </c>
      <c r="C1085" s="1">
        <v>43508</v>
      </c>
      <c r="D1085" s="1">
        <v>43523</v>
      </c>
      <c r="E1085" s="42" t="s">
        <v>2767</v>
      </c>
      <c r="F1085" s="42" t="s">
        <v>2768</v>
      </c>
      <c r="G1085" s="42" t="s">
        <v>2769</v>
      </c>
      <c r="H1085" s="46">
        <v>110.4</v>
      </c>
      <c r="J1085" s="42" t="s">
        <v>2690</v>
      </c>
      <c r="K1085" s="42" t="s">
        <v>29</v>
      </c>
      <c r="L1085" s="42" t="s">
        <v>315</v>
      </c>
    </row>
    <row r="1086" spans="1:12">
      <c r="A1086" s="42">
        <v>2019</v>
      </c>
      <c r="B1086" s="42">
        <v>306</v>
      </c>
      <c r="C1086" s="1">
        <v>43508</v>
      </c>
      <c r="D1086" s="1">
        <v>43528</v>
      </c>
      <c r="E1086" s="42" t="s">
        <v>2762</v>
      </c>
      <c r="F1086" s="42" t="s">
        <v>2763</v>
      </c>
      <c r="G1086" s="42" t="s">
        <v>372</v>
      </c>
      <c r="H1086" s="46">
        <v>27.6</v>
      </c>
      <c r="J1086" s="42" t="s">
        <v>2690</v>
      </c>
      <c r="K1086" s="42" t="s">
        <v>2019</v>
      </c>
      <c r="L1086" s="42" t="s">
        <v>2020</v>
      </c>
    </row>
    <row r="1087" spans="1:12">
      <c r="A1087" s="42">
        <v>2019</v>
      </c>
      <c r="B1087" s="42">
        <v>307</v>
      </c>
      <c r="C1087" s="1">
        <v>43508</v>
      </c>
      <c r="D1087" s="1">
        <v>43528</v>
      </c>
      <c r="E1087" s="42" t="s">
        <v>2764</v>
      </c>
      <c r="F1087" s="42" t="s">
        <v>2765</v>
      </c>
      <c r="G1087" s="42" t="s">
        <v>372</v>
      </c>
      <c r="H1087" s="46">
        <v>27.6</v>
      </c>
      <c r="J1087" s="42" t="s">
        <v>2690</v>
      </c>
      <c r="K1087" s="42" t="s">
        <v>2019</v>
      </c>
      <c r="L1087" s="42" t="s">
        <v>2020</v>
      </c>
    </row>
    <row r="1088" spans="1:12">
      <c r="A1088" s="42">
        <v>2019</v>
      </c>
      <c r="B1088" s="42">
        <v>308</v>
      </c>
      <c r="C1088" s="1">
        <v>43508</v>
      </c>
      <c r="D1088" s="1">
        <v>43528</v>
      </c>
      <c r="F1088" s="42" t="s">
        <v>2766</v>
      </c>
      <c r="G1088" s="42" t="s">
        <v>372</v>
      </c>
      <c r="H1088" s="46">
        <v>248.84</v>
      </c>
      <c r="J1088" s="42" t="s">
        <v>2690</v>
      </c>
      <c r="K1088" s="42" t="s">
        <v>59</v>
      </c>
      <c r="L1088" s="42" t="s">
        <v>679</v>
      </c>
    </row>
    <row r="1089" spans="1:12">
      <c r="A1089" s="42">
        <v>2019</v>
      </c>
      <c r="B1089" s="42">
        <v>270</v>
      </c>
      <c r="C1089" s="1">
        <v>43508</v>
      </c>
      <c r="D1089" s="1">
        <v>43539</v>
      </c>
      <c r="E1089" s="42" t="s">
        <v>2039</v>
      </c>
      <c r="F1089" s="42" t="s">
        <v>2040</v>
      </c>
      <c r="G1089" s="42" t="s">
        <v>2758</v>
      </c>
      <c r="H1089" s="46">
        <v>138</v>
      </c>
      <c r="J1089" s="42" t="s">
        <v>2690</v>
      </c>
      <c r="K1089" s="42" t="s">
        <v>957</v>
      </c>
      <c r="L1089" s="42" t="s">
        <v>958</v>
      </c>
    </row>
    <row r="1090" spans="1:12">
      <c r="A1090" s="42">
        <v>2019</v>
      </c>
      <c r="B1090" s="42">
        <v>326</v>
      </c>
      <c r="C1090" s="1">
        <v>43510</v>
      </c>
      <c r="D1090" s="1">
        <v>43571</v>
      </c>
      <c r="E1090" s="42" t="s">
        <v>2770</v>
      </c>
      <c r="F1090" s="42" t="s">
        <v>2771</v>
      </c>
      <c r="G1090" s="42" t="s">
        <v>2364</v>
      </c>
      <c r="H1090" s="46">
        <v>57</v>
      </c>
      <c r="J1090" s="42" t="s">
        <v>2690</v>
      </c>
      <c r="K1090" s="42" t="s">
        <v>718</v>
      </c>
      <c r="L1090" s="42" t="s">
        <v>719</v>
      </c>
    </row>
    <row r="1091" spans="1:12">
      <c r="A1091" s="42">
        <v>2019</v>
      </c>
      <c r="B1091" s="42">
        <v>326</v>
      </c>
      <c r="C1091" s="1">
        <v>43510</v>
      </c>
      <c r="D1091" s="1">
        <v>43571</v>
      </c>
      <c r="E1091" s="42" t="s">
        <v>2772</v>
      </c>
      <c r="F1091" s="42" t="s">
        <v>2773</v>
      </c>
      <c r="G1091" s="42" t="s">
        <v>2364</v>
      </c>
      <c r="H1091" s="46">
        <v>57</v>
      </c>
      <c r="J1091" s="42" t="s">
        <v>2690</v>
      </c>
      <c r="K1091" s="42" t="s">
        <v>718</v>
      </c>
      <c r="L1091" s="42" t="s">
        <v>719</v>
      </c>
    </row>
    <row r="1092" spans="1:12">
      <c r="A1092" s="42">
        <v>2019</v>
      </c>
      <c r="B1092" s="42">
        <v>326</v>
      </c>
      <c r="C1092" s="1">
        <v>43510</v>
      </c>
      <c r="D1092" s="1">
        <v>43571</v>
      </c>
      <c r="E1092" s="42" t="s">
        <v>2774</v>
      </c>
      <c r="F1092" s="42" t="s">
        <v>2773</v>
      </c>
      <c r="G1092" s="42" t="s">
        <v>2364</v>
      </c>
      <c r="H1092" s="46">
        <v>57</v>
      </c>
      <c r="J1092" s="42" t="s">
        <v>2690</v>
      </c>
      <c r="K1092" s="42" t="s">
        <v>718</v>
      </c>
      <c r="L1092" s="42" t="s">
        <v>719</v>
      </c>
    </row>
    <row r="1093" spans="1:12">
      <c r="A1093" s="42">
        <v>2019</v>
      </c>
      <c r="B1093" s="42">
        <v>326</v>
      </c>
      <c r="C1093" s="1">
        <v>43510</v>
      </c>
      <c r="D1093" s="1">
        <v>43571</v>
      </c>
      <c r="E1093" s="42" t="s">
        <v>2775</v>
      </c>
      <c r="F1093" s="42" t="s">
        <v>2773</v>
      </c>
      <c r="G1093" s="42" t="s">
        <v>2364</v>
      </c>
      <c r="H1093" s="46">
        <v>57</v>
      </c>
      <c r="J1093" s="42" t="s">
        <v>2690</v>
      </c>
      <c r="K1093" s="42" t="s">
        <v>718</v>
      </c>
      <c r="L1093" s="42" t="s">
        <v>719</v>
      </c>
    </row>
    <row r="1094" spans="1:12">
      <c r="A1094" s="42">
        <v>2019</v>
      </c>
      <c r="B1094" s="42">
        <v>370</v>
      </c>
      <c r="C1094" s="1">
        <v>43515</v>
      </c>
      <c r="D1094" s="1">
        <v>43534</v>
      </c>
      <c r="E1094" s="42" t="s">
        <v>2683</v>
      </c>
      <c r="F1094" s="42" t="s">
        <v>2684</v>
      </c>
      <c r="G1094" s="42" t="s">
        <v>2776</v>
      </c>
      <c r="H1094" s="46">
        <v>915.6</v>
      </c>
      <c r="J1094" s="42" t="s">
        <v>2690</v>
      </c>
      <c r="K1094" s="42" t="s">
        <v>2687</v>
      </c>
      <c r="L1094" s="42" t="s">
        <v>1641</v>
      </c>
    </row>
    <row r="1095" spans="1:12">
      <c r="A1095" s="42">
        <v>2019</v>
      </c>
      <c r="B1095" s="42">
        <v>398</v>
      </c>
      <c r="C1095" s="1">
        <v>43518</v>
      </c>
      <c r="D1095" s="1">
        <v>43529</v>
      </c>
      <c r="E1095" s="42" t="s">
        <v>2725</v>
      </c>
      <c r="F1095" s="42" t="s">
        <v>2726</v>
      </c>
      <c r="G1095" s="42" t="s">
        <v>2777</v>
      </c>
      <c r="H1095" s="46">
        <v>468</v>
      </c>
      <c r="J1095" s="42" t="s">
        <v>2690</v>
      </c>
      <c r="K1095" s="42" t="s">
        <v>2718</v>
      </c>
      <c r="L1095" s="42" t="s">
        <v>2719</v>
      </c>
    </row>
    <row r="1096" spans="1:12">
      <c r="A1096" s="42">
        <v>2019</v>
      </c>
      <c r="B1096" s="42">
        <v>399</v>
      </c>
      <c r="C1096" s="1">
        <v>43518</v>
      </c>
      <c r="D1096" s="1">
        <v>43529</v>
      </c>
      <c r="E1096" s="42" t="s">
        <v>2778</v>
      </c>
      <c r="F1096" s="42" t="s">
        <v>2779</v>
      </c>
      <c r="G1096" s="42" t="s">
        <v>2780</v>
      </c>
      <c r="H1096" s="46">
        <v>138</v>
      </c>
      <c r="J1096" s="42" t="s">
        <v>2690</v>
      </c>
      <c r="K1096" s="42" t="s">
        <v>386</v>
      </c>
      <c r="L1096" s="42" t="s">
        <v>387</v>
      </c>
    </row>
    <row r="1097" spans="1:12">
      <c r="A1097" s="42">
        <v>2019</v>
      </c>
      <c r="B1097" s="42">
        <v>405</v>
      </c>
      <c r="C1097" s="1">
        <v>43518</v>
      </c>
      <c r="D1097" s="1">
        <v>43571</v>
      </c>
      <c r="E1097" s="42" t="s">
        <v>2787</v>
      </c>
      <c r="F1097" s="42" t="s">
        <v>2788</v>
      </c>
      <c r="G1097" s="42" t="s">
        <v>302</v>
      </c>
      <c r="H1097" s="46">
        <v>448.8</v>
      </c>
      <c r="J1097" s="42" t="s">
        <v>2690</v>
      </c>
      <c r="K1097" s="42" t="s">
        <v>120</v>
      </c>
      <c r="L1097" s="42" t="s">
        <v>738</v>
      </c>
    </row>
    <row r="1098" spans="1:12">
      <c r="A1098" s="42">
        <v>2019</v>
      </c>
      <c r="B1098" s="42">
        <v>400</v>
      </c>
      <c r="C1098" s="1">
        <v>43518</v>
      </c>
      <c r="D1098" s="1">
        <v>43585</v>
      </c>
      <c r="E1098" s="42" t="s">
        <v>2781</v>
      </c>
      <c r="F1098" s="42" t="s">
        <v>2782</v>
      </c>
      <c r="G1098" s="42" t="s">
        <v>2364</v>
      </c>
      <c r="H1098" s="46">
        <v>45.6</v>
      </c>
      <c r="J1098" s="42" t="s">
        <v>2690</v>
      </c>
      <c r="K1098" s="42" t="s">
        <v>2732</v>
      </c>
      <c r="L1098" s="42" t="s">
        <v>1266</v>
      </c>
    </row>
    <row r="1099" spans="1:12">
      <c r="A1099" s="42">
        <v>2019</v>
      </c>
      <c r="B1099" s="42">
        <v>400</v>
      </c>
      <c r="C1099" s="1">
        <v>43518</v>
      </c>
      <c r="D1099" s="1">
        <v>43585</v>
      </c>
      <c r="E1099" s="42" t="s">
        <v>2783</v>
      </c>
      <c r="F1099" s="42" t="s">
        <v>2784</v>
      </c>
      <c r="G1099" s="42" t="s">
        <v>2364</v>
      </c>
      <c r="H1099" s="46">
        <v>45.6</v>
      </c>
      <c r="J1099" s="42" t="s">
        <v>2690</v>
      </c>
      <c r="K1099" s="42" t="s">
        <v>2732</v>
      </c>
      <c r="L1099" s="42" t="s">
        <v>1266</v>
      </c>
    </row>
    <row r="1100" spans="1:12">
      <c r="A1100" s="42">
        <v>2019</v>
      </c>
      <c r="B1100" s="42">
        <v>400</v>
      </c>
      <c r="C1100" s="1">
        <v>43518</v>
      </c>
      <c r="D1100" s="1">
        <v>43585</v>
      </c>
      <c r="E1100" s="42" t="s">
        <v>2785</v>
      </c>
      <c r="F1100" s="42" t="s">
        <v>2419</v>
      </c>
      <c r="G1100" s="42" t="s">
        <v>2364</v>
      </c>
      <c r="H1100" s="46">
        <v>45.6</v>
      </c>
      <c r="J1100" s="42" t="s">
        <v>2690</v>
      </c>
      <c r="K1100" s="42" t="s">
        <v>2732</v>
      </c>
      <c r="L1100" s="42" t="s">
        <v>1266</v>
      </c>
    </row>
    <row r="1101" spans="1:12">
      <c r="A1101" s="42">
        <v>2019</v>
      </c>
      <c r="B1101" s="42">
        <v>400</v>
      </c>
      <c r="C1101" s="1">
        <v>43518</v>
      </c>
      <c r="D1101" s="1">
        <v>43585</v>
      </c>
      <c r="E1101" s="42" t="s">
        <v>2786</v>
      </c>
      <c r="F1101" s="42" t="s">
        <v>2419</v>
      </c>
      <c r="G1101" s="42" t="s">
        <v>2364</v>
      </c>
      <c r="H1101" s="46">
        <v>45.6</v>
      </c>
      <c r="J1101" s="42" t="s">
        <v>2690</v>
      </c>
      <c r="K1101" s="42" t="s">
        <v>2732</v>
      </c>
      <c r="L1101" s="42" t="s">
        <v>1266</v>
      </c>
    </row>
    <row r="1102" spans="1:12">
      <c r="A1102" s="42">
        <v>2019</v>
      </c>
      <c r="B1102" s="42">
        <v>408</v>
      </c>
      <c r="C1102" s="1">
        <v>43523</v>
      </c>
      <c r="D1102" s="1">
        <v>43530</v>
      </c>
      <c r="E1102" s="42" t="s">
        <v>2794</v>
      </c>
      <c r="F1102" s="42" t="s">
        <v>2658</v>
      </c>
      <c r="G1102" s="42" t="s">
        <v>2795</v>
      </c>
      <c r="H1102" s="46">
        <v>82.8</v>
      </c>
      <c r="J1102" s="42" t="s">
        <v>2690</v>
      </c>
      <c r="K1102" s="42" t="s">
        <v>51</v>
      </c>
      <c r="L1102" s="42" t="s">
        <v>347</v>
      </c>
    </row>
    <row r="1103" spans="1:12">
      <c r="A1103" s="42">
        <v>2019</v>
      </c>
      <c r="B1103" s="42">
        <v>407</v>
      </c>
      <c r="C1103" s="1">
        <v>43523</v>
      </c>
      <c r="D1103" s="1">
        <v>43542</v>
      </c>
      <c r="E1103" s="42" t="s">
        <v>2789</v>
      </c>
      <c r="F1103" s="42" t="s">
        <v>2790</v>
      </c>
      <c r="G1103" s="42" t="s">
        <v>2791</v>
      </c>
      <c r="H1103" s="46">
        <v>55.2</v>
      </c>
      <c r="J1103" s="42" t="s">
        <v>2690</v>
      </c>
      <c r="K1103" s="42" t="s">
        <v>2792</v>
      </c>
      <c r="L1103" s="42" t="s">
        <v>2793</v>
      </c>
    </row>
    <row r="1104" spans="1:12">
      <c r="A1104" s="42">
        <v>2019</v>
      </c>
      <c r="B1104" s="42">
        <v>435</v>
      </c>
      <c r="C1104" s="1">
        <v>43524</v>
      </c>
      <c r="D1104" s="1">
        <v>43543</v>
      </c>
      <c r="F1104" s="42" t="s">
        <v>2798</v>
      </c>
      <c r="G1104" s="42" t="s">
        <v>302</v>
      </c>
      <c r="H1104" s="46">
        <v>55.2</v>
      </c>
      <c r="J1104" s="42" t="s">
        <v>2690</v>
      </c>
      <c r="K1104" s="42" t="s">
        <v>54</v>
      </c>
      <c r="L1104" s="42" t="s">
        <v>919</v>
      </c>
    </row>
    <row r="1105" spans="1:12">
      <c r="A1105" s="42">
        <v>2019</v>
      </c>
      <c r="B1105" s="42">
        <v>433</v>
      </c>
      <c r="C1105" s="1">
        <v>43524</v>
      </c>
      <c r="D1105" s="1">
        <v>43563</v>
      </c>
      <c r="E1105" s="42" t="s">
        <v>2796</v>
      </c>
      <c r="F1105" s="42" t="s">
        <v>2797</v>
      </c>
      <c r="G1105" s="42" t="s">
        <v>372</v>
      </c>
      <c r="H1105" s="46">
        <v>27.6</v>
      </c>
      <c r="J1105" s="42" t="s">
        <v>2690</v>
      </c>
      <c r="K1105" s="42" t="s">
        <v>2019</v>
      </c>
      <c r="L1105" s="42" t="s">
        <v>2020</v>
      </c>
    </row>
    <row r="1106" spans="1:12">
      <c r="A1106" s="42">
        <v>2019</v>
      </c>
      <c r="B1106" s="42">
        <v>467</v>
      </c>
      <c r="C1106" s="1">
        <v>43528</v>
      </c>
      <c r="D1106" s="1">
        <v>43543</v>
      </c>
      <c r="E1106" s="42" t="s">
        <v>2613</v>
      </c>
      <c r="F1106" s="42" t="s">
        <v>2614</v>
      </c>
      <c r="G1106" s="42" t="s">
        <v>2799</v>
      </c>
      <c r="H1106" s="46">
        <v>60</v>
      </c>
      <c r="J1106" s="42" t="s">
        <v>2690</v>
      </c>
      <c r="K1106" s="42" t="s">
        <v>18</v>
      </c>
      <c r="L1106" s="42" t="s">
        <v>2615</v>
      </c>
    </row>
    <row r="1107" spans="1:12">
      <c r="A1107" s="42">
        <v>2019</v>
      </c>
      <c r="B1107" s="42">
        <v>473</v>
      </c>
      <c r="C1107" s="1">
        <v>43529</v>
      </c>
      <c r="D1107" s="1">
        <v>43538</v>
      </c>
      <c r="E1107" s="42" t="s">
        <v>2802</v>
      </c>
      <c r="F1107" s="42" t="s">
        <v>2803</v>
      </c>
      <c r="G1107" s="42" t="s">
        <v>2023</v>
      </c>
      <c r="H1107" s="46">
        <v>720</v>
      </c>
      <c r="J1107" s="42" t="s">
        <v>2690</v>
      </c>
      <c r="K1107" s="42" t="s">
        <v>957</v>
      </c>
      <c r="L1107" s="42" t="s">
        <v>958</v>
      </c>
    </row>
    <row r="1108" spans="1:12">
      <c r="A1108" s="42">
        <v>2019</v>
      </c>
      <c r="B1108" s="42">
        <v>472</v>
      </c>
      <c r="C1108" s="1">
        <v>43529</v>
      </c>
      <c r="D1108" s="1">
        <v>43564</v>
      </c>
      <c r="E1108" s="42" t="s">
        <v>2800</v>
      </c>
      <c r="F1108" s="42" t="s">
        <v>2801</v>
      </c>
      <c r="G1108" s="42" t="s">
        <v>302</v>
      </c>
      <c r="H1108" s="46">
        <v>27.6</v>
      </c>
      <c r="J1108" s="42" t="s">
        <v>2690</v>
      </c>
      <c r="K1108" s="42" t="s">
        <v>795</v>
      </c>
      <c r="L1108" s="42" t="s">
        <v>796</v>
      </c>
    </row>
    <row r="1109" spans="1:12">
      <c r="A1109" s="42">
        <v>2019</v>
      </c>
      <c r="B1109" s="42">
        <v>488</v>
      </c>
      <c r="C1109" s="1">
        <v>43531</v>
      </c>
      <c r="D1109" s="1">
        <v>43539</v>
      </c>
      <c r="F1109" s="42" t="s">
        <v>2807</v>
      </c>
      <c r="G1109" s="42" t="s">
        <v>2023</v>
      </c>
      <c r="H1109" s="46">
        <v>142.80000000000001</v>
      </c>
      <c r="J1109" s="42" t="s">
        <v>2690</v>
      </c>
      <c r="K1109" s="42" t="s">
        <v>115</v>
      </c>
      <c r="L1109" s="42" t="s">
        <v>2808</v>
      </c>
    </row>
    <row r="1110" spans="1:12">
      <c r="A1110" s="42">
        <v>2019</v>
      </c>
      <c r="B1110" s="42">
        <v>490</v>
      </c>
      <c r="C1110" s="1">
        <v>43531</v>
      </c>
      <c r="D1110" s="1">
        <v>43539</v>
      </c>
      <c r="F1110" s="42" t="s">
        <v>2810</v>
      </c>
      <c r="G1110" s="42" t="s">
        <v>2811</v>
      </c>
      <c r="H1110" s="46">
        <v>55.2</v>
      </c>
      <c r="J1110" s="42" t="s">
        <v>2690</v>
      </c>
      <c r="K1110" s="42" t="s">
        <v>109</v>
      </c>
      <c r="L1110" s="42" t="s">
        <v>2084</v>
      </c>
    </row>
    <row r="1111" spans="1:12">
      <c r="A1111" s="42">
        <v>2019</v>
      </c>
      <c r="B1111" s="42">
        <v>491</v>
      </c>
      <c r="C1111" s="1">
        <v>43531</v>
      </c>
      <c r="D1111" s="1">
        <v>43542</v>
      </c>
      <c r="E1111" s="42" t="s">
        <v>2691</v>
      </c>
      <c r="F1111" s="42" t="s">
        <v>2692</v>
      </c>
      <c r="G1111" s="42" t="s">
        <v>2812</v>
      </c>
      <c r="H1111" s="46">
        <v>55.2</v>
      </c>
      <c r="J1111" s="42" t="s">
        <v>2690</v>
      </c>
      <c r="K1111" s="42" t="s">
        <v>957</v>
      </c>
      <c r="L1111" s="42" t="s">
        <v>958</v>
      </c>
    </row>
    <row r="1112" spans="1:12">
      <c r="A1112" s="42">
        <v>2019</v>
      </c>
      <c r="B1112" s="42">
        <v>489</v>
      </c>
      <c r="C1112" s="1">
        <v>43531</v>
      </c>
      <c r="D1112" s="1">
        <v>43612</v>
      </c>
      <c r="E1112" s="42" t="s">
        <v>2700</v>
      </c>
      <c r="F1112" s="42" t="s">
        <v>2701</v>
      </c>
      <c r="G1112" s="42" t="s">
        <v>2809</v>
      </c>
      <c r="H1112" s="46">
        <v>138</v>
      </c>
      <c r="J1112" s="42" t="s">
        <v>2690</v>
      </c>
      <c r="K1112" s="42" t="s">
        <v>957</v>
      </c>
      <c r="L1112" s="42" t="s">
        <v>958</v>
      </c>
    </row>
    <row r="1113" spans="1:12">
      <c r="A1113" s="42">
        <v>2019</v>
      </c>
      <c r="B1113" s="42">
        <v>487</v>
      </c>
      <c r="C1113" s="1">
        <v>43531</v>
      </c>
      <c r="D1113" s="1">
        <v>43658</v>
      </c>
      <c r="E1113" s="42" t="s">
        <v>2804</v>
      </c>
      <c r="F1113" s="42" t="s">
        <v>2805</v>
      </c>
      <c r="G1113" s="42" t="s">
        <v>2806</v>
      </c>
      <c r="H1113" s="46">
        <v>390</v>
      </c>
      <c r="J1113" s="42" t="s">
        <v>2690</v>
      </c>
      <c r="K1113" s="42" t="s">
        <v>957</v>
      </c>
      <c r="L1113" s="42" t="s">
        <v>958</v>
      </c>
    </row>
    <row r="1114" spans="1:12">
      <c r="A1114" s="42">
        <v>2019</v>
      </c>
      <c r="B1114" s="42">
        <v>506</v>
      </c>
      <c r="C1114" s="1">
        <v>43532</v>
      </c>
      <c r="D1114" s="1">
        <v>43563</v>
      </c>
      <c r="E1114" s="42" t="s">
        <v>2813</v>
      </c>
      <c r="F1114" s="42" t="s">
        <v>2741</v>
      </c>
      <c r="G1114" s="42" t="s">
        <v>372</v>
      </c>
      <c r="H1114" s="46">
        <v>27.6</v>
      </c>
      <c r="J1114" s="42" t="s">
        <v>2690</v>
      </c>
      <c r="K1114" s="42" t="s">
        <v>2428</v>
      </c>
      <c r="L1114" s="42" t="s">
        <v>2429</v>
      </c>
    </row>
    <row r="1115" spans="1:12">
      <c r="A1115" s="42">
        <v>2019</v>
      </c>
      <c r="B1115" s="42">
        <v>507</v>
      </c>
      <c r="C1115" s="1">
        <v>43532</v>
      </c>
      <c r="D1115" s="1">
        <v>43628</v>
      </c>
      <c r="F1115" s="42" t="s">
        <v>2814</v>
      </c>
      <c r="G1115" s="42" t="s">
        <v>385</v>
      </c>
      <c r="H1115" s="46">
        <v>2120.4</v>
      </c>
      <c r="J1115" s="42" t="s">
        <v>2690</v>
      </c>
      <c r="K1115" s="42" t="s">
        <v>59</v>
      </c>
      <c r="L1115" s="42" t="s">
        <v>679</v>
      </c>
    </row>
    <row r="1116" spans="1:12">
      <c r="A1116" s="42">
        <v>2019</v>
      </c>
      <c r="B1116" s="42">
        <v>508</v>
      </c>
      <c r="C1116" s="1">
        <v>43532</v>
      </c>
      <c r="D1116" s="1">
        <v>43629</v>
      </c>
      <c r="F1116" s="42" t="s">
        <v>2814</v>
      </c>
      <c r="G1116" s="42" t="s">
        <v>1092</v>
      </c>
      <c r="H1116" s="46">
        <v>2120.4</v>
      </c>
      <c r="J1116" s="42" t="s">
        <v>2690</v>
      </c>
      <c r="K1116" s="42" t="s">
        <v>59</v>
      </c>
      <c r="L1116" s="42" t="s">
        <v>679</v>
      </c>
    </row>
    <row r="1117" spans="1:12">
      <c r="A1117" s="42">
        <v>2019</v>
      </c>
      <c r="B1117" s="42">
        <v>525</v>
      </c>
      <c r="C1117" s="1">
        <v>43535</v>
      </c>
      <c r="D1117" s="1">
        <v>43473</v>
      </c>
      <c r="E1117" s="42" t="s">
        <v>2817</v>
      </c>
      <c r="F1117" s="42" t="s">
        <v>2818</v>
      </c>
      <c r="G1117" s="42" t="s">
        <v>2819</v>
      </c>
      <c r="H1117" s="46">
        <v>110.4</v>
      </c>
      <c r="J1117" s="42" t="s">
        <v>2690</v>
      </c>
      <c r="K1117" s="42" t="s">
        <v>52</v>
      </c>
      <c r="L1117" s="42" t="s">
        <v>319</v>
      </c>
    </row>
    <row r="1118" spans="1:12">
      <c r="A1118" s="42">
        <v>2019</v>
      </c>
      <c r="B1118" s="42">
        <v>524</v>
      </c>
      <c r="C1118" s="1">
        <v>43535</v>
      </c>
      <c r="D1118" s="1">
        <v>43559</v>
      </c>
      <c r="E1118" s="42" t="s">
        <v>2815</v>
      </c>
      <c r="F1118" s="42" t="s">
        <v>2816</v>
      </c>
      <c r="G1118" s="42" t="s">
        <v>2023</v>
      </c>
      <c r="H1118" s="46">
        <v>998.4</v>
      </c>
      <c r="J1118" s="42" t="s">
        <v>2690</v>
      </c>
      <c r="K1118" s="42" t="s">
        <v>957</v>
      </c>
      <c r="L1118" s="42" t="s">
        <v>958</v>
      </c>
    </row>
    <row r="1119" spans="1:12">
      <c r="A1119" s="42">
        <v>2019</v>
      </c>
      <c r="B1119" s="42">
        <v>701</v>
      </c>
      <c r="C1119" s="1">
        <v>43563</v>
      </c>
      <c r="D1119" s="1">
        <v>43587</v>
      </c>
      <c r="E1119" s="42" t="s">
        <v>2825</v>
      </c>
      <c r="F1119" s="42" t="s">
        <v>2826</v>
      </c>
      <c r="G1119" s="42" t="s">
        <v>2364</v>
      </c>
      <c r="H1119" s="46">
        <v>45.6</v>
      </c>
      <c r="J1119" s="42" t="s">
        <v>2690</v>
      </c>
      <c r="K1119" s="42" t="s">
        <v>368</v>
      </c>
      <c r="L1119" s="42" t="s">
        <v>369</v>
      </c>
    </row>
    <row r="1120" spans="1:12">
      <c r="A1120" s="42">
        <v>2019</v>
      </c>
      <c r="B1120" s="42">
        <v>702</v>
      </c>
      <c r="C1120" s="1">
        <v>43563</v>
      </c>
      <c r="D1120" s="1">
        <v>43587</v>
      </c>
      <c r="F1120" s="42" t="s">
        <v>2826</v>
      </c>
      <c r="G1120" s="42" t="s">
        <v>2364</v>
      </c>
      <c r="H1120" s="46">
        <v>45.6</v>
      </c>
      <c r="J1120" s="42" t="s">
        <v>2690</v>
      </c>
      <c r="K1120" s="42" t="s">
        <v>125</v>
      </c>
      <c r="L1120" s="42" t="s">
        <v>568</v>
      </c>
    </row>
    <row r="1121" spans="1:12">
      <c r="A1121" s="42">
        <v>2019</v>
      </c>
      <c r="B1121" s="42">
        <v>703</v>
      </c>
      <c r="C1121" s="1">
        <v>43563</v>
      </c>
      <c r="D1121" s="1">
        <v>43588</v>
      </c>
      <c r="E1121" s="42" t="s">
        <v>2823</v>
      </c>
      <c r="F1121" s="42" t="s">
        <v>2824</v>
      </c>
      <c r="G1121" s="42" t="s">
        <v>2827</v>
      </c>
      <c r="H1121" s="46">
        <v>711.6</v>
      </c>
      <c r="J1121" s="42" t="s">
        <v>2690</v>
      </c>
      <c r="K1121" s="42" t="s">
        <v>957</v>
      </c>
      <c r="L1121" s="42" t="s">
        <v>958</v>
      </c>
    </row>
    <row r="1122" spans="1:12">
      <c r="A1122" s="42">
        <v>2019</v>
      </c>
      <c r="B1122" s="42">
        <v>704</v>
      </c>
      <c r="C1122" s="1">
        <v>43563</v>
      </c>
      <c r="D1122" s="1">
        <v>43591</v>
      </c>
      <c r="E1122" s="42" t="s">
        <v>2356</v>
      </c>
      <c r="F1122" s="42" t="s">
        <v>2389</v>
      </c>
      <c r="G1122" s="42" t="s">
        <v>2828</v>
      </c>
      <c r="H1122" s="46">
        <v>55.2</v>
      </c>
      <c r="J1122" s="42" t="s">
        <v>2690</v>
      </c>
      <c r="K1122" s="42" t="s">
        <v>957</v>
      </c>
      <c r="L1122" s="42" t="s">
        <v>958</v>
      </c>
    </row>
    <row r="1123" spans="1:12">
      <c r="A1123" s="42">
        <v>2019</v>
      </c>
      <c r="B1123" s="42">
        <v>705</v>
      </c>
      <c r="C1123" s="1">
        <v>43563</v>
      </c>
      <c r="D1123" s="1">
        <v>43606</v>
      </c>
      <c r="E1123" s="42" t="s">
        <v>2829</v>
      </c>
      <c r="F1123" s="42" t="s">
        <v>2741</v>
      </c>
      <c r="G1123" s="42" t="s">
        <v>2830</v>
      </c>
      <c r="H1123" s="46">
        <v>165.6</v>
      </c>
      <c r="J1123" s="42" t="s">
        <v>2690</v>
      </c>
      <c r="K1123" s="42" t="s">
        <v>2428</v>
      </c>
      <c r="L1123" s="42" t="s">
        <v>2429</v>
      </c>
    </row>
    <row r="1124" spans="1:12">
      <c r="A1124" s="42">
        <v>2019</v>
      </c>
      <c r="B1124" s="42">
        <v>707</v>
      </c>
      <c r="C1124" s="1">
        <v>43563</v>
      </c>
      <c r="D1124" s="1">
        <v>43606</v>
      </c>
      <c r="E1124" s="42" t="s">
        <v>2831</v>
      </c>
      <c r="F1124" s="42" t="s">
        <v>2832</v>
      </c>
      <c r="G1124" s="42" t="s">
        <v>2833</v>
      </c>
      <c r="H1124" s="46">
        <v>82.8</v>
      </c>
      <c r="J1124" s="42" t="s">
        <v>2690</v>
      </c>
      <c r="K1124" s="42" t="s">
        <v>53</v>
      </c>
      <c r="L1124" s="42" t="s">
        <v>377</v>
      </c>
    </row>
    <row r="1125" spans="1:12">
      <c r="A1125" s="42">
        <v>2019</v>
      </c>
      <c r="B1125" s="42">
        <v>696</v>
      </c>
      <c r="C1125" s="1">
        <v>43563</v>
      </c>
      <c r="D1125" s="1">
        <v>43626</v>
      </c>
      <c r="E1125" s="42" t="s">
        <v>2820</v>
      </c>
      <c r="F1125" s="42" t="s">
        <v>2821</v>
      </c>
      <c r="G1125" s="42" t="s">
        <v>2822</v>
      </c>
      <c r="H1125" s="46">
        <v>246.24</v>
      </c>
      <c r="J1125" s="42" t="s">
        <v>2690</v>
      </c>
      <c r="K1125" s="42" t="s">
        <v>957</v>
      </c>
      <c r="L1125" s="42" t="s">
        <v>958</v>
      </c>
    </row>
    <row r="1126" spans="1:12">
      <c r="A1126" s="42">
        <v>2019</v>
      </c>
      <c r="B1126" s="42">
        <v>697</v>
      </c>
      <c r="C1126" s="1">
        <v>43563</v>
      </c>
      <c r="D1126" s="1">
        <v>43626</v>
      </c>
      <c r="E1126" s="42" t="s">
        <v>2804</v>
      </c>
      <c r="F1126" s="42" t="s">
        <v>2805</v>
      </c>
      <c r="G1126" s="42" t="s">
        <v>2822</v>
      </c>
      <c r="H1126" s="46">
        <v>246.24</v>
      </c>
      <c r="J1126" s="42" t="s">
        <v>2690</v>
      </c>
      <c r="K1126" s="42" t="s">
        <v>957</v>
      </c>
      <c r="L1126" s="42" t="s">
        <v>958</v>
      </c>
    </row>
    <row r="1127" spans="1:12">
      <c r="A1127" s="42">
        <v>2019</v>
      </c>
      <c r="B1127" s="42">
        <v>698</v>
      </c>
      <c r="C1127" s="1">
        <v>43563</v>
      </c>
      <c r="D1127" s="1">
        <v>43626</v>
      </c>
      <c r="E1127" s="42" t="s">
        <v>2802</v>
      </c>
      <c r="F1127" s="42" t="s">
        <v>2803</v>
      </c>
      <c r="G1127" s="42" t="s">
        <v>2822</v>
      </c>
      <c r="H1127" s="46">
        <v>246.24</v>
      </c>
      <c r="J1127" s="42" t="s">
        <v>2690</v>
      </c>
      <c r="K1127" s="42" t="s">
        <v>957</v>
      </c>
      <c r="L1127" s="42" t="s">
        <v>958</v>
      </c>
    </row>
    <row r="1128" spans="1:12">
      <c r="A1128" s="42">
        <v>2019</v>
      </c>
      <c r="B1128" s="42">
        <v>699</v>
      </c>
      <c r="C1128" s="1">
        <v>43563</v>
      </c>
      <c r="D1128" s="1">
        <v>43626</v>
      </c>
      <c r="E1128" s="42" t="s">
        <v>2823</v>
      </c>
      <c r="F1128" s="42" t="s">
        <v>2824</v>
      </c>
      <c r="G1128" s="42" t="s">
        <v>2822</v>
      </c>
      <c r="H1128" s="46">
        <v>246.24</v>
      </c>
      <c r="J1128" s="42" t="s">
        <v>2690</v>
      </c>
      <c r="K1128" s="42" t="s">
        <v>957</v>
      </c>
      <c r="L1128" s="42" t="s">
        <v>958</v>
      </c>
    </row>
    <row r="1129" spans="1:12">
      <c r="A1129" s="42">
        <v>2019</v>
      </c>
      <c r="B1129" s="42">
        <v>700</v>
      </c>
      <c r="C1129" s="1">
        <v>43563</v>
      </c>
      <c r="D1129" s="1">
        <v>43626</v>
      </c>
      <c r="E1129" s="42" t="s">
        <v>2021</v>
      </c>
      <c r="F1129" s="42" t="s">
        <v>2022</v>
      </c>
      <c r="G1129" s="42" t="s">
        <v>2822</v>
      </c>
      <c r="H1129" s="46">
        <v>246.24</v>
      </c>
      <c r="J1129" s="42" t="s">
        <v>2690</v>
      </c>
      <c r="K1129" s="42" t="s">
        <v>957</v>
      </c>
      <c r="L1129" s="42" t="s">
        <v>958</v>
      </c>
    </row>
    <row r="1130" spans="1:12">
      <c r="A1130" s="42">
        <v>2019</v>
      </c>
      <c r="B1130" s="42">
        <v>719</v>
      </c>
      <c r="C1130" s="1">
        <v>43564</v>
      </c>
      <c r="D1130" s="1">
        <v>43627</v>
      </c>
      <c r="F1130" s="42" t="s">
        <v>2834</v>
      </c>
      <c r="G1130" s="42" t="s">
        <v>2835</v>
      </c>
      <c r="H1130" s="46">
        <v>432</v>
      </c>
      <c r="J1130" s="42" t="s">
        <v>2690</v>
      </c>
      <c r="K1130" s="42" t="s">
        <v>473</v>
      </c>
      <c r="L1130" s="42" t="s">
        <v>474</v>
      </c>
    </row>
    <row r="1131" spans="1:12">
      <c r="A1131" s="42">
        <v>2019</v>
      </c>
      <c r="B1131" s="42">
        <v>734</v>
      </c>
      <c r="C1131" s="1">
        <v>43565</v>
      </c>
      <c r="D1131" s="1">
        <v>43609</v>
      </c>
      <c r="E1131" s="42" t="s">
        <v>2362</v>
      </c>
      <c r="F1131" s="42" t="s">
        <v>2363</v>
      </c>
      <c r="G1131" s="42" t="s">
        <v>2836</v>
      </c>
      <c r="H1131" s="46">
        <v>120</v>
      </c>
      <c r="J1131" s="42" t="s">
        <v>2690</v>
      </c>
      <c r="K1131" s="42" t="s">
        <v>2687</v>
      </c>
      <c r="L1131" s="42" t="s">
        <v>1641</v>
      </c>
    </row>
    <row r="1132" spans="1:12">
      <c r="A1132" s="42">
        <v>2019</v>
      </c>
      <c r="B1132" s="42">
        <v>734</v>
      </c>
      <c r="C1132" s="1">
        <v>43565</v>
      </c>
      <c r="D1132" s="1">
        <v>43609</v>
      </c>
      <c r="E1132" s="42" t="s">
        <v>2365</v>
      </c>
      <c r="F1132" s="42" t="s">
        <v>2366</v>
      </c>
      <c r="G1132" s="42" t="s">
        <v>2836</v>
      </c>
      <c r="H1132" s="46">
        <v>120</v>
      </c>
      <c r="J1132" s="42" t="s">
        <v>2690</v>
      </c>
      <c r="K1132" s="42" t="s">
        <v>2687</v>
      </c>
      <c r="L1132" s="42" t="s">
        <v>1641</v>
      </c>
    </row>
    <row r="1133" spans="1:12">
      <c r="A1133" s="42">
        <v>2019</v>
      </c>
      <c r="B1133" s="42">
        <v>741</v>
      </c>
      <c r="C1133" s="1">
        <v>43565</v>
      </c>
      <c r="D1133" s="1">
        <v>43662</v>
      </c>
      <c r="E1133" s="42" t="s">
        <v>2837</v>
      </c>
      <c r="F1133" s="42" t="s">
        <v>2838</v>
      </c>
      <c r="G1133" s="42" t="s">
        <v>302</v>
      </c>
      <c r="H1133" s="46">
        <v>134.4</v>
      </c>
      <c r="J1133" s="42" t="s">
        <v>2690</v>
      </c>
      <c r="K1133" s="42" t="s">
        <v>28</v>
      </c>
      <c r="L1133" s="42" t="s">
        <v>689</v>
      </c>
    </row>
    <row r="1134" spans="1:12">
      <c r="A1134" s="42">
        <v>2019</v>
      </c>
      <c r="B1134" s="42">
        <v>747</v>
      </c>
      <c r="C1134" s="1">
        <v>43565</v>
      </c>
      <c r="D1134" s="1">
        <v>43662</v>
      </c>
      <c r="E1134" s="42" t="s">
        <v>2839</v>
      </c>
      <c r="F1134" s="42" t="s">
        <v>2840</v>
      </c>
      <c r="G1134" s="42" t="s">
        <v>302</v>
      </c>
      <c r="H1134" s="46">
        <v>237</v>
      </c>
      <c r="J1134" s="42" t="s">
        <v>2690</v>
      </c>
      <c r="K1134" s="42" t="s">
        <v>28</v>
      </c>
      <c r="L1134" s="42" t="s">
        <v>689</v>
      </c>
    </row>
    <row r="1135" spans="1:12">
      <c r="A1135" s="42">
        <v>2019</v>
      </c>
      <c r="B1135" s="42">
        <v>761</v>
      </c>
      <c r="C1135" s="1">
        <v>43567</v>
      </c>
      <c r="D1135" s="1">
        <v>43587</v>
      </c>
      <c r="E1135" s="42" t="s">
        <v>2802</v>
      </c>
      <c r="F1135" s="42" t="s">
        <v>2803</v>
      </c>
      <c r="G1135" s="42" t="s">
        <v>2023</v>
      </c>
      <c r="H1135" s="46">
        <v>512.4</v>
      </c>
      <c r="J1135" s="42" t="s">
        <v>2690</v>
      </c>
      <c r="K1135" s="42" t="s">
        <v>957</v>
      </c>
      <c r="L1135" s="42" t="s">
        <v>958</v>
      </c>
    </row>
    <row r="1136" spans="1:12">
      <c r="A1136" s="42">
        <v>2019</v>
      </c>
      <c r="B1136" s="42">
        <v>760</v>
      </c>
      <c r="C1136" s="1">
        <v>43567</v>
      </c>
      <c r="D1136" s="1">
        <v>43661</v>
      </c>
      <c r="E1136" s="42" t="s">
        <v>2733</v>
      </c>
      <c r="F1136" s="42" t="s">
        <v>2734</v>
      </c>
      <c r="G1136" s="42" t="s">
        <v>2841</v>
      </c>
      <c r="H1136" s="46">
        <v>2550</v>
      </c>
      <c r="J1136" s="42" t="s">
        <v>2690</v>
      </c>
      <c r="K1136" s="42" t="s">
        <v>957</v>
      </c>
      <c r="L1136" s="42" t="s">
        <v>958</v>
      </c>
    </row>
    <row r="1137" spans="1:12">
      <c r="A1137" s="42">
        <v>2019</v>
      </c>
      <c r="B1137" s="42">
        <v>775</v>
      </c>
      <c r="C1137" s="1">
        <v>43570</v>
      </c>
      <c r="D1137" s="1">
        <v>43607</v>
      </c>
      <c r="E1137" s="42" t="s">
        <v>1795</v>
      </c>
      <c r="F1137" s="42" t="s">
        <v>1796</v>
      </c>
      <c r="G1137" s="42" t="s">
        <v>302</v>
      </c>
      <c r="H1137" s="46">
        <v>82.8</v>
      </c>
      <c r="J1137" s="42" t="s">
        <v>2690</v>
      </c>
      <c r="K1137" s="42" t="s">
        <v>29</v>
      </c>
      <c r="L1137" s="42" t="s">
        <v>315</v>
      </c>
    </row>
    <row r="1138" spans="1:12">
      <c r="A1138" s="42">
        <v>2019</v>
      </c>
      <c r="B1138" s="42">
        <v>776</v>
      </c>
      <c r="C1138" s="1">
        <v>43570</v>
      </c>
      <c r="D1138" s="1">
        <v>43607</v>
      </c>
      <c r="E1138" s="42" t="s">
        <v>2740</v>
      </c>
      <c r="F1138" s="42" t="s">
        <v>2741</v>
      </c>
      <c r="G1138" s="42" t="s">
        <v>2842</v>
      </c>
      <c r="H1138" s="46">
        <v>242.4</v>
      </c>
      <c r="J1138" s="42" t="s">
        <v>2690</v>
      </c>
      <c r="K1138" s="42" t="s">
        <v>2019</v>
      </c>
      <c r="L1138" s="42" t="s">
        <v>2020</v>
      </c>
    </row>
    <row r="1139" spans="1:12">
      <c r="A1139" s="42">
        <v>2019</v>
      </c>
      <c r="B1139" s="42">
        <v>788</v>
      </c>
      <c r="C1139" s="1">
        <v>43570</v>
      </c>
      <c r="D1139" s="1">
        <v>43683</v>
      </c>
      <c r="E1139" s="42" t="s">
        <v>457</v>
      </c>
      <c r="F1139" s="42" t="s">
        <v>458</v>
      </c>
      <c r="G1139" s="42" t="s">
        <v>2537</v>
      </c>
      <c r="H1139" s="46">
        <v>246</v>
      </c>
      <c r="J1139" s="42" t="s">
        <v>2690</v>
      </c>
      <c r="K1139" s="42" t="s">
        <v>29</v>
      </c>
      <c r="L1139" s="42" t="s">
        <v>315</v>
      </c>
    </row>
    <row r="1140" spans="1:12">
      <c r="A1140" s="42">
        <v>2019</v>
      </c>
      <c r="B1140" s="42">
        <v>777</v>
      </c>
      <c r="C1140" s="1">
        <v>43570</v>
      </c>
      <c r="D1140" s="1">
        <v>43935</v>
      </c>
      <c r="E1140" s="42" t="s">
        <v>1590</v>
      </c>
      <c r="F1140" s="42" t="s">
        <v>1591</v>
      </c>
      <c r="G1140" s="42" t="s">
        <v>2843</v>
      </c>
      <c r="H1140" s="46">
        <v>165.5</v>
      </c>
      <c r="J1140" s="42" t="s">
        <v>2690</v>
      </c>
      <c r="K1140" s="42" t="s">
        <v>35</v>
      </c>
      <c r="L1140" s="42" t="s">
        <v>328</v>
      </c>
    </row>
    <row r="1141" spans="1:12">
      <c r="A1141" s="42">
        <v>2019</v>
      </c>
      <c r="B1141" s="42">
        <v>794</v>
      </c>
      <c r="C1141" s="1">
        <v>43572</v>
      </c>
      <c r="D1141" s="1">
        <v>43592</v>
      </c>
      <c r="E1141" s="42" t="s">
        <v>2845</v>
      </c>
      <c r="F1141" s="42" t="s">
        <v>2846</v>
      </c>
      <c r="G1141" s="42" t="s">
        <v>2364</v>
      </c>
      <c r="H1141" s="46">
        <v>53.2</v>
      </c>
      <c r="J1141" s="42" t="s">
        <v>2690</v>
      </c>
      <c r="K1141" s="42" t="s">
        <v>2847</v>
      </c>
      <c r="L1141" s="42" t="s">
        <v>2848</v>
      </c>
    </row>
    <row r="1142" spans="1:12">
      <c r="A1142" s="42">
        <v>2019</v>
      </c>
      <c r="B1142" s="42">
        <v>794</v>
      </c>
      <c r="C1142" s="1">
        <v>43572</v>
      </c>
      <c r="D1142" s="1">
        <v>43592</v>
      </c>
      <c r="E1142" s="42" t="s">
        <v>2849</v>
      </c>
      <c r="F1142" s="42" t="s">
        <v>2850</v>
      </c>
      <c r="G1142" s="42" t="s">
        <v>2364</v>
      </c>
      <c r="H1142" s="46">
        <v>53.2</v>
      </c>
      <c r="J1142" s="42" t="s">
        <v>2690</v>
      </c>
      <c r="K1142" s="42" t="s">
        <v>2847</v>
      </c>
      <c r="L1142" s="42" t="s">
        <v>2848</v>
      </c>
    </row>
    <row r="1143" spans="1:12">
      <c r="A1143" s="42">
        <v>2019</v>
      </c>
      <c r="B1143" s="42">
        <v>794</v>
      </c>
      <c r="C1143" s="1">
        <v>43572</v>
      </c>
      <c r="D1143" s="1">
        <v>43592</v>
      </c>
      <c r="E1143" s="42" t="s">
        <v>2851</v>
      </c>
      <c r="F1143" s="42" t="s">
        <v>2773</v>
      </c>
      <c r="G1143" s="42" t="s">
        <v>2364</v>
      </c>
      <c r="H1143" s="46">
        <v>53.2</v>
      </c>
      <c r="J1143" s="42" t="s">
        <v>2690</v>
      </c>
      <c r="K1143" s="42" t="s">
        <v>2847</v>
      </c>
      <c r="L1143" s="42" t="s">
        <v>2848</v>
      </c>
    </row>
    <row r="1144" spans="1:12">
      <c r="A1144" s="42">
        <v>2019</v>
      </c>
      <c r="B1144" s="42">
        <v>794</v>
      </c>
      <c r="C1144" s="1">
        <v>43572</v>
      </c>
      <c r="D1144" s="1">
        <v>43592</v>
      </c>
      <c r="E1144" s="42" t="s">
        <v>2852</v>
      </c>
      <c r="F1144" s="42" t="s">
        <v>2773</v>
      </c>
      <c r="G1144" s="42" t="s">
        <v>2364</v>
      </c>
      <c r="H1144" s="46">
        <v>53.2</v>
      </c>
      <c r="J1144" s="42" t="s">
        <v>2690</v>
      </c>
      <c r="K1144" s="42" t="s">
        <v>2847</v>
      </c>
      <c r="L1144" s="42" t="s">
        <v>2848</v>
      </c>
    </row>
    <row r="1145" spans="1:12">
      <c r="A1145" s="42">
        <v>2019</v>
      </c>
      <c r="B1145" s="42">
        <v>794</v>
      </c>
      <c r="C1145" s="1">
        <v>43572</v>
      </c>
      <c r="D1145" s="1">
        <v>43592</v>
      </c>
      <c r="E1145" s="42" t="s">
        <v>2853</v>
      </c>
      <c r="F1145" s="42" t="s">
        <v>2773</v>
      </c>
      <c r="G1145" s="42" t="s">
        <v>2364</v>
      </c>
      <c r="H1145" s="46">
        <v>53.2</v>
      </c>
      <c r="J1145" s="42" t="s">
        <v>2690</v>
      </c>
      <c r="K1145" s="42" t="s">
        <v>2847</v>
      </c>
      <c r="L1145" s="42" t="s">
        <v>2848</v>
      </c>
    </row>
    <row r="1146" spans="1:12">
      <c r="A1146" s="42">
        <v>2019</v>
      </c>
      <c r="B1146" s="42">
        <v>794</v>
      </c>
      <c r="C1146" s="1">
        <v>43572</v>
      </c>
      <c r="D1146" s="1">
        <v>43592</v>
      </c>
      <c r="E1146" s="42" t="s">
        <v>2854</v>
      </c>
      <c r="F1146" s="42" t="s">
        <v>2855</v>
      </c>
      <c r="G1146" s="42" t="s">
        <v>2364</v>
      </c>
      <c r="H1146" s="46">
        <v>53.2</v>
      </c>
      <c r="J1146" s="42" t="s">
        <v>2690</v>
      </c>
      <c r="K1146" s="42" t="s">
        <v>2847</v>
      </c>
      <c r="L1146" s="42" t="s">
        <v>2848</v>
      </c>
    </row>
    <row r="1147" spans="1:12">
      <c r="A1147" s="42">
        <v>2019</v>
      </c>
      <c r="B1147" s="42">
        <v>793</v>
      </c>
      <c r="C1147" s="1">
        <v>43572</v>
      </c>
      <c r="D1147" s="1">
        <v>43746</v>
      </c>
      <c r="E1147" s="42" t="s">
        <v>2356</v>
      </c>
      <c r="F1147" s="42" t="s">
        <v>2389</v>
      </c>
      <c r="G1147" s="42" t="s">
        <v>2844</v>
      </c>
      <c r="H1147" s="46">
        <v>441.6</v>
      </c>
      <c r="J1147" s="42" t="s">
        <v>2690</v>
      </c>
      <c r="K1147" s="42" t="s">
        <v>957</v>
      </c>
      <c r="L1147" s="42" t="s">
        <v>958</v>
      </c>
    </row>
    <row r="1148" spans="1:12">
      <c r="A1148" s="42">
        <v>2019</v>
      </c>
      <c r="B1148" s="42">
        <v>890</v>
      </c>
      <c r="C1148" s="1">
        <v>43579</v>
      </c>
      <c r="D1148" s="1">
        <v>43591</v>
      </c>
      <c r="E1148" s="42" t="s">
        <v>2856</v>
      </c>
      <c r="F1148" s="42" t="s">
        <v>2857</v>
      </c>
      <c r="G1148" s="42" t="s">
        <v>302</v>
      </c>
      <c r="H1148" s="46">
        <v>55.2</v>
      </c>
      <c r="J1148" s="42" t="s">
        <v>2690</v>
      </c>
      <c r="K1148" s="42" t="s">
        <v>2732</v>
      </c>
      <c r="L1148" s="42" t="s">
        <v>1266</v>
      </c>
    </row>
    <row r="1149" spans="1:12">
      <c r="A1149" s="42">
        <v>2019</v>
      </c>
      <c r="B1149" s="42">
        <v>982</v>
      </c>
      <c r="C1149" s="1">
        <v>43594</v>
      </c>
      <c r="D1149" s="1">
        <v>43684</v>
      </c>
      <c r="E1149" s="42" t="s">
        <v>457</v>
      </c>
      <c r="F1149" s="42" t="s">
        <v>458</v>
      </c>
      <c r="G1149" s="42" t="s">
        <v>2858</v>
      </c>
      <c r="H1149" s="46">
        <v>218.4</v>
      </c>
      <c r="J1149" s="42" t="s">
        <v>2690</v>
      </c>
      <c r="K1149" s="42" t="s">
        <v>29</v>
      </c>
      <c r="L1149" s="42" t="s">
        <v>315</v>
      </c>
    </row>
    <row r="1150" spans="1:12">
      <c r="A1150" s="42">
        <v>2019</v>
      </c>
      <c r="B1150" s="42">
        <v>1006</v>
      </c>
      <c r="C1150" s="1">
        <v>43595</v>
      </c>
      <c r="D1150" s="1">
        <v>43635</v>
      </c>
      <c r="E1150" s="42" t="s">
        <v>2859</v>
      </c>
      <c r="F1150" s="42" t="s">
        <v>2860</v>
      </c>
      <c r="G1150" s="42" t="s">
        <v>2861</v>
      </c>
      <c r="H1150" s="46">
        <v>110.4</v>
      </c>
      <c r="J1150" s="42" t="s">
        <v>2690</v>
      </c>
      <c r="K1150" s="42" t="s">
        <v>2687</v>
      </c>
      <c r="L1150" s="42" t="s">
        <v>1641</v>
      </c>
    </row>
    <row r="1151" spans="1:12">
      <c r="A1151" s="42">
        <v>2019</v>
      </c>
      <c r="B1151" s="42">
        <v>1015</v>
      </c>
      <c r="C1151" s="1">
        <v>43599</v>
      </c>
      <c r="D1151" s="1">
        <v>43623</v>
      </c>
      <c r="E1151" s="42" t="s">
        <v>2865</v>
      </c>
      <c r="F1151" s="42" t="s">
        <v>2866</v>
      </c>
      <c r="G1151" s="42" t="s">
        <v>1556</v>
      </c>
      <c r="H1151" s="46">
        <v>215.4</v>
      </c>
      <c r="J1151" s="42" t="s">
        <v>2690</v>
      </c>
      <c r="K1151" s="42" t="s">
        <v>2847</v>
      </c>
      <c r="L1151" s="42" t="s">
        <v>2848</v>
      </c>
    </row>
    <row r="1152" spans="1:12">
      <c r="A1152" s="42">
        <v>2019</v>
      </c>
      <c r="B1152" s="42">
        <v>1011</v>
      </c>
      <c r="C1152" s="1">
        <v>43599</v>
      </c>
      <c r="D1152" s="1">
        <v>43636</v>
      </c>
      <c r="E1152" s="42" t="s">
        <v>2862</v>
      </c>
      <c r="F1152" s="42" t="s">
        <v>2863</v>
      </c>
      <c r="G1152" s="42" t="s">
        <v>2864</v>
      </c>
      <c r="H1152" s="46">
        <v>110.4</v>
      </c>
      <c r="J1152" s="42" t="s">
        <v>2690</v>
      </c>
      <c r="K1152" s="42" t="s">
        <v>386</v>
      </c>
      <c r="L1152" s="42" t="s">
        <v>387</v>
      </c>
    </row>
    <row r="1153" spans="1:12">
      <c r="A1153" s="42">
        <v>2019</v>
      </c>
      <c r="B1153" s="42">
        <v>1063</v>
      </c>
      <c r="C1153" s="1">
        <v>43607</v>
      </c>
      <c r="D1153" s="1">
        <v>43634</v>
      </c>
      <c r="E1153" s="42" t="s">
        <v>2867</v>
      </c>
      <c r="F1153" s="42" t="s">
        <v>2868</v>
      </c>
      <c r="G1153" s="42" t="s">
        <v>2869</v>
      </c>
      <c r="H1153" s="46">
        <v>45.6</v>
      </c>
      <c r="J1153" s="42" t="s">
        <v>2690</v>
      </c>
      <c r="K1153" s="42" t="s">
        <v>2687</v>
      </c>
      <c r="L1153" s="42" t="s">
        <v>1641</v>
      </c>
    </row>
    <row r="1154" spans="1:12">
      <c r="A1154" s="42">
        <v>2019</v>
      </c>
      <c r="B1154" s="42">
        <v>1064</v>
      </c>
      <c r="C1154" s="1">
        <v>43607</v>
      </c>
      <c r="D1154" s="1">
        <v>43634</v>
      </c>
      <c r="E1154" s="42" t="s">
        <v>2683</v>
      </c>
      <c r="F1154" s="42" t="s">
        <v>2684</v>
      </c>
      <c r="G1154" s="42" t="s">
        <v>2870</v>
      </c>
      <c r="H1154" s="46">
        <v>45.6</v>
      </c>
      <c r="J1154" s="42" t="s">
        <v>2690</v>
      </c>
      <c r="K1154" s="42" t="s">
        <v>2687</v>
      </c>
      <c r="L1154" s="42" t="s">
        <v>1641</v>
      </c>
    </row>
    <row r="1155" spans="1:12">
      <c r="A1155" s="42">
        <v>2019</v>
      </c>
      <c r="B1155" s="42">
        <v>1064</v>
      </c>
      <c r="C1155" s="1">
        <v>43607</v>
      </c>
      <c r="D1155" s="1">
        <v>43634</v>
      </c>
      <c r="E1155" s="42" t="s">
        <v>2871</v>
      </c>
      <c r="F1155" s="42" t="s">
        <v>2872</v>
      </c>
      <c r="G1155" s="42" t="s">
        <v>2870</v>
      </c>
      <c r="H1155" s="46">
        <v>45.6</v>
      </c>
      <c r="J1155" s="42" t="s">
        <v>2690</v>
      </c>
      <c r="K1155" s="42" t="s">
        <v>2687</v>
      </c>
      <c r="L1155" s="42" t="s">
        <v>1641</v>
      </c>
    </row>
    <row r="1156" spans="1:12">
      <c r="A1156" s="42">
        <v>2019</v>
      </c>
      <c r="B1156" s="42">
        <v>1065</v>
      </c>
      <c r="C1156" s="1">
        <v>43607</v>
      </c>
      <c r="D1156" s="1">
        <v>43635</v>
      </c>
      <c r="E1156" s="42" t="s">
        <v>2873</v>
      </c>
      <c r="F1156" s="42" t="s">
        <v>2874</v>
      </c>
      <c r="G1156" s="42" t="s">
        <v>2875</v>
      </c>
      <c r="H1156" s="46">
        <v>82.8</v>
      </c>
      <c r="J1156" s="42" t="s">
        <v>2690</v>
      </c>
      <c r="K1156" s="42" t="s">
        <v>2739</v>
      </c>
      <c r="L1156" s="42" t="s">
        <v>1226</v>
      </c>
    </row>
    <row r="1157" spans="1:12">
      <c r="A1157" s="42">
        <v>2019</v>
      </c>
      <c r="B1157" s="42">
        <v>1066</v>
      </c>
      <c r="C1157" s="1">
        <v>43607</v>
      </c>
      <c r="D1157" s="1">
        <v>43714</v>
      </c>
      <c r="E1157" s="42" t="s">
        <v>2753</v>
      </c>
      <c r="F1157" s="42" t="s">
        <v>2754</v>
      </c>
      <c r="G1157" s="42" t="s">
        <v>554</v>
      </c>
      <c r="H1157" s="46">
        <v>207.6</v>
      </c>
      <c r="J1157" s="42" t="s">
        <v>2690</v>
      </c>
      <c r="K1157" s="42" t="s">
        <v>55</v>
      </c>
      <c r="L1157" s="42" t="s">
        <v>493</v>
      </c>
    </row>
    <row r="1158" spans="1:12">
      <c r="A1158" s="42">
        <v>2019</v>
      </c>
      <c r="B1158" s="42">
        <v>1139</v>
      </c>
      <c r="C1158" s="1">
        <v>43619</v>
      </c>
      <c r="D1158" s="1">
        <v>43726</v>
      </c>
      <c r="E1158" s="42" t="s">
        <v>2876</v>
      </c>
      <c r="F1158" s="42" t="s">
        <v>2877</v>
      </c>
      <c r="G1158" s="42" t="s">
        <v>1092</v>
      </c>
      <c r="H1158" s="46">
        <v>45.6</v>
      </c>
      <c r="J1158" s="42" t="s">
        <v>2690</v>
      </c>
      <c r="K1158" s="42" t="s">
        <v>652</v>
      </c>
      <c r="L1158" s="42" t="s">
        <v>653</v>
      </c>
    </row>
    <row r="1159" spans="1:12">
      <c r="A1159" s="42">
        <v>2019</v>
      </c>
      <c r="B1159" s="42">
        <v>1139</v>
      </c>
      <c r="C1159" s="1">
        <v>43619</v>
      </c>
      <c r="D1159" s="1">
        <v>43726</v>
      </c>
      <c r="E1159" s="42" t="s">
        <v>649</v>
      </c>
      <c r="F1159" s="42" t="s">
        <v>650</v>
      </c>
      <c r="G1159" s="42" t="s">
        <v>1092</v>
      </c>
      <c r="H1159" s="46">
        <v>45.6</v>
      </c>
      <c r="J1159" s="42" t="s">
        <v>2690</v>
      </c>
      <c r="K1159" s="42" t="s">
        <v>652</v>
      </c>
      <c r="L1159" s="42" t="s">
        <v>653</v>
      </c>
    </row>
    <row r="1160" spans="1:12">
      <c r="A1160" s="42">
        <v>2019</v>
      </c>
      <c r="B1160" s="42">
        <v>1139</v>
      </c>
      <c r="C1160" s="1">
        <v>43619</v>
      </c>
      <c r="D1160" s="1">
        <v>43726</v>
      </c>
      <c r="E1160" s="42" t="s">
        <v>2878</v>
      </c>
      <c r="F1160" s="42" t="s">
        <v>2879</v>
      </c>
      <c r="G1160" s="42" t="s">
        <v>1092</v>
      </c>
      <c r="H1160" s="46">
        <v>45.6</v>
      </c>
      <c r="J1160" s="42" t="s">
        <v>2690</v>
      </c>
      <c r="K1160" s="42" t="s">
        <v>652</v>
      </c>
      <c r="L1160" s="42" t="s">
        <v>653</v>
      </c>
    </row>
    <row r="1161" spans="1:12">
      <c r="A1161" s="42">
        <v>2019</v>
      </c>
      <c r="B1161" s="42">
        <v>1153</v>
      </c>
      <c r="C1161" s="1">
        <v>43620</v>
      </c>
      <c r="D1161" s="1">
        <v>43657</v>
      </c>
      <c r="E1161" s="42" t="s">
        <v>2878</v>
      </c>
      <c r="F1161" s="42" t="s">
        <v>2879</v>
      </c>
      <c r="G1161" s="42" t="s">
        <v>302</v>
      </c>
      <c r="H1161" s="46">
        <v>92.4</v>
      </c>
      <c r="J1161" s="42" t="s">
        <v>2690</v>
      </c>
      <c r="K1161" s="42" t="s">
        <v>652</v>
      </c>
      <c r="L1161" s="42" t="s">
        <v>653</v>
      </c>
    </row>
    <row r="1162" spans="1:12">
      <c r="A1162" s="42">
        <v>2019</v>
      </c>
      <c r="B1162" s="42">
        <v>1159</v>
      </c>
      <c r="C1162" s="1">
        <v>43621</v>
      </c>
      <c r="D1162" s="1">
        <v>43636</v>
      </c>
      <c r="E1162" s="42" t="s">
        <v>2882</v>
      </c>
      <c r="F1162" s="42" t="s">
        <v>2423</v>
      </c>
      <c r="G1162" s="42" t="s">
        <v>2883</v>
      </c>
      <c r="H1162" s="46">
        <v>572.4</v>
      </c>
      <c r="J1162" s="42" t="s">
        <v>2690</v>
      </c>
      <c r="K1162" s="42" t="s">
        <v>386</v>
      </c>
      <c r="L1162" s="42" t="s">
        <v>387</v>
      </c>
    </row>
    <row r="1163" spans="1:12">
      <c r="A1163" s="42">
        <v>2019</v>
      </c>
      <c r="B1163" s="42">
        <v>1161</v>
      </c>
      <c r="C1163" s="1">
        <v>43621</v>
      </c>
      <c r="D1163" s="1">
        <v>43637</v>
      </c>
      <c r="E1163" s="42" t="s">
        <v>2695</v>
      </c>
      <c r="F1163" s="42" t="s">
        <v>2696</v>
      </c>
      <c r="G1163" s="42" t="s">
        <v>2887</v>
      </c>
      <c r="H1163" s="46">
        <v>55.2</v>
      </c>
      <c r="J1163" s="42" t="s">
        <v>2690</v>
      </c>
      <c r="K1163" s="42" t="s">
        <v>957</v>
      </c>
      <c r="L1163" s="42" t="s">
        <v>958</v>
      </c>
    </row>
    <row r="1164" spans="1:12">
      <c r="A1164" s="42">
        <v>2019</v>
      </c>
      <c r="B1164" s="42">
        <v>1162</v>
      </c>
      <c r="C1164" s="1">
        <v>43621</v>
      </c>
      <c r="D1164" s="1">
        <v>43637</v>
      </c>
      <c r="E1164" s="42" t="s">
        <v>2434</v>
      </c>
      <c r="F1164" s="42" t="s">
        <v>2435</v>
      </c>
      <c r="G1164" s="42" t="s">
        <v>2888</v>
      </c>
      <c r="H1164" s="46">
        <v>282</v>
      </c>
      <c r="J1164" s="42" t="s">
        <v>2690</v>
      </c>
      <c r="K1164" s="42" t="s">
        <v>957</v>
      </c>
      <c r="L1164" s="42" t="s">
        <v>958</v>
      </c>
    </row>
    <row r="1165" spans="1:12">
      <c r="A1165" s="42">
        <v>2019</v>
      </c>
      <c r="B1165" s="42">
        <v>1160</v>
      </c>
      <c r="C1165" s="1">
        <v>43621</v>
      </c>
      <c r="D1165" s="1">
        <v>43644</v>
      </c>
      <c r="E1165" s="42" t="s">
        <v>2884</v>
      </c>
      <c r="F1165" s="42" t="s">
        <v>2885</v>
      </c>
      <c r="G1165" s="42" t="s">
        <v>2886</v>
      </c>
      <c r="H1165" s="46">
        <v>110.4</v>
      </c>
      <c r="J1165" s="42" t="s">
        <v>2690</v>
      </c>
      <c r="K1165" s="42" t="s">
        <v>957</v>
      </c>
      <c r="L1165" s="42" t="s">
        <v>958</v>
      </c>
    </row>
    <row r="1166" spans="1:12">
      <c r="A1166" s="42">
        <v>2019</v>
      </c>
      <c r="B1166" s="42">
        <v>1158</v>
      </c>
      <c r="C1166" s="1">
        <v>43621</v>
      </c>
      <c r="D1166" s="1">
        <v>43867</v>
      </c>
      <c r="E1166" s="42" t="s">
        <v>2880</v>
      </c>
      <c r="F1166" s="42" t="s">
        <v>2745</v>
      </c>
      <c r="G1166" s="42" t="s">
        <v>2881</v>
      </c>
      <c r="H1166" s="46">
        <v>82.8</v>
      </c>
      <c r="J1166" s="42" t="s">
        <v>2690</v>
      </c>
      <c r="K1166" s="42" t="s">
        <v>2428</v>
      </c>
      <c r="L1166" s="42" t="s">
        <v>2429</v>
      </c>
    </row>
    <row r="1167" spans="1:12">
      <c r="A1167" s="42">
        <v>2019</v>
      </c>
      <c r="B1167" s="42">
        <v>1210</v>
      </c>
      <c r="C1167" s="1">
        <v>43626</v>
      </c>
      <c r="D1167" s="1">
        <v>43682</v>
      </c>
      <c r="E1167" s="42" t="s">
        <v>2889</v>
      </c>
      <c r="F1167" s="42" t="s">
        <v>2890</v>
      </c>
      <c r="G1167" s="42" t="s">
        <v>2891</v>
      </c>
      <c r="H1167" s="46">
        <v>187.2</v>
      </c>
      <c r="J1167" s="42" t="s">
        <v>2690</v>
      </c>
      <c r="K1167" s="42" t="s">
        <v>2019</v>
      </c>
      <c r="L1167" s="42" t="s">
        <v>2020</v>
      </c>
    </row>
    <row r="1168" spans="1:12">
      <c r="A1168" s="42">
        <v>2019</v>
      </c>
      <c r="B1168" s="42">
        <v>1227</v>
      </c>
      <c r="C1168" s="1">
        <v>43627</v>
      </c>
      <c r="D1168" s="1">
        <v>43643</v>
      </c>
      <c r="F1168" s="42" t="s">
        <v>2892</v>
      </c>
      <c r="G1168" s="42" t="s">
        <v>1092</v>
      </c>
      <c r="H1168" s="46">
        <v>729.6</v>
      </c>
      <c r="J1168" s="42" t="s">
        <v>2690</v>
      </c>
      <c r="K1168" s="42" t="s">
        <v>27</v>
      </c>
      <c r="L1168" s="42" t="s">
        <v>944</v>
      </c>
    </row>
    <row r="1169" spans="1:12">
      <c r="A1169" s="42">
        <v>2019</v>
      </c>
      <c r="B1169" s="42">
        <v>1241</v>
      </c>
      <c r="C1169" s="1">
        <v>43628</v>
      </c>
      <c r="D1169" s="1">
        <v>43634</v>
      </c>
      <c r="E1169" s="42" t="s">
        <v>2893</v>
      </c>
      <c r="F1169" s="42" t="s">
        <v>2894</v>
      </c>
      <c r="G1169" s="42" t="s">
        <v>2895</v>
      </c>
      <c r="H1169" s="46">
        <v>45.6</v>
      </c>
      <c r="J1169" s="42" t="s">
        <v>2690</v>
      </c>
      <c r="K1169" s="42" t="s">
        <v>2896</v>
      </c>
      <c r="L1169" s="42" t="s">
        <v>2897</v>
      </c>
    </row>
    <row r="1170" spans="1:12">
      <c r="A1170" s="42">
        <v>2019</v>
      </c>
      <c r="B1170" s="42">
        <v>1241</v>
      </c>
      <c r="C1170" s="1">
        <v>43628</v>
      </c>
      <c r="D1170" s="1">
        <v>43634</v>
      </c>
      <c r="E1170" s="42" t="s">
        <v>2898</v>
      </c>
      <c r="F1170" s="42" t="s">
        <v>2899</v>
      </c>
      <c r="G1170" s="42" t="s">
        <v>2895</v>
      </c>
      <c r="H1170" s="46">
        <v>45.6</v>
      </c>
      <c r="J1170" s="42" t="s">
        <v>2690</v>
      </c>
      <c r="K1170" s="42" t="s">
        <v>2896</v>
      </c>
      <c r="L1170" s="42" t="s">
        <v>2897</v>
      </c>
    </row>
    <row r="1171" spans="1:12">
      <c r="A1171" s="42">
        <v>2019</v>
      </c>
      <c r="B1171" s="42">
        <v>1263</v>
      </c>
      <c r="C1171" s="1">
        <v>43633</v>
      </c>
      <c r="D1171" s="1">
        <v>43644</v>
      </c>
      <c r="E1171" s="42" t="s">
        <v>2900</v>
      </c>
      <c r="F1171" s="42" t="s">
        <v>2901</v>
      </c>
      <c r="G1171" s="42" t="s">
        <v>302</v>
      </c>
      <c r="H1171" s="46">
        <v>3670.8</v>
      </c>
      <c r="J1171" s="42" t="s">
        <v>2690</v>
      </c>
      <c r="K1171" s="42" t="s">
        <v>148</v>
      </c>
      <c r="L1171" s="42" t="s">
        <v>2902</v>
      </c>
    </row>
    <row r="1172" spans="1:12">
      <c r="A1172" s="42">
        <v>2019</v>
      </c>
      <c r="B1172" s="42">
        <v>1285</v>
      </c>
      <c r="C1172" s="1">
        <v>43636</v>
      </c>
      <c r="D1172" s="1">
        <v>43683</v>
      </c>
      <c r="E1172" s="42" t="s">
        <v>2744</v>
      </c>
      <c r="F1172" s="42" t="s">
        <v>2745</v>
      </c>
      <c r="G1172" s="42" t="s">
        <v>2904</v>
      </c>
      <c r="H1172" s="46">
        <v>48</v>
      </c>
      <c r="J1172" s="42" t="s">
        <v>2690</v>
      </c>
      <c r="K1172" s="42" t="s">
        <v>59</v>
      </c>
      <c r="L1172" s="42" t="s">
        <v>2429</v>
      </c>
    </row>
    <row r="1173" spans="1:12">
      <c r="A1173" s="42">
        <v>2019</v>
      </c>
      <c r="B1173" s="42">
        <v>1283</v>
      </c>
      <c r="C1173" s="1">
        <v>43636</v>
      </c>
      <c r="D1173" s="1">
        <v>43685</v>
      </c>
      <c r="E1173" s="42" t="s">
        <v>2889</v>
      </c>
      <c r="F1173" s="42" t="s">
        <v>2890</v>
      </c>
      <c r="G1173" s="42" t="s">
        <v>2903</v>
      </c>
      <c r="H1173" s="46">
        <v>55.2</v>
      </c>
      <c r="J1173" s="42" t="s">
        <v>2690</v>
      </c>
      <c r="K1173" s="42" t="s">
        <v>59</v>
      </c>
      <c r="L1173" s="42" t="s">
        <v>2020</v>
      </c>
    </row>
    <row r="1174" spans="1:12">
      <c r="A1174" s="42">
        <v>2019</v>
      </c>
      <c r="B1174" s="42">
        <v>1302</v>
      </c>
      <c r="C1174" s="1">
        <v>43643</v>
      </c>
      <c r="D1174" s="1">
        <v>43657</v>
      </c>
      <c r="E1174" s="42" t="s">
        <v>2905</v>
      </c>
      <c r="F1174" s="42" t="s">
        <v>2906</v>
      </c>
      <c r="G1174" s="42" t="s">
        <v>302</v>
      </c>
      <c r="H1174" s="46">
        <v>55.2</v>
      </c>
      <c r="J1174" s="42" t="s">
        <v>2690</v>
      </c>
      <c r="K1174" s="42" t="s">
        <v>27</v>
      </c>
      <c r="L1174" s="42" t="s">
        <v>332</v>
      </c>
    </row>
    <row r="1175" spans="1:12">
      <c r="A1175" s="42">
        <v>2019</v>
      </c>
      <c r="B1175" s="42">
        <v>1312</v>
      </c>
      <c r="C1175" s="1">
        <v>43643</v>
      </c>
      <c r="D1175" s="1">
        <v>43683</v>
      </c>
      <c r="E1175" s="42" t="s">
        <v>365</v>
      </c>
      <c r="F1175" s="42" t="s">
        <v>366</v>
      </c>
      <c r="G1175" s="42" t="s">
        <v>996</v>
      </c>
      <c r="H1175" s="46">
        <v>84</v>
      </c>
      <c r="J1175" s="42" t="s">
        <v>2690</v>
      </c>
      <c r="K1175" s="42" t="s">
        <v>60</v>
      </c>
      <c r="L1175" s="42" t="s">
        <v>369</v>
      </c>
    </row>
    <row r="1176" spans="1:12">
      <c r="A1176" s="42">
        <v>2019</v>
      </c>
      <c r="B1176" s="42">
        <v>1303</v>
      </c>
      <c r="C1176" s="1">
        <v>43643</v>
      </c>
      <c r="D1176" s="1">
        <v>43684</v>
      </c>
      <c r="E1176" s="42" t="s">
        <v>2907</v>
      </c>
      <c r="F1176" s="42" t="s">
        <v>2908</v>
      </c>
      <c r="G1176" s="42" t="s">
        <v>302</v>
      </c>
      <c r="H1176" s="46">
        <v>324.60000000000002</v>
      </c>
      <c r="J1176" s="42" t="s">
        <v>2690</v>
      </c>
      <c r="K1176" s="42" t="s">
        <v>29</v>
      </c>
      <c r="L1176" s="42" t="s">
        <v>315</v>
      </c>
    </row>
    <row r="1177" spans="1:12">
      <c r="A1177" s="42">
        <v>2019</v>
      </c>
      <c r="B1177" s="42">
        <v>1311</v>
      </c>
      <c r="C1177" s="1">
        <v>43643</v>
      </c>
      <c r="D1177" s="1">
        <v>43697</v>
      </c>
      <c r="E1177" s="42" t="s">
        <v>2909</v>
      </c>
      <c r="F1177" s="42" t="s">
        <v>2910</v>
      </c>
      <c r="G1177" s="42" t="s">
        <v>1214</v>
      </c>
      <c r="H1177" s="46">
        <v>168</v>
      </c>
      <c r="J1177" s="42" t="s">
        <v>2690</v>
      </c>
      <c r="K1177" s="42" t="s">
        <v>126</v>
      </c>
      <c r="L1177" s="42" t="s">
        <v>694</v>
      </c>
    </row>
    <row r="1178" spans="1:12">
      <c r="A1178" s="42">
        <v>2019</v>
      </c>
      <c r="B1178" s="42">
        <v>1311</v>
      </c>
      <c r="C1178" s="1">
        <v>43643</v>
      </c>
      <c r="D1178" s="1">
        <v>43697</v>
      </c>
      <c r="E1178" s="42" t="s">
        <v>2911</v>
      </c>
      <c r="F1178" s="42" t="s">
        <v>2910</v>
      </c>
      <c r="G1178" s="42" t="s">
        <v>1214</v>
      </c>
      <c r="H1178" s="46">
        <v>168</v>
      </c>
      <c r="J1178" s="42" t="s">
        <v>2690</v>
      </c>
      <c r="K1178" s="42" t="s">
        <v>126</v>
      </c>
      <c r="L1178" s="42" t="s">
        <v>694</v>
      </c>
    </row>
    <row r="1179" spans="1:12">
      <c r="A1179" s="42">
        <v>2019</v>
      </c>
      <c r="B1179" s="42">
        <v>1328</v>
      </c>
      <c r="C1179" s="1">
        <v>43648</v>
      </c>
      <c r="D1179" s="1">
        <v>43696</v>
      </c>
      <c r="E1179" s="42" t="s">
        <v>2912</v>
      </c>
      <c r="F1179" s="42" t="s">
        <v>2913</v>
      </c>
      <c r="G1179" s="42" t="s">
        <v>2914</v>
      </c>
      <c r="H1179" s="46">
        <v>2138.4</v>
      </c>
      <c r="J1179" s="42" t="s">
        <v>2690</v>
      </c>
      <c r="K1179" s="42" t="s">
        <v>61</v>
      </c>
      <c r="L1179" s="42" t="s">
        <v>387</v>
      </c>
    </row>
    <row r="1180" spans="1:12">
      <c r="A1180" s="42">
        <v>2019</v>
      </c>
      <c r="B1180" s="42">
        <v>1344</v>
      </c>
      <c r="C1180" s="1">
        <v>43649</v>
      </c>
      <c r="D1180" s="1">
        <v>43657</v>
      </c>
      <c r="E1180" s="42" t="s">
        <v>2915</v>
      </c>
      <c r="F1180" s="42" t="s">
        <v>2916</v>
      </c>
      <c r="G1180" s="42" t="s">
        <v>2917</v>
      </c>
      <c r="H1180" s="46">
        <v>55.2</v>
      </c>
      <c r="J1180" s="42" t="s">
        <v>2690</v>
      </c>
      <c r="K1180" s="42" t="s">
        <v>73</v>
      </c>
      <c r="L1180" s="42" t="s">
        <v>2918</v>
      </c>
    </row>
    <row r="1181" spans="1:12">
      <c r="A1181" s="42">
        <v>2019</v>
      </c>
      <c r="B1181" s="42">
        <v>1360</v>
      </c>
      <c r="C1181" s="1">
        <v>43654</v>
      </c>
      <c r="D1181" s="1">
        <v>43693</v>
      </c>
      <c r="E1181" s="42" t="s">
        <v>2420</v>
      </c>
      <c r="F1181" s="42" t="s">
        <v>2419</v>
      </c>
      <c r="G1181" s="42" t="s">
        <v>2364</v>
      </c>
      <c r="H1181" s="46">
        <v>45.6</v>
      </c>
      <c r="J1181" s="42" t="s">
        <v>2690</v>
      </c>
      <c r="K1181" s="42" t="s">
        <v>124</v>
      </c>
      <c r="L1181" s="42" t="s">
        <v>866</v>
      </c>
    </row>
    <row r="1182" spans="1:12">
      <c r="A1182" s="42">
        <v>2019</v>
      </c>
      <c r="B1182" s="42">
        <v>1360</v>
      </c>
      <c r="C1182" s="1">
        <v>43654</v>
      </c>
      <c r="D1182" s="1">
        <v>43693</v>
      </c>
      <c r="E1182" s="42" t="s">
        <v>2418</v>
      </c>
      <c r="F1182" s="42" t="s">
        <v>2419</v>
      </c>
      <c r="G1182" s="42" t="s">
        <v>2364</v>
      </c>
      <c r="H1182" s="46">
        <v>45.6</v>
      </c>
      <c r="J1182" s="42" t="s">
        <v>2690</v>
      </c>
      <c r="K1182" s="42" t="s">
        <v>124</v>
      </c>
      <c r="L1182" s="42" t="s">
        <v>866</v>
      </c>
    </row>
    <row r="1183" spans="1:12">
      <c r="A1183" s="42">
        <v>2019</v>
      </c>
      <c r="B1183" s="42">
        <v>1397</v>
      </c>
      <c r="C1183" s="1">
        <v>43661</v>
      </c>
      <c r="D1183" s="1">
        <v>43686</v>
      </c>
      <c r="E1183" s="42" t="s">
        <v>2889</v>
      </c>
      <c r="F1183" s="42" t="s">
        <v>2890</v>
      </c>
      <c r="G1183" s="42" t="s">
        <v>2921</v>
      </c>
      <c r="H1183" s="46">
        <v>55.2</v>
      </c>
      <c r="J1183" s="42" t="s">
        <v>2690</v>
      </c>
      <c r="K1183" s="42" t="s">
        <v>59</v>
      </c>
      <c r="L1183" s="42" t="s">
        <v>2020</v>
      </c>
    </row>
    <row r="1184" spans="1:12">
      <c r="A1184" s="42">
        <v>2019</v>
      </c>
      <c r="B1184" s="42">
        <v>1363</v>
      </c>
      <c r="C1184" s="1">
        <v>43661</v>
      </c>
      <c r="D1184" s="1">
        <v>43691</v>
      </c>
      <c r="E1184" s="42" t="s">
        <v>2919</v>
      </c>
      <c r="F1184" s="42" t="s">
        <v>2920</v>
      </c>
      <c r="G1184" s="42" t="s">
        <v>302</v>
      </c>
      <c r="H1184" s="46">
        <v>55.02</v>
      </c>
      <c r="J1184" s="42" t="s">
        <v>2690</v>
      </c>
      <c r="K1184" s="42" t="s">
        <v>54</v>
      </c>
      <c r="L1184" s="42" t="s">
        <v>919</v>
      </c>
    </row>
    <row r="1185" spans="1:12">
      <c r="A1185" s="42">
        <v>2019</v>
      </c>
      <c r="B1185" s="42">
        <v>1404</v>
      </c>
      <c r="C1185" s="1">
        <v>43661</v>
      </c>
      <c r="D1185" s="1">
        <v>43693</v>
      </c>
      <c r="E1185" s="42" t="s">
        <v>2922</v>
      </c>
      <c r="F1185" s="42" t="s">
        <v>2923</v>
      </c>
      <c r="G1185" s="42" t="s">
        <v>372</v>
      </c>
      <c r="H1185" s="46">
        <v>27.6</v>
      </c>
      <c r="J1185" s="42" t="s">
        <v>2690</v>
      </c>
      <c r="K1185" s="42" t="s">
        <v>73</v>
      </c>
      <c r="L1185" s="42" t="s">
        <v>2918</v>
      </c>
    </row>
    <row r="1186" spans="1:12">
      <c r="A1186" s="42">
        <v>2019</v>
      </c>
      <c r="B1186" s="42">
        <v>1429</v>
      </c>
      <c r="C1186" s="1">
        <v>43664</v>
      </c>
      <c r="D1186" s="1">
        <v>43689</v>
      </c>
      <c r="E1186" s="42" t="s">
        <v>2882</v>
      </c>
      <c r="F1186" s="42" t="s">
        <v>2423</v>
      </c>
      <c r="G1186" s="42" t="s">
        <v>2883</v>
      </c>
      <c r="H1186" s="46">
        <v>110.4</v>
      </c>
      <c r="J1186" s="42" t="s">
        <v>2690</v>
      </c>
      <c r="K1186" s="42" t="s">
        <v>61</v>
      </c>
      <c r="L1186" s="42" t="s">
        <v>387</v>
      </c>
    </row>
    <row r="1187" spans="1:12">
      <c r="A1187" s="42">
        <v>2019</v>
      </c>
      <c r="B1187" s="42">
        <v>1430</v>
      </c>
      <c r="C1187" s="1">
        <v>43664</v>
      </c>
      <c r="D1187" s="1">
        <v>43693</v>
      </c>
      <c r="E1187" s="42" t="s">
        <v>2926</v>
      </c>
      <c r="F1187" s="42" t="s">
        <v>2927</v>
      </c>
      <c r="G1187" s="42" t="s">
        <v>2364</v>
      </c>
      <c r="H1187" s="46">
        <v>45.6</v>
      </c>
      <c r="J1187" s="42" t="s">
        <v>2690</v>
      </c>
      <c r="K1187" s="42" t="s">
        <v>30</v>
      </c>
      <c r="L1187" s="42" t="s">
        <v>484</v>
      </c>
    </row>
    <row r="1188" spans="1:12">
      <c r="A1188" s="42">
        <v>2019</v>
      </c>
      <c r="B1188" s="42">
        <v>1428</v>
      </c>
      <c r="C1188" s="1">
        <v>43664</v>
      </c>
      <c r="D1188" s="1">
        <v>43739</v>
      </c>
      <c r="E1188" s="42" t="s">
        <v>2924</v>
      </c>
      <c r="F1188" s="42" t="s">
        <v>2925</v>
      </c>
      <c r="G1188" s="42" t="s">
        <v>816</v>
      </c>
      <c r="H1188" s="46">
        <v>469.2</v>
      </c>
      <c r="J1188" s="42" t="s">
        <v>2690</v>
      </c>
      <c r="K1188" s="42" t="s">
        <v>61</v>
      </c>
      <c r="L1188" s="42" t="s">
        <v>387</v>
      </c>
    </row>
    <row r="1189" spans="1:12">
      <c r="A1189" s="42">
        <v>2019</v>
      </c>
      <c r="B1189" s="42">
        <v>1431</v>
      </c>
      <c r="C1189" s="1">
        <v>43669</v>
      </c>
      <c r="D1189" s="1">
        <v>43690</v>
      </c>
      <c r="E1189" s="42" t="s">
        <v>2035</v>
      </c>
      <c r="F1189" s="42" t="s">
        <v>2036</v>
      </c>
      <c r="G1189" s="42" t="s">
        <v>1489</v>
      </c>
      <c r="H1189" s="46">
        <v>55.2</v>
      </c>
      <c r="J1189" s="42" t="s">
        <v>2690</v>
      </c>
      <c r="K1189" s="42" t="s">
        <v>79</v>
      </c>
      <c r="L1189" s="42" t="s">
        <v>2079</v>
      </c>
    </row>
    <row r="1190" spans="1:12">
      <c r="A1190" s="42">
        <v>2019</v>
      </c>
      <c r="B1190" s="42">
        <v>1434</v>
      </c>
      <c r="C1190" s="1">
        <v>43669</v>
      </c>
      <c r="D1190" s="1">
        <v>43690</v>
      </c>
      <c r="E1190" s="42" t="s">
        <v>2695</v>
      </c>
      <c r="F1190" s="42" t="s">
        <v>2696</v>
      </c>
      <c r="G1190" s="42" t="s">
        <v>603</v>
      </c>
      <c r="H1190" s="46">
        <v>55.2</v>
      </c>
      <c r="J1190" s="42" t="s">
        <v>2690</v>
      </c>
      <c r="K1190" s="42" t="s">
        <v>79</v>
      </c>
      <c r="L1190" s="42" t="s">
        <v>958</v>
      </c>
    </row>
    <row r="1191" spans="1:12">
      <c r="A1191" s="42">
        <v>2019</v>
      </c>
      <c r="B1191" s="42">
        <v>1451</v>
      </c>
      <c r="C1191" s="1">
        <v>43670</v>
      </c>
      <c r="D1191" s="1">
        <v>43690</v>
      </c>
      <c r="F1191" s="42" t="s">
        <v>2928</v>
      </c>
      <c r="G1191" s="42" t="s">
        <v>302</v>
      </c>
      <c r="H1191" s="46">
        <v>27.6</v>
      </c>
      <c r="J1191" s="42" t="s">
        <v>2690</v>
      </c>
      <c r="K1191" s="42" t="s">
        <v>156</v>
      </c>
      <c r="L1191" s="42" t="s">
        <v>1373</v>
      </c>
    </row>
    <row r="1192" spans="1:12">
      <c r="A1192" s="42">
        <v>2019</v>
      </c>
      <c r="B1192" s="42">
        <v>1544</v>
      </c>
      <c r="C1192" s="1">
        <v>43692</v>
      </c>
      <c r="D1192" s="1">
        <v>43720</v>
      </c>
      <c r="E1192" s="42" t="s">
        <v>2929</v>
      </c>
      <c r="F1192" s="42" t="s">
        <v>2930</v>
      </c>
      <c r="G1192" s="42" t="s">
        <v>2931</v>
      </c>
      <c r="H1192" s="46">
        <v>619.20000000000005</v>
      </c>
      <c r="J1192" s="42" t="s">
        <v>2690</v>
      </c>
      <c r="K1192" s="42" t="s">
        <v>105</v>
      </c>
      <c r="L1192" s="42" t="s">
        <v>2932</v>
      </c>
    </row>
    <row r="1193" spans="1:12">
      <c r="A1193" s="42">
        <v>2019</v>
      </c>
      <c r="B1193" s="42">
        <v>1558</v>
      </c>
      <c r="C1193" s="1">
        <v>43703</v>
      </c>
      <c r="D1193" s="1">
        <v>43721</v>
      </c>
      <c r="E1193" s="42" t="s">
        <v>2933</v>
      </c>
      <c r="F1193" s="42" t="s">
        <v>2934</v>
      </c>
      <c r="G1193" s="42" t="s">
        <v>1509</v>
      </c>
      <c r="H1193" s="46">
        <v>97.2</v>
      </c>
      <c r="J1193" s="42" t="s">
        <v>2690</v>
      </c>
      <c r="K1193" s="42" t="s">
        <v>54</v>
      </c>
      <c r="L1193" s="42" t="s">
        <v>919</v>
      </c>
    </row>
    <row r="1194" spans="1:12">
      <c r="A1194" s="42">
        <v>2019</v>
      </c>
      <c r="B1194" s="42">
        <v>1577</v>
      </c>
      <c r="C1194" s="1">
        <v>43703</v>
      </c>
      <c r="D1194" s="1">
        <v>43721</v>
      </c>
      <c r="E1194" s="42" t="s">
        <v>2804</v>
      </c>
      <c r="F1194" s="42" t="s">
        <v>2805</v>
      </c>
      <c r="G1194" s="42" t="s">
        <v>2935</v>
      </c>
      <c r="H1194" s="46">
        <v>567.6</v>
      </c>
      <c r="J1194" s="42" t="s">
        <v>2690</v>
      </c>
      <c r="K1194" s="42" t="s">
        <v>116</v>
      </c>
      <c r="L1194" s="42" t="s">
        <v>1822</v>
      </c>
    </row>
    <row r="1195" spans="1:12">
      <c r="A1195" s="42">
        <v>2019</v>
      </c>
      <c r="B1195" s="42">
        <v>1578</v>
      </c>
      <c r="C1195" s="1">
        <v>43703</v>
      </c>
      <c r="D1195" s="1">
        <v>43724</v>
      </c>
      <c r="E1195" s="42" t="s">
        <v>2525</v>
      </c>
      <c r="F1195" s="42" t="s">
        <v>2526</v>
      </c>
      <c r="G1195" s="42" t="s">
        <v>2936</v>
      </c>
      <c r="H1195" s="46">
        <v>82.8</v>
      </c>
      <c r="J1195" s="42" t="s">
        <v>2690</v>
      </c>
      <c r="K1195" s="42" t="s">
        <v>29</v>
      </c>
      <c r="L1195" s="42" t="s">
        <v>315</v>
      </c>
    </row>
    <row r="1196" spans="1:12">
      <c r="A1196" s="42">
        <v>2019</v>
      </c>
      <c r="B1196" s="42">
        <v>1587</v>
      </c>
      <c r="C1196" s="1">
        <v>43704</v>
      </c>
      <c r="D1196" s="1">
        <v>43725</v>
      </c>
      <c r="E1196" s="42" t="s">
        <v>2937</v>
      </c>
      <c r="F1196" s="42" t="s">
        <v>2938</v>
      </c>
      <c r="G1196" s="42" t="s">
        <v>2106</v>
      </c>
      <c r="H1196" s="46">
        <v>4672.8</v>
      </c>
      <c r="J1196" s="42" t="s">
        <v>2690</v>
      </c>
      <c r="K1196" s="42" t="s">
        <v>61</v>
      </c>
      <c r="L1196" s="42" t="s">
        <v>387</v>
      </c>
    </row>
    <row r="1197" spans="1:12">
      <c r="A1197" s="42">
        <v>2019</v>
      </c>
      <c r="B1197" s="42">
        <v>1603</v>
      </c>
      <c r="C1197" s="1">
        <v>43712</v>
      </c>
      <c r="D1197" s="1">
        <v>43749</v>
      </c>
      <c r="E1197" s="42" t="s">
        <v>2939</v>
      </c>
      <c r="F1197" s="42" t="s">
        <v>2940</v>
      </c>
      <c r="G1197" s="42" t="s">
        <v>2941</v>
      </c>
      <c r="H1197" s="46">
        <v>138</v>
      </c>
      <c r="J1197" s="42" t="s">
        <v>2690</v>
      </c>
      <c r="K1197" s="42" t="s">
        <v>54</v>
      </c>
      <c r="L1197" s="42" t="s">
        <v>919</v>
      </c>
    </row>
    <row r="1198" spans="1:12">
      <c r="A1198" s="42">
        <v>2019</v>
      </c>
      <c r="B1198" s="42">
        <v>1632</v>
      </c>
      <c r="C1198" s="1">
        <v>43717</v>
      </c>
      <c r="D1198" s="1">
        <v>43727</v>
      </c>
      <c r="E1198" s="42" t="s">
        <v>2049</v>
      </c>
      <c r="F1198" s="42" t="s">
        <v>2050</v>
      </c>
      <c r="G1198" s="42" t="s">
        <v>2942</v>
      </c>
      <c r="H1198" s="46">
        <v>110.4</v>
      </c>
      <c r="J1198" s="42" t="s">
        <v>2690</v>
      </c>
      <c r="K1198" s="42" t="s">
        <v>59</v>
      </c>
      <c r="L1198" s="42" t="s">
        <v>679</v>
      </c>
    </row>
    <row r="1199" spans="1:12">
      <c r="A1199" s="42">
        <v>2019</v>
      </c>
      <c r="B1199" s="42">
        <v>1633</v>
      </c>
      <c r="C1199" s="1">
        <v>43717</v>
      </c>
      <c r="D1199" s="1">
        <v>43739</v>
      </c>
      <c r="E1199" s="42" t="s">
        <v>2889</v>
      </c>
      <c r="F1199" s="42" t="s">
        <v>2890</v>
      </c>
      <c r="G1199" s="42" t="s">
        <v>2943</v>
      </c>
      <c r="H1199" s="46">
        <v>717.6</v>
      </c>
      <c r="J1199" s="42" t="s">
        <v>2690</v>
      </c>
      <c r="K1199" s="42" t="s">
        <v>59</v>
      </c>
      <c r="L1199" s="42" t="s">
        <v>679</v>
      </c>
    </row>
    <row r="1200" spans="1:12">
      <c r="A1200" s="42">
        <v>2019</v>
      </c>
      <c r="B1200" s="42">
        <v>1650</v>
      </c>
      <c r="C1200" s="1">
        <v>43719</v>
      </c>
      <c r="D1200" s="1">
        <v>43749</v>
      </c>
      <c r="E1200" s="42" t="s">
        <v>2944</v>
      </c>
      <c r="F1200" s="42" t="s">
        <v>1228</v>
      </c>
      <c r="G1200" s="42" t="s">
        <v>2945</v>
      </c>
      <c r="H1200" s="46">
        <v>84</v>
      </c>
      <c r="J1200" s="42" t="s">
        <v>2690</v>
      </c>
      <c r="K1200" s="42" t="s">
        <v>126</v>
      </c>
      <c r="L1200" s="42" t="s">
        <v>2946</v>
      </c>
    </row>
    <row r="1201" spans="1:12">
      <c r="A1201" s="42">
        <v>2019</v>
      </c>
      <c r="B1201" s="42">
        <v>1684</v>
      </c>
      <c r="C1201" s="1">
        <v>43725</v>
      </c>
      <c r="D1201" s="1">
        <v>43739</v>
      </c>
      <c r="E1201" s="42" t="s">
        <v>2039</v>
      </c>
      <c r="F1201" s="42" t="s">
        <v>2040</v>
      </c>
      <c r="G1201" s="42" t="s">
        <v>2023</v>
      </c>
      <c r="H1201" s="46">
        <v>193.2</v>
      </c>
      <c r="J1201" s="42" t="s">
        <v>2690</v>
      </c>
      <c r="K1201" s="42" t="s">
        <v>79</v>
      </c>
      <c r="L1201" s="42" t="s">
        <v>2079</v>
      </c>
    </row>
    <row r="1202" spans="1:12">
      <c r="A1202" s="42">
        <v>2019</v>
      </c>
      <c r="B1202" s="42">
        <v>1685</v>
      </c>
      <c r="C1202" s="1">
        <v>43725</v>
      </c>
      <c r="D1202" s="1">
        <v>43739</v>
      </c>
      <c r="E1202" s="42" t="s">
        <v>2695</v>
      </c>
      <c r="F1202" s="42" t="s">
        <v>2696</v>
      </c>
      <c r="G1202" s="42" t="s">
        <v>2023</v>
      </c>
      <c r="H1202" s="46" t="s">
        <v>2947</v>
      </c>
      <c r="J1202" s="42" t="s">
        <v>2690</v>
      </c>
      <c r="K1202" s="42" t="s">
        <v>79</v>
      </c>
      <c r="L1202" s="42" t="s">
        <v>2079</v>
      </c>
    </row>
    <row r="1203" spans="1:12">
      <c r="A1203" s="42">
        <v>2019</v>
      </c>
      <c r="B1203" s="42">
        <v>1683</v>
      </c>
      <c r="C1203" s="1">
        <v>43725</v>
      </c>
      <c r="D1203" s="1">
        <v>43740</v>
      </c>
      <c r="E1203" s="42" t="s">
        <v>2815</v>
      </c>
      <c r="F1203" s="42" t="s">
        <v>2816</v>
      </c>
      <c r="G1203" s="42" t="s">
        <v>2023</v>
      </c>
      <c r="H1203" s="46">
        <v>614.4</v>
      </c>
      <c r="J1203" s="42" t="s">
        <v>2690</v>
      </c>
      <c r="K1203" s="42" t="s">
        <v>79</v>
      </c>
      <c r="L1203" s="42" t="s">
        <v>2079</v>
      </c>
    </row>
    <row r="1204" spans="1:12">
      <c r="A1204" s="42">
        <v>2019</v>
      </c>
      <c r="B1204" s="42">
        <v>1697</v>
      </c>
      <c r="C1204" s="1">
        <v>43728</v>
      </c>
      <c r="D1204" s="1">
        <v>43741</v>
      </c>
      <c r="E1204" s="42" t="s">
        <v>2948</v>
      </c>
      <c r="F1204" s="42" t="s">
        <v>2949</v>
      </c>
      <c r="G1204" s="42" t="s">
        <v>372</v>
      </c>
      <c r="H1204" s="46">
        <v>55.2</v>
      </c>
      <c r="J1204" s="42" t="s">
        <v>2690</v>
      </c>
      <c r="K1204" s="42" t="s">
        <v>26</v>
      </c>
      <c r="L1204" s="42" t="s">
        <v>2072</v>
      </c>
    </row>
    <row r="1205" spans="1:12">
      <c r="A1205" s="42">
        <v>2019</v>
      </c>
      <c r="B1205" s="42">
        <v>1698</v>
      </c>
      <c r="C1205" s="1">
        <v>43728</v>
      </c>
      <c r="D1205" s="1">
        <v>43741</v>
      </c>
      <c r="E1205" s="42" t="s">
        <v>2422</v>
      </c>
      <c r="F1205" s="42" t="s">
        <v>2423</v>
      </c>
      <c r="G1205" s="42" t="s">
        <v>302</v>
      </c>
      <c r="H1205" s="46">
        <v>572.4</v>
      </c>
      <c r="J1205" s="42" t="s">
        <v>2690</v>
      </c>
      <c r="K1205" s="42" t="s">
        <v>61</v>
      </c>
      <c r="L1205" s="42" t="s">
        <v>387</v>
      </c>
    </row>
    <row r="1206" spans="1:12">
      <c r="A1206" s="42">
        <v>2019</v>
      </c>
      <c r="B1206" s="42">
        <v>1704</v>
      </c>
      <c r="C1206" s="1">
        <v>43728</v>
      </c>
      <c r="D1206" s="1">
        <v>43741</v>
      </c>
      <c r="E1206" s="42" t="s">
        <v>2950</v>
      </c>
      <c r="F1206" s="42" t="s">
        <v>2951</v>
      </c>
      <c r="G1206" s="42" t="s">
        <v>2952</v>
      </c>
      <c r="H1206" s="46">
        <v>82.8</v>
      </c>
      <c r="J1206" s="42" t="s">
        <v>2690</v>
      </c>
      <c r="K1206" s="42" t="s">
        <v>166</v>
      </c>
      <c r="L1206" s="42" t="s">
        <v>1610</v>
      </c>
    </row>
    <row r="1207" spans="1:12">
      <c r="A1207" s="42">
        <v>2019</v>
      </c>
      <c r="B1207" s="42">
        <v>1734</v>
      </c>
      <c r="C1207" s="1">
        <v>43735</v>
      </c>
      <c r="D1207" s="1">
        <v>43753</v>
      </c>
      <c r="E1207" s="42" t="s">
        <v>2953</v>
      </c>
      <c r="F1207" s="42" t="s">
        <v>2949</v>
      </c>
      <c r="G1207" s="42" t="s">
        <v>372</v>
      </c>
      <c r="H1207" s="46">
        <v>27.6</v>
      </c>
      <c r="J1207" s="42" t="s">
        <v>2690</v>
      </c>
      <c r="K1207" s="42" t="s">
        <v>80</v>
      </c>
      <c r="L1207" s="42" t="s">
        <v>2091</v>
      </c>
    </row>
    <row r="1208" spans="1:12">
      <c r="A1208" s="42">
        <v>2019</v>
      </c>
      <c r="B1208" s="42">
        <v>1732</v>
      </c>
      <c r="C1208" s="1">
        <v>43735</v>
      </c>
      <c r="D1208" s="1">
        <v>43766</v>
      </c>
      <c r="E1208" s="42" t="s">
        <v>2802</v>
      </c>
      <c r="F1208" s="42" t="s">
        <v>2803</v>
      </c>
      <c r="G1208" s="42" t="s">
        <v>2023</v>
      </c>
      <c r="H1208" s="46">
        <v>1147.2</v>
      </c>
      <c r="J1208" s="42" t="s">
        <v>2690</v>
      </c>
      <c r="K1208" s="42" t="s">
        <v>116</v>
      </c>
      <c r="L1208" s="42" t="s">
        <v>1822</v>
      </c>
    </row>
    <row r="1209" spans="1:12">
      <c r="A1209" s="42">
        <v>2019</v>
      </c>
      <c r="B1209" s="42">
        <v>1733</v>
      </c>
      <c r="C1209" s="1">
        <v>43735</v>
      </c>
      <c r="D1209" s="1">
        <v>43767</v>
      </c>
      <c r="E1209" s="42" t="s">
        <v>2823</v>
      </c>
      <c r="F1209" s="42" t="s">
        <v>2824</v>
      </c>
      <c r="G1209" s="42" t="s">
        <v>2023</v>
      </c>
      <c r="H1209" s="46">
        <v>1059.5999999999999</v>
      </c>
      <c r="J1209" s="42" t="s">
        <v>2690</v>
      </c>
      <c r="K1209" s="42" t="s">
        <v>115</v>
      </c>
      <c r="L1209" s="42" t="s">
        <v>2808</v>
      </c>
    </row>
    <row r="1210" spans="1:12">
      <c r="A1210" s="42">
        <v>2019</v>
      </c>
      <c r="B1210" s="42">
        <v>1773</v>
      </c>
      <c r="C1210" s="1">
        <v>43740</v>
      </c>
      <c r="D1210" s="1">
        <v>43753</v>
      </c>
      <c r="E1210" s="42" t="s">
        <v>2878</v>
      </c>
      <c r="F1210" s="42" t="s">
        <v>2879</v>
      </c>
      <c r="G1210" s="42" t="s">
        <v>302</v>
      </c>
      <c r="H1210" s="46">
        <v>55.2</v>
      </c>
      <c r="J1210" s="42" t="s">
        <v>2690</v>
      </c>
      <c r="K1210" s="42" t="s">
        <v>75</v>
      </c>
      <c r="L1210" s="42" t="s">
        <v>1128</v>
      </c>
    </row>
    <row r="1211" spans="1:12">
      <c r="A1211" s="42">
        <v>2019</v>
      </c>
      <c r="B1211" s="42">
        <v>1805</v>
      </c>
      <c r="C1211" s="1">
        <v>43745</v>
      </c>
      <c r="D1211" s="1">
        <v>43754</v>
      </c>
      <c r="E1211" s="42" t="s">
        <v>2700</v>
      </c>
      <c r="F1211" s="42" t="s">
        <v>2701</v>
      </c>
      <c r="G1211" s="42" t="s">
        <v>2828</v>
      </c>
      <c r="H1211" s="46">
        <v>55.2</v>
      </c>
      <c r="J1211" s="42" t="s">
        <v>2690</v>
      </c>
      <c r="K1211" s="42" t="s">
        <v>79</v>
      </c>
      <c r="L1211" s="42" t="s">
        <v>2079</v>
      </c>
    </row>
    <row r="1212" spans="1:12">
      <c r="A1212" s="42">
        <v>2019</v>
      </c>
      <c r="B1212" s="42">
        <v>1815</v>
      </c>
      <c r="C1212" s="1">
        <v>43747</v>
      </c>
      <c r="D1212" s="1">
        <v>43768</v>
      </c>
      <c r="E1212" s="42" t="s">
        <v>2954</v>
      </c>
      <c r="F1212" s="42" t="s">
        <v>2955</v>
      </c>
      <c r="G1212" s="42" t="s">
        <v>2895</v>
      </c>
      <c r="H1212" s="46">
        <v>45.6</v>
      </c>
      <c r="J1212" s="42" t="s">
        <v>2690</v>
      </c>
      <c r="K1212" s="42" t="s">
        <v>63</v>
      </c>
      <c r="L1212" s="42" t="s">
        <v>1602</v>
      </c>
    </row>
    <row r="1213" spans="1:12">
      <c r="A1213" s="42">
        <v>2019</v>
      </c>
      <c r="B1213" s="42">
        <v>1815</v>
      </c>
      <c r="C1213" s="1">
        <v>43747</v>
      </c>
      <c r="D1213" s="1">
        <v>43768</v>
      </c>
      <c r="E1213" s="42" t="s">
        <v>2956</v>
      </c>
      <c r="F1213" s="42" t="s">
        <v>2773</v>
      </c>
      <c r="G1213" s="42" t="s">
        <v>2895</v>
      </c>
      <c r="H1213" s="46">
        <v>45.6</v>
      </c>
      <c r="J1213" s="42" t="s">
        <v>2690</v>
      </c>
      <c r="K1213" s="42" t="s">
        <v>63</v>
      </c>
      <c r="L1213" s="42" t="s">
        <v>1602</v>
      </c>
    </row>
    <row r="1214" spans="1:12">
      <c r="A1214" s="42">
        <v>2019</v>
      </c>
      <c r="B1214" s="42">
        <v>1815</v>
      </c>
      <c r="C1214" s="1">
        <v>43747</v>
      </c>
      <c r="D1214" s="1">
        <v>43768</v>
      </c>
      <c r="E1214" s="42" t="s">
        <v>2957</v>
      </c>
      <c r="F1214" s="42" t="s">
        <v>2773</v>
      </c>
      <c r="G1214" s="42" t="s">
        <v>2895</v>
      </c>
      <c r="H1214" s="46">
        <v>45.6</v>
      </c>
      <c r="J1214" s="42" t="s">
        <v>2690</v>
      </c>
      <c r="K1214" s="42" t="s">
        <v>63</v>
      </c>
      <c r="L1214" s="42" t="s">
        <v>1602</v>
      </c>
    </row>
    <row r="1215" spans="1:12">
      <c r="A1215" s="42">
        <v>2019</v>
      </c>
      <c r="B1215" s="42">
        <v>1815</v>
      </c>
      <c r="C1215" s="1">
        <v>43747</v>
      </c>
      <c r="D1215" s="1">
        <v>43768</v>
      </c>
      <c r="E1215" s="42" t="s">
        <v>2958</v>
      </c>
      <c r="F1215" s="42" t="s">
        <v>2773</v>
      </c>
      <c r="G1215" s="42" t="s">
        <v>2895</v>
      </c>
      <c r="H1215" s="46">
        <v>45.6</v>
      </c>
      <c r="J1215" s="42" t="s">
        <v>2690</v>
      </c>
      <c r="K1215" s="42" t="s">
        <v>63</v>
      </c>
      <c r="L1215" s="42" t="s">
        <v>1602</v>
      </c>
    </row>
    <row r="1216" spans="1:12">
      <c r="A1216" s="42">
        <v>2019</v>
      </c>
      <c r="B1216" s="42">
        <v>1815</v>
      </c>
      <c r="C1216" s="1">
        <v>43747</v>
      </c>
      <c r="D1216" s="1">
        <v>43768</v>
      </c>
      <c r="E1216" s="42" t="s">
        <v>2959</v>
      </c>
      <c r="F1216" s="42" t="s">
        <v>2960</v>
      </c>
      <c r="G1216" s="42" t="s">
        <v>2895</v>
      </c>
      <c r="H1216" s="46">
        <v>45.6</v>
      </c>
      <c r="J1216" s="42" t="s">
        <v>2690</v>
      </c>
      <c r="K1216" s="42" t="s">
        <v>63</v>
      </c>
      <c r="L1216" s="42" t="s">
        <v>1602</v>
      </c>
    </row>
    <row r="1217" spans="1:12">
      <c r="A1217" s="42">
        <v>2019</v>
      </c>
      <c r="B1217" s="42">
        <v>1817</v>
      </c>
      <c r="C1217" s="1">
        <v>43747</v>
      </c>
      <c r="D1217" s="1">
        <v>43782</v>
      </c>
      <c r="E1217" s="42" t="s">
        <v>2747</v>
      </c>
      <c r="F1217" s="42" t="s">
        <v>2748</v>
      </c>
      <c r="G1217" s="42" t="s">
        <v>302</v>
      </c>
      <c r="H1217" s="46">
        <v>82.8</v>
      </c>
      <c r="J1217" s="42" t="s">
        <v>2690</v>
      </c>
      <c r="K1217" s="42" t="s">
        <v>170</v>
      </c>
      <c r="L1217" s="42" t="s">
        <v>2961</v>
      </c>
    </row>
    <row r="1218" spans="1:12">
      <c r="A1218" s="42">
        <v>2019</v>
      </c>
      <c r="B1218" s="42">
        <v>1817</v>
      </c>
      <c r="C1218" s="1">
        <v>43747</v>
      </c>
      <c r="D1218" s="1">
        <v>43782</v>
      </c>
      <c r="E1218" s="42" t="s">
        <v>2751</v>
      </c>
      <c r="F1218" s="42" t="s">
        <v>2748</v>
      </c>
      <c r="G1218" s="42" t="s">
        <v>302</v>
      </c>
      <c r="H1218" s="46">
        <v>82.8</v>
      </c>
      <c r="J1218" s="42" t="s">
        <v>2690</v>
      </c>
      <c r="K1218" s="42" t="s">
        <v>170</v>
      </c>
      <c r="L1218" s="42" t="s">
        <v>2961</v>
      </c>
    </row>
    <row r="1219" spans="1:12">
      <c r="A1219" s="42">
        <v>2019</v>
      </c>
      <c r="B1219" s="42">
        <v>1817</v>
      </c>
      <c r="C1219" s="1">
        <v>43747</v>
      </c>
      <c r="D1219" s="1">
        <v>43782</v>
      </c>
      <c r="E1219" s="42" t="s">
        <v>2752</v>
      </c>
      <c r="F1219" s="42" t="s">
        <v>2748</v>
      </c>
      <c r="G1219" s="42" t="s">
        <v>302</v>
      </c>
      <c r="H1219" s="46">
        <v>82.8</v>
      </c>
      <c r="J1219" s="42" t="s">
        <v>2690</v>
      </c>
      <c r="K1219" s="42" t="s">
        <v>170</v>
      </c>
      <c r="L1219" s="42" t="s">
        <v>2961</v>
      </c>
    </row>
    <row r="1220" spans="1:12">
      <c r="A1220" s="42">
        <v>2019</v>
      </c>
      <c r="B1220" s="42">
        <v>1832</v>
      </c>
      <c r="C1220" s="1">
        <v>43753</v>
      </c>
      <c r="D1220" s="1">
        <v>43767</v>
      </c>
      <c r="E1220" s="42" t="s">
        <v>2962</v>
      </c>
      <c r="F1220" s="42" t="s">
        <v>2963</v>
      </c>
      <c r="G1220" s="42" t="s">
        <v>302</v>
      </c>
      <c r="H1220" s="46">
        <v>55.2</v>
      </c>
      <c r="J1220" s="42" t="s">
        <v>2690</v>
      </c>
      <c r="K1220" s="42" t="s">
        <v>163</v>
      </c>
      <c r="L1220" s="42" t="s">
        <v>1198</v>
      </c>
    </row>
    <row r="1221" spans="1:12">
      <c r="A1221" s="42">
        <v>2019</v>
      </c>
      <c r="B1221" s="42">
        <v>1840</v>
      </c>
      <c r="C1221" s="1">
        <v>43754</v>
      </c>
      <c r="D1221" s="1">
        <v>43768</v>
      </c>
      <c r="E1221" s="42" t="s">
        <v>2964</v>
      </c>
      <c r="F1221" s="42" t="s">
        <v>2965</v>
      </c>
      <c r="G1221" s="42" t="s">
        <v>2966</v>
      </c>
      <c r="H1221" s="46">
        <v>285.60000000000002</v>
      </c>
      <c r="J1221" s="42" t="s">
        <v>2690</v>
      </c>
      <c r="K1221" s="42" t="s">
        <v>61</v>
      </c>
      <c r="L1221" s="42" t="s">
        <v>387</v>
      </c>
    </row>
    <row r="1222" spans="1:12">
      <c r="A1222" s="42">
        <v>2019</v>
      </c>
      <c r="B1222" s="42">
        <v>1867</v>
      </c>
      <c r="C1222" s="1">
        <v>43760</v>
      </c>
      <c r="D1222" s="1">
        <v>43759</v>
      </c>
      <c r="E1222" s="42" t="s">
        <v>2967</v>
      </c>
      <c r="F1222" s="42" t="s">
        <v>2968</v>
      </c>
      <c r="G1222" s="42" t="s">
        <v>2969</v>
      </c>
      <c r="H1222" s="46">
        <v>138</v>
      </c>
      <c r="J1222" s="42" t="s">
        <v>2690</v>
      </c>
      <c r="K1222" s="42" t="s">
        <v>89</v>
      </c>
      <c r="L1222" s="42" t="s">
        <v>1641</v>
      </c>
    </row>
    <row r="1223" spans="1:12">
      <c r="A1223" s="42">
        <v>2019</v>
      </c>
      <c r="B1223" s="42">
        <v>1886</v>
      </c>
      <c r="C1223" s="1">
        <v>43763</v>
      </c>
      <c r="D1223" s="1">
        <v>43784</v>
      </c>
      <c r="E1223" s="42" t="s">
        <v>2878</v>
      </c>
      <c r="F1223" s="42" t="s">
        <v>2879</v>
      </c>
      <c r="G1223" s="42" t="s">
        <v>302</v>
      </c>
      <c r="H1223" s="46">
        <v>27.6</v>
      </c>
      <c r="J1223" s="42" t="s">
        <v>2690</v>
      </c>
      <c r="K1223" s="42" t="s">
        <v>75</v>
      </c>
      <c r="L1223" s="42" t="s">
        <v>1128</v>
      </c>
    </row>
    <row r="1224" spans="1:12">
      <c r="A1224" s="42">
        <v>2019</v>
      </c>
      <c r="B1224" s="42">
        <v>1887</v>
      </c>
      <c r="C1224" s="1">
        <v>43763</v>
      </c>
      <c r="D1224" s="1">
        <v>43784</v>
      </c>
      <c r="E1224" s="42" t="s">
        <v>649</v>
      </c>
      <c r="F1224" s="42" t="s">
        <v>650</v>
      </c>
      <c r="G1224" s="42" t="s">
        <v>1289</v>
      </c>
      <c r="H1224" s="46">
        <v>55.2</v>
      </c>
      <c r="J1224" s="42" t="s">
        <v>2690</v>
      </c>
      <c r="K1224" s="42" t="s">
        <v>75</v>
      </c>
      <c r="L1224" s="42" t="s">
        <v>1128</v>
      </c>
    </row>
    <row r="1225" spans="1:12">
      <c r="A1225" s="42">
        <v>2019</v>
      </c>
      <c r="B1225" s="42">
        <v>1892</v>
      </c>
      <c r="C1225" s="1">
        <v>43763</v>
      </c>
      <c r="D1225" s="1">
        <v>43787</v>
      </c>
      <c r="E1225" s="42" t="s">
        <v>2970</v>
      </c>
      <c r="F1225" s="42" t="s">
        <v>2971</v>
      </c>
      <c r="G1225" s="42" t="s">
        <v>2864</v>
      </c>
      <c r="H1225" s="46">
        <v>110.4</v>
      </c>
      <c r="J1225" s="42" t="s">
        <v>2690</v>
      </c>
      <c r="K1225" s="42" t="s">
        <v>61</v>
      </c>
      <c r="L1225" s="42" t="s">
        <v>387</v>
      </c>
    </row>
    <row r="1226" spans="1:12">
      <c r="A1226" s="42">
        <v>2019</v>
      </c>
      <c r="B1226" s="42">
        <v>1924</v>
      </c>
      <c r="C1226" s="1">
        <v>43773</v>
      </c>
      <c r="D1226" s="1">
        <v>43780</v>
      </c>
      <c r="E1226" s="42" t="s">
        <v>2972</v>
      </c>
      <c r="F1226" s="42" t="s">
        <v>2973</v>
      </c>
      <c r="G1226" s="42" t="s">
        <v>2974</v>
      </c>
      <c r="H1226" s="46">
        <v>72</v>
      </c>
      <c r="J1226" s="42" t="s">
        <v>2690</v>
      </c>
      <c r="K1226" s="42" t="s">
        <v>126</v>
      </c>
      <c r="L1226" s="42" t="s">
        <v>2946</v>
      </c>
    </row>
    <row r="1227" spans="1:12">
      <c r="A1227" s="42">
        <v>2019</v>
      </c>
      <c r="B1227" s="42">
        <v>1932</v>
      </c>
      <c r="C1227" s="1">
        <v>43773</v>
      </c>
      <c r="D1227" s="1">
        <v>43787</v>
      </c>
      <c r="E1227" s="42" t="s">
        <v>2975</v>
      </c>
      <c r="F1227" s="42" t="s">
        <v>2976</v>
      </c>
      <c r="G1227" s="42" t="s">
        <v>302</v>
      </c>
      <c r="H1227" s="46">
        <v>500.4</v>
      </c>
      <c r="J1227" s="42" t="s">
        <v>2690</v>
      </c>
      <c r="K1227" s="42" t="s">
        <v>91</v>
      </c>
      <c r="L1227" s="42" t="s">
        <v>1266</v>
      </c>
    </row>
    <row r="1228" spans="1:12">
      <c r="A1228" s="42">
        <v>2019</v>
      </c>
      <c r="B1228" s="42">
        <v>1947</v>
      </c>
      <c r="C1228" s="1">
        <v>43777</v>
      </c>
      <c r="D1228" s="1">
        <v>43784</v>
      </c>
      <c r="E1228" s="42" t="s">
        <v>2939</v>
      </c>
      <c r="F1228" s="42" t="s">
        <v>2940</v>
      </c>
      <c r="G1228" s="42" t="s">
        <v>302</v>
      </c>
      <c r="H1228" s="46">
        <v>219.6</v>
      </c>
      <c r="J1228" s="42" t="s">
        <v>2690</v>
      </c>
      <c r="K1228" s="42" t="s">
        <v>54</v>
      </c>
      <c r="L1228" s="42" t="s">
        <v>919</v>
      </c>
    </row>
    <row r="1229" spans="1:12">
      <c r="A1229" s="42">
        <v>2019</v>
      </c>
      <c r="B1229" s="42">
        <v>1948</v>
      </c>
      <c r="C1229" s="1">
        <v>43777</v>
      </c>
      <c r="D1229" s="1">
        <v>43846</v>
      </c>
      <c r="E1229" s="42" t="s">
        <v>2977</v>
      </c>
      <c r="F1229" s="42" t="s">
        <v>2978</v>
      </c>
      <c r="G1229" s="42" t="s">
        <v>2952</v>
      </c>
      <c r="H1229" s="46">
        <v>138</v>
      </c>
      <c r="J1229" s="42" t="s">
        <v>2690</v>
      </c>
      <c r="K1229" s="42" t="s">
        <v>55</v>
      </c>
      <c r="L1229" s="42" t="s">
        <v>493</v>
      </c>
    </row>
    <row r="1230" spans="1:12">
      <c r="A1230" s="42">
        <v>2019</v>
      </c>
      <c r="B1230" s="42">
        <v>2009</v>
      </c>
      <c r="C1230" s="1">
        <v>43787</v>
      </c>
      <c r="D1230" s="1">
        <v>43844</v>
      </c>
      <c r="E1230" s="42" t="s">
        <v>2979</v>
      </c>
      <c r="F1230" s="42" t="s">
        <v>2980</v>
      </c>
      <c r="G1230" s="42" t="s">
        <v>1778</v>
      </c>
      <c r="H1230" s="46">
        <v>45.6</v>
      </c>
      <c r="J1230" s="42" t="s">
        <v>2690</v>
      </c>
      <c r="K1230" s="42" t="s">
        <v>98</v>
      </c>
      <c r="L1230" s="42" t="s">
        <v>1632</v>
      </c>
    </row>
    <row r="1231" spans="1:12">
      <c r="A1231" s="42">
        <v>2019</v>
      </c>
      <c r="B1231" s="42">
        <v>2009</v>
      </c>
      <c r="C1231" s="1">
        <v>43787</v>
      </c>
      <c r="D1231" s="1">
        <v>43844</v>
      </c>
      <c r="E1231" s="42" t="s">
        <v>2981</v>
      </c>
      <c r="F1231" s="42" t="s">
        <v>2419</v>
      </c>
      <c r="G1231" s="42" t="s">
        <v>1778</v>
      </c>
      <c r="H1231" s="46">
        <v>45.6</v>
      </c>
      <c r="J1231" s="42" t="s">
        <v>2690</v>
      </c>
      <c r="K1231" s="42" t="s">
        <v>98</v>
      </c>
      <c r="L1231" s="42" t="s">
        <v>1632</v>
      </c>
    </row>
    <row r="1232" spans="1:12">
      <c r="A1232" s="42">
        <v>2019</v>
      </c>
      <c r="B1232" s="42">
        <v>2030</v>
      </c>
      <c r="C1232" s="1">
        <v>43788</v>
      </c>
      <c r="D1232" s="1">
        <v>43850</v>
      </c>
      <c r="E1232" s="42" t="s">
        <v>2759</v>
      </c>
      <c r="F1232" s="42" t="s">
        <v>2760</v>
      </c>
      <c r="G1232" s="42" t="s">
        <v>2983</v>
      </c>
      <c r="H1232" s="46">
        <v>55.2</v>
      </c>
      <c r="J1232" s="42" t="s">
        <v>2690</v>
      </c>
      <c r="K1232" s="42" t="s">
        <v>54</v>
      </c>
      <c r="L1232" s="42" t="s">
        <v>919</v>
      </c>
    </row>
    <row r="1233" spans="1:12">
      <c r="A1233" s="42">
        <v>2019</v>
      </c>
      <c r="B1233" s="42">
        <v>2043</v>
      </c>
      <c r="C1233" s="1">
        <v>43790</v>
      </c>
      <c r="D1233" s="1">
        <v>43845</v>
      </c>
      <c r="E1233" s="42" t="s">
        <v>2984</v>
      </c>
      <c r="F1233" s="42" t="s">
        <v>2773</v>
      </c>
      <c r="G1233" s="42" t="s">
        <v>2364</v>
      </c>
      <c r="H1233" s="46">
        <v>45.6</v>
      </c>
      <c r="J1233" s="42" t="s">
        <v>2690</v>
      </c>
      <c r="K1233" s="42" t="s">
        <v>60</v>
      </c>
      <c r="L1233" s="42" t="s">
        <v>1311</v>
      </c>
    </row>
    <row r="1234" spans="1:12">
      <c r="A1234" s="42">
        <v>2019</v>
      </c>
      <c r="B1234" s="42">
        <v>2043</v>
      </c>
      <c r="C1234" s="1">
        <v>43790</v>
      </c>
      <c r="D1234" s="1">
        <v>43845</v>
      </c>
      <c r="E1234" s="42" t="s">
        <v>2985</v>
      </c>
      <c r="F1234" s="42" t="s">
        <v>2773</v>
      </c>
      <c r="G1234" s="42" t="s">
        <v>2364</v>
      </c>
      <c r="H1234" s="46">
        <v>45.6</v>
      </c>
      <c r="J1234" s="42" t="s">
        <v>2690</v>
      </c>
      <c r="K1234" s="42" t="s">
        <v>60</v>
      </c>
      <c r="L1234" s="42" t="s">
        <v>1311</v>
      </c>
    </row>
    <row r="1235" spans="1:12">
      <c r="A1235" s="42">
        <v>2019</v>
      </c>
      <c r="B1235" s="42">
        <v>2049</v>
      </c>
      <c r="C1235" s="1">
        <v>43791</v>
      </c>
      <c r="D1235" s="1">
        <v>43845</v>
      </c>
      <c r="E1235" s="42" t="s">
        <v>2954</v>
      </c>
      <c r="F1235" s="42" t="s">
        <v>2955</v>
      </c>
      <c r="G1235" s="42" t="s">
        <v>372</v>
      </c>
      <c r="H1235" s="46" t="s">
        <v>3482</v>
      </c>
      <c r="J1235" s="42" t="s">
        <v>2690</v>
      </c>
      <c r="K1235" s="42" t="s">
        <v>63</v>
      </c>
      <c r="L1235" s="42" t="s">
        <v>1602</v>
      </c>
    </row>
    <row r="1236" spans="1:12">
      <c r="A1236" s="42">
        <v>2019</v>
      </c>
      <c r="B1236" s="42">
        <v>2049</v>
      </c>
      <c r="C1236" s="1">
        <v>43791</v>
      </c>
      <c r="D1236" s="1">
        <v>43845</v>
      </c>
      <c r="E1236" s="42" t="s">
        <v>2956</v>
      </c>
      <c r="F1236" s="42" t="s">
        <v>2773</v>
      </c>
      <c r="G1236" s="42" t="s">
        <v>372</v>
      </c>
      <c r="H1236" s="46" t="s">
        <v>3482</v>
      </c>
      <c r="J1236" s="42" t="s">
        <v>2690</v>
      </c>
      <c r="K1236" s="42" t="s">
        <v>63</v>
      </c>
      <c r="L1236" s="42" t="s">
        <v>1602</v>
      </c>
    </row>
    <row r="1237" spans="1:12">
      <c r="A1237" s="42">
        <v>2019</v>
      </c>
      <c r="B1237" s="42">
        <v>2072</v>
      </c>
      <c r="C1237" s="1">
        <v>43797</v>
      </c>
      <c r="D1237" s="1">
        <v>43847</v>
      </c>
      <c r="E1237" s="42" t="s">
        <v>457</v>
      </c>
      <c r="F1237" s="42" t="s">
        <v>458</v>
      </c>
      <c r="G1237" s="42" t="s">
        <v>2986</v>
      </c>
      <c r="H1237" s="46">
        <v>273</v>
      </c>
      <c r="J1237" s="42" t="s">
        <v>2690</v>
      </c>
      <c r="K1237" s="42" t="s">
        <v>29</v>
      </c>
      <c r="L1237" s="42" t="s">
        <v>315</v>
      </c>
    </row>
    <row r="1238" spans="1:12">
      <c r="A1238" s="42">
        <v>2019</v>
      </c>
      <c r="B1238" s="42">
        <v>2111</v>
      </c>
      <c r="C1238" s="1">
        <v>43805</v>
      </c>
      <c r="D1238" s="1">
        <v>43852</v>
      </c>
      <c r="E1238" s="42" t="s">
        <v>2039</v>
      </c>
      <c r="F1238" s="42" t="s">
        <v>2040</v>
      </c>
      <c r="G1238" s="42" t="s">
        <v>372</v>
      </c>
      <c r="H1238" s="46">
        <v>62.12</v>
      </c>
      <c r="J1238" s="42" t="s">
        <v>2690</v>
      </c>
      <c r="K1238" s="42" t="s">
        <v>79</v>
      </c>
      <c r="L1238" s="42" t="s">
        <v>2079</v>
      </c>
    </row>
    <row r="1239" spans="1:12">
      <c r="A1239" s="42">
        <v>2019</v>
      </c>
      <c r="B1239" s="42">
        <v>2162</v>
      </c>
      <c r="C1239" s="1">
        <v>43829</v>
      </c>
      <c r="D1239" s="1">
        <v>43885</v>
      </c>
      <c r="E1239" s="42" t="s">
        <v>2987</v>
      </c>
      <c r="F1239" s="42" t="s">
        <v>2988</v>
      </c>
      <c r="G1239" s="42" t="s">
        <v>302</v>
      </c>
      <c r="H1239" s="46">
        <v>110.4</v>
      </c>
      <c r="J1239" s="42" t="s">
        <v>2690</v>
      </c>
      <c r="K1239" s="42" t="s">
        <v>73</v>
      </c>
      <c r="L1239" s="42" t="s">
        <v>2918</v>
      </c>
    </row>
    <row r="1240" spans="1:12">
      <c r="A1240" s="42">
        <v>2020</v>
      </c>
      <c r="B1240" s="42">
        <v>18</v>
      </c>
      <c r="C1240" s="1">
        <v>43839</v>
      </c>
      <c r="D1240" s="1">
        <v>43864</v>
      </c>
      <c r="E1240" s="42" t="s">
        <v>2989</v>
      </c>
      <c r="F1240" s="42" t="s">
        <v>2990</v>
      </c>
      <c r="G1240" s="42" t="s">
        <v>898</v>
      </c>
      <c r="H1240" s="46">
        <v>45.6</v>
      </c>
      <c r="J1240" s="42" t="s">
        <v>2690</v>
      </c>
      <c r="K1240" s="42" t="s">
        <v>141</v>
      </c>
      <c r="L1240" s="42" t="s">
        <v>1677</v>
      </c>
    </row>
    <row r="1241" spans="1:12">
      <c r="A1241" s="42">
        <v>2020</v>
      </c>
      <c r="B1241" s="42">
        <v>32</v>
      </c>
      <c r="C1241" s="1">
        <v>43843</v>
      </c>
      <c r="D1241" s="1">
        <v>43851</v>
      </c>
      <c r="E1241" s="42" t="s">
        <v>2991</v>
      </c>
      <c r="F1241" s="42" t="s">
        <v>2754</v>
      </c>
      <c r="G1241" s="42" t="s">
        <v>302</v>
      </c>
      <c r="H1241" s="46">
        <v>110.4</v>
      </c>
      <c r="J1241" s="42" t="s">
        <v>2690</v>
      </c>
      <c r="K1241" s="42" t="s">
        <v>54</v>
      </c>
      <c r="L1241" s="42" t="s">
        <v>919</v>
      </c>
    </row>
    <row r="1242" spans="1:12">
      <c r="A1242" s="42">
        <v>2020</v>
      </c>
      <c r="B1242" s="42">
        <v>57</v>
      </c>
      <c r="C1242" s="1">
        <v>43844</v>
      </c>
      <c r="D1242" s="1">
        <v>43853</v>
      </c>
      <c r="E1242" s="42" t="s">
        <v>2992</v>
      </c>
      <c r="F1242" s="42" t="s">
        <v>2993</v>
      </c>
      <c r="G1242" s="42" t="s">
        <v>2994</v>
      </c>
      <c r="H1242" s="46">
        <v>110.4</v>
      </c>
      <c r="J1242" s="42" t="s">
        <v>2690</v>
      </c>
      <c r="K1242" s="42" t="s">
        <v>170</v>
      </c>
      <c r="L1242" s="42" t="s">
        <v>2961</v>
      </c>
    </row>
    <row r="1243" spans="1:12">
      <c r="A1243" s="42">
        <v>2020</v>
      </c>
      <c r="B1243" s="42">
        <v>76</v>
      </c>
      <c r="C1243" s="1">
        <v>43845</v>
      </c>
      <c r="D1243" s="1">
        <v>43864</v>
      </c>
      <c r="E1243" s="42" t="s">
        <v>2995</v>
      </c>
      <c r="F1243" s="42" t="s">
        <v>2996</v>
      </c>
      <c r="G1243" s="42" t="s">
        <v>2997</v>
      </c>
      <c r="H1243" s="46">
        <v>55.2</v>
      </c>
      <c r="J1243" s="42" t="s">
        <v>2690</v>
      </c>
      <c r="K1243" s="42" t="s">
        <v>86</v>
      </c>
      <c r="L1243" s="42" t="s">
        <v>2998</v>
      </c>
    </row>
    <row r="1244" spans="1:12">
      <c r="A1244" s="42">
        <v>2020</v>
      </c>
      <c r="B1244" s="42">
        <v>88</v>
      </c>
      <c r="C1244" s="1">
        <v>43846</v>
      </c>
      <c r="D1244" s="1">
        <v>43866</v>
      </c>
      <c r="E1244" s="42" t="s">
        <v>2823</v>
      </c>
      <c r="F1244" s="42" t="s">
        <v>2824</v>
      </c>
      <c r="G1244" s="42" t="s">
        <v>2023</v>
      </c>
      <c r="H1244" s="46">
        <v>1196.4000000000001</v>
      </c>
      <c r="J1244" s="42" t="s">
        <v>2690</v>
      </c>
      <c r="K1244" s="42" t="s">
        <v>115</v>
      </c>
      <c r="L1244" s="42" t="s">
        <v>2808</v>
      </c>
    </row>
    <row r="1245" spans="1:12">
      <c r="A1245" s="42">
        <v>2020</v>
      </c>
      <c r="B1245" s="42">
        <v>115</v>
      </c>
      <c r="C1245" s="1">
        <v>43852</v>
      </c>
      <c r="D1245" s="1">
        <v>43867</v>
      </c>
      <c r="E1245" s="42" t="s">
        <v>2999</v>
      </c>
      <c r="F1245" s="42" t="s">
        <v>3000</v>
      </c>
      <c r="G1245" s="42" t="s">
        <v>3001</v>
      </c>
      <c r="H1245" s="46">
        <v>100.8</v>
      </c>
      <c r="J1245" s="42" t="s">
        <v>2690</v>
      </c>
      <c r="K1245" s="42" t="s">
        <v>86</v>
      </c>
      <c r="L1245" s="42" t="s">
        <v>2998</v>
      </c>
    </row>
    <row r="1246" spans="1:12">
      <c r="A1246" s="42">
        <v>2020</v>
      </c>
      <c r="B1246" s="42">
        <v>140</v>
      </c>
      <c r="C1246" s="1">
        <v>43854</v>
      </c>
      <c r="D1246" s="1">
        <v>43865</v>
      </c>
      <c r="E1246" s="42" t="s">
        <v>2815</v>
      </c>
      <c r="F1246" s="42" t="s">
        <v>2816</v>
      </c>
      <c r="G1246" s="42" t="s">
        <v>2806</v>
      </c>
      <c r="H1246" s="46">
        <v>681.6</v>
      </c>
      <c r="J1246" s="42" t="s">
        <v>2690</v>
      </c>
      <c r="K1246" s="42" t="s">
        <v>79</v>
      </c>
      <c r="L1246" s="42" t="s">
        <v>2079</v>
      </c>
    </row>
    <row r="1247" spans="1:12">
      <c r="A1247" s="42">
        <v>2020</v>
      </c>
      <c r="B1247" s="42">
        <v>153</v>
      </c>
      <c r="C1247" s="1">
        <v>43854</v>
      </c>
      <c r="D1247" s="1">
        <v>43886</v>
      </c>
      <c r="E1247" s="42" t="s">
        <v>3005</v>
      </c>
      <c r="F1247" s="42" t="s">
        <v>3006</v>
      </c>
      <c r="G1247" s="42" t="s">
        <v>3007</v>
      </c>
      <c r="H1247" s="46">
        <v>110.4</v>
      </c>
      <c r="J1247" s="42" t="s">
        <v>2690</v>
      </c>
      <c r="K1247" s="42" t="s">
        <v>27</v>
      </c>
      <c r="L1247" s="42" t="s">
        <v>944</v>
      </c>
    </row>
    <row r="1248" spans="1:12">
      <c r="A1248" s="42">
        <v>2020</v>
      </c>
      <c r="B1248" s="42">
        <v>139</v>
      </c>
      <c r="C1248" s="1">
        <v>43854</v>
      </c>
      <c r="D1248" s="1">
        <v>43896</v>
      </c>
      <c r="F1248" s="42" t="s">
        <v>3003</v>
      </c>
      <c r="G1248" s="42" t="s">
        <v>3004</v>
      </c>
      <c r="H1248" s="46">
        <v>386.4</v>
      </c>
      <c r="J1248" s="42" t="s">
        <v>2690</v>
      </c>
      <c r="K1248" s="42" t="s">
        <v>61</v>
      </c>
      <c r="L1248" s="42" t="s">
        <v>387</v>
      </c>
    </row>
    <row r="1249" spans="1:12">
      <c r="A1249" s="42">
        <v>2020</v>
      </c>
      <c r="B1249" s="42">
        <v>138</v>
      </c>
      <c r="C1249" s="1">
        <v>43854</v>
      </c>
      <c r="D1249" s="1">
        <v>43945</v>
      </c>
      <c r="F1249" s="42" t="s">
        <v>3002</v>
      </c>
      <c r="G1249" s="42" t="s">
        <v>2717</v>
      </c>
      <c r="H1249" s="46">
        <v>912</v>
      </c>
      <c r="J1249" s="42" t="s">
        <v>2690</v>
      </c>
      <c r="K1249" s="42" t="s">
        <v>61</v>
      </c>
      <c r="L1249" s="42" t="s">
        <v>387</v>
      </c>
    </row>
    <row r="1250" spans="1:12">
      <c r="A1250" s="42">
        <v>2020</v>
      </c>
      <c r="B1250" s="42">
        <v>182</v>
      </c>
      <c r="C1250" s="1">
        <v>43858</v>
      </c>
      <c r="D1250" s="1">
        <v>43866</v>
      </c>
      <c r="E1250" s="42" t="s">
        <v>3008</v>
      </c>
      <c r="F1250" s="42" t="s">
        <v>2824</v>
      </c>
      <c r="G1250" s="42" t="s">
        <v>372</v>
      </c>
      <c r="H1250" s="46">
        <v>27.6</v>
      </c>
      <c r="J1250" s="42" t="s">
        <v>2690</v>
      </c>
      <c r="K1250" s="42" t="s">
        <v>79</v>
      </c>
      <c r="L1250" s="42" t="s">
        <v>2079</v>
      </c>
    </row>
    <row r="1251" spans="1:12">
      <c r="A1251" s="42">
        <v>2020</v>
      </c>
      <c r="B1251" s="42">
        <v>211</v>
      </c>
      <c r="C1251" s="1">
        <v>43861</v>
      </c>
      <c r="D1251" s="1">
        <v>43886</v>
      </c>
      <c r="E1251" s="42" t="s">
        <v>3009</v>
      </c>
      <c r="F1251" s="42" t="s">
        <v>3010</v>
      </c>
      <c r="G1251" s="42" t="s">
        <v>1910</v>
      </c>
      <c r="H1251" s="46">
        <v>45.6</v>
      </c>
      <c r="J1251" s="42" t="s">
        <v>2690</v>
      </c>
      <c r="K1251" s="42" t="s">
        <v>54</v>
      </c>
      <c r="L1251" s="42" t="s">
        <v>919</v>
      </c>
    </row>
    <row r="1252" spans="1:12">
      <c r="A1252" s="42">
        <v>2020</v>
      </c>
      <c r="B1252" s="42">
        <v>211</v>
      </c>
      <c r="C1252" s="1">
        <v>43861</v>
      </c>
      <c r="D1252" s="1">
        <v>43886</v>
      </c>
      <c r="E1252" s="42" t="s">
        <v>3011</v>
      </c>
      <c r="F1252" s="42" t="s">
        <v>3012</v>
      </c>
      <c r="G1252" s="42" t="s">
        <v>1910</v>
      </c>
      <c r="H1252" s="46">
        <v>45.6</v>
      </c>
      <c r="J1252" s="42" t="s">
        <v>2690</v>
      </c>
      <c r="K1252" s="42" t="s">
        <v>54</v>
      </c>
      <c r="L1252" s="42" t="s">
        <v>919</v>
      </c>
    </row>
    <row r="1253" spans="1:12">
      <c r="A1253" s="42">
        <v>2020</v>
      </c>
      <c r="B1253" s="42">
        <v>211</v>
      </c>
      <c r="C1253" s="1">
        <v>43861</v>
      </c>
      <c r="D1253" s="1">
        <v>43886</v>
      </c>
      <c r="E1253" s="42" t="s">
        <v>3013</v>
      </c>
      <c r="F1253" s="42" t="s">
        <v>3014</v>
      </c>
      <c r="G1253" s="42" t="s">
        <v>1910</v>
      </c>
      <c r="H1253" s="46">
        <v>45.6</v>
      </c>
      <c r="J1253" s="42" t="s">
        <v>2690</v>
      </c>
      <c r="K1253" s="42" t="s">
        <v>54</v>
      </c>
      <c r="L1253" s="42" t="s">
        <v>919</v>
      </c>
    </row>
    <row r="1254" spans="1:12">
      <c r="A1254" s="42">
        <v>2020</v>
      </c>
      <c r="B1254" s="42">
        <v>211</v>
      </c>
      <c r="C1254" s="1">
        <v>43861</v>
      </c>
      <c r="D1254" s="1">
        <v>43886</v>
      </c>
      <c r="E1254" s="42" t="s">
        <v>3015</v>
      </c>
      <c r="F1254" s="42" t="s">
        <v>3016</v>
      </c>
      <c r="G1254" s="42" t="s">
        <v>1910</v>
      </c>
      <c r="H1254" s="46">
        <v>45.6</v>
      </c>
      <c r="J1254" s="42" t="s">
        <v>2690</v>
      </c>
      <c r="K1254" s="42" t="s">
        <v>54</v>
      </c>
      <c r="L1254" s="42" t="s">
        <v>919</v>
      </c>
    </row>
    <row r="1255" spans="1:12">
      <c r="A1255" s="42">
        <v>2020</v>
      </c>
      <c r="B1255" s="42">
        <v>267</v>
      </c>
      <c r="C1255" s="1">
        <v>43866</v>
      </c>
      <c r="D1255" s="1">
        <v>43882</v>
      </c>
      <c r="E1255" s="42" t="s">
        <v>3017</v>
      </c>
      <c r="F1255" s="42" t="s">
        <v>3018</v>
      </c>
      <c r="G1255" s="42" t="s">
        <v>3019</v>
      </c>
      <c r="H1255" s="46">
        <v>88.8</v>
      </c>
      <c r="J1255" s="42" t="s">
        <v>2690</v>
      </c>
      <c r="K1255" s="42" t="s">
        <v>98</v>
      </c>
      <c r="L1255" s="42" t="s">
        <v>1632</v>
      </c>
    </row>
    <row r="1256" spans="1:12">
      <c r="A1256" s="42">
        <v>2020</v>
      </c>
      <c r="B1256" s="42">
        <v>268</v>
      </c>
      <c r="C1256" s="1">
        <v>43866</v>
      </c>
      <c r="D1256" s="1">
        <v>43895</v>
      </c>
      <c r="E1256" s="42" t="s">
        <v>3020</v>
      </c>
      <c r="F1256" s="42" t="s">
        <v>3021</v>
      </c>
      <c r="G1256" s="42" t="s">
        <v>3022</v>
      </c>
      <c r="H1256" s="46">
        <v>27.6</v>
      </c>
      <c r="J1256" s="42" t="s">
        <v>2690</v>
      </c>
      <c r="K1256" s="42" t="s">
        <v>180</v>
      </c>
      <c r="L1256" s="42" t="s">
        <v>1837</v>
      </c>
    </row>
    <row r="1257" spans="1:12">
      <c r="A1257" s="42">
        <v>2020</v>
      </c>
      <c r="B1257" s="42">
        <v>255</v>
      </c>
      <c r="C1257" s="1">
        <v>43866</v>
      </c>
      <c r="D1257" s="1">
        <v>43896</v>
      </c>
      <c r="E1257" s="42" t="s">
        <v>2725</v>
      </c>
      <c r="F1257" s="42" t="s">
        <v>2726</v>
      </c>
      <c r="G1257" s="42" t="s">
        <v>2724</v>
      </c>
      <c r="H1257" s="46">
        <v>55.2</v>
      </c>
      <c r="J1257" s="42" t="s">
        <v>2690</v>
      </c>
      <c r="K1257" s="42" t="s">
        <v>105</v>
      </c>
      <c r="L1257" s="42" t="s">
        <v>2932</v>
      </c>
    </row>
    <row r="1258" spans="1:12">
      <c r="A1258" s="42">
        <v>2020</v>
      </c>
      <c r="B1258" s="42">
        <v>256</v>
      </c>
      <c r="C1258" s="1">
        <v>43866</v>
      </c>
      <c r="D1258" s="1">
        <v>43945</v>
      </c>
      <c r="E1258" s="42" t="s">
        <v>2715</v>
      </c>
      <c r="F1258" s="42" t="s">
        <v>2716</v>
      </c>
      <c r="G1258" s="42" t="s">
        <v>2717</v>
      </c>
      <c r="H1258" s="46">
        <v>45.6</v>
      </c>
      <c r="J1258" s="42" t="s">
        <v>2690</v>
      </c>
      <c r="K1258" s="42" t="s">
        <v>105</v>
      </c>
      <c r="L1258" s="42" t="s">
        <v>2932</v>
      </c>
    </row>
    <row r="1259" spans="1:12">
      <c r="A1259" s="42">
        <v>2020</v>
      </c>
      <c r="B1259" s="42">
        <v>256</v>
      </c>
      <c r="C1259" s="1">
        <v>43866</v>
      </c>
      <c r="D1259" s="1">
        <v>43945</v>
      </c>
      <c r="E1259" s="42" t="s">
        <v>2720</v>
      </c>
      <c r="F1259" s="42" t="s">
        <v>2721</v>
      </c>
      <c r="G1259" s="42" t="s">
        <v>2717</v>
      </c>
      <c r="H1259" s="46">
        <v>45.6</v>
      </c>
      <c r="J1259" s="42" t="s">
        <v>2690</v>
      </c>
      <c r="K1259" s="42" t="s">
        <v>105</v>
      </c>
      <c r="L1259" s="42" t="s">
        <v>2932</v>
      </c>
    </row>
    <row r="1260" spans="1:12">
      <c r="A1260" s="42">
        <v>2020</v>
      </c>
      <c r="B1260" s="42">
        <v>280</v>
      </c>
      <c r="C1260" s="1">
        <v>43867</v>
      </c>
      <c r="D1260" s="1">
        <v>43878</v>
      </c>
      <c r="F1260" s="42" t="s">
        <v>3025</v>
      </c>
      <c r="G1260" s="42" t="s">
        <v>302</v>
      </c>
      <c r="H1260" s="46">
        <v>55.2</v>
      </c>
      <c r="J1260" s="42" t="s">
        <v>2690</v>
      </c>
      <c r="K1260" s="42" t="s">
        <v>98</v>
      </c>
      <c r="L1260" s="42" t="s">
        <v>1632</v>
      </c>
    </row>
    <row r="1261" spans="1:12">
      <c r="A1261" s="42">
        <v>2020</v>
      </c>
      <c r="B1261" s="42">
        <v>272</v>
      </c>
      <c r="C1261" s="1">
        <v>43867</v>
      </c>
      <c r="D1261" s="1">
        <v>43881</v>
      </c>
      <c r="E1261" s="42" t="s">
        <v>2884</v>
      </c>
      <c r="F1261" s="42" t="s">
        <v>2885</v>
      </c>
      <c r="G1261" s="42" t="s">
        <v>2714</v>
      </c>
      <c r="H1261" s="46">
        <v>357.6</v>
      </c>
      <c r="J1261" s="42" t="s">
        <v>2690</v>
      </c>
      <c r="K1261" s="42" t="s">
        <v>116</v>
      </c>
      <c r="L1261" s="42" t="s">
        <v>1822</v>
      </c>
    </row>
    <row r="1262" spans="1:12">
      <c r="A1262" s="42">
        <v>2020</v>
      </c>
      <c r="B1262" s="42">
        <v>270</v>
      </c>
      <c r="C1262" s="1">
        <v>43867</v>
      </c>
      <c r="D1262" s="1">
        <v>43882</v>
      </c>
      <c r="E1262" s="42" t="s">
        <v>2700</v>
      </c>
      <c r="F1262" s="42" t="s">
        <v>2701</v>
      </c>
      <c r="G1262" s="42" t="s">
        <v>3023</v>
      </c>
      <c r="H1262" s="46">
        <v>55.2</v>
      </c>
      <c r="J1262" s="42" t="s">
        <v>2690</v>
      </c>
      <c r="K1262" s="42" t="s">
        <v>80</v>
      </c>
      <c r="L1262" s="42" t="s">
        <v>2079</v>
      </c>
    </row>
    <row r="1263" spans="1:12">
      <c r="A1263" s="42">
        <v>2020</v>
      </c>
      <c r="B1263" s="42">
        <v>271</v>
      </c>
      <c r="C1263" s="1">
        <v>43867</v>
      </c>
      <c r="D1263" s="1">
        <v>43900</v>
      </c>
      <c r="E1263" s="42" t="s">
        <v>2695</v>
      </c>
      <c r="F1263" s="42" t="s">
        <v>2696</v>
      </c>
      <c r="G1263" s="42" t="s">
        <v>3024</v>
      </c>
      <c r="H1263" s="46">
        <v>368.4</v>
      </c>
      <c r="J1263" s="42" t="s">
        <v>2690</v>
      </c>
      <c r="K1263" s="42" t="s">
        <v>80</v>
      </c>
      <c r="L1263" s="42" t="s">
        <v>2079</v>
      </c>
    </row>
    <row r="1264" spans="1:12">
      <c r="A1264" s="42">
        <v>2020</v>
      </c>
      <c r="B1264" s="42">
        <v>281</v>
      </c>
      <c r="C1264" s="1">
        <v>43867</v>
      </c>
      <c r="D1264" s="1">
        <v>43906</v>
      </c>
      <c r="E1264" s="42" t="s">
        <v>3026</v>
      </c>
      <c r="F1264" s="42" t="s">
        <v>3027</v>
      </c>
      <c r="G1264" s="42" t="s">
        <v>3028</v>
      </c>
      <c r="H1264" s="46">
        <v>82.8</v>
      </c>
      <c r="J1264" s="42" t="s">
        <v>2690</v>
      </c>
      <c r="K1264" s="42" t="s">
        <v>37</v>
      </c>
      <c r="L1264" s="42" t="s">
        <v>782</v>
      </c>
    </row>
    <row r="1265" spans="1:12">
      <c r="A1265" s="42">
        <v>2020</v>
      </c>
      <c r="B1265" s="42">
        <v>318</v>
      </c>
      <c r="C1265" s="1">
        <v>43878</v>
      </c>
      <c r="D1265" s="1">
        <v>43885</v>
      </c>
      <c r="E1265" s="42" t="s">
        <v>3029</v>
      </c>
      <c r="F1265" s="42" t="s">
        <v>3030</v>
      </c>
      <c r="G1265" s="42" t="s">
        <v>3031</v>
      </c>
      <c r="H1265" s="46">
        <v>84</v>
      </c>
      <c r="J1265" s="42" t="s">
        <v>2690</v>
      </c>
      <c r="K1265" s="42" t="s">
        <v>61</v>
      </c>
      <c r="L1265" s="42" t="s">
        <v>387</v>
      </c>
    </row>
    <row r="1266" spans="1:12">
      <c r="A1266" s="42">
        <v>2020</v>
      </c>
      <c r="B1266" s="42">
        <v>366</v>
      </c>
      <c r="C1266" s="1">
        <v>43880</v>
      </c>
      <c r="D1266" s="1">
        <v>44041</v>
      </c>
      <c r="E1266" s="42" t="s">
        <v>3032</v>
      </c>
      <c r="F1266" s="42" t="s">
        <v>3033</v>
      </c>
      <c r="G1266" s="42" t="s">
        <v>1214</v>
      </c>
      <c r="H1266" s="46">
        <v>27.6</v>
      </c>
      <c r="J1266" s="42" t="s">
        <v>2690</v>
      </c>
      <c r="K1266" s="42" t="s">
        <v>171</v>
      </c>
      <c r="L1266" s="42" t="s">
        <v>1257</v>
      </c>
    </row>
    <row r="1267" spans="1:12">
      <c r="A1267" s="42">
        <v>2020</v>
      </c>
      <c r="B1267" s="42">
        <v>391</v>
      </c>
      <c r="C1267" s="1">
        <v>43885</v>
      </c>
      <c r="D1267" s="1">
        <v>43907</v>
      </c>
      <c r="E1267" s="42" t="s">
        <v>2132</v>
      </c>
      <c r="F1267" s="42" t="s">
        <v>2133</v>
      </c>
      <c r="G1267" s="42" t="s">
        <v>3034</v>
      </c>
      <c r="H1267" s="46">
        <v>27.6</v>
      </c>
      <c r="J1267" s="42" t="s">
        <v>2690</v>
      </c>
      <c r="K1267" s="42" t="s">
        <v>52</v>
      </c>
      <c r="L1267" s="42" t="s">
        <v>319</v>
      </c>
    </row>
    <row r="1268" spans="1:12">
      <c r="A1268" s="42">
        <v>2020</v>
      </c>
      <c r="B1268" s="42">
        <v>408</v>
      </c>
      <c r="C1268" s="1">
        <v>43887</v>
      </c>
      <c r="D1268" s="1">
        <v>43901</v>
      </c>
      <c r="E1268" s="42" t="s">
        <v>2825</v>
      </c>
      <c r="F1268" s="42" t="s">
        <v>2826</v>
      </c>
      <c r="G1268" s="42" t="s">
        <v>2364</v>
      </c>
      <c r="H1268" s="46">
        <v>45.6</v>
      </c>
      <c r="J1268" s="42" t="s">
        <v>2690</v>
      </c>
      <c r="K1268" s="42" t="s">
        <v>60</v>
      </c>
      <c r="L1268" s="42" t="s">
        <v>1311</v>
      </c>
    </row>
    <row r="1269" spans="1:12">
      <c r="A1269" s="42">
        <v>2020</v>
      </c>
      <c r="B1269" s="42">
        <v>409</v>
      </c>
      <c r="C1269" s="1">
        <v>43887</v>
      </c>
      <c r="D1269" s="1">
        <v>43901</v>
      </c>
      <c r="F1269" s="42" t="s">
        <v>3035</v>
      </c>
      <c r="G1269" s="42" t="s">
        <v>2364</v>
      </c>
      <c r="H1269" s="46">
        <v>45.6</v>
      </c>
      <c r="J1269" s="42" t="s">
        <v>2690</v>
      </c>
      <c r="K1269" s="42" t="s">
        <v>125</v>
      </c>
      <c r="L1269" s="42" t="s">
        <v>568</v>
      </c>
    </row>
    <row r="1270" spans="1:12">
      <c r="A1270" s="42">
        <v>2020</v>
      </c>
      <c r="B1270" s="42">
        <v>421</v>
      </c>
      <c r="C1270" s="1">
        <v>43887</v>
      </c>
      <c r="D1270" s="1">
        <v>43901</v>
      </c>
      <c r="E1270" s="42" t="s">
        <v>2802</v>
      </c>
      <c r="F1270" s="42" t="s">
        <v>2803</v>
      </c>
      <c r="G1270" s="42" t="s">
        <v>2023</v>
      </c>
      <c r="H1270" s="46">
        <v>189.6</v>
      </c>
      <c r="J1270" s="42" t="s">
        <v>2690</v>
      </c>
      <c r="K1270" s="42" t="s">
        <v>116</v>
      </c>
      <c r="L1270" s="42" t="s">
        <v>1822</v>
      </c>
    </row>
    <row r="1271" spans="1:12">
      <c r="A1271" s="42">
        <v>2020</v>
      </c>
      <c r="B1271" s="42">
        <v>422</v>
      </c>
      <c r="C1271" s="1">
        <v>43887</v>
      </c>
      <c r="D1271" s="1">
        <v>43909</v>
      </c>
      <c r="E1271" s="42" t="s">
        <v>2356</v>
      </c>
      <c r="F1271" s="42" t="s">
        <v>2389</v>
      </c>
      <c r="G1271" s="42" t="s">
        <v>3036</v>
      </c>
      <c r="H1271" s="46">
        <v>55.2</v>
      </c>
      <c r="J1271" s="42" t="s">
        <v>2690</v>
      </c>
      <c r="K1271" s="42" t="s">
        <v>115</v>
      </c>
      <c r="L1271" s="42" t="s">
        <v>2808</v>
      </c>
    </row>
    <row r="1272" spans="1:12">
      <c r="A1272" s="42">
        <v>2020</v>
      </c>
      <c r="B1272" s="42">
        <v>442</v>
      </c>
      <c r="C1272" s="1">
        <v>43892</v>
      </c>
      <c r="D1272" s="1">
        <v>43908</v>
      </c>
      <c r="E1272" s="42" t="s">
        <v>2132</v>
      </c>
      <c r="F1272" s="42" t="s">
        <v>2133</v>
      </c>
      <c r="G1272" s="42" t="s">
        <v>372</v>
      </c>
      <c r="H1272" s="46">
        <v>27.6</v>
      </c>
      <c r="J1272" s="42" t="s">
        <v>2690</v>
      </c>
      <c r="K1272" s="42" t="s">
        <v>52</v>
      </c>
      <c r="L1272" s="42" t="s">
        <v>319</v>
      </c>
    </row>
    <row r="1273" spans="1:12">
      <c r="A1273" s="42">
        <v>2020</v>
      </c>
      <c r="B1273" s="42">
        <v>443</v>
      </c>
      <c r="C1273" s="1">
        <v>43892</v>
      </c>
      <c r="D1273" s="1">
        <v>43908</v>
      </c>
      <c r="E1273" s="42" t="s">
        <v>1830</v>
      </c>
      <c r="F1273" s="42" t="s">
        <v>1831</v>
      </c>
      <c r="G1273" s="42" t="s">
        <v>372</v>
      </c>
      <c r="H1273" s="46">
        <v>27.6</v>
      </c>
      <c r="J1273" s="42" t="s">
        <v>2690</v>
      </c>
      <c r="K1273" s="42" t="s">
        <v>116</v>
      </c>
      <c r="L1273" s="42" t="s">
        <v>1822</v>
      </c>
    </row>
    <row r="1274" spans="1:12">
      <c r="A1274" s="42">
        <v>2020</v>
      </c>
      <c r="B1274" s="42">
        <v>444</v>
      </c>
      <c r="C1274" s="1">
        <v>43892</v>
      </c>
      <c r="D1274" s="1">
        <v>43908</v>
      </c>
      <c r="E1274" s="42" t="s">
        <v>2804</v>
      </c>
      <c r="F1274" s="42" t="s">
        <v>2805</v>
      </c>
      <c r="G1274" s="42" t="s">
        <v>372</v>
      </c>
      <c r="H1274" s="46">
        <v>27.6</v>
      </c>
      <c r="J1274" s="42" t="s">
        <v>2690</v>
      </c>
      <c r="K1274" s="42" t="s">
        <v>116</v>
      </c>
      <c r="L1274" s="42" t="s">
        <v>1822</v>
      </c>
    </row>
    <row r="1275" spans="1:12">
      <c r="A1275" s="42">
        <v>2020</v>
      </c>
      <c r="B1275" s="42">
        <v>448</v>
      </c>
      <c r="C1275" s="1">
        <v>43895</v>
      </c>
      <c r="D1275" s="1">
        <v>43904</v>
      </c>
      <c r="E1275" s="42" t="s">
        <v>1830</v>
      </c>
      <c r="F1275" s="42" t="s">
        <v>1831</v>
      </c>
      <c r="G1275" s="42" t="s">
        <v>3037</v>
      </c>
      <c r="H1275" s="46">
        <v>2988</v>
      </c>
      <c r="J1275" s="42" t="s">
        <v>2690</v>
      </c>
      <c r="K1275" s="42" t="s">
        <v>116</v>
      </c>
      <c r="L1275" s="42" t="s">
        <v>1822</v>
      </c>
    </row>
    <row r="1276" spans="1:12">
      <c r="A1276" s="42">
        <v>2020</v>
      </c>
      <c r="B1276" s="42">
        <v>487</v>
      </c>
      <c r="C1276" s="1">
        <v>43896</v>
      </c>
      <c r="D1276" s="1">
        <v>43908</v>
      </c>
      <c r="E1276" s="42" t="s">
        <v>3043</v>
      </c>
      <c r="F1276" s="42" t="s">
        <v>3044</v>
      </c>
      <c r="G1276" s="42" t="s">
        <v>3045</v>
      </c>
      <c r="H1276" s="46">
        <v>27.6</v>
      </c>
      <c r="J1276" s="42" t="s">
        <v>2690</v>
      </c>
      <c r="K1276" s="42" t="s">
        <v>54</v>
      </c>
      <c r="L1276" s="42" t="s">
        <v>919</v>
      </c>
    </row>
    <row r="1277" spans="1:12">
      <c r="A1277" s="42">
        <v>2020</v>
      </c>
      <c r="B1277" s="42">
        <v>502</v>
      </c>
      <c r="C1277" s="1">
        <v>43896</v>
      </c>
      <c r="D1277" s="1">
        <v>43909</v>
      </c>
      <c r="E1277" s="42" t="s">
        <v>2882</v>
      </c>
      <c r="F1277" s="42" t="s">
        <v>2423</v>
      </c>
      <c r="G1277" s="42" t="s">
        <v>2883</v>
      </c>
      <c r="H1277" s="46">
        <v>572.4</v>
      </c>
      <c r="J1277" s="42" t="s">
        <v>2690</v>
      </c>
      <c r="K1277" s="42" t="s">
        <v>61</v>
      </c>
      <c r="L1277" s="42" t="s">
        <v>387</v>
      </c>
    </row>
    <row r="1278" spans="1:12">
      <c r="A1278" s="42">
        <v>2020</v>
      </c>
      <c r="B1278" s="42">
        <v>460</v>
      </c>
      <c r="C1278" s="1">
        <v>43896</v>
      </c>
      <c r="D1278" s="1">
        <v>43916</v>
      </c>
      <c r="E1278" s="42" t="s">
        <v>3040</v>
      </c>
      <c r="F1278" s="42" t="s">
        <v>3041</v>
      </c>
      <c r="G1278" s="42" t="s">
        <v>3042</v>
      </c>
      <c r="H1278" s="46">
        <v>82.8</v>
      </c>
      <c r="J1278" s="42" t="s">
        <v>2690</v>
      </c>
      <c r="K1278" s="42" t="s">
        <v>53</v>
      </c>
      <c r="L1278" s="42" t="s">
        <v>377</v>
      </c>
    </row>
    <row r="1279" spans="1:12">
      <c r="A1279" s="42">
        <v>2020</v>
      </c>
      <c r="B1279" s="42">
        <v>483</v>
      </c>
      <c r="C1279" s="1">
        <v>43896</v>
      </c>
      <c r="D1279" s="1">
        <v>43916</v>
      </c>
      <c r="E1279" s="42" t="s">
        <v>2770</v>
      </c>
      <c r="F1279" s="42" t="s">
        <v>2771</v>
      </c>
      <c r="G1279" s="42" t="s">
        <v>2364</v>
      </c>
      <c r="H1279" s="46">
        <v>45.6</v>
      </c>
      <c r="J1279" s="42" t="s">
        <v>2690</v>
      </c>
      <c r="K1279" s="42" t="s">
        <v>84</v>
      </c>
      <c r="L1279" s="42" t="s">
        <v>1397</v>
      </c>
    </row>
    <row r="1280" spans="1:12">
      <c r="A1280" s="42">
        <v>2020</v>
      </c>
      <c r="B1280" s="42">
        <v>483</v>
      </c>
      <c r="C1280" s="1">
        <v>43896</v>
      </c>
      <c r="D1280" s="1">
        <v>43916</v>
      </c>
      <c r="E1280" s="42" t="s">
        <v>2772</v>
      </c>
      <c r="F1280" s="42" t="s">
        <v>2773</v>
      </c>
      <c r="G1280" s="42" t="s">
        <v>2364</v>
      </c>
      <c r="H1280" s="46">
        <v>45.6</v>
      </c>
      <c r="J1280" s="42" t="s">
        <v>2690</v>
      </c>
      <c r="K1280" s="42" t="s">
        <v>84</v>
      </c>
      <c r="L1280" s="42" t="s">
        <v>1397</v>
      </c>
    </row>
    <row r="1281" spans="1:12">
      <c r="A1281" s="42">
        <v>2020</v>
      </c>
      <c r="B1281" s="42">
        <v>483</v>
      </c>
      <c r="C1281" s="1">
        <v>43896</v>
      </c>
      <c r="D1281" s="1">
        <v>43916</v>
      </c>
      <c r="E1281" s="42" t="s">
        <v>2774</v>
      </c>
      <c r="F1281" s="42" t="s">
        <v>2773</v>
      </c>
      <c r="G1281" s="42" t="s">
        <v>2364</v>
      </c>
      <c r="H1281" s="46">
        <v>45.6</v>
      </c>
      <c r="J1281" s="42" t="s">
        <v>2690</v>
      </c>
      <c r="K1281" s="42" t="s">
        <v>84</v>
      </c>
      <c r="L1281" s="42" t="s">
        <v>1397</v>
      </c>
    </row>
    <row r="1282" spans="1:12">
      <c r="A1282" s="42">
        <v>2020</v>
      </c>
      <c r="B1282" s="42">
        <v>483</v>
      </c>
      <c r="C1282" s="1">
        <v>43896</v>
      </c>
      <c r="D1282" s="1">
        <v>43916</v>
      </c>
      <c r="E1282" s="42" t="s">
        <v>2775</v>
      </c>
      <c r="F1282" s="42" t="s">
        <v>2773</v>
      </c>
      <c r="G1282" s="42" t="s">
        <v>2364</v>
      </c>
      <c r="H1282" s="46">
        <v>45.6</v>
      </c>
      <c r="J1282" s="42" t="s">
        <v>2690</v>
      </c>
      <c r="K1282" s="42" t="s">
        <v>84</v>
      </c>
      <c r="L1282" s="42" t="s">
        <v>1397</v>
      </c>
    </row>
    <row r="1283" spans="1:12">
      <c r="A1283" s="42">
        <v>2020</v>
      </c>
      <c r="B1283" s="42">
        <v>456</v>
      </c>
      <c r="C1283" s="1">
        <v>43896</v>
      </c>
      <c r="D1283" s="1">
        <v>43937</v>
      </c>
      <c r="E1283" s="42" t="s">
        <v>3038</v>
      </c>
      <c r="F1283" s="42" t="s">
        <v>3039</v>
      </c>
      <c r="G1283" s="42" t="s">
        <v>2589</v>
      </c>
      <c r="H1283" s="46">
        <v>315.60000000000002</v>
      </c>
      <c r="J1283" s="42" t="s">
        <v>2690</v>
      </c>
      <c r="K1283" s="42" t="s">
        <v>29</v>
      </c>
      <c r="L1283" s="42" t="s">
        <v>315</v>
      </c>
    </row>
    <row r="1284" spans="1:12">
      <c r="A1284" s="42">
        <v>2020</v>
      </c>
      <c r="B1284" s="42">
        <v>524</v>
      </c>
      <c r="C1284" s="1">
        <v>43899</v>
      </c>
      <c r="D1284" s="1">
        <v>44040</v>
      </c>
      <c r="E1284" s="42" t="s">
        <v>2231</v>
      </c>
      <c r="F1284" s="42" t="s">
        <v>2232</v>
      </c>
      <c r="G1284" s="42" t="s">
        <v>3046</v>
      </c>
      <c r="H1284" s="46">
        <v>27.6</v>
      </c>
      <c r="J1284" s="42" t="s">
        <v>2690</v>
      </c>
      <c r="K1284" s="42" t="s">
        <v>156</v>
      </c>
      <c r="L1284" s="42" t="s">
        <v>1373</v>
      </c>
    </row>
    <row r="1285" spans="1:12">
      <c r="A1285" s="42">
        <v>2020</v>
      </c>
      <c r="B1285" s="42">
        <v>535</v>
      </c>
      <c r="C1285" s="1">
        <v>43901</v>
      </c>
      <c r="D1285" s="1">
        <v>43915</v>
      </c>
      <c r="E1285" s="42" t="s">
        <v>2889</v>
      </c>
      <c r="F1285" s="42" t="s">
        <v>2890</v>
      </c>
      <c r="G1285" s="42" t="s">
        <v>3049</v>
      </c>
      <c r="H1285" s="46">
        <v>1641.6</v>
      </c>
      <c r="J1285" s="42" t="s">
        <v>2690</v>
      </c>
      <c r="K1285" s="42" t="s">
        <v>59</v>
      </c>
      <c r="L1285" s="42" t="s">
        <v>679</v>
      </c>
    </row>
    <row r="1286" spans="1:12">
      <c r="A1286" s="42">
        <v>2020</v>
      </c>
      <c r="B1286" s="42">
        <v>526</v>
      </c>
      <c r="C1286" s="1">
        <v>43901</v>
      </c>
      <c r="D1286" s="1">
        <v>43917</v>
      </c>
      <c r="E1286" s="42" t="s">
        <v>2884</v>
      </c>
      <c r="F1286" s="42" t="s">
        <v>2885</v>
      </c>
      <c r="G1286" s="42" t="s">
        <v>3036</v>
      </c>
      <c r="H1286" s="46">
        <v>484.8</v>
      </c>
      <c r="J1286" s="42" t="s">
        <v>2690</v>
      </c>
      <c r="K1286" s="42" t="s">
        <v>116</v>
      </c>
      <c r="L1286" s="42" t="s">
        <v>1822</v>
      </c>
    </row>
    <row r="1287" spans="1:12">
      <c r="A1287" s="42">
        <v>2020</v>
      </c>
      <c r="B1287" s="42">
        <v>527</v>
      </c>
      <c r="C1287" s="1">
        <v>43901</v>
      </c>
      <c r="D1287" s="1">
        <v>43973</v>
      </c>
      <c r="F1287" s="42" t="s">
        <v>3047</v>
      </c>
      <c r="G1287" s="42" t="s">
        <v>3048</v>
      </c>
      <c r="H1287" s="46">
        <v>4176</v>
      </c>
      <c r="J1287" s="42" t="s">
        <v>2690</v>
      </c>
      <c r="K1287" s="42" t="s">
        <v>26</v>
      </c>
      <c r="L1287" s="42" t="s">
        <v>2072</v>
      </c>
    </row>
    <row r="1288" spans="1:12">
      <c r="A1288" s="42">
        <v>2020</v>
      </c>
      <c r="B1288" s="42">
        <v>576</v>
      </c>
      <c r="C1288" s="1">
        <v>43913</v>
      </c>
      <c r="D1288" s="1">
        <v>43937</v>
      </c>
      <c r="E1288" s="42" t="s">
        <v>3050</v>
      </c>
      <c r="F1288" s="42" t="s">
        <v>3051</v>
      </c>
      <c r="G1288" s="42" t="s">
        <v>898</v>
      </c>
      <c r="H1288" s="46">
        <v>330</v>
      </c>
      <c r="J1288" s="42" t="s">
        <v>2690</v>
      </c>
      <c r="K1288" s="42" t="s">
        <v>28</v>
      </c>
      <c r="L1288" s="42" t="s">
        <v>689</v>
      </c>
    </row>
    <row r="1289" spans="1:12">
      <c r="A1289" s="42">
        <v>2020</v>
      </c>
      <c r="B1289" s="42">
        <v>577</v>
      </c>
      <c r="C1289" s="1">
        <v>43913</v>
      </c>
      <c r="D1289" s="1">
        <v>43937</v>
      </c>
      <c r="E1289" s="42" t="s">
        <v>3052</v>
      </c>
      <c r="F1289" s="42" t="s">
        <v>3051</v>
      </c>
      <c r="G1289" s="42" t="s">
        <v>898</v>
      </c>
      <c r="H1289" s="46">
        <v>330</v>
      </c>
      <c r="J1289" s="42" t="s">
        <v>2690</v>
      </c>
      <c r="K1289" s="42" t="s">
        <v>28</v>
      </c>
      <c r="L1289" s="42" t="s">
        <v>689</v>
      </c>
    </row>
    <row r="1290" spans="1:12">
      <c r="A1290" s="42">
        <v>2020</v>
      </c>
      <c r="B1290" s="42">
        <v>578</v>
      </c>
      <c r="C1290" s="1">
        <v>43913</v>
      </c>
      <c r="D1290" s="1">
        <v>43937</v>
      </c>
      <c r="E1290" s="42" t="s">
        <v>3053</v>
      </c>
      <c r="F1290" s="42" t="s">
        <v>3051</v>
      </c>
      <c r="G1290" s="42" t="s">
        <v>898</v>
      </c>
      <c r="H1290" s="46">
        <v>27.6</v>
      </c>
      <c r="J1290" s="42" t="s">
        <v>2690</v>
      </c>
      <c r="K1290" s="42" t="s">
        <v>28</v>
      </c>
      <c r="L1290" s="42" t="s">
        <v>689</v>
      </c>
    </row>
    <row r="1291" spans="1:12">
      <c r="A1291" s="42">
        <v>2020</v>
      </c>
      <c r="B1291" s="42">
        <v>603</v>
      </c>
      <c r="C1291" s="1">
        <v>43921</v>
      </c>
      <c r="D1291" s="1">
        <v>43930</v>
      </c>
      <c r="E1291" s="42" t="s">
        <v>1223</v>
      </c>
      <c r="F1291" s="42" t="s">
        <v>1224</v>
      </c>
      <c r="G1291" s="42" t="s">
        <v>302</v>
      </c>
      <c r="H1291" s="46">
        <v>128.4</v>
      </c>
      <c r="J1291" s="42" t="s">
        <v>2690</v>
      </c>
      <c r="K1291" s="42" t="s">
        <v>86</v>
      </c>
      <c r="L1291" s="42" t="s">
        <v>2998</v>
      </c>
    </row>
    <row r="1292" spans="1:12">
      <c r="A1292" s="42">
        <v>2020</v>
      </c>
      <c r="B1292" s="42">
        <v>604</v>
      </c>
      <c r="C1292" s="1">
        <v>43921</v>
      </c>
      <c r="D1292" s="1">
        <v>43930</v>
      </c>
      <c r="E1292" s="42" t="s">
        <v>2999</v>
      </c>
      <c r="F1292" s="42" t="s">
        <v>3000</v>
      </c>
      <c r="G1292" s="42" t="s">
        <v>3054</v>
      </c>
      <c r="H1292" s="46">
        <v>55.2</v>
      </c>
      <c r="J1292" s="42" t="s">
        <v>2690</v>
      </c>
      <c r="K1292" s="42" t="s">
        <v>86</v>
      </c>
      <c r="L1292" s="42" t="s">
        <v>2998</v>
      </c>
    </row>
    <row r="1293" spans="1:12">
      <c r="A1293" s="42">
        <v>2020</v>
      </c>
      <c r="B1293" s="42">
        <v>608</v>
      </c>
      <c r="C1293" s="1">
        <v>43922</v>
      </c>
      <c r="D1293" s="1">
        <v>43930</v>
      </c>
      <c r="E1293" s="42" t="s">
        <v>2884</v>
      </c>
      <c r="F1293" s="42" t="s">
        <v>2885</v>
      </c>
      <c r="G1293" s="42" t="s">
        <v>372</v>
      </c>
      <c r="H1293" s="46">
        <v>27.6</v>
      </c>
      <c r="J1293" s="42" t="s">
        <v>2690</v>
      </c>
      <c r="K1293" s="42" t="s">
        <v>116</v>
      </c>
      <c r="L1293" s="42" t="s">
        <v>1822</v>
      </c>
    </row>
    <row r="1294" spans="1:12">
      <c r="A1294" s="42">
        <v>2020</v>
      </c>
      <c r="B1294" s="42">
        <v>606</v>
      </c>
      <c r="C1294" s="1">
        <v>43922</v>
      </c>
      <c r="D1294" s="1">
        <v>43935</v>
      </c>
      <c r="E1294" s="42" t="s">
        <v>2802</v>
      </c>
      <c r="F1294" s="42" t="s">
        <v>2803</v>
      </c>
      <c r="G1294" s="42" t="s">
        <v>372</v>
      </c>
      <c r="H1294" s="46">
        <v>27.6</v>
      </c>
      <c r="J1294" s="42" t="s">
        <v>2690</v>
      </c>
      <c r="K1294" s="42" t="s">
        <v>116</v>
      </c>
      <c r="L1294" s="42" t="s">
        <v>1822</v>
      </c>
    </row>
    <row r="1295" spans="1:12">
      <c r="A1295" s="42">
        <v>2020</v>
      </c>
      <c r="B1295" s="42">
        <v>607</v>
      </c>
      <c r="C1295" s="1">
        <v>43922</v>
      </c>
      <c r="D1295" s="1">
        <v>43935</v>
      </c>
      <c r="E1295" s="42" t="s">
        <v>2802</v>
      </c>
      <c r="F1295" s="42" t="s">
        <v>2803</v>
      </c>
      <c r="G1295" s="42" t="s">
        <v>398</v>
      </c>
      <c r="H1295" s="46">
        <v>82.8</v>
      </c>
      <c r="J1295" s="42" t="s">
        <v>2690</v>
      </c>
      <c r="K1295" s="42" t="s">
        <v>116</v>
      </c>
      <c r="L1295" s="42" t="s">
        <v>1822</v>
      </c>
    </row>
    <row r="1296" spans="1:12">
      <c r="A1296" s="42">
        <v>2020</v>
      </c>
      <c r="B1296" s="42">
        <v>609</v>
      </c>
      <c r="C1296" s="1">
        <v>43922</v>
      </c>
      <c r="D1296" s="1">
        <v>43935</v>
      </c>
      <c r="E1296" s="42" t="s">
        <v>2884</v>
      </c>
      <c r="F1296" s="42" t="s">
        <v>2885</v>
      </c>
      <c r="G1296" s="42" t="s">
        <v>398</v>
      </c>
      <c r="H1296" s="46">
        <v>3552</v>
      </c>
      <c r="J1296" s="42" t="s">
        <v>2690</v>
      </c>
      <c r="K1296" s="42" t="s">
        <v>116</v>
      </c>
      <c r="L1296" s="42" t="s">
        <v>1822</v>
      </c>
    </row>
    <row r="1297" spans="1:12">
      <c r="A1297" s="42">
        <v>2020</v>
      </c>
      <c r="B1297" s="42">
        <v>619</v>
      </c>
      <c r="C1297" s="1">
        <v>43927</v>
      </c>
      <c r="D1297" s="1">
        <v>43955</v>
      </c>
      <c r="E1297" s="42" t="s">
        <v>3055</v>
      </c>
      <c r="F1297" s="42" t="s">
        <v>326</v>
      </c>
      <c r="G1297" s="42" t="s">
        <v>3056</v>
      </c>
      <c r="H1297" s="46">
        <v>84.6</v>
      </c>
      <c r="J1297" s="42" t="s">
        <v>2690</v>
      </c>
      <c r="K1297" s="42" t="s">
        <v>26</v>
      </c>
      <c r="L1297" s="42" t="s">
        <v>2072</v>
      </c>
    </row>
    <row r="1298" spans="1:12">
      <c r="A1298" s="42">
        <v>2020</v>
      </c>
      <c r="B1298" s="42">
        <v>619</v>
      </c>
      <c r="C1298" s="1">
        <v>43927</v>
      </c>
      <c r="D1298" s="1">
        <v>43955</v>
      </c>
      <c r="E1298" s="42" t="s">
        <v>643</v>
      </c>
      <c r="F1298" s="42" t="s">
        <v>326</v>
      </c>
      <c r="G1298" s="42" t="s">
        <v>3056</v>
      </c>
      <c r="H1298" s="46">
        <v>84.6</v>
      </c>
      <c r="J1298" s="42" t="s">
        <v>2690</v>
      </c>
      <c r="K1298" s="42" t="s">
        <v>26</v>
      </c>
      <c r="L1298" s="42" t="s">
        <v>2072</v>
      </c>
    </row>
    <row r="1299" spans="1:12">
      <c r="A1299" s="42">
        <v>2020</v>
      </c>
      <c r="B1299" s="42">
        <v>643</v>
      </c>
      <c r="C1299" s="1">
        <v>43929</v>
      </c>
      <c r="D1299" s="1">
        <v>43956</v>
      </c>
      <c r="E1299" s="42" t="s">
        <v>3057</v>
      </c>
      <c r="F1299" s="42" t="s">
        <v>3058</v>
      </c>
      <c r="G1299" s="42" t="s">
        <v>2023</v>
      </c>
      <c r="H1299" s="46">
        <v>82.8</v>
      </c>
      <c r="J1299" s="42" t="s">
        <v>2690</v>
      </c>
      <c r="K1299" s="42" t="s">
        <v>79</v>
      </c>
      <c r="L1299" s="42" t="s">
        <v>2079</v>
      </c>
    </row>
    <row r="1300" spans="1:12">
      <c r="A1300" s="42">
        <v>2020</v>
      </c>
      <c r="B1300" s="42">
        <v>670</v>
      </c>
      <c r="C1300" s="1">
        <v>43936</v>
      </c>
      <c r="D1300" s="1">
        <v>43956</v>
      </c>
      <c r="E1300" s="42" t="s">
        <v>3059</v>
      </c>
      <c r="F1300" s="42" t="s">
        <v>3060</v>
      </c>
      <c r="G1300" s="42" t="s">
        <v>3061</v>
      </c>
      <c r="H1300" s="46">
        <v>27.6</v>
      </c>
      <c r="J1300" s="42" t="s">
        <v>2690</v>
      </c>
      <c r="K1300" s="42" t="s">
        <v>86</v>
      </c>
      <c r="L1300" s="42" t="s">
        <v>2998</v>
      </c>
    </row>
    <row r="1301" spans="1:12">
      <c r="A1301" s="42">
        <v>2020</v>
      </c>
      <c r="B1301" s="42">
        <v>670</v>
      </c>
      <c r="C1301" s="1">
        <v>43936</v>
      </c>
      <c r="D1301" s="1">
        <v>43956</v>
      </c>
      <c r="E1301" s="42" t="s">
        <v>3062</v>
      </c>
      <c r="F1301" s="42" t="s">
        <v>3060</v>
      </c>
      <c r="G1301" s="42" t="s">
        <v>3061</v>
      </c>
      <c r="H1301" s="46">
        <v>27.6</v>
      </c>
      <c r="J1301" s="42" t="s">
        <v>2690</v>
      </c>
      <c r="K1301" s="42" t="s">
        <v>86</v>
      </c>
      <c r="L1301" s="42" t="s">
        <v>2998</v>
      </c>
    </row>
    <row r="1302" spans="1:12">
      <c r="A1302" s="42">
        <v>2020</v>
      </c>
      <c r="B1302" s="42">
        <v>678</v>
      </c>
      <c r="C1302" s="1">
        <v>43941</v>
      </c>
      <c r="D1302" s="1">
        <v>43958</v>
      </c>
      <c r="E1302" s="42" t="s">
        <v>2044</v>
      </c>
      <c r="F1302" s="42" t="s">
        <v>2045</v>
      </c>
      <c r="G1302" s="42" t="s">
        <v>372</v>
      </c>
      <c r="H1302" s="46">
        <v>27.6</v>
      </c>
      <c r="J1302" s="42" t="s">
        <v>2690</v>
      </c>
      <c r="K1302" s="42" t="s">
        <v>109</v>
      </c>
      <c r="L1302" s="42" t="s">
        <v>2084</v>
      </c>
    </row>
    <row r="1303" spans="1:12">
      <c r="A1303" s="42">
        <v>2020</v>
      </c>
      <c r="B1303" s="42">
        <v>679</v>
      </c>
      <c r="C1303" s="1">
        <v>43941</v>
      </c>
      <c r="D1303" s="1">
        <v>43958</v>
      </c>
      <c r="E1303" s="42" t="s">
        <v>2693</v>
      </c>
      <c r="F1303" s="42" t="s">
        <v>2694</v>
      </c>
      <c r="G1303" s="42" t="s">
        <v>3063</v>
      </c>
      <c r="H1303" s="46">
        <v>2550</v>
      </c>
      <c r="J1303" s="42" t="s">
        <v>2690</v>
      </c>
      <c r="K1303" s="42" t="s">
        <v>59</v>
      </c>
      <c r="L1303" s="42" t="s">
        <v>679</v>
      </c>
    </row>
    <row r="1304" spans="1:12">
      <c r="A1304" s="42">
        <v>2020</v>
      </c>
      <c r="B1304" s="42">
        <v>689</v>
      </c>
      <c r="C1304" s="1">
        <v>43948</v>
      </c>
      <c r="D1304" s="1">
        <v>43962</v>
      </c>
      <c r="E1304" s="42" t="s">
        <v>3064</v>
      </c>
      <c r="F1304" s="42" t="s">
        <v>3065</v>
      </c>
      <c r="G1304" s="42" t="s">
        <v>3066</v>
      </c>
      <c r="H1304" s="46">
        <v>165.6</v>
      </c>
      <c r="J1304" s="42" t="s">
        <v>2690</v>
      </c>
      <c r="K1304" s="42" t="s">
        <v>170</v>
      </c>
      <c r="L1304" s="42" t="s">
        <v>2961</v>
      </c>
    </row>
    <row r="1305" spans="1:12">
      <c r="A1305" s="42">
        <v>2020</v>
      </c>
      <c r="B1305" s="42">
        <v>695</v>
      </c>
      <c r="C1305" s="1">
        <v>43948</v>
      </c>
      <c r="D1305" s="1">
        <v>43979</v>
      </c>
      <c r="E1305" s="42" t="s">
        <v>3067</v>
      </c>
      <c r="F1305" s="42" t="s">
        <v>3068</v>
      </c>
      <c r="G1305" s="42" t="s">
        <v>3069</v>
      </c>
      <c r="H1305" s="46">
        <v>420</v>
      </c>
      <c r="J1305" s="42" t="s">
        <v>2690</v>
      </c>
      <c r="K1305" s="42" t="s">
        <v>145</v>
      </c>
      <c r="L1305" s="42" t="s">
        <v>3070</v>
      </c>
    </row>
    <row r="1306" spans="1:12">
      <c r="A1306" s="42">
        <v>2020</v>
      </c>
      <c r="B1306" s="42">
        <v>727</v>
      </c>
      <c r="C1306" s="1">
        <v>43962</v>
      </c>
      <c r="D1306" s="1">
        <v>43978</v>
      </c>
      <c r="E1306" s="42" t="s">
        <v>3071</v>
      </c>
      <c r="F1306" s="42" t="s">
        <v>3072</v>
      </c>
      <c r="G1306" s="42" t="s">
        <v>372</v>
      </c>
      <c r="H1306" s="46">
        <v>27.6</v>
      </c>
      <c r="J1306" s="42" t="s">
        <v>2690</v>
      </c>
      <c r="K1306" s="42" t="s">
        <v>116</v>
      </c>
      <c r="L1306" s="42" t="s">
        <v>1822</v>
      </c>
    </row>
    <row r="1307" spans="1:12">
      <c r="A1307" s="42">
        <v>2020</v>
      </c>
      <c r="B1307" s="42">
        <v>745</v>
      </c>
      <c r="C1307" s="1">
        <v>43963</v>
      </c>
      <c r="D1307" s="1">
        <v>43978</v>
      </c>
      <c r="E1307" s="42" t="s">
        <v>3073</v>
      </c>
      <c r="F1307" s="42" t="s">
        <v>3074</v>
      </c>
      <c r="G1307" s="42" t="s">
        <v>3075</v>
      </c>
      <c r="H1307" s="46">
        <v>84</v>
      </c>
      <c r="J1307" s="42" t="s">
        <v>2690</v>
      </c>
      <c r="K1307" s="42" t="s">
        <v>89</v>
      </c>
      <c r="L1307" s="42" t="s">
        <v>1641</v>
      </c>
    </row>
    <row r="1308" spans="1:12">
      <c r="A1308" s="42">
        <v>2020</v>
      </c>
      <c r="B1308" s="42">
        <v>760</v>
      </c>
      <c r="C1308" s="1">
        <v>43965</v>
      </c>
      <c r="D1308" s="1">
        <v>44040</v>
      </c>
      <c r="E1308" s="42" t="s">
        <v>3076</v>
      </c>
      <c r="F1308" s="42" t="s">
        <v>3077</v>
      </c>
      <c r="G1308" s="42" t="s">
        <v>372</v>
      </c>
      <c r="H1308" s="46" t="s">
        <v>3482</v>
      </c>
      <c r="J1308" s="42" t="s">
        <v>2690</v>
      </c>
      <c r="K1308" s="42" t="s">
        <v>103</v>
      </c>
      <c r="L1308" s="42" t="s">
        <v>426</v>
      </c>
    </row>
    <row r="1309" spans="1:12">
      <c r="A1309" s="42">
        <v>2020</v>
      </c>
      <c r="B1309" s="42">
        <v>761</v>
      </c>
      <c r="C1309" s="1">
        <v>43965</v>
      </c>
      <c r="D1309" s="1">
        <v>44040</v>
      </c>
      <c r="E1309" s="42" t="s">
        <v>3078</v>
      </c>
      <c r="F1309" s="42" t="s">
        <v>3079</v>
      </c>
      <c r="G1309" s="42" t="s">
        <v>372</v>
      </c>
      <c r="H1309" s="46">
        <v>27.6</v>
      </c>
      <c r="J1309" s="42" t="s">
        <v>2690</v>
      </c>
      <c r="K1309" s="42" t="s">
        <v>103</v>
      </c>
      <c r="L1309" s="42" t="s">
        <v>426</v>
      </c>
    </row>
    <row r="1310" spans="1:12">
      <c r="A1310" s="42">
        <v>2020</v>
      </c>
      <c r="B1310" s="42">
        <v>770</v>
      </c>
      <c r="C1310" s="1">
        <v>43969</v>
      </c>
      <c r="D1310" s="1">
        <v>44008</v>
      </c>
      <c r="E1310" s="42" t="s">
        <v>2010</v>
      </c>
      <c r="F1310" s="42" t="s">
        <v>2011</v>
      </c>
      <c r="G1310" s="42" t="s">
        <v>3080</v>
      </c>
      <c r="H1310" s="46">
        <v>145.19999999999999</v>
      </c>
      <c r="J1310" s="42" t="s">
        <v>2690</v>
      </c>
      <c r="K1310" s="42" t="s">
        <v>87</v>
      </c>
      <c r="L1310" s="42" t="s">
        <v>1001</v>
      </c>
    </row>
    <row r="1311" spans="1:12">
      <c r="A1311" s="42">
        <v>2020</v>
      </c>
      <c r="B1311" s="42">
        <v>812</v>
      </c>
      <c r="C1311" s="1">
        <v>43972</v>
      </c>
      <c r="D1311" s="1">
        <v>44007</v>
      </c>
      <c r="E1311" s="42" t="s">
        <v>2781</v>
      </c>
      <c r="F1311" s="42" t="s">
        <v>2782</v>
      </c>
      <c r="G1311" s="42" t="s">
        <v>2364</v>
      </c>
      <c r="H1311" s="46">
        <v>182.4</v>
      </c>
      <c r="J1311" s="42" t="s">
        <v>2690</v>
      </c>
      <c r="K1311" s="42" t="s">
        <v>91</v>
      </c>
      <c r="L1311" s="42" t="s">
        <v>1266</v>
      </c>
    </row>
    <row r="1312" spans="1:12">
      <c r="A1312" s="42">
        <v>2020</v>
      </c>
      <c r="B1312" s="42">
        <v>813</v>
      </c>
      <c r="C1312" s="1">
        <v>43972</v>
      </c>
      <c r="D1312" s="1">
        <v>44008</v>
      </c>
      <c r="E1312" s="42" t="s">
        <v>2889</v>
      </c>
      <c r="F1312" s="42" t="s">
        <v>2890</v>
      </c>
      <c r="G1312" s="42" t="s">
        <v>3081</v>
      </c>
      <c r="H1312" s="46">
        <v>82.8</v>
      </c>
      <c r="J1312" s="42" t="s">
        <v>2690</v>
      </c>
      <c r="K1312" s="42" t="s">
        <v>59</v>
      </c>
      <c r="L1312" s="42" t="s">
        <v>679</v>
      </c>
    </row>
    <row r="1313" spans="1:12">
      <c r="A1313" s="42">
        <v>2020</v>
      </c>
      <c r="B1313" s="42">
        <v>819</v>
      </c>
      <c r="C1313" s="1">
        <v>43972</v>
      </c>
      <c r="D1313" s="1">
        <v>44041</v>
      </c>
      <c r="E1313" s="42" t="s">
        <v>3082</v>
      </c>
      <c r="F1313" s="42" t="s">
        <v>3083</v>
      </c>
      <c r="G1313" s="42" t="s">
        <v>372</v>
      </c>
      <c r="H1313" s="46">
        <v>27.6</v>
      </c>
      <c r="J1313" s="42" t="s">
        <v>2690</v>
      </c>
      <c r="K1313" s="42" t="s">
        <v>96</v>
      </c>
      <c r="L1313" s="42" t="s">
        <v>354</v>
      </c>
    </row>
    <row r="1314" spans="1:12">
      <c r="A1314" s="42">
        <v>2020</v>
      </c>
      <c r="B1314" s="42">
        <v>819</v>
      </c>
      <c r="C1314" s="1">
        <v>43972</v>
      </c>
      <c r="D1314" s="1">
        <v>44041</v>
      </c>
      <c r="E1314" s="42" t="s">
        <v>1066</v>
      </c>
      <c r="F1314" s="42" t="s">
        <v>1067</v>
      </c>
      <c r="G1314" s="42" t="s">
        <v>372</v>
      </c>
      <c r="H1314" s="46">
        <v>27.6</v>
      </c>
      <c r="J1314" s="42" t="s">
        <v>2690</v>
      </c>
      <c r="K1314" s="42" t="s">
        <v>96</v>
      </c>
      <c r="L1314" s="42" t="s">
        <v>354</v>
      </c>
    </row>
    <row r="1315" spans="1:12">
      <c r="A1315" s="42">
        <v>2020</v>
      </c>
      <c r="B1315" s="42">
        <v>820</v>
      </c>
      <c r="C1315" s="1">
        <v>43972</v>
      </c>
      <c r="D1315" s="1">
        <v>44041</v>
      </c>
      <c r="E1315" s="42" t="s">
        <v>3084</v>
      </c>
      <c r="F1315" s="42" t="s">
        <v>3085</v>
      </c>
      <c r="G1315" s="42" t="s">
        <v>372</v>
      </c>
      <c r="H1315" s="46">
        <v>27.6</v>
      </c>
      <c r="J1315" s="42" t="s">
        <v>2690</v>
      </c>
      <c r="K1315" s="42" t="s">
        <v>96</v>
      </c>
      <c r="L1315" s="42" t="s">
        <v>354</v>
      </c>
    </row>
    <row r="1316" spans="1:12">
      <c r="A1316" s="42">
        <v>2020</v>
      </c>
      <c r="B1316" s="42">
        <v>821</v>
      </c>
      <c r="C1316" s="1">
        <v>43972</v>
      </c>
      <c r="D1316" s="1">
        <v>44041</v>
      </c>
      <c r="E1316" s="42" t="s">
        <v>3086</v>
      </c>
      <c r="F1316" s="42" t="s">
        <v>3087</v>
      </c>
      <c r="G1316" s="42" t="s">
        <v>372</v>
      </c>
      <c r="H1316" s="46">
        <v>27.6</v>
      </c>
      <c r="J1316" s="42" t="s">
        <v>2690</v>
      </c>
      <c r="K1316" s="42" t="s">
        <v>96</v>
      </c>
      <c r="L1316" s="42" t="s">
        <v>354</v>
      </c>
    </row>
    <row r="1317" spans="1:12">
      <c r="A1317" s="42">
        <v>2020</v>
      </c>
      <c r="B1317" s="42">
        <v>821</v>
      </c>
      <c r="C1317" s="1">
        <v>43972</v>
      </c>
      <c r="D1317" s="1">
        <v>44041</v>
      </c>
      <c r="E1317" s="42" t="s">
        <v>3088</v>
      </c>
      <c r="F1317" s="42" t="s">
        <v>3087</v>
      </c>
      <c r="G1317" s="42" t="s">
        <v>372</v>
      </c>
      <c r="H1317" s="46">
        <v>27.6</v>
      </c>
      <c r="J1317" s="42" t="s">
        <v>2690</v>
      </c>
      <c r="K1317" s="42" t="s">
        <v>96</v>
      </c>
      <c r="L1317" s="42" t="s">
        <v>354</v>
      </c>
    </row>
    <row r="1318" spans="1:12">
      <c r="A1318" s="42">
        <v>2020</v>
      </c>
      <c r="B1318" s="42">
        <v>847</v>
      </c>
      <c r="C1318" s="1">
        <v>43976</v>
      </c>
      <c r="D1318" s="1">
        <v>43985</v>
      </c>
      <c r="E1318" s="42" t="s">
        <v>2356</v>
      </c>
      <c r="F1318" s="42" t="s">
        <v>2357</v>
      </c>
      <c r="G1318" s="42" t="s">
        <v>2358</v>
      </c>
      <c r="H1318" s="46">
        <v>284.39999999999998</v>
      </c>
      <c r="J1318" s="42" t="s">
        <v>221</v>
      </c>
      <c r="K1318" s="42" t="s">
        <v>115</v>
      </c>
      <c r="L1318" s="42" t="s">
        <v>2359</v>
      </c>
    </row>
    <row r="1319" spans="1:12">
      <c r="A1319" s="42">
        <v>2020</v>
      </c>
      <c r="B1319" s="42">
        <v>890</v>
      </c>
      <c r="C1319" s="1">
        <v>43987</v>
      </c>
      <c r="D1319" s="1">
        <v>44006</v>
      </c>
      <c r="E1319" s="42" t="s">
        <v>2362</v>
      </c>
      <c r="F1319" s="42" t="s">
        <v>2363</v>
      </c>
      <c r="G1319" s="42" t="s">
        <v>2364</v>
      </c>
      <c r="H1319" s="46">
        <v>112.8</v>
      </c>
      <c r="J1319" s="42" t="s">
        <v>221</v>
      </c>
      <c r="K1319" s="42" t="s">
        <v>89</v>
      </c>
      <c r="L1319" s="42" t="s">
        <v>1641</v>
      </c>
    </row>
    <row r="1320" spans="1:12">
      <c r="A1320" s="42">
        <v>2020</v>
      </c>
      <c r="B1320" s="42">
        <v>890</v>
      </c>
      <c r="C1320" s="1">
        <v>43987</v>
      </c>
      <c r="D1320" s="1">
        <v>44006</v>
      </c>
      <c r="E1320" s="42" t="s">
        <v>2365</v>
      </c>
      <c r="F1320" s="42" t="s">
        <v>2366</v>
      </c>
      <c r="G1320" s="42" t="s">
        <v>2364</v>
      </c>
      <c r="H1320" s="46">
        <v>112.8</v>
      </c>
      <c r="J1320" s="42" t="s">
        <v>221</v>
      </c>
      <c r="K1320" s="42" t="s">
        <v>89</v>
      </c>
      <c r="L1320" s="42" t="s">
        <v>1641</v>
      </c>
    </row>
    <row r="1321" spans="1:12">
      <c r="A1321" s="42">
        <v>2020</v>
      </c>
      <c r="B1321" s="42">
        <v>885</v>
      </c>
      <c r="C1321" s="1">
        <v>43987</v>
      </c>
      <c r="E1321" s="42" t="s">
        <v>2360</v>
      </c>
      <c r="F1321" s="42" t="s">
        <v>1415</v>
      </c>
      <c r="G1321" s="42" t="s">
        <v>1891</v>
      </c>
      <c r="H1321" s="46">
        <v>23</v>
      </c>
      <c r="J1321" s="42" t="s">
        <v>221</v>
      </c>
      <c r="K1321" s="42" t="s">
        <v>58</v>
      </c>
      <c r="L1321" s="42" t="s">
        <v>2361</v>
      </c>
    </row>
    <row r="1322" spans="1:12">
      <c r="A1322" s="42">
        <v>2020</v>
      </c>
      <c r="B1322" s="42">
        <v>907</v>
      </c>
      <c r="C1322" s="1">
        <v>43991</v>
      </c>
      <c r="D1322" s="1">
        <v>44035</v>
      </c>
      <c r="E1322" s="42" t="s">
        <v>2367</v>
      </c>
      <c r="F1322" s="42" t="s">
        <v>2368</v>
      </c>
      <c r="G1322" s="42" t="s">
        <v>1891</v>
      </c>
      <c r="H1322" s="46">
        <v>23</v>
      </c>
      <c r="J1322" s="42" t="s">
        <v>221</v>
      </c>
      <c r="K1322" s="42" t="s">
        <v>50</v>
      </c>
      <c r="L1322" s="42" t="s">
        <v>446</v>
      </c>
    </row>
    <row r="1323" spans="1:12">
      <c r="A1323" s="42">
        <v>2020</v>
      </c>
      <c r="B1323" s="42">
        <v>935</v>
      </c>
      <c r="C1323" s="1">
        <v>43991</v>
      </c>
      <c r="D1323" s="1">
        <v>44035</v>
      </c>
      <c r="E1323" s="42" t="s">
        <v>2369</v>
      </c>
      <c r="F1323" s="42" t="s">
        <v>2370</v>
      </c>
      <c r="G1323" s="42" t="s">
        <v>372</v>
      </c>
      <c r="H1323" s="46">
        <v>23</v>
      </c>
      <c r="J1323" s="42" t="s">
        <v>221</v>
      </c>
      <c r="K1323" s="42" t="s">
        <v>52</v>
      </c>
      <c r="L1323" s="42" t="s">
        <v>2371</v>
      </c>
    </row>
    <row r="1324" spans="1:12">
      <c r="A1324" s="42">
        <v>2020</v>
      </c>
      <c r="B1324" s="42">
        <v>936</v>
      </c>
      <c r="C1324" s="1">
        <v>43991</v>
      </c>
      <c r="D1324" s="1">
        <v>44035</v>
      </c>
      <c r="E1324" s="42" t="s">
        <v>2372</v>
      </c>
      <c r="F1324" s="42" t="s">
        <v>2373</v>
      </c>
      <c r="G1324" s="42" t="s">
        <v>372</v>
      </c>
      <c r="H1324" s="46">
        <v>23</v>
      </c>
      <c r="J1324" s="42" t="s">
        <v>221</v>
      </c>
      <c r="K1324" s="42" t="s">
        <v>52</v>
      </c>
      <c r="L1324" s="42" t="s">
        <v>2371</v>
      </c>
    </row>
    <row r="1325" spans="1:12">
      <c r="A1325" s="42">
        <v>2020</v>
      </c>
      <c r="B1325" s="42">
        <v>964</v>
      </c>
      <c r="C1325" s="1">
        <v>43992</v>
      </c>
      <c r="D1325" s="1">
        <v>44015</v>
      </c>
      <c r="E1325" s="42" t="s">
        <v>2378</v>
      </c>
      <c r="F1325" s="42" t="s">
        <v>2379</v>
      </c>
      <c r="G1325" s="42" t="s">
        <v>2380</v>
      </c>
      <c r="H1325" s="46">
        <v>69</v>
      </c>
      <c r="J1325" s="42" t="s">
        <v>221</v>
      </c>
      <c r="K1325" s="42" t="s">
        <v>80</v>
      </c>
      <c r="L1325" s="42" t="s">
        <v>2381</v>
      </c>
    </row>
    <row r="1326" spans="1:12">
      <c r="A1326" s="42">
        <v>2020</v>
      </c>
      <c r="B1326" s="42">
        <v>958</v>
      </c>
      <c r="C1326" s="1">
        <v>43992</v>
      </c>
      <c r="D1326" s="1">
        <v>44035</v>
      </c>
      <c r="E1326" s="42" t="s">
        <v>2374</v>
      </c>
      <c r="F1326" s="42" t="s">
        <v>2375</v>
      </c>
      <c r="G1326" s="42" t="s">
        <v>372</v>
      </c>
      <c r="H1326" s="46">
        <v>23</v>
      </c>
      <c r="J1326" s="42" t="s">
        <v>221</v>
      </c>
      <c r="K1326" s="42" t="s">
        <v>2376</v>
      </c>
      <c r="L1326" s="42" t="s">
        <v>2377</v>
      </c>
    </row>
    <row r="1327" spans="1:12">
      <c r="A1327" s="42">
        <v>2020</v>
      </c>
      <c r="B1327" s="42">
        <v>966</v>
      </c>
      <c r="C1327" s="1">
        <v>43992</v>
      </c>
      <c r="D1327" s="1">
        <v>44035</v>
      </c>
      <c r="E1327" s="42" t="s">
        <v>2382</v>
      </c>
      <c r="F1327" s="42" t="s">
        <v>2383</v>
      </c>
      <c r="G1327" s="42" t="s">
        <v>372</v>
      </c>
      <c r="H1327" s="46">
        <v>23</v>
      </c>
      <c r="J1327" s="42" t="s">
        <v>221</v>
      </c>
      <c r="K1327" s="42" t="s">
        <v>30</v>
      </c>
      <c r="L1327" s="42" t="s">
        <v>484</v>
      </c>
    </row>
    <row r="1328" spans="1:12">
      <c r="A1328" s="42">
        <v>2020</v>
      </c>
      <c r="B1328" s="42">
        <v>966</v>
      </c>
      <c r="C1328" s="1">
        <v>43992</v>
      </c>
      <c r="D1328" s="1">
        <v>44035</v>
      </c>
      <c r="E1328" s="42" t="s">
        <v>2384</v>
      </c>
      <c r="F1328" s="42" t="s">
        <v>2383</v>
      </c>
      <c r="G1328" s="42" t="s">
        <v>372</v>
      </c>
      <c r="H1328" s="46">
        <v>23</v>
      </c>
      <c r="J1328" s="42" t="s">
        <v>221</v>
      </c>
      <c r="K1328" s="42" t="s">
        <v>30</v>
      </c>
      <c r="L1328" s="42" t="s">
        <v>484</v>
      </c>
    </row>
    <row r="1329" spans="1:12">
      <c r="A1329" s="42">
        <v>2020</v>
      </c>
      <c r="B1329" s="42">
        <v>966</v>
      </c>
      <c r="C1329" s="1">
        <v>43992</v>
      </c>
      <c r="D1329" s="1">
        <v>44035</v>
      </c>
      <c r="E1329" s="42" t="s">
        <v>2385</v>
      </c>
      <c r="F1329" s="42" t="s">
        <v>2383</v>
      </c>
      <c r="G1329" s="42" t="s">
        <v>372</v>
      </c>
      <c r="H1329" s="46">
        <v>23</v>
      </c>
      <c r="J1329" s="42" t="s">
        <v>221</v>
      </c>
      <c r="K1329" s="42" t="s">
        <v>30</v>
      </c>
      <c r="L1329" s="42" t="s">
        <v>484</v>
      </c>
    </row>
    <row r="1330" spans="1:12">
      <c r="A1330" s="42">
        <v>2020</v>
      </c>
      <c r="B1330" s="42">
        <v>966</v>
      </c>
      <c r="C1330" s="1">
        <v>43992</v>
      </c>
      <c r="D1330" s="1">
        <v>44035</v>
      </c>
      <c r="E1330" s="42" t="s">
        <v>2386</v>
      </c>
      <c r="F1330" s="42" t="s">
        <v>2383</v>
      </c>
      <c r="G1330" s="42" t="s">
        <v>372</v>
      </c>
      <c r="H1330" s="46">
        <v>23</v>
      </c>
      <c r="J1330" s="42" t="s">
        <v>221</v>
      </c>
      <c r="K1330" s="42" t="s">
        <v>30</v>
      </c>
      <c r="L1330" s="42" t="s">
        <v>484</v>
      </c>
    </row>
    <row r="1331" spans="1:12">
      <c r="A1331" s="42">
        <v>2020</v>
      </c>
      <c r="B1331" s="42">
        <v>968</v>
      </c>
      <c r="C1331" s="1">
        <v>43992</v>
      </c>
      <c r="D1331" s="1">
        <v>44035</v>
      </c>
      <c r="F1331" s="42" t="s">
        <v>2387</v>
      </c>
      <c r="G1331" s="42" t="s">
        <v>372</v>
      </c>
      <c r="H1331" s="46">
        <v>23</v>
      </c>
      <c r="J1331" s="42" t="s">
        <v>221</v>
      </c>
      <c r="K1331" s="42" t="s">
        <v>52</v>
      </c>
      <c r="L1331" s="42" t="s">
        <v>2388</v>
      </c>
    </row>
    <row r="1332" spans="1:12">
      <c r="A1332" s="42">
        <v>2020</v>
      </c>
      <c r="B1332" s="42">
        <v>970</v>
      </c>
      <c r="C1332" s="1">
        <v>43997</v>
      </c>
      <c r="D1332" s="1">
        <v>44035</v>
      </c>
      <c r="E1332" s="42" t="s">
        <v>2356</v>
      </c>
      <c r="F1332" s="42" t="s">
        <v>2389</v>
      </c>
      <c r="G1332" s="42" t="s">
        <v>2390</v>
      </c>
      <c r="H1332" s="46">
        <v>23</v>
      </c>
      <c r="J1332" s="42" t="s">
        <v>221</v>
      </c>
      <c r="K1332" s="42" t="s">
        <v>115</v>
      </c>
      <c r="L1332" s="42" t="s">
        <v>2391</v>
      </c>
    </row>
    <row r="1333" spans="1:12">
      <c r="A1333" s="42">
        <v>2020</v>
      </c>
      <c r="B1333" s="42">
        <v>998</v>
      </c>
      <c r="C1333" s="1">
        <v>44004</v>
      </c>
      <c r="D1333" s="1">
        <v>44015</v>
      </c>
      <c r="E1333" s="42" t="s">
        <v>2049</v>
      </c>
      <c r="F1333" s="42" t="s">
        <v>2050</v>
      </c>
      <c r="G1333" s="42" t="s">
        <v>2392</v>
      </c>
      <c r="H1333" s="46">
        <v>394</v>
      </c>
      <c r="J1333" s="42" t="s">
        <v>221</v>
      </c>
      <c r="K1333" s="42" t="s">
        <v>59</v>
      </c>
      <c r="L1333" s="42" t="s">
        <v>679</v>
      </c>
    </row>
    <row r="1334" spans="1:12">
      <c r="A1334" s="42">
        <v>2020</v>
      </c>
      <c r="B1334" s="42">
        <v>1006</v>
      </c>
      <c r="C1334" s="1">
        <v>44004</v>
      </c>
      <c r="D1334" s="1">
        <v>44015</v>
      </c>
      <c r="F1334" s="42" t="s">
        <v>2393</v>
      </c>
      <c r="G1334" s="42" t="s">
        <v>2394</v>
      </c>
      <c r="H1334" s="46">
        <v>371</v>
      </c>
      <c r="J1334" s="42" t="s">
        <v>221</v>
      </c>
      <c r="K1334" s="42" t="s">
        <v>1906</v>
      </c>
      <c r="L1334" s="42" t="s">
        <v>315</v>
      </c>
    </row>
    <row r="1335" spans="1:12">
      <c r="A1335" s="42">
        <v>2020</v>
      </c>
      <c r="B1335" s="42">
        <v>1019</v>
      </c>
      <c r="C1335" s="1">
        <v>44005</v>
      </c>
      <c r="D1335" s="1">
        <v>44015</v>
      </c>
      <c r="E1335" s="42" t="s">
        <v>2395</v>
      </c>
      <c r="F1335" s="42" t="s">
        <v>2396</v>
      </c>
      <c r="G1335" s="42" t="s">
        <v>2397</v>
      </c>
      <c r="H1335" s="46">
        <v>92</v>
      </c>
      <c r="J1335" s="42" t="s">
        <v>221</v>
      </c>
      <c r="K1335" s="42" t="s">
        <v>59</v>
      </c>
      <c r="L1335" s="42" t="s">
        <v>1889</v>
      </c>
    </row>
    <row r="1336" spans="1:12">
      <c r="A1336" s="42">
        <v>2020</v>
      </c>
      <c r="B1336" s="42">
        <v>1020</v>
      </c>
      <c r="C1336" s="1">
        <v>44005</v>
      </c>
      <c r="D1336" s="1">
        <v>44015</v>
      </c>
      <c r="E1336" s="42" t="s">
        <v>2398</v>
      </c>
      <c r="F1336" s="42" t="s">
        <v>2399</v>
      </c>
      <c r="G1336" s="42" t="s">
        <v>2400</v>
      </c>
      <c r="H1336" s="46">
        <v>230</v>
      </c>
      <c r="J1336" s="42" t="s">
        <v>221</v>
      </c>
      <c r="K1336" s="42" t="s">
        <v>89</v>
      </c>
      <c r="L1336" s="42" t="s">
        <v>1641</v>
      </c>
    </row>
    <row r="1337" spans="1:12">
      <c r="A1337" s="42">
        <v>2020</v>
      </c>
      <c r="B1337" s="42">
        <v>1026</v>
      </c>
      <c r="C1337" s="1">
        <v>44007</v>
      </c>
      <c r="D1337" s="1">
        <v>44035</v>
      </c>
      <c r="E1337" s="42" t="s">
        <v>2401</v>
      </c>
      <c r="F1337" s="42" t="s">
        <v>2402</v>
      </c>
      <c r="G1337" s="42" t="s">
        <v>372</v>
      </c>
      <c r="H1337" s="46">
        <v>23</v>
      </c>
      <c r="J1337" s="42" t="s">
        <v>221</v>
      </c>
      <c r="K1337" s="42" t="s">
        <v>68</v>
      </c>
      <c r="L1337" s="42" t="s">
        <v>2403</v>
      </c>
    </row>
    <row r="1338" spans="1:12">
      <c r="A1338" s="42">
        <v>2020</v>
      </c>
      <c r="B1338" s="42">
        <v>1027</v>
      </c>
      <c r="C1338" s="1">
        <v>44007</v>
      </c>
      <c r="D1338" s="1">
        <v>44035</v>
      </c>
      <c r="E1338" s="42" t="s">
        <v>2404</v>
      </c>
      <c r="F1338" s="42" t="s">
        <v>1818</v>
      </c>
      <c r="G1338" s="42" t="s">
        <v>372</v>
      </c>
      <c r="H1338" s="46">
        <v>23</v>
      </c>
      <c r="J1338" s="42" t="s">
        <v>221</v>
      </c>
      <c r="K1338" s="42" t="s">
        <v>49</v>
      </c>
      <c r="L1338" s="42" t="s">
        <v>2405</v>
      </c>
    </row>
    <row r="1339" spans="1:12">
      <c r="A1339" s="42">
        <v>2020</v>
      </c>
      <c r="B1339" s="42">
        <v>1027</v>
      </c>
      <c r="C1339" s="1">
        <v>44007</v>
      </c>
      <c r="D1339" s="1">
        <v>44035</v>
      </c>
      <c r="E1339" s="42" t="s">
        <v>2406</v>
      </c>
      <c r="F1339" s="42" t="s">
        <v>1818</v>
      </c>
      <c r="G1339" s="42" t="s">
        <v>372</v>
      </c>
      <c r="H1339" s="46">
        <v>23</v>
      </c>
      <c r="J1339" s="42" t="s">
        <v>221</v>
      </c>
      <c r="K1339" s="42" t="s">
        <v>49</v>
      </c>
      <c r="L1339" s="42" t="s">
        <v>2405</v>
      </c>
    </row>
    <row r="1340" spans="1:12">
      <c r="A1340" s="42">
        <v>2020</v>
      </c>
      <c r="B1340" s="42">
        <v>1028</v>
      </c>
      <c r="C1340" s="1">
        <v>44007</v>
      </c>
      <c r="D1340" s="1">
        <v>44035</v>
      </c>
      <c r="E1340" s="42" t="s">
        <v>2407</v>
      </c>
      <c r="F1340" s="42" t="s">
        <v>2408</v>
      </c>
      <c r="G1340" s="42" t="s">
        <v>372</v>
      </c>
      <c r="H1340" s="46">
        <v>23</v>
      </c>
      <c r="J1340" s="42" t="s">
        <v>221</v>
      </c>
      <c r="K1340" s="42" t="s">
        <v>35</v>
      </c>
      <c r="L1340" s="42" t="s">
        <v>1964</v>
      </c>
    </row>
    <row r="1341" spans="1:12">
      <c r="A1341" s="42">
        <v>2020</v>
      </c>
      <c r="B1341" s="42">
        <v>1029</v>
      </c>
      <c r="C1341" s="1">
        <v>44007</v>
      </c>
      <c r="D1341" s="1">
        <v>44035</v>
      </c>
      <c r="E1341" s="42" t="s">
        <v>2409</v>
      </c>
      <c r="F1341" s="42" t="s">
        <v>509</v>
      </c>
      <c r="G1341" s="42" t="s">
        <v>372</v>
      </c>
      <c r="H1341" s="46">
        <v>23</v>
      </c>
      <c r="J1341" s="42" t="s">
        <v>221</v>
      </c>
      <c r="K1341" s="42" t="s">
        <v>77</v>
      </c>
      <c r="L1341" s="42" t="s">
        <v>767</v>
      </c>
    </row>
    <row r="1342" spans="1:12">
      <c r="A1342" s="42">
        <v>2020</v>
      </c>
      <c r="B1342" s="42">
        <v>1029</v>
      </c>
      <c r="C1342" s="1">
        <v>44007</v>
      </c>
      <c r="D1342" s="1">
        <v>44035</v>
      </c>
      <c r="E1342" s="42" t="s">
        <v>2410</v>
      </c>
      <c r="F1342" s="42" t="s">
        <v>509</v>
      </c>
      <c r="G1342" s="42" t="s">
        <v>372</v>
      </c>
      <c r="H1342" s="46">
        <v>23</v>
      </c>
      <c r="J1342" s="42" t="s">
        <v>221</v>
      </c>
      <c r="K1342" s="42" t="s">
        <v>77</v>
      </c>
      <c r="L1342" s="42" t="s">
        <v>767</v>
      </c>
    </row>
    <row r="1343" spans="1:12">
      <c r="A1343" s="42">
        <v>2020</v>
      </c>
      <c r="B1343" s="42">
        <v>1030</v>
      </c>
      <c r="C1343" s="1">
        <v>44007</v>
      </c>
      <c r="D1343" s="1">
        <v>44035</v>
      </c>
      <c r="E1343" s="42" t="s">
        <v>2411</v>
      </c>
      <c r="F1343" s="42" t="s">
        <v>2115</v>
      </c>
      <c r="G1343" s="42" t="s">
        <v>372</v>
      </c>
      <c r="H1343" s="46">
        <v>23</v>
      </c>
      <c r="J1343" s="42" t="s">
        <v>221</v>
      </c>
      <c r="K1343" s="42" t="s">
        <v>29</v>
      </c>
      <c r="L1343" s="42" t="s">
        <v>1907</v>
      </c>
    </row>
    <row r="1344" spans="1:12">
      <c r="A1344" s="42">
        <v>2020</v>
      </c>
      <c r="B1344" s="42">
        <v>1031</v>
      </c>
      <c r="C1344" s="1">
        <v>44007</v>
      </c>
      <c r="D1344" s="1">
        <v>44035</v>
      </c>
      <c r="E1344" s="42" t="s">
        <v>2412</v>
      </c>
      <c r="F1344" s="42" t="s">
        <v>2413</v>
      </c>
      <c r="G1344" s="42" t="s">
        <v>372</v>
      </c>
      <c r="H1344" s="46">
        <v>23</v>
      </c>
      <c r="J1344" s="42" t="s">
        <v>221</v>
      </c>
      <c r="K1344" s="42" t="s">
        <v>2414</v>
      </c>
      <c r="L1344" s="42" t="s">
        <v>2415</v>
      </c>
    </row>
    <row r="1345" spans="1:14">
      <c r="A1345" s="42">
        <v>2020</v>
      </c>
      <c r="B1345" s="42">
        <v>1029</v>
      </c>
      <c r="C1345" s="1">
        <v>44007</v>
      </c>
      <c r="D1345" s="1">
        <v>44040</v>
      </c>
      <c r="E1345" s="42" t="s">
        <v>2410</v>
      </c>
      <c r="F1345" s="42" t="s">
        <v>509</v>
      </c>
      <c r="G1345" s="42" t="s">
        <v>372</v>
      </c>
      <c r="H1345" s="46">
        <v>27.6</v>
      </c>
      <c r="J1345" s="42" t="s">
        <v>221</v>
      </c>
      <c r="K1345" s="42" t="s">
        <v>77</v>
      </c>
      <c r="L1345" s="42" t="s">
        <v>767</v>
      </c>
    </row>
    <row r="1346" spans="1:14">
      <c r="A1346" s="42">
        <v>2020</v>
      </c>
      <c r="B1346" s="42">
        <v>1059</v>
      </c>
      <c r="C1346" s="1">
        <v>44012</v>
      </c>
      <c r="D1346" s="1">
        <v>44053</v>
      </c>
      <c r="E1346" s="42" t="s">
        <v>2416</v>
      </c>
      <c r="F1346" s="42" t="s">
        <v>2417</v>
      </c>
      <c r="G1346" s="42" t="s">
        <v>372</v>
      </c>
      <c r="H1346" s="46">
        <v>27.6</v>
      </c>
      <c r="J1346" s="42" t="s">
        <v>221</v>
      </c>
      <c r="K1346" s="42" t="s">
        <v>54</v>
      </c>
      <c r="L1346" s="42" t="s">
        <v>919</v>
      </c>
    </row>
    <row r="1347" spans="1:14">
      <c r="A1347" s="42">
        <v>2020</v>
      </c>
      <c r="B1347" s="42">
        <v>1075</v>
      </c>
      <c r="C1347" s="1">
        <v>44015</v>
      </c>
      <c r="D1347" s="1">
        <v>44050</v>
      </c>
      <c r="E1347" s="42" t="s">
        <v>2418</v>
      </c>
      <c r="F1347" s="42" t="s">
        <v>2419</v>
      </c>
      <c r="G1347" s="42" t="s">
        <v>2364</v>
      </c>
      <c r="H1347" s="46">
        <v>45.6</v>
      </c>
      <c r="J1347" s="42" t="s">
        <v>221</v>
      </c>
      <c r="K1347" s="42" t="s">
        <v>124</v>
      </c>
      <c r="L1347" s="42" t="s">
        <v>866</v>
      </c>
    </row>
    <row r="1348" spans="1:14">
      <c r="A1348" s="42">
        <v>2020</v>
      </c>
      <c r="B1348" s="42">
        <v>1076</v>
      </c>
      <c r="C1348" s="1">
        <v>44015</v>
      </c>
      <c r="D1348" s="1">
        <v>44050</v>
      </c>
      <c r="E1348" s="42" t="s">
        <v>2420</v>
      </c>
      <c r="F1348" s="42" t="s">
        <v>2419</v>
      </c>
      <c r="G1348" s="42" t="s">
        <v>2364</v>
      </c>
      <c r="H1348" s="46">
        <v>45.6</v>
      </c>
      <c r="J1348" s="42" t="s">
        <v>221</v>
      </c>
      <c r="K1348" s="42" t="s">
        <v>124</v>
      </c>
      <c r="L1348" s="42" t="s">
        <v>2421</v>
      </c>
    </row>
    <row r="1349" spans="1:14">
      <c r="A1349" s="42">
        <v>2020</v>
      </c>
      <c r="B1349" s="42">
        <v>1132</v>
      </c>
      <c r="C1349" s="1">
        <v>44035</v>
      </c>
      <c r="D1349" s="1">
        <v>44050</v>
      </c>
      <c r="E1349" s="42" t="s">
        <v>2422</v>
      </c>
      <c r="F1349" s="42" t="s">
        <v>2423</v>
      </c>
      <c r="G1349" s="42" t="s">
        <v>2424</v>
      </c>
      <c r="H1349" s="46">
        <v>572.4</v>
      </c>
      <c r="J1349" s="42" t="s">
        <v>221</v>
      </c>
      <c r="K1349" s="42" t="s">
        <v>61</v>
      </c>
      <c r="L1349" s="42" t="s">
        <v>387</v>
      </c>
    </row>
    <row r="1350" spans="1:14">
      <c r="A1350" s="42">
        <v>2018</v>
      </c>
      <c r="B1350" s="42">
        <v>732</v>
      </c>
      <c r="C1350" s="1">
        <v>43195</v>
      </c>
      <c r="D1350" s="1">
        <v>43496</v>
      </c>
      <c r="E1350" s="42" t="s">
        <v>2425</v>
      </c>
      <c r="F1350" s="42" t="s">
        <v>2426</v>
      </c>
      <c r="G1350" s="42" t="s">
        <v>3483</v>
      </c>
      <c r="H1350" s="46">
        <v>83448</v>
      </c>
      <c r="I1350" s="42" t="s">
        <v>3484</v>
      </c>
      <c r="J1350" s="42" t="s">
        <v>258</v>
      </c>
      <c r="K1350" s="42" t="s">
        <v>2428</v>
      </c>
      <c r="L1350" s="42" t="s">
        <v>2429</v>
      </c>
      <c r="N1350" s="42">
        <v>399.36</v>
      </c>
    </row>
    <row r="1351" spans="1:14">
      <c r="A1351" s="42">
        <v>2018</v>
      </c>
      <c r="B1351" s="42">
        <v>2045</v>
      </c>
      <c r="C1351" s="1">
        <v>43427</v>
      </c>
      <c r="D1351" s="1">
        <v>43493</v>
      </c>
      <c r="E1351" s="42" t="s">
        <v>2425</v>
      </c>
      <c r="F1351" s="42" t="s">
        <v>2426</v>
      </c>
      <c r="G1351" s="42" t="s">
        <v>3485</v>
      </c>
      <c r="H1351" s="46">
        <v>940.8</v>
      </c>
      <c r="J1351" s="42" t="s">
        <v>258</v>
      </c>
      <c r="K1351" s="42" t="s">
        <v>2428</v>
      </c>
      <c r="L1351" s="42" t="s">
        <v>2429</v>
      </c>
    </row>
    <row r="1352" spans="1:14">
      <c r="A1352" s="42">
        <v>2019</v>
      </c>
      <c r="B1352" s="42">
        <v>37</v>
      </c>
      <c r="C1352" s="1">
        <v>43473</v>
      </c>
      <c r="D1352" s="1">
        <v>43546</v>
      </c>
      <c r="E1352" s="42" t="s">
        <v>2425</v>
      </c>
      <c r="F1352" s="42" t="s">
        <v>2426</v>
      </c>
      <c r="G1352" s="42" t="s">
        <v>2427</v>
      </c>
      <c r="H1352" s="46">
        <v>2959.2</v>
      </c>
      <c r="J1352" s="42" t="s">
        <v>258</v>
      </c>
      <c r="K1352" s="42" t="s">
        <v>2428</v>
      </c>
      <c r="L1352" s="42" t="s">
        <v>2429</v>
      </c>
    </row>
    <row r="1353" spans="1:14">
      <c r="A1353" s="42">
        <v>2019</v>
      </c>
      <c r="B1353" s="42">
        <v>1034</v>
      </c>
      <c r="C1353" s="1">
        <v>43601</v>
      </c>
      <c r="D1353" s="1">
        <v>43654</v>
      </c>
      <c r="E1353" s="42" t="s">
        <v>2425</v>
      </c>
      <c r="F1353" s="42" t="s">
        <v>2426</v>
      </c>
      <c r="G1353" s="42" t="s">
        <v>2430</v>
      </c>
      <c r="H1353" s="46">
        <v>6945.6</v>
      </c>
      <c r="J1353" s="42" t="s">
        <v>258</v>
      </c>
      <c r="K1353" s="42" t="s">
        <v>2428</v>
      </c>
      <c r="L1353" s="42" t="s">
        <v>2429</v>
      </c>
    </row>
    <row r="1354" spans="1:14">
      <c r="A1354" s="42">
        <v>2020</v>
      </c>
      <c r="B1354" s="42">
        <v>441</v>
      </c>
      <c r="C1354" s="1">
        <v>43892</v>
      </c>
      <c r="D1354" s="1">
        <v>43963</v>
      </c>
      <c r="E1354" s="42" t="s">
        <v>2431</v>
      </c>
      <c r="F1354" s="42" t="s">
        <v>2432</v>
      </c>
      <c r="G1354" s="42" t="s">
        <v>2433</v>
      </c>
      <c r="H1354" s="46">
        <v>96</v>
      </c>
      <c r="J1354" s="42" t="s">
        <v>258</v>
      </c>
      <c r="K1354" s="42" t="s">
        <v>30</v>
      </c>
      <c r="L1354" s="42" t="s">
        <v>484</v>
      </c>
    </row>
    <row r="1355" spans="1:14">
      <c r="A1355" s="42">
        <v>2019</v>
      </c>
      <c r="B1355" s="42">
        <v>176</v>
      </c>
      <c r="C1355" s="1">
        <v>43488</v>
      </c>
      <c r="D1355" s="1">
        <v>43493</v>
      </c>
      <c r="E1355" s="42" t="s">
        <v>2021</v>
      </c>
      <c r="F1355" s="42" t="s">
        <v>2022</v>
      </c>
      <c r="G1355" s="42" t="s">
        <v>2023</v>
      </c>
      <c r="H1355" s="46">
        <v>374.5</v>
      </c>
      <c r="I1355" s="42" t="s">
        <v>3488</v>
      </c>
      <c r="J1355" s="42" t="s">
        <v>261</v>
      </c>
      <c r="K1355" s="42" t="s">
        <v>957</v>
      </c>
      <c r="L1355" s="42" t="s">
        <v>958</v>
      </c>
    </row>
    <row r="1356" spans="1:14">
      <c r="A1356" s="42">
        <v>2018</v>
      </c>
      <c r="B1356" s="42">
        <v>1822</v>
      </c>
      <c r="C1356" s="1">
        <v>43391</v>
      </c>
      <c r="D1356" s="1">
        <v>43495</v>
      </c>
      <c r="E1356" s="42" t="s">
        <v>2010</v>
      </c>
      <c r="F1356" s="42" t="s">
        <v>2011</v>
      </c>
      <c r="G1356" s="42" t="s">
        <v>3486</v>
      </c>
      <c r="H1356" s="46">
        <v>7552.44</v>
      </c>
      <c r="J1356" s="42" t="s">
        <v>2013</v>
      </c>
      <c r="K1356" s="42" t="s">
        <v>2014</v>
      </c>
      <c r="L1356" s="42" t="s">
        <v>2015</v>
      </c>
    </row>
    <row r="1357" spans="1:14">
      <c r="A1357" s="42">
        <v>2019</v>
      </c>
      <c r="B1357" s="42">
        <v>2</v>
      </c>
      <c r="C1357" s="1">
        <v>43467</v>
      </c>
      <c r="D1357" s="1">
        <v>43500</v>
      </c>
      <c r="E1357" s="42" t="s">
        <v>2002</v>
      </c>
      <c r="F1357" s="42" t="s">
        <v>2003</v>
      </c>
      <c r="G1357" s="42" t="s">
        <v>2004</v>
      </c>
      <c r="H1357" s="46">
        <v>1082.4000000000001</v>
      </c>
      <c r="J1357" s="42" t="s">
        <v>261</v>
      </c>
      <c r="K1357" s="42" t="s">
        <v>2005</v>
      </c>
      <c r="L1357" s="42" t="s">
        <v>2006</v>
      </c>
    </row>
    <row r="1358" spans="1:14">
      <c r="A1358" s="42">
        <v>2018</v>
      </c>
      <c r="B1358" s="42">
        <v>2145</v>
      </c>
      <c r="C1358" s="1">
        <v>43445</v>
      </c>
      <c r="D1358" s="1">
        <v>43501</v>
      </c>
      <c r="E1358" s="42" t="s">
        <v>2007</v>
      </c>
      <c r="F1358" s="42" t="s">
        <v>2008</v>
      </c>
      <c r="G1358" s="42" t="s">
        <v>3487</v>
      </c>
      <c r="H1358" s="46">
        <v>1425.24</v>
      </c>
      <c r="J1358" s="42" t="s">
        <v>261</v>
      </c>
      <c r="K1358" s="42" t="s">
        <v>645</v>
      </c>
      <c r="L1358" s="42" t="s">
        <v>646</v>
      </c>
    </row>
    <row r="1359" spans="1:14">
      <c r="A1359" s="42">
        <v>2019</v>
      </c>
      <c r="B1359" s="42">
        <v>3</v>
      </c>
      <c r="C1359" s="1">
        <v>43467</v>
      </c>
      <c r="D1359" s="1">
        <v>43501</v>
      </c>
      <c r="E1359" s="42" t="s">
        <v>2007</v>
      </c>
      <c r="F1359" s="42" t="s">
        <v>2008</v>
      </c>
      <c r="G1359" s="42" t="s">
        <v>2009</v>
      </c>
      <c r="H1359" s="46">
        <v>1002</v>
      </c>
      <c r="J1359" s="42" t="s">
        <v>261</v>
      </c>
      <c r="K1359" s="42" t="s">
        <v>645</v>
      </c>
      <c r="L1359" s="42" t="s">
        <v>646</v>
      </c>
    </row>
    <row r="1360" spans="1:14">
      <c r="A1360" s="42">
        <v>2019</v>
      </c>
      <c r="B1360" s="42">
        <v>145</v>
      </c>
      <c r="C1360" s="1">
        <v>43487</v>
      </c>
      <c r="D1360" s="1">
        <v>43510</v>
      </c>
      <c r="E1360" s="42" t="s">
        <v>2016</v>
      </c>
      <c r="F1360" s="42" t="s">
        <v>2017</v>
      </c>
      <c r="G1360" s="42" t="s">
        <v>2018</v>
      </c>
      <c r="H1360" s="46">
        <v>4517.04</v>
      </c>
      <c r="I1360" s="42">
        <v>431.42</v>
      </c>
      <c r="J1360" s="42" t="s">
        <v>261</v>
      </c>
      <c r="K1360" s="42" t="s">
        <v>2019</v>
      </c>
      <c r="L1360" s="42" t="s">
        <v>2020</v>
      </c>
    </row>
    <row r="1361" spans="1:14">
      <c r="A1361" s="42">
        <v>2019</v>
      </c>
      <c r="B1361" s="42">
        <v>358</v>
      </c>
      <c r="C1361" s="1">
        <v>43514</v>
      </c>
      <c r="D1361" s="1">
        <v>43516</v>
      </c>
      <c r="E1361" s="42" t="s">
        <v>2010</v>
      </c>
      <c r="F1361" s="42" t="s">
        <v>2011</v>
      </c>
      <c r="G1361" s="42" t="s">
        <v>2028</v>
      </c>
      <c r="H1361" s="46">
        <v>1197.8399999999999</v>
      </c>
      <c r="I1361" s="42" t="s">
        <v>3489</v>
      </c>
      <c r="J1361" s="42" t="s">
        <v>261</v>
      </c>
      <c r="K1361" s="42" t="s">
        <v>2014</v>
      </c>
      <c r="L1361" s="42" t="s">
        <v>2015</v>
      </c>
    </row>
    <row r="1362" spans="1:14">
      <c r="A1362" s="42">
        <v>2019</v>
      </c>
      <c r="B1362" s="42">
        <v>271</v>
      </c>
      <c r="C1362" s="1">
        <v>43508</v>
      </c>
      <c r="D1362" s="1">
        <v>43522</v>
      </c>
      <c r="E1362" s="42" t="s">
        <v>2010</v>
      </c>
      <c r="F1362" s="42" t="s">
        <v>2011</v>
      </c>
      <c r="G1362" s="42" t="s">
        <v>2027</v>
      </c>
      <c r="H1362" s="46">
        <v>700.7</v>
      </c>
      <c r="J1362" s="42" t="s">
        <v>261</v>
      </c>
      <c r="K1362" s="42" t="s">
        <v>2014</v>
      </c>
      <c r="L1362" s="42" t="s">
        <v>2015</v>
      </c>
    </row>
    <row r="1363" spans="1:14">
      <c r="A1363" s="42">
        <v>2019</v>
      </c>
      <c r="B1363" s="42">
        <v>242</v>
      </c>
      <c r="C1363" s="1">
        <v>43500</v>
      </c>
      <c r="D1363" s="1">
        <v>43528</v>
      </c>
      <c r="E1363" s="42" t="s">
        <v>2002</v>
      </c>
      <c r="F1363" s="42" t="s">
        <v>2003</v>
      </c>
      <c r="G1363" s="42" t="s">
        <v>2026</v>
      </c>
      <c r="H1363" s="46">
        <v>1082.4000000000001</v>
      </c>
      <c r="J1363" s="42" t="s">
        <v>261</v>
      </c>
      <c r="K1363" s="42" t="s">
        <v>2005</v>
      </c>
      <c r="L1363" s="42" t="s">
        <v>2006</v>
      </c>
    </row>
    <row r="1364" spans="1:14">
      <c r="A1364" s="42">
        <v>2019</v>
      </c>
      <c r="B1364" s="42">
        <v>241</v>
      </c>
      <c r="C1364" s="1">
        <v>43500</v>
      </c>
      <c r="D1364" s="1">
        <v>43529</v>
      </c>
      <c r="E1364" s="42" t="s">
        <v>2007</v>
      </c>
      <c r="F1364" s="42" t="s">
        <v>2008</v>
      </c>
      <c r="G1364" s="42" t="s">
        <v>2024</v>
      </c>
      <c r="H1364" s="46">
        <v>1002</v>
      </c>
      <c r="J1364" s="42" t="s">
        <v>261</v>
      </c>
      <c r="K1364" s="42" t="s">
        <v>645</v>
      </c>
      <c r="L1364" s="42" t="s">
        <v>646</v>
      </c>
    </row>
    <row r="1365" spans="1:14">
      <c r="A1365" s="42">
        <v>2019</v>
      </c>
      <c r="B1365" s="42">
        <v>241</v>
      </c>
      <c r="C1365" s="1">
        <v>43530</v>
      </c>
      <c r="D1365" s="1">
        <v>43529</v>
      </c>
      <c r="E1365" s="42" t="s">
        <v>2007</v>
      </c>
      <c r="F1365" s="42" t="s">
        <v>2008</v>
      </c>
      <c r="G1365" s="42" t="s">
        <v>2025</v>
      </c>
      <c r="H1365" s="46">
        <v>4315.2</v>
      </c>
      <c r="J1365" s="42" t="s">
        <v>261</v>
      </c>
      <c r="K1365" s="42" t="s">
        <v>645</v>
      </c>
      <c r="L1365" s="42" t="s">
        <v>646</v>
      </c>
    </row>
    <row r="1366" spans="1:14">
      <c r="A1366" s="42">
        <v>2019</v>
      </c>
      <c r="B1366" s="42">
        <v>469</v>
      </c>
      <c r="C1366" s="1">
        <v>43536</v>
      </c>
      <c r="D1366" s="1">
        <v>43532</v>
      </c>
      <c r="E1366" s="42" t="s">
        <v>2002</v>
      </c>
      <c r="F1366" s="42" t="s">
        <v>2003</v>
      </c>
      <c r="G1366" s="42" t="s">
        <v>2032</v>
      </c>
      <c r="H1366" s="46">
        <v>1404</v>
      </c>
      <c r="J1366" s="42" t="s">
        <v>261</v>
      </c>
      <c r="K1366" s="42" t="s">
        <v>2005</v>
      </c>
      <c r="L1366" s="42" t="s">
        <v>2006</v>
      </c>
    </row>
    <row r="1367" spans="1:14">
      <c r="A1367" s="42">
        <v>2019</v>
      </c>
      <c r="B1367" s="42">
        <v>477</v>
      </c>
      <c r="C1367" s="1">
        <v>43543</v>
      </c>
      <c r="D1367" s="1">
        <v>43535</v>
      </c>
      <c r="E1367" s="42" t="s">
        <v>2010</v>
      </c>
      <c r="F1367" s="42" t="s">
        <v>2011</v>
      </c>
      <c r="G1367" s="42" t="s">
        <v>2033</v>
      </c>
      <c r="H1367" s="46">
        <v>849.5</v>
      </c>
      <c r="J1367" s="42" t="s">
        <v>261</v>
      </c>
      <c r="K1367" s="42" t="s">
        <v>2014</v>
      </c>
      <c r="L1367" s="42" t="s">
        <v>2015</v>
      </c>
    </row>
    <row r="1368" spans="1:14">
      <c r="A1368" s="42">
        <v>2019</v>
      </c>
      <c r="B1368" s="42">
        <v>537</v>
      </c>
      <c r="C1368" s="1">
        <v>43535</v>
      </c>
      <c r="D1368" s="1">
        <v>43542</v>
      </c>
      <c r="E1368" s="42" t="s">
        <v>2035</v>
      </c>
      <c r="F1368" s="42" t="s">
        <v>2036</v>
      </c>
      <c r="G1368" s="42" t="s">
        <v>2037</v>
      </c>
      <c r="H1368" s="46">
        <v>939.6</v>
      </c>
      <c r="I1368" s="42" t="s">
        <v>3490</v>
      </c>
      <c r="J1368" s="42" t="s">
        <v>2013</v>
      </c>
      <c r="K1368" s="42" t="s">
        <v>957</v>
      </c>
      <c r="L1368" s="42" t="s">
        <v>958</v>
      </c>
    </row>
    <row r="1369" spans="1:14">
      <c r="A1369" s="42">
        <v>2019</v>
      </c>
      <c r="B1369" s="42">
        <v>522</v>
      </c>
      <c r="C1369" s="1">
        <v>43535</v>
      </c>
      <c r="D1369" s="1">
        <v>43553</v>
      </c>
      <c r="E1369" s="42" t="s">
        <v>2007</v>
      </c>
      <c r="F1369" s="42" t="s">
        <v>2008</v>
      </c>
      <c r="G1369" s="42" t="s">
        <v>2034</v>
      </c>
      <c r="H1369" s="46">
        <v>2187.6</v>
      </c>
      <c r="J1369" s="42" t="s">
        <v>261</v>
      </c>
      <c r="K1369" s="42" t="s">
        <v>645</v>
      </c>
      <c r="L1369" s="42" t="s">
        <v>646</v>
      </c>
      <c r="N1369" s="31"/>
    </row>
    <row r="1370" spans="1:14">
      <c r="A1370" s="42">
        <v>2019</v>
      </c>
      <c r="B1370" s="42">
        <v>450</v>
      </c>
      <c r="C1370" s="1">
        <v>43528</v>
      </c>
      <c r="D1370" s="1">
        <v>43556</v>
      </c>
      <c r="E1370" s="42" t="s">
        <v>2002</v>
      </c>
      <c r="F1370" s="42" t="s">
        <v>2003</v>
      </c>
      <c r="G1370" s="42" t="s">
        <v>2031</v>
      </c>
      <c r="H1370" s="46">
        <v>1082.4000000000001</v>
      </c>
      <c r="J1370" s="42" t="s">
        <v>261</v>
      </c>
      <c r="K1370" s="42" t="s">
        <v>2005</v>
      </c>
      <c r="L1370" s="42" t="s">
        <v>2006</v>
      </c>
    </row>
    <row r="1371" spans="1:14">
      <c r="A1371" s="42">
        <v>2019</v>
      </c>
      <c r="B1371" s="42">
        <v>449</v>
      </c>
      <c r="C1371" s="1">
        <v>43528</v>
      </c>
      <c r="D1371" s="1">
        <v>43557</v>
      </c>
      <c r="E1371" s="42" t="s">
        <v>2007</v>
      </c>
      <c r="F1371" s="42" t="s">
        <v>2008</v>
      </c>
      <c r="G1371" s="42" t="s">
        <v>2029</v>
      </c>
      <c r="H1371" s="46">
        <v>1150.8</v>
      </c>
      <c r="J1371" s="42" t="s">
        <v>261</v>
      </c>
      <c r="K1371" s="42" t="s">
        <v>645</v>
      </c>
      <c r="L1371" s="42" t="s">
        <v>646</v>
      </c>
    </row>
    <row r="1372" spans="1:14">
      <c r="A1372" s="42">
        <v>2019</v>
      </c>
      <c r="B1372" s="42">
        <v>593</v>
      </c>
      <c r="C1372" s="1">
        <v>43546</v>
      </c>
      <c r="D1372" s="1">
        <v>43563</v>
      </c>
      <c r="E1372" s="42" t="s">
        <v>2039</v>
      </c>
      <c r="F1372" s="42" t="s">
        <v>2040</v>
      </c>
      <c r="G1372" s="42" t="s">
        <v>2041</v>
      </c>
      <c r="H1372" s="46">
        <v>499.3</v>
      </c>
      <c r="J1372" s="42" t="s">
        <v>261</v>
      </c>
      <c r="K1372" s="42" t="s">
        <v>957</v>
      </c>
      <c r="L1372" s="42" t="s">
        <v>958</v>
      </c>
    </row>
    <row r="1373" spans="1:14">
      <c r="A1373" s="42">
        <v>2019</v>
      </c>
      <c r="B1373" s="42">
        <v>542</v>
      </c>
      <c r="C1373" s="1">
        <v>43537</v>
      </c>
      <c r="D1373" s="1">
        <v>43572</v>
      </c>
      <c r="E1373" s="42" t="s">
        <v>2010</v>
      </c>
      <c r="F1373" s="42" t="s">
        <v>2011</v>
      </c>
      <c r="G1373" s="42" t="s">
        <v>2038</v>
      </c>
      <c r="H1373" s="46">
        <v>700.7</v>
      </c>
      <c r="J1373" s="42" t="s">
        <v>261</v>
      </c>
      <c r="K1373" s="42" t="s">
        <v>2014</v>
      </c>
      <c r="L1373" s="42" t="s">
        <v>2015</v>
      </c>
    </row>
    <row r="1374" spans="1:14">
      <c r="A1374" s="42">
        <v>2019</v>
      </c>
      <c r="B1374" s="42">
        <v>765</v>
      </c>
      <c r="C1374" s="1">
        <v>43567</v>
      </c>
      <c r="D1374" s="1">
        <v>43580</v>
      </c>
      <c r="E1374" s="42" t="s">
        <v>2044</v>
      </c>
      <c r="F1374" s="42" t="s">
        <v>2045</v>
      </c>
      <c r="G1374" s="42" t="s">
        <v>2046</v>
      </c>
      <c r="H1374" s="46">
        <v>864.19</v>
      </c>
      <c r="J1374" s="42" t="s">
        <v>261</v>
      </c>
      <c r="K1374" s="42" t="s">
        <v>2047</v>
      </c>
      <c r="L1374" s="42" t="s">
        <v>2048</v>
      </c>
    </row>
    <row r="1375" spans="1:14">
      <c r="A1375" s="42">
        <v>2019</v>
      </c>
      <c r="B1375" s="42">
        <v>893</v>
      </c>
      <c r="C1375" s="1">
        <v>43580</v>
      </c>
      <c r="D1375" s="1">
        <v>43585</v>
      </c>
      <c r="E1375" s="42" t="s">
        <v>2049</v>
      </c>
      <c r="F1375" s="42" t="s">
        <v>2050</v>
      </c>
      <c r="G1375" s="42" t="s">
        <v>2051</v>
      </c>
      <c r="H1375" s="46">
        <v>1011.4</v>
      </c>
      <c r="J1375" s="42" t="s">
        <v>261</v>
      </c>
      <c r="K1375" s="42" t="s">
        <v>2019</v>
      </c>
      <c r="L1375" s="42" t="s">
        <v>2020</v>
      </c>
    </row>
    <row r="1376" spans="1:14">
      <c r="A1376" s="42">
        <v>2019</v>
      </c>
      <c r="B1376" s="42">
        <v>666</v>
      </c>
      <c r="C1376" s="1">
        <v>43557</v>
      </c>
      <c r="D1376" s="1">
        <v>43591</v>
      </c>
      <c r="E1376" s="42" t="s">
        <v>2002</v>
      </c>
      <c r="F1376" s="42" t="s">
        <v>2003</v>
      </c>
      <c r="G1376" s="42" t="s">
        <v>2042</v>
      </c>
      <c r="H1376" s="46">
        <v>1082.4000000000001</v>
      </c>
      <c r="J1376" s="42" t="s">
        <v>261</v>
      </c>
      <c r="K1376" s="42" t="s">
        <v>2005</v>
      </c>
      <c r="L1376" s="42" t="s">
        <v>2006</v>
      </c>
    </row>
    <row r="1377" spans="1:12">
      <c r="A1377" s="42">
        <v>2019</v>
      </c>
      <c r="B1377" s="42">
        <v>667</v>
      </c>
      <c r="C1377" s="1">
        <v>43557</v>
      </c>
      <c r="D1377" s="1">
        <v>43592</v>
      </c>
      <c r="E1377" s="42" t="s">
        <v>2007</v>
      </c>
      <c r="F1377" s="42" t="s">
        <v>2008</v>
      </c>
      <c r="G1377" s="42" t="s">
        <v>2043</v>
      </c>
      <c r="H1377" s="46">
        <v>1002</v>
      </c>
      <c r="J1377" s="42" t="s">
        <v>261</v>
      </c>
      <c r="K1377" s="42" t="s">
        <v>645</v>
      </c>
      <c r="L1377" s="42" t="s">
        <v>646</v>
      </c>
    </row>
    <row r="1378" spans="1:12">
      <c r="A1378" s="42">
        <v>2019</v>
      </c>
      <c r="B1378" s="42">
        <v>955</v>
      </c>
      <c r="C1378" s="1">
        <v>43591</v>
      </c>
      <c r="D1378" s="1">
        <v>43606</v>
      </c>
      <c r="E1378" s="42" t="s">
        <v>2010</v>
      </c>
      <c r="F1378" s="42" t="s">
        <v>2011</v>
      </c>
      <c r="G1378" s="42" t="s">
        <v>2052</v>
      </c>
      <c r="H1378" s="46">
        <v>700.7</v>
      </c>
      <c r="J1378" s="42" t="s">
        <v>261</v>
      </c>
      <c r="K1378" s="42" t="s">
        <v>2014</v>
      </c>
      <c r="L1378" s="42" t="s">
        <v>2015</v>
      </c>
    </row>
    <row r="1379" spans="1:12">
      <c r="A1379" s="42">
        <v>2019</v>
      </c>
      <c r="B1379" s="42">
        <v>1014</v>
      </c>
      <c r="C1379" s="1">
        <v>43599</v>
      </c>
      <c r="D1379" s="1">
        <v>43619</v>
      </c>
      <c r="E1379" s="42" t="s">
        <v>2002</v>
      </c>
      <c r="F1379" s="42" t="s">
        <v>2003</v>
      </c>
      <c r="G1379" s="42" t="s">
        <v>2054</v>
      </c>
      <c r="H1379" s="46">
        <v>1080.72</v>
      </c>
      <c r="J1379" s="42" t="s">
        <v>261</v>
      </c>
      <c r="K1379" s="42" t="s">
        <v>25</v>
      </c>
      <c r="L1379" s="42" t="s">
        <v>2006</v>
      </c>
    </row>
    <row r="1380" spans="1:12">
      <c r="A1380" s="42">
        <v>2019</v>
      </c>
      <c r="B1380" s="42">
        <v>1013</v>
      </c>
      <c r="C1380" s="1">
        <v>43599</v>
      </c>
      <c r="D1380" s="1">
        <v>43620</v>
      </c>
      <c r="E1380" s="42" t="s">
        <v>2007</v>
      </c>
      <c r="F1380" s="42" t="s">
        <v>2008</v>
      </c>
      <c r="G1380" s="42" t="s">
        <v>2053</v>
      </c>
      <c r="H1380" s="46">
        <v>1074.72</v>
      </c>
      <c r="J1380" s="42" t="s">
        <v>261</v>
      </c>
      <c r="K1380" s="42" t="s">
        <v>645</v>
      </c>
      <c r="L1380" s="42" t="s">
        <v>646</v>
      </c>
    </row>
    <row r="1381" spans="1:12">
      <c r="A1381" s="42">
        <v>2019</v>
      </c>
      <c r="B1381" s="42">
        <v>449</v>
      </c>
      <c r="C1381" s="1">
        <v>43563</v>
      </c>
      <c r="D1381" s="1">
        <v>43628</v>
      </c>
      <c r="E1381" s="42" t="s">
        <v>2007</v>
      </c>
      <c r="F1381" s="42" t="s">
        <v>2008</v>
      </c>
      <c r="G1381" s="42" t="s">
        <v>2030</v>
      </c>
      <c r="H1381" s="46">
        <v>375.84</v>
      </c>
      <c r="J1381" s="42" t="s">
        <v>2013</v>
      </c>
      <c r="K1381" s="42" t="s">
        <v>645</v>
      </c>
      <c r="L1381" s="42" t="s">
        <v>646</v>
      </c>
    </row>
    <row r="1382" spans="1:12">
      <c r="A1382" s="42">
        <v>2019</v>
      </c>
      <c r="B1382" s="42">
        <v>1175</v>
      </c>
      <c r="C1382" s="1">
        <v>43622</v>
      </c>
      <c r="D1382" s="1">
        <v>43637</v>
      </c>
      <c r="E1382" s="42" t="s">
        <v>2010</v>
      </c>
      <c r="F1382" s="42" t="s">
        <v>2011</v>
      </c>
      <c r="G1382" s="42" t="s">
        <v>2058</v>
      </c>
      <c r="H1382" s="46">
        <v>699.36</v>
      </c>
      <c r="J1382" s="42" t="s">
        <v>261</v>
      </c>
      <c r="K1382" s="42" t="s">
        <v>2014</v>
      </c>
      <c r="L1382" s="42" t="s">
        <v>2015</v>
      </c>
    </row>
    <row r="1383" spans="1:12">
      <c r="A1383" s="42">
        <v>2019</v>
      </c>
      <c r="B1383" s="42">
        <v>1228</v>
      </c>
      <c r="C1383" s="1">
        <v>43627</v>
      </c>
      <c r="D1383" s="1">
        <v>43642</v>
      </c>
      <c r="E1383" s="42" t="s">
        <v>2061</v>
      </c>
      <c r="F1383" s="42" t="s">
        <v>2017</v>
      </c>
      <c r="G1383" s="42" t="s">
        <v>2062</v>
      </c>
      <c r="H1383" s="46">
        <v>4579.68</v>
      </c>
      <c r="I1383" s="42">
        <v>940.8</v>
      </c>
      <c r="J1383" s="42" t="s">
        <v>261</v>
      </c>
      <c r="K1383" s="42" t="s">
        <v>2019</v>
      </c>
      <c r="L1383" s="42" t="s">
        <v>2020</v>
      </c>
    </row>
    <row r="1384" spans="1:12">
      <c r="A1384" s="42">
        <v>2019</v>
      </c>
      <c r="B1384" s="42">
        <v>1209</v>
      </c>
      <c r="C1384" s="1">
        <v>43626</v>
      </c>
      <c r="D1384" s="1">
        <v>43644</v>
      </c>
      <c r="E1384" s="42" t="s">
        <v>2010</v>
      </c>
      <c r="F1384" s="42" t="s">
        <v>2011</v>
      </c>
      <c r="G1384" s="42" t="s">
        <v>2059</v>
      </c>
      <c r="H1384" s="46">
        <v>1624.61</v>
      </c>
      <c r="I1384" s="89">
        <v>403.1</v>
      </c>
      <c r="J1384" s="42" t="s">
        <v>2013</v>
      </c>
      <c r="K1384" s="42" t="s">
        <v>87</v>
      </c>
      <c r="L1384" s="42" t="s">
        <v>2015</v>
      </c>
    </row>
    <row r="1385" spans="1:12">
      <c r="A1385" s="42">
        <v>2019</v>
      </c>
      <c r="B1385" s="42">
        <v>1164</v>
      </c>
      <c r="C1385" s="1">
        <v>43621</v>
      </c>
      <c r="D1385" s="1">
        <v>43647</v>
      </c>
      <c r="E1385" s="42" t="s">
        <v>2002</v>
      </c>
      <c r="F1385" s="42" t="s">
        <v>2003</v>
      </c>
      <c r="G1385" s="42" t="s">
        <v>2057</v>
      </c>
      <c r="H1385" s="46">
        <v>1080.72</v>
      </c>
      <c r="J1385" s="42" t="s">
        <v>261</v>
      </c>
      <c r="K1385" s="42" t="s">
        <v>2005</v>
      </c>
      <c r="L1385" s="42" t="s">
        <v>2006</v>
      </c>
    </row>
    <row r="1386" spans="1:12">
      <c r="A1386" s="42">
        <v>2019</v>
      </c>
      <c r="B1386" s="42">
        <v>1163</v>
      </c>
      <c r="C1386" s="1">
        <v>43621</v>
      </c>
      <c r="D1386" s="1">
        <v>43648</v>
      </c>
      <c r="E1386" s="42" t="s">
        <v>2007</v>
      </c>
      <c r="F1386" s="42" t="s">
        <v>2008</v>
      </c>
      <c r="G1386" s="42" t="s">
        <v>2056</v>
      </c>
      <c r="H1386" s="46">
        <v>925.92</v>
      </c>
      <c r="J1386" s="42" t="s">
        <v>261</v>
      </c>
      <c r="K1386" s="42" t="s">
        <v>645</v>
      </c>
      <c r="L1386" s="42" t="s">
        <v>646</v>
      </c>
    </row>
    <row r="1387" spans="1:12">
      <c r="A1387" s="42">
        <v>2019</v>
      </c>
      <c r="B1387" s="42">
        <v>1209</v>
      </c>
      <c r="C1387" s="1">
        <v>43648</v>
      </c>
      <c r="D1387" s="1">
        <v>43656</v>
      </c>
      <c r="E1387" s="42" t="s">
        <v>2010</v>
      </c>
      <c r="F1387" s="42" t="s">
        <v>2011</v>
      </c>
      <c r="G1387" s="42" t="s">
        <v>2060</v>
      </c>
      <c r="H1387" s="46">
        <v>5289.6</v>
      </c>
      <c r="I1387" s="42">
        <v>4315.2</v>
      </c>
      <c r="J1387" s="42" t="s">
        <v>2013</v>
      </c>
      <c r="K1387" s="42" t="s">
        <v>2014</v>
      </c>
      <c r="L1387" s="42" t="s">
        <v>2015</v>
      </c>
    </row>
    <row r="1388" spans="1:12">
      <c r="A1388" s="42">
        <v>2019</v>
      </c>
      <c r="B1388" s="42">
        <v>1014</v>
      </c>
      <c r="C1388" s="1">
        <v>43640</v>
      </c>
      <c r="D1388" s="1">
        <v>43668</v>
      </c>
      <c r="E1388" s="42" t="s">
        <v>2002</v>
      </c>
      <c r="F1388" s="42" t="s">
        <v>2003</v>
      </c>
      <c r="G1388" s="42" t="s">
        <v>2055</v>
      </c>
      <c r="H1388" s="46">
        <v>3926.88</v>
      </c>
      <c r="J1388" s="42" t="s">
        <v>261</v>
      </c>
      <c r="K1388" s="42" t="s">
        <v>2005</v>
      </c>
      <c r="L1388" s="42" t="s">
        <v>2006</v>
      </c>
    </row>
    <row r="1389" spans="1:12">
      <c r="A1389" s="42">
        <v>2019</v>
      </c>
      <c r="B1389" s="42">
        <v>1324</v>
      </c>
      <c r="C1389" s="1">
        <v>43647</v>
      </c>
      <c r="D1389" s="1">
        <v>43669</v>
      </c>
      <c r="E1389" s="42" t="s">
        <v>2002</v>
      </c>
      <c r="F1389" s="42" t="s">
        <v>2003</v>
      </c>
      <c r="G1389" s="42" t="s">
        <v>2063</v>
      </c>
      <c r="H1389" s="46">
        <v>2232.2399999999998</v>
      </c>
      <c r="J1389" s="42" t="s">
        <v>261</v>
      </c>
      <c r="K1389" s="42" t="s">
        <v>25</v>
      </c>
      <c r="L1389" s="42" t="s">
        <v>2006</v>
      </c>
    </row>
    <row r="1390" spans="1:12">
      <c r="A1390" s="42">
        <v>2019</v>
      </c>
      <c r="B1390" s="42">
        <v>1326</v>
      </c>
      <c r="C1390" s="1">
        <v>43648</v>
      </c>
      <c r="D1390" s="1">
        <v>43682</v>
      </c>
      <c r="E1390" s="42" t="s">
        <v>2002</v>
      </c>
      <c r="F1390" s="42" t="s">
        <v>2003</v>
      </c>
      <c r="G1390" s="42" t="s">
        <v>2064</v>
      </c>
      <c r="H1390" s="46">
        <v>678.72</v>
      </c>
      <c r="J1390" s="42" t="s">
        <v>261</v>
      </c>
      <c r="K1390" s="42" t="s">
        <v>25</v>
      </c>
      <c r="L1390" s="42" t="s">
        <v>2065</v>
      </c>
    </row>
    <row r="1391" spans="1:12">
      <c r="A1391" s="42">
        <v>2019</v>
      </c>
      <c r="B1391" s="42">
        <v>1327</v>
      </c>
      <c r="C1391" s="1">
        <v>43648</v>
      </c>
      <c r="D1391" s="1">
        <v>43683</v>
      </c>
      <c r="E1391" s="42" t="s">
        <v>2007</v>
      </c>
      <c r="F1391" s="42" t="s">
        <v>2008</v>
      </c>
      <c r="G1391" s="42" t="s">
        <v>2066</v>
      </c>
      <c r="H1391" s="46">
        <v>925.92</v>
      </c>
      <c r="J1391" s="42" t="s">
        <v>261</v>
      </c>
      <c r="K1391" s="42" t="s">
        <v>26</v>
      </c>
      <c r="L1391" s="42" t="s">
        <v>646</v>
      </c>
    </row>
    <row r="1392" spans="1:12">
      <c r="A1392" s="42">
        <v>2019</v>
      </c>
      <c r="B1392" s="42">
        <v>1396</v>
      </c>
      <c r="C1392" s="1">
        <v>43661</v>
      </c>
      <c r="D1392" s="1">
        <v>43691</v>
      </c>
      <c r="E1392" s="42" t="s">
        <v>2049</v>
      </c>
      <c r="F1392" s="42" t="s">
        <v>2050</v>
      </c>
      <c r="G1392" s="42" t="s">
        <v>2067</v>
      </c>
      <c r="H1392" s="46">
        <v>315.62</v>
      </c>
      <c r="J1392" s="42" t="s">
        <v>261</v>
      </c>
      <c r="K1392" s="42" t="s">
        <v>59</v>
      </c>
      <c r="L1392" s="42" t="s">
        <v>2020</v>
      </c>
    </row>
    <row r="1393" spans="1:12">
      <c r="A1393" s="42">
        <v>2019</v>
      </c>
      <c r="B1393" s="42">
        <v>1422</v>
      </c>
      <c r="C1393" s="1">
        <v>43664</v>
      </c>
      <c r="D1393" s="1">
        <v>43698</v>
      </c>
      <c r="E1393" s="42" t="s">
        <v>2010</v>
      </c>
      <c r="F1393" s="42" t="s">
        <v>2011</v>
      </c>
      <c r="G1393" s="42" t="s">
        <v>2068</v>
      </c>
      <c r="H1393" s="46">
        <v>700.7</v>
      </c>
      <c r="J1393" s="42" t="s">
        <v>261</v>
      </c>
      <c r="K1393" s="42" t="s">
        <v>87</v>
      </c>
      <c r="L1393" s="42" t="s">
        <v>2015</v>
      </c>
    </row>
    <row r="1394" spans="1:12">
      <c r="A1394" s="42">
        <v>2019</v>
      </c>
      <c r="B1394" s="42">
        <v>1514</v>
      </c>
      <c r="C1394" s="1">
        <v>43684</v>
      </c>
      <c r="D1394" s="1">
        <v>43711</v>
      </c>
      <c r="E1394" s="42" t="s">
        <v>2007</v>
      </c>
      <c r="F1394" s="42" t="s">
        <v>2008</v>
      </c>
      <c r="G1394" s="42" t="s">
        <v>2069</v>
      </c>
      <c r="H1394" s="46">
        <v>1000.32</v>
      </c>
      <c r="J1394" s="42" t="s">
        <v>261</v>
      </c>
      <c r="K1394" s="42" t="s">
        <v>26</v>
      </c>
      <c r="L1394" s="42" t="s">
        <v>646</v>
      </c>
    </row>
    <row r="1395" spans="1:12">
      <c r="A1395" s="42">
        <v>2019</v>
      </c>
      <c r="B1395" s="42">
        <v>1515</v>
      </c>
      <c r="C1395" s="1">
        <v>43684</v>
      </c>
      <c r="D1395" s="1">
        <v>43713</v>
      </c>
      <c r="E1395" s="42" t="s">
        <v>2002</v>
      </c>
      <c r="F1395" s="42" t="s">
        <v>2003</v>
      </c>
      <c r="G1395" s="42" t="s">
        <v>2070</v>
      </c>
      <c r="H1395" s="46">
        <v>1080.72</v>
      </c>
      <c r="J1395" s="42" t="s">
        <v>261</v>
      </c>
      <c r="K1395" s="42" t="s">
        <v>25</v>
      </c>
      <c r="L1395" s="42" t="s">
        <v>2006</v>
      </c>
    </row>
    <row r="1396" spans="1:12">
      <c r="A1396" s="42">
        <v>2019</v>
      </c>
      <c r="B1396" s="42">
        <v>1631</v>
      </c>
      <c r="C1396" s="1">
        <v>43714</v>
      </c>
      <c r="D1396" s="1">
        <v>43725</v>
      </c>
      <c r="E1396" s="42" t="s">
        <v>2061</v>
      </c>
      <c r="F1396" s="42" t="s">
        <v>2017</v>
      </c>
      <c r="G1396" s="42" t="s">
        <v>1374</v>
      </c>
      <c r="H1396" s="46">
        <v>1132.99</v>
      </c>
      <c r="I1396" s="42" t="s">
        <v>3491</v>
      </c>
      <c r="J1396" s="42" t="s">
        <v>261</v>
      </c>
      <c r="K1396" s="42" t="s">
        <v>59</v>
      </c>
      <c r="L1396" s="42" t="s">
        <v>679</v>
      </c>
    </row>
    <row r="1397" spans="1:12">
      <c r="A1397" s="42">
        <v>2019</v>
      </c>
      <c r="B1397" s="42">
        <v>1620</v>
      </c>
      <c r="C1397" s="1">
        <v>43714</v>
      </c>
      <c r="D1397" s="1">
        <v>43726</v>
      </c>
      <c r="E1397" s="42" t="s">
        <v>2010</v>
      </c>
      <c r="F1397" s="42" t="s">
        <v>2011</v>
      </c>
      <c r="G1397" s="42" t="s">
        <v>2074</v>
      </c>
      <c r="H1397" s="46">
        <v>699.36</v>
      </c>
      <c r="J1397" s="42" t="s">
        <v>261</v>
      </c>
      <c r="K1397" s="42" t="s">
        <v>87</v>
      </c>
      <c r="L1397" s="42" t="s">
        <v>1001</v>
      </c>
    </row>
    <row r="1398" spans="1:12">
      <c r="A1398" s="42">
        <v>2019</v>
      </c>
      <c r="B1398" s="42">
        <v>1645</v>
      </c>
      <c r="C1398" s="1">
        <v>43718</v>
      </c>
      <c r="D1398" s="1">
        <v>43726</v>
      </c>
      <c r="E1398" s="42" t="s">
        <v>2049</v>
      </c>
      <c r="F1398" s="42" t="s">
        <v>2050</v>
      </c>
      <c r="G1398" s="42" t="s">
        <v>2075</v>
      </c>
      <c r="H1398" s="46">
        <v>116.4</v>
      </c>
      <c r="J1398" s="42" t="s">
        <v>261</v>
      </c>
      <c r="K1398" s="42" t="s">
        <v>59</v>
      </c>
      <c r="L1398" s="42" t="s">
        <v>679</v>
      </c>
    </row>
    <row r="1399" spans="1:12">
      <c r="A1399" s="42">
        <v>2019</v>
      </c>
      <c r="B1399" s="42">
        <v>1619</v>
      </c>
      <c r="C1399" s="1">
        <v>43714</v>
      </c>
      <c r="D1399" s="1">
        <v>43745</v>
      </c>
      <c r="E1399" s="42" t="s">
        <v>2002</v>
      </c>
      <c r="F1399" s="42" t="s">
        <v>2003</v>
      </c>
      <c r="G1399" s="42" t="s">
        <v>2073</v>
      </c>
      <c r="H1399" s="46">
        <v>1040.52</v>
      </c>
      <c r="J1399" s="42" t="s">
        <v>261</v>
      </c>
      <c r="K1399" s="42" t="s">
        <v>25</v>
      </c>
      <c r="L1399" s="42" t="s">
        <v>2065</v>
      </c>
    </row>
    <row r="1400" spans="1:12">
      <c r="A1400" s="42">
        <v>2019</v>
      </c>
      <c r="B1400" s="42">
        <v>1618</v>
      </c>
      <c r="C1400" s="1">
        <v>43714</v>
      </c>
      <c r="D1400" s="1">
        <v>43746</v>
      </c>
      <c r="E1400" s="42" t="s">
        <v>2007</v>
      </c>
      <c r="F1400" s="42" t="s">
        <v>2008</v>
      </c>
      <c r="G1400" s="42" t="s">
        <v>2071</v>
      </c>
      <c r="H1400" s="46">
        <v>963.12</v>
      </c>
      <c r="J1400" s="42" t="s">
        <v>261</v>
      </c>
      <c r="K1400" s="42" t="s">
        <v>26</v>
      </c>
      <c r="L1400" s="42" t="s">
        <v>2072</v>
      </c>
    </row>
    <row r="1401" spans="1:12">
      <c r="A1401" s="42">
        <v>2019</v>
      </c>
      <c r="B1401" s="42">
        <v>1916</v>
      </c>
      <c r="C1401" s="1">
        <v>43773</v>
      </c>
      <c r="D1401" s="1">
        <v>43776</v>
      </c>
      <c r="E1401" s="42" t="s">
        <v>2035</v>
      </c>
      <c r="F1401" s="42" t="s">
        <v>2036</v>
      </c>
      <c r="G1401" s="42" t="s">
        <v>2080</v>
      </c>
      <c r="H1401" s="46">
        <v>665.5</v>
      </c>
      <c r="I1401" s="42" t="s">
        <v>3492</v>
      </c>
      <c r="J1401" s="42" t="s">
        <v>261</v>
      </c>
      <c r="K1401" s="42" t="s">
        <v>79</v>
      </c>
      <c r="L1401" s="42" t="s">
        <v>2079</v>
      </c>
    </row>
    <row r="1402" spans="1:12">
      <c r="A1402" s="42">
        <v>2019</v>
      </c>
      <c r="B1402" s="42">
        <v>1916</v>
      </c>
      <c r="C1402" s="1">
        <v>43773</v>
      </c>
      <c r="D1402" s="1">
        <v>43776</v>
      </c>
      <c r="E1402" s="42" t="s">
        <v>2035</v>
      </c>
      <c r="F1402" s="42" t="s">
        <v>2036</v>
      </c>
      <c r="G1402" s="42" t="s">
        <v>2080</v>
      </c>
      <c r="H1402" s="46">
        <v>232.8</v>
      </c>
      <c r="J1402" s="42" t="s">
        <v>261</v>
      </c>
      <c r="K1402" s="42" t="s">
        <v>79</v>
      </c>
      <c r="L1402" s="42" t="s">
        <v>2079</v>
      </c>
    </row>
    <row r="1403" spans="1:12">
      <c r="A1403" s="42">
        <v>2019</v>
      </c>
      <c r="B1403" s="42">
        <v>1814</v>
      </c>
      <c r="C1403" s="1">
        <v>43747</v>
      </c>
      <c r="D1403" s="1">
        <v>43783</v>
      </c>
      <c r="E1403" s="42" t="s">
        <v>2007</v>
      </c>
      <c r="F1403" s="42" t="s">
        <v>2008</v>
      </c>
      <c r="G1403" s="42" t="s">
        <v>2077</v>
      </c>
      <c r="H1403" s="46">
        <v>922.56</v>
      </c>
      <c r="J1403" s="42" t="s">
        <v>261</v>
      </c>
      <c r="K1403" s="42" t="s">
        <v>26</v>
      </c>
      <c r="L1403" s="42" t="s">
        <v>2072</v>
      </c>
    </row>
    <row r="1404" spans="1:12">
      <c r="A1404" s="42">
        <v>2019</v>
      </c>
      <c r="B1404" s="42">
        <v>1813</v>
      </c>
      <c r="C1404" s="1">
        <v>43747</v>
      </c>
      <c r="D1404" s="1">
        <v>43784</v>
      </c>
      <c r="E1404" s="42" t="s">
        <v>2002</v>
      </c>
      <c r="F1404" s="42" t="s">
        <v>2003</v>
      </c>
      <c r="G1404" s="42" t="s">
        <v>2076</v>
      </c>
      <c r="H1404" s="46">
        <v>919.92</v>
      </c>
      <c r="J1404" s="42" t="s">
        <v>261</v>
      </c>
      <c r="K1404" s="42" t="s">
        <v>25</v>
      </c>
      <c r="L1404" s="42" t="s">
        <v>2065</v>
      </c>
    </row>
    <row r="1405" spans="1:12">
      <c r="A1405" s="42">
        <v>2019</v>
      </c>
      <c r="B1405" s="42">
        <v>1835</v>
      </c>
      <c r="C1405" s="1">
        <v>43753</v>
      </c>
      <c r="D1405" s="1">
        <v>43795</v>
      </c>
      <c r="E1405" s="42" t="s">
        <v>2039</v>
      </c>
      <c r="F1405" s="42" t="s">
        <v>2040</v>
      </c>
      <c r="G1405" s="42" t="s">
        <v>2078</v>
      </c>
      <c r="H1405" s="46">
        <v>498.62</v>
      </c>
      <c r="J1405" s="42" t="s">
        <v>261</v>
      </c>
      <c r="K1405" s="42" t="s">
        <v>79</v>
      </c>
      <c r="L1405" s="42" t="s">
        <v>2079</v>
      </c>
    </row>
    <row r="1406" spans="1:12">
      <c r="A1406" s="42">
        <v>2019</v>
      </c>
      <c r="B1406" s="42">
        <v>1944</v>
      </c>
      <c r="C1406" s="1">
        <v>43775</v>
      </c>
      <c r="D1406" s="1">
        <v>43801</v>
      </c>
      <c r="E1406" s="42" t="s">
        <v>2002</v>
      </c>
      <c r="F1406" s="42" t="s">
        <v>2003</v>
      </c>
      <c r="G1406" s="42" t="s">
        <v>2082</v>
      </c>
      <c r="H1406" s="46">
        <v>919.92</v>
      </c>
      <c r="J1406" s="42" t="s">
        <v>261</v>
      </c>
      <c r="K1406" s="42" t="s">
        <v>25</v>
      </c>
      <c r="L1406" s="42" t="s">
        <v>2065</v>
      </c>
    </row>
    <row r="1407" spans="1:12">
      <c r="A1407" s="42">
        <v>2019</v>
      </c>
      <c r="B1407" s="42">
        <v>1943</v>
      </c>
      <c r="C1407" s="1">
        <v>43775</v>
      </c>
      <c r="D1407" s="1">
        <v>43805</v>
      </c>
      <c r="E1407" s="42" t="s">
        <v>2007</v>
      </c>
      <c r="F1407" s="42" t="s">
        <v>2008</v>
      </c>
      <c r="G1407" s="42" t="s">
        <v>2081</v>
      </c>
      <c r="H1407" s="46">
        <v>851.52</v>
      </c>
      <c r="J1407" s="42" t="s">
        <v>261</v>
      </c>
      <c r="K1407" s="42" t="s">
        <v>26</v>
      </c>
      <c r="L1407" s="42" t="s">
        <v>2072</v>
      </c>
    </row>
    <row r="1408" spans="1:12">
      <c r="A1408" s="42">
        <v>2019</v>
      </c>
      <c r="B1408" s="42">
        <v>2051</v>
      </c>
      <c r="C1408" s="1">
        <v>43794</v>
      </c>
      <c r="D1408" s="1">
        <v>43805</v>
      </c>
      <c r="E1408" s="42" t="s">
        <v>2044</v>
      </c>
      <c r="F1408" s="42" t="s">
        <v>2045</v>
      </c>
      <c r="G1408" s="42" t="s">
        <v>2083</v>
      </c>
      <c r="H1408" s="46">
        <v>384.05</v>
      </c>
      <c r="J1408" s="42" t="s">
        <v>261</v>
      </c>
      <c r="K1408" s="42" t="s">
        <v>109</v>
      </c>
      <c r="L1408" s="42" t="s">
        <v>2084</v>
      </c>
    </row>
    <row r="1409" spans="1:12">
      <c r="A1409" s="42">
        <v>2019</v>
      </c>
      <c r="B1409" s="42">
        <v>2105</v>
      </c>
      <c r="C1409" s="1">
        <v>43805</v>
      </c>
      <c r="D1409" s="1">
        <v>43838</v>
      </c>
      <c r="E1409" s="42" t="s">
        <v>2007</v>
      </c>
      <c r="F1409" s="42" t="s">
        <v>2008</v>
      </c>
      <c r="G1409" s="42" t="s">
        <v>2085</v>
      </c>
      <c r="H1409" s="46">
        <v>925.92</v>
      </c>
      <c r="J1409" s="42" t="s">
        <v>261</v>
      </c>
      <c r="K1409" s="42" t="s">
        <v>26</v>
      </c>
      <c r="L1409" s="42" t="s">
        <v>2072</v>
      </c>
    </row>
    <row r="1410" spans="1:12">
      <c r="A1410" s="42">
        <v>2019</v>
      </c>
      <c r="B1410" s="42">
        <v>2106</v>
      </c>
      <c r="C1410" s="1">
        <v>43805</v>
      </c>
      <c r="D1410" s="1">
        <v>43843</v>
      </c>
      <c r="E1410" s="42" t="s">
        <v>2002</v>
      </c>
      <c r="F1410" s="42" t="s">
        <v>2003</v>
      </c>
      <c r="G1410" s="42" t="s">
        <v>2086</v>
      </c>
      <c r="H1410" s="46">
        <v>1000.32</v>
      </c>
      <c r="J1410" s="42" t="s">
        <v>261</v>
      </c>
      <c r="K1410" s="42" t="s">
        <v>25</v>
      </c>
      <c r="L1410" s="42" t="s">
        <v>2065</v>
      </c>
    </row>
    <row r="1411" spans="1:12">
      <c r="A1411" s="42">
        <v>2020</v>
      </c>
      <c r="B1411" s="42">
        <v>23</v>
      </c>
      <c r="C1411" s="1">
        <v>43840</v>
      </c>
      <c r="D1411" s="1">
        <v>43853</v>
      </c>
      <c r="E1411" s="42" t="s">
        <v>2061</v>
      </c>
      <c r="F1411" s="42" t="s">
        <v>2017</v>
      </c>
      <c r="G1411" s="42" t="s">
        <v>2023</v>
      </c>
      <c r="H1411" s="46">
        <v>901.82</v>
      </c>
      <c r="J1411" s="42" t="s">
        <v>261</v>
      </c>
      <c r="K1411" s="42" t="s">
        <v>59</v>
      </c>
      <c r="L1411" s="42" t="s">
        <v>679</v>
      </c>
    </row>
    <row r="1412" spans="1:12">
      <c r="A1412" s="42">
        <v>2019</v>
      </c>
      <c r="B1412" s="42">
        <v>2122</v>
      </c>
      <c r="C1412" s="1">
        <v>43810</v>
      </c>
      <c r="D1412" s="1">
        <v>43859</v>
      </c>
      <c r="E1412" s="42" t="s">
        <v>2002</v>
      </c>
      <c r="F1412" s="42" t="s">
        <v>2003</v>
      </c>
      <c r="G1412" s="42" t="s">
        <v>2087</v>
      </c>
      <c r="H1412" s="46">
        <v>678.72</v>
      </c>
      <c r="J1412" s="42" t="s">
        <v>261</v>
      </c>
      <c r="K1412" s="42" t="s">
        <v>25</v>
      </c>
      <c r="L1412" s="42" t="s">
        <v>2065</v>
      </c>
    </row>
    <row r="1413" spans="1:12">
      <c r="A1413" s="42">
        <v>2020</v>
      </c>
      <c r="B1413" s="42">
        <v>61</v>
      </c>
      <c r="C1413" s="1">
        <v>43844</v>
      </c>
      <c r="D1413" s="1">
        <v>43864</v>
      </c>
      <c r="E1413" s="42" t="s">
        <v>2002</v>
      </c>
      <c r="F1413" s="42" t="s">
        <v>2003</v>
      </c>
      <c r="G1413" s="42" t="s">
        <v>2089</v>
      </c>
      <c r="H1413" s="46">
        <v>1000.32</v>
      </c>
      <c r="J1413" s="42" t="s">
        <v>261</v>
      </c>
      <c r="K1413" s="42" t="s">
        <v>25</v>
      </c>
      <c r="L1413" s="42" t="s">
        <v>2065</v>
      </c>
    </row>
    <row r="1414" spans="1:12">
      <c r="A1414" s="42">
        <v>2020</v>
      </c>
      <c r="B1414" s="42">
        <v>60</v>
      </c>
      <c r="C1414" s="1">
        <v>43844</v>
      </c>
      <c r="D1414" s="1">
        <v>43867</v>
      </c>
      <c r="E1414" s="42" t="s">
        <v>2007</v>
      </c>
      <c r="F1414" s="42" t="s">
        <v>2008</v>
      </c>
      <c r="G1414" s="42" t="s">
        <v>2088</v>
      </c>
      <c r="H1414" s="46">
        <v>851.52</v>
      </c>
      <c r="J1414" s="42" t="s">
        <v>261</v>
      </c>
      <c r="K1414" s="42" t="s">
        <v>26</v>
      </c>
      <c r="L1414" s="42" t="s">
        <v>2072</v>
      </c>
    </row>
    <row r="1415" spans="1:12">
      <c r="A1415" s="42">
        <v>2020</v>
      </c>
      <c r="B1415" s="42">
        <v>189</v>
      </c>
      <c r="C1415" s="1">
        <v>43867</v>
      </c>
      <c r="D1415" s="1">
        <v>43880</v>
      </c>
      <c r="E1415" s="42" t="s">
        <v>2021</v>
      </c>
      <c r="F1415" s="42" t="s">
        <v>2022</v>
      </c>
      <c r="G1415" s="42" t="s">
        <v>2090</v>
      </c>
      <c r="H1415" s="46">
        <v>350.78</v>
      </c>
      <c r="I1415" s="89">
        <v>549.1</v>
      </c>
      <c r="J1415" s="42" t="s">
        <v>261</v>
      </c>
      <c r="K1415" s="42" t="s">
        <v>80</v>
      </c>
      <c r="L1415" s="42" t="s">
        <v>2091</v>
      </c>
    </row>
    <row r="1416" spans="1:12">
      <c r="A1416" s="42">
        <v>2020</v>
      </c>
      <c r="B1416" s="42">
        <v>371</v>
      </c>
      <c r="C1416" s="1">
        <v>43880</v>
      </c>
      <c r="D1416" s="1">
        <v>43886</v>
      </c>
      <c r="E1416" s="42" t="s">
        <v>2002</v>
      </c>
      <c r="F1416" s="42" t="s">
        <v>2003</v>
      </c>
      <c r="G1416" s="42" t="s">
        <v>2023</v>
      </c>
      <c r="H1416" s="46">
        <v>160.80000000000001</v>
      </c>
      <c r="I1416" s="42" t="s">
        <v>3493</v>
      </c>
      <c r="J1416" s="42" t="s">
        <v>261</v>
      </c>
      <c r="K1416" s="42" t="s">
        <v>25</v>
      </c>
      <c r="L1416" s="42" t="s">
        <v>2065</v>
      </c>
    </row>
    <row r="1417" spans="1:12">
      <c r="A1417" s="42">
        <v>2020</v>
      </c>
      <c r="B1417" s="42">
        <v>233</v>
      </c>
      <c r="C1417" s="1">
        <v>43865</v>
      </c>
      <c r="D1417" s="1">
        <v>43892</v>
      </c>
      <c r="E1417" s="42" t="s">
        <v>2002</v>
      </c>
      <c r="F1417" s="42" t="s">
        <v>2003</v>
      </c>
      <c r="G1417" s="42" t="s">
        <v>2092</v>
      </c>
      <c r="H1417" s="46">
        <v>919.92</v>
      </c>
      <c r="J1417" s="42" t="s">
        <v>261</v>
      </c>
      <c r="K1417" s="42" t="s">
        <v>25</v>
      </c>
      <c r="L1417" s="42" t="s">
        <v>2065</v>
      </c>
    </row>
    <row r="1418" spans="1:12">
      <c r="A1418" s="42">
        <v>2020</v>
      </c>
      <c r="B1418" s="42">
        <v>234</v>
      </c>
      <c r="C1418" s="1">
        <v>43865</v>
      </c>
      <c r="D1418" s="1">
        <v>43893</v>
      </c>
      <c r="E1418" s="42" t="s">
        <v>2007</v>
      </c>
      <c r="F1418" s="42" t="s">
        <v>2008</v>
      </c>
      <c r="G1418" s="42" t="s">
        <v>2093</v>
      </c>
      <c r="H1418" s="46">
        <v>814.32</v>
      </c>
      <c r="J1418" s="42" t="s">
        <v>261</v>
      </c>
      <c r="K1418" s="42" t="s">
        <v>26</v>
      </c>
      <c r="L1418" s="42" t="s">
        <v>2072</v>
      </c>
    </row>
    <row r="1419" spans="1:12">
      <c r="A1419" s="42">
        <v>2020</v>
      </c>
      <c r="B1419" s="42">
        <v>424</v>
      </c>
      <c r="C1419" s="1">
        <v>43887</v>
      </c>
      <c r="D1419" s="1">
        <v>43896</v>
      </c>
      <c r="E1419" s="42" t="s">
        <v>2049</v>
      </c>
      <c r="F1419" s="42" t="s">
        <v>2050</v>
      </c>
      <c r="G1419" s="42" t="s">
        <v>2094</v>
      </c>
      <c r="H1419" s="46">
        <v>373.82</v>
      </c>
      <c r="J1419" s="42" t="s">
        <v>261</v>
      </c>
      <c r="K1419" s="42" t="s">
        <v>59</v>
      </c>
      <c r="L1419" s="42" t="s">
        <v>679</v>
      </c>
    </row>
    <row r="1420" spans="1:12">
      <c r="A1420" s="42">
        <v>2020</v>
      </c>
      <c r="B1420" s="42">
        <v>453</v>
      </c>
      <c r="C1420" s="1">
        <v>43896</v>
      </c>
      <c r="D1420" s="1">
        <v>43927</v>
      </c>
      <c r="E1420" s="42" t="s">
        <v>2002</v>
      </c>
      <c r="F1420" s="42" t="s">
        <v>2003</v>
      </c>
      <c r="G1420" s="42" t="s">
        <v>2095</v>
      </c>
      <c r="H1420" s="46">
        <v>759.12</v>
      </c>
      <c r="J1420" s="42" t="s">
        <v>261</v>
      </c>
      <c r="K1420" s="42" t="s">
        <v>25</v>
      </c>
      <c r="L1420" s="42" t="s">
        <v>2065</v>
      </c>
    </row>
    <row r="1421" spans="1:12">
      <c r="A1421" s="42">
        <v>2020</v>
      </c>
      <c r="B1421" s="42">
        <v>454</v>
      </c>
      <c r="C1421" s="1">
        <v>43896</v>
      </c>
      <c r="D1421" s="1">
        <v>43928</v>
      </c>
      <c r="E1421" s="42" t="s">
        <v>2007</v>
      </c>
      <c r="F1421" s="42" t="s">
        <v>2008</v>
      </c>
      <c r="G1421" s="42" t="s">
        <v>2096</v>
      </c>
      <c r="H1421" s="46">
        <v>553.91999999999996</v>
      </c>
      <c r="J1421" s="42" t="s">
        <v>261</v>
      </c>
      <c r="K1421" s="42" t="s">
        <v>26</v>
      </c>
      <c r="L1421" s="42" t="s">
        <v>2072</v>
      </c>
    </row>
    <row r="1422" spans="1:12">
      <c r="A1422" s="42">
        <v>2020</v>
      </c>
      <c r="B1422" s="42">
        <v>618</v>
      </c>
      <c r="C1422" s="1">
        <v>43927</v>
      </c>
      <c r="D1422" s="1">
        <v>43955</v>
      </c>
      <c r="E1422" s="42" t="s">
        <v>2002</v>
      </c>
      <c r="F1422" s="42" t="s">
        <v>2003</v>
      </c>
      <c r="G1422" s="42" t="s">
        <v>2098</v>
      </c>
      <c r="H1422" s="46">
        <v>759.12</v>
      </c>
      <c r="J1422" s="42" t="s">
        <v>261</v>
      </c>
      <c r="K1422" s="42" t="s">
        <v>25</v>
      </c>
      <c r="L1422" s="42" t="s">
        <v>2065</v>
      </c>
    </row>
    <row r="1423" spans="1:12">
      <c r="A1423" s="42">
        <v>2020</v>
      </c>
      <c r="B1423" s="42">
        <v>617</v>
      </c>
      <c r="C1423" s="1">
        <v>43927</v>
      </c>
      <c r="D1423" s="1">
        <v>43956</v>
      </c>
      <c r="E1423" s="42" t="s">
        <v>2007</v>
      </c>
      <c r="F1423" s="42" t="s">
        <v>2008</v>
      </c>
      <c r="G1423" s="42" t="s">
        <v>2097</v>
      </c>
      <c r="H1423" s="46">
        <v>702.72</v>
      </c>
      <c r="J1423" s="42" t="s">
        <v>261</v>
      </c>
      <c r="K1423" s="42" t="s">
        <v>26</v>
      </c>
      <c r="L1423" s="42" t="s">
        <v>2072</v>
      </c>
    </row>
    <row r="1424" spans="1:12">
      <c r="A1424" s="42">
        <v>2020</v>
      </c>
      <c r="B1424" s="42">
        <v>712</v>
      </c>
      <c r="C1424" s="1">
        <v>43955</v>
      </c>
      <c r="D1424" s="1">
        <v>43958</v>
      </c>
      <c r="E1424" s="42" t="s">
        <v>2061</v>
      </c>
      <c r="F1424" s="42" t="s">
        <v>2017</v>
      </c>
      <c r="G1424" s="42" t="s">
        <v>2018</v>
      </c>
      <c r="H1424" s="46">
        <v>364.22</v>
      </c>
      <c r="J1424" s="42" t="s">
        <v>261</v>
      </c>
      <c r="K1424" s="42" t="s">
        <v>59</v>
      </c>
      <c r="L1424" s="42" t="s">
        <v>679</v>
      </c>
    </row>
    <row r="1425" spans="1:12">
      <c r="A1425" s="42">
        <v>2020</v>
      </c>
      <c r="B1425" s="42">
        <v>722</v>
      </c>
      <c r="C1425" s="1">
        <v>43962</v>
      </c>
      <c r="D1425" s="1">
        <v>43964</v>
      </c>
      <c r="E1425" s="42" t="s">
        <v>2007</v>
      </c>
      <c r="F1425" s="42" t="s">
        <v>2008</v>
      </c>
      <c r="G1425" s="42" t="s">
        <v>2023</v>
      </c>
      <c r="H1425" s="46">
        <v>297.60000000000002</v>
      </c>
      <c r="J1425" s="42" t="s">
        <v>261</v>
      </c>
      <c r="K1425" s="42" t="s">
        <v>26</v>
      </c>
      <c r="L1425" s="42" t="s">
        <v>2072</v>
      </c>
    </row>
    <row r="1426" spans="1:12">
      <c r="A1426" s="42">
        <v>2020</v>
      </c>
      <c r="B1426" s="42">
        <v>713</v>
      </c>
      <c r="C1426" s="1">
        <v>43957</v>
      </c>
      <c r="D1426" s="1">
        <v>43985</v>
      </c>
      <c r="E1426" s="42" t="s">
        <v>2002</v>
      </c>
      <c r="F1426" s="42" t="s">
        <v>2003</v>
      </c>
      <c r="G1426" s="42" t="s">
        <v>2099</v>
      </c>
      <c r="H1426" s="46">
        <v>678.72</v>
      </c>
      <c r="J1426" s="42" t="s">
        <v>261</v>
      </c>
      <c r="K1426" s="42" t="s">
        <v>25</v>
      </c>
      <c r="L1426" s="42" t="s">
        <v>2065</v>
      </c>
    </row>
    <row r="1427" spans="1:12">
      <c r="A1427" s="42">
        <v>2020</v>
      </c>
      <c r="B1427" s="42">
        <v>933</v>
      </c>
      <c r="C1427" s="1">
        <v>43991</v>
      </c>
      <c r="D1427" s="1">
        <v>44006</v>
      </c>
      <c r="E1427" s="42" t="s">
        <v>2007</v>
      </c>
      <c r="F1427" s="42" t="s">
        <v>2008</v>
      </c>
      <c r="G1427" s="42" t="s">
        <v>2100</v>
      </c>
      <c r="H1427" s="46">
        <v>702.72</v>
      </c>
      <c r="J1427" s="42" t="s">
        <v>261</v>
      </c>
      <c r="K1427" s="42" t="s">
        <v>26</v>
      </c>
      <c r="L1427" s="42" t="s">
        <v>2101</v>
      </c>
    </row>
    <row r="1428" spans="1:12">
      <c r="A1428" s="42">
        <v>2020</v>
      </c>
      <c r="B1428" s="42">
        <v>934</v>
      </c>
      <c r="C1428" s="1">
        <v>43991</v>
      </c>
      <c r="D1428" s="1">
        <v>44006</v>
      </c>
      <c r="E1428" s="42" t="s">
        <v>2002</v>
      </c>
      <c r="F1428" s="42" t="s">
        <v>2003</v>
      </c>
      <c r="G1428" s="42" t="s">
        <v>2102</v>
      </c>
      <c r="H1428" s="46">
        <v>759.12</v>
      </c>
      <c r="J1428" s="42" t="s">
        <v>261</v>
      </c>
      <c r="K1428" s="42" t="s">
        <v>25</v>
      </c>
      <c r="L1428" s="42" t="s">
        <v>2065</v>
      </c>
    </row>
    <row r="1429" spans="1:12">
      <c r="A1429" s="42">
        <v>2020</v>
      </c>
      <c r="B1429" s="42">
        <v>1071</v>
      </c>
      <c r="C1429" s="1">
        <v>44015</v>
      </c>
      <c r="D1429" s="1">
        <v>44032</v>
      </c>
      <c r="E1429" s="42" t="s">
        <v>2007</v>
      </c>
      <c r="F1429" s="42" t="s">
        <v>2008</v>
      </c>
      <c r="G1429" s="42" t="s">
        <v>2103</v>
      </c>
      <c r="H1429" s="46">
        <v>585.6</v>
      </c>
      <c r="J1429" s="42" t="s">
        <v>261</v>
      </c>
      <c r="K1429" s="42" t="s">
        <v>26</v>
      </c>
      <c r="L1429" s="42" t="s">
        <v>2101</v>
      </c>
    </row>
    <row r="1430" spans="1:12">
      <c r="A1430" s="42">
        <v>2020</v>
      </c>
      <c r="B1430" s="42">
        <v>1072</v>
      </c>
      <c r="C1430" s="1">
        <v>44015</v>
      </c>
      <c r="D1430" s="1">
        <v>44032</v>
      </c>
      <c r="E1430" s="42" t="s">
        <v>2002</v>
      </c>
      <c r="F1430" s="42" t="s">
        <v>2003</v>
      </c>
      <c r="G1430" s="42" t="s">
        <v>2104</v>
      </c>
      <c r="H1430" s="46">
        <v>632.6</v>
      </c>
      <c r="J1430" s="42" t="s">
        <v>261</v>
      </c>
      <c r="K1430" s="42" t="s">
        <v>25</v>
      </c>
      <c r="L1430" s="42" t="s">
        <v>2065</v>
      </c>
    </row>
    <row r="1431" spans="1:12">
      <c r="A1431" s="42">
        <v>2020</v>
      </c>
      <c r="B1431" s="42">
        <v>1170</v>
      </c>
      <c r="C1431" s="1">
        <v>44041</v>
      </c>
      <c r="D1431" s="1">
        <v>44042</v>
      </c>
      <c r="E1431" s="42" t="s">
        <v>2007</v>
      </c>
      <c r="F1431" s="42" t="s">
        <v>2008</v>
      </c>
      <c r="G1431" s="42" t="s">
        <v>2023</v>
      </c>
      <c r="H1431" s="46">
        <v>5514.72</v>
      </c>
      <c r="J1431" s="42" t="s">
        <v>261</v>
      </c>
      <c r="K1431" s="42" t="s">
        <v>26</v>
      </c>
      <c r="L1431" s="42" t="s">
        <v>2072</v>
      </c>
    </row>
    <row r="1432" spans="1:12">
      <c r="A1432" s="42">
        <v>2020</v>
      </c>
      <c r="B1432" s="42">
        <v>1182</v>
      </c>
      <c r="C1432" s="1">
        <v>44047</v>
      </c>
      <c r="D1432" s="1">
        <v>44071</v>
      </c>
      <c r="E1432" s="42" t="s">
        <v>2061</v>
      </c>
      <c r="F1432" s="42" t="s">
        <v>2017</v>
      </c>
      <c r="G1432" s="42" t="s">
        <v>2106</v>
      </c>
      <c r="H1432" s="46">
        <v>498.62</v>
      </c>
      <c r="J1432" s="42" t="s">
        <v>261</v>
      </c>
      <c r="K1432" s="42" t="s">
        <v>59</v>
      </c>
      <c r="L1432" s="42" t="s">
        <v>679</v>
      </c>
    </row>
    <row r="1433" spans="1:12">
      <c r="A1433" s="42">
        <v>2018</v>
      </c>
      <c r="B1433" s="42">
        <v>1216</v>
      </c>
      <c r="C1433" s="1">
        <v>43279</v>
      </c>
      <c r="D1433" s="1">
        <v>43495</v>
      </c>
      <c r="E1433" s="42" t="s">
        <v>3494</v>
      </c>
      <c r="F1433" s="42" t="s">
        <v>3495</v>
      </c>
      <c r="G1433" s="42" t="s">
        <v>3496</v>
      </c>
      <c r="H1433" s="46">
        <v>3420.59</v>
      </c>
      <c r="J1433" s="42" t="s">
        <v>270</v>
      </c>
      <c r="K1433" s="42" t="s">
        <v>53</v>
      </c>
      <c r="L1433" s="42" t="s">
        <v>377</v>
      </c>
    </row>
    <row r="1434" spans="1:12">
      <c r="A1434" s="42">
        <v>2018</v>
      </c>
      <c r="B1434" s="42">
        <v>1217</v>
      </c>
      <c r="C1434" s="1">
        <v>43279</v>
      </c>
      <c r="D1434" s="1">
        <v>43495</v>
      </c>
      <c r="E1434" s="42" t="s">
        <v>3497</v>
      </c>
      <c r="F1434" s="42" t="s">
        <v>3498</v>
      </c>
      <c r="G1434" s="42" t="s">
        <v>2167</v>
      </c>
      <c r="H1434" s="46">
        <v>3420.59</v>
      </c>
      <c r="J1434" s="42" t="s">
        <v>270</v>
      </c>
      <c r="K1434" s="42" t="s">
        <v>53</v>
      </c>
      <c r="L1434" s="42" t="s">
        <v>377</v>
      </c>
    </row>
    <row r="1435" spans="1:12">
      <c r="A1435" s="42">
        <v>2018</v>
      </c>
      <c r="B1435" s="42">
        <v>1235</v>
      </c>
      <c r="C1435" s="1">
        <v>43283</v>
      </c>
      <c r="D1435" s="1">
        <v>43535</v>
      </c>
      <c r="E1435" s="42" t="s">
        <v>2186</v>
      </c>
      <c r="F1435" s="42" t="s">
        <v>2187</v>
      </c>
      <c r="G1435" s="42" t="s">
        <v>2159</v>
      </c>
      <c r="H1435" s="46">
        <v>1815</v>
      </c>
      <c r="J1435" s="42" t="s">
        <v>270</v>
      </c>
      <c r="K1435" s="42" t="s">
        <v>67</v>
      </c>
      <c r="L1435" s="42" t="s">
        <v>390</v>
      </c>
    </row>
    <row r="1436" spans="1:12">
      <c r="A1436" s="42">
        <v>2018</v>
      </c>
      <c r="B1436" s="42">
        <v>1825</v>
      </c>
      <c r="C1436" s="1">
        <v>43391</v>
      </c>
      <c r="D1436" s="1">
        <v>43495</v>
      </c>
      <c r="E1436" s="42" t="s">
        <v>3499</v>
      </c>
      <c r="F1436" s="42" t="s">
        <v>3500</v>
      </c>
      <c r="G1436" s="42" t="s">
        <v>302</v>
      </c>
      <c r="H1436" s="46">
        <v>3387.34</v>
      </c>
      <c r="J1436" s="42" t="s">
        <v>270</v>
      </c>
      <c r="K1436" s="42" t="s">
        <v>53</v>
      </c>
      <c r="L1436" s="42" t="s">
        <v>377</v>
      </c>
    </row>
    <row r="1437" spans="1:12">
      <c r="A1437" s="42">
        <v>2018</v>
      </c>
      <c r="B1437" s="42">
        <v>1872</v>
      </c>
      <c r="C1437" s="1">
        <v>43398</v>
      </c>
      <c r="D1437" s="1">
        <v>43787</v>
      </c>
      <c r="E1437" s="42" t="s">
        <v>3501</v>
      </c>
      <c r="F1437" s="42" t="s">
        <v>3502</v>
      </c>
      <c r="G1437" s="42" t="s">
        <v>3503</v>
      </c>
      <c r="H1437" s="46">
        <v>3420.59</v>
      </c>
      <c r="J1437" s="42" t="s">
        <v>2117</v>
      </c>
      <c r="K1437" s="42" t="s">
        <v>53</v>
      </c>
      <c r="L1437" s="42" t="s">
        <v>377</v>
      </c>
    </row>
    <row r="1438" spans="1:12">
      <c r="A1438" s="42">
        <v>2018</v>
      </c>
      <c r="B1438" s="42">
        <v>2007</v>
      </c>
      <c r="C1438" s="1">
        <v>43420</v>
      </c>
      <c r="D1438" s="1">
        <v>43566</v>
      </c>
      <c r="E1438" s="42" t="s">
        <v>3504</v>
      </c>
      <c r="F1438" s="42" t="s">
        <v>3505</v>
      </c>
      <c r="G1438" s="42" t="s">
        <v>3506</v>
      </c>
      <c r="H1438" s="46">
        <v>1946.88</v>
      </c>
      <c r="J1438" s="42" t="s">
        <v>2117</v>
      </c>
      <c r="K1438" s="42" t="s">
        <v>2755</v>
      </c>
      <c r="L1438" s="42" t="s">
        <v>2756</v>
      </c>
    </row>
    <row r="1439" spans="1:12">
      <c r="A1439" s="42">
        <v>2018</v>
      </c>
      <c r="B1439" s="42">
        <v>2036</v>
      </c>
      <c r="C1439" s="1">
        <v>43427</v>
      </c>
      <c r="D1439" s="1">
        <v>43816</v>
      </c>
      <c r="E1439" s="42" t="s">
        <v>2154</v>
      </c>
      <c r="F1439" s="42" t="s">
        <v>2155</v>
      </c>
      <c r="G1439" s="42" t="s">
        <v>3507</v>
      </c>
      <c r="H1439" s="46">
        <v>907.5</v>
      </c>
      <c r="J1439" s="42" t="s">
        <v>2117</v>
      </c>
      <c r="K1439" s="42" t="s">
        <v>67</v>
      </c>
      <c r="L1439" s="42" t="s">
        <v>390</v>
      </c>
    </row>
    <row r="1440" spans="1:12">
      <c r="A1440" s="42">
        <v>2018</v>
      </c>
      <c r="B1440" s="42">
        <v>2037</v>
      </c>
      <c r="C1440" s="1">
        <v>43427</v>
      </c>
      <c r="D1440" s="1">
        <v>43816</v>
      </c>
      <c r="E1440" s="42" t="s">
        <v>2474</v>
      </c>
      <c r="F1440" s="42" t="s">
        <v>2475</v>
      </c>
      <c r="G1440" s="42" t="s">
        <v>2159</v>
      </c>
      <c r="H1440" s="46">
        <v>907.5</v>
      </c>
      <c r="J1440" s="42" t="s">
        <v>270</v>
      </c>
      <c r="K1440" s="42" t="s">
        <v>67</v>
      </c>
      <c r="L1440" s="42" t="s">
        <v>390</v>
      </c>
    </row>
    <row r="1441" spans="1:12">
      <c r="A1441" s="42">
        <v>2018</v>
      </c>
      <c r="B1441" s="42">
        <v>2043</v>
      </c>
      <c r="C1441" s="1">
        <v>43427</v>
      </c>
      <c r="D1441" s="1">
        <v>43495</v>
      </c>
      <c r="E1441" s="42" t="s">
        <v>3508</v>
      </c>
      <c r="F1441" s="42" t="s">
        <v>3509</v>
      </c>
      <c r="G1441" s="42" t="s">
        <v>3510</v>
      </c>
      <c r="H1441" s="46">
        <v>89.16</v>
      </c>
      <c r="J1441" s="42" t="s">
        <v>2117</v>
      </c>
      <c r="K1441" s="42" t="s">
        <v>2755</v>
      </c>
      <c r="L1441" s="42" t="s">
        <v>2756</v>
      </c>
    </row>
    <row r="1442" spans="1:12">
      <c r="A1442" s="42">
        <v>2018</v>
      </c>
      <c r="B1442" s="42">
        <v>2139</v>
      </c>
      <c r="C1442" s="1">
        <v>43444</v>
      </c>
      <c r="D1442" s="1">
        <v>43816</v>
      </c>
      <c r="E1442" s="42" t="s">
        <v>2132</v>
      </c>
      <c r="F1442" s="42" t="s">
        <v>2133</v>
      </c>
      <c r="G1442" s="42" t="s">
        <v>3511</v>
      </c>
      <c r="H1442" s="46">
        <v>1815</v>
      </c>
      <c r="J1442" s="42" t="s">
        <v>270</v>
      </c>
      <c r="K1442" s="42" t="s">
        <v>52</v>
      </c>
      <c r="L1442" s="42" t="s">
        <v>319</v>
      </c>
    </row>
    <row r="1443" spans="1:12">
      <c r="A1443" s="42">
        <v>2018</v>
      </c>
      <c r="B1443" s="42">
        <v>2146</v>
      </c>
      <c r="C1443" s="1">
        <v>43445</v>
      </c>
      <c r="D1443" s="1">
        <v>43558</v>
      </c>
      <c r="E1443" s="42" t="s">
        <v>3512</v>
      </c>
      <c r="F1443" s="42" t="s">
        <v>3513</v>
      </c>
      <c r="G1443" s="42" t="s">
        <v>3514</v>
      </c>
      <c r="H1443" s="46">
        <v>3673.8</v>
      </c>
      <c r="J1443" s="42" t="s">
        <v>270</v>
      </c>
      <c r="K1443" s="42" t="s">
        <v>67</v>
      </c>
      <c r="L1443" s="42" t="s">
        <v>390</v>
      </c>
    </row>
    <row r="1444" spans="1:12">
      <c r="A1444" s="42">
        <v>2018</v>
      </c>
      <c r="B1444" s="42">
        <v>2148</v>
      </c>
      <c r="C1444" s="1">
        <v>43445</v>
      </c>
      <c r="D1444" s="1">
        <v>43503</v>
      </c>
      <c r="E1444" s="42" t="s">
        <v>2231</v>
      </c>
      <c r="F1444" s="42" t="s">
        <v>2232</v>
      </c>
      <c r="G1444" s="42" t="s">
        <v>2164</v>
      </c>
      <c r="H1444" s="46">
        <v>1262.8800000000001</v>
      </c>
      <c r="J1444" s="42" t="s">
        <v>270</v>
      </c>
      <c r="K1444" s="42" t="s">
        <v>67</v>
      </c>
      <c r="L1444" s="42" t="s">
        <v>390</v>
      </c>
    </row>
    <row r="1445" spans="1:12">
      <c r="A1445" s="42">
        <v>2018</v>
      </c>
      <c r="B1445" s="42">
        <v>2206</v>
      </c>
      <c r="C1445" s="1">
        <v>43461</v>
      </c>
      <c r="D1445" s="1">
        <v>43614</v>
      </c>
      <c r="E1445" s="42" t="s">
        <v>3515</v>
      </c>
      <c r="F1445" s="42" t="s">
        <v>1035</v>
      </c>
      <c r="G1445" s="42" t="s">
        <v>1092</v>
      </c>
      <c r="H1445" s="46">
        <v>45</v>
      </c>
      <c r="J1445" s="42" t="s">
        <v>270</v>
      </c>
      <c r="K1445" s="42" t="s">
        <v>32</v>
      </c>
      <c r="L1445" s="42" t="s">
        <v>591</v>
      </c>
    </row>
    <row r="1446" spans="1:12">
      <c r="A1446" s="42">
        <v>2018</v>
      </c>
      <c r="B1446" s="42">
        <v>2206</v>
      </c>
      <c r="C1446" s="1">
        <v>43461</v>
      </c>
      <c r="D1446" s="1">
        <v>43614</v>
      </c>
      <c r="E1446" s="42" t="s">
        <v>3516</v>
      </c>
      <c r="F1446" s="42" t="s">
        <v>3517</v>
      </c>
      <c r="G1446" s="42" t="s">
        <v>1092</v>
      </c>
      <c r="H1446" s="46">
        <v>45</v>
      </c>
      <c r="J1446" s="42" t="s">
        <v>270</v>
      </c>
      <c r="K1446" s="42" t="s">
        <v>32</v>
      </c>
      <c r="L1446" s="42" t="s">
        <v>591</v>
      </c>
    </row>
    <row r="1447" spans="1:12">
      <c r="A1447" s="42">
        <v>2018</v>
      </c>
      <c r="B1447" s="42">
        <v>2206</v>
      </c>
      <c r="C1447" s="1">
        <v>43461</v>
      </c>
      <c r="D1447" s="1">
        <v>43614</v>
      </c>
      <c r="E1447" s="42" t="s">
        <v>3518</v>
      </c>
      <c r="F1447" s="42" t="s">
        <v>3517</v>
      </c>
      <c r="G1447" s="42" t="s">
        <v>1092</v>
      </c>
      <c r="H1447" s="46">
        <v>45</v>
      </c>
      <c r="J1447" s="42" t="s">
        <v>270</v>
      </c>
      <c r="K1447" s="42" t="s">
        <v>32</v>
      </c>
      <c r="L1447" s="42" t="s">
        <v>591</v>
      </c>
    </row>
    <row r="1448" spans="1:12">
      <c r="A1448" s="42">
        <v>2018</v>
      </c>
      <c r="B1448" s="42">
        <v>2206</v>
      </c>
      <c r="C1448" s="1">
        <v>43461</v>
      </c>
      <c r="D1448" s="1">
        <v>43614</v>
      </c>
      <c r="E1448" s="42" t="s">
        <v>3519</v>
      </c>
      <c r="F1448" s="42" t="s">
        <v>3517</v>
      </c>
      <c r="G1448" s="42" t="s">
        <v>1092</v>
      </c>
      <c r="H1448" s="46">
        <v>45</v>
      </c>
      <c r="J1448" s="42" t="s">
        <v>270</v>
      </c>
      <c r="K1448" s="42" t="s">
        <v>32</v>
      </c>
      <c r="L1448" s="42" t="s">
        <v>591</v>
      </c>
    </row>
    <row r="1449" spans="1:12">
      <c r="A1449" s="42">
        <v>2018</v>
      </c>
      <c r="B1449" s="42">
        <v>2206</v>
      </c>
      <c r="C1449" s="1">
        <v>43461</v>
      </c>
      <c r="D1449" s="1">
        <v>43614</v>
      </c>
      <c r="E1449" s="42" t="s">
        <v>3520</v>
      </c>
      <c r="F1449" s="42" t="s">
        <v>3517</v>
      </c>
      <c r="G1449" s="42" t="s">
        <v>1092</v>
      </c>
      <c r="H1449" s="46">
        <v>45</v>
      </c>
      <c r="J1449" s="42" t="s">
        <v>270</v>
      </c>
      <c r="K1449" s="42" t="s">
        <v>32</v>
      </c>
      <c r="L1449" s="42" t="s">
        <v>591</v>
      </c>
    </row>
    <row r="1450" spans="1:12">
      <c r="A1450" s="42">
        <v>2018</v>
      </c>
      <c r="B1450" s="42">
        <v>2206</v>
      </c>
      <c r="C1450" s="1">
        <v>43461</v>
      </c>
      <c r="D1450" s="1">
        <v>43614</v>
      </c>
      <c r="E1450" s="42" t="s">
        <v>3521</v>
      </c>
      <c r="F1450" s="42" t="s">
        <v>3517</v>
      </c>
      <c r="G1450" s="42" t="s">
        <v>1092</v>
      </c>
      <c r="H1450" s="46">
        <v>45</v>
      </c>
      <c r="J1450" s="42" t="s">
        <v>270</v>
      </c>
      <c r="K1450" s="42" t="s">
        <v>32</v>
      </c>
      <c r="L1450" s="42" t="s">
        <v>591</v>
      </c>
    </row>
    <row r="1451" spans="1:12">
      <c r="A1451" s="42">
        <v>2018</v>
      </c>
      <c r="B1451" s="42">
        <v>2206</v>
      </c>
      <c r="C1451" s="1">
        <v>43461</v>
      </c>
      <c r="D1451" s="1">
        <v>43614</v>
      </c>
      <c r="E1451" s="42" t="s">
        <v>3522</v>
      </c>
      <c r="F1451" s="42" t="s">
        <v>3517</v>
      </c>
      <c r="G1451" s="42" t="s">
        <v>1092</v>
      </c>
      <c r="H1451" s="46">
        <v>45</v>
      </c>
      <c r="J1451" s="42" t="s">
        <v>270</v>
      </c>
      <c r="K1451" s="42" t="s">
        <v>32</v>
      </c>
      <c r="L1451" s="42" t="s">
        <v>591</v>
      </c>
    </row>
    <row r="1452" spans="1:12">
      <c r="A1452" s="42">
        <v>2018</v>
      </c>
      <c r="B1452" s="42">
        <v>2206</v>
      </c>
      <c r="C1452" s="1">
        <v>43461</v>
      </c>
      <c r="D1452" s="1">
        <v>43614</v>
      </c>
      <c r="E1452" s="42" t="s">
        <v>3523</v>
      </c>
      <c r="F1452" s="42" t="s">
        <v>3517</v>
      </c>
      <c r="G1452" s="42" t="s">
        <v>1092</v>
      </c>
      <c r="H1452" s="46">
        <v>45</v>
      </c>
      <c r="J1452" s="42" t="s">
        <v>270</v>
      </c>
      <c r="K1452" s="42" t="s">
        <v>32</v>
      </c>
      <c r="L1452" s="42" t="s">
        <v>591</v>
      </c>
    </row>
    <row r="1453" spans="1:12">
      <c r="A1453" s="42">
        <v>2019</v>
      </c>
      <c r="B1453" s="42">
        <v>38</v>
      </c>
      <c r="C1453" s="1">
        <v>43473</v>
      </c>
      <c r="D1453" s="1">
        <v>43503</v>
      </c>
      <c r="E1453" s="42" t="s">
        <v>2114</v>
      </c>
      <c r="F1453" s="42" t="s">
        <v>2115</v>
      </c>
      <c r="G1453" s="42" t="s">
        <v>2116</v>
      </c>
      <c r="H1453" s="46">
        <v>428.16</v>
      </c>
      <c r="J1453" s="42" t="s">
        <v>2117</v>
      </c>
      <c r="K1453" s="42" t="s">
        <v>53</v>
      </c>
      <c r="L1453" s="42" t="s">
        <v>377</v>
      </c>
    </row>
    <row r="1454" spans="1:12">
      <c r="A1454" s="42">
        <v>2019</v>
      </c>
      <c r="B1454" s="42">
        <v>39</v>
      </c>
      <c r="C1454" s="1">
        <v>43474</v>
      </c>
      <c r="D1454" s="1">
        <v>43591</v>
      </c>
      <c r="E1454" s="42" t="s">
        <v>2118</v>
      </c>
      <c r="F1454" s="42" t="s">
        <v>2119</v>
      </c>
      <c r="G1454" s="42" t="s">
        <v>2120</v>
      </c>
      <c r="H1454" s="46">
        <v>520.69000000000005</v>
      </c>
      <c r="J1454" s="42" t="s">
        <v>270</v>
      </c>
      <c r="K1454" s="42" t="s">
        <v>52</v>
      </c>
      <c r="L1454" s="42" t="s">
        <v>319</v>
      </c>
    </row>
    <row r="1455" spans="1:12">
      <c r="A1455" s="42">
        <v>2019</v>
      </c>
      <c r="B1455" s="42">
        <v>246</v>
      </c>
      <c r="C1455" s="1">
        <v>43502</v>
      </c>
      <c r="D1455" s="1">
        <v>43566</v>
      </c>
      <c r="E1455" s="42" t="s">
        <v>2121</v>
      </c>
      <c r="F1455" s="42" t="s">
        <v>2122</v>
      </c>
      <c r="G1455" s="42" t="s">
        <v>2123</v>
      </c>
      <c r="H1455" s="46">
        <v>737.28</v>
      </c>
      <c r="J1455" s="42" t="s">
        <v>270</v>
      </c>
      <c r="K1455" s="42" t="s">
        <v>53</v>
      </c>
      <c r="L1455" s="42" t="s">
        <v>377</v>
      </c>
    </row>
    <row r="1456" spans="1:12">
      <c r="A1456" s="42">
        <v>2019</v>
      </c>
      <c r="B1456" s="42">
        <v>273</v>
      </c>
      <c r="C1456" s="1">
        <v>43508</v>
      </c>
      <c r="D1456" s="1">
        <v>43537</v>
      </c>
      <c r="E1456" s="42" t="s">
        <v>2124</v>
      </c>
      <c r="F1456" s="42" t="s">
        <v>2125</v>
      </c>
      <c r="G1456" s="42" t="s">
        <v>2126</v>
      </c>
      <c r="H1456" s="46">
        <v>5958.6</v>
      </c>
      <c r="J1456" s="42" t="s">
        <v>270</v>
      </c>
      <c r="K1456" s="42" t="s">
        <v>2127</v>
      </c>
      <c r="L1456" s="42" t="s">
        <v>2128</v>
      </c>
    </row>
    <row r="1457" spans="1:12">
      <c r="A1457" s="42">
        <v>2019</v>
      </c>
      <c r="B1457" s="42">
        <v>391</v>
      </c>
      <c r="C1457" s="1">
        <v>43518</v>
      </c>
      <c r="D1457" s="1">
        <v>43566</v>
      </c>
      <c r="E1457" s="42" t="s">
        <v>2129</v>
      </c>
      <c r="F1457" s="42" t="s">
        <v>2130</v>
      </c>
      <c r="G1457" s="42" t="s">
        <v>2131</v>
      </c>
      <c r="H1457" s="46">
        <v>1092.3599999999999</v>
      </c>
      <c r="J1457" s="42" t="s">
        <v>270</v>
      </c>
      <c r="K1457" s="42" t="s">
        <v>52</v>
      </c>
      <c r="L1457" s="42" t="s">
        <v>319</v>
      </c>
    </row>
    <row r="1458" spans="1:12">
      <c r="A1458" s="42">
        <v>2019</v>
      </c>
      <c r="B1458" s="42">
        <v>392</v>
      </c>
      <c r="C1458" s="1">
        <v>43518</v>
      </c>
      <c r="D1458" s="1">
        <v>43747</v>
      </c>
      <c r="E1458" s="42" t="s">
        <v>2132</v>
      </c>
      <c r="F1458" s="42" t="s">
        <v>2133</v>
      </c>
      <c r="G1458" s="42" t="s">
        <v>2134</v>
      </c>
      <c r="H1458" s="46">
        <v>1815</v>
      </c>
      <c r="J1458" s="42" t="s">
        <v>270</v>
      </c>
      <c r="K1458" s="42" t="s">
        <v>52</v>
      </c>
      <c r="L1458" s="42" t="s">
        <v>319</v>
      </c>
    </row>
    <row r="1459" spans="1:12">
      <c r="A1459" s="42">
        <v>2019</v>
      </c>
      <c r="B1459" s="42">
        <v>420</v>
      </c>
      <c r="C1459" s="1">
        <v>43523</v>
      </c>
      <c r="D1459" s="1">
        <v>43564</v>
      </c>
      <c r="E1459" s="42" t="s">
        <v>2135</v>
      </c>
      <c r="F1459" s="42" t="s">
        <v>2136</v>
      </c>
      <c r="G1459" s="42" t="s">
        <v>2137</v>
      </c>
      <c r="H1459" s="46">
        <v>715.54</v>
      </c>
      <c r="J1459" s="42" t="s">
        <v>270</v>
      </c>
      <c r="K1459" s="42" t="s">
        <v>70</v>
      </c>
      <c r="L1459" s="42" t="s">
        <v>393</v>
      </c>
    </row>
    <row r="1460" spans="1:12">
      <c r="A1460" s="42">
        <v>2019</v>
      </c>
      <c r="B1460" s="42">
        <v>421</v>
      </c>
      <c r="C1460" s="1">
        <v>43523</v>
      </c>
      <c r="D1460" s="1">
        <v>43564</v>
      </c>
      <c r="E1460" s="42" t="s">
        <v>2138</v>
      </c>
      <c r="F1460" s="42" t="s">
        <v>2139</v>
      </c>
      <c r="G1460" s="42" t="s">
        <v>2137</v>
      </c>
      <c r="H1460" s="46">
        <v>715.54</v>
      </c>
      <c r="J1460" s="42" t="s">
        <v>270</v>
      </c>
      <c r="K1460" s="42" t="s">
        <v>70</v>
      </c>
      <c r="L1460" s="42" t="s">
        <v>393</v>
      </c>
    </row>
    <row r="1461" spans="1:12">
      <c r="A1461" s="42">
        <v>2019</v>
      </c>
      <c r="B1461" s="42">
        <v>422</v>
      </c>
      <c r="C1461" s="1">
        <v>43523</v>
      </c>
      <c r="D1461" s="1">
        <v>43564</v>
      </c>
      <c r="E1461" s="42" t="s">
        <v>2140</v>
      </c>
      <c r="F1461" s="42" t="s">
        <v>2141</v>
      </c>
      <c r="G1461" s="42" t="s">
        <v>2137</v>
      </c>
      <c r="H1461" s="46">
        <v>715.54</v>
      </c>
      <c r="J1461" s="42" t="s">
        <v>270</v>
      </c>
      <c r="K1461" s="42" t="s">
        <v>652</v>
      </c>
      <c r="L1461" s="42" t="s">
        <v>653</v>
      </c>
    </row>
    <row r="1462" spans="1:12">
      <c r="A1462" s="42">
        <v>2019</v>
      </c>
      <c r="B1462" s="42">
        <v>423</v>
      </c>
      <c r="C1462" s="1">
        <v>43523</v>
      </c>
      <c r="D1462" s="1">
        <v>43564</v>
      </c>
      <c r="E1462" s="42" t="s">
        <v>2142</v>
      </c>
      <c r="F1462" s="42" t="s">
        <v>2141</v>
      </c>
      <c r="G1462" s="42" t="s">
        <v>2137</v>
      </c>
      <c r="H1462" s="46">
        <v>715.54</v>
      </c>
      <c r="J1462" s="42" t="s">
        <v>270</v>
      </c>
      <c r="K1462" s="42" t="s">
        <v>652</v>
      </c>
      <c r="L1462" s="42" t="s">
        <v>653</v>
      </c>
    </row>
    <row r="1463" spans="1:12">
      <c r="A1463" s="42">
        <v>2019</v>
      </c>
      <c r="B1463" s="42">
        <v>437</v>
      </c>
      <c r="C1463" s="1">
        <v>43524</v>
      </c>
      <c r="D1463" s="1">
        <v>43601</v>
      </c>
      <c r="E1463" s="42" t="s">
        <v>2143</v>
      </c>
      <c r="F1463" s="42" t="s">
        <v>2144</v>
      </c>
      <c r="G1463" s="42" t="s">
        <v>302</v>
      </c>
      <c r="H1463" s="46">
        <v>405</v>
      </c>
      <c r="J1463" s="42" t="s">
        <v>270</v>
      </c>
      <c r="K1463" s="42" t="s">
        <v>67</v>
      </c>
      <c r="L1463" s="42" t="s">
        <v>390</v>
      </c>
    </row>
    <row r="1464" spans="1:12">
      <c r="A1464" s="42">
        <v>2019</v>
      </c>
      <c r="B1464" s="42">
        <v>509</v>
      </c>
      <c r="C1464" s="1">
        <v>43532</v>
      </c>
      <c r="D1464" s="1">
        <v>43642</v>
      </c>
      <c r="E1464" s="42" t="s">
        <v>2145</v>
      </c>
      <c r="F1464" s="42" t="s">
        <v>2146</v>
      </c>
      <c r="G1464" s="42" t="s">
        <v>2147</v>
      </c>
      <c r="H1464" s="46">
        <v>1815</v>
      </c>
      <c r="J1464" s="42" t="s">
        <v>270</v>
      </c>
      <c r="K1464" s="42" t="s">
        <v>67</v>
      </c>
      <c r="L1464" s="42" t="s">
        <v>390</v>
      </c>
    </row>
    <row r="1465" spans="1:12">
      <c r="A1465" s="42">
        <v>2019</v>
      </c>
      <c r="B1465" s="42">
        <v>510</v>
      </c>
      <c r="C1465" s="1">
        <v>43532</v>
      </c>
      <c r="D1465" s="1">
        <v>43642</v>
      </c>
      <c r="E1465" s="42" t="s">
        <v>2145</v>
      </c>
      <c r="F1465" s="42" t="s">
        <v>2146</v>
      </c>
      <c r="G1465" s="42" t="s">
        <v>2148</v>
      </c>
      <c r="H1465" s="46">
        <v>1815</v>
      </c>
      <c r="J1465" s="42" t="s">
        <v>270</v>
      </c>
      <c r="K1465" s="42" t="s">
        <v>67</v>
      </c>
      <c r="L1465" s="42" t="s">
        <v>390</v>
      </c>
    </row>
    <row r="1466" spans="1:12">
      <c r="A1466" s="42">
        <v>2019</v>
      </c>
      <c r="B1466" s="42">
        <v>511</v>
      </c>
      <c r="C1466" s="1">
        <v>43532</v>
      </c>
      <c r="D1466" s="1">
        <v>43642</v>
      </c>
      <c r="E1466" s="42" t="s">
        <v>2149</v>
      </c>
      <c r="F1466" s="42" t="s">
        <v>2150</v>
      </c>
      <c r="G1466" s="42" t="s">
        <v>2151</v>
      </c>
      <c r="H1466" s="46">
        <v>1815</v>
      </c>
      <c r="J1466" s="42" t="s">
        <v>270</v>
      </c>
      <c r="K1466" s="42" t="s">
        <v>67</v>
      </c>
      <c r="L1466" s="42" t="s">
        <v>390</v>
      </c>
    </row>
    <row r="1467" spans="1:12">
      <c r="A1467" s="42">
        <v>2019</v>
      </c>
      <c r="B1467" s="42">
        <v>564</v>
      </c>
      <c r="C1467" s="1">
        <v>43538</v>
      </c>
      <c r="D1467" s="1">
        <v>43580</v>
      </c>
      <c r="E1467" s="42" t="s">
        <v>2152</v>
      </c>
      <c r="F1467" s="42" t="s">
        <v>2153</v>
      </c>
      <c r="G1467" s="42" t="s">
        <v>1188</v>
      </c>
      <c r="H1467" s="46">
        <v>5464.8</v>
      </c>
      <c r="J1467" s="42" t="s">
        <v>270</v>
      </c>
      <c r="K1467" s="42" t="s">
        <v>67</v>
      </c>
      <c r="L1467" s="42" t="s">
        <v>390</v>
      </c>
    </row>
    <row r="1468" spans="1:12">
      <c r="A1468" s="42">
        <v>2019</v>
      </c>
      <c r="B1468" s="42">
        <v>585</v>
      </c>
      <c r="C1468" s="1">
        <v>43543</v>
      </c>
      <c r="D1468" s="1">
        <v>43606</v>
      </c>
      <c r="E1468" s="42" t="s">
        <v>2154</v>
      </c>
      <c r="F1468" s="42" t="s">
        <v>2155</v>
      </c>
      <c r="G1468" s="42" t="s">
        <v>2156</v>
      </c>
      <c r="H1468" s="46">
        <v>1242.24</v>
      </c>
      <c r="J1468" s="42" t="s">
        <v>270</v>
      </c>
      <c r="K1468" s="42" t="s">
        <v>67</v>
      </c>
      <c r="L1468" s="42" t="s">
        <v>390</v>
      </c>
    </row>
    <row r="1469" spans="1:12">
      <c r="A1469" s="42">
        <v>2019</v>
      </c>
      <c r="B1469" s="42">
        <v>621</v>
      </c>
      <c r="C1469" s="1">
        <v>43549</v>
      </c>
      <c r="D1469" s="1">
        <v>43633</v>
      </c>
      <c r="E1469" s="42" t="s">
        <v>2157</v>
      </c>
      <c r="F1469" s="42" t="s">
        <v>2158</v>
      </c>
      <c r="G1469" s="42" t="s">
        <v>2159</v>
      </c>
      <c r="H1469" s="46">
        <v>1815</v>
      </c>
      <c r="J1469" s="42" t="s">
        <v>270</v>
      </c>
      <c r="K1469" s="42" t="s">
        <v>67</v>
      </c>
      <c r="L1469" s="42" t="s">
        <v>390</v>
      </c>
    </row>
    <row r="1470" spans="1:12">
      <c r="A1470" s="42">
        <v>2019</v>
      </c>
      <c r="B1470" s="42">
        <v>622</v>
      </c>
      <c r="C1470" s="1">
        <v>43549</v>
      </c>
      <c r="D1470" s="1">
        <v>43633</v>
      </c>
      <c r="E1470" s="42" t="s">
        <v>2160</v>
      </c>
      <c r="F1470" s="42" t="s">
        <v>2161</v>
      </c>
      <c r="G1470" s="42" t="s">
        <v>2162</v>
      </c>
      <c r="H1470" s="46">
        <v>1815</v>
      </c>
      <c r="J1470" s="42" t="s">
        <v>270</v>
      </c>
      <c r="K1470" s="42" t="s">
        <v>67</v>
      </c>
      <c r="L1470" s="42" t="s">
        <v>390</v>
      </c>
    </row>
    <row r="1471" spans="1:12">
      <c r="A1471" s="42">
        <v>2019</v>
      </c>
      <c r="B1471" s="42">
        <v>623</v>
      </c>
      <c r="C1471" s="1">
        <v>43549</v>
      </c>
      <c r="D1471" s="1">
        <v>43595</v>
      </c>
      <c r="E1471" s="42" t="s">
        <v>2163</v>
      </c>
      <c r="F1471" s="42" t="s">
        <v>3524</v>
      </c>
      <c r="G1471" s="42" t="s">
        <v>2164</v>
      </c>
      <c r="H1471" s="46">
        <v>693.96</v>
      </c>
      <c r="J1471" s="42" t="s">
        <v>270</v>
      </c>
      <c r="K1471" s="42" t="s">
        <v>67</v>
      </c>
      <c r="L1471" s="42" t="s">
        <v>390</v>
      </c>
    </row>
    <row r="1472" spans="1:12">
      <c r="A1472" s="42">
        <v>2019</v>
      </c>
      <c r="B1472" s="42">
        <v>625</v>
      </c>
      <c r="C1472" s="1">
        <v>43551</v>
      </c>
      <c r="D1472" s="1">
        <v>43642</v>
      </c>
      <c r="E1472" s="42" t="s">
        <v>2165</v>
      </c>
      <c r="F1472" s="42" t="s">
        <v>2166</v>
      </c>
      <c r="G1472" s="42" t="s">
        <v>2167</v>
      </c>
      <c r="H1472" s="46">
        <v>3387.34</v>
      </c>
      <c r="J1472" s="42" t="s">
        <v>270</v>
      </c>
      <c r="K1472" s="42" t="s">
        <v>53</v>
      </c>
      <c r="L1472" s="42" t="s">
        <v>377</v>
      </c>
    </row>
    <row r="1473" spans="1:12">
      <c r="A1473" s="42">
        <v>2019</v>
      </c>
      <c r="B1473" s="42">
        <v>811</v>
      </c>
      <c r="C1473" s="1">
        <v>43573</v>
      </c>
      <c r="D1473" s="1">
        <v>43606</v>
      </c>
      <c r="E1473" s="42" t="s">
        <v>2168</v>
      </c>
      <c r="F1473" s="42" t="s">
        <v>2169</v>
      </c>
      <c r="G1473" s="42" t="s">
        <v>2170</v>
      </c>
      <c r="H1473" s="46">
        <v>1242.24</v>
      </c>
      <c r="J1473" s="42" t="s">
        <v>270</v>
      </c>
      <c r="K1473" s="42" t="s">
        <v>67</v>
      </c>
      <c r="L1473" s="42" t="s">
        <v>390</v>
      </c>
    </row>
    <row r="1474" spans="1:12">
      <c r="A1474" s="42">
        <v>2019</v>
      </c>
      <c r="B1474" s="42">
        <v>999</v>
      </c>
      <c r="C1474" s="1">
        <v>43595</v>
      </c>
      <c r="D1474" s="1">
        <v>43622</v>
      </c>
      <c r="E1474" s="42" t="s">
        <v>2171</v>
      </c>
      <c r="F1474" s="42" t="s">
        <v>2172</v>
      </c>
      <c r="G1474" s="42" t="s">
        <v>2173</v>
      </c>
      <c r="H1474" s="46">
        <v>419.76</v>
      </c>
      <c r="J1474" s="42" t="s">
        <v>270</v>
      </c>
      <c r="K1474" s="42" t="s">
        <v>2112</v>
      </c>
      <c r="L1474" s="42" t="s">
        <v>2113</v>
      </c>
    </row>
    <row r="1475" spans="1:12">
      <c r="A1475" s="42">
        <v>2019</v>
      </c>
      <c r="B1475" s="42">
        <v>1000</v>
      </c>
      <c r="C1475" s="1">
        <v>43595</v>
      </c>
      <c r="D1475" s="1">
        <v>43622</v>
      </c>
      <c r="E1475" s="42" t="s">
        <v>2174</v>
      </c>
      <c r="F1475" s="42" t="s">
        <v>2175</v>
      </c>
      <c r="G1475" s="42" t="s">
        <v>771</v>
      </c>
      <c r="H1475" s="46">
        <v>419.76</v>
      </c>
      <c r="J1475" s="42" t="s">
        <v>270</v>
      </c>
      <c r="K1475" s="42" t="s">
        <v>2112</v>
      </c>
      <c r="L1475" s="42" t="s">
        <v>2113</v>
      </c>
    </row>
    <row r="1476" spans="1:12">
      <c r="A1476" s="42">
        <v>2019</v>
      </c>
      <c r="B1476" s="42">
        <v>1001</v>
      </c>
      <c r="C1476" s="1">
        <v>43595</v>
      </c>
      <c r="D1476" s="1">
        <v>43683</v>
      </c>
      <c r="E1476" s="42" t="s">
        <v>2176</v>
      </c>
      <c r="F1476" s="42" t="s">
        <v>2177</v>
      </c>
      <c r="G1476" s="42" t="s">
        <v>2178</v>
      </c>
      <c r="H1476" s="46">
        <v>1815</v>
      </c>
      <c r="J1476" s="42" t="s">
        <v>270</v>
      </c>
      <c r="K1476" s="42" t="s">
        <v>67</v>
      </c>
      <c r="L1476" s="42" t="s">
        <v>390</v>
      </c>
    </row>
    <row r="1477" spans="1:12">
      <c r="A1477" s="42">
        <v>2019</v>
      </c>
      <c r="B1477" s="42">
        <v>1002</v>
      </c>
      <c r="C1477" s="1">
        <v>43595</v>
      </c>
      <c r="D1477" s="1">
        <v>43627</v>
      </c>
      <c r="E1477" s="42" t="s">
        <v>2179</v>
      </c>
      <c r="F1477" s="42" t="s">
        <v>2180</v>
      </c>
      <c r="G1477" s="42" t="s">
        <v>2159</v>
      </c>
      <c r="H1477" s="46">
        <v>4758</v>
      </c>
      <c r="J1477" s="42" t="s">
        <v>270</v>
      </c>
      <c r="K1477" s="42" t="s">
        <v>67</v>
      </c>
      <c r="L1477" s="42" t="s">
        <v>390</v>
      </c>
    </row>
    <row r="1478" spans="1:12">
      <c r="A1478" s="42">
        <v>2019</v>
      </c>
      <c r="B1478" s="42">
        <v>1046</v>
      </c>
      <c r="C1478" s="1">
        <v>43607</v>
      </c>
      <c r="D1478" s="1">
        <v>43643</v>
      </c>
      <c r="E1478" s="42" t="s">
        <v>2181</v>
      </c>
      <c r="F1478" s="42" t="s">
        <v>2182</v>
      </c>
      <c r="G1478" s="42" t="s">
        <v>2183</v>
      </c>
      <c r="H1478" s="46">
        <v>571.49</v>
      </c>
      <c r="J1478" s="42" t="s">
        <v>270</v>
      </c>
      <c r="K1478" s="42" t="s">
        <v>2112</v>
      </c>
      <c r="L1478" s="42" t="s">
        <v>2113</v>
      </c>
    </row>
    <row r="1479" spans="1:12">
      <c r="A1479" s="42">
        <v>2019</v>
      </c>
      <c r="B1479" s="42">
        <v>1047</v>
      </c>
      <c r="C1479" s="1">
        <v>43607</v>
      </c>
      <c r="D1479" s="1">
        <v>43662</v>
      </c>
      <c r="E1479" s="42" t="s">
        <v>2109</v>
      </c>
      <c r="F1479" s="42" t="s">
        <v>2110</v>
      </c>
      <c r="G1479" s="42" t="s">
        <v>2111</v>
      </c>
      <c r="H1479" s="46">
        <v>7188</v>
      </c>
      <c r="J1479" s="42" t="s">
        <v>270</v>
      </c>
      <c r="K1479" s="42" t="s">
        <v>2112</v>
      </c>
      <c r="L1479" s="42" t="s">
        <v>2113</v>
      </c>
    </row>
    <row r="1480" spans="1:12">
      <c r="A1480" s="42">
        <v>2019</v>
      </c>
      <c r="B1480" s="42">
        <v>1048</v>
      </c>
      <c r="C1480" s="1">
        <v>43607</v>
      </c>
      <c r="D1480" s="1">
        <v>43731</v>
      </c>
      <c r="E1480" s="42" t="s">
        <v>2184</v>
      </c>
      <c r="F1480" s="42" t="s">
        <v>2185</v>
      </c>
      <c r="G1480" s="42" t="s">
        <v>1374</v>
      </c>
      <c r="H1480" s="46">
        <v>1029.5999999999999</v>
      </c>
      <c r="J1480" s="42" t="s">
        <v>270</v>
      </c>
      <c r="K1480" s="42" t="s">
        <v>96</v>
      </c>
      <c r="L1480" s="42" t="s">
        <v>354</v>
      </c>
    </row>
    <row r="1481" spans="1:12">
      <c r="A1481" s="42">
        <v>2019</v>
      </c>
      <c r="B1481" s="42">
        <v>1050</v>
      </c>
      <c r="C1481" s="1">
        <v>43607</v>
      </c>
      <c r="D1481" s="1">
        <v>43731</v>
      </c>
      <c r="E1481" s="42" t="s">
        <v>2186</v>
      </c>
      <c r="F1481" s="42" t="s">
        <v>2187</v>
      </c>
      <c r="G1481" s="42" t="s">
        <v>2188</v>
      </c>
      <c r="H1481" s="46">
        <v>656.64</v>
      </c>
      <c r="J1481" s="42" t="s">
        <v>270</v>
      </c>
      <c r="K1481" s="42" t="s">
        <v>67</v>
      </c>
      <c r="L1481" s="42" t="s">
        <v>390</v>
      </c>
    </row>
    <row r="1482" spans="1:12">
      <c r="A1482" s="42">
        <v>2019</v>
      </c>
      <c r="B1482" s="42">
        <v>1088</v>
      </c>
      <c r="C1482" s="1">
        <v>43612</v>
      </c>
      <c r="D1482" s="1">
        <v>43805</v>
      </c>
      <c r="E1482" s="42" t="s">
        <v>2114</v>
      </c>
      <c r="F1482" s="42" t="s">
        <v>2115</v>
      </c>
      <c r="G1482" s="42" t="s">
        <v>302</v>
      </c>
      <c r="H1482" s="46">
        <v>1840.56</v>
      </c>
      <c r="J1482" s="42" t="s">
        <v>270</v>
      </c>
      <c r="K1482" s="42" t="s">
        <v>53</v>
      </c>
      <c r="L1482" s="42" t="s">
        <v>377</v>
      </c>
    </row>
    <row r="1483" spans="1:12">
      <c r="A1483" s="42">
        <v>2019</v>
      </c>
      <c r="B1483" s="42">
        <v>1089</v>
      </c>
      <c r="C1483" s="1">
        <v>43612</v>
      </c>
      <c r="D1483" s="1">
        <v>43628</v>
      </c>
      <c r="E1483" s="42" t="s">
        <v>2189</v>
      </c>
      <c r="F1483" s="42" t="s">
        <v>2190</v>
      </c>
      <c r="G1483" s="42" t="s">
        <v>420</v>
      </c>
      <c r="H1483" s="46">
        <v>288.72000000000003</v>
      </c>
      <c r="J1483" s="42" t="s">
        <v>270</v>
      </c>
      <c r="K1483" s="42" t="s">
        <v>54</v>
      </c>
      <c r="L1483" s="42" t="s">
        <v>919</v>
      </c>
    </row>
    <row r="1484" spans="1:12">
      <c r="A1484" s="42">
        <v>2019</v>
      </c>
      <c r="B1484" s="42">
        <v>1140</v>
      </c>
      <c r="C1484" s="1">
        <v>43620</v>
      </c>
      <c r="D1484" s="1">
        <v>43747</v>
      </c>
      <c r="F1484" s="42" t="s">
        <v>2191</v>
      </c>
      <c r="G1484" s="42" t="s">
        <v>2192</v>
      </c>
      <c r="H1484" s="46">
        <v>1815</v>
      </c>
      <c r="J1484" s="42" t="s">
        <v>270</v>
      </c>
      <c r="K1484" s="42" t="s">
        <v>52</v>
      </c>
      <c r="L1484" s="42" t="s">
        <v>319</v>
      </c>
    </row>
    <row r="1485" spans="1:12">
      <c r="A1485" s="42">
        <v>2019</v>
      </c>
      <c r="B1485" s="42">
        <v>1180</v>
      </c>
      <c r="C1485" s="1">
        <v>43622</v>
      </c>
      <c r="D1485" s="1">
        <v>43745</v>
      </c>
      <c r="E1485" s="42" t="s">
        <v>2179</v>
      </c>
      <c r="F1485" s="42" t="s">
        <v>2180</v>
      </c>
      <c r="G1485" s="42" t="s">
        <v>2193</v>
      </c>
      <c r="H1485" s="46">
        <v>177.6</v>
      </c>
      <c r="J1485" s="42" t="s">
        <v>270</v>
      </c>
      <c r="K1485" s="42" t="s">
        <v>67</v>
      </c>
      <c r="L1485" s="42" t="s">
        <v>390</v>
      </c>
    </row>
    <row r="1486" spans="1:12">
      <c r="A1486" s="42">
        <v>2019</v>
      </c>
      <c r="B1486" s="42">
        <v>1211</v>
      </c>
      <c r="C1486" s="1">
        <v>43626</v>
      </c>
      <c r="D1486" s="1">
        <v>43641</v>
      </c>
      <c r="F1486" s="42" t="s">
        <v>2194</v>
      </c>
      <c r="G1486" s="42" t="s">
        <v>2195</v>
      </c>
      <c r="H1486" s="46">
        <v>338.52</v>
      </c>
      <c r="J1486" s="42" t="s">
        <v>270</v>
      </c>
      <c r="K1486" s="42" t="s">
        <v>117</v>
      </c>
      <c r="L1486" s="42" t="s">
        <v>2196</v>
      </c>
    </row>
    <row r="1487" spans="1:12">
      <c r="A1487" s="42">
        <v>2019</v>
      </c>
      <c r="B1487" s="42">
        <v>1212</v>
      </c>
      <c r="C1487" s="1">
        <v>43626</v>
      </c>
      <c r="D1487" s="1">
        <v>43789</v>
      </c>
      <c r="E1487" s="42" t="s">
        <v>2197</v>
      </c>
      <c r="F1487" s="42" t="s">
        <v>2198</v>
      </c>
      <c r="G1487" s="42" t="s">
        <v>302</v>
      </c>
      <c r="H1487" s="46">
        <v>2945.46</v>
      </c>
      <c r="J1487" s="42" t="s">
        <v>270</v>
      </c>
      <c r="K1487" s="42" t="s">
        <v>67</v>
      </c>
      <c r="L1487" s="42" t="s">
        <v>390</v>
      </c>
    </row>
    <row r="1488" spans="1:12">
      <c r="A1488" s="42">
        <v>2019</v>
      </c>
      <c r="B1488" s="42">
        <v>1278</v>
      </c>
      <c r="C1488" s="1">
        <v>43634</v>
      </c>
      <c r="D1488" s="1">
        <v>43689</v>
      </c>
      <c r="E1488" s="42" t="s">
        <v>2199</v>
      </c>
      <c r="F1488" s="42" t="s">
        <v>2200</v>
      </c>
      <c r="G1488" s="42" t="s">
        <v>2193</v>
      </c>
      <c r="H1488" s="46">
        <v>6900</v>
      </c>
      <c r="J1488" s="42" t="s">
        <v>270</v>
      </c>
      <c r="K1488" s="42" t="s">
        <v>156</v>
      </c>
      <c r="L1488" s="42" t="s">
        <v>390</v>
      </c>
    </row>
    <row r="1489" spans="1:12">
      <c r="A1489" s="42">
        <v>2019</v>
      </c>
      <c r="B1489" s="42">
        <v>1279</v>
      </c>
      <c r="C1489" s="1">
        <v>43634</v>
      </c>
      <c r="D1489" s="1">
        <v>43656</v>
      </c>
      <c r="E1489" s="42" t="s">
        <v>2201</v>
      </c>
      <c r="F1489" s="42" t="s">
        <v>2202</v>
      </c>
      <c r="G1489" s="42" t="s">
        <v>2193</v>
      </c>
      <c r="H1489" s="46">
        <v>177.6</v>
      </c>
      <c r="J1489" s="42" t="s">
        <v>270</v>
      </c>
      <c r="K1489" s="42" t="s">
        <v>156</v>
      </c>
      <c r="L1489" s="42" t="s">
        <v>390</v>
      </c>
    </row>
    <row r="1490" spans="1:12">
      <c r="A1490" s="42">
        <v>2019</v>
      </c>
      <c r="B1490" s="42">
        <v>1299</v>
      </c>
      <c r="C1490" s="1">
        <v>43637</v>
      </c>
      <c r="D1490" s="1">
        <v>43643</v>
      </c>
      <c r="E1490" s="42" t="s">
        <v>909</v>
      </c>
      <c r="F1490" s="42" t="s">
        <v>910</v>
      </c>
      <c r="G1490" s="42" t="s">
        <v>2203</v>
      </c>
      <c r="H1490" s="46">
        <v>166.8</v>
      </c>
      <c r="J1490" s="42" t="s">
        <v>270</v>
      </c>
      <c r="K1490" s="42" t="s">
        <v>99</v>
      </c>
      <c r="L1490" s="42" t="s">
        <v>439</v>
      </c>
    </row>
    <row r="1491" spans="1:12">
      <c r="A1491" s="42">
        <v>2019</v>
      </c>
      <c r="B1491" s="42">
        <v>1377</v>
      </c>
      <c r="C1491" s="1">
        <v>43661</v>
      </c>
      <c r="D1491" s="1">
        <v>43683</v>
      </c>
      <c r="E1491" s="42" t="s">
        <v>2204</v>
      </c>
      <c r="F1491" s="42" t="s">
        <v>2205</v>
      </c>
      <c r="G1491" s="42" t="s">
        <v>2203</v>
      </c>
      <c r="H1491" s="46">
        <v>4435.8</v>
      </c>
      <c r="J1491" s="42" t="s">
        <v>270</v>
      </c>
      <c r="K1491" s="42" t="s">
        <v>99</v>
      </c>
      <c r="L1491" s="42" t="s">
        <v>439</v>
      </c>
    </row>
    <row r="1492" spans="1:12">
      <c r="A1492" s="42">
        <v>2019</v>
      </c>
      <c r="B1492" s="42">
        <v>1385</v>
      </c>
      <c r="C1492" s="1">
        <v>43661</v>
      </c>
      <c r="D1492" s="1">
        <v>43699</v>
      </c>
      <c r="E1492" s="42" t="s">
        <v>2206</v>
      </c>
      <c r="F1492" s="42" t="s">
        <v>2207</v>
      </c>
      <c r="G1492" s="42" t="s">
        <v>302</v>
      </c>
      <c r="H1492" s="46">
        <v>1462.8</v>
      </c>
      <c r="J1492" s="42" t="s">
        <v>270</v>
      </c>
      <c r="K1492" s="42" t="s">
        <v>156</v>
      </c>
      <c r="L1492" s="42" t="s">
        <v>390</v>
      </c>
    </row>
    <row r="1493" spans="1:12">
      <c r="A1493" s="42">
        <v>2019</v>
      </c>
      <c r="B1493" s="42">
        <v>1418</v>
      </c>
      <c r="C1493" s="1">
        <v>43664</v>
      </c>
      <c r="D1493" s="1">
        <v>43690</v>
      </c>
      <c r="E1493" s="42" t="s">
        <v>2208</v>
      </c>
      <c r="F1493" s="42" t="s">
        <v>2209</v>
      </c>
      <c r="G1493" s="42" t="s">
        <v>2210</v>
      </c>
      <c r="H1493" s="46">
        <v>1920</v>
      </c>
      <c r="J1493" s="42" t="s">
        <v>270</v>
      </c>
      <c r="K1493" s="42" t="s">
        <v>58</v>
      </c>
      <c r="L1493" s="42" t="s">
        <v>2113</v>
      </c>
    </row>
    <row r="1494" spans="1:12">
      <c r="A1494" s="42">
        <v>2019</v>
      </c>
      <c r="B1494" s="42">
        <v>1419</v>
      </c>
      <c r="C1494" s="1">
        <v>43664</v>
      </c>
      <c r="D1494" s="1">
        <v>44047</v>
      </c>
      <c r="E1494" s="42" t="s">
        <v>2211</v>
      </c>
      <c r="F1494" s="42" t="s">
        <v>2212</v>
      </c>
      <c r="G1494" s="42" t="s">
        <v>2213</v>
      </c>
      <c r="H1494" s="46">
        <v>1815</v>
      </c>
      <c r="J1494" s="42" t="s">
        <v>270</v>
      </c>
      <c r="K1494" s="42" t="s">
        <v>156</v>
      </c>
      <c r="L1494" s="42" t="s">
        <v>1373</v>
      </c>
    </row>
    <row r="1495" spans="1:12">
      <c r="A1495" s="42">
        <v>2019</v>
      </c>
      <c r="B1495" s="42">
        <v>1420</v>
      </c>
      <c r="C1495" s="1">
        <v>43664</v>
      </c>
      <c r="D1495" s="1">
        <v>43763</v>
      </c>
      <c r="E1495" s="42" t="s">
        <v>2201</v>
      </c>
      <c r="F1495" s="42" t="s">
        <v>2202</v>
      </c>
      <c r="G1495" s="42" t="s">
        <v>2214</v>
      </c>
      <c r="H1495" s="46">
        <v>5274</v>
      </c>
      <c r="J1495" s="42" t="s">
        <v>270</v>
      </c>
      <c r="K1495" s="42" t="s">
        <v>156</v>
      </c>
      <c r="L1495" s="42" t="s">
        <v>390</v>
      </c>
    </row>
    <row r="1496" spans="1:12">
      <c r="A1496" s="42">
        <v>2019</v>
      </c>
      <c r="B1496" s="42">
        <v>1449</v>
      </c>
      <c r="C1496" s="1">
        <v>43670</v>
      </c>
      <c r="D1496" s="1">
        <v>43766</v>
      </c>
      <c r="E1496" s="42" t="s">
        <v>2215</v>
      </c>
      <c r="F1496" s="42" t="s">
        <v>2216</v>
      </c>
      <c r="G1496" s="42" t="s">
        <v>2217</v>
      </c>
      <c r="H1496" s="46">
        <v>1179.24</v>
      </c>
      <c r="J1496" s="42" t="s">
        <v>270</v>
      </c>
      <c r="K1496" s="42" t="s">
        <v>99</v>
      </c>
      <c r="L1496" s="42" t="s">
        <v>439</v>
      </c>
    </row>
    <row r="1497" spans="1:12">
      <c r="A1497" s="42">
        <v>2019</v>
      </c>
      <c r="B1497" s="42">
        <v>1450</v>
      </c>
      <c r="C1497" s="1">
        <v>43670</v>
      </c>
      <c r="D1497" s="1">
        <v>43875</v>
      </c>
      <c r="E1497" s="42" t="s">
        <v>2189</v>
      </c>
      <c r="F1497" s="42" t="s">
        <v>2190</v>
      </c>
      <c r="G1497" s="42" t="s">
        <v>2218</v>
      </c>
      <c r="H1497" s="46">
        <v>1918.32</v>
      </c>
      <c r="J1497" s="42" t="s">
        <v>270</v>
      </c>
      <c r="K1497" s="42" t="s">
        <v>166</v>
      </c>
      <c r="L1497" s="42" t="s">
        <v>919</v>
      </c>
    </row>
    <row r="1498" spans="1:12">
      <c r="A1498" s="42">
        <v>2019</v>
      </c>
      <c r="B1498" s="42">
        <v>1534</v>
      </c>
      <c r="C1498" s="1">
        <v>43689</v>
      </c>
      <c r="D1498" s="1">
        <v>43691</v>
      </c>
      <c r="F1498" s="42" t="s">
        <v>2194</v>
      </c>
      <c r="G1498" s="42" t="s">
        <v>302</v>
      </c>
      <c r="H1498" s="46">
        <v>108</v>
      </c>
      <c r="J1498" s="42" t="s">
        <v>270</v>
      </c>
      <c r="K1498" s="42" t="s">
        <v>117</v>
      </c>
      <c r="L1498" s="42" t="s">
        <v>2196</v>
      </c>
    </row>
    <row r="1499" spans="1:12">
      <c r="A1499" s="42">
        <v>2019</v>
      </c>
      <c r="B1499" s="42">
        <v>1547</v>
      </c>
      <c r="C1499" s="1">
        <v>43692</v>
      </c>
      <c r="D1499" s="1">
        <v>43745</v>
      </c>
      <c r="E1499" s="42" t="s">
        <v>2181</v>
      </c>
      <c r="F1499" s="42" t="s">
        <v>2182</v>
      </c>
      <c r="G1499" s="42" t="s">
        <v>2219</v>
      </c>
      <c r="H1499" s="46">
        <v>1920</v>
      </c>
      <c r="J1499" s="42" t="s">
        <v>270</v>
      </c>
      <c r="K1499" s="42" t="s">
        <v>58</v>
      </c>
      <c r="L1499" s="42" t="s">
        <v>1236</v>
      </c>
    </row>
    <row r="1500" spans="1:12">
      <c r="A1500" s="42">
        <v>2019</v>
      </c>
      <c r="B1500" s="42">
        <v>1567</v>
      </c>
      <c r="C1500" s="1">
        <v>43703</v>
      </c>
      <c r="D1500" s="1">
        <v>43805</v>
      </c>
      <c r="E1500" s="42" t="s">
        <v>2220</v>
      </c>
      <c r="F1500" s="42" t="s">
        <v>2221</v>
      </c>
      <c r="G1500" s="42" t="s">
        <v>2222</v>
      </c>
      <c r="H1500" s="46">
        <v>1039.44</v>
      </c>
      <c r="J1500" s="42" t="s">
        <v>270</v>
      </c>
      <c r="K1500" s="42" t="s">
        <v>172</v>
      </c>
      <c r="L1500" s="42" t="s">
        <v>1259</v>
      </c>
    </row>
    <row r="1501" spans="1:12">
      <c r="A1501" s="42">
        <v>2019</v>
      </c>
      <c r="B1501" s="42">
        <v>1581</v>
      </c>
      <c r="C1501" s="1">
        <v>43703</v>
      </c>
      <c r="D1501" s="1">
        <v>43942</v>
      </c>
      <c r="E1501" s="42" t="s">
        <v>2186</v>
      </c>
      <c r="F1501" s="42" t="s">
        <v>2187</v>
      </c>
      <c r="G1501" s="42" t="s">
        <v>2223</v>
      </c>
      <c r="H1501" s="46">
        <v>1815</v>
      </c>
      <c r="J1501" s="42" t="s">
        <v>270</v>
      </c>
      <c r="K1501" s="42" t="s">
        <v>156</v>
      </c>
      <c r="L1501" s="42" t="s">
        <v>1373</v>
      </c>
    </row>
    <row r="1502" spans="1:12">
      <c r="A1502" s="42">
        <v>2019</v>
      </c>
      <c r="B1502" s="42">
        <v>1702</v>
      </c>
      <c r="C1502" s="1">
        <v>43728</v>
      </c>
      <c r="D1502" s="1">
        <v>43780</v>
      </c>
      <c r="E1502" s="42" t="s">
        <v>2152</v>
      </c>
      <c r="F1502" s="42" t="s">
        <v>2153</v>
      </c>
      <c r="G1502" s="42" t="s">
        <v>2193</v>
      </c>
      <c r="H1502" s="46">
        <v>6595.2</v>
      </c>
      <c r="J1502" s="42" t="s">
        <v>270</v>
      </c>
      <c r="K1502" s="42" t="s">
        <v>156</v>
      </c>
      <c r="L1502" s="42" t="s">
        <v>1373</v>
      </c>
    </row>
    <row r="1503" spans="1:12">
      <c r="A1503" s="42">
        <v>2019</v>
      </c>
      <c r="B1503" s="42">
        <v>1787</v>
      </c>
      <c r="C1503" s="1">
        <v>43745</v>
      </c>
      <c r="D1503" s="1">
        <v>43881</v>
      </c>
      <c r="F1503" s="42" t="s">
        <v>2224</v>
      </c>
      <c r="G1503" s="42" t="s">
        <v>2225</v>
      </c>
      <c r="H1503" s="46">
        <v>1815</v>
      </c>
      <c r="J1503" s="42" t="s">
        <v>270</v>
      </c>
      <c r="K1503" s="42" t="s">
        <v>52</v>
      </c>
      <c r="L1503" s="42" t="s">
        <v>319</v>
      </c>
    </row>
    <row r="1504" spans="1:12">
      <c r="A1504" s="42">
        <v>2019</v>
      </c>
      <c r="B1504" s="42">
        <v>1803</v>
      </c>
      <c r="C1504" s="1">
        <v>43745</v>
      </c>
      <c r="D1504" s="1">
        <v>43797</v>
      </c>
      <c r="E1504" s="42" t="s">
        <v>2201</v>
      </c>
      <c r="F1504" s="42" t="s">
        <v>2202</v>
      </c>
      <c r="G1504" s="42" t="s">
        <v>2193</v>
      </c>
      <c r="H1504" s="46">
        <v>5310</v>
      </c>
      <c r="J1504" s="42" t="s">
        <v>270</v>
      </c>
      <c r="K1504" s="42" t="s">
        <v>156</v>
      </c>
      <c r="L1504" s="42" t="s">
        <v>1373</v>
      </c>
    </row>
    <row r="1505" spans="1:12">
      <c r="A1505" s="42">
        <v>2019</v>
      </c>
      <c r="B1505" s="42">
        <v>1807</v>
      </c>
      <c r="C1505" s="1">
        <v>43746</v>
      </c>
      <c r="D1505" s="1">
        <v>43791</v>
      </c>
      <c r="E1505" s="42" t="s">
        <v>2109</v>
      </c>
      <c r="F1505" s="42" t="s">
        <v>2110</v>
      </c>
      <c r="G1505" s="42" t="s">
        <v>2226</v>
      </c>
      <c r="H1505" s="46">
        <v>9252</v>
      </c>
      <c r="J1505" s="42" t="s">
        <v>270</v>
      </c>
      <c r="K1505" s="42" t="s">
        <v>58</v>
      </c>
      <c r="L1505" s="42" t="s">
        <v>1236</v>
      </c>
    </row>
    <row r="1506" spans="1:12">
      <c r="A1506" s="42">
        <v>2019</v>
      </c>
      <c r="B1506" s="42">
        <v>1851</v>
      </c>
      <c r="C1506" s="1">
        <v>43755</v>
      </c>
      <c r="D1506" s="1">
        <v>43839</v>
      </c>
      <c r="E1506" s="42" t="s">
        <v>2227</v>
      </c>
      <c r="F1506" s="42" t="s">
        <v>2228</v>
      </c>
      <c r="G1506" s="42" t="s">
        <v>302</v>
      </c>
      <c r="H1506" s="46">
        <v>3646.92</v>
      </c>
      <c r="J1506" s="42" t="s">
        <v>270</v>
      </c>
      <c r="K1506" s="42" t="s">
        <v>156</v>
      </c>
      <c r="L1506" s="42" t="s">
        <v>1373</v>
      </c>
    </row>
    <row r="1507" spans="1:12">
      <c r="A1507" s="42">
        <v>2019</v>
      </c>
      <c r="B1507" s="42">
        <v>1856</v>
      </c>
      <c r="C1507" s="1">
        <v>43756</v>
      </c>
      <c r="D1507" s="1">
        <v>43810</v>
      </c>
      <c r="F1507" s="42" t="s">
        <v>2229</v>
      </c>
      <c r="G1507" s="42" t="s">
        <v>2230</v>
      </c>
      <c r="H1507" s="46">
        <v>8890.2000000000007</v>
      </c>
      <c r="J1507" s="42" t="s">
        <v>270</v>
      </c>
      <c r="K1507" s="42" t="s">
        <v>117</v>
      </c>
      <c r="L1507" s="42" t="s">
        <v>2196</v>
      </c>
    </row>
    <row r="1508" spans="1:12">
      <c r="A1508" s="42">
        <v>2019</v>
      </c>
      <c r="B1508" s="42">
        <v>1999</v>
      </c>
      <c r="C1508" s="1">
        <v>43782</v>
      </c>
      <c r="D1508" s="1">
        <v>43817</v>
      </c>
      <c r="E1508" s="42" t="s">
        <v>2231</v>
      </c>
      <c r="F1508" s="42" t="s">
        <v>2232</v>
      </c>
      <c r="G1508" s="42" t="s">
        <v>302</v>
      </c>
      <c r="H1508" s="46">
        <v>1262.92</v>
      </c>
      <c r="J1508" s="42" t="s">
        <v>270</v>
      </c>
      <c r="K1508" s="42" t="s">
        <v>156</v>
      </c>
      <c r="L1508" s="42" t="s">
        <v>1373</v>
      </c>
    </row>
    <row r="1509" spans="1:12">
      <c r="A1509" s="42">
        <v>2019</v>
      </c>
      <c r="B1509" s="42">
        <v>2011</v>
      </c>
      <c r="C1509" s="1">
        <v>43787</v>
      </c>
      <c r="D1509" s="1">
        <v>43817</v>
      </c>
      <c r="E1509" s="42" t="s">
        <v>2132</v>
      </c>
      <c r="F1509" s="42" t="s">
        <v>2133</v>
      </c>
      <c r="G1509" s="42" t="s">
        <v>2233</v>
      </c>
      <c r="H1509" s="46">
        <v>1242.3</v>
      </c>
      <c r="J1509" s="42" t="s">
        <v>270</v>
      </c>
      <c r="K1509" s="42" t="s">
        <v>52</v>
      </c>
      <c r="L1509" s="42" t="s">
        <v>319</v>
      </c>
    </row>
    <row r="1510" spans="1:12">
      <c r="A1510" s="42">
        <v>2019</v>
      </c>
      <c r="B1510" s="42">
        <v>2143</v>
      </c>
      <c r="C1510" s="1">
        <v>43811</v>
      </c>
      <c r="D1510" s="1">
        <v>43881</v>
      </c>
      <c r="E1510" s="42" t="s">
        <v>2234</v>
      </c>
      <c r="F1510" s="42" t="s">
        <v>2235</v>
      </c>
      <c r="G1510" s="42" t="s">
        <v>2236</v>
      </c>
      <c r="H1510" s="46">
        <v>936</v>
      </c>
      <c r="J1510" s="42" t="s">
        <v>270</v>
      </c>
      <c r="K1510" s="42" t="s">
        <v>29</v>
      </c>
      <c r="L1510" s="42" t="s">
        <v>315</v>
      </c>
    </row>
    <row r="1511" spans="1:12">
      <c r="A1511" s="42">
        <v>2020</v>
      </c>
      <c r="B1511" s="42">
        <v>38</v>
      </c>
      <c r="C1511" s="1">
        <v>43843</v>
      </c>
      <c r="D1511" s="1">
        <v>43875</v>
      </c>
      <c r="E1511" s="42" t="s">
        <v>909</v>
      </c>
      <c r="F1511" s="42" t="s">
        <v>910</v>
      </c>
      <c r="G1511" s="42" t="s">
        <v>2203</v>
      </c>
      <c r="H1511" s="46">
        <v>158.4</v>
      </c>
      <c r="J1511" s="42" t="s">
        <v>270</v>
      </c>
      <c r="K1511" s="42" t="s">
        <v>99</v>
      </c>
      <c r="L1511" s="42" t="s">
        <v>439</v>
      </c>
    </row>
    <row r="1512" spans="1:12">
      <c r="A1512" s="42">
        <v>2020</v>
      </c>
      <c r="B1512" s="42">
        <v>62</v>
      </c>
      <c r="C1512" s="1">
        <v>43844</v>
      </c>
      <c r="D1512" s="1">
        <v>43880</v>
      </c>
      <c r="E1512" s="42" t="s">
        <v>2152</v>
      </c>
      <c r="F1512" s="42" t="s">
        <v>2153</v>
      </c>
      <c r="G1512" s="42" t="s">
        <v>302</v>
      </c>
      <c r="H1512" s="46">
        <v>6829.2</v>
      </c>
      <c r="J1512" s="42" t="s">
        <v>270</v>
      </c>
      <c r="K1512" s="42" t="s">
        <v>156</v>
      </c>
      <c r="L1512" s="42" t="s">
        <v>1373</v>
      </c>
    </row>
    <row r="1513" spans="1:12">
      <c r="A1513" s="42">
        <v>2020</v>
      </c>
      <c r="B1513" s="42">
        <v>63</v>
      </c>
      <c r="C1513" s="1">
        <v>43844</v>
      </c>
      <c r="D1513" s="1">
        <v>43882</v>
      </c>
      <c r="E1513" s="42" t="s">
        <v>2237</v>
      </c>
      <c r="F1513" s="42" t="s">
        <v>2238</v>
      </c>
      <c r="G1513" s="42" t="s">
        <v>2239</v>
      </c>
      <c r="H1513" s="46">
        <v>4918.26</v>
      </c>
      <c r="J1513" s="42" t="s">
        <v>270</v>
      </c>
      <c r="K1513" s="42" t="s">
        <v>156</v>
      </c>
      <c r="L1513" s="42" t="s">
        <v>1373</v>
      </c>
    </row>
    <row r="1514" spans="1:12">
      <c r="A1514" s="42">
        <v>2020</v>
      </c>
      <c r="B1514" s="42">
        <v>173</v>
      </c>
      <c r="C1514" s="1">
        <v>43858</v>
      </c>
      <c r="D1514" s="1">
        <v>43882</v>
      </c>
      <c r="E1514" s="42" t="s">
        <v>2114</v>
      </c>
      <c r="F1514" s="42" t="s">
        <v>2115</v>
      </c>
      <c r="G1514" s="42" t="s">
        <v>2240</v>
      </c>
      <c r="H1514" s="46">
        <v>288.72000000000003</v>
      </c>
      <c r="J1514" s="42" t="s">
        <v>270</v>
      </c>
      <c r="K1514" s="42" t="s">
        <v>171</v>
      </c>
      <c r="L1514" s="42" t="s">
        <v>1257</v>
      </c>
    </row>
    <row r="1515" spans="1:12">
      <c r="A1515" s="42">
        <v>2020</v>
      </c>
      <c r="B1515" s="42">
        <v>175</v>
      </c>
      <c r="C1515" s="1">
        <v>43858</v>
      </c>
      <c r="D1515" s="1">
        <v>43882</v>
      </c>
      <c r="E1515" s="42" t="s">
        <v>2241</v>
      </c>
      <c r="F1515" s="42" t="s">
        <v>2242</v>
      </c>
      <c r="G1515" s="42" t="s">
        <v>2243</v>
      </c>
      <c r="H1515" s="46">
        <v>779.04</v>
      </c>
      <c r="J1515" s="42" t="s">
        <v>270</v>
      </c>
      <c r="K1515" s="42" t="s">
        <v>52</v>
      </c>
      <c r="L1515" s="42" t="s">
        <v>319</v>
      </c>
    </row>
    <row r="1516" spans="1:12">
      <c r="A1516" s="42">
        <v>2020</v>
      </c>
      <c r="B1516" s="42">
        <v>300</v>
      </c>
      <c r="C1516" s="1">
        <v>43873</v>
      </c>
      <c r="D1516" s="1">
        <v>43971</v>
      </c>
      <c r="E1516" s="42" t="s">
        <v>2109</v>
      </c>
      <c r="F1516" s="42" t="s">
        <v>2110</v>
      </c>
      <c r="G1516" s="42" t="s">
        <v>2244</v>
      </c>
      <c r="H1516" s="46">
        <v>118.8</v>
      </c>
      <c r="J1516" s="42" t="s">
        <v>270</v>
      </c>
      <c r="K1516" s="42" t="s">
        <v>58</v>
      </c>
      <c r="L1516" s="42" t="s">
        <v>1236</v>
      </c>
    </row>
    <row r="1517" spans="1:12">
      <c r="A1517" s="42">
        <v>2020</v>
      </c>
      <c r="B1517" s="42">
        <v>522</v>
      </c>
      <c r="C1517" s="1">
        <v>43899</v>
      </c>
      <c r="D1517" s="1">
        <v>43943</v>
      </c>
      <c r="E1517" s="42" t="s">
        <v>2245</v>
      </c>
      <c r="F1517" s="42" t="s">
        <v>2246</v>
      </c>
      <c r="G1517" s="42" t="s">
        <v>1214</v>
      </c>
      <c r="H1517" s="46">
        <v>606.66999999999996</v>
      </c>
      <c r="J1517" s="42" t="s">
        <v>270</v>
      </c>
      <c r="K1517" s="42" t="s">
        <v>156</v>
      </c>
      <c r="L1517" s="42" t="s">
        <v>1373</v>
      </c>
    </row>
    <row r="1518" spans="1:12">
      <c r="A1518" s="42">
        <v>2020</v>
      </c>
      <c r="B1518" s="42">
        <v>546</v>
      </c>
      <c r="C1518" s="1">
        <v>43901</v>
      </c>
      <c r="D1518" s="1">
        <v>43944</v>
      </c>
      <c r="E1518" s="42" t="s">
        <v>2181</v>
      </c>
      <c r="F1518" s="42" t="s">
        <v>2182</v>
      </c>
      <c r="G1518" s="42" t="s">
        <v>2247</v>
      </c>
      <c r="H1518" s="46">
        <v>222.6</v>
      </c>
      <c r="J1518" s="42" t="s">
        <v>270</v>
      </c>
      <c r="K1518" s="42" t="s">
        <v>58</v>
      </c>
      <c r="L1518" s="42" t="s">
        <v>1236</v>
      </c>
    </row>
  </sheetData>
  <autoFilter ref="A1:L1518">
    <filterColumn colId="9"/>
    <sortState ref="A1017:L1349">
      <sortCondition ref="C1:C1518"/>
    </sortState>
  </autoFilter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selection sqref="A1:XFD1048576"/>
    </sheetView>
  </sheetViews>
  <sheetFormatPr defaultRowHeight="15"/>
  <cols>
    <col min="1" max="1" width="18.7109375" style="106" customWidth="1"/>
    <col min="2" max="2" width="14" style="98" customWidth="1"/>
    <col min="3" max="4" width="10.140625" style="106" bestFit="1" customWidth="1"/>
    <col min="5" max="5" width="12.85546875" style="106" bestFit="1" customWidth="1"/>
    <col min="6" max="6" width="30" style="106" bestFit="1" customWidth="1"/>
    <col min="7" max="7" width="38.85546875" style="106" bestFit="1" customWidth="1"/>
    <col min="8" max="8" width="15.28515625" style="106" bestFit="1" customWidth="1"/>
    <col min="9" max="10" width="9.140625" style="106"/>
    <col min="11" max="11" width="37.140625" style="106" bestFit="1" customWidth="1"/>
    <col min="12" max="16384" width="9.140625" style="106"/>
  </cols>
  <sheetData>
    <row r="1" spans="1:3">
      <c r="A1" s="106" t="s">
        <v>7</v>
      </c>
      <c r="B1" s="98" t="s">
        <v>252</v>
      </c>
    </row>
    <row r="3" spans="1:3">
      <c r="A3" s="106" t="s">
        <v>280</v>
      </c>
      <c r="B3" s="98" t="s">
        <v>2249</v>
      </c>
    </row>
    <row r="4" spans="1:3">
      <c r="A4" s="99" t="s">
        <v>2341</v>
      </c>
    </row>
    <row r="5" spans="1:3">
      <c r="A5" s="97" t="s">
        <v>2342</v>
      </c>
      <c r="B5" s="98">
        <v>2361.6</v>
      </c>
      <c r="C5" s="140">
        <f>GETPIVOTDATA("Čiastka",$A$3,"Dátum zaúčtovania",1,"roky",2019)-H25</f>
        <v>1180.8</v>
      </c>
    </row>
    <row r="6" spans="1:3">
      <c r="A6" s="97" t="s">
        <v>2343</v>
      </c>
      <c r="B6" s="98">
        <v>2361.6</v>
      </c>
      <c r="C6" s="140">
        <f>GETPIVOTDATA("Čiastka",$A$3,"Dátum zaúčtovania",2,"roky",2019)-H26</f>
        <v>1180.8</v>
      </c>
    </row>
    <row r="7" spans="1:3">
      <c r="A7" s="97" t="s">
        <v>2345</v>
      </c>
      <c r="B7" s="98">
        <v>1476</v>
      </c>
      <c r="C7" s="140">
        <f>GETPIVOTDATA("Čiastka",$A$3,"Dátum zaúčtovania",4,"roky",2019)-H28</f>
        <v>296</v>
      </c>
    </row>
    <row r="8" spans="1:3">
      <c r="A8" s="97" t="s">
        <v>2346</v>
      </c>
      <c r="B8" s="98">
        <v>1180.8</v>
      </c>
      <c r="C8" s="140">
        <f>GETPIVOTDATA("Čiastka",$A$3,"Dátum zaúčtovania",5,"roky",2019)-H29</f>
        <v>520.79999999999995</v>
      </c>
    </row>
    <row r="9" spans="1:3">
      <c r="A9" s="97" t="s">
        <v>2347</v>
      </c>
      <c r="B9" s="98">
        <v>1840.8</v>
      </c>
      <c r="C9" s="140">
        <f>GETPIVOTDATA("Čiastka",$A$3,"Dátum zaúčtovania",6,"roky",2019)-H30</f>
        <v>-375.60000000000014</v>
      </c>
    </row>
    <row r="10" spans="1:3">
      <c r="A10" s="97" t="s">
        <v>2348</v>
      </c>
      <c r="B10" s="98">
        <v>2361.6</v>
      </c>
      <c r="C10" s="140">
        <f>GETPIVOTDATA("Čiastka",$A$3,"Dátum zaúčtovania",7,"roky",2019)-H31-H32-H33-H34</f>
        <v>-1858.8</v>
      </c>
    </row>
    <row r="11" spans="1:3">
      <c r="A11" s="97" t="s">
        <v>2349</v>
      </c>
      <c r="B11" s="98">
        <v>678</v>
      </c>
    </row>
    <row r="12" spans="1:3">
      <c r="A12" s="97" t="s">
        <v>2350</v>
      </c>
      <c r="B12" s="98">
        <v>7197.6</v>
      </c>
      <c r="C12" s="140">
        <f>GETPIVOTDATA("Čiastka",$A$3,"Dátum zaúčtovania",9,"roky",2019)-H35-H36-H37</f>
        <v>-1536</v>
      </c>
    </row>
    <row r="13" spans="1:3">
      <c r="A13" s="97" t="s">
        <v>2351</v>
      </c>
      <c r="B13" s="98">
        <v>8179.34</v>
      </c>
      <c r="C13" s="140">
        <f>GETPIVOTDATA("Čiastka",$A$3,"Dátum zaúčtovania",10,"roky",2019)-H38-H39-H40</f>
        <v>1657.3400000000001</v>
      </c>
    </row>
    <row r="14" spans="1:3">
      <c r="A14" s="97" t="s">
        <v>2352</v>
      </c>
      <c r="B14" s="98">
        <v>3130.8</v>
      </c>
      <c r="C14" s="140">
        <f>GETPIVOTDATA("Čiastka",$A$3,"Dátum zaúčtovania",11,"roky",2019)-H41-H42-H43-H44-H45</f>
        <v>-1837.6</v>
      </c>
    </row>
    <row r="15" spans="1:3">
      <c r="A15" s="97" t="s">
        <v>2353</v>
      </c>
      <c r="B15" s="98">
        <v>16597.39</v>
      </c>
      <c r="C15" s="140">
        <f>GETPIVOTDATA("Čiastka",$A$3,"Dátum zaúčtovania",12,"roky",2019)-H46-H47</f>
        <v>1838.3999999999996</v>
      </c>
    </row>
    <row r="16" spans="1:3">
      <c r="A16" s="99" t="s">
        <v>2354</v>
      </c>
    </row>
    <row r="17" spans="1:11">
      <c r="A17" s="97" t="s">
        <v>2342</v>
      </c>
      <c r="B17" s="98">
        <v>1476</v>
      </c>
    </row>
    <row r="18" spans="1:11">
      <c r="A18" s="97" t="s">
        <v>2344</v>
      </c>
      <c r="B18" s="98">
        <v>9145.2000000000007</v>
      </c>
    </row>
    <row r="19" spans="1:11">
      <c r="A19" s="97" t="s">
        <v>2347</v>
      </c>
      <c r="B19" s="98">
        <v>1476</v>
      </c>
    </row>
    <row r="20" spans="1:11">
      <c r="A20" s="99" t="s">
        <v>281</v>
      </c>
      <c r="B20" s="98">
        <v>59462.729999999996</v>
      </c>
    </row>
    <row r="23" spans="1:11" ht="15.75" thickBot="1">
      <c r="A23" s="141" t="s">
        <v>288</v>
      </c>
    </row>
    <row r="24" spans="1:11">
      <c r="A24" s="142" t="s">
        <v>289</v>
      </c>
      <c r="B24" s="143" t="s">
        <v>290</v>
      </c>
      <c r="C24" s="143" t="s">
        <v>291</v>
      </c>
      <c r="D24" s="143" t="s">
        <v>292</v>
      </c>
      <c r="E24" s="143" t="s">
        <v>293</v>
      </c>
      <c r="F24" s="143" t="s">
        <v>294</v>
      </c>
      <c r="G24" s="143" t="s">
        <v>295</v>
      </c>
      <c r="H24" s="144" t="s">
        <v>296</v>
      </c>
      <c r="I24" s="143" t="s">
        <v>297</v>
      </c>
      <c r="J24" s="143" t="s">
        <v>298</v>
      </c>
      <c r="K24" s="145" t="s">
        <v>299</v>
      </c>
    </row>
    <row r="25" spans="1:11">
      <c r="A25" s="58">
        <v>2019</v>
      </c>
      <c r="B25" s="47">
        <v>135</v>
      </c>
      <c r="C25" s="102">
        <v>43483</v>
      </c>
      <c r="D25" s="103">
        <v>43494</v>
      </c>
      <c r="E25" s="47" t="s">
        <v>2438</v>
      </c>
      <c r="F25" s="47" t="s">
        <v>2439</v>
      </c>
      <c r="G25" s="47" t="s">
        <v>2440</v>
      </c>
      <c r="H25" s="126">
        <v>1180.8</v>
      </c>
      <c r="I25" s="47" t="s">
        <v>252</v>
      </c>
      <c r="J25" s="47" t="s">
        <v>29</v>
      </c>
      <c r="K25" s="105" t="s">
        <v>315</v>
      </c>
    </row>
    <row r="26" spans="1:11">
      <c r="A26" s="58">
        <v>2019</v>
      </c>
      <c r="B26" s="47">
        <v>189</v>
      </c>
      <c r="C26" s="102">
        <v>43493</v>
      </c>
      <c r="D26" s="103">
        <v>43502</v>
      </c>
      <c r="E26" s="47" t="s">
        <v>2441</v>
      </c>
      <c r="F26" s="47" t="s">
        <v>2442</v>
      </c>
      <c r="G26" s="47" t="s">
        <v>2443</v>
      </c>
      <c r="H26" s="126">
        <v>1180.8</v>
      </c>
      <c r="I26" s="47" t="s">
        <v>252</v>
      </c>
      <c r="J26" s="47" t="s">
        <v>53</v>
      </c>
      <c r="K26" s="105" t="s">
        <v>377</v>
      </c>
    </row>
    <row r="27" spans="1:11">
      <c r="A27" s="58">
        <v>2019</v>
      </c>
      <c r="B27" s="47">
        <v>390</v>
      </c>
      <c r="C27" s="102">
        <v>43518</v>
      </c>
      <c r="D27" s="103">
        <v>43538</v>
      </c>
      <c r="E27" s="47" t="s">
        <v>2444</v>
      </c>
      <c r="F27" s="47" t="s">
        <v>2445</v>
      </c>
      <c r="G27" s="47" t="s">
        <v>2446</v>
      </c>
      <c r="H27" s="126">
        <v>1476</v>
      </c>
      <c r="I27" s="47" t="s">
        <v>252</v>
      </c>
      <c r="J27" s="47" t="s">
        <v>67</v>
      </c>
      <c r="K27" s="105" t="s">
        <v>390</v>
      </c>
    </row>
    <row r="28" spans="1:11">
      <c r="A28" s="58">
        <v>2019</v>
      </c>
      <c r="B28" s="47">
        <v>588</v>
      </c>
      <c r="C28" s="102">
        <v>43544</v>
      </c>
      <c r="D28" s="103">
        <v>43580</v>
      </c>
      <c r="E28" s="47" t="s">
        <v>2450</v>
      </c>
      <c r="F28" s="47" t="s">
        <v>2451</v>
      </c>
      <c r="G28" s="47" t="s">
        <v>2452</v>
      </c>
      <c r="H28" s="126">
        <v>1180</v>
      </c>
      <c r="I28" s="47" t="s">
        <v>252</v>
      </c>
      <c r="J28" s="47" t="s">
        <v>29</v>
      </c>
      <c r="K28" s="105" t="s">
        <v>315</v>
      </c>
    </row>
    <row r="29" spans="1:11">
      <c r="A29" s="58">
        <v>2019</v>
      </c>
      <c r="B29" s="47">
        <v>809</v>
      </c>
      <c r="C29" s="102">
        <v>43573</v>
      </c>
      <c r="D29" s="103">
        <v>43602</v>
      </c>
      <c r="E29" s="47" t="s">
        <v>2459</v>
      </c>
      <c r="F29" s="47" t="s">
        <v>2460</v>
      </c>
      <c r="G29" s="47" t="s">
        <v>1374</v>
      </c>
      <c r="H29" s="126">
        <v>660</v>
      </c>
      <c r="I29" s="47" t="s">
        <v>252</v>
      </c>
      <c r="J29" s="47" t="s">
        <v>67</v>
      </c>
      <c r="K29" s="105" t="s">
        <v>390</v>
      </c>
    </row>
    <row r="30" spans="1:11">
      <c r="A30" s="58">
        <v>2019</v>
      </c>
      <c r="B30" s="47">
        <v>1174</v>
      </c>
      <c r="C30" s="102">
        <v>43622</v>
      </c>
      <c r="D30" s="103">
        <v>43629</v>
      </c>
      <c r="E30" s="47" t="s">
        <v>2463</v>
      </c>
      <c r="F30" s="47" t="s">
        <v>2464</v>
      </c>
      <c r="G30" s="47" t="s">
        <v>302</v>
      </c>
      <c r="H30" s="126">
        <v>2216.4</v>
      </c>
      <c r="I30" s="47" t="s">
        <v>252</v>
      </c>
      <c r="J30" s="47" t="s">
        <v>53</v>
      </c>
      <c r="K30" s="105" t="s">
        <v>377</v>
      </c>
    </row>
    <row r="31" spans="1:11">
      <c r="A31" s="58">
        <v>2019</v>
      </c>
      <c r="B31" s="47">
        <v>806</v>
      </c>
      <c r="C31" s="102">
        <v>43573</v>
      </c>
      <c r="D31" s="103">
        <v>43650</v>
      </c>
      <c r="E31" s="47" t="s">
        <v>2456</v>
      </c>
      <c r="F31" s="47" t="s">
        <v>2457</v>
      </c>
      <c r="G31" s="47" t="s">
        <v>2458</v>
      </c>
      <c r="H31" s="126">
        <v>1180.8</v>
      </c>
      <c r="I31" s="47" t="s">
        <v>252</v>
      </c>
      <c r="J31" s="47" t="s">
        <v>53</v>
      </c>
      <c r="K31" s="105" t="s">
        <v>377</v>
      </c>
    </row>
    <row r="32" spans="1:11">
      <c r="A32" s="58">
        <v>2019</v>
      </c>
      <c r="B32" s="47">
        <v>1151</v>
      </c>
      <c r="C32" s="102">
        <v>43620</v>
      </c>
      <c r="D32" s="103">
        <v>43664</v>
      </c>
      <c r="E32" s="47" t="s">
        <v>2461</v>
      </c>
      <c r="F32" s="47" t="s">
        <v>2462</v>
      </c>
      <c r="G32" s="47" t="s">
        <v>302</v>
      </c>
      <c r="H32" s="126">
        <v>678</v>
      </c>
      <c r="I32" s="47" t="s">
        <v>252</v>
      </c>
      <c r="J32" s="47" t="s">
        <v>29</v>
      </c>
      <c r="K32" s="105" t="s">
        <v>315</v>
      </c>
    </row>
    <row r="33" spans="1:11">
      <c r="A33" s="58">
        <v>2019</v>
      </c>
      <c r="B33" s="47">
        <v>1234</v>
      </c>
      <c r="C33" s="102">
        <v>43628</v>
      </c>
      <c r="D33" s="103">
        <v>43665</v>
      </c>
      <c r="E33" s="47" t="s">
        <v>2465</v>
      </c>
      <c r="F33" s="47" t="s">
        <v>2466</v>
      </c>
      <c r="G33" s="47" t="s">
        <v>2467</v>
      </c>
      <c r="H33" s="126">
        <v>1180.8</v>
      </c>
      <c r="I33" s="47" t="s">
        <v>252</v>
      </c>
      <c r="J33" s="47" t="s">
        <v>29</v>
      </c>
      <c r="K33" s="105" t="s">
        <v>315</v>
      </c>
    </row>
    <row r="34" spans="1:11">
      <c r="A34" s="58">
        <v>2019</v>
      </c>
      <c r="B34" s="47">
        <v>1348</v>
      </c>
      <c r="C34" s="102">
        <v>43650</v>
      </c>
      <c r="D34" s="103">
        <v>43676</v>
      </c>
      <c r="E34" s="47" t="s">
        <v>2468</v>
      </c>
      <c r="F34" s="47" t="s">
        <v>2469</v>
      </c>
      <c r="G34" s="47" t="s">
        <v>2467</v>
      </c>
      <c r="H34" s="126">
        <v>1180.8</v>
      </c>
      <c r="I34" s="47" t="s">
        <v>252</v>
      </c>
      <c r="J34" s="47" t="s">
        <v>29</v>
      </c>
      <c r="K34" s="105" t="s">
        <v>315</v>
      </c>
    </row>
    <row r="35" spans="1:11">
      <c r="A35" s="58">
        <v>2019</v>
      </c>
      <c r="B35" s="47">
        <v>417</v>
      </c>
      <c r="C35" s="102">
        <v>43523</v>
      </c>
      <c r="D35" s="103">
        <v>43726</v>
      </c>
      <c r="E35" s="47" t="s">
        <v>2447</v>
      </c>
      <c r="F35" s="47" t="s">
        <v>2448</v>
      </c>
      <c r="G35" s="47" t="s">
        <v>2449</v>
      </c>
      <c r="H35" s="126">
        <v>7197.6</v>
      </c>
      <c r="I35" s="47" t="s">
        <v>252</v>
      </c>
      <c r="J35" s="47" t="s">
        <v>52</v>
      </c>
      <c r="K35" s="105" t="s">
        <v>319</v>
      </c>
    </row>
    <row r="36" spans="1:11">
      <c r="A36" s="58">
        <v>2019</v>
      </c>
      <c r="B36" s="47">
        <v>1580</v>
      </c>
      <c r="C36" s="102">
        <v>43703</v>
      </c>
      <c r="D36" s="103">
        <v>43726</v>
      </c>
      <c r="E36" s="47" t="s">
        <v>2474</v>
      </c>
      <c r="F36" s="47" t="s">
        <v>2475</v>
      </c>
      <c r="G36" s="47" t="s">
        <v>2223</v>
      </c>
      <c r="H36" s="126">
        <v>1476</v>
      </c>
      <c r="I36" s="47" t="s">
        <v>252</v>
      </c>
      <c r="J36" s="47" t="s">
        <v>156</v>
      </c>
      <c r="K36" s="105" t="s">
        <v>1373</v>
      </c>
    </row>
    <row r="37" spans="1:11">
      <c r="A37" s="58">
        <v>2019</v>
      </c>
      <c r="B37" s="47">
        <v>1596</v>
      </c>
      <c r="C37" s="102">
        <v>43710</v>
      </c>
      <c r="D37" s="103">
        <v>43726</v>
      </c>
      <c r="E37" s="47" t="s">
        <v>2476</v>
      </c>
      <c r="F37" s="47" t="s">
        <v>2477</v>
      </c>
      <c r="G37" s="47" t="s">
        <v>2478</v>
      </c>
      <c r="H37" s="126">
        <v>60</v>
      </c>
      <c r="I37" s="47" t="s">
        <v>252</v>
      </c>
      <c r="J37" s="47" t="s">
        <v>156</v>
      </c>
      <c r="K37" s="105" t="s">
        <v>1373</v>
      </c>
    </row>
    <row r="38" spans="1:11">
      <c r="A38" s="58">
        <v>2019</v>
      </c>
      <c r="B38" s="47">
        <v>1579</v>
      </c>
      <c r="C38" s="102">
        <v>43703</v>
      </c>
      <c r="D38" s="103">
        <v>43748</v>
      </c>
      <c r="E38" s="47" t="s">
        <v>2472</v>
      </c>
      <c r="F38" s="47" t="s">
        <v>2207</v>
      </c>
      <c r="G38" s="47" t="s">
        <v>2473</v>
      </c>
      <c r="H38" s="126">
        <v>366</v>
      </c>
      <c r="I38" s="47" t="s">
        <v>252</v>
      </c>
      <c r="J38" s="47" t="s">
        <v>156</v>
      </c>
      <c r="K38" s="105" t="s">
        <v>1373</v>
      </c>
    </row>
    <row r="39" spans="1:11">
      <c r="A39" s="58">
        <v>2019</v>
      </c>
      <c r="B39" s="47">
        <v>1595</v>
      </c>
      <c r="C39" s="102">
        <v>43710</v>
      </c>
      <c r="D39" s="103">
        <v>43748</v>
      </c>
      <c r="E39" s="47" t="s">
        <v>2444</v>
      </c>
      <c r="F39" s="47" t="s">
        <v>2445</v>
      </c>
      <c r="G39" s="47" t="s">
        <v>2446</v>
      </c>
      <c r="H39" s="126">
        <v>1476</v>
      </c>
      <c r="I39" s="47" t="s">
        <v>252</v>
      </c>
      <c r="J39" s="47" t="s">
        <v>156</v>
      </c>
      <c r="K39" s="105" t="s">
        <v>1373</v>
      </c>
    </row>
    <row r="40" spans="1:11">
      <c r="A40" s="58">
        <v>2019</v>
      </c>
      <c r="B40" s="47">
        <v>762</v>
      </c>
      <c r="C40" s="102">
        <v>43567</v>
      </c>
      <c r="D40" s="103">
        <v>43756</v>
      </c>
      <c r="E40" s="47" t="s">
        <v>2453</v>
      </c>
      <c r="F40" s="47" t="s">
        <v>2454</v>
      </c>
      <c r="G40" s="47" t="s">
        <v>2455</v>
      </c>
      <c r="H40" s="126">
        <v>4680</v>
      </c>
      <c r="I40" s="47" t="s">
        <v>252</v>
      </c>
      <c r="J40" s="47" t="s">
        <v>36</v>
      </c>
      <c r="K40" s="105" t="s">
        <v>580</v>
      </c>
    </row>
    <row r="41" spans="1:11">
      <c r="A41" s="58">
        <v>2019</v>
      </c>
      <c r="B41" s="47">
        <v>1933</v>
      </c>
      <c r="C41" s="102">
        <v>43773</v>
      </c>
      <c r="D41" s="103">
        <v>43784</v>
      </c>
      <c r="E41" s="47" t="s">
        <v>1565</v>
      </c>
      <c r="F41" s="47" t="s">
        <v>1566</v>
      </c>
      <c r="G41" s="47" t="s">
        <v>2480</v>
      </c>
      <c r="H41" s="126">
        <v>1476</v>
      </c>
      <c r="I41" s="47" t="s">
        <v>252</v>
      </c>
      <c r="J41" s="47" t="s">
        <v>29</v>
      </c>
      <c r="K41" s="105" t="s">
        <v>315</v>
      </c>
    </row>
    <row r="42" spans="1:11">
      <c r="A42" s="58">
        <v>2019</v>
      </c>
      <c r="B42" s="47">
        <v>1594</v>
      </c>
      <c r="C42" s="102">
        <v>43710</v>
      </c>
      <c r="D42" s="103">
        <v>43788</v>
      </c>
      <c r="E42" s="47" t="s">
        <v>2459</v>
      </c>
      <c r="F42" s="47" t="s">
        <v>2460</v>
      </c>
      <c r="G42" s="47" t="s">
        <v>1374</v>
      </c>
      <c r="H42" s="126">
        <v>474</v>
      </c>
      <c r="I42" s="47" t="s">
        <v>252</v>
      </c>
      <c r="J42" s="47" t="s">
        <v>156</v>
      </c>
      <c r="K42" s="105" t="s">
        <v>1373</v>
      </c>
    </row>
    <row r="43" spans="1:11">
      <c r="A43" s="58">
        <v>2019</v>
      </c>
      <c r="B43" s="47">
        <v>1394</v>
      </c>
      <c r="C43" s="102">
        <v>43661</v>
      </c>
      <c r="D43" s="103">
        <v>43789</v>
      </c>
      <c r="E43" s="47" t="s">
        <v>2470</v>
      </c>
      <c r="F43" s="47" t="s">
        <v>2471</v>
      </c>
      <c r="G43" s="47" t="s">
        <v>302</v>
      </c>
      <c r="H43" s="126">
        <v>1180</v>
      </c>
      <c r="I43" s="47" t="s">
        <v>252</v>
      </c>
      <c r="J43" s="47" t="s">
        <v>53</v>
      </c>
      <c r="K43" s="105" t="s">
        <v>377</v>
      </c>
    </row>
    <row r="44" spans="1:11">
      <c r="A44" s="58">
        <v>2019</v>
      </c>
      <c r="B44" s="47">
        <v>1695</v>
      </c>
      <c r="C44" s="102">
        <v>43726</v>
      </c>
      <c r="D44" s="103">
        <v>43789</v>
      </c>
      <c r="E44" s="47" t="s">
        <v>1565</v>
      </c>
      <c r="F44" s="47" t="s">
        <v>1566</v>
      </c>
      <c r="G44" s="47" t="s">
        <v>2479</v>
      </c>
      <c r="H44" s="126">
        <v>1476</v>
      </c>
      <c r="I44" s="47" t="s">
        <v>252</v>
      </c>
      <c r="J44" s="47" t="s">
        <v>29</v>
      </c>
      <c r="K44" s="105" t="s">
        <v>315</v>
      </c>
    </row>
    <row r="45" spans="1:11">
      <c r="A45" s="58">
        <v>2019</v>
      </c>
      <c r="B45" s="47">
        <v>1998</v>
      </c>
      <c r="C45" s="102">
        <v>43782</v>
      </c>
      <c r="D45" s="103">
        <v>43795</v>
      </c>
      <c r="E45" s="47" t="s">
        <v>2472</v>
      </c>
      <c r="F45" s="47" t="s">
        <v>2207</v>
      </c>
      <c r="G45" s="47" t="s">
        <v>302</v>
      </c>
      <c r="H45" s="126">
        <v>362.4</v>
      </c>
      <c r="I45" s="47" t="s">
        <v>252</v>
      </c>
      <c r="J45" s="47" t="s">
        <v>156</v>
      </c>
      <c r="K45" s="105" t="s">
        <v>1373</v>
      </c>
    </row>
    <row r="46" spans="1:11">
      <c r="A46" s="58">
        <v>2019</v>
      </c>
      <c r="B46" s="47">
        <v>12</v>
      </c>
      <c r="C46" s="102">
        <v>43469</v>
      </c>
      <c r="D46" s="103">
        <v>43811</v>
      </c>
      <c r="E46" s="47" t="s">
        <v>1565</v>
      </c>
      <c r="F46" s="47" t="s">
        <v>1566</v>
      </c>
      <c r="G46" s="47" t="s">
        <v>2437</v>
      </c>
      <c r="H46" s="126">
        <v>11944.99</v>
      </c>
      <c r="I46" s="47" t="s">
        <v>252</v>
      </c>
      <c r="J46" s="47" t="s">
        <v>29</v>
      </c>
      <c r="K46" s="105" t="s">
        <v>315</v>
      </c>
    </row>
    <row r="47" spans="1:11">
      <c r="A47" s="58">
        <v>2019</v>
      </c>
      <c r="B47" s="47">
        <v>1802</v>
      </c>
      <c r="C47" s="102">
        <v>43745</v>
      </c>
      <c r="D47" s="103">
        <v>43811</v>
      </c>
      <c r="E47" s="47" t="s">
        <v>2476</v>
      </c>
      <c r="F47" s="47" t="s">
        <v>2477</v>
      </c>
      <c r="G47" s="47" t="s">
        <v>302</v>
      </c>
      <c r="H47" s="126">
        <v>2814</v>
      </c>
      <c r="I47" s="47" t="s">
        <v>252</v>
      </c>
      <c r="J47" s="47" t="s">
        <v>156</v>
      </c>
      <c r="K47" s="105" t="s">
        <v>1373</v>
      </c>
    </row>
    <row r="48" spans="1:11">
      <c r="A48" s="58">
        <v>2020</v>
      </c>
      <c r="B48" s="47">
        <v>9</v>
      </c>
      <c r="C48" s="102">
        <v>43838</v>
      </c>
      <c r="D48" s="103">
        <v>43868</v>
      </c>
      <c r="E48" s="47" t="s">
        <v>2483</v>
      </c>
      <c r="F48" s="47" t="s">
        <v>2484</v>
      </c>
      <c r="G48" s="47" t="s">
        <v>2485</v>
      </c>
      <c r="H48" s="126">
        <v>1476</v>
      </c>
      <c r="I48" s="47" t="s">
        <v>252</v>
      </c>
      <c r="J48" s="47" t="s">
        <v>29</v>
      </c>
      <c r="K48" s="105" t="s">
        <v>315</v>
      </c>
    </row>
    <row r="49" spans="1:11">
      <c r="A49" s="58">
        <v>2020</v>
      </c>
      <c r="B49" s="47">
        <v>97</v>
      </c>
      <c r="C49" s="102">
        <v>43850</v>
      </c>
      <c r="D49" s="103">
        <v>43922</v>
      </c>
      <c r="E49" s="47" t="s">
        <v>2468</v>
      </c>
      <c r="F49" s="47" t="s">
        <v>2469</v>
      </c>
      <c r="G49" s="47" t="s">
        <v>2467</v>
      </c>
      <c r="H49" s="126">
        <v>1180.8</v>
      </c>
      <c r="I49" s="47" t="s">
        <v>252</v>
      </c>
      <c r="J49" s="47" t="s">
        <v>29</v>
      </c>
      <c r="K49" s="105" t="s">
        <v>315</v>
      </c>
    </row>
    <row r="50" spans="1:11">
      <c r="A50" s="58">
        <v>2020</v>
      </c>
      <c r="B50" s="47">
        <v>109</v>
      </c>
      <c r="C50" s="102">
        <v>43851</v>
      </c>
      <c r="D50" s="103">
        <v>43922</v>
      </c>
      <c r="E50" s="47" t="s">
        <v>2447</v>
      </c>
      <c r="F50" s="47" t="s">
        <v>2448</v>
      </c>
      <c r="G50" s="47" t="s">
        <v>2486</v>
      </c>
      <c r="H50" s="126">
        <v>6783.6</v>
      </c>
      <c r="I50" s="47" t="s">
        <v>252</v>
      </c>
      <c r="J50" s="47" t="s">
        <v>52</v>
      </c>
      <c r="K50" s="105" t="s">
        <v>319</v>
      </c>
    </row>
    <row r="51" spans="1:11">
      <c r="A51" s="58">
        <v>2020</v>
      </c>
      <c r="B51" s="47">
        <v>117</v>
      </c>
      <c r="C51" s="102">
        <v>43852</v>
      </c>
      <c r="D51" s="103">
        <v>43922</v>
      </c>
      <c r="E51" s="47" t="s">
        <v>2487</v>
      </c>
      <c r="F51" s="47" t="s">
        <v>2488</v>
      </c>
      <c r="G51" s="47" t="s">
        <v>2489</v>
      </c>
      <c r="H51" s="126">
        <v>1180.8</v>
      </c>
      <c r="I51" s="47" t="s">
        <v>252</v>
      </c>
      <c r="J51" s="47" t="s">
        <v>29</v>
      </c>
      <c r="K51" s="105" t="s">
        <v>315</v>
      </c>
    </row>
    <row r="52" spans="1:11" ht="15.75" thickBot="1">
      <c r="A52" s="59">
        <v>2019</v>
      </c>
      <c r="B52" s="108">
        <v>2084</v>
      </c>
      <c r="C52" s="109">
        <v>43801</v>
      </c>
      <c r="D52" s="146">
        <v>44020</v>
      </c>
      <c r="E52" s="108"/>
      <c r="F52" s="108" t="s">
        <v>2481</v>
      </c>
      <c r="G52" s="108" t="s">
        <v>2482</v>
      </c>
      <c r="H52" s="127">
        <v>1476</v>
      </c>
      <c r="I52" s="108" t="s">
        <v>252</v>
      </c>
      <c r="J52" s="108" t="s">
        <v>29</v>
      </c>
      <c r="K52" s="112" t="s">
        <v>315</v>
      </c>
    </row>
  </sheetData>
  <autoFilter ref="A24:K52">
    <sortState ref="A25:K52">
      <sortCondition ref="D24:D52"/>
    </sortState>
  </autoFilter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97"/>
  <sheetViews>
    <sheetView workbookViewId="0">
      <selection sqref="A1:XFD1048576"/>
    </sheetView>
  </sheetViews>
  <sheetFormatPr defaultRowHeight="15"/>
  <cols>
    <col min="1" max="1" width="18.7109375" style="106" customWidth="1"/>
    <col min="2" max="2" width="17.7109375" style="98" bestFit="1" customWidth="1"/>
    <col min="3" max="4" width="10.140625" style="106" bestFit="1" customWidth="1"/>
    <col min="5" max="5" width="12.85546875" style="106" bestFit="1" customWidth="1"/>
    <col min="6" max="6" width="32.5703125" style="106" customWidth="1"/>
    <col min="7" max="7" width="31.5703125" style="106" customWidth="1"/>
    <col min="8" max="8" width="15.28515625" style="106" bestFit="1" customWidth="1"/>
    <col min="9" max="10" width="9.140625" style="106"/>
    <col min="11" max="11" width="30" style="106" bestFit="1" customWidth="1"/>
    <col min="12" max="16384" width="9.140625" style="106"/>
  </cols>
  <sheetData>
    <row r="1" spans="1:3">
      <c r="A1" s="106" t="s">
        <v>7</v>
      </c>
      <c r="B1" s="98" t="s">
        <v>189</v>
      </c>
    </row>
    <row r="3" spans="1:3">
      <c r="A3" s="106" t="s">
        <v>280</v>
      </c>
      <c r="B3" s="98" t="s">
        <v>2249</v>
      </c>
    </row>
    <row r="4" spans="1:3">
      <c r="A4" s="99" t="s">
        <v>2341</v>
      </c>
    </row>
    <row r="5" spans="1:3">
      <c r="A5" s="97" t="s">
        <v>2342</v>
      </c>
      <c r="B5" s="98">
        <v>1240.42</v>
      </c>
    </row>
    <row r="6" spans="1:3">
      <c r="A6" s="97" t="s">
        <v>2343</v>
      </c>
      <c r="B6" s="98">
        <v>1043.69</v>
      </c>
      <c r="C6" s="98">
        <f>GETPIVOTDATA("Čiastka",$A$3,"Dátum zaúčtovania",2,"roky",2019)-H28-H27-H26</f>
        <v>868.25</v>
      </c>
    </row>
    <row r="7" spans="1:3">
      <c r="A7" s="97" t="s">
        <v>2344</v>
      </c>
      <c r="B7" s="98">
        <v>2844.83</v>
      </c>
      <c r="C7" s="98">
        <f>GETPIVOTDATA("Čiastka",$A$3,"Dátum zaúčtovania",3,"roky",2019)-H30-H29</f>
        <v>1887.6299999999999</v>
      </c>
    </row>
    <row r="8" spans="1:3">
      <c r="A8" s="97" t="s">
        <v>2345</v>
      </c>
      <c r="B8" s="98">
        <v>2546.9499999999998</v>
      </c>
    </row>
    <row r="9" spans="1:3">
      <c r="A9" s="97" t="s">
        <v>2346</v>
      </c>
      <c r="B9" s="98">
        <v>2192.13</v>
      </c>
      <c r="C9" s="98">
        <f>GETPIVOTDATA("Čiastka",$A$3,"Dátum zaúčtovania",5,"roky",2019)-H31-H32-H33-H34-H35-H36-H37</f>
        <v>-16220.68</v>
      </c>
    </row>
    <row r="10" spans="1:3">
      <c r="A10" s="97" t="s">
        <v>2347</v>
      </c>
      <c r="B10" s="98">
        <v>14360.909999999998</v>
      </c>
      <c r="C10" s="98">
        <f>GETPIVOTDATA("Čiastka",$A$3,"Dátum zaúčtovania",6,"roky",2019)-H38-H39-H40-H41-H42-H43-H44-H45-H46-H47-H48-H49-H50-H51-H52-H53</f>
        <v>2887.0700000000011</v>
      </c>
    </row>
    <row r="11" spans="1:3">
      <c r="A11" s="97" t="s">
        <v>2349</v>
      </c>
      <c r="B11" s="98">
        <v>594.94000000000005</v>
      </c>
      <c r="C11" s="98">
        <f>GETPIVOTDATA("Čiastka",$A$3,"Dátum zaúčtovania",8,"roky",2019)-H54</f>
        <v>536.46</v>
      </c>
    </row>
    <row r="12" spans="1:3">
      <c r="A12" s="97" t="s">
        <v>2351</v>
      </c>
      <c r="B12" s="98">
        <v>970.34</v>
      </c>
      <c r="C12" s="98">
        <f>GETPIVOTDATA("Čiastka",$A$3,"Dátum zaúčtovania",10,"roky",2019)-H55</f>
        <v>911.86</v>
      </c>
    </row>
    <row r="13" spans="1:3">
      <c r="A13" s="97" t="s">
        <v>2352</v>
      </c>
      <c r="B13" s="98">
        <v>5614.76</v>
      </c>
      <c r="C13" s="140">
        <f>GETPIVOTDATA("Čiastka",$A$3,"Dátum zaúčtovania",11,"roky",2019)-H59-H58-H57-H56</f>
        <v>5303.8840000000018</v>
      </c>
    </row>
    <row r="14" spans="1:3">
      <c r="A14" s="97" t="s">
        <v>2353</v>
      </c>
      <c r="B14" s="98">
        <v>5729.8899999999994</v>
      </c>
      <c r="C14" s="140">
        <f>GETPIVOTDATA("Čiastka",$A$3,"Dátum zaúčtovania",12,"roky",2019)-H60</f>
        <v>5679.49</v>
      </c>
    </row>
    <row r="15" spans="1:3">
      <c r="A15" s="99" t="s">
        <v>2354</v>
      </c>
    </row>
    <row r="16" spans="1:3">
      <c r="A16" s="97" t="s">
        <v>2342</v>
      </c>
      <c r="B16" s="98">
        <v>2201.5699999999997</v>
      </c>
      <c r="C16" s="140">
        <f>GETPIVOTDATA("Čiastka",$A$3,"Dátum zaúčtovania",1,"roky",2020)-H69-H68-H67-H66-H65-H64-H63-H62-H61</f>
        <v>1374.2499999999995</v>
      </c>
    </row>
    <row r="17" spans="1:11">
      <c r="A17" s="97" t="s">
        <v>2343</v>
      </c>
      <c r="B17" s="98">
        <v>3758.5600000000004</v>
      </c>
      <c r="C17" s="140">
        <f>GETPIVOTDATA("Čiastka",$A$3,"Dátum zaúčtovania",2,"roky",2020)-H70-H71-H72-H73-H74-H75-H76-H77-H78-H79-H80-H81-H82-H83-H84-H85</f>
        <v>-5138.74</v>
      </c>
    </row>
    <row r="18" spans="1:11">
      <c r="A18" s="97" t="s">
        <v>2345</v>
      </c>
      <c r="B18" s="98">
        <v>2777.3</v>
      </c>
      <c r="C18" s="140">
        <f>GETPIVOTDATA("Čiastka",$A$3,"Dátum zaúčtovania",4,"roky",2020)-H92-H93</f>
        <v>2632.94</v>
      </c>
    </row>
    <row r="19" spans="1:11">
      <c r="A19" s="97" t="s">
        <v>2346</v>
      </c>
      <c r="B19" s="98">
        <v>549.66999999999996</v>
      </c>
      <c r="C19" s="140">
        <f>GETPIVOTDATA("Čiastka",$A$3,"Dátum zaúčtovania",5,"roky",2020)-H94</f>
        <v>488.96</v>
      </c>
    </row>
    <row r="20" spans="1:11">
      <c r="A20" s="97" t="s">
        <v>2347</v>
      </c>
      <c r="B20" s="98">
        <v>1228.82</v>
      </c>
    </row>
    <row r="21" spans="1:11">
      <c r="A21" s="99" t="s">
        <v>281</v>
      </c>
      <c r="B21" s="98">
        <v>47654.78</v>
      </c>
    </row>
    <row r="24" spans="1:11" ht="15.75" thickBot="1">
      <c r="A24" s="141" t="s">
        <v>288</v>
      </c>
    </row>
    <row r="25" spans="1:11">
      <c r="A25" s="142" t="s">
        <v>289</v>
      </c>
      <c r="B25" s="143" t="s">
        <v>290</v>
      </c>
      <c r="C25" s="143" t="s">
        <v>291</v>
      </c>
      <c r="D25" s="143" t="s">
        <v>292</v>
      </c>
      <c r="E25" s="143" t="s">
        <v>293</v>
      </c>
      <c r="F25" s="143" t="s">
        <v>294</v>
      </c>
      <c r="G25" s="143" t="s">
        <v>295</v>
      </c>
      <c r="H25" s="144" t="s">
        <v>296</v>
      </c>
      <c r="I25" s="143" t="s">
        <v>297</v>
      </c>
      <c r="J25" s="143" t="s">
        <v>298</v>
      </c>
      <c r="K25" s="145" t="s">
        <v>299</v>
      </c>
    </row>
    <row r="26" spans="1:11">
      <c r="A26" s="58">
        <v>2019</v>
      </c>
      <c r="B26" s="47">
        <v>1657</v>
      </c>
      <c r="C26" s="102">
        <v>43720</v>
      </c>
      <c r="D26" s="103">
        <v>43871</v>
      </c>
      <c r="E26" s="47" t="s">
        <v>2556</v>
      </c>
      <c r="F26" s="47" t="s">
        <v>2557</v>
      </c>
      <c r="G26" s="47" t="s">
        <v>2512</v>
      </c>
      <c r="H26" s="126">
        <v>58.48</v>
      </c>
      <c r="I26" s="47" t="s">
        <v>2492</v>
      </c>
      <c r="J26" s="47" t="s">
        <v>96</v>
      </c>
      <c r="K26" s="105" t="s">
        <v>354</v>
      </c>
    </row>
    <row r="27" spans="1:11">
      <c r="A27" s="58">
        <v>2019</v>
      </c>
      <c r="B27" s="47">
        <v>1657</v>
      </c>
      <c r="C27" s="102">
        <v>43720</v>
      </c>
      <c r="D27" s="103">
        <v>43871</v>
      </c>
      <c r="E27" s="47" t="s">
        <v>2558</v>
      </c>
      <c r="F27" s="47" t="s">
        <v>2557</v>
      </c>
      <c r="G27" s="47" t="s">
        <v>2512</v>
      </c>
      <c r="H27" s="126">
        <v>58.48</v>
      </c>
      <c r="I27" s="47" t="s">
        <v>2492</v>
      </c>
      <c r="J27" s="47" t="s">
        <v>96</v>
      </c>
      <c r="K27" s="105" t="s">
        <v>354</v>
      </c>
    </row>
    <row r="28" spans="1:11">
      <c r="A28" s="58">
        <v>2019</v>
      </c>
      <c r="B28" s="47">
        <v>1657</v>
      </c>
      <c r="C28" s="102">
        <v>43720</v>
      </c>
      <c r="D28" s="103">
        <v>43871</v>
      </c>
      <c r="E28" s="47" t="s">
        <v>2550</v>
      </c>
      <c r="F28" s="47" t="s">
        <v>2551</v>
      </c>
      <c r="G28" s="47" t="s">
        <v>2512</v>
      </c>
      <c r="H28" s="126">
        <v>58.48</v>
      </c>
      <c r="I28" s="47" t="s">
        <v>2492</v>
      </c>
      <c r="J28" s="47" t="s">
        <v>96</v>
      </c>
      <c r="K28" s="105" t="s">
        <v>354</v>
      </c>
    </row>
    <row r="29" spans="1:11">
      <c r="A29" s="58">
        <v>2019</v>
      </c>
      <c r="B29" s="47">
        <v>1657</v>
      </c>
      <c r="C29" s="102">
        <v>43720</v>
      </c>
      <c r="D29" s="103">
        <v>43871</v>
      </c>
      <c r="E29" s="47" t="s">
        <v>2552</v>
      </c>
      <c r="F29" s="47" t="s">
        <v>2551</v>
      </c>
      <c r="G29" s="47" t="s">
        <v>2512</v>
      </c>
      <c r="H29" s="126">
        <v>58.48</v>
      </c>
      <c r="I29" s="47" t="s">
        <v>2492</v>
      </c>
      <c r="J29" s="47" t="s">
        <v>96</v>
      </c>
      <c r="K29" s="105" t="s">
        <v>354</v>
      </c>
    </row>
    <row r="30" spans="1:11">
      <c r="A30" s="58">
        <v>2020</v>
      </c>
      <c r="B30" s="47">
        <v>477</v>
      </c>
      <c r="C30" s="102">
        <v>43896</v>
      </c>
      <c r="D30" s="103">
        <v>43910</v>
      </c>
      <c r="E30" s="47"/>
      <c r="F30" s="47" t="s">
        <v>2590</v>
      </c>
      <c r="G30" s="47" t="s">
        <v>1169</v>
      </c>
      <c r="H30" s="126">
        <v>898.72</v>
      </c>
      <c r="I30" s="47" t="s">
        <v>2492</v>
      </c>
      <c r="J30" s="47" t="s">
        <v>56</v>
      </c>
      <c r="K30" s="105" t="s">
        <v>698</v>
      </c>
    </row>
    <row r="31" spans="1:11">
      <c r="A31" s="58">
        <v>2019</v>
      </c>
      <c r="B31" s="47">
        <v>876</v>
      </c>
      <c r="C31" s="102">
        <v>43578</v>
      </c>
      <c r="D31" s="103">
        <v>43633</v>
      </c>
      <c r="E31" s="47" t="s">
        <v>2519</v>
      </c>
      <c r="F31" s="47" t="s">
        <v>2520</v>
      </c>
      <c r="G31" s="47" t="s">
        <v>2512</v>
      </c>
      <c r="H31" s="126">
        <v>46.14</v>
      </c>
      <c r="I31" s="47" t="s">
        <v>2492</v>
      </c>
      <c r="J31" s="47" t="s">
        <v>70</v>
      </c>
      <c r="K31" s="105" t="s">
        <v>393</v>
      </c>
    </row>
    <row r="32" spans="1:11">
      <c r="A32" s="58">
        <v>2019</v>
      </c>
      <c r="B32" s="47">
        <v>876</v>
      </c>
      <c r="C32" s="102">
        <v>43578</v>
      </c>
      <c r="D32" s="103">
        <v>43633</v>
      </c>
      <c r="E32" s="47" t="s">
        <v>2521</v>
      </c>
      <c r="F32" s="47" t="s">
        <v>2520</v>
      </c>
      <c r="G32" s="47" t="s">
        <v>2512</v>
      </c>
      <c r="H32" s="126">
        <v>46.14</v>
      </c>
      <c r="I32" s="47" t="s">
        <v>2492</v>
      </c>
      <c r="J32" s="47" t="s">
        <v>70</v>
      </c>
      <c r="K32" s="105" t="s">
        <v>393</v>
      </c>
    </row>
    <row r="33" spans="1:11">
      <c r="A33" s="58">
        <v>2020</v>
      </c>
      <c r="B33" s="47">
        <v>185</v>
      </c>
      <c r="C33" s="102">
        <v>43858</v>
      </c>
      <c r="D33" s="103">
        <v>43971</v>
      </c>
      <c r="E33" s="47" t="s">
        <v>2586</v>
      </c>
      <c r="F33" s="47" t="s">
        <v>2520</v>
      </c>
      <c r="G33" s="47" t="s">
        <v>2587</v>
      </c>
      <c r="H33" s="126">
        <v>87.25</v>
      </c>
      <c r="I33" s="47" t="s">
        <v>2492</v>
      </c>
      <c r="J33" s="47" t="s">
        <v>49</v>
      </c>
      <c r="K33" s="105" t="s">
        <v>401</v>
      </c>
    </row>
    <row r="34" spans="1:11">
      <c r="A34" s="58">
        <v>2019</v>
      </c>
      <c r="B34" s="47">
        <v>672</v>
      </c>
      <c r="C34" s="102">
        <v>43557</v>
      </c>
      <c r="D34" s="103">
        <v>43599</v>
      </c>
      <c r="E34" s="47"/>
      <c r="F34" s="47" t="s">
        <v>2510</v>
      </c>
      <c r="G34" s="47" t="s">
        <v>1092</v>
      </c>
      <c r="H34" s="126">
        <v>612.32000000000005</v>
      </c>
      <c r="I34" s="47" t="s">
        <v>2492</v>
      </c>
      <c r="J34" s="47" t="s">
        <v>39</v>
      </c>
      <c r="K34" s="105" t="s">
        <v>661</v>
      </c>
    </row>
    <row r="35" spans="1:11">
      <c r="A35" s="58">
        <v>2019</v>
      </c>
      <c r="B35" s="47">
        <v>657</v>
      </c>
      <c r="C35" s="102">
        <v>43556</v>
      </c>
      <c r="D35" s="103">
        <v>43599</v>
      </c>
      <c r="E35" s="47"/>
      <c r="F35" s="47" t="s">
        <v>2608</v>
      </c>
      <c r="G35" s="47" t="s">
        <v>1092</v>
      </c>
      <c r="H35" s="126">
        <v>1673.99</v>
      </c>
      <c r="I35" s="47" t="s">
        <v>2609</v>
      </c>
      <c r="J35" s="47" t="s">
        <v>27</v>
      </c>
      <c r="K35" s="105" t="s">
        <v>944</v>
      </c>
    </row>
    <row r="36" spans="1:11">
      <c r="A36" s="58">
        <v>2019</v>
      </c>
      <c r="B36" s="47">
        <v>1262</v>
      </c>
      <c r="C36" s="102">
        <v>43633</v>
      </c>
      <c r="D36" s="103">
        <v>43781</v>
      </c>
      <c r="E36" s="47"/>
      <c r="F36" s="47" t="s">
        <v>2539</v>
      </c>
      <c r="G36" s="47" t="s">
        <v>1092</v>
      </c>
      <c r="H36" s="126">
        <v>5614.76</v>
      </c>
      <c r="I36" s="47" t="s">
        <v>2492</v>
      </c>
      <c r="J36" s="47" t="s">
        <v>35</v>
      </c>
      <c r="K36" s="105" t="s">
        <v>328</v>
      </c>
    </row>
    <row r="37" spans="1:11">
      <c r="A37" s="58">
        <v>2019</v>
      </c>
      <c r="B37" s="47">
        <v>947</v>
      </c>
      <c r="C37" s="102">
        <v>43587</v>
      </c>
      <c r="D37" s="103">
        <v>43629</v>
      </c>
      <c r="E37" s="47"/>
      <c r="F37" s="47" t="s">
        <v>2524</v>
      </c>
      <c r="G37" s="47" t="s">
        <v>420</v>
      </c>
      <c r="H37" s="126">
        <v>10332.209999999999</v>
      </c>
      <c r="I37" s="47" t="s">
        <v>2492</v>
      </c>
      <c r="J37" s="47" t="s">
        <v>68</v>
      </c>
      <c r="K37" s="105" t="s">
        <v>853</v>
      </c>
    </row>
    <row r="38" spans="1:11">
      <c r="A38" s="58">
        <v>2019</v>
      </c>
      <c r="B38" s="47">
        <v>568</v>
      </c>
      <c r="C38" s="102">
        <v>43542</v>
      </c>
      <c r="D38" s="103">
        <v>43628</v>
      </c>
      <c r="E38" s="47" t="s">
        <v>2505</v>
      </c>
      <c r="F38" s="47" t="s">
        <v>2506</v>
      </c>
      <c r="G38" s="47" t="s">
        <v>2507</v>
      </c>
      <c r="H38" s="126">
        <v>1807.1</v>
      </c>
      <c r="I38" s="47" t="s">
        <v>2492</v>
      </c>
      <c r="J38" s="47" t="s">
        <v>331</v>
      </c>
      <c r="K38" s="105" t="s">
        <v>332</v>
      </c>
    </row>
    <row r="39" spans="1:11">
      <c r="A39" s="58">
        <v>2019</v>
      </c>
      <c r="B39" s="47">
        <v>671</v>
      </c>
      <c r="C39" s="102">
        <v>43557</v>
      </c>
      <c r="D39" s="103">
        <v>43614</v>
      </c>
      <c r="E39" s="47" t="s">
        <v>2509</v>
      </c>
      <c r="F39" s="47" t="s">
        <v>602</v>
      </c>
      <c r="G39" s="47" t="s">
        <v>302</v>
      </c>
      <c r="H39" s="126">
        <v>389.9</v>
      </c>
      <c r="I39" s="47" t="s">
        <v>2492</v>
      </c>
      <c r="J39" s="47" t="s">
        <v>35</v>
      </c>
      <c r="K39" s="105" t="s">
        <v>328</v>
      </c>
    </row>
    <row r="40" spans="1:11">
      <c r="A40" s="58">
        <v>2019</v>
      </c>
      <c r="B40" s="47">
        <v>875</v>
      </c>
      <c r="C40" s="102">
        <v>43578</v>
      </c>
      <c r="D40" s="103">
        <v>43633</v>
      </c>
      <c r="E40" s="47" t="s">
        <v>2517</v>
      </c>
      <c r="F40" s="47" t="s">
        <v>602</v>
      </c>
      <c r="G40" s="47" t="s">
        <v>2512</v>
      </c>
      <c r="H40" s="126">
        <v>46.14</v>
      </c>
      <c r="I40" s="47" t="s">
        <v>2492</v>
      </c>
      <c r="J40" s="47" t="s">
        <v>70</v>
      </c>
      <c r="K40" s="105" t="s">
        <v>393</v>
      </c>
    </row>
    <row r="41" spans="1:11">
      <c r="A41" s="58">
        <v>2019</v>
      </c>
      <c r="B41" s="47">
        <v>1670</v>
      </c>
      <c r="C41" s="102">
        <v>43721</v>
      </c>
      <c r="D41" s="103">
        <v>43875</v>
      </c>
      <c r="E41" s="47" t="s">
        <v>352</v>
      </c>
      <c r="F41" s="47" t="s">
        <v>353</v>
      </c>
      <c r="G41" s="47" t="s">
        <v>2512</v>
      </c>
      <c r="H41" s="126">
        <v>102.4</v>
      </c>
      <c r="I41" s="47" t="s">
        <v>2492</v>
      </c>
      <c r="J41" s="47" t="s">
        <v>96</v>
      </c>
      <c r="K41" s="105" t="s">
        <v>354</v>
      </c>
    </row>
    <row r="42" spans="1:11">
      <c r="A42" s="58">
        <v>2019</v>
      </c>
      <c r="B42" s="47">
        <v>1670</v>
      </c>
      <c r="C42" s="102">
        <v>43721</v>
      </c>
      <c r="D42" s="103">
        <v>43875</v>
      </c>
      <c r="E42" s="47" t="s">
        <v>2559</v>
      </c>
      <c r="F42" s="47" t="s">
        <v>353</v>
      </c>
      <c r="G42" s="47" t="s">
        <v>2512</v>
      </c>
      <c r="H42" s="126">
        <v>102.4</v>
      </c>
      <c r="I42" s="47" t="s">
        <v>2492</v>
      </c>
      <c r="J42" s="47" t="s">
        <v>96</v>
      </c>
      <c r="K42" s="105" t="s">
        <v>354</v>
      </c>
    </row>
    <row r="43" spans="1:11">
      <c r="A43" s="58">
        <v>2019</v>
      </c>
      <c r="B43" s="47">
        <v>1942</v>
      </c>
      <c r="C43" s="102">
        <v>43773</v>
      </c>
      <c r="D43" s="103">
        <v>43873</v>
      </c>
      <c r="E43" s="47" t="s">
        <v>2565</v>
      </c>
      <c r="F43" s="47" t="s">
        <v>2566</v>
      </c>
      <c r="G43" s="47" t="s">
        <v>302</v>
      </c>
      <c r="H43" s="126">
        <v>1699.38</v>
      </c>
      <c r="I43" s="47" t="s">
        <v>2492</v>
      </c>
      <c r="J43" s="47" t="s">
        <v>27</v>
      </c>
      <c r="K43" s="105" t="s">
        <v>944</v>
      </c>
    </row>
    <row r="44" spans="1:11">
      <c r="A44" s="58">
        <v>2019</v>
      </c>
      <c r="B44" s="47">
        <v>208</v>
      </c>
      <c r="C44" s="102">
        <v>43494</v>
      </c>
      <c r="D44" s="103">
        <v>43542</v>
      </c>
      <c r="E44" s="47" t="s">
        <v>2495</v>
      </c>
      <c r="F44" s="47" t="s">
        <v>2496</v>
      </c>
      <c r="G44" s="47" t="s">
        <v>302</v>
      </c>
      <c r="H44" s="126">
        <v>2546.9499999999998</v>
      </c>
      <c r="I44" s="47" t="s">
        <v>2492</v>
      </c>
      <c r="J44" s="47" t="s">
        <v>331</v>
      </c>
      <c r="K44" s="105" t="s">
        <v>332</v>
      </c>
    </row>
    <row r="45" spans="1:11">
      <c r="A45" s="58">
        <v>2019</v>
      </c>
      <c r="B45" s="47">
        <v>1152</v>
      </c>
      <c r="C45" s="102">
        <v>43620</v>
      </c>
      <c r="D45" s="103">
        <v>43705</v>
      </c>
      <c r="E45" s="47" t="s">
        <v>2535</v>
      </c>
      <c r="F45" s="47" t="s">
        <v>2536</v>
      </c>
      <c r="G45" s="47" t="s">
        <v>2537</v>
      </c>
      <c r="H45" s="126">
        <v>594.94000000000005</v>
      </c>
      <c r="I45" s="47" t="s">
        <v>2492</v>
      </c>
      <c r="J45" s="47" t="s">
        <v>29</v>
      </c>
      <c r="K45" s="105" t="s">
        <v>315</v>
      </c>
    </row>
    <row r="46" spans="1:11">
      <c r="A46" s="58">
        <v>2019</v>
      </c>
      <c r="B46" s="47">
        <v>1552</v>
      </c>
      <c r="C46" s="102">
        <v>43703</v>
      </c>
      <c r="D46" s="103">
        <v>43769</v>
      </c>
      <c r="E46" s="47" t="s">
        <v>2535</v>
      </c>
      <c r="F46" s="47" t="s">
        <v>2536</v>
      </c>
      <c r="G46" s="47" t="s">
        <v>2544</v>
      </c>
      <c r="H46" s="126">
        <v>970.34</v>
      </c>
      <c r="I46" s="47" t="s">
        <v>2492</v>
      </c>
      <c r="J46" s="47" t="s">
        <v>29</v>
      </c>
      <c r="K46" s="105" t="s">
        <v>315</v>
      </c>
    </row>
    <row r="47" spans="1:11">
      <c r="A47" s="58">
        <v>2020</v>
      </c>
      <c r="B47" s="47">
        <v>403</v>
      </c>
      <c r="C47" s="102">
        <v>43887</v>
      </c>
      <c r="D47" s="103">
        <v>43924</v>
      </c>
      <c r="E47" s="47" t="s">
        <v>2535</v>
      </c>
      <c r="F47" s="47" t="s">
        <v>2536</v>
      </c>
      <c r="G47" s="47" t="s">
        <v>2589</v>
      </c>
      <c r="H47" s="126">
        <v>603.4</v>
      </c>
      <c r="I47" s="47" t="s">
        <v>2492</v>
      </c>
      <c r="J47" s="47" t="s">
        <v>29</v>
      </c>
      <c r="K47" s="105" t="s">
        <v>315</v>
      </c>
    </row>
    <row r="48" spans="1:11">
      <c r="A48" s="58">
        <v>2020</v>
      </c>
      <c r="B48" s="47">
        <v>1007</v>
      </c>
      <c r="C48" s="102">
        <v>44004</v>
      </c>
      <c r="D48" s="47"/>
      <c r="E48" s="47" t="s">
        <v>2535</v>
      </c>
      <c r="F48" s="47" t="s">
        <v>2536</v>
      </c>
      <c r="G48" s="47" t="s">
        <v>2601</v>
      </c>
      <c r="H48" s="126">
        <v>514.4</v>
      </c>
      <c r="I48" s="47" t="s">
        <v>2492</v>
      </c>
      <c r="J48" s="47" t="s">
        <v>29</v>
      </c>
      <c r="K48" s="105" t="s">
        <v>315</v>
      </c>
    </row>
    <row r="49" spans="1:11">
      <c r="A49" s="58">
        <v>2019</v>
      </c>
      <c r="B49" s="47">
        <v>1889</v>
      </c>
      <c r="C49" s="102">
        <v>43763</v>
      </c>
      <c r="D49" s="103">
        <v>43794</v>
      </c>
      <c r="E49" s="47" t="s">
        <v>2562</v>
      </c>
      <c r="F49" s="47" t="s">
        <v>2563</v>
      </c>
      <c r="G49" s="47" t="s">
        <v>2564</v>
      </c>
      <c r="H49" s="126">
        <v>508.54</v>
      </c>
      <c r="I49" s="47" t="s">
        <v>2492</v>
      </c>
      <c r="J49" s="47" t="s">
        <v>331</v>
      </c>
      <c r="K49" s="105" t="s">
        <v>332</v>
      </c>
    </row>
    <row r="50" spans="1:11">
      <c r="A50" s="58">
        <v>2019</v>
      </c>
      <c r="B50" s="47">
        <v>209</v>
      </c>
      <c r="C50" s="102">
        <v>43494</v>
      </c>
      <c r="D50" s="103">
        <v>43549</v>
      </c>
      <c r="E50" s="47" t="s">
        <v>2497</v>
      </c>
      <c r="F50" s="47" t="s">
        <v>2498</v>
      </c>
      <c r="G50" s="47" t="s">
        <v>2499</v>
      </c>
      <c r="H50" s="126">
        <v>1412.51</v>
      </c>
      <c r="I50" s="47" t="s">
        <v>2492</v>
      </c>
      <c r="J50" s="47" t="s">
        <v>331</v>
      </c>
      <c r="K50" s="105" t="s">
        <v>332</v>
      </c>
    </row>
    <row r="51" spans="1:11">
      <c r="A51" s="58">
        <v>2019</v>
      </c>
      <c r="B51" s="47">
        <v>1657</v>
      </c>
      <c r="C51" s="102">
        <v>43720</v>
      </c>
      <c r="D51" s="103">
        <v>43871</v>
      </c>
      <c r="E51" s="47" t="s">
        <v>2553</v>
      </c>
      <c r="F51" s="47" t="s">
        <v>2554</v>
      </c>
      <c r="G51" s="47" t="s">
        <v>2512</v>
      </c>
      <c r="H51" s="126">
        <v>58.48</v>
      </c>
      <c r="I51" s="47" t="s">
        <v>2492</v>
      </c>
      <c r="J51" s="47" t="s">
        <v>96</v>
      </c>
      <c r="K51" s="105" t="s">
        <v>354</v>
      </c>
    </row>
    <row r="52" spans="1:11">
      <c r="A52" s="58">
        <v>2019</v>
      </c>
      <c r="B52" s="47">
        <v>1657</v>
      </c>
      <c r="C52" s="102">
        <v>43720</v>
      </c>
      <c r="D52" s="103">
        <v>43871</v>
      </c>
      <c r="E52" s="47" t="s">
        <v>2555</v>
      </c>
      <c r="F52" s="47" t="s">
        <v>2554</v>
      </c>
      <c r="G52" s="47" t="s">
        <v>2512</v>
      </c>
      <c r="H52" s="126">
        <v>58.48</v>
      </c>
      <c r="I52" s="47" t="s">
        <v>2492</v>
      </c>
      <c r="J52" s="47" t="s">
        <v>96</v>
      </c>
      <c r="K52" s="105" t="s">
        <v>354</v>
      </c>
    </row>
    <row r="53" spans="1:11">
      <c r="A53" s="58">
        <v>2019</v>
      </c>
      <c r="B53" s="47">
        <v>1657</v>
      </c>
      <c r="C53" s="102">
        <v>43720</v>
      </c>
      <c r="D53" s="103">
        <v>43871</v>
      </c>
      <c r="E53" s="47" t="s">
        <v>2545</v>
      </c>
      <c r="F53" s="47" t="s">
        <v>2546</v>
      </c>
      <c r="G53" s="47" t="s">
        <v>2512</v>
      </c>
      <c r="H53" s="126">
        <v>58.48</v>
      </c>
      <c r="I53" s="47" t="s">
        <v>2492</v>
      </c>
      <c r="J53" s="47" t="s">
        <v>96</v>
      </c>
      <c r="K53" s="105" t="s">
        <v>354</v>
      </c>
    </row>
    <row r="54" spans="1:11">
      <c r="A54" s="58">
        <v>2019</v>
      </c>
      <c r="B54" s="47">
        <v>1657</v>
      </c>
      <c r="C54" s="102">
        <v>43720</v>
      </c>
      <c r="D54" s="103">
        <v>43871</v>
      </c>
      <c r="E54" s="47" t="s">
        <v>2547</v>
      </c>
      <c r="F54" s="47" t="s">
        <v>2546</v>
      </c>
      <c r="G54" s="47" t="s">
        <v>2512</v>
      </c>
      <c r="H54" s="126">
        <v>58.48</v>
      </c>
      <c r="I54" s="47" t="s">
        <v>2492</v>
      </c>
      <c r="J54" s="47" t="s">
        <v>96</v>
      </c>
      <c r="K54" s="105" t="s">
        <v>354</v>
      </c>
    </row>
    <row r="55" spans="1:11">
      <c r="A55" s="58">
        <v>2019</v>
      </c>
      <c r="B55" s="47">
        <v>1657</v>
      </c>
      <c r="C55" s="102">
        <v>43720</v>
      </c>
      <c r="D55" s="103">
        <v>43871</v>
      </c>
      <c r="E55" s="47" t="s">
        <v>2548</v>
      </c>
      <c r="F55" s="47" t="s">
        <v>2546</v>
      </c>
      <c r="G55" s="47" t="s">
        <v>2512</v>
      </c>
      <c r="H55" s="126">
        <v>58.48</v>
      </c>
      <c r="I55" s="47" t="s">
        <v>2492</v>
      </c>
      <c r="J55" s="47" t="s">
        <v>96</v>
      </c>
      <c r="K55" s="105" t="s">
        <v>354</v>
      </c>
    </row>
    <row r="56" spans="1:11">
      <c r="A56" s="58">
        <v>2019</v>
      </c>
      <c r="B56" s="47">
        <v>1657</v>
      </c>
      <c r="C56" s="102">
        <v>43720</v>
      </c>
      <c r="D56" s="103">
        <v>43871</v>
      </c>
      <c r="E56" s="47" t="s">
        <v>2549</v>
      </c>
      <c r="F56" s="47" t="s">
        <v>2546</v>
      </c>
      <c r="G56" s="47" t="s">
        <v>2512</v>
      </c>
      <c r="H56" s="126">
        <v>58.48</v>
      </c>
      <c r="I56" s="47" t="s">
        <v>2492</v>
      </c>
      <c r="J56" s="47" t="s">
        <v>96</v>
      </c>
      <c r="K56" s="105" t="s">
        <v>354</v>
      </c>
    </row>
    <row r="57" spans="1:11">
      <c r="A57" s="58">
        <v>2019</v>
      </c>
      <c r="B57" s="47">
        <v>2160</v>
      </c>
      <c r="C57" s="102">
        <v>43829</v>
      </c>
      <c r="D57" s="103">
        <v>43846</v>
      </c>
      <c r="E57" s="47" t="s">
        <v>2576</v>
      </c>
      <c r="F57" s="47" t="s">
        <v>2577</v>
      </c>
      <c r="G57" s="47" t="s">
        <v>2578</v>
      </c>
      <c r="H57" s="126">
        <v>84.132000000000005</v>
      </c>
      <c r="I57" s="47" t="s">
        <v>2492</v>
      </c>
      <c r="J57" s="47" t="s">
        <v>30</v>
      </c>
      <c r="K57" s="105" t="s">
        <v>484</v>
      </c>
    </row>
    <row r="58" spans="1:11">
      <c r="A58" s="58">
        <v>2019</v>
      </c>
      <c r="B58" s="47">
        <v>2160</v>
      </c>
      <c r="C58" s="102">
        <v>43829</v>
      </c>
      <c r="D58" s="103">
        <v>43846</v>
      </c>
      <c r="E58" s="47" t="s">
        <v>2579</v>
      </c>
      <c r="F58" s="47" t="s">
        <v>2577</v>
      </c>
      <c r="G58" s="47" t="s">
        <v>2578</v>
      </c>
      <c r="H58" s="126">
        <v>84.132000000000005</v>
      </c>
      <c r="I58" s="47" t="s">
        <v>2492</v>
      </c>
      <c r="J58" s="47" t="s">
        <v>30</v>
      </c>
      <c r="K58" s="105" t="s">
        <v>484</v>
      </c>
    </row>
    <row r="59" spans="1:11">
      <c r="A59" s="58">
        <v>2019</v>
      </c>
      <c r="B59" s="47">
        <v>2160</v>
      </c>
      <c r="C59" s="102">
        <v>43829</v>
      </c>
      <c r="D59" s="103">
        <v>43846</v>
      </c>
      <c r="E59" s="47" t="s">
        <v>2580</v>
      </c>
      <c r="F59" s="47" t="s">
        <v>2577</v>
      </c>
      <c r="G59" s="47" t="s">
        <v>2578</v>
      </c>
      <c r="H59" s="126">
        <v>84.132000000000005</v>
      </c>
      <c r="I59" s="47" t="s">
        <v>2492</v>
      </c>
      <c r="J59" s="47" t="s">
        <v>30</v>
      </c>
      <c r="K59" s="105" t="s">
        <v>484</v>
      </c>
    </row>
    <row r="60" spans="1:11">
      <c r="A60" s="58">
        <v>2019</v>
      </c>
      <c r="B60" s="47">
        <v>137</v>
      </c>
      <c r="C60" s="102">
        <v>43483</v>
      </c>
      <c r="D60" s="103">
        <v>43504</v>
      </c>
      <c r="E60" s="47" t="s">
        <v>2490</v>
      </c>
      <c r="F60" s="47" t="s">
        <v>696</v>
      </c>
      <c r="G60" s="47" t="s">
        <v>2491</v>
      </c>
      <c r="H60" s="126">
        <v>50.4</v>
      </c>
      <c r="I60" s="47" t="s">
        <v>2492</v>
      </c>
      <c r="J60" s="47" t="s">
        <v>68</v>
      </c>
      <c r="K60" s="105" t="s">
        <v>604</v>
      </c>
    </row>
    <row r="61" spans="1:11">
      <c r="A61" s="58">
        <v>2019</v>
      </c>
      <c r="B61" s="47">
        <v>138</v>
      </c>
      <c r="C61" s="102">
        <v>43483</v>
      </c>
      <c r="D61" s="103">
        <v>43504</v>
      </c>
      <c r="E61" s="47" t="s">
        <v>2493</v>
      </c>
      <c r="F61" s="47" t="s">
        <v>696</v>
      </c>
      <c r="G61" s="47" t="s">
        <v>2491</v>
      </c>
      <c r="H61" s="126">
        <v>50.4</v>
      </c>
      <c r="I61" s="47" t="s">
        <v>2492</v>
      </c>
      <c r="J61" s="47" t="s">
        <v>36</v>
      </c>
      <c r="K61" s="105" t="s">
        <v>580</v>
      </c>
    </row>
    <row r="62" spans="1:11">
      <c r="A62" s="58">
        <v>2019</v>
      </c>
      <c r="B62" s="47">
        <v>139</v>
      </c>
      <c r="C62" s="102">
        <v>43483</v>
      </c>
      <c r="D62" s="103">
        <v>43504</v>
      </c>
      <c r="E62" s="47" t="s">
        <v>2494</v>
      </c>
      <c r="F62" s="47" t="s">
        <v>696</v>
      </c>
      <c r="G62" s="47" t="s">
        <v>2491</v>
      </c>
      <c r="H62" s="126">
        <v>50.4</v>
      </c>
      <c r="I62" s="47" t="s">
        <v>2492</v>
      </c>
      <c r="J62" s="47" t="s">
        <v>68</v>
      </c>
      <c r="K62" s="105" t="s">
        <v>604</v>
      </c>
    </row>
    <row r="63" spans="1:11">
      <c r="A63" s="58">
        <v>2019</v>
      </c>
      <c r="B63" s="47">
        <v>446</v>
      </c>
      <c r="C63" s="102">
        <v>43528</v>
      </c>
      <c r="D63" s="103">
        <v>43588</v>
      </c>
      <c r="E63" s="47" t="s">
        <v>2503</v>
      </c>
      <c r="F63" s="47" t="s">
        <v>696</v>
      </c>
      <c r="G63" s="47" t="s">
        <v>2504</v>
      </c>
      <c r="H63" s="126">
        <v>83.65</v>
      </c>
      <c r="I63" s="47" t="s">
        <v>2492</v>
      </c>
      <c r="J63" s="47" t="s">
        <v>36</v>
      </c>
      <c r="K63" s="105" t="s">
        <v>580</v>
      </c>
    </row>
    <row r="64" spans="1:11">
      <c r="A64" s="58">
        <v>2019</v>
      </c>
      <c r="B64" s="47">
        <v>670</v>
      </c>
      <c r="C64" s="102">
        <v>43557</v>
      </c>
      <c r="D64" s="103">
        <v>43614</v>
      </c>
      <c r="E64" s="47" t="s">
        <v>2508</v>
      </c>
      <c r="F64" s="47" t="s">
        <v>696</v>
      </c>
      <c r="G64" s="47" t="s">
        <v>302</v>
      </c>
      <c r="H64" s="126">
        <v>389.9</v>
      </c>
      <c r="I64" s="47" t="s">
        <v>2492</v>
      </c>
      <c r="J64" s="47" t="s">
        <v>35</v>
      </c>
      <c r="K64" s="105" t="s">
        <v>328</v>
      </c>
    </row>
    <row r="65" spans="1:11">
      <c r="A65" s="58">
        <v>2019</v>
      </c>
      <c r="B65" s="47">
        <v>873</v>
      </c>
      <c r="C65" s="102">
        <v>43578</v>
      </c>
      <c r="D65" s="103">
        <v>43633</v>
      </c>
      <c r="E65" s="47" t="s">
        <v>2511</v>
      </c>
      <c r="F65" s="47" t="s">
        <v>696</v>
      </c>
      <c r="G65" s="47" t="s">
        <v>2512</v>
      </c>
      <c r="H65" s="126">
        <v>46.14</v>
      </c>
      <c r="I65" s="47" t="s">
        <v>2492</v>
      </c>
      <c r="J65" s="47" t="s">
        <v>70</v>
      </c>
      <c r="K65" s="105" t="s">
        <v>393</v>
      </c>
    </row>
    <row r="66" spans="1:11">
      <c r="A66" s="58">
        <v>2019</v>
      </c>
      <c r="B66" s="47">
        <v>873</v>
      </c>
      <c r="C66" s="102">
        <v>43578</v>
      </c>
      <c r="D66" s="103">
        <v>43633</v>
      </c>
      <c r="E66" s="47" t="s">
        <v>2513</v>
      </c>
      <c r="F66" s="47" t="s">
        <v>696</v>
      </c>
      <c r="G66" s="47" t="s">
        <v>2512</v>
      </c>
      <c r="H66" s="126">
        <v>46.14</v>
      </c>
      <c r="I66" s="47" t="s">
        <v>2492</v>
      </c>
      <c r="J66" s="47" t="s">
        <v>70</v>
      </c>
      <c r="K66" s="105" t="s">
        <v>393</v>
      </c>
    </row>
    <row r="67" spans="1:11">
      <c r="A67" s="58">
        <v>2019</v>
      </c>
      <c r="B67" s="47">
        <v>874</v>
      </c>
      <c r="C67" s="102">
        <v>43578</v>
      </c>
      <c r="D67" s="103">
        <v>43633</v>
      </c>
      <c r="E67" s="47" t="s">
        <v>2516</v>
      </c>
      <c r="F67" s="47" t="s">
        <v>696</v>
      </c>
      <c r="G67" s="47" t="s">
        <v>2512</v>
      </c>
      <c r="H67" s="126">
        <v>46.14</v>
      </c>
      <c r="I67" s="47" t="s">
        <v>2492</v>
      </c>
      <c r="J67" s="47" t="s">
        <v>70</v>
      </c>
      <c r="K67" s="105" t="s">
        <v>393</v>
      </c>
    </row>
    <row r="68" spans="1:11">
      <c r="A68" s="58">
        <v>2019</v>
      </c>
      <c r="B68" s="47">
        <v>875</v>
      </c>
      <c r="C68" s="102">
        <v>43578</v>
      </c>
      <c r="D68" s="103">
        <v>43633</v>
      </c>
      <c r="E68" s="47" t="s">
        <v>2518</v>
      </c>
      <c r="F68" s="47" t="s">
        <v>696</v>
      </c>
      <c r="G68" s="47" t="s">
        <v>2512</v>
      </c>
      <c r="H68" s="126">
        <v>46.14</v>
      </c>
      <c r="I68" s="47" t="s">
        <v>2492</v>
      </c>
      <c r="J68" s="47" t="s">
        <v>70</v>
      </c>
      <c r="K68" s="105" t="s">
        <v>393</v>
      </c>
    </row>
    <row r="69" spans="1:11">
      <c r="A69" s="58">
        <v>2019</v>
      </c>
      <c r="B69" s="47">
        <v>1090</v>
      </c>
      <c r="C69" s="102">
        <v>43612</v>
      </c>
      <c r="D69" s="103">
        <v>43635</v>
      </c>
      <c r="E69" s="47" t="s">
        <v>2528</v>
      </c>
      <c r="F69" s="47" t="s">
        <v>696</v>
      </c>
      <c r="G69" s="47" t="s">
        <v>2529</v>
      </c>
      <c r="H69" s="126">
        <v>68.41</v>
      </c>
      <c r="I69" s="47" t="s">
        <v>2492</v>
      </c>
      <c r="J69" s="47" t="s">
        <v>100</v>
      </c>
      <c r="K69" s="105" t="s">
        <v>435</v>
      </c>
    </row>
    <row r="70" spans="1:11">
      <c r="A70" s="58">
        <v>2019</v>
      </c>
      <c r="B70" s="47">
        <v>1091</v>
      </c>
      <c r="C70" s="102">
        <v>43612</v>
      </c>
      <c r="D70" s="103">
        <v>43635</v>
      </c>
      <c r="E70" s="47" t="s">
        <v>2530</v>
      </c>
      <c r="F70" s="47" t="s">
        <v>696</v>
      </c>
      <c r="G70" s="47" t="s">
        <v>2531</v>
      </c>
      <c r="H70" s="126">
        <v>68.41</v>
      </c>
      <c r="I70" s="47" t="s">
        <v>2492</v>
      </c>
      <c r="J70" s="47" t="s">
        <v>36</v>
      </c>
      <c r="K70" s="105" t="s">
        <v>580</v>
      </c>
    </row>
    <row r="71" spans="1:11">
      <c r="A71" s="58">
        <v>2019</v>
      </c>
      <c r="B71" s="47">
        <v>1092</v>
      </c>
      <c r="C71" s="102">
        <v>43612</v>
      </c>
      <c r="D71" s="103">
        <v>43635</v>
      </c>
      <c r="E71" s="47" t="s">
        <v>2532</v>
      </c>
      <c r="F71" s="47" t="s">
        <v>696</v>
      </c>
      <c r="G71" s="47" t="s">
        <v>2531</v>
      </c>
      <c r="H71" s="126">
        <v>68.41</v>
      </c>
      <c r="I71" s="47" t="s">
        <v>2492</v>
      </c>
      <c r="J71" s="47" t="s">
        <v>36</v>
      </c>
      <c r="K71" s="105" t="s">
        <v>580</v>
      </c>
    </row>
    <row r="72" spans="1:11">
      <c r="A72" s="58">
        <v>2019</v>
      </c>
      <c r="B72" s="47">
        <v>1215</v>
      </c>
      <c r="C72" s="102">
        <v>43626</v>
      </c>
      <c r="D72" s="103">
        <v>43777</v>
      </c>
      <c r="E72" s="47" t="s">
        <v>2538</v>
      </c>
      <c r="F72" s="47" t="s">
        <v>696</v>
      </c>
      <c r="G72" s="47" t="s">
        <v>302</v>
      </c>
      <c r="H72" s="126">
        <v>121.34</v>
      </c>
      <c r="I72" s="47" t="s">
        <v>2492</v>
      </c>
      <c r="J72" s="47" t="s">
        <v>35</v>
      </c>
      <c r="K72" s="105" t="s">
        <v>328</v>
      </c>
    </row>
    <row r="73" spans="1:11">
      <c r="A73" s="58">
        <v>2019</v>
      </c>
      <c r="B73" s="47">
        <v>1350</v>
      </c>
      <c r="C73" s="102">
        <v>43650</v>
      </c>
      <c r="D73" s="103">
        <v>43846</v>
      </c>
      <c r="E73" s="47" t="s">
        <v>2540</v>
      </c>
      <c r="F73" s="47" t="s">
        <v>696</v>
      </c>
      <c r="G73" s="47" t="s">
        <v>2541</v>
      </c>
      <c r="H73" s="126">
        <v>407.01</v>
      </c>
      <c r="I73" s="47" t="s">
        <v>2492</v>
      </c>
      <c r="J73" s="47" t="s">
        <v>36</v>
      </c>
      <c r="K73" s="105" t="s">
        <v>580</v>
      </c>
    </row>
    <row r="74" spans="1:11">
      <c r="A74" s="58">
        <v>2019</v>
      </c>
      <c r="B74" s="47">
        <v>2057</v>
      </c>
      <c r="C74" s="102">
        <v>43794</v>
      </c>
      <c r="D74" s="103">
        <v>43846</v>
      </c>
      <c r="E74" s="47" t="s">
        <v>2494</v>
      </c>
      <c r="F74" s="47" t="s">
        <v>696</v>
      </c>
      <c r="G74" s="47" t="s">
        <v>2491</v>
      </c>
      <c r="H74" s="126">
        <v>65.650000000000006</v>
      </c>
      <c r="I74" s="47" t="s">
        <v>2492</v>
      </c>
      <c r="J74" s="47" t="s">
        <v>68</v>
      </c>
      <c r="K74" s="105" t="s">
        <v>853</v>
      </c>
    </row>
    <row r="75" spans="1:11">
      <c r="A75" s="58">
        <v>2019</v>
      </c>
      <c r="B75" s="47">
        <v>2115</v>
      </c>
      <c r="C75" s="102">
        <v>43808</v>
      </c>
      <c r="D75" s="103">
        <v>43846</v>
      </c>
      <c r="E75" s="47" t="s">
        <v>2570</v>
      </c>
      <c r="F75" s="47" t="s">
        <v>696</v>
      </c>
      <c r="G75" s="47" t="s">
        <v>2571</v>
      </c>
      <c r="H75" s="126">
        <v>210.03</v>
      </c>
      <c r="I75" s="47" t="s">
        <v>2492</v>
      </c>
      <c r="J75" s="47" t="s">
        <v>68</v>
      </c>
      <c r="K75" s="105" t="s">
        <v>853</v>
      </c>
    </row>
    <row r="76" spans="1:11">
      <c r="A76" s="58">
        <v>2019</v>
      </c>
      <c r="B76" s="47">
        <v>2130</v>
      </c>
      <c r="C76" s="102">
        <v>43810</v>
      </c>
      <c r="D76" s="103">
        <v>43846</v>
      </c>
      <c r="E76" s="47" t="s">
        <v>2574</v>
      </c>
      <c r="F76" s="47" t="s">
        <v>696</v>
      </c>
      <c r="G76" s="47" t="s">
        <v>2575</v>
      </c>
      <c r="H76" s="126">
        <v>586.69000000000005</v>
      </c>
      <c r="I76" s="47" t="s">
        <v>2492</v>
      </c>
      <c r="J76" s="47" t="s">
        <v>36</v>
      </c>
      <c r="K76" s="105" t="s">
        <v>580</v>
      </c>
    </row>
    <row r="77" spans="1:11">
      <c r="A77" s="58">
        <v>2019</v>
      </c>
      <c r="B77" s="47">
        <v>1421</v>
      </c>
      <c r="C77" s="102">
        <v>43664</v>
      </c>
      <c r="D77" s="103">
        <v>43854</v>
      </c>
      <c r="E77" s="47" t="s">
        <v>2542</v>
      </c>
      <c r="F77" s="47" t="s">
        <v>696</v>
      </c>
      <c r="G77" s="47" t="s">
        <v>2543</v>
      </c>
      <c r="H77" s="126">
        <v>407.01</v>
      </c>
      <c r="I77" s="47" t="s">
        <v>2492</v>
      </c>
      <c r="J77" s="47" t="s">
        <v>36</v>
      </c>
      <c r="K77" s="105" t="s">
        <v>580</v>
      </c>
    </row>
    <row r="78" spans="1:11">
      <c r="A78" s="58">
        <v>2019</v>
      </c>
      <c r="B78" s="47">
        <v>2117</v>
      </c>
      <c r="C78" s="102">
        <v>43808</v>
      </c>
      <c r="D78" s="103">
        <v>43854</v>
      </c>
      <c r="E78" s="47" t="s">
        <v>2572</v>
      </c>
      <c r="F78" s="47" t="s">
        <v>696</v>
      </c>
      <c r="G78" s="47" t="s">
        <v>2573</v>
      </c>
      <c r="H78" s="126">
        <v>528.17999999999995</v>
      </c>
      <c r="I78" s="47" t="s">
        <v>2492</v>
      </c>
      <c r="J78" s="47" t="s">
        <v>68</v>
      </c>
      <c r="K78" s="105" t="s">
        <v>853</v>
      </c>
    </row>
    <row r="79" spans="1:11">
      <c r="A79" s="58">
        <v>2020</v>
      </c>
      <c r="B79" s="47">
        <v>91</v>
      </c>
      <c r="C79" s="102">
        <v>43847</v>
      </c>
      <c r="D79" s="103">
        <v>43878</v>
      </c>
      <c r="E79" s="47" t="s">
        <v>2582</v>
      </c>
      <c r="F79" s="47" t="s">
        <v>696</v>
      </c>
      <c r="G79" s="47" t="s">
        <v>2583</v>
      </c>
      <c r="H79" s="126">
        <v>283.02999999999997</v>
      </c>
      <c r="I79" s="47" t="s">
        <v>2492</v>
      </c>
      <c r="J79" s="47" t="s">
        <v>36</v>
      </c>
      <c r="K79" s="105" t="s">
        <v>580</v>
      </c>
    </row>
    <row r="80" spans="1:11">
      <c r="A80" s="58">
        <v>2020</v>
      </c>
      <c r="B80" s="47">
        <v>92</v>
      </c>
      <c r="C80" s="102">
        <v>43847</v>
      </c>
      <c r="D80" s="103">
        <v>43878</v>
      </c>
      <c r="E80" s="47" t="s">
        <v>2584</v>
      </c>
      <c r="F80" s="47" t="s">
        <v>696</v>
      </c>
      <c r="G80" s="47" t="s">
        <v>2585</v>
      </c>
      <c r="H80" s="126">
        <v>152.02000000000001</v>
      </c>
      <c r="I80" s="47" t="s">
        <v>2492</v>
      </c>
      <c r="J80" s="47" t="s">
        <v>36</v>
      </c>
      <c r="K80" s="105" t="s">
        <v>580</v>
      </c>
    </row>
    <row r="81" spans="1:11">
      <c r="A81" s="58">
        <v>2020</v>
      </c>
      <c r="B81" s="47">
        <v>276</v>
      </c>
      <c r="C81" s="102">
        <v>43867</v>
      </c>
      <c r="D81" s="103">
        <v>43878</v>
      </c>
      <c r="E81" s="47" t="s">
        <v>2588</v>
      </c>
      <c r="F81" s="47" t="s">
        <v>696</v>
      </c>
      <c r="G81" s="47" t="s">
        <v>302</v>
      </c>
      <c r="H81" s="126">
        <v>291.11</v>
      </c>
      <c r="I81" s="47" t="s">
        <v>2492</v>
      </c>
      <c r="J81" s="47" t="s">
        <v>100</v>
      </c>
      <c r="K81" s="105" t="s">
        <v>435</v>
      </c>
    </row>
    <row r="82" spans="1:11">
      <c r="A82" s="58">
        <v>2020</v>
      </c>
      <c r="B82" s="47">
        <v>39</v>
      </c>
      <c r="C82" s="102">
        <v>43843</v>
      </c>
      <c r="D82" s="103">
        <v>43909</v>
      </c>
      <c r="E82" s="47" t="s">
        <v>695</v>
      </c>
      <c r="F82" s="47" t="s">
        <v>696</v>
      </c>
      <c r="G82" s="47" t="s">
        <v>2581</v>
      </c>
      <c r="H82" s="126">
        <v>549.66999999999996</v>
      </c>
      <c r="I82" s="47" t="s">
        <v>2492</v>
      </c>
      <c r="J82" s="47" t="s">
        <v>56</v>
      </c>
      <c r="K82" s="105" t="s">
        <v>698</v>
      </c>
    </row>
    <row r="83" spans="1:11">
      <c r="A83" s="58">
        <v>2019</v>
      </c>
      <c r="B83" s="47">
        <v>874</v>
      </c>
      <c r="C83" s="102">
        <v>43578</v>
      </c>
      <c r="D83" s="103">
        <v>43633</v>
      </c>
      <c r="E83" s="47" t="s">
        <v>2514</v>
      </c>
      <c r="F83" s="47" t="s">
        <v>2515</v>
      </c>
      <c r="G83" s="47" t="s">
        <v>2512</v>
      </c>
      <c r="H83" s="126">
        <v>46.14</v>
      </c>
      <c r="I83" s="47" t="s">
        <v>2492</v>
      </c>
      <c r="J83" s="47" t="s">
        <v>70</v>
      </c>
      <c r="K83" s="105" t="s">
        <v>393</v>
      </c>
    </row>
    <row r="84" spans="1:11">
      <c r="A84" s="58">
        <v>2020</v>
      </c>
      <c r="B84" s="47">
        <v>508</v>
      </c>
      <c r="C84" s="102">
        <v>43899</v>
      </c>
      <c r="D84" s="103">
        <v>43950</v>
      </c>
      <c r="E84" s="47" t="s">
        <v>2598</v>
      </c>
      <c r="F84" s="47" t="s">
        <v>2599</v>
      </c>
      <c r="G84" s="47" t="s">
        <v>2600</v>
      </c>
      <c r="H84" s="126">
        <v>2173.9</v>
      </c>
      <c r="I84" s="47" t="s">
        <v>2492</v>
      </c>
      <c r="J84" s="47" t="s">
        <v>29</v>
      </c>
      <c r="K84" s="105" t="s">
        <v>315</v>
      </c>
    </row>
    <row r="85" spans="1:11">
      <c r="A85" s="58">
        <v>2020</v>
      </c>
      <c r="B85" s="47">
        <v>1056</v>
      </c>
      <c r="C85" s="102">
        <v>44011</v>
      </c>
      <c r="D85" s="47"/>
      <c r="E85" s="47" t="s">
        <v>2606</v>
      </c>
      <c r="F85" s="47" t="s">
        <v>2607</v>
      </c>
      <c r="G85" s="47" t="s">
        <v>2604</v>
      </c>
      <c r="H85" s="126">
        <v>2938.7</v>
      </c>
      <c r="I85" s="47" t="s">
        <v>2492</v>
      </c>
      <c r="J85" s="47" t="s">
        <v>27</v>
      </c>
      <c r="K85" s="105" t="s">
        <v>332</v>
      </c>
    </row>
    <row r="86" spans="1:11">
      <c r="A86" s="58">
        <v>2019</v>
      </c>
      <c r="B86" s="47">
        <v>1138</v>
      </c>
      <c r="C86" s="102">
        <v>43619</v>
      </c>
      <c r="D86" s="103">
        <v>43642</v>
      </c>
      <c r="E86" s="47" t="s">
        <v>2533</v>
      </c>
      <c r="F86" s="47" t="s">
        <v>2534</v>
      </c>
      <c r="G86" s="47" t="s">
        <v>302</v>
      </c>
      <c r="H86" s="126">
        <v>2538.0700000000002</v>
      </c>
      <c r="I86" s="47" t="s">
        <v>2492</v>
      </c>
      <c r="J86" s="47" t="s">
        <v>331</v>
      </c>
      <c r="K86" s="105" t="s">
        <v>332</v>
      </c>
    </row>
    <row r="87" spans="1:11">
      <c r="A87" s="58">
        <v>2020</v>
      </c>
      <c r="B87" s="47">
        <v>1055</v>
      </c>
      <c r="C87" s="102">
        <v>44011</v>
      </c>
      <c r="D87" s="47"/>
      <c r="E87" s="47" t="s">
        <v>2602</v>
      </c>
      <c r="F87" s="47" t="s">
        <v>2603</v>
      </c>
      <c r="G87" s="47" t="s">
        <v>2604</v>
      </c>
      <c r="H87" s="126">
        <v>2938.7</v>
      </c>
      <c r="I87" s="47" t="s">
        <v>2492</v>
      </c>
      <c r="J87" s="47" t="s">
        <v>27</v>
      </c>
      <c r="K87" s="105" t="s">
        <v>2605</v>
      </c>
    </row>
    <row r="88" spans="1:11">
      <c r="A88" s="58">
        <v>2020</v>
      </c>
      <c r="B88" s="47">
        <v>481</v>
      </c>
      <c r="C88" s="102">
        <v>43896</v>
      </c>
      <c r="D88" s="103">
        <v>43910</v>
      </c>
      <c r="E88" s="47" t="s">
        <v>2596</v>
      </c>
      <c r="F88" s="47" t="s">
        <v>2597</v>
      </c>
      <c r="G88" s="47" t="s">
        <v>1169</v>
      </c>
      <c r="H88" s="126">
        <v>60.71</v>
      </c>
      <c r="I88" s="47" t="s">
        <v>2492</v>
      </c>
      <c r="J88" s="47" t="s">
        <v>56</v>
      </c>
      <c r="K88" s="105" t="s">
        <v>698</v>
      </c>
    </row>
    <row r="89" spans="1:11">
      <c r="A89" s="58">
        <v>2019</v>
      </c>
      <c r="B89" s="47">
        <v>877</v>
      </c>
      <c r="C89" s="102">
        <v>43578</v>
      </c>
      <c r="D89" s="103">
        <v>43633</v>
      </c>
      <c r="E89" s="47" t="s">
        <v>2522</v>
      </c>
      <c r="F89" s="47" t="s">
        <v>741</v>
      </c>
      <c r="G89" s="47" t="s">
        <v>2512</v>
      </c>
      <c r="H89" s="126">
        <v>46.14</v>
      </c>
      <c r="I89" s="47" t="s">
        <v>2492</v>
      </c>
      <c r="J89" s="47" t="s">
        <v>70</v>
      </c>
      <c r="K89" s="105" t="s">
        <v>393</v>
      </c>
    </row>
    <row r="90" spans="1:11">
      <c r="A90" s="58">
        <v>2019</v>
      </c>
      <c r="B90" s="47">
        <v>877</v>
      </c>
      <c r="C90" s="102">
        <v>43578</v>
      </c>
      <c r="D90" s="103">
        <v>43633</v>
      </c>
      <c r="E90" s="47" t="s">
        <v>2523</v>
      </c>
      <c r="F90" s="47" t="s">
        <v>741</v>
      </c>
      <c r="G90" s="47" t="s">
        <v>2512</v>
      </c>
      <c r="H90" s="126">
        <v>46.14</v>
      </c>
      <c r="I90" s="47" t="s">
        <v>2492</v>
      </c>
      <c r="J90" s="47" t="s">
        <v>70</v>
      </c>
      <c r="K90" s="105" t="s">
        <v>393</v>
      </c>
    </row>
    <row r="91" spans="1:11">
      <c r="A91" s="58">
        <v>2020</v>
      </c>
      <c r="B91" s="47">
        <v>481</v>
      </c>
      <c r="C91" s="102">
        <v>43896</v>
      </c>
      <c r="D91" s="103">
        <v>43910</v>
      </c>
      <c r="E91" s="47" t="s">
        <v>2593</v>
      </c>
      <c r="F91" s="47" t="s">
        <v>741</v>
      </c>
      <c r="G91" s="47" t="s">
        <v>1169</v>
      </c>
      <c r="H91" s="126">
        <v>60.71</v>
      </c>
      <c r="I91" s="47" t="s">
        <v>2492</v>
      </c>
      <c r="J91" s="47" t="s">
        <v>56</v>
      </c>
      <c r="K91" s="105" t="s">
        <v>698</v>
      </c>
    </row>
    <row r="92" spans="1:11">
      <c r="A92" s="58">
        <v>2019</v>
      </c>
      <c r="B92" s="47">
        <v>445</v>
      </c>
      <c r="C92" s="102">
        <v>43528</v>
      </c>
      <c r="D92" s="103">
        <v>43588</v>
      </c>
      <c r="E92" s="47" t="s">
        <v>2500</v>
      </c>
      <c r="F92" s="47" t="s">
        <v>2501</v>
      </c>
      <c r="G92" s="47" t="s">
        <v>2502</v>
      </c>
      <c r="H92" s="126">
        <v>83.65</v>
      </c>
      <c r="I92" s="47" t="s">
        <v>2492</v>
      </c>
      <c r="J92" s="47" t="s">
        <v>36</v>
      </c>
      <c r="K92" s="105" t="s">
        <v>580</v>
      </c>
    </row>
    <row r="93" spans="1:11">
      <c r="A93" s="58">
        <v>2020</v>
      </c>
      <c r="B93" s="47">
        <v>481</v>
      </c>
      <c r="C93" s="102">
        <v>43896</v>
      </c>
      <c r="D93" s="103">
        <v>43910</v>
      </c>
      <c r="E93" s="47" t="s">
        <v>2591</v>
      </c>
      <c r="F93" s="47" t="s">
        <v>2592</v>
      </c>
      <c r="G93" s="47" t="s">
        <v>1169</v>
      </c>
      <c r="H93" s="126">
        <v>60.71</v>
      </c>
      <c r="I93" s="47" t="s">
        <v>2492</v>
      </c>
      <c r="J93" s="47" t="s">
        <v>56</v>
      </c>
      <c r="K93" s="105" t="s">
        <v>698</v>
      </c>
    </row>
    <row r="94" spans="1:11">
      <c r="A94" s="58">
        <v>2020</v>
      </c>
      <c r="B94" s="47">
        <v>481</v>
      </c>
      <c r="C94" s="102">
        <v>43896</v>
      </c>
      <c r="D94" s="103">
        <v>43910</v>
      </c>
      <c r="E94" s="47" t="s">
        <v>2594</v>
      </c>
      <c r="F94" s="47" t="s">
        <v>2595</v>
      </c>
      <c r="G94" s="47" t="s">
        <v>1169</v>
      </c>
      <c r="H94" s="126">
        <v>60.71</v>
      </c>
      <c r="I94" s="47" t="s">
        <v>2492</v>
      </c>
      <c r="J94" s="47" t="s">
        <v>56</v>
      </c>
      <c r="K94" s="105" t="s">
        <v>698</v>
      </c>
    </row>
    <row r="95" spans="1:11">
      <c r="A95" s="58">
        <v>2019</v>
      </c>
      <c r="B95" s="47">
        <v>981</v>
      </c>
      <c r="C95" s="102">
        <v>43591</v>
      </c>
      <c r="D95" s="103">
        <v>43614</v>
      </c>
      <c r="E95" s="47" t="s">
        <v>2525</v>
      </c>
      <c r="F95" s="47" t="s">
        <v>2526</v>
      </c>
      <c r="G95" s="47" t="s">
        <v>2527</v>
      </c>
      <c r="H95" s="126">
        <v>2538.0700000000002</v>
      </c>
      <c r="I95" s="47" t="s">
        <v>2492</v>
      </c>
      <c r="J95" s="47" t="s">
        <v>29</v>
      </c>
      <c r="K95" s="105" t="s">
        <v>315</v>
      </c>
    </row>
    <row r="96" spans="1:11">
      <c r="A96" s="58">
        <v>2019</v>
      </c>
      <c r="B96" s="47">
        <v>1888</v>
      </c>
      <c r="C96" s="102">
        <v>43763</v>
      </c>
      <c r="D96" s="103">
        <v>43794</v>
      </c>
      <c r="E96" s="47" t="s">
        <v>2560</v>
      </c>
      <c r="F96" s="47" t="s">
        <v>2561</v>
      </c>
      <c r="G96" s="47" t="s">
        <v>302</v>
      </c>
      <c r="H96" s="126">
        <v>2557.2399999999998</v>
      </c>
      <c r="I96" s="47" t="s">
        <v>2492</v>
      </c>
      <c r="J96" s="47" t="s">
        <v>27</v>
      </c>
      <c r="K96" s="105" t="s">
        <v>944</v>
      </c>
    </row>
    <row r="97" spans="1:11" ht="15.75" thickBot="1">
      <c r="A97" s="59">
        <v>2019</v>
      </c>
      <c r="B97" s="108">
        <v>2035</v>
      </c>
      <c r="C97" s="109">
        <v>43790</v>
      </c>
      <c r="D97" s="146">
        <v>43810</v>
      </c>
      <c r="E97" s="108" t="s">
        <v>2567</v>
      </c>
      <c r="F97" s="108" t="s">
        <v>2568</v>
      </c>
      <c r="G97" s="108" t="s">
        <v>2569</v>
      </c>
      <c r="H97" s="127">
        <v>2664.11</v>
      </c>
      <c r="I97" s="108" t="s">
        <v>2492</v>
      </c>
      <c r="J97" s="108" t="s">
        <v>27</v>
      </c>
      <c r="K97" s="112" t="s">
        <v>944</v>
      </c>
    </row>
  </sheetData>
  <autoFilter ref="A25:K97">
    <sortState ref="A26:K97">
      <sortCondition ref="F25:F97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73"/>
  <sheetViews>
    <sheetView workbookViewId="0">
      <selection sqref="A1:XFD1048576"/>
    </sheetView>
  </sheetViews>
  <sheetFormatPr defaultRowHeight="15"/>
  <cols>
    <col min="1" max="1" width="18.7109375" style="106" customWidth="1"/>
    <col min="2" max="2" width="14" style="98" customWidth="1"/>
    <col min="3" max="3" width="9.42578125" style="106" bestFit="1" customWidth="1"/>
    <col min="4" max="4" width="10.140625" style="106" bestFit="1" customWidth="1"/>
    <col min="5" max="5" width="12.5703125" style="106" bestFit="1" customWidth="1"/>
    <col min="6" max="6" width="30.28515625" style="106" bestFit="1" customWidth="1"/>
    <col min="7" max="7" width="35.85546875" style="106" customWidth="1"/>
    <col min="8" max="8" width="10.42578125" style="106" bestFit="1" customWidth="1"/>
    <col min="9" max="10" width="9.140625" style="106"/>
    <col min="11" max="11" width="43.140625" style="106" bestFit="1" customWidth="1"/>
    <col min="12" max="16384" width="9.140625" style="106"/>
  </cols>
  <sheetData>
    <row r="1" spans="1:3">
      <c r="A1" s="106" t="s">
        <v>7</v>
      </c>
      <c r="B1" s="98" t="s">
        <v>203</v>
      </c>
    </row>
    <row r="3" spans="1:3">
      <c r="A3" s="106" t="s">
        <v>280</v>
      </c>
      <c r="B3" s="98" t="s">
        <v>2249</v>
      </c>
    </row>
    <row r="4" spans="1:3">
      <c r="A4" s="99" t="s">
        <v>2341</v>
      </c>
    </row>
    <row r="5" spans="1:3">
      <c r="A5" s="97" t="s">
        <v>2342</v>
      </c>
      <c r="B5" s="98">
        <v>3658.26</v>
      </c>
      <c r="C5" s="140">
        <f>GETPIVOTDATA("Čiastka",$A$3,"Dátum zaúčtovania",1,"roky",2019)-H30</f>
        <v>3093.6600000000003</v>
      </c>
    </row>
    <row r="6" spans="1:3">
      <c r="A6" s="97" t="s">
        <v>2343</v>
      </c>
      <c r="B6" s="98">
        <v>2792.82</v>
      </c>
      <c r="C6" s="140">
        <f>GETPIVOTDATA("Čiastka",$A$3,"Dátum zaúčtovania",2,"roky",2019)-H31-H32</f>
        <v>856.92000000000007</v>
      </c>
    </row>
    <row r="7" spans="1:3">
      <c r="A7" s="97" t="s">
        <v>2344</v>
      </c>
      <c r="B7" s="98">
        <v>856.92</v>
      </c>
    </row>
    <row r="8" spans="1:3">
      <c r="A8" s="97" t="s">
        <v>2345</v>
      </c>
      <c r="B8" s="98">
        <v>2910.72</v>
      </c>
      <c r="C8" s="140">
        <f>GETPIVOTDATA("Čiastka",$A$3,"Dátum zaúčtovania",4,"roky",2019)-H33</f>
        <v>1798.9199999999998</v>
      </c>
    </row>
    <row r="9" spans="1:3">
      <c r="A9" s="97" t="s">
        <v>2346</v>
      </c>
      <c r="B9" s="98">
        <v>856.92</v>
      </c>
    </row>
    <row r="10" spans="1:3">
      <c r="A10" s="97" t="s">
        <v>2347</v>
      </c>
      <c r="B10" s="98">
        <v>1824.7199999999998</v>
      </c>
      <c r="C10" s="140">
        <f>GETPIVOTDATA("Čiastka",$A$3,"Dátum zaúčtovania",6,"roky",2019)-H34-H35-H36-H37-H38-H39-H40-H41-H42-H43-H44-H45-H46-H47-H48-H49-H50</f>
        <v>-837.63000000000079</v>
      </c>
    </row>
    <row r="11" spans="1:3">
      <c r="A11" s="97" t="s">
        <v>2348</v>
      </c>
      <c r="B11" s="98">
        <v>1477.32</v>
      </c>
      <c r="C11" s="140">
        <f>GETPIVOTDATA("Čiastka",$A$3,"Dátum zaúčtovania",7,"roky",2019)-H51</f>
        <v>1141.32</v>
      </c>
    </row>
    <row r="12" spans="1:3">
      <c r="A12" s="97" t="s">
        <v>2349</v>
      </c>
      <c r="B12" s="98">
        <v>1219.32</v>
      </c>
      <c r="C12" s="140">
        <f>GETPIVOTDATA("Čiastka",$A$3,"Dátum zaúčtovania",8,"roky",2019)-H52</f>
        <v>1059.72</v>
      </c>
    </row>
    <row r="13" spans="1:3">
      <c r="A13" s="97" t="s">
        <v>2350</v>
      </c>
      <c r="B13" s="98">
        <v>1034.52</v>
      </c>
    </row>
    <row r="14" spans="1:3">
      <c r="A14" s="97" t="s">
        <v>2351</v>
      </c>
      <c r="B14" s="98">
        <v>2250.91</v>
      </c>
    </row>
    <row r="15" spans="1:3">
      <c r="A15" s="97" t="s">
        <v>2352</v>
      </c>
      <c r="B15" s="98">
        <v>8507.82</v>
      </c>
      <c r="C15" s="140">
        <f>GETPIVOTDATA("Čiastka",$A$3,"Dátum zaúčtovania",11,"roky",2019)-H58-H57-H56-H55-H54-H53</f>
        <v>-984.74000000000046</v>
      </c>
    </row>
    <row r="16" spans="1:3">
      <c r="A16" s="97" t="s">
        <v>2353</v>
      </c>
      <c r="B16" s="98">
        <v>856.92</v>
      </c>
    </row>
    <row r="17" spans="1:11">
      <c r="A17" s="99" t="s">
        <v>2354</v>
      </c>
    </row>
    <row r="18" spans="1:11">
      <c r="A18" s="97" t="s">
        <v>2342</v>
      </c>
      <c r="B18" s="98">
        <v>1732.92</v>
      </c>
    </row>
    <row r="19" spans="1:11">
      <c r="A19" s="97" t="s">
        <v>2343</v>
      </c>
      <c r="B19" s="98">
        <v>5779.02</v>
      </c>
      <c r="C19" s="140">
        <f>GETPIVOTDATA("Čiastka",$A$3,"Dátum zaúčtovania",2,"roky",2020)-H60-H59</f>
        <v>856.92000000000053</v>
      </c>
    </row>
    <row r="20" spans="1:11">
      <c r="A20" s="97" t="s">
        <v>2344</v>
      </c>
      <c r="B20" s="98">
        <v>1578.72</v>
      </c>
      <c r="C20" s="140">
        <f>GETPIVOTDATA("Čiastka",$A$3,"Dátum zaúčtovania",3,"roky",2020)-H63-H62-H61</f>
        <v>856.92</v>
      </c>
    </row>
    <row r="21" spans="1:11">
      <c r="A21" s="97" t="s">
        <v>2345</v>
      </c>
      <c r="B21" s="98">
        <v>3557.52</v>
      </c>
      <c r="C21" s="140">
        <f>GETPIVOTDATA("Čiastka",$A$3,"Dátum zaúčtovania",4,"roky",2020)-H64</f>
        <v>856.92000000000007</v>
      </c>
    </row>
    <row r="22" spans="1:11">
      <c r="A22" s="97" t="s">
        <v>2346</v>
      </c>
      <c r="B22" s="98">
        <v>1610.52</v>
      </c>
      <c r="C22" s="140">
        <f>GETPIVOTDATA("Čiastka",$A$3,"Dátum zaúčtovania",5,"roky",2020)-H67-H66-H65</f>
        <v>324.60000000000014</v>
      </c>
    </row>
    <row r="23" spans="1:11">
      <c r="A23" s="97" t="s">
        <v>2347</v>
      </c>
      <c r="B23" s="98">
        <v>2635.44</v>
      </c>
      <c r="C23" s="140">
        <f>GETPIVOTDATA("Čiastka",$A$3,"Dátum zaúčtovania",6,"roky",2020)-H70-H69-H68</f>
        <v>-541.8599999999999</v>
      </c>
    </row>
    <row r="24" spans="1:11">
      <c r="A24" s="97" t="s">
        <v>2348</v>
      </c>
      <c r="B24" s="98">
        <v>1353.5</v>
      </c>
      <c r="C24" s="140">
        <f>GETPIVOTDATA("Čiastka",$A$3,"Dátum zaúčtovania",7,"roky",2020)-H71</f>
        <v>877</v>
      </c>
    </row>
    <row r="25" spans="1:11">
      <c r="A25" s="99" t="s">
        <v>281</v>
      </c>
      <c r="B25" s="98">
        <v>46494.81</v>
      </c>
    </row>
    <row r="28" spans="1:11" ht="15.75" thickBot="1">
      <c r="A28" s="141" t="s">
        <v>288</v>
      </c>
    </row>
    <row r="29" spans="1:11">
      <c r="A29" s="142" t="s">
        <v>289</v>
      </c>
      <c r="B29" s="143" t="s">
        <v>290</v>
      </c>
      <c r="C29" s="143" t="s">
        <v>291</v>
      </c>
      <c r="D29" s="143" t="s">
        <v>292</v>
      </c>
      <c r="E29" s="143" t="s">
        <v>293</v>
      </c>
      <c r="F29" s="143" t="s">
        <v>294</v>
      </c>
      <c r="G29" s="143" t="s">
        <v>295</v>
      </c>
      <c r="H29" s="144" t="s">
        <v>296</v>
      </c>
      <c r="I29" s="143" t="s">
        <v>297</v>
      </c>
      <c r="J29" s="143" t="s">
        <v>298</v>
      </c>
      <c r="K29" s="145" t="s">
        <v>299</v>
      </c>
    </row>
    <row r="30" spans="1:11">
      <c r="A30" s="58">
        <v>2019</v>
      </c>
      <c r="B30" s="47">
        <v>20</v>
      </c>
      <c r="C30" s="102">
        <v>43472</v>
      </c>
      <c r="D30" s="103">
        <v>43481</v>
      </c>
      <c r="E30" s="47" t="s">
        <v>2610</v>
      </c>
      <c r="F30" s="47" t="s">
        <v>2611</v>
      </c>
      <c r="G30" s="47" t="s">
        <v>302</v>
      </c>
      <c r="H30" s="126">
        <v>564.6</v>
      </c>
      <c r="I30" s="47" t="s">
        <v>2612</v>
      </c>
      <c r="J30" s="47" t="s">
        <v>72</v>
      </c>
      <c r="K30" s="105" t="s">
        <v>303</v>
      </c>
    </row>
    <row r="31" spans="1:11">
      <c r="A31" s="58">
        <v>2019</v>
      </c>
      <c r="B31" s="47">
        <v>102</v>
      </c>
      <c r="C31" s="102">
        <v>43480</v>
      </c>
      <c r="D31" s="103">
        <v>43500</v>
      </c>
      <c r="E31" s="47" t="s">
        <v>2613</v>
      </c>
      <c r="F31" s="47" t="s">
        <v>2614</v>
      </c>
      <c r="G31" s="47" t="s">
        <v>1184</v>
      </c>
      <c r="H31" s="126">
        <v>316.8</v>
      </c>
      <c r="I31" s="47" t="s">
        <v>203</v>
      </c>
      <c r="J31" s="47" t="s">
        <v>18</v>
      </c>
      <c r="K31" s="105" t="s">
        <v>2615</v>
      </c>
    </row>
    <row r="32" spans="1:11">
      <c r="A32" s="58">
        <v>2019</v>
      </c>
      <c r="B32" s="47">
        <v>122</v>
      </c>
      <c r="C32" s="102">
        <v>43482</v>
      </c>
      <c r="D32" s="103">
        <v>43509</v>
      </c>
      <c r="E32" s="47" t="s">
        <v>2616</v>
      </c>
      <c r="F32" s="47" t="s">
        <v>2617</v>
      </c>
      <c r="G32" s="47" t="s">
        <v>2618</v>
      </c>
      <c r="H32" s="126">
        <v>1619.1</v>
      </c>
      <c r="I32" s="47" t="s">
        <v>203</v>
      </c>
      <c r="J32" s="47" t="s">
        <v>56</v>
      </c>
      <c r="K32" s="105" t="s">
        <v>698</v>
      </c>
    </row>
    <row r="33" spans="1:11">
      <c r="A33" s="58">
        <v>2019</v>
      </c>
      <c r="B33" s="47">
        <v>424</v>
      </c>
      <c r="C33" s="102">
        <v>43523</v>
      </c>
      <c r="D33" s="103">
        <v>43564</v>
      </c>
      <c r="E33" s="47" t="s">
        <v>2619</v>
      </c>
      <c r="F33" s="47" t="s">
        <v>2620</v>
      </c>
      <c r="G33" s="47" t="s">
        <v>2137</v>
      </c>
      <c r="H33" s="126">
        <v>1111.8</v>
      </c>
      <c r="I33" s="47" t="s">
        <v>203</v>
      </c>
      <c r="J33" s="47" t="s">
        <v>70</v>
      </c>
      <c r="K33" s="105" t="s">
        <v>393</v>
      </c>
    </row>
    <row r="34" spans="1:11">
      <c r="A34" s="58">
        <v>2019</v>
      </c>
      <c r="B34" s="47">
        <v>772</v>
      </c>
      <c r="C34" s="102">
        <v>43570</v>
      </c>
      <c r="D34" s="103">
        <v>43619</v>
      </c>
      <c r="E34" s="47" t="s">
        <v>2640</v>
      </c>
      <c r="F34" s="47" t="s">
        <v>2641</v>
      </c>
      <c r="G34" s="47" t="s">
        <v>2642</v>
      </c>
      <c r="H34" s="126">
        <v>300.60000000000002</v>
      </c>
      <c r="I34" s="47" t="s">
        <v>203</v>
      </c>
      <c r="J34" s="47" t="s">
        <v>18</v>
      </c>
      <c r="K34" s="105" t="s">
        <v>2615</v>
      </c>
    </row>
    <row r="35" spans="1:11">
      <c r="A35" s="58">
        <v>2019</v>
      </c>
      <c r="B35" s="47">
        <v>728</v>
      </c>
      <c r="C35" s="102">
        <v>43564</v>
      </c>
      <c r="D35" s="103">
        <v>43621</v>
      </c>
      <c r="E35" s="47" t="s">
        <v>2621</v>
      </c>
      <c r="F35" s="47" t="s">
        <v>2622</v>
      </c>
      <c r="G35" s="47" t="s">
        <v>1092</v>
      </c>
      <c r="H35" s="126">
        <v>92.93</v>
      </c>
      <c r="I35" s="47" t="s">
        <v>203</v>
      </c>
      <c r="J35" s="47" t="s">
        <v>68</v>
      </c>
      <c r="K35" s="105" t="s">
        <v>853</v>
      </c>
    </row>
    <row r="36" spans="1:11">
      <c r="A36" s="58">
        <v>2019</v>
      </c>
      <c r="B36" s="47">
        <v>728</v>
      </c>
      <c r="C36" s="102">
        <v>43564</v>
      </c>
      <c r="D36" s="103">
        <v>43621</v>
      </c>
      <c r="E36" s="47" t="s">
        <v>2623</v>
      </c>
      <c r="F36" s="47" t="s">
        <v>2622</v>
      </c>
      <c r="G36" s="47" t="s">
        <v>1092</v>
      </c>
      <c r="H36" s="126">
        <v>92.93</v>
      </c>
      <c r="I36" s="47" t="s">
        <v>203</v>
      </c>
      <c r="J36" s="47" t="s">
        <v>68</v>
      </c>
      <c r="K36" s="105" t="s">
        <v>853</v>
      </c>
    </row>
    <row r="37" spans="1:11">
      <c r="A37" s="58">
        <v>2019</v>
      </c>
      <c r="B37" s="47">
        <v>728</v>
      </c>
      <c r="C37" s="102">
        <v>43564</v>
      </c>
      <c r="D37" s="103">
        <v>43621</v>
      </c>
      <c r="E37" s="47" t="s">
        <v>2624</v>
      </c>
      <c r="F37" s="47" t="s">
        <v>2622</v>
      </c>
      <c r="G37" s="47" t="s">
        <v>1092</v>
      </c>
      <c r="H37" s="126">
        <v>92.93</v>
      </c>
      <c r="I37" s="47" t="s">
        <v>203</v>
      </c>
      <c r="J37" s="47" t="s">
        <v>68</v>
      </c>
      <c r="K37" s="105" t="s">
        <v>853</v>
      </c>
    </row>
    <row r="38" spans="1:11">
      <c r="A38" s="58">
        <v>2019</v>
      </c>
      <c r="B38" s="47">
        <v>728</v>
      </c>
      <c r="C38" s="102">
        <v>43564</v>
      </c>
      <c r="D38" s="103">
        <v>43621</v>
      </c>
      <c r="E38" s="47" t="s">
        <v>2625</v>
      </c>
      <c r="F38" s="47" t="s">
        <v>2622</v>
      </c>
      <c r="G38" s="47" t="s">
        <v>1092</v>
      </c>
      <c r="H38" s="126">
        <v>92.93</v>
      </c>
      <c r="I38" s="47" t="s">
        <v>203</v>
      </c>
      <c r="J38" s="47" t="s">
        <v>68</v>
      </c>
      <c r="K38" s="105" t="s">
        <v>853</v>
      </c>
    </row>
    <row r="39" spans="1:11">
      <c r="A39" s="58">
        <v>2019</v>
      </c>
      <c r="B39" s="47">
        <v>728</v>
      </c>
      <c r="C39" s="102">
        <v>43564</v>
      </c>
      <c r="D39" s="103">
        <v>43621</v>
      </c>
      <c r="E39" s="47" t="s">
        <v>2626</v>
      </c>
      <c r="F39" s="47" t="s">
        <v>2622</v>
      </c>
      <c r="G39" s="47" t="s">
        <v>1092</v>
      </c>
      <c r="H39" s="126">
        <v>92.93</v>
      </c>
      <c r="I39" s="47" t="s">
        <v>203</v>
      </c>
      <c r="J39" s="47" t="s">
        <v>68</v>
      </c>
      <c r="K39" s="105" t="s">
        <v>853</v>
      </c>
    </row>
    <row r="40" spans="1:11">
      <c r="A40" s="58">
        <v>2019</v>
      </c>
      <c r="B40" s="47">
        <v>728</v>
      </c>
      <c r="C40" s="102">
        <v>43564</v>
      </c>
      <c r="D40" s="103">
        <v>43621</v>
      </c>
      <c r="E40" s="47" t="s">
        <v>2627</v>
      </c>
      <c r="F40" s="47" t="s">
        <v>2622</v>
      </c>
      <c r="G40" s="47" t="s">
        <v>1092</v>
      </c>
      <c r="H40" s="126">
        <v>92.93</v>
      </c>
      <c r="I40" s="47" t="s">
        <v>203</v>
      </c>
      <c r="J40" s="47" t="s">
        <v>68</v>
      </c>
      <c r="K40" s="105" t="s">
        <v>853</v>
      </c>
    </row>
    <row r="41" spans="1:11">
      <c r="A41" s="58">
        <v>2019</v>
      </c>
      <c r="B41" s="47">
        <v>728</v>
      </c>
      <c r="C41" s="102">
        <v>43564</v>
      </c>
      <c r="D41" s="103">
        <v>43621</v>
      </c>
      <c r="E41" s="47" t="s">
        <v>2628</v>
      </c>
      <c r="F41" s="47" t="s">
        <v>2622</v>
      </c>
      <c r="G41" s="47" t="s">
        <v>1092</v>
      </c>
      <c r="H41" s="126">
        <v>92.93</v>
      </c>
      <c r="I41" s="47" t="s">
        <v>203</v>
      </c>
      <c r="J41" s="47" t="s">
        <v>68</v>
      </c>
      <c r="K41" s="105" t="s">
        <v>853</v>
      </c>
    </row>
    <row r="42" spans="1:11">
      <c r="A42" s="58">
        <v>2019</v>
      </c>
      <c r="B42" s="47">
        <v>728</v>
      </c>
      <c r="C42" s="102">
        <v>43564</v>
      </c>
      <c r="D42" s="103">
        <v>43621</v>
      </c>
      <c r="E42" s="47" t="s">
        <v>2629</v>
      </c>
      <c r="F42" s="47" t="s">
        <v>2622</v>
      </c>
      <c r="G42" s="47" t="s">
        <v>1092</v>
      </c>
      <c r="H42" s="126">
        <v>92.93</v>
      </c>
      <c r="I42" s="47" t="s">
        <v>203</v>
      </c>
      <c r="J42" s="47" t="s">
        <v>68</v>
      </c>
      <c r="K42" s="105" t="s">
        <v>853</v>
      </c>
    </row>
    <row r="43" spans="1:11">
      <c r="A43" s="58">
        <v>2019</v>
      </c>
      <c r="B43" s="47">
        <v>728</v>
      </c>
      <c r="C43" s="102">
        <v>43564</v>
      </c>
      <c r="D43" s="103">
        <v>43621</v>
      </c>
      <c r="E43" s="47" t="s">
        <v>2630</v>
      </c>
      <c r="F43" s="47" t="s">
        <v>2622</v>
      </c>
      <c r="G43" s="47" t="s">
        <v>1092</v>
      </c>
      <c r="H43" s="126">
        <v>92.93</v>
      </c>
      <c r="I43" s="47" t="s">
        <v>203</v>
      </c>
      <c r="J43" s="47" t="s">
        <v>68</v>
      </c>
      <c r="K43" s="105" t="s">
        <v>853</v>
      </c>
    </row>
    <row r="44" spans="1:11">
      <c r="A44" s="58">
        <v>2019</v>
      </c>
      <c r="B44" s="47">
        <v>728</v>
      </c>
      <c r="C44" s="102">
        <v>43564</v>
      </c>
      <c r="D44" s="103">
        <v>43621</v>
      </c>
      <c r="E44" s="47" t="s">
        <v>2631</v>
      </c>
      <c r="F44" s="47" t="s">
        <v>2622</v>
      </c>
      <c r="G44" s="47" t="s">
        <v>1092</v>
      </c>
      <c r="H44" s="126">
        <v>92.93</v>
      </c>
      <c r="I44" s="47" t="s">
        <v>203</v>
      </c>
      <c r="J44" s="47" t="s">
        <v>68</v>
      </c>
      <c r="K44" s="105" t="s">
        <v>853</v>
      </c>
    </row>
    <row r="45" spans="1:11">
      <c r="A45" s="58">
        <v>2019</v>
      </c>
      <c r="B45" s="47">
        <v>728</v>
      </c>
      <c r="C45" s="102">
        <v>43564</v>
      </c>
      <c r="D45" s="103">
        <v>43621</v>
      </c>
      <c r="E45" s="47" t="s">
        <v>2632</v>
      </c>
      <c r="F45" s="47" t="s">
        <v>2633</v>
      </c>
      <c r="G45" s="47" t="s">
        <v>1092</v>
      </c>
      <c r="H45" s="126">
        <v>92.93</v>
      </c>
      <c r="I45" s="47" t="s">
        <v>203</v>
      </c>
      <c r="J45" s="47" t="s">
        <v>68</v>
      </c>
      <c r="K45" s="105" t="s">
        <v>853</v>
      </c>
    </row>
    <row r="46" spans="1:11">
      <c r="A46" s="58">
        <v>2019</v>
      </c>
      <c r="B46" s="47">
        <v>728</v>
      </c>
      <c r="C46" s="102">
        <v>43564</v>
      </c>
      <c r="D46" s="103">
        <v>43621</v>
      </c>
      <c r="E46" s="47" t="s">
        <v>2634</v>
      </c>
      <c r="F46" s="47" t="s">
        <v>2633</v>
      </c>
      <c r="G46" s="47" t="s">
        <v>1092</v>
      </c>
      <c r="H46" s="126">
        <v>92.93</v>
      </c>
      <c r="I46" s="47" t="s">
        <v>203</v>
      </c>
      <c r="J46" s="47" t="s">
        <v>68</v>
      </c>
      <c r="K46" s="105" t="s">
        <v>853</v>
      </c>
    </row>
    <row r="47" spans="1:11">
      <c r="A47" s="58">
        <v>2019</v>
      </c>
      <c r="B47" s="47">
        <v>728</v>
      </c>
      <c r="C47" s="102">
        <v>43564</v>
      </c>
      <c r="D47" s="103">
        <v>43621</v>
      </c>
      <c r="E47" s="47" t="s">
        <v>2635</v>
      </c>
      <c r="F47" s="47" t="s">
        <v>2633</v>
      </c>
      <c r="G47" s="47" t="s">
        <v>1092</v>
      </c>
      <c r="H47" s="126">
        <v>92.93</v>
      </c>
      <c r="I47" s="47" t="s">
        <v>203</v>
      </c>
      <c r="J47" s="47" t="s">
        <v>68</v>
      </c>
      <c r="K47" s="105" t="s">
        <v>853</v>
      </c>
    </row>
    <row r="48" spans="1:11">
      <c r="A48" s="58">
        <v>2019</v>
      </c>
      <c r="B48" s="47">
        <v>728</v>
      </c>
      <c r="C48" s="102">
        <v>43564</v>
      </c>
      <c r="D48" s="103">
        <v>43621</v>
      </c>
      <c r="E48" s="47" t="s">
        <v>2636</v>
      </c>
      <c r="F48" s="47" t="s">
        <v>2637</v>
      </c>
      <c r="G48" s="47" t="s">
        <v>1092</v>
      </c>
      <c r="H48" s="126">
        <v>92.93</v>
      </c>
      <c r="I48" s="47" t="s">
        <v>203</v>
      </c>
      <c r="J48" s="47" t="s">
        <v>68</v>
      </c>
      <c r="K48" s="105" t="s">
        <v>853</v>
      </c>
    </row>
    <row r="49" spans="1:11">
      <c r="A49" s="58">
        <v>2019</v>
      </c>
      <c r="B49" s="47">
        <v>728</v>
      </c>
      <c r="C49" s="102">
        <v>43564</v>
      </c>
      <c r="D49" s="103">
        <v>43621</v>
      </c>
      <c r="E49" s="47" t="s">
        <v>2638</v>
      </c>
      <c r="F49" s="47" t="s">
        <v>2639</v>
      </c>
      <c r="G49" s="47" t="s">
        <v>1092</v>
      </c>
      <c r="H49" s="126">
        <v>92.93</v>
      </c>
      <c r="I49" s="47" t="s">
        <v>203</v>
      </c>
      <c r="J49" s="47" t="s">
        <v>68</v>
      </c>
      <c r="K49" s="105" t="s">
        <v>853</v>
      </c>
    </row>
    <row r="50" spans="1:11">
      <c r="A50" s="58">
        <v>2019</v>
      </c>
      <c r="B50" s="47">
        <v>1188</v>
      </c>
      <c r="C50" s="102">
        <v>43622</v>
      </c>
      <c r="D50" s="103">
        <v>43640</v>
      </c>
      <c r="E50" s="47" t="s">
        <v>2643</v>
      </c>
      <c r="F50" s="47" t="s">
        <v>2644</v>
      </c>
      <c r="G50" s="47" t="s">
        <v>2645</v>
      </c>
      <c r="H50" s="126">
        <v>967.8</v>
      </c>
      <c r="I50" s="47" t="s">
        <v>203</v>
      </c>
      <c r="J50" s="47" t="s">
        <v>96</v>
      </c>
      <c r="K50" s="105" t="s">
        <v>354</v>
      </c>
    </row>
    <row r="51" spans="1:11">
      <c r="A51" s="58">
        <v>2019</v>
      </c>
      <c r="B51" s="47">
        <v>1242</v>
      </c>
      <c r="C51" s="102">
        <v>43628</v>
      </c>
      <c r="D51" s="103">
        <v>43663</v>
      </c>
      <c r="E51" s="47" t="s">
        <v>2646</v>
      </c>
      <c r="F51" s="47" t="s">
        <v>2647</v>
      </c>
      <c r="G51" s="47" t="s">
        <v>1184</v>
      </c>
      <c r="H51" s="126">
        <v>336</v>
      </c>
      <c r="I51" s="47" t="s">
        <v>203</v>
      </c>
      <c r="J51" s="47" t="s">
        <v>96</v>
      </c>
      <c r="K51" s="105" t="s">
        <v>354</v>
      </c>
    </row>
    <row r="52" spans="1:11">
      <c r="A52" s="58">
        <v>2019</v>
      </c>
      <c r="B52" s="47">
        <v>1521</v>
      </c>
      <c r="C52" s="102">
        <v>43684</v>
      </c>
      <c r="D52" s="103">
        <v>43689</v>
      </c>
      <c r="E52" s="47"/>
      <c r="F52" s="47" t="s">
        <v>2648</v>
      </c>
      <c r="G52" s="47" t="s">
        <v>1169</v>
      </c>
      <c r="H52" s="126">
        <v>159.6</v>
      </c>
      <c r="I52" s="47" t="s">
        <v>203</v>
      </c>
      <c r="J52" s="47" t="s">
        <v>56</v>
      </c>
      <c r="K52" s="105" t="s">
        <v>698</v>
      </c>
    </row>
    <row r="53" spans="1:11">
      <c r="A53" s="58">
        <v>2019</v>
      </c>
      <c r="B53" s="47">
        <v>1879</v>
      </c>
      <c r="C53" s="102">
        <v>43760</v>
      </c>
      <c r="D53" s="103">
        <v>43790</v>
      </c>
      <c r="E53" s="47" t="s">
        <v>2652</v>
      </c>
      <c r="F53" s="47" t="s">
        <v>2653</v>
      </c>
      <c r="G53" s="47" t="s">
        <v>2654</v>
      </c>
      <c r="H53" s="126">
        <v>496.6</v>
      </c>
      <c r="I53" s="47" t="s">
        <v>203</v>
      </c>
      <c r="J53" s="47" t="s">
        <v>96</v>
      </c>
      <c r="K53" s="105" t="s">
        <v>354</v>
      </c>
    </row>
    <row r="54" spans="1:11">
      <c r="A54" s="58">
        <v>2019</v>
      </c>
      <c r="B54" s="47">
        <v>1879</v>
      </c>
      <c r="C54" s="102">
        <v>43760</v>
      </c>
      <c r="D54" s="103">
        <v>43790</v>
      </c>
      <c r="E54" s="47" t="s">
        <v>2655</v>
      </c>
      <c r="F54" s="47" t="s">
        <v>2653</v>
      </c>
      <c r="G54" s="47" t="s">
        <v>2654</v>
      </c>
      <c r="H54" s="126">
        <v>496.6</v>
      </c>
      <c r="I54" s="47" t="s">
        <v>203</v>
      </c>
      <c r="J54" s="47" t="s">
        <v>96</v>
      </c>
      <c r="K54" s="105" t="s">
        <v>354</v>
      </c>
    </row>
    <row r="55" spans="1:11">
      <c r="A55" s="58">
        <v>2019</v>
      </c>
      <c r="B55" s="47">
        <v>1879</v>
      </c>
      <c r="C55" s="102">
        <v>43760</v>
      </c>
      <c r="D55" s="103">
        <v>43790</v>
      </c>
      <c r="E55" s="47" t="s">
        <v>2656</v>
      </c>
      <c r="F55" s="47" t="s">
        <v>2653</v>
      </c>
      <c r="G55" s="47" t="s">
        <v>2654</v>
      </c>
      <c r="H55" s="126">
        <v>496.6</v>
      </c>
      <c r="I55" s="47" t="s">
        <v>203</v>
      </c>
      <c r="J55" s="47" t="s">
        <v>96</v>
      </c>
      <c r="K55" s="105" t="s">
        <v>354</v>
      </c>
    </row>
    <row r="56" spans="1:11">
      <c r="A56" s="58">
        <v>2019</v>
      </c>
      <c r="B56" s="47">
        <v>1590</v>
      </c>
      <c r="C56" s="102">
        <v>43704</v>
      </c>
      <c r="D56" s="103">
        <v>43794</v>
      </c>
      <c r="E56" s="47" t="s">
        <v>2610</v>
      </c>
      <c r="F56" s="47" t="s">
        <v>2611</v>
      </c>
      <c r="G56" s="47" t="s">
        <v>302</v>
      </c>
      <c r="H56" s="126">
        <v>1020.36</v>
      </c>
      <c r="I56" s="47" t="s">
        <v>2612</v>
      </c>
      <c r="J56" s="47" t="s">
        <v>71</v>
      </c>
      <c r="K56" s="105" t="s">
        <v>1087</v>
      </c>
    </row>
    <row r="57" spans="1:11">
      <c r="A57" s="58">
        <v>2019</v>
      </c>
      <c r="B57" s="47">
        <v>1714</v>
      </c>
      <c r="C57" s="102">
        <v>43728</v>
      </c>
      <c r="D57" s="103">
        <v>43794</v>
      </c>
      <c r="E57" s="47" t="s">
        <v>2649</v>
      </c>
      <c r="F57" s="47" t="s">
        <v>2650</v>
      </c>
      <c r="G57" s="47" t="s">
        <v>2651</v>
      </c>
      <c r="H57" s="126">
        <v>368.4</v>
      </c>
      <c r="I57" s="47" t="s">
        <v>203</v>
      </c>
      <c r="J57" s="47" t="s">
        <v>56</v>
      </c>
      <c r="K57" s="105" t="s">
        <v>698</v>
      </c>
    </row>
    <row r="58" spans="1:11">
      <c r="A58" s="58">
        <v>2019</v>
      </c>
      <c r="B58" s="47">
        <v>1920</v>
      </c>
      <c r="C58" s="102">
        <v>43773</v>
      </c>
      <c r="D58" s="103">
        <v>43795</v>
      </c>
      <c r="E58" s="47" t="s">
        <v>2657</v>
      </c>
      <c r="F58" s="47" t="s">
        <v>2658</v>
      </c>
      <c r="G58" s="47" t="s">
        <v>2659</v>
      </c>
      <c r="H58" s="126">
        <v>6614</v>
      </c>
      <c r="I58" s="47" t="s">
        <v>203</v>
      </c>
      <c r="J58" s="47" t="s">
        <v>163</v>
      </c>
      <c r="K58" s="105" t="s">
        <v>1198</v>
      </c>
    </row>
    <row r="59" spans="1:11">
      <c r="A59" s="58">
        <v>2020</v>
      </c>
      <c r="B59" s="47">
        <v>40</v>
      </c>
      <c r="C59" s="102">
        <v>43843</v>
      </c>
      <c r="D59" s="103">
        <v>43864</v>
      </c>
      <c r="E59" s="47" t="s">
        <v>2616</v>
      </c>
      <c r="F59" s="47" t="s">
        <v>2617</v>
      </c>
      <c r="G59" s="47" t="s">
        <v>2618</v>
      </c>
      <c r="H59" s="126">
        <v>2330.1</v>
      </c>
      <c r="I59" s="47" t="s">
        <v>203</v>
      </c>
      <c r="J59" s="47" t="s">
        <v>56</v>
      </c>
      <c r="K59" s="105" t="s">
        <v>698</v>
      </c>
    </row>
    <row r="60" spans="1:11">
      <c r="A60" s="58">
        <v>2020</v>
      </c>
      <c r="B60" s="47">
        <v>130</v>
      </c>
      <c r="C60" s="102">
        <v>43853</v>
      </c>
      <c r="D60" s="103">
        <v>43866</v>
      </c>
      <c r="E60" s="47" t="s">
        <v>2660</v>
      </c>
      <c r="F60" s="47" t="s">
        <v>2661</v>
      </c>
      <c r="G60" s="47" t="s">
        <v>302</v>
      </c>
      <c r="H60" s="126">
        <v>2592</v>
      </c>
      <c r="I60" s="47" t="s">
        <v>203</v>
      </c>
      <c r="J60" s="47" t="s">
        <v>27</v>
      </c>
      <c r="K60" s="105" t="s">
        <v>944</v>
      </c>
    </row>
    <row r="61" spans="1:11">
      <c r="A61" s="58">
        <v>2020</v>
      </c>
      <c r="B61" s="47">
        <v>306</v>
      </c>
      <c r="C61" s="102">
        <v>43878</v>
      </c>
      <c r="D61" s="103">
        <v>43895</v>
      </c>
      <c r="E61" s="47" t="s">
        <v>2662</v>
      </c>
      <c r="F61" s="47" t="s">
        <v>2663</v>
      </c>
      <c r="G61" s="47" t="s">
        <v>2664</v>
      </c>
      <c r="H61" s="126">
        <v>321.60000000000002</v>
      </c>
      <c r="I61" s="47" t="s">
        <v>203</v>
      </c>
      <c r="J61" s="47" t="s">
        <v>30</v>
      </c>
      <c r="K61" s="105" t="s">
        <v>484</v>
      </c>
    </row>
    <row r="62" spans="1:11">
      <c r="A62" s="58">
        <v>2020</v>
      </c>
      <c r="B62" s="47">
        <v>306</v>
      </c>
      <c r="C62" s="102">
        <v>43878</v>
      </c>
      <c r="D62" s="103">
        <v>43895</v>
      </c>
      <c r="E62" s="47" t="s">
        <v>2665</v>
      </c>
      <c r="F62" s="47" t="s">
        <v>2666</v>
      </c>
      <c r="G62" s="47" t="s">
        <v>2667</v>
      </c>
      <c r="H62" s="126">
        <v>321.60000000000002</v>
      </c>
      <c r="I62" s="47" t="s">
        <v>203</v>
      </c>
      <c r="J62" s="47" t="s">
        <v>30</v>
      </c>
      <c r="K62" s="105" t="s">
        <v>484</v>
      </c>
    </row>
    <row r="63" spans="1:11">
      <c r="A63" s="58">
        <v>2020</v>
      </c>
      <c r="B63" s="47">
        <v>307</v>
      </c>
      <c r="C63" s="102">
        <v>43878</v>
      </c>
      <c r="D63" s="103">
        <v>43895</v>
      </c>
      <c r="E63" s="47" t="s">
        <v>2668</v>
      </c>
      <c r="F63" s="47" t="s">
        <v>889</v>
      </c>
      <c r="G63" s="47" t="s">
        <v>2669</v>
      </c>
      <c r="H63" s="126">
        <v>78.599999999999994</v>
      </c>
      <c r="I63" s="47" t="s">
        <v>203</v>
      </c>
      <c r="J63" s="47" t="s">
        <v>30</v>
      </c>
      <c r="K63" s="105" t="s">
        <v>484</v>
      </c>
    </row>
    <row r="64" spans="1:11">
      <c r="A64" s="58">
        <v>2020</v>
      </c>
      <c r="B64" s="47">
        <v>571</v>
      </c>
      <c r="C64" s="102">
        <v>43907</v>
      </c>
      <c r="D64" s="103">
        <v>43949</v>
      </c>
      <c r="E64" s="47"/>
      <c r="F64" s="47" t="s">
        <v>2672</v>
      </c>
      <c r="G64" s="47" t="s">
        <v>2673</v>
      </c>
      <c r="H64" s="126">
        <v>2700.6</v>
      </c>
      <c r="I64" s="47" t="s">
        <v>203</v>
      </c>
      <c r="J64" s="47" t="s">
        <v>34</v>
      </c>
      <c r="K64" s="105" t="s">
        <v>503</v>
      </c>
    </row>
    <row r="65" spans="1:11">
      <c r="A65" s="58">
        <v>2020</v>
      </c>
      <c r="B65" s="47">
        <v>519</v>
      </c>
      <c r="C65" s="102">
        <v>43899</v>
      </c>
      <c r="D65" s="103">
        <v>43978</v>
      </c>
      <c r="E65" s="47"/>
      <c r="F65" s="47" t="s">
        <v>2670</v>
      </c>
      <c r="G65" s="47" t="s">
        <v>2671</v>
      </c>
      <c r="H65" s="126">
        <v>428.64</v>
      </c>
      <c r="I65" s="47" t="s">
        <v>203</v>
      </c>
      <c r="J65" s="47" t="s">
        <v>70</v>
      </c>
      <c r="K65" s="105" t="s">
        <v>393</v>
      </c>
    </row>
    <row r="66" spans="1:11">
      <c r="A66" s="58">
        <v>2020</v>
      </c>
      <c r="B66" s="47">
        <v>520</v>
      </c>
      <c r="C66" s="102">
        <v>43899</v>
      </c>
      <c r="D66" s="103">
        <v>43978</v>
      </c>
      <c r="E66" s="47" t="s">
        <v>2619</v>
      </c>
      <c r="F66" s="47" t="s">
        <v>2620</v>
      </c>
      <c r="G66" s="47" t="s">
        <v>2137</v>
      </c>
      <c r="H66" s="126">
        <v>428.64</v>
      </c>
      <c r="I66" s="47" t="s">
        <v>203</v>
      </c>
      <c r="J66" s="47" t="s">
        <v>70</v>
      </c>
      <c r="K66" s="105" t="s">
        <v>393</v>
      </c>
    </row>
    <row r="67" spans="1:11">
      <c r="A67" s="58">
        <v>2020</v>
      </c>
      <c r="B67" s="47">
        <v>521</v>
      </c>
      <c r="C67" s="102">
        <v>43899</v>
      </c>
      <c r="D67" s="103">
        <v>43978</v>
      </c>
      <c r="E67" s="47" t="s">
        <v>2135</v>
      </c>
      <c r="F67" s="47" t="s">
        <v>2136</v>
      </c>
      <c r="G67" s="47" t="s">
        <v>2137</v>
      </c>
      <c r="H67" s="126">
        <v>428.64</v>
      </c>
      <c r="I67" s="47" t="s">
        <v>203</v>
      </c>
      <c r="J67" s="47" t="s">
        <v>70</v>
      </c>
      <c r="K67" s="105" t="s">
        <v>393</v>
      </c>
    </row>
    <row r="68" spans="1:11">
      <c r="A68" s="58">
        <v>2020</v>
      </c>
      <c r="B68" s="47">
        <v>653</v>
      </c>
      <c r="C68" s="102">
        <v>43935</v>
      </c>
      <c r="D68" s="103">
        <v>43990</v>
      </c>
      <c r="E68" s="47" t="s">
        <v>2674</v>
      </c>
      <c r="F68" s="47" t="s">
        <v>2675</v>
      </c>
      <c r="G68" s="47" t="s">
        <v>2676</v>
      </c>
      <c r="H68" s="126">
        <v>1676.4</v>
      </c>
      <c r="I68" s="47" t="s">
        <v>203</v>
      </c>
      <c r="J68" s="47" t="s">
        <v>70</v>
      </c>
      <c r="K68" s="105" t="s">
        <v>393</v>
      </c>
    </row>
    <row r="69" spans="1:11">
      <c r="A69" s="58">
        <v>2020</v>
      </c>
      <c r="B69" s="47">
        <v>829</v>
      </c>
      <c r="C69" s="102">
        <v>43976</v>
      </c>
      <c r="D69" s="103">
        <v>44004</v>
      </c>
      <c r="E69" s="47" t="s">
        <v>2135</v>
      </c>
      <c r="F69" s="47" t="s">
        <v>2680</v>
      </c>
      <c r="G69" s="47" t="s">
        <v>2681</v>
      </c>
      <c r="H69" s="126">
        <v>1008.3</v>
      </c>
      <c r="I69" s="47" t="s">
        <v>2682</v>
      </c>
      <c r="J69" s="47" t="s">
        <v>70</v>
      </c>
      <c r="K69" s="105" t="s">
        <v>393</v>
      </c>
    </row>
    <row r="70" spans="1:11">
      <c r="A70" s="58">
        <v>2020</v>
      </c>
      <c r="B70" s="47">
        <v>741</v>
      </c>
      <c r="C70" s="102">
        <v>43963</v>
      </c>
      <c r="D70" s="103">
        <v>44011</v>
      </c>
      <c r="E70" s="47" t="s">
        <v>2677</v>
      </c>
      <c r="F70" s="47" t="s">
        <v>2678</v>
      </c>
      <c r="G70" s="47" t="s">
        <v>420</v>
      </c>
      <c r="H70" s="126">
        <v>492.6</v>
      </c>
      <c r="I70" s="47" t="s">
        <v>203</v>
      </c>
      <c r="J70" s="47" t="s">
        <v>136</v>
      </c>
      <c r="K70" s="105" t="s">
        <v>1504</v>
      </c>
    </row>
    <row r="71" spans="1:11">
      <c r="A71" s="58">
        <v>2020</v>
      </c>
      <c r="B71" s="47">
        <v>1081</v>
      </c>
      <c r="C71" s="102">
        <v>44019</v>
      </c>
      <c r="D71" s="103">
        <v>44035</v>
      </c>
      <c r="E71" s="47"/>
      <c r="F71" s="47" t="s">
        <v>2679</v>
      </c>
      <c r="G71" s="47" t="s">
        <v>1184</v>
      </c>
      <c r="H71" s="126">
        <v>476.5</v>
      </c>
      <c r="I71" s="47" t="s">
        <v>203</v>
      </c>
      <c r="J71" s="47" t="s">
        <v>56</v>
      </c>
      <c r="K71" s="105" t="s">
        <v>698</v>
      </c>
    </row>
    <row r="72" spans="1:11" ht="15.75" thickBot="1">
      <c r="A72" s="59">
        <v>2020</v>
      </c>
      <c r="B72" s="108">
        <v>1094</v>
      </c>
      <c r="C72" s="109">
        <v>44021</v>
      </c>
      <c r="D72" s="108"/>
      <c r="E72" s="108" t="s">
        <v>2662</v>
      </c>
      <c r="F72" s="108" t="s">
        <v>2663</v>
      </c>
      <c r="G72" s="108" t="s">
        <v>302</v>
      </c>
      <c r="H72" s="127">
        <v>963.96</v>
      </c>
      <c r="I72" s="108" t="s">
        <v>203</v>
      </c>
      <c r="J72" s="108" t="s">
        <v>30</v>
      </c>
      <c r="K72" s="112" t="s">
        <v>484</v>
      </c>
    </row>
    <row r="73" spans="1:11">
      <c r="H73" s="140">
        <f>SUM(H30:H72)</f>
        <v>30510.989999999994</v>
      </c>
    </row>
  </sheetData>
  <autoFilter ref="A29:K72">
    <sortState ref="A30:K72">
      <sortCondition ref="D29:D72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selection sqref="A1:XFD1048576"/>
    </sheetView>
  </sheetViews>
  <sheetFormatPr defaultRowHeight="15"/>
  <cols>
    <col min="1" max="1" width="18.7109375" style="106" customWidth="1"/>
    <col min="2" max="2" width="14" style="98" customWidth="1"/>
    <col min="3" max="4" width="10.140625" style="106" bestFit="1" customWidth="1"/>
    <col min="5" max="5" width="9.140625" style="106"/>
    <col min="6" max="6" width="30.7109375" style="106" bestFit="1" customWidth="1"/>
    <col min="7" max="7" width="30.7109375" style="106" customWidth="1"/>
    <col min="8" max="8" width="15.28515625" style="106" bestFit="1" customWidth="1"/>
    <col min="9" max="10" width="9.140625" style="106"/>
    <col min="11" max="11" width="37.140625" style="106" bestFit="1" customWidth="1"/>
    <col min="12" max="16384" width="9.140625" style="106"/>
  </cols>
  <sheetData>
    <row r="1" spans="1:3">
      <c r="A1" s="106" t="s">
        <v>7</v>
      </c>
      <c r="B1" s="98" t="s">
        <v>206</v>
      </c>
    </row>
    <row r="3" spans="1:3">
      <c r="A3" s="106" t="s">
        <v>280</v>
      </c>
      <c r="B3" s="98" t="s">
        <v>2249</v>
      </c>
    </row>
    <row r="4" spans="1:3">
      <c r="A4" s="99" t="s">
        <v>2341</v>
      </c>
    </row>
    <row r="5" spans="1:3">
      <c r="A5" s="97" t="s">
        <v>2344</v>
      </c>
      <c r="B5" s="98">
        <v>2579.64</v>
      </c>
      <c r="C5" s="140">
        <f>GETPIVOTDATA("Čiastka",$A$3,"Dátum zaúčtovania",3,"roky",2019)-H19-H20</f>
        <v>0</v>
      </c>
    </row>
    <row r="6" spans="1:3">
      <c r="A6" s="97" t="s">
        <v>2346</v>
      </c>
      <c r="B6" s="98">
        <v>1986</v>
      </c>
      <c r="C6" s="140">
        <f>GETPIVOTDATA("Čiastka",$A$3,"Dátum zaúčtovania",5,"roky",2019)-H21-H22-H23-H24-H25</f>
        <v>0</v>
      </c>
    </row>
    <row r="7" spans="1:3">
      <c r="A7" s="97" t="s">
        <v>2347</v>
      </c>
      <c r="B7" s="98">
        <v>309.95999999999998</v>
      </c>
    </row>
    <row r="8" spans="1:3">
      <c r="A8" s="97" t="s">
        <v>2349</v>
      </c>
      <c r="B8" s="98">
        <v>543</v>
      </c>
      <c r="C8" s="140">
        <f>GETPIVOTDATA("Čiastka",$A$3,"Dátum zaúčtovania",8,"roky",2019)-H26</f>
        <v>0</v>
      </c>
    </row>
    <row r="9" spans="1:3">
      <c r="A9" s="97" t="s">
        <v>2350</v>
      </c>
      <c r="B9" s="98">
        <v>6807</v>
      </c>
      <c r="C9" s="140">
        <f>GETPIVOTDATA("Čiastka",$A$3,"Dátum zaúčtovania",9,"roky",2019)-H27-H28-H29-H30-H31-H32-H33-H34-H35-H36-H37-H38-H39-H40-H41</f>
        <v>0</v>
      </c>
    </row>
    <row r="10" spans="1:3">
      <c r="A10" s="97" t="s">
        <v>2352</v>
      </c>
      <c r="B10" s="98">
        <v>1793.4</v>
      </c>
      <c r="C10" s="140">
        <f>GETPIVOTDATA("Čiastka",$A$3,"Dátum zaúčtovania",11,"roky",2019)-H42-H43</f>
        <v>0</v>
      </c>
    </row>
    <row r="11" spans="1:3">
      <c r="A11" s="99" t="s">
        <v>2354</v>
      </c>
    </row>
    <row r="12" spans="1:3">
      <c r="A12" s="97" t="s">
        <v>2342</v>
      </c>
      <c r="B12" s="98">
        <v>31119.48</v>
      </c>
      <c r="C12" s="140">
        <f>GETPIVOTDATA("Čiastka",$A$3,"Dátum zaúčtovania",1,"roky",2020)-H44-H45-H46</f>
        <v>0</v>
      </c>
    </row>
    <row r="13" spans="1:3">
      <c r="A13" s="97" t="s">
        <v>2347</v>
      </c>
      <c r="B13" s="98">
        <v>843</v>
      </c>
      <c r="C13" s="140">
        <f>GETPIVOTDATA("Čiastka",$A$3,"Dátum zaúčtovania",6,"roky",2020)-H47-H48</f>
        <v>0</v>
      </c>
    </row>
    <row r="14" spans="1:3">
      <c r="A14" s="99" t="s">
        <v>281</v>
      </c>
      <c r="B14" s="98">
        <v>45981.479999999996</v>
      </c>
    </row>
    <row r="17" spans="1:11" ht="15.75" thickBot="1"/>
    <row r="18" spans="1:11">
      <c r="A18" s="142" t="s">
        <v>289</v>
      </c>
      <c r="B18" s="143" t="s">
        <v>290</v>
      </c>
      <c r="C18" s="143" t="s">
        <v>291</v>
      </c>
      <c r="D18" s="143" t="s">
        <v>292</v>
      </c>
      <c r="E18" s="143" t="s">
        <v>293</v>
      </c>
      <c r="F18" s="143" t="s">
        <v>294</v>
      </c>
      <c r="G18" s="143" t="s">
        <v>295</v>
      </c>
      <c r="H18" s="144" t="s">
        <v>296</v>
      </c>
      <c r="I18" s="143" t="s">
        <v>297</v>
      </c>
      <c r="J18" s="143" t="s">
        <v>298</v>
      </c>
      <c r="K18" s="145" t="s">
        <v>299</v>
      </c>
    </row>
    <row r="19" spans="1:11">
      <c r="A19" s="58">
        <v>2019</v>
      </c>
      <c r="B19" s="47">
        <v>277</v>
      </c>
      <c r="C19" s="102">
        <v>43508</v>
      </c>
      <c r="D19" s="103">
        <v>43545</v>
      </c>
      <c r="E19" s="47" t="s">
        <v>3097</v>
      </c>
      <c r="F19" s="47" t="s">
        <v>3098</v>
      </c>
      <c r="G19" s="47" t="s">
        <v>420</v>
      </c>
      <c r="H19" s="126">
        <v>420</v>
      </c>
      <c r="I19" s="47" t="s">
        <v>206</v>
      </c>
      <c r="J19" s="47" t="s">
        <v>68</v>
      </c>
      <c r="K19" s="105" t="s">
        <v>604</v>
      </c>
    </row>
    <row r="20" spans="1:11">
      <c r="A20" s="58">
        <v>2019</v>
      </c>
      <c r="B20" s="47">
        <v>214</v>
      </c>
      <c r="C20" s="102">
        <v>43495</v>
      </c>
      <c r="D20" s="103">
        <v>43553</v>
      </c>
      <c r="E20" s="47" t="s">
        <v>3094</v>
      </c>
      <c r="F20" s="47" t="s">
        <v>3095</v>
      </c>
      <c r="G20" s="47" t="s">
        <v>302</v>
      </c>
      <c r="H20" s="126">
        <v>2159.64</v>
      </c>
      <c r="I20" s="47" t="s">
        <v>3096</v>
      </c>
      <c r="J20" s="47" t="s">
        <v>51</v>
      </c>
      <c r="K20" s="105" t="s">
        <v>347</v>
      </c>
    </row>
    <row r="21" spans="1:11">
      <c r="A21" s="58">
        <v>2019</v>
      </c>
      <c r="B21" s="47">
        <v>694</v>
      </c>
      <c r="C21" s="102">
        <v>43563</v>
      </c>
      <c r="D21" s="103">
        <v>43600</v>
      </c>
      <c r="E21" s="47" t="s">
        <v>3099</v>
      </c>
      <c r="F21" s="47" t="s">
        <v>3100</v>
      </c>
      <c r="G21" s="47" t="s">
        <v>420</v>
      </c>
      <c r="H21" s="126">
        <v>421.5</v>
      </c>
      <c r="I21" s="47" t="s">
        <v>3101</v>
      </c>
      <c r="J21" s="47" t="s">
        <v>53</v>
      </c>
      <c r="K21" s="105" t="s">
        <v>377</v>
      </c>
    </row>
    <row r="22" spans="1:11">
      <c r="A22" s="58">
        <v>2019</v>
      </c>
      <c r="B22" s="47">
        <v>695</v>
      </c>
      <c r="C22" s="102">
        <v>43563</v>
      </c>
      <c r="D22" s="103">
        <v>43600</v>
      </c>
      <c r="E22" s="47" t="s">
        <v>3102</v>
      </c>
      <c r="F22" s="47" t="s">
        <v>3103</v>
      </c>
      <c r="G22" s="47" t="s">
        <v>420</v>
      </c>
      <c r="H22" s="126">
        <v>421.5</v>
      </c>
      <c r="I22" s="47" t="s">
        <v>3101</v>
      </c>
      <c r="J22" s="47" t="s">
        <v>53</v>
      </c>
      <c r="K22" s="105" t="s">
        <v>377</v>
      </c>
    </row>
    <row r="23" spans="1:11">
      <c r="A23" s="58">
        <v>2019</v>
      </c>
      <c r="B23" s="47">
        <v>844</v>
      </c>
      <c r="C23" s="102">
        <v>43578</v>
      </c>
      <c r="D23" s="103">
        <v>43600</v>
      </c>
      <c r="E23" s="47" t="s">
        <v>3116</v>
      </c>
      <c r="F23" s="47" t="s">
        <v>3117</v>
      </c>
      <c r="G23" s="47" t="s">
        <v>1169</v>
      </c>
      <c r="H23" s="126">
        <v>381</v>
      </c>
      <c r="I23" s="47" t="s">
        <v>3101</v>
      </c>
      <c r="J23" s="47" t="s">
        <v>34</v>
      </c>
      <c r="K23" s="105" t="s">
        <v>503</v>
      </c>
    </row>
    <row r="24" spans="1:11">
      <c r="A24" s="58">
        <v>2019</v>
      </c>
      <c r="B24" s="47">
        <v>845</v>
      </c>
      <c r="C24" s="102">
        <v>43578</v>
      </c>
      <c r="D24" s="103">
        <v>43600</v>
      </c>
      <c r="E24" s="47" t="s">
        <v>3118</v>
      </c>
      <c r="F24" s="47" t="s">
        <v>3119</v>
      </c>
      <c r="G24" s="47" t="s">
        <v>1169</v>
      </c>
      <c r="H24" s="126">
        <v>381</v>
      </c>
      <c r="I24" s="47" t="s">
        <v>3101</v>
      </c>
      <c r="J24" s="47" t="s">
        <v>34</v>
      </c>
      <c r="K24" s="105" t="s">
        <v>503</v>
      </c>
    </row>
    <row r="25" spans="1:11">
      <c r="A25" s="58">
        <v>2019</v>
      </c>
      <c r="B25" s="47">
        <v>846</v>
      </c>
      <c r="C25" s="102">
        <v>43578</v>
      </c>
      <c r="D25" s="103">
        <v>43600</v>
      </c>
      <c r="E25" s="47" t="s">
        <v>3120</v>
      </c>
      <c r="F25" s="47" t="s">
        <v>3121</v>
      </c>
      <c r="G25" s="47" t="s">
        <v>3122</v>
      </c>
      <c r="H25" s="126">
        <v>381</v>
      </c>
      <c r="I25" s="47" t="s">
        <v>3101</v>
      </c>
      <c r="J25" s="47" t="s">
        <v>989</v>
      </c>
      <c r="K25" s="105" t="s">
        <v>990</v>
      </c>
    </row>
    <row r="26" spans="1:11">
      <c r="A26" s="58">
        <v>2019</v>
      </c>
      <c r="B26" s="47">
        <v>1392</v>
      </c>
      <c r="C26" s="102">
        <v>43661</v>
      </c>
      <c r="D26" s="103">
        <v>43697</v>
      </c>
      <c r="E26" s="47" t="s">
        <v>3135</v>
      </c>
      <c r="F26" s="47" t="s">
        <v>3136</v>
      </c>
      <c r="G26" s="47" t="s">
        <v>3137</v>
      </c>
      <c r="H26" s="126">
        <v>543</v>
      </c>
      <c r="I26" s="47" t="s">
        <v>3101</v>
      </c>
      <c r="J26" s="47" t="s">
        <v>130</v>
      </c>
      <c r="K26" s="105" t="s">
        <v>772</v>
      </c>
    </row>
    <row r="27" spans="1:11">
      <c r="A27" s="58">
        <v>2019</v>
      </c>
      <c r="B27" s="47">
        <v>843</v>
      </c>
      <c r="C27" s="102">
        <v>43578</v>
      </c>
      <c r="D27" s="103">
        <v>43724</v>
      </c>
      <c r="E27" s="47" t="s">
        <v>3104</v>
      </c>
      <c r="F27" s="47" t="s">
        <v>3105</v>
      </c>
      <c r="G27" s="47" t="s">
        <v>1169</v>
      </c>
      <c r="H27" s="126">
        <v>420</v>
      </c>
      <c r="I27" s="47" t="s">
        <v>3101</v>
      </c>
      <c r="J27" s="47" t="s">
        <v>29</v>
      </c>
      <c r="K27" s="105" t="s">
        <v>315</v>
      </c>
    </row>
    <row r="28" spans="1:11">
      <c r="A28" s="58">
        <v>2019</v>
      </c>
      <c r="B28" s="47">
        <v>843</v>
      </c>
      <c r="C28" s="102">
        <v>43578</v>
      </c>
      <c r="D28" s="103">
        <v>43724</v>
      </c>
      <c r="E28" s="47" t="s">
        <v>3106</v>
      </c>
      <c r="F28" s="47" t="s">
        <v>3107</v>
      </c>
      <c r="G28" s="47" t="s">
        <v>1169</v>
      </c>
      <c r="H28" s="126">
        <v>420</v>
      </c>
      <c r="I28" s="47" t="s">
        <v>3101</v>
      </c>
      <c r="J28" s="47" t="s">
        <v>29</v>
      </c>
      <c r="K28" s="105" t="s">
        <v>315</v>
      </c>
    </row>
    <row r="29" spans="1:11">
      <c r="A29" s="58">
        <v>2019</v>
      </c>
      <c r="B29" s="47">
        <v>843</v>
      </c>
      <c r="C29" s="102">
        <v>43578</v>
      </c>
      <c r="D29" s="103">
        <v>43724</v>
      </c>
      <c r="E29" s="47" t="s">
        <v>3108</v>
      </c>
      <c r="F29" s="47" t="s">
        <v>3109</v>
      </c>
      <c r="G29" s="47" t="s">
        <v>1169</v>
      </c>
      <c r="H29" s="126">
        <v>420</v>
      </c>
      <c r="I29" s="47" t="s">
        <v>3101</v>
      </c>
      <c r="J29" s="47" t="s">
        <v>29</v>
      </c>
      <c r="K29" s="105" t="s">
        <v>315</v>
      </c>
    </row>
    <row r="30" spans="1:11">
      <c r="A30" s="58">
        <v>2019</v>
      </c>
      <c r="B30" s="47">
        <v>843</v>
      </c>
      <c r="C30" s="102">
        <v>43578</v>
      </c>
      <c r="D30" s="103">
        <v>43724</v>
      </c>
      <c r="E30" s="47" t="s">
        <v>3110</v>
      </c>
      <c r="F30" s="47" t="s">
        <v>3111</v>
      </c>
      <c r="G30" s="47" t="s">
        <v>1169</v>
      </c>
      <c r="H30" s="126">
        <v>420</v>
      </c>
      <c r="I30" s="47" t="s">
        <v>3101</v>
      </c>
      <c r="J30" s="47" t="s">
        <v>29</v>
      </c>
      <c r="K30" s="105" t="s">
        <v>315</v>
      </c>
    </row>
    <row r="31" spans="1:11">
      <c r="A31" s="58">
        <v>2019</v>
      </c>
      <c r="B31" s="47">
        <v>843</v>
      </c>
      <c r="C31" s="102">
        <v>43578</v>
      </c>
      <c r="D31" s="103">
        <v>43724</v>
      </c>
      <c r="E31" s="47" t="s">
        <v>3112</v>
      </c>
      <c r="F31" s="47" t="s">
        <v>3113</v>
      </c>
      <c r="G31" s="47" t="s">
        <v>1169</v>
      </c>
      <c r="H31" s="126">
        <v>420</v>
      </c>
      <c r="I31" s="47" t="s">
        <v>3101</v>
      </c>
      <c r="J31" s="47" t="s">
        <v>29</v>
      </c>
      <c r="K31" s="105" t="s">
        <v>315</v>
      </c>
    </row>
    <row r="32" spans="1:11">
      <c r="A32" s="58">
        <v>2019</v>
      </c>
      <c r="B32" s="47">
        <v>843</v>
      </c>
      <c r="C32" s="102">
        <v>43578</v>
      </c>
      <c r="D32" s="103">
        <v>43724</v>
      </c>
      <c r="E32" s="47" t="s">
        <v>3114</v>
      </c>
      <c r="F32" s="47" t="s">
        <v>3115</v>
      </c>
      <c r="G32" s="47" t="s">
        <v>1169</v>
      </c>
      <c r="H32" s="126">
        <v>420</v>
      </c>
      <c r="I32" s="47" t="s">
        <v>3101</v>
      </c>
      <c r="J32" s="47" t="s">
        <v>29</v>
      </c>
      <c r="K32" s="105" t="s">
        <v>315</v>
      </c>
    </row>
    <row r="33" spans="1:11">
      <c r="A33" s="58">
        <v>2019</v>
      </c>
      <c r="B33" s="47">
        <v>1201</v>
      </c>
      <c r="C33" s="102">
        <v>43626</v>
      </c>
      <c r="D33" s="103">
        <v>43724</v>
      </c>
      <c r="E33" s="47" t="s">
        <v>3123</v>
      </c>
      <c r="F33" s="47" t="s">
        <v>3124</v>
      </c>
      <c r="G33" s="47" t="s">
        <v>3125</v>
      </c>
      <c r="H33" s="126">
        <v>420</v>
      </c>
      <c r="I33" s="47" t="s">
        <v>206</v>
      </c>
      <c r="J33" s="47" t="s">
        <v>52</v>
      </c>
      <c r="K33" s="105" t="s">
        <v>319</v>
      </c>
    </row>
    <row r="34" spans="1:11">
      <c r="A34" s="58">
        <v>2019</v>
      </c>
      <c r="B34" s="47">
        <v>1213</v>
      </c>
      <c r="C34" s="102">
        <v>43626</v>
      </c>
      <c r="D34" s="103">
        <v>43724</v>
      </c>
      <c r="E34" s="47" t="s">
        <v>3126</v>
      </c>
      <c r="F34" s="47" t="s">
        <v>3127</v>
      </c>
      <c r="G34" s="47" t="s">
        <v>1092</v>
      </c>
      <c r="H34" s="126">
        <v>420</v>
      </c>
      <c r="I34" s="47" t="s">
        <v>206</v>
      </c>
      <c r="J34" s="47" t="s">
        <v>331</v>
      </c>
      <c r="K34" s="105" t="s">
        <v>332</v>
      </c>
    </row>
    <row r="35" spans="1:11">
      <c r="A35" s="58">
        <v>2019</v>
      </c>
      <c r="B35" s="47">
        <v>1213</v>
      </c>
      <c r="C35" s="102">
        <v>43626</v>
      </c>
      <c r="D35" s="103">
        <v>43724</v>
      </c>
      <c r="E35" s="47" t="s">
        <v>3128</v>
      </c>
      <c r="F35" s="47" t="s">
        <v>3127</v>
      </c>
      <c r="G35" s="47" t="s">
        <v>1092</v>
      </c>
      <c r="H35" s="126">
        <v>420</v>
      </c>
      <c r="I35" s="47" t="s">
        <v>206</v>
      </c>
      <c r="J35" s="47" t="s">
        <v>331</v>
      </c>
      <c r="K35" s="105" t="s">
        <v>332</v>
      </c>
    </row>
    <row r="36" spans="1:11">
      <c r="A36" s="58">
        <v>2019</v>
      </c>
      <c r="B36" s="47">
        <v>1213</v>
      </c>
      <c r="C36" s="102">
        <v>43626</v>
      </c>
      <c r="D36" s="103">
        <v>43724</v>
      </c>
      <c r="E36" s="47" t="s">
        <v>3129</v>
      </c>
      <c r="F36" s="47" t="s">
        <v>3127</v>
      </c>
      <c r="G36" s="47" t="s">
        <v>1092</v>
      </c>
      <c r="H36" s="126">
        <v>420</v>
      </c>
      <c r="I36" s="47" t="s">
        <v>206</v>
      </c>
      <c r="J36" s="47" t="s">
        <v>331</v>
      </c>
      <c r="K36" s="105" t="s">
        <v>332</v>
      </c>
    </row>
    <row r="37" spans="1:11">
      <c r="A37" s="58">
        <v>2019</v>
      </c>
      <c r="B37" s="47">
        <v>1213</v>
      </c>
      <c r="C37" s="102">
        <v>43626</v>
      </c>
      <c r="D37" s="103">
        <v>43724</v>
      </c>
      <c r="E37" s="47" t="s">
        <v>3130</v>
      </c>
      <c r="F37" s="47" t="s">
        <v>3127</v>
      </c>
      <c r="G37" s="47" t="s">
        <v>1092</v>
      </c>
      <c r="H37" s="126">
        <v>420</v>
      </c>
      <c r="I37" s="47" t="s">
        <v>206</v>
      </c>
      <c r="J37" s="47" t="s">
        <v>331</v>
      </c>
      <c r="K37" s="105" t="s">
        <v>332</v>
      </c>
    </row>
    <row r="38" spans="1:11">
      <c r="A38" s="58">
        <v>2019</v>
      </c>
      <c r="B38" s="47">
        <v>1213</v>
      </c>
      <c r="C38" s="102">
        <v>43626</v>
      </c>
      <c r="D38" s="103">
        <v>43724</v>
      </c>
      <c r="E38" s="47" t="s">
        <v>3131</v>
      </c>
      <c r="F38" s="47" t="s">
        <v>3127</v>
      </c>
      <c r="G38" s="47" t="s">
        <v>1092</v>
      </c>
      <c r="H38" s="126">
        <v>420</v>
      </c>
      <c r="I38" s="47" t="s">
        <v>206</v>
      </c>
      <c r="J38" s="47" t="s">
        <v>331</v>
      </c>
      <c r="K38" s="105" t="s">
        <v>332</v>
      </c>
    </row>
    <row r="39" spans="1:11">
      <c r="A39" s="58">
        <v>2019</v>
      </c>
      <c r="B39" s="47">
        <v>1213</v>
      </c>
      <c r="C39" s="102">
        <v>43626</v>
      </c>
      <c r="D39" s="103">
        <v>43724</v>
      </c>
      <c r="E39" s="47" t="s">
        <v>3132</v>
      </c>
      <c r="F39" s="47" t="s">
        <v>3127</v>
      </c>
      <c r="G39" s="47" t="s">
        <v>1092</v>
      </c>
      <c r="H39" s="126">
        <v>420</v>
      </c>
      <c r="I39" s="47" t="s">
        <v>206</v>
      </c>
      <c r="J39" s="47" t="s">
        <v>652</v>
      </c>
      <c r="K39" s="105" t="s">
        <v>653</v>
      </c>
    </row>
    <row r="40" spans="1:11">
      <c r="A40" s="58">
        <v>2019</v>
      </c>
      <c r="B40" s="47">
        <v>1214</v>
      </c>
      <c r="C40" s="102">
        <v>43626</v>
      </c>
      <c r="D40" s="103">
        <v>43724</v>
      </c>
      <c r="E40" s="47" t="s">
        <v>3133</v>
      </c>
      <c r="F40" s="47" t="s">
        <v>3134</v>
      </c>
      <c r="G40" s="47" t="s">
        <v>1092</v>
      </c>
      <c r="H40" s="126">
        <v>420</v>
      </c>
      <c r="I40" s="47" t="s">
        <v>206</v>
      </c>
      <c r="J40" s="47" t="s">
        <v>331</v>
      </c>
      <c r="K40" s="105" t="s">
        <v>332</v>
      </c>
    </row>
    <row r="41" spans="1:11">
      <c r="A41" s="58">
        <v>2019</v>
      </c>
      <c r="B41" s="47">
        <v>1557</v>
      </c>
      <c r="C41" s="102">
        <v>43703</v>
      </c>
      <c r="D41" s="103">
        <v>43731</v>
      </c>
      <c r="E41" s="47" t="s">
        <v>1372</v>
      </c>
      <c r="F41" s="47" t="s">
        <v>784</v>
      </c>
      <c r="G41" s="47" t="s">
        <v>622</v>
      </c>
      <c r="H41" s="126">
        <v>927</v>
      </c>
      <c r="I41" s="47" t="s">
        <v>3101</v>
      </c>
      <c r="J41" s="47" t="s">
        <v>29</v>
      </c>
      <c r="K41" s="105" t="s">
        <v>315</v>
      </c>
    </row>
    <row r="42" spans="1:11">
      <c r="A42" s="58">
        <v>2019</v>
      </c>
      <c r="B42" s="47">
        <v>1735</v>
      </c>
      <c r="C42" s="102">
        <v>43735</v>
      </c>
      <c r="D42" s="103">
        <v>43794</v>
      </c>
      <c r="E42" s="47" t="s">
        <v>1552</v>
      </c>
      <c r="F42" s="47" t="s">
        <v>784</v>
      </c>
      <c r="G42" s="47" t="s">
        <v>3138</v>
      </c>
      <c r="H42" s="126">
        <v>483</v>
      </c>
      <c r="I42" s="47" t="s">
        <v>206</v>
      </c>
      <c r="J42" s="47" t="s">
        <v>27</v>
      </c>
      <c r="K42" s="105" t="s">
        <v>944</v>
      </c>
    </row>
    <row r="43" spans="1:11">
      <c r="A43" s="58">
        <v>2019</v>
      </c>
      <c r="B43" s="47">
        <v>1804</v>
      </c>
      <c r="C43" s="102">
        <v>43745</v>
      </c>
      <c r="D43" s="103">
        <v>43798</v>
      </c>
      <c r="E43" s="47" t="s">
        <v>3112</v>
      </c>
      <c r="F43" s="47" t="s">
        <v>3113</v>
      </c>
      <c r="G43" s="47" t="s">
        <v>459</v>
      </c>
      <c r="H43" s="126">
        <v>1310.4000000000001</v>
      </c>
      <c r="I43" s="47" t="s">
        <v>3101</v>
      </c>
      <c r="J43" s="47" t="s">
        <v>29</v>
      </c>
      <c r="K43" s="105" t="s">
        <v>315</v>
      </c>
    </row>
    <row r="44" spans="1:11">
      <c r="A44" s="58">
        <v>2019</v>
      </c>
      <c r="B44" s="47">
        <v>2074</v>
      </c>
      <c r="C44" s="102">
        <v>43801</v>
      </c>
      <c r="D44" s="103">
        <v>43838</v>
      </c>
      <c r="E44" s="47" t="s">
        <v>3116</v>
      </c>
      <c r="F44" s="47" t="s">
        <v>3117</v>
      </c>
      <c r="G44" s="47" t="s">
        <v>302</v>
      </c>
      <c r="H44" s="126">
        <v>14352.96</v>
      </c>
      <c r="I44" s="47" t="s">
        <v>3101</v>
      </c>
      <c r="J44" s="47" t="s">
        <v>136</v>
      </c>
      <c r="K44" s="105" t="s">
        <v>1504</v>
      </c>
    </row>
    <row r="45" spans="1:11">
      <c r="A45" s="58">
        <v>2019</v>
      </c>
      <c r="B45" s="47">
        <v>2062</v>
      </c>
      <c r="C45" s="102">
        <v>43795</v>
      </c>
      <c r="D45" s="103">
        <v>43839</v>
      </c>
      <c r="E45" s="47" t="s">
        <v>3139</v>
      </c>
      <c r="F45" s="47" t="s">
        <v>3140</v>
      </c>
      <c r="G45" s="47" t="s">
        <v>302</v>
      </c>
      <c r="H45" s="126">
        <v>10390.799999999999</v>
      </c>
      <c r="I45" s="47" t="s">
        <v>3101</v>
      </c>
      <c r="J45" s="47" t="s">
        <v>136</v>
      </c>
      <c r="K45" s="105" t="s">
        <v>1504</v>
      </c>
    </row>
    <row r="46" spans="1:11">
      <c r="A46" s="58">
        <v>2019</v>
      </c>
      <c r="B46" s="47">
        <v>2071</v>
      </c>
      <c r="C46" s="102">
        <v>43797</v>
      </c>
      <c r="D46" s="103">
        <v>43840</v>
      </c>
      <c r="E46" s="47" t="s">
        <v>3118</v>
      </c>
      <c r="F46" s="47" t="s">
        <v>3119</v>
      </c>
      <c r="G46" s="47" t="s">
        <v>302</v>
      </c>
      <c r="H46" s="126">
        <v>6375.72</v>
      </c>
      <c r="I46" s="47" t="s">
        <v>3101</v>
      </c>
      <c r="J46" s="47" t="s">
        <v>136</v>
      </c>
      <c r="K46" s="105" t="s">
        <v>1504</v>
      </c>
    </row>
    <row r="47" spans="1:11">
      <c r="A47" s="58">
        <v>2020</v>
      </c>
      <c r="B47" s="47">
        <v>737</v>
      </c>
      <c r="C47" s="102">
        <v>43963</v>
      </c>
      <c r="D47" s="103">
        <v>43986</v>
      </c>
      <c r="E47" s="47" t="s">
        <v>3118</v>
      </c>
      <c r="F47" s="47" t="s">
        <v>3119</v>
      </c>
      <c r="G47" s="47" t="s">
        <v>420</v>
      </c>
      <c r="H47" s="126">
        <v>421.5</v>
      </c>
      <c r="I47" s="47" t="s">
        <v>3101</v>
      </c>
      <c r="J47" s="47" t="s">
        <v>136</v>
      </c>
      <c r="K47" s="105" t="s">
        <v>1504</v>
      </c>
    </row>
    <row r="48" spans="1:11">
      <c r="A48" s="58">
        <v>2020</v>
      </c>
      <c r="B48" s="47">
        <v>737</v>
      </c>
      <c r="C48" s="102">
        <v>43963</v>
      </c>
      <c r="D48" s="103">
        <v>43986</v>
      </c>
      <c r="E48" s="47" t="s">
        <v>3116</v>
      </c>
      <c r="F48" s="47" t="s">
        <v>3117</v>
      </c>
      <c r="G48" s="47" t="s">
        <v>420</v>
      </c>
      <c r="H48" s="126">
        <v>421.5</v>
      </c>
      <c r="I48" s="47" t="s">
        <v>3101</v>
      </c>
      <c r="J48" s="47" t="s">
        <v>136</v>
      </c>
      <c r="K48" s="105" t="s">
        <v>1504</v>
      </c>
    </row>
    <row r="49" spans="1:11">
      <c r="A49" s="58">
        <v>2020</v>
      </c>
      <c r="B49" s="47">
        <v>1044</v>
      </c>
      <c r="C49" s="102">
        <v>44008</v>
      </c>
      <c r="D49" s="103">
        <v>44032</v>
      </c>
      <c r="E49" s="47" t="s">
        <v>3106</v>
      </c>
      <c r="F49" s="47" t="s">
        <v>3107</v>
      </c>
      <c r="G49" s="47" t="s">
        <v>3141</v>
      </c>
      <c r="H49" s="126">
        <v>350</v>
      </c>
      <c r="I49" s="47" t="s">
        <v>206</v>
      </c>
      <c r="J49" s="47" t="s">
        <v>29</v>
      </c>
      <c r="K49" s="105" t="s">
        <v>315</v>
      </c>
    </row>
    <row r="50" spans="1:11">
      <c r="A50" s="58">
        <v>2020</v>
      </c>
      <c r="B50" s="47">
        <v>1044</v>
      </c>
      <c r="C50" s="102">
        <v>44008</v>
      </c>
      <c r="D50" s="103">
        <v>44032</v>
      </c>
      <c r="E50" s="47" t="s">
        <v>3108</v>
      </c>
      <c r="F50" s="47" t="s">
        <v>3109</v>
      </c>
      <c r="G50" s="47" t="s">
        <v>3141</v>
      </c>
      <c r="H50" s="126">
        <v>350</v>
      </c>
      <c r="I50" s="47" t="s">
        <v>206</v>
      </c>
      <c r="J50" s="47" t="s">
        <v>29</v>
      </c>
      <c r="K50" s="105" t="s">
        <v>315</v>
      </c>
    </row>
    <row r="51" spans="1:11">
      <c r="A51" s="58">
        <v>2020</v>
      </c>
      <c r="B51" s="47">
        <v>1044</v>
      </c>
      <c r="C51" s="102">
        <v>44008</v>
      </c>
      <c r="D51" s="103">
        <v>44032</v>
      </c>
      <c r="E51" s="47" t="s">
        <v>3110</v>
      </c>
      <c r="F51" s="47" t="s">
        <v>3111</v>
      </c>
      <c r="G51" s="47" t="s">
        <v>3141</v>
      </c>
      <c r="H51" s="126">
        <v>350</v>
      </c>
      <c r="I51" s="47" t="s">
        <v>206</v>
      </c>
      <c r="J51" s="47" t="s">
        <v>29</v>
      </c>
      <c r="K51" s="105" t="s">
        <v>315</v>
      </c>
    </row>
    <row r="52" spans="1:11">
      <c r="A52" s="58">
        <v>2020</v>
      </c>
      <c r="B52" s="47">
        <v>1044</v>
      </c>
      <c r="C52" s="102">
        <v>44008</v>
      </c>
      <c r="D52" s="103">
        <v>44032</v>
      </c>
      <c r="E52" s="47" t="s">
        <v>3112</v>
      </c>
      <c r="F52" s="47" t="s">
        <v>3113</v>
      </c>
      <c r="G52" s="47" t="s">
        <v>3141</v>
      </c>
      <c r="H52" s="126">
        <v>350</v>
      </c>
      <c r="I52" s="47" t="s">
        <v>206</v>
      </c>
      <c r="J52" s="47" t="s">
        <v>29</v>
      </c>
      <c r="K52" s="105" t="s">
        <v>315</v>
      </c>
    </row>
    <row r="53" spans="1:11">
      <c r="A53" s="58">
        <v>2020</v>
      </c>
      <c r="B53" s="47">
        <v>1044</v>
      </c>
      <c r="C53" s="102">
        <v>44008</v>
      </c>
      <c r="D53" s="103">
        <v>44032</v>
      </c>
      <c r="E53" s="47" t="s">
        <v>3114</v>
      </c>
      <c r="F53" s="47" t="s">
        <v>3115</v>
      </c>
      <c r="G53" s="47" t="s">
        <v>3141</v>
      </c>
      <c r="H53" s="126">
        <v>350</v>
      </c>
      <c r="I53" s="47" t="s">
        <v>206</v>
      </c>
      <c r="J53" s="47" t="s">
        <v>29</v>
      </c>
      <c r="K53" s="105" t="s">
        <v>315</v>
      </c>
    </row>
    <row r="54" spans="1:11" ht="15.75" thickBot="1">
      <c r="A54" s="59">
        <v>2020</v>
      </c>
      <c r="B54" s="108">
        <v>1044</v>
      </c>
      <c r="C54" s="109">
        <v>44008</v>
      </c>
      <c r="D54" s="146">
        <v>44032</v>
      </c>
      <c r="E54" s="108" t="s">
        <v>3116</v>
      </c>
      <c r="F54" s="108" t="s">
        <v>3117</v>
      </c>
      <c r="G54" s="108" t="s">
        <v>3141</v>
      </c>
      <c r="H54" s="127">
        <v>350</v>
      </c>
      <c r="I54" s="108" t="s">
        <v>206</v>
      </c>
      <c r="J54" s="108" t="s">
        <v>136</v>
      </c>
      <c r="K54" s="112" t="s">
        <v>315</v>
      </c>
    </row>
  </sheetData>
  <autoFilter ref="A18:K54">
    <sortState ref="A19:K54">
      <sortCondition ref="D18:D5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2:O504"/>
  <sheetViews>
    <sheetView tabSelected="1" workbookViewId="0"/>
  </sheetViews>
  <sheetFormatPr defaultRowHeight="15"/>
  <cols>
    <col min="1" max="1" width="20.7109375" customWidth="1"/>
    <col min="2" max="2" width="18.85546875" customWidth="1"/>
    <col min="3" max="3" width="20.28515625" customWidth="1"/>
    <col min="4" max="4" width="14.140625" customWidth="1"/>
    <col min="5" max="5" width="15" bestFit="1" customWidth="1"/>
    <col min="7" max="9" width="8.140625" customWidth="1"/>
    <col min="12" max="12" width="18.85546875" bestFit="1" customWidth="1"/>
    <col min="13" max="13" width="4" bestFit="1" customWidth="1"/>
    <col min="14" max="14" width="10" bestFit="1" customWidth="1"/>
    <col min="15" max="15" width="12" style="5" bestFit="1" customWidth="1"/>
    <col min="20" max="21" width="8.140625" customWidth="1"/>
    <col min="36" max="39" width="8.140625" customWidth="1"/>
    <col min="49" max="50" width="8.140625" customWidth="1"/>
    <col min="74" max="75" width="8.140625" customWidth="1"/>
    <col min="84" max="84" width="8.140625" customWidth="1"/>
    <col min="94" max="96" width="8.140625" customWidth="1"/>
    <col min="113" max="125" width="10.140625" bestFit="1" customWidth="1"/>
    <col min="128" max="135" width="10.140625" bestFit="1" customWidth="1"/>
    <col min="139" max="150" width="10.140625" bestFit="1" customWidth="1"/>
    <col min="161" max="162" width="8.140625" customWidth="1"/>
    <col min="174" max="174" width="8.140625" customWidth="1"/>
    <col min="183" max="184" width="8.140625" customWidth="1"/>
    <col min="191" max="191" width="8.140625" customWidth="1"/>
    <col min="202" max="202" width="8.140625" customWidth="1"/>
    <col min="210" max="212" width="8.140625" customWidth="1"/>
    <col min="225" max="225" width="9.5703125" bestFit="1" customWidth="1"/>
    <col min="226" max="226" width="15" bestFit="1" customWidth="1"/>
    <col min="234" max="234" width="10" bestFit="1" customWidth="1"/>
    <col min="235" max="235" width="9" customWidth="1"/>
    <col min="236" max="237" width="8.140625" customWidth="1"/>
    <col min="248" max="249" width="8.140625" customWidth="1"/>
    <col min="264" max="267" width="8.140625" customWidth="1"/>
    <col min="277" max="277" width="8.140625" customWidth="1"/>
    <col min="278" max="278" width="9" customWidth="1"/>
    <col min="302" max="303" width="8.140625" customWidth="1"/>
    <col min="312" max="312" width="9" customWidth="1"/>
    <col min="322" max="324" width="8.140625" customWidth="1"/>
    <col min="341" max="353" width="10.140625" bestFit="1" customWidth="1"/>
    <col min="356" max="363" width="10.140625" bestFit="1" customWidth="1"/>
    <col min="367" max="378" width="10.140625" bestFit="1" customWidth="1"/>
    <col min="389" max="389" width="8.140625" customWidth="1"/>
    <col min="390" max="390" width="9" customWidth="1"/>
    <col min="402" max="402" width="8.140625" customWidth="1"/>
    <col min="411" max="412" width="8.140625" customWidth="1"/>
    <col min="418" max="418" width="9.7109375" bestFit="1" customWidth="1"/>
    <col min="419" max="419" width="9" customWidth="1"/>
    <col min="430" max="430" width="9" customWidth="1"/>
    <col min="433" max="433" width="10" bestFit="1" customWidth="1"/>
    <col min="438" max="440" width="8.140625" customWidth="1"/>
    <col min="453" max="453" width="9.5703125" bestFit="1" customWidth="1"/>
    <col min="454" max="454" width="22" bestFit="1" customWidth="1"/>
    <col min="455" max="455" width="22.85546875" bestFit="1" customWidth="1"/>
  </cols>
  <sheetData>
    <row r="2" spans="1:15" ht="15.75" thickBot="1"/>
    <row r="3" spans="1:15">
      <c r="D3" s="9" t="s">
        <v>283</v>
      </c>
      <c r="L3" s="12" t="s">
        <v>285</v>
      </c>
      <c r="M3" s="11"/>
      <c r="N3" s="11" t="s">
        <v>286</v>
      </c>
      <c r="O3" s="19" t="s">
        <v>287</v>
      </c>
    </row>
    <row r="4" spans="1:15">
      <c r="A4" s="9" t="s">
        <v>7</v>
      </c>
      <c r="B4" s="9" t="s">
        <v>2355</v>
      </c>
      <c r="C4" s="9" t="s">
        <v>0</v>
      </c>
      <c r="D4" s="6" t="s">
        <v>282</v>
      </c>
      <c r="E4" s="6" t="s">
        <v>284</v>
      </c>
      <c r="L4" s="20" t="s">
        <v>219</v>
      </c>
      <c r="M4" s="21">
        <v>881</v>
      </c>
      <c r="N4" s="191">
        <v>552702.40000000061</v>
      </c>
      <c r="O4" s="16">
        <v>0.28224288906631623</v>
      </c>
    </row>
    <row r="5" spans="1:15">
      <c r="A5" s="6" t="s">
        <v>275</v>
      </c>
      <c r="B5" s="6" t="s">
        <v>2354</v>
      </c>
      <c r="C5" s="6" t="s">
        <v>2344</v>
      </c>
      <c r="D5" s="4">
        <v>1</v>
      </c>
      <c r="E5" s="7">
        <v>1146.97</v>
      </c>
      <c r="L5" s="20" t="s">
        <v>262</v>
      </c>
      <c r="M5" s="21">
        <v>113</v>
      </c>
      <c r="N5" s="191">
        <v>400713.12000000011</v>
      </c>
      <c r="O5" s="16">
        <v>0.2046280759330471</v>
      </c>
    </row>
    <row r="6" spans="1:15">
      <c r="C6" s="6" t="s">
        <v>2348</v>
      </c>
      <c r="D6" s="4">
        <v>1</v>
      </c>
      <c r="E6" s="7">
        <v>961.2</v>
      </c>
      <c r="L6" s="20" t="s">
        <v>270</v>
      </c>
      <c r="M6" s="21">
        <v>78</v>
      </c>
      <c r="N6" s="191">
        <v>173910.82000000007</v>
      </c>
      <c r="O6" s="16">
        <v>8.8809262048965332E-2</v>
      </c>
    </row>
    <row r="7" spans="1:15">
      <c r="A7" s="6" t="s">
        <v>2250</v>
      </c>
      <c r="B7" s="6"/>
      <c r="C7" s="6"/>
      <c r="D7" s="4">
        <v>2</v>
      </c>
      <c r="E7" s="7">
        <v>2108.17</v>
      </c>
      <c r="L7" s="20" t="s">
        <v>220</v>
      </c>
      <c r="M7" s="21">
        <v>232</v>
      </c>
      <c r="N7" s="191">
        <v>110464.08000000005</v>
      </c>
      <c r="O7" s="16">
        <v>5.6409563405645902E-2</v>
      </c>
    </row>
    <row r="8" spans="1:15">
      <c r="A8" s="6" t="s">
        <v>187</v>
      </c>
      <c r="B8" s="6" t="s">
        <v>2341</v>
      </c>
      <c r="C8" s="6" t="s">
        <v>2343</v>
      </c>
      <c r="D8" s="4">
        <v>1</v>
      </c>
      <c r="E8" s="7">
        <v>476.57</v>
      </c>
      <c r="L8" s="20" t="s">
        <v>258</v>
      </c>
      <c r="M8" s="21">
        <v>5</v>
      </c>
      <c r="N8" s="191">
        <v>94389.6</v>
      </c>
      <c r="O8" s="16">
        <v>4.8200972895746312E-2</v>
      </c>
    </row>
    <row r="9" spans="1:15">
      <c r="C9" s="6" t="s">
        <v>2349</v>
      </c>
      <c r="D9" s="4">
        <v>2</v>
      </c>
      <c r="E9" s="7">
        <v>1003.74</v>
      </c>
      <c r="L9" s="20" t="s">
        <v>252</v>
      </c>
      <c r="M9" s="21">
        <v>30</v>
      </c>
      <c r="N9" s="191">
        <v>59462.73</v>
      </c>
      <c r="O9" s="16">
        <v>3.0365224951023007E-2</v>
      </c>
    </row>
    <row r="10" spans="1:15">
      <c r="C10" s="6" t="s">
        <v>2350</v>
      </c>
      <c r="D10" s="4">
        <v>1</v>
      </c>
      <c r="E10" s="7">
        <v>154.02000000000001</v>
      </c>
      <c r="L10" s="20" t="s">
        <v>189</v>
      </c>
      <c r="M10" s="21">
        <v>47</v>
      </c>
      <c r="N10" s="191">
        <v>47654.779999999992</v>
      </c>
      <c r="O10" s="16">
        <v>2.4335379736038217E-2</v>
      </c>
    </row>
    <row r="11" spans="1:15">
      <c r="B11" s="6" t="s">
        <v>2354</v>
      </c>
      <c r="C11" s="6" t="s">
        <v>2343</v>
      </c>
      <c r="D11" s="4">
        <v>3</v>
      </c>
      <c r="E11" s="7">
        <v>820.96</v>
      </c>
      <c r="L11" s="20" t="s">
        <v>203</v>
      </c>
      <c r="M11" s="21">
        <v>121</v>
      </c>
      <c r="N11" s="191">
        <v>46494.810000000019</v>
      </c>
      <c r="O11" s="16">
        <v>2.3743029704574183E-2</v>
      </c>
    </row>
    <row r="12" spans="1:15">
      <c r="C12" s="6" t="s">
        <v>2348</v>
      </c>
      <c r="D12" s="4">
        <v>3</v>
      </c>
      <c r="E12" s="7">
        <v>721.22</v>
      </c>
      <c r="L12" s="20" t="s">
        <v>206</v>
      </c>
      <c r="M12" s="21">
        <v>18</v>
      </c>
      <c r="N12" s="191">
        <v>45981.479999999996</v>
      </c>
      <c r="O12" s="16">
        <v>2.3480892716849111E-2</v>
      </c>
    </row>
    <row r="13" spans="1:15">
      <c r="A13" s="6" t="s">
        <v>2251</v>
      </c>
      <c r="B13" s="6"/>
      <c r="C13" s="6"/>
      <c r="D13" s="4">
        <v>10</v>
      </c>
      <c r="E13" s="7">
        <v>3176.5099999999998</v>
      </c>
      <c r="L13" s="14" t="s">
        <v>243</v>
      </c>
      <c r="M13" s="8">
        <v>25</v>
      </c>
      <c r="N13" s="70">
        <v>30186.779999999995</v>
      </c>
      <c r="O13" s="17">
        <v>1.5415174601755453E-2</v>
      </c>
    </row>
    <row r="14" spans="1:15">
      <c r="A14" s="6" t="s">
        <v>188</v>
      </c>
      <c r="B14" s="6" t="s">
        <v>2341</v>
      </c>
      <c r="C14" s="6" t="s">
        <v>2348</v>
      </c>
      <c r="D14" s="4">
        <v>1</v>
      </c>
      <c r="E14" s="7">
        <v>445.5</v>
      </c>
      <c r="L14" s="14" t="s">
        <v>229</v>
      </c>
      <c r="M14" s="8">
        <v>14</v>
      </c>
      <c r="N14" s="70">
        <v>29988</v>
      </c>
      <c r="O14" s="17">
        <v>1.5313665649580466E-2</v>
      </c>
    </row>
    <row r="15" spans="1:15">
      <c r="A15" s="6" t="s">
        <v>2252</v>
      </c>
      <c r="B15" s="6"/>
      <c r="C15" s="6"/>
      <c r="D15" s="4">
        <v>1</v>
      </c>
      <c r="E15" s="7">
        <v>445.5</v>
      </c>
      <c r="L15" s="14" t="s">
        <v>196</v>
      </c>
      <c r="M15" s="8">
        <v>1</v>
      </c>
      <c r="N15" s="70">
        <v>29500</v>
      </c>
      <c r="O15" s="17">
        <v>1.5064463674223814E-2</v>
      </c>
    </row>
    <row r="16" spans="1:15">
      <c r="A16" s="6" t="s">
        <v>189</v>
      </c>
      <c r="B16" s="6" t="s">
        <v>2341</v>
      </c>
      <c r="C16" s="6" t="s">
        <v>2342</v>
      </c>
      <c r="D16" s="4">
        <v>2</v>
      </c>
      <c r="E16" s="7">
        <v>1240.42</v>
      </c>
      <c r="L16" s="14" t="s">
        <v>278</v>
      </c>
      <c r="M16" s="8">
        <v>11</v>
      </c>
      <c r="N16" s="70">
        <v>23243.22</v>
      </c>
      <c r="O16" s="17">
        <v>1.1869377741084489E-2</v>
      </c>
    </row>
    <row r="17" spans="1:15">
      <c r="C17" s="6" t="s">
        <v>2343</v>
      </c>
      <c r="D17" s="4">
        <v>3</v>
      </c>
      <c r="E17" s="7">
        <v>1043.69</v>
      </c>
      <c r="L17" s="14" t="s">
        <v>235</v>
      </c>
      <c r="M17" s="8">
        <v>61</v>
      </c>
      <c r="N17" s="70">
        <v>21237.120000000006</v>
      </c>
      <c r="O17" s="17">
        <v>1.0844943145258717E-2</v>
      </c>
    </row>
    <row r="18" spans="1:15">
      <c r="C18" s="6" t="s">
        <v>2344</v>
      </c>
      <c r="D18" s="4">
        <v>4</v>
      </c>
      <c r="E18" s="7">
        <v>2844.83</v>
      </c>
      <c r="L18" s="14" t="s">
        <v>217</v>
      </c>
      <c r="M18" s="8">
        <v>4</v>
      </c>
      <c r="N18" s="70">
        <v>21043.199999999997</v>
      </c>
      <c r="O18" s="17">
        <v>1.0745915999641578E-2</v>
      </c>
    </row>
    <row r="19" spans="1:15">
      <c r="C19" s="6" t="s">
        <v>2345</v>
      </c>
      <c r="D19" s="4">
        <v>1</v>
      </c>
      <c r="E19" s="7">
        <v>2546.9499999999998</v>
      </c>
      <c r="L19" s="14" t="s">
        <v>265</v>
      </c>
      <c r="M19" s="8">
        <v>2</v>
      </c>
      <c r="N19" s="70">
        <v>19148</v>
      </c>
      <c r="O19" s="17">
        <v>9.7781135740351733E-3</v>
      </c>
    </row>
    <row r="20" spans="1:15">
      <c r="C20" s="6" t="s">
        <v>2346</v>
      </c>
      <c r="D20" s="4">
        <v>3</v>
      </c>
      <c r="E20" s="7">
        <v>2192.13</v>
      </c>
      <c r="L20" s="14" t="s">
        <v>277</v>
      </c>
      <c r="M20" s="8">
        <v>27</v>
      </c>
      <c r="N20" s="70">
        <v>18996</v>
      </c>
      <c r="O20" s="17">
        <v>9.7004932866290028E-3</v>
      </c>
    </row>
    <row r="21" spans="1:15">
      <c r="C21" s="6" t="s">
        <v>2347</v>
      </c>
      <c r="D21" s="4">
        <v>9</v>
      </c>
      <c r="E21" s="7">
        <v>14360.909999999998</v>
      </c>
      <c r="L21" s="14" t="s">
        <v>238</v>
      </c>
      <c r="M21" s="8">
        <v>15</v>
      </c>
      <c r="N21" s="70">
        <v>17199.45</v>
      </c>
      <c r="O21" s="17">
        <v>8.7830674488687723E-3</v>
      </c>
    </row>
    <row r="22" spans="1:15">
      <c r="C22" s="6" t="s">
        <v>2349</v>
      </c>
      <c r="D22" s="4">
        <v>1</v>
      </c>
      <c r="E22" s="7">
        <v>594.94000000000005</v>
      </c>
      <c r="L22" s="14" t="s">
        <v>273</v>
      </c>
      <c r="M22" s="8">
        <v>32</v>
      </c>
      <c r="N22" s="70">
        <v>16886.160000000003</v>
      </c>
      <c r="O22" s="17">
        <v>8.6230828446485167E-3</v>
      </c>
    </row>
    <row r="23" spans="1:15">
      <c r="C23" s="6" t="s">
        <v>2351</v>
      </c>
      <c r="D23" s="4">
        <v>1</v>
      </c>
      <c r="E23" s="7">
        <v>970.34</v>
      </c>
      <c r="L23" s="14" t="s">
        <v>240</v>
      </c>
      <c r="M23" s="8">
        <v>8</v>
      </c>
      <c r="N23" s="70">
        <v>13705.489999999998</v>
      </c>
      <c r="O23" s="17">
        <v>6.9988425844894142E-3</v>
      </c>
    </row>
    <row r="24" spans="1:15">
      <c r="C24" s="6" t="s">
        <v>2352</v>
      </c>
      <c r="D24" s="4">
        <v>1</v>
      </c>
      <c r="E24" s="7">
        <v>5614.76</v>
      </c>
      <c r="L24" s="14" t="s">
        <v>236</v>
      </c>
      <c r="M24" s="8">
        <v>4</v>
      </c>
      <c r="N24" s="70">
        <v>12739.7</v>
      </c>
      <c r="O24" s="17">
        <v>6.5056524701867504E-3</v>
      </c>
    </row>
    <row r="25" spans="1:15">
      <c r="C25" s="6" t="s">
        <v>2353</v>
      </c>
      <c r="D25" s="4">
        <v>3</v>
      </c>
      <c r="E25" s="7">
        <v>5729.8899999999994</v>
      </c>
      <c r="L25" s="14" t="s">
        <v>195</v>
      </c>
      <c r="M25" s="8">
        <v>22</v>
      </c>
      <c r="N25" s="70">
        <v>11738.399999999998</v>
      </c>
      <c r="O25" s="17">
        <v>5.9943288268986027E-3</v>
      </c>
    </row>
    <row r="26" spans="1:15">
      <c r="B26" s="6" t="s">
        <v>2354</v>
      </c>
      <c r="C26" s="6" t="s">
        <v>2342</v>
      </c>
      <c r="D26" s="4">
        <v>6</v>
      </c>
      <c r="E26" s="7">
        <v>2201.5699999999997</v>
      </c>
      <c r="L26" s="14" t="s">
        <v>212</v>
      </c>
      <c r="M26" s="8">
        <v>11</v>
      </c>
      <c r="N26" s="70">
        <v>11277.72</v>
      </c>
      <c r="O26" s="17">
        <v>5.75907807688364E-3</v>
      </c>
    </row>
    <row r="27" spans="1:15">
      <c r="C27" s="6" t="s">
        <v>2343</v>
      </c>
      <c r="D27" s="4">
        <v>7</v>
      </c>
      <c r="E27" s="7">
        <v>3758.5600000000004</v>
      </c>
      <c r="L27" s="14" t="s">
        <v>274</v>
      </c>
      <c r="M27" s="8">
        <v>16</v>
      </c>
      <c r="N27" s="70">
        <v>9057.6</v>
      </c>
      <c r="O27" s="17">
        <v>4.6253520737508345E-3</v>
      </c>
    </row>
    <row r="28" spans="1:15">
      <c r="C28" s="6" t="s">
        <v>2345</v>
      </c>
      <c r="D28" s="4">
        <v>2</v>
      </c>
      <c r="E28" s="7">
        <v>2777.3</v>
      </c>
      <c r="L28" s="14" t="s">
        <v>255</v>
      </c>
      <c r="M28" s="8">
        <v>12</v>
      </c>
      <c r="N28" s="70">
        <v>8748</v>
      </c>
      <c r="O28" s="17">
        <v>4.4672518041393196E-3</v>
      </c>
    </row>
    <row r="29" spans="1:15">
      <c r="C29" s="6" t="s">
        <v>2346</v>
      </c>
      <c r="D29" s="4">
        <v>1</v>
      </c>
      <c r="E29" s="7">
        <v>549.66999999999996</v>
      </c>
      <c r="L29" s="14" t="s">
        <v>191</v>
      </c>
      <c r="M29" s="8">
        <v>14</v>
      </c>
      <c r="N29" s="70">
        <v>8541.1799999999985</v>
      </c>
      <c r="O29" s="17">
        <v>4.3616371472883705E-3</v>
      </c>
    </row>
    <row r="30" spans="1:15">
      <c r="C30" s="6" t="s">
        <v>2347</v>
      </c>
      <c r="D30" s="4">
        <v>3</v>
      </c>
      <c r="E30" s="7">
        <v>1228.8200000000002</v>
      </c>
      <c r="L30" s="14" t="s">
        <v>204</v>
      </c>
      <c r="M30" s="8">
        <v>30</v>
      </c>
      <c r="N30" s="70">
        <v>8185</v>
      </c>
      <c r="O30" s="17">
        <v>4.1797503448651498E-3</v>
      </c>
    </row>
    <row r="31" spans="1:15">
      <c r="A31" s="6" t="s">
        <v>2253</v>
      </c>
      <c r="B31" s="6"/>
      <c r="C31" s="6"/>
      <c r="D31" s="4">
        <v>47</v>
      </c>
      <c r="E31" s="7">
        <v>47654.780000000006</v>
      </c>
      <c r="L31" s="14" t="s">
        <v>198</v>
      </c>
      <c r="M31" s="8">
        <v>8</v>
      </c>
      <c r="N31" s="70">
        <v>8001.6</v>
      </c>
      <c r="O31" s="17">
        <v>4.0860953401921788E-3</v>
      </c>
    </row>
    <row r="32" spans="1:15">
      <c r="A32" s="6" t="s">
        <v>190</v>
      </c>
      <c r="B32" s="6" t="s">
        <v>2341</v>
      </c>
      <c r="C32" s="6" t="s">
        <v>2349</v>
      </c>
      <c r="D32" s="4">
        <v>2</v>
      </c>
      <c r="E32" s="7">
        <v>823.80000000000007</v>
      </c>
      <c r="L32" s="14" t="s">
        <v>207</v>
      </c>
      <c r="M32" s="8">
        <v>12</v>
      </c>
      <c r="N32" s="70">
        <v>7484.48</v>
      </c>
      <c r="O32" s="17">
        <v>3.8220229518798185E-3</v>
      </c>
    </row>
    <row r="33" spans="1:15">
      <c r="A33" s="6" t="s">
        <v>2254</v>
      </c>
      <c r="B33" s="6"/>
      <c r="C33" s="6"/>
      <c r="D33" s="4">
        <v>2</v>
      </c>
      <c r="E33" s="7">
        <v>823.80000000000007</v>
      </c>
      <c r="L33" s="14" t="s">
        <v>242</v>
      </c>
      <c r="M33" s="8">
        <v>4</v>
      </c>
      <c r="N33" s="70">
        <v>6000</v>
      </c>
      <c r="O33" s="17">
        <v>3.0639587134014537E-3</v>
      </c>
    </row>
    <row r="34" spans="1:15">
      <c r="A34" s="6" t="s">
        <v>191</v>
      </c>
      <c r="B34" s="6" t="s">
        <v>2341</v>
      </c>
      <c r="C34" s="6" t="s">
        <v>2342</v>
      </c>
      <c r="D34" s="4">
        <v>2</v>
      </c>
      <c r="E34" s="7">
        <v>1028.4000000000001</v>
      </c>
      <c r="L34" s="14" t="s">
        <v>276</v>
      </c>
      <c r="M34" s="8">
        <v>47</v>
      </c>
      <c r="N34" s="70">
        <v>5975.16</v>
      </c>
      <c r="O34" s="17">
        <v>3.0512739243279715E-3</v>
      </c>
    </row>
    <row r="35" spans="1:15">
      <c r="C35" s="6" t="s">
        <v>2344</v>
      </c>
      <c r="D35" s="4">
        <v>1</v>
      </c>
      <c r="E35" s="7">
        <v>379.2</v>
      </c>
      <c r="L35" s="14" t="s">
        <v>222</v>
      </c>
      <c r="M35" s="8">
        <v>7</v>
      </c>
      <c r="N35" s="70">
        <v>5597.1</v>
      </c>
      <c r="O35" s="17">
        <v>2.8582138857965464E-3</v>
      </c>
    </row>
    <row r="36" spans="1:15">
      <c r="C36" s="6" t="s">
        <v>2345</v>
      </c>
      <c r="D36" s="4">
        <v>1</v>
      </c>
      <c r="E36" s="7">
        <v>2150.4</v>
      </c>
      <c r="L36" s="14" t="s">
        <v>237</v>
      </c>
      <c r="M36" s="8">
        <v>3</v>
      </c>
      <c r="N36" s="70">
        <v>5378.4</v>
      </c>
      <c r="O36" s="17">
        <v>2.7465325906930629E-3</v>
      </c>
    </row>
    <row r="37" spans="1:15">
      <c r="C37" s="6" t="s">
        <v>2346</v>
      </c>
      <c r="D37" s="4">
        <v>2</v>
      </c>
      <c r="E37" s="7">
        <v>481.2</v>
      </c>
      <c r="L37" s="14" t="s">
        <v>200</v>
      </c>
      <c r="M37" s="8">
        <v>10</v>
      </c>
      <c r="N37" s="70">
        <v>5355.6699999999992</v>
      </c>
      <c r="O37" s="17">
        <v>2.734925293767127E-3</v>
      </c>
    </row>
    <row r="38" spans="1:15">
      <c r="C38" s="6" t="s">
        <v>2348</v>
      </c>
      <c r="D38" s="4">
        <v>1</v>
      </c>
      <c r="E38" s="7">
        <v>649.20000000000005</v>
      </c>
      <c r="L38" s="14" t="s">
        <v>197</v>
      </c>
      <c r="M38" s="8">
        <v>15</v>
      </c>
      <c r="N38" s="70">
        <v>4343.9999999999991</v>
      </c>
      <c r="O38" s="17">
        <v>2.2183061085026519E-3</v>
      </c>
    </row>
    <row r="39" spans="1:15">
      <c r="C39" s="6" t="s">
        <v>2350</v>
      </c>
      <c r="D39" s="4">
        <v>1</v>
      </c>
      <c r="E39" s="7">
        <v>379.2</v>
      </c>
      <c r="L39" s="14" t="s">
        <v>241</v>
      </c>
      <c r="M39" s="8">
        <v>1</v>
      </c>
      <c r="N39" s="70">
        <v>4020</v>
      </c>
      <c r="O39" s="17">
        <v>2.0528523379789738E-3</v>
      </c>
    </row>
    <row r="40" spans="1:15">
      <c r="C40" s="6" t="s">
        <v>2351</v>
      </c>
      <c r="D40" s="4">
        <v>1</v>
      </c>
      <c r="E40" s="7">
        <v>767.58</v>
      </c>
      <c r="L40" s="14" t="s">
        <v>230</v>
      </c>
      <c r="M40" s="8">
        <v>4</v>
      </c>
      <c r="N40" s="70">
        <v>3626.4</v>
      </c>
      <c r="O40" s="17">
        <v>1.8518566463798386E-3</v>
      </c>
    </row>
    <row r="41" spans="1:15">
      <c r="C41" s="6" t="s">
        <v>2352</v>
      </c>
      <c r="D41" s="4">
        <v>1</v>
      </c>
      <c r="E41" s="7">
        <v>379.2</v>
      </c>
      <c r="L41" s="14" t="s">
        <v>187</v>
      </c>
      <c r="M41" s="8">
        <v>10</v>
      </c>
      <c r="N41" s="70">
        <v>3176.5099999999998</v>
      </c>
      <c r="O41" s="17">
        <v>1.6221159154511419E-3</v>
      </c>
    </row>
    <row r="42" spans="1:15">
      <c r="C42" s="6" t="s">
        <v>2353</v>
      </c>
      <c r="D42" s="4">
        <v>1</v>
      </c>
      <c r="E42" s="7">
        <v>649.20000000000005</v>
      </c>
      <c r="L42" s="14" t="s">
        <v>210</v>
      </c>
      <c r="M42" s="8">
        <v>10</v>
      </c>
      <c r="N42" s="70">
        <v>3127.2</v>
      </c>
      <c r="O42" s="17">
        <v>1.5969352814248375E-3</v>
      </c>
    </row>
    <row r="43" spans="1:15">
      <c r="B43" s="6" t="s">
        <v>2354</v>
      </c>
      <c r="C43" s="6" t="s">
        <v>2343</v>
      </c>
      <c r="D43" s="4">
        <v>2</v>
      </c>
      <c r="E43" s="7">
        <v>1298.4000000000001</v>
      </c>
      <c r="L43" s="14" t="s">
        <v>228</v>
      </c>
      <c r="M43" s="8">
        <v>2</v>
      </c>
      <c r="N43" s="70">
        <v>2982.96</v>
      </c>
      <c r="O43" s="17">
        <v>1.5232777139546668E-3</v>
      </c>
    </row>
    <row r="44" spans="1:15">
      <c r="C44" s="6" t="s">
        <v>2344</v>
      </c>
      <c r="D44" s="4">
        <v>1</v>
      </c>
      <c r="E44" s="7">
        <v>379.2</v>
      </c>
      <c r="L44" s="14" t="s">
        <v>250</v>
      </c>
      <c r="M44" s="8">
        <v>1</v>
      </c>
      <c r="N44" s="70">
        <v>2784</v>
      </c>
      <c r="O44" s="17">
        <v>1.4216768430182745E-3</v>
      </c>
    </row>
    <row r="45" spans="1:15">
      <c r="A45" s="6" t="s">
        <v>2255</v>
      </c>
      <c r="B45" s="6"/>
      <c r="C45" s="6"/>
      <c r="D45" s="4">
        <v>14</v>
      </c>
      <c r="E45" s="7">
        <v>8541.1799999999985</v>
      </c>
      <c r="L45" s="14" t="s">
        <v>208</v>
      </c>
      <c r="M45" s="8">
        <v>2</v>
      </c>
      <c r="N45" s="70">
        <v>2680</v>
      </c>
      <c r="O45" s="17">
        <v>1.3685682253193161E-3</v>
      </c>
    </row>
    <row r="46" spans="1:15">
      <c r="A46" s="6" t="s">
        <v>192</v>
      </c>
      <c r="B46" s="6" t="s">
        <v>2341</v>
      </c>
      <c r="C46" s="6" t="s">
        <v>2350</v>
      </c>
      <c r="D46" s="4">
        <v>1</v>
      </c>
      <c r="E46" s="7">
        <v>79.2</v>
      </c>
      <c r="L46" s="14" t="s">
        <v>232</v>
      </c>
      <c r="M46" s="8">
        <v>3</v>
      </c>
      <c r="N46" s="70">
        <v>2534.6099999999997</v>
      </c>
      <c r="O46" s="17">
        <v>1.294323399095743E-3</v>
      </c>
    </row>
    <row r="47" spans="1:15">
      <c r="C47" s="6" t="s">
        <v>2351</v>
      </c>
      <c r="D47" s="4">
        <v>2</v>
      </c>
      <c r="E47" s="7">
        <v>414.35</v>
      </c>
      <c r="L47" s="14" t="s">
        <v>254</v>
      </c>
      <c r="M47" s="8">
        <v>47</v>
      </c>
      <c r="N47" s="70">
        <v>2344.7999999999993</v>
      </c>
      <c r="O47" s="17">
        <v>1.1973950651972876E-3</v>
      </c>
    </row>
    <row r="48" spans="1:15">
      <c r="B48" s="6" t="s">
        <v>2354</v>
      </c>
      <c r="C48" s="6" t="s">
        <v>2347</v>
      </c>
      <c r="D48" s="4">
        <v>1</v>
      </c>
      <c r="E48" s="7">
        <v>87.6</v>
      </c>
      <c r="L48" s="14" t="s">
        <v>233</v>
      </c>
      <c r="M48" s="8">
        <v>3</v>
      </c>
      <c r="N48" s="70">
        <v>2323.63</v>
      </c>
      <c r="O48" s="17">
        <v>1.1865843975368366E-3</v>
      </c>
    </row>
    <row r="49" spans="1:15">
      <c r="A49" s="6" t="s">
        <v>2256</v>
      </c>
      <c r="B49" s="6"/>
      <c r="C49" s="6"/>
      <c r="D49" s="4">
        <v>4</v>
      </c>
      <c r="E49" s="7">
        <v>581.15</v>
      </c>
      <c r="L49" s="14" t="s">
        <v>271</v>
      </c>
      <c r="M49" s="8">
        <v>4</v>
      </c>
      <c r="N49" s="70">
        <v>2285.3999999999996</v>
      </c>
      <c r="O49" s="17">
        <v>1.1670618739346135E-3</v>
      </c>
    </row>
    <row r="50" spans="1:15">
      <c r="A50" s="6" t="s">
        <v>193</v>
      </c>
      <c r="B50" s="6" t="s">
        <v>2341</v>
      </c>
      <c r="C50" s="6" t="s">
        <v>2347</v>
      </c>
      <c r="D50" s="4">
        <v>1</v>
      </c>
      <c r="E50" s="7">
        <v>291.60000000000002</v>
      </c>
      <c r="L50" s="14" t="s">
        <v>257</v>
      </c>
      <c r="M50" s="8">
        <v>1</v>
      </c>
      <c r="N50" s="70">
        <v>2216.4</v>
      </c>
      <c r="O50" s="17">
        <v>1.131826348730497E-3</v>
      </c>
    </row>
    <row r="51" spans="1:15">
      <c r="C51" s="6" t="s">
        <v>2350</v>
      </c>
      <c r="D51" s="4">
        <v>1</v>
      </c>
      <c r="E51" s="7">
        <v>328.8</v>
      </c>
      <c r="L51" s="14" t="s">
        <v>275</v>
      </c>
      <c r="M51" s="8">
        <v>2</v>
      </c>
      <c r="N51" s="70">
        <v>2108.17</v>
      </c>
      <c r="O51" s="17">
        <v>1.0765576401385905E-3</v>
      </c>
    </row>
    <row r="52" spans="1:15">
      <c r="B52" s="6" t="s">
        <v>2354</v>
      </c>
      <c r="C52" s="6" t="s">
        <v>2346</v>
      </c>
      <c r="D52" s="4">
        <v>1</v>
      </c>
      <c r="E52" s="7">
        <v>115.8</v>
      </c>
      <c r="L52" s="14" t="s">
        <v>260</v>
      </c>
      <c r="M52" s="8">
        <v>2</v>
      </c>
      <c r="N52" s="70">
        <v>1794.8600000000001</v>
      </c>
      <c r="O52" s="17">
        <v>9.1656282272262223E-4</v>
      </c>
    </row>
    <row r="53" spans="1:15">
      <c r="A53" s="6" t="s">
        <v>2257</v>
      </c>
      <c r="B53" s="6"/>
      <c r="C53" s="6"/>
      <c r="D53" s="4">
        <v>3</v>
      </c>
      <c r="E53" s="7">
        <v>736.2</v>
      </c>
      <c r="L53" s="14" t="s">
        <v>218</v>
      </c>
      <c r="M53" s="8">
        <v>1</v>
      </c>
      <c r="N53" s="70">
        <v>1676.4</v>
      </c>
      <c r="O53" s="17">
        <v>8.5607006452436622E-4</v>
      </c>
    </row>
    <row r="54" spans="1:15">
      <c r="A54" s="6" t="s">
        <v>194</v>
      </c>
      <c r="B54" s="6" t="s">
        <v>2354</v>
      </c>
      <c r="C54" s="6" t="s">
        <v>2347</v>
      </c>
      <c r="D54" s="4">
        <v>1</v>
      </c>
      <c r="E54" s="7">
        <v>897.6</v>
      </c>
      <c r="L54" s="14" t="s">
        <v>244</v>
      </c>
      <c r="M54" s="8">
        <v>1</v>
      </c>
      <c r="N54" s="70">
        <v>1656</v>
      </c>
      <c r="O54" s="17">
        <v>8.456526048988012E-4</v>
      </c>
    </row>
    <row r="55" spans="1:15">
      <c r="A55" s="6" t="s">
        <v>2258</v>
      </c>
      <c r="B55" s="6"/>
      <c r="C55" s="6"/>
      <c r="D55" s="4">
        <v>1</v>
      </c>
      <c r="E55" s="7">
        <v>897.6</v>
      </c>
      <c r="L55" s="14" t="s">
        <v>209</v>
      </c>
      <c r="M55" s="8">
        <v>3</v>
      </c>
      <c r="N55" s="70">
        <v>1541.2800000000002</v>
      </c>
      <c r="O55" s="17">
        <v>7.8706971429856555E-4</v>
      </c>
    </row>
    <row r="56" spans="1:15">
      <c r="A56" s="6" t="s">
        <v>195</v>
      </c>
      <c r="B56" s="6" t="s">
        <v>2341</v>
      </c>
      <c r="C56" s="6" t="s">
        <v>2353</v>
      </c>
      <c r="D56" s="4">
        <v>4</v>
      </c>
      <c r="E56" s="7">
        <v>2545.1999999999998</v>
      </c>
      <c r="L56" s="14" t="s">
        <v>215</v>
      </c>
      <c r="M56" s="8">
        <v>17</v>
      </c>
      <c r="N56" s="70">
        <v>1497.7599999999998</v>
      </c>
      <c r="O56" s="17">
        <v>7.6484580043069341E-4</v>
      </c>
    </row>
    <row r="57" spans="1:15">
      <c r="B57" s="6" t="s">
        <v>2354</v>
      </c>
      <c r="C57" s="6" t="s">
        <v>2345</v>
      </c>
      <c r="D57" s="4">
        <v>7</v>
      </c>
      <c r="E57" s="7">
        <v>3681.5999999999995</v>
      </c>
      <c r="L57" s="14" t="s">
        <v>227</v>
      </c>
      <c r="M57" s="8">
        <v>3</v>
      </c>
      <c r="N57" s="70">
        <v>1436.4</v>
      </c>
      <c r="O57" s="17">
        <v>7.3351171598830809E-4</v>
      </c>
    </row>
    <row r="58" spans="1:15">
      <c r="C58" s="6" t="s">
        <v>2347</v>
      </c>
      <c r="D58" s="4">
        <v>4</v>
      </c>
      <c r="E58" s="7">
        <v>2082</v>
      </c>
      <c r="L58" s="14" t="s">
        <v>211</v>
      </c>
      <c r="M58" s="8">
        <v>1</v>
      </c>
      <c r="N58" s="70">
        <v>1320</v>
      </c>
      <c r="O58" s="17">
        <v>6.7407091694831982E-4</v>
      </c>
    </row>
    <row r="59" spans="1:15">
      <c r="C59" s="6" t="s">
        <v>2348</v>
      </c>
      <c r="D59" s="4">
        <v>7</v>
      </c>
      <c r="E59" s="7">
        <v>3429.6</v>
      </c>
      <c r="L59" s="14" t="s">
        <v>202</v>
      </c>
      <c r="M59" s="8">
        <v>1</v>
      </c>
      <c r="N59" s="70">
        <v>1248</v>
      </c>
      <c r="O59" s="17">
        <v>6.3730341238750238E-4</v>
      </c>
    </row>
    <row r="60" spans="1:15">
      <c r="A60" s="6" t="s">
        <v>2259</v>
      </c>
      <c r="B60" s="6"/>
      <c r="C60" s="6"/>
      <c r="D60" s="4">
        <v>22</v>
      </c>
      <c r="E60" s="7">
        <v>11738.399999999998</v>
      </c>
      <c r="L60" s="14" t="s">
        <v>239</v>
      </c>
      <c r="M60" s="8">
        <v>2</v>
      </c>
      <c r="N60" s="70">
        <v>1219.6399999999999</v>
      </c>
      <c r="O60" s="17">
        <v>6.2282110086882476E-4</v>
      </c>
    </row>
    <row r="61" spans="1:15">
      <c r="A61" s="6" t="s">
        <v>196</v>
      </c>
      <c r="B61" s="6" t="s">
        <v>2341</v>
      </c>
      <c r="C61" s="6" t="s">
        <v>2350</v>
      </c>
      <c r="D61" s="4">
        <v>1</v>
      </c>
      <c r="E61" s="7">
        <v>29500</v>
      </c>
      <c r="L61" s="14" t="s">
        <v>268</v>
      </c>
      <c r="M61" s="8">
        <v>1</v>
      </c>
      <c r="N61" s="70">
        <v>1204.8</v>
      </c>
      <c r="O61" s="17">
        <v>6.1524290965101185E-4</v>
      </c>
    </row>
    <row r="62" spans="1:15">
      <c r="A62" s="6" t="s">
        <v>2260</v>
      </c>
      <c r="B62" s="6"/>
      <c r="C62" s="6"/>
      <c r="D62" s="4">
        <v>1</v>
      </c>
      <c r="E62" s="7">
        <v>29500</v>
      </c>
      <c r="L62" s="14" t="s">
        <v>224</v>
      </c>
      <c r="M62" s="8">
        <v>2</v>
      </c>
      <c r="N62" s="70">
        <v>1132.4000000000001</v>
      </c>
      <c r="O62" s="17">
        <v>5.7827114117596772E-4</v>
      </c>
    </row>
    <row r="63" spans="1:15">
      <c r="A63" s="6" t="s">
        <v>197</v>
      </c>
      <c r="B63" s="6" t="s">
        <v>2341</v>
      </c>
      <c r="C63" s="6" t="s">
        <v>2344</v>
      </c>
      <c r="D63" s="4">
        <v>3</v>
      </c>
      <c r="E63" s="7">
        <v>1570.8</v>
      </c>
      <c r="L63" s="14" t="s">
        <v>272</v>
      </c>
      <c r="M63" s="8">
        <v>1</v>
      </c>
      <c r="N63" s="70">
        <v>990</v>
      </c>
      <c r="O63" s="17">
        <v>5.0555318771123984E-4</v>
      </c>
    </row>
    <row r="64" spans="1:15">
      <c r="C64" s="6" t="s">
        <v>2346</v>
      </c>
      <c r="D64" s="4">
        <v>1</v>
      </c>
      <c r="E64" s="7">
        <v>742.8</v>
      </c>
      <c r="L64" s="14" t="s">
        <v>194</v>
      </c>
      <c r="M64" s="8">
        <v>1</v>
      </c>
      <c r="N64" s="70">
        <v>897.6</v>
      </c>
      <c r="O64" s="17">
        <v>4.5836822352485749E-4</v>
      </c>
    </row>
    <row r="65" spans="1:15">
      <c r="C65" s="6" t="s">
        <v>2351</v>
      </c>
      <c r="D65" s="4">
        <v>1</v>
      </c>
      <c r="E65" s="7">
        <v>2601.6</v>
      </c>
      <c r="L65" s="14" t="s">
        <v>190</v>
      </c>
      <c r="M65" s="8">
        <v>2</v>
      </c>
      <c r="N65" s="70">
        <v>823.80000000000007</v>
      </c>
      <c r="O65" s="17">
        <v>4.2068153135001965E-4</v>
      </c>
    </row>
    <row r="66" spans="1:15">
      <c r="C66" s="6" t="s">
        <v>2353</v>
      </c>
      <c r="D66" s="4">
        <v>5</v>
      </c>
      <c r="E66" s="7">
        <v>1542</v>
      </c>
      <c r="L66" s="14" t="s">
        <v>226</v>
      </c>
      <c r="M66" s="8">
        <v>1</v>
      </c>
      <c r="N66" s="70">
        <v>763.2</v>
      </c>
      <c r="O66" s="17">
        <v>3.8973554834466492E-4</v>
      </c>
    </row>
    <row r="67" spans="1:15">
      <c r="B67" s="6" t="s">
        <v>2354</v>
      </c>
      <c r="C67" s="6" t="s">
        <v>2342</v>
      </c>
      <c r="D67" s="4">
        <v>2</v>
      </c>
      <c r="E67" s="7">
        <v>-2222.4</v>
      </c>
      <c r="L67" s="14" t="s">
        <v>193</v>
      </c>
      <c r="M67" s="8">
        <v>3</v>
      </c>
      <c r="N67" s="70">
        <v>736.2</v>
      </c>
      <c r="O67" s="17">
        <v>3.759477341343584E-4</v>
      </c>
    </row>
    <row r="68" spans="1:15">
      <c r="C68" s="6" t="s">
        <v>2343</v>
      </c>
      <c r="D68" s="4">
        <v>3</v>
      </c>
      <c r="E68" s="7">
        <v>109.19999999999999</v>
      </c>
      <c r="L68" s="14" t="s">
        <v>253</v>
      </c>
      <c r="M68" s="8">
        <v>3</v>
      </c>
      <c r="N68" s="70">
        <v>695</v>
      </c>
      <c r="O68" s="17">
        <v>3.5490855096900173E-4</v>
      </c>
    </row>
    <row r="69" spans="1:15">
      <c r="A69" s="6" t="s">
        <v>2261</v>
      </c>
      <c r="B69" s="6"/>
      <c r="C69" s="6"/>
      <c r="D69" s="4">
        <v>15</v>
      </c>
      <c r="E69" s="7">
        <v>4343.9999999999991</v>
      </c>
      <c r="L69" s="14" t="s">
        <v>269</v>
      </c>
      <c r="M69" s="8">
        <v>2</v>
      </c>
      <c r="N69" s="70">
        <v>638.4</v>
      </c>
      <c r="O69" s="17">
        <v>3.2600520710591465E-4</v>
      </c>
    </row>
    <row r="70" spans="1:15">
      <c r="A70" s="6" t="s">
        <v>198</v>
      </c>
      <c r="B70" s="6" t="s">
        <v>2341</v>
      </c>
      <c r="C70" s="6" t="s">
        <v>2351</v>
      </c>
      <c r="D70" s="4">
        <v>1</v>
      </c>
      <c r="E70" s="7">
        <v>2838</v>
      </c>
      <c r="L70" s="14" t="s">
        <v>251</v>
      </c>
      <c r="M70" s="8">
        <v>1</v>
      </c>
      <c r="N70" s="70">
        <v>633.73</v>
      </c>
      <c r="O70" s="17">
        <v>3.2362042590731722E-4</v>
      </c>
    </row>
    <row r="71" spans="1:15">
      <c r="C71" s="6" t="s">
        <v>2352</v>
      </c>
      <c r="D71" s="4">
        <v>1</v>
      </c>
      <c r="E71" s="7">
        <v>402</v>
      </c>
      <c r="L71" s="14" t="s">
        <v>223</v>
      </c>
      <c r="M71" s="8">
        <v>2</v>
      </c>
      <c r="N71" s="70">
        <v>598.31999999999994</v>
      </c>
      <c r="O71" s="17">
        <v>3.0553796290039292E-4</v>
      </c>
    </row>
    <row r="72" spans="1:15">
      <c r="B72" s="6" t="s">
        <v>2354</v>
      </c>
      <c r="C72" s="6" t="s">
        <v>2343</v>
      </c>
      <c r="D72" s="4">
        <v>2</v>
      </c>
      <c r="E72" s="7">
        <v>1296</v>
      </c>
      <c r="L72" s="14" t="s">
        <v>216</v>
      </c>
      <c r="M72" s="8">
        <v>1</v>
      </c>
      <c r="N72" s="70">
        <v>586.55999999999995</v>
      </c>
      <c r="O72" s="17">
        <v>2.9953260382212607E-4</v>
      </c>
    </row>
    <row r="73" spans="1:15">
      <c r="C73" s="6" t="s">
        <v>2345</v>
      </c>
      <c r="D73" s="4">
        <v>3</v>
      </c>
      <c r="E73" s="7">
        <v>1485.6</v>
      </c>
      <c r="L73" s="14" t="s">
        <v>192</v>
      </c>
      <c r="M73" s="8">
        <v>4</v>
      </c>
      <c r="N73" s="70">
        <v>581.15</v>
      </c>
      <c r="O73" s="17">
        <v>2.9676993438220914E-4</v>
      </c>
    </row>
    <row r="74" spans="1:15">
      <c r="C74" s="6" t="s">
        <v>2348</v>
      </c>
      <c r="D74" s="4">
        <v>1</v>
      </c>
      <c r="E74" s="7">
        <v>1980</v>
      </c>
      <c r="L74" s="14" t="s">
        <v>266</v>
      </c>
      <c r="M74" s="8">
        <v>1</v>
      </c>
      <c r="N74" s="70">
        <v>556.79999999999995</v>
      </c>
      <c r="O74" s="17">
        <v>2.843353686036549E-4</v>
      </c>
    </row>
    <row r="75" spans="1:15">
      <c r="A75" s="6" t="s">
        <v>2262</v>
      </c>
      <c r="B75" s="6"/>
      <c r="C75" s="6"/>
      <c r="D75" s="4">
        <v>8</v>
      </c>
      <c r="E75" s="7">
        <v>8001.6</v>
      </c>
      <c r="L75" s="14" t="s">
        <v>267</v>
      </c>
      <c r="M75" s="8">
        <v>1</v>
      </c>
      <c r="N75" s="70">
        <v>525.1</v>
      </c>
      <c r="O75" s="17">
        <v>2.6814745340118389E-4</v>
      </c>
    </row>
    <row r="76" spans="1:15">
      <c r="A76" s="6" t="s">
        <v>199</v>
      </c>
      <c r="B76" s="6" t="s">
        <v>2354</v>
      </c>
      <c r="C76" s="6" t="s">
        <v>2342</v>
      </c>
      <c r="D76" s="4">
        <v>1</v>
      </c>
      <c r="E76" s="7">
        <v>300</v>
      </c>
      <c r="L76" s="14" t="s">
        <v>201</v>
      </c>
      <c r="M76" s="8">
        <v>3</v>
      </c>
      <c r="N76" s="70">
        <v>470.88</v>
      </c>
      <c r="O76" s="17">
        <v>2.4045947982774608E-4</v>
      </c>
    </row>
    <row r="77" spans="1:15">
      <c r="A77" s="6" t="s">
        <v>2263</v>
      </c>
      <c r="B77" s="6"/>
      <c r="C77" s="6"/>
      <c r="D77" s="4">
        <v>1</v>
      </c>
      <c r="E77" s="7">
        <v>300</v>
      </c>
      <c r="L77" s="14" t="s">
        <v>249</v>
      </c>
      <c r="M77" s="8">
        <v>2</v>
      </c>
      <c r="N77" s="70">
        <v>460</v>
      </c>
      <c r="O77" s="17">
        <v>2.3490350136077813E-4</v>
      </c>
    </row>
    <row r="78" spans="1:15">
      <c r="A78" s="6" t="s">
        <v>200</v>
      </c>
      <c r="B78" s="6" t="s">
        <v>2341</v>
      </c>
      <c r="C78" s="6" t="s">
        <v>2344</v>
      </c>
      <c r="D78" s="4">
        <v>2</v>
      </c>
      <c r="E78" s="7">
        <v>321.07</v>
      </c>
      <c r="L78" s="14" t="s">
        <v>188</v>
      </c>
      <c r="M78" s="8">
        <v>1</v>
      </c>
      <c r="N78" s="70">
        <v>445.5</v>
      </c>
      <c r="O78" s="17">
        <v>2.2749893447005794E-4</v>
      </c>
    </row>
    <row r="79" spans="1:15">
      <c r="C79" s="6" t="s">
        <v>2346</v>
      </c>
      <c r="D79" s="4">
        <v>1</v>
      </c>
      <c r="E79" s="7">
        <v>473.88</v>
      </c>
      <c r="L79" s="14" t="s">
        <v>225</v>
      </c>
      <c r="M79" s="8">
        <v>1</v>
      </c>
      <c r="N79" s="70">
        <v>423.36</v>
      </c>
      <c r="O79" s="17">
        <v>2.1619292681760658E-4</v>
      </c>
    </row>
    <row r="80" spans="1:15">
      <c r="C80" s="6" t="s">
        <v>2348</v>
      </c>
      <c r="D80" s="4">
        <v>3</v>
      </c>
      <c r="E80" s="7">
        <v>1478.87</v>
      </c>
      <c r="L80" s="14" t="s">
        <v>259</v>
      </c>
      <c r="M80" s="8">
        <v>1</v>
      </c>
      <c r="N80" s="70">
        <v>408</v>
      </c>
      <c r="O80" s="17">
        <v>2.0834919251129885E-4</v>
      </c>
    </row>
    <row r="81" spans="1:15">
      <c r="C81" s="6" t="s">
        <v>2352</v>
      </c>
      <c r="D81" s="4">
        <v>1</v>
      </c>
      <c r="E81" s="7">
        <v>931.06</v>
      </c>
      <c r="L81" s="14" t="s">
        <v>279</v>
      </c>
      <c r="M81" s="8">
        <v>3</v>
      </c>
      <c r="N81" s="70">
        <v>400.79999999999995</v>
      </c>
      <c r="O81" s="17">
        <v>2.0467244205521709E-4</v>
      </c>
    </row>
    <row r="82" spans="1:15">
      <c r="B82" s="6" t="s">
        <v>2354</v>
      </c>
      <c r="C82" s="6" t="s">
        <v>2347</v>
      </c>
      <c r="D82" s="4">
        <v>1</v>
      </c>
      <c r="E82" s="7">
        <v>400.14</v>
      </c>
      <c r="L82" s="14" t="s">
        <v>231</v>
      </c>
      <c r="M82" s="8">
        <v>1</v>
      </c>
      <c r="N82" s="70">
        <v>362.4</v>
      </c>
      <c r="O82" s="17">
        <v>1.850631062894478E-4</v>
      </c>
    </row>
    <row r="83" spans="1:15">
      <c r="C83" s="6" t="s">
        <v>2348</v>
      </c>
      <c r="D83" s="4">
        <v>2</v>
      </c>
      <c r="E83" s="7">
        <v>1750.65</v>
      </c>
      <c r="L83" s="14" t="s">
        <v>246</v>
      </c>
      <c r="M83" s="8">
        <v>1</v>
      </c>
      <c r="N83" s="70">
        <v>348.5</v>
      </c>
      <c r="O83" s="17">
        <v>1.7796493527006776E-4</v>
      </c>
    </row>
    <row r="84" spans="1:15">
      <c r="A84" s="6" t="s">
        <v>2264</v>
      </c>
      <c r="B84" s="6"/>
      <c r="C84" s="6"/>
      <c r="D84" s="4">
        <v>10</v>
      </c>
      <c r="E84" s="7">
        <v>5355.6699999999992</v>
      </c>
      <c r="L84" s="14" t="s">
        <v>234</v>
      </c>
      <c r="M84" s="8">
        <v>1</v>
      </c>
      <c r="N84" s="70">
        <v>342</v>
      </c>
      <c r="O84" s="17">
        <v>1.7464564666388286E-4</v>
      </c>
    </row>
    <row r="85" spans="1:15">
      <c r="A85" s="6" t="s">
        <v>201</v>
      </c>
      <c r="B85" s="6" t="s">
        <v>2341</v>
      </c>
      <c r="C85" s="6" t="s">
        <v>2343</v>
      </c>
      <c r="D85" s="4">
        <v>1</v>
      </c>
      <c r="E85" s="7">
        <v>120</v>
      </c>
      <c r="L85" s="14" t="s">
        <v>214</v>
      </c>
      <c r="M85" s="8">
        <v>2</v>
      </c>
      <c r="N85" s="70">
        <v>341.1</v>
      </c>
      <c r="O85" s="17">
        <v>1.7418605285687266E-4</v>
      </c>
    </row>
    <row r="86" spans="1:15">
      <c r="C86" s="6" t="s">
        <v>2352</v>
      </c>
      <c r="D86" s="4">
        <v>1</v>
      </c>
      <c r="E86" s="7">
        <v>230.88</v>
      </c>
      <c r="L86" s="14" t="s">
        <v>256</v>
      </c>
      <c r="M86" s="8">
        <v>4</v>
      </c>
      <c r="N86" s="70">
        <v>311.39999999999998</v>
      </c>
      <c r="O86" s="17">
        <v>1.5901945722553544E-4</v>
      </c>
    </row>
    <row r="87" spans="1:15">
      <c r="B87" s="6" t="s">
        <v>2354</v>
      </c>
      <c r="C87" s="6" t="s">
        <v>2342</v>
      </c>
      <c r="D87" s="4">
        <v>1</v>
      </c>
      <c r="E87" s="7">
        <v>120</v>
      </c>
      <c r="L87" s="14" t="s">
        <v>263</v>
      </c>
      <c r="M87" s="8">
        <v>1</v>
      </c>
      <c r="N87" s="70">
        <v>300.60000000000002</v>
      </c>
      <c r="O87" s="17">
        <v>1.5350433154141284E-4</v>
      </c>
    </row>
    <row r="88" spans="1:15">
      <c r="A88" s="6" t="s">
        <v>2265</v>
      </c>
      <c r="B88" s="6"/>
      <c r="C88" s="6"/>
      <c r="D88" s="4">
        <v>3</v>
      </c>
      <c r="E88" s="7">
        <v>470.88</v>
      </c>
      <c r="L88" s="14" t="s">
        <v>199</v>
      </c>
      <c r="M88" s="8">
        <v>1</v>
      </c>
      <c r="N88" s="70">
        <v>300</v>
      </c>
      <c r="O88" s="17">
        <v>1.5319793567007269E-4</v>
      </c>
    </row>
    <row r="89" spans="1:15">
      <c r="A89" s="6" t="s">
        <v>202</v>
      </c>
      <c r="B89" s="6" t="s">
        <v>2341</v>
      </c>
      <c r="C89" s="6" t="s">
        <v>2350</v>
      </c>
      <c r="D89" s="4">
        <v>1</v>
      </c>
      <c r="E89" s="7">
        <v>1248</v>
      </c>
      <c r="L89" s="14" t="s">
        <v>247</v>
      </c>
      <c r="M89" s="8">
        <v>1</v>
      </c>
      <c r="N89" s="70">
        <v>254.82</v>
      </c>
      <c r="O89" s="17">
        <v>1.3012632655815974E-4</v>
      </c>
    </row>
    <row r="90" spans="1:15">
      <c r="A90" s="6" t="s">
        <v>2266</v>
      </c>
      <c r="B90" s="6"/>
      <c r="C90" s="6"/>
      <c r="D90" s="4">
        <v>1</v>
      </c>
      <c r="E90" s="7">
        <v>1248</v>
      </c>
      <c r="L90" s="14" t="s">
        <v>245</v>
      </c>
      <c r="M90" s="8">
        <v>1</v>
      </c>
      <c r="N90" s="70">
        <v>238.8</v>
      </c>
      <c r="O90" s="17">
        <v>1.2194555679337787E-4</v>
      </c>
    </row>
    <row r="91" spans="1:15">
      <c r="A91" s="6" t="s">
        <v>219</v>
      </c>
      <c r="B91" s="6" t="s">
        <v>2341</v>
      </c>
      <c r="C91" s="6" t="s">
        <v>2342</v>
      </c>
      <c r="D91" s="4">
        <v>65</v>
      </c>
      <c r="E91" s="7">
        <v>34501.019999999997</v>
      </c>
      <c r="L91" s="14" t="s">
        <v>264</v>
      </c>
      <c r="M91" s="8">
        <v>1</v>
      </c>
      <c r="N91" s="70">
        <v>214.32</v>
      </c>
      <c r="O91" s="17">
        <v>1.0944460524269993E-4</v>
      </c>
    </row>
    <row r="92" spans="1:15">
      <c r="C92" s="6" t="s">
        <v>2343</v>
      </c>
      <c r="D92" s="4">
        <v>35</v>
      </c>
      <c r="E92" s="7">
        <v>25424.280000000006</v>
      </c>
      <c r="L92" s="14" t="s">
        <v>248</v>
      </c>
      <c r="M92" s="8">
        <v>1</v>
      </c>
      <c r="N92" s="70">
        <v>190.61</v>
      </c>
      <c r="O92" s="17">
        <v>9.7336861726908517E-5</v>
      </c>
    </row>
    <row r="93" spans="1:15">
      <c r="C93" s="6" t="s">
        <v>2344</v>
      </c>
      <c r="D93" s="4">
        <v>53</v>
      </c>
      <c r="E93" s="7">
        <v>18641.760000000006</v>
      </c>
      <c r="L93" s="14" t="s">
        <v>205</v>
      </c>
      <c r="M93" s="8">
        <v>1</v>
      </c>
      <c r="N93" s="70">
        <v>120</v>
      </c>
      <c r="O93" s="17">
        <v>6.1279174268029078E-5</v>
      </c>
    </row>
    <row r="94" spans="1:15" ht="15.75" thickBot="1">
      <c r="C94" s="6" t="s">
        <v>2345</v>
      </c>
      <c r="D94" s="4">
        <v>71</v>
      </c>
      <c r="E94" s="7">
        <v>30269.779999999992</v>
      </c>
      <c r="L94" s="15" t="s">
        <v>213</v>
      </c>
      <c r="M94" s="13">
        <v>1</v>
      </c>
      <c r="N94" s="130">
        <v>23.11</v>
      </c>
      <c r="O94" s="18">
        <v>1.1801347644451266E-5</v>
      </c>
    </row>
    <row r="95" spans="1:15">
      <c r="C95" s="6" t="s">
        <v>2346</v>
      </c>
      <c r="D95" s="4">
        <v>73</v>
      </c>
      <c r="E95" s="7">
        <v>22673.639999999996</v>
      </c>
    </row>
    <row r="96" spans="1:15">
      <c r="C96" s="6" t="s">
        <v>2347</v>
      </c>
      <c r="D96" s="4">
        <v>41</v>
      </c>
      <c r="E96" s="7">
        <v>18466.919999999995</v>
      </c>
    </row>
    <row r="97" spans="1:5">
      <c r="C97" s="6" t="s">
        <v>2348</v>
      </c>
      <c r="D97" s="4">
        <v>58</v>
      </c>
      <c r="E97" s="7">
        <v>31919.46</v>
      </c>
    </row>
    <row r="98" spans="1:5">
      <c r="C98" s="6" t="s">
        <v>2349</v>
      </c>
      <c r="D98" s="4">
        <v>38</v>
      </c>
      <c r="E98" s="7">
        <v>29567.88</v>
      </c>
    </row>
    <row r="99" spans="1:5">
      <c r="C99" s="6" t="s">
        <v>2350</v>
      </c>
      <c r="D99" s="4">
        <v>42</v>
      </c>
      <c r="E99" s="7">
        <v>22116.599999999995</v>
      </c>
    </row>
    <row r="100" spans="1:5">
      <c r="C100" s="6" t="s">
        <v>2351</v>
      </c>
      <c r="D100" s="4">
        <v>50</v>
      </c>
      <c r="E100" s="7">
        <v>35379.25</v>
      </c>
    </row>
    <row r="101" spans="1:5">
      <c r="C101" s="6" t="s">
        <v>2352</v>
      </c>
      <c r="D101" s="4">
        <v>52</v>
      </c>
      <c r="E101" s="7">
        <v>21753.199999999993</v>
      </c>
    </row>
    <row r="102" spans="1:5">
      <c r="C102" s="6" t="s">
        <v>2353</v>
      </c>
      <c r="D102" s="4">
        <v>25</v>
      </c>
      <c r="E102" s="7">
        <v>26786.22</v>
      </c>
    </row>
    <row r="103" spans="1:5">
      <c r="B103" s="6" t="s">
        <v>2354</v>
      </c>
      <c r="C103" s="6" t="s">
        <v>2342</v>
      </c>
      <c r="D103" s="4">
        <v>29</v>
      </c>
      <c r="E103" s="7">
        <v>23929.37</v>
      </c>
    </row>
    <row r="104" spans="1:5">
      <c r="C104" s="6" t="s">
        <v>2343</v>
      </c>
      <c r="D104" s="4">
        <v>47</v>
      </c>
      <c r="E104" s="7">
        <v>35198.400000000001</v>
      </c>
    </row>
    <row r="105" spans="1:5">
      <c r="C105" s="6" t="s">
        <v>2344</v>
      </c>
      <c r="D105" s="4">
        <v>63</v>
      </c>
      <c r="E105" s="7">
        <v>40055.879999999997</v>
      </c>
    </row>
    <row r="106" spans="1:5">
      <c r="C106" s="6" t="s">
        <v>2345</v>
      </c>
      <c r="D106" s="4">
        <v>55</v>
      </c>
      <c r="E106" s="7">
        <v>27950.340000000004</v>
      </c>
    </row>
    <row r="107" spans="1:5">
      <c r="C107" s="6" t="s">
        <v>2346</v>
      </c>
      <c r="D107" s="4">
        <v>37</v>
      </c>
      <c r="E107" s="7">
        <v>37090.079999999994</v>
      </c>
    </row>
    <row r="108" spans="1:5">
      <c r="C108" s="6" t="s">
        <v>2347</v>
      </c>
      <c r="D108" s="4">
        <v>29</v>
      </c>
      <c r="E108" s="7">
        <v>42501.72</v>
      </c>
    </row>
    <row r="109" spans="1:5">
      <c r="C109" s="6" t="s">
        <v>2348</v>
      </c>
      <c r="D109" s="4">
        <v>18</v>
      </c>
      <c r="E109" s="7">
        <v>28476.600000000002</v>
      </c>
    </row>
    <row r="110" spans="1:5">
      <c r="A110" s="6" t="s">
        <v>2267</v>
      </c>
      <c r="B110" s="6"/>
      <c r="C110" s="6"/>
      <c r="D110" s="4">
        <v>881</v>
      </c>
      <c r="E110" s="7">
        <v>552702.40000000061</v>
      </c>
    </row>
    <row r="111" spans="1:5">
      <c r="A111" s="6" t="s">
        <v>203</v>
      </c>
      <c r="B111" s="6" t="s">
        <v>2341</v>
      </c>
      <c r="C111" s="6" t="s">
        <v>2342</v>
      </c>
      <c r="D111" s="4">
        <v>7</v>
      </c>
      <c r="E111" s="7">
        <v>3658.2599999999998</v>
      </c>
    </row>
    <row r="112" spans="1:5">
      <c r="C112" s="6" t="s">
        <v>2343</v>
      </c>
      <c r="D112" s="4">
        <v>7</v>
      </c>
      <c r="E112" s="7">
        <v>2792.82</v>
      </c>
    </row>
    <row r="113" spans="2:5">
      <c r="C113" s="6" t="s">
        <v>2344</v>
      </c>
      <c r="D113" s="4">
        <v>5</v>
      </c>
      <c r="E113" s="7">
        <v>856.92000000000007</v>
      </c>
    </row>
    <row r="114" spans="2:5">
      <c r="C114" s="6" t="s">
        <v>2345</v>
      </c>
      <c r="D114" s="4">
        <v>6</v>
      </c>
      <c r="E114" s="7">
        <v>2910.72</v>
      </c>
    </row>
    <row r="115" spans="2:5">
      <c r="C115" s="6" t="s">
        <v>2346</v>
      </c>
      <c r="D115" s="4">
        <v>5</v>
      </c>
      <c r="E115" s="7">
        <v>856.92000000000007</v>
      </c>
    </row>
    <row r="116" spans="2:5">
      <c r="C116" s="6" t="s">
        <v>2347</v>
      </c>
      <c r="D116" s="4">
        <v>6</v>
      </c>
      <c r="E116" s="7">
        <v>1824.7199999999998</v>
      </c>
    </row>
    <row r="117" spans="2:5">
      <c r="C117" s="6" t="s">
        <v>2348</v>
      </c>
      <c r="D117" s="4">
        <v>6</v>
      </c>
      <c r="E117" s="7">
        <v>1477.32</v>
      </c>
    </row>
    <row r="118" spans="2:5">
      <c r="C118" s="6" t="s">
        <v>2349</v>
      </c>
      <c r="D118" s="4">
        <v>7</v>
      </c>
      <c r="E118" s="7">
        <v>1219.32</v>
      </c>
    </row>
    <row r="119" spans="2:5">
      <c r="C119" s="6" t="s">
        <v>2350</v>
      </c>
      <c r="D119" s="4">
        <v>6</v>
      </c>
      <c r="E119" s="7">
        <v>1034.52</v>
      </c>
    </row>
    <row r="120" spans="2:5">
      <c r="C120" s="6" t="s">
        <v>2351</v>
      </c>
      <c r="D120" s="4">
        <v>6</v>
      </c>
      <c r="E120" s="7">
        <v>2250.91</v>
      </c>
    </row>
    <row r="121" spans="2:5">
      <c r="C121" s="6" t="s">
        <v>2352</v>
      </c>
      <c r="D121" s="4">
        <v>10</v>
      </c>
      <c r="E121" s="7">
        <v>8507.82</v>
      </c>
    </row>
    <row r="122" spans="2:5">
      <c r="C122" s="6" t="s">
        <v>2353</v>
      </c>
      <c r="D122" s="4">
        <v>5</v>
      </c>
      <c r="E122" s="7">
        <v>856.92000000000007</v>
      </c>
    </row>
    <row r="123" spans="2:5">
      <c r="B123" s="6" t="s">
        <v>2354</v>
      </c>
      <c r="C123" s="6" t="s">
        <v>2342</v>
      </c>
      <c r="D123" s="4">
        <v>5</v>
      </c>
      <c r="E123" s="7">
        <v>1732.9199999999998</v>
      </c>
    </row>
    <row r="124" spans="2:5">
      <c r="C124" s="6" t="s">
        <v>2343</v>
      </c>
      <c r="D124" s="4">
        <v>7</v>
      </c>
      <c r="E124" s="7">
        <v>5779.02</v>
      </c>
    </row>
    <row r="125" spans="2:5">
      <c r="C125" s="6" t="s">
        <v>2344</v>
      </c>
      <c r="D125" s="4">
        <v>7</v>
      </c>
      <c r="E125" s="7">
        <v>1578.72</v>
      </c>
    </row>
    <row r="126" spans="2:5">
      <c r="C126" s="6" t="s">
        <v>2345</v>
      </c>
      <c r="D126" s="4">
        <v>6</v>
      </c>
      <c r="E126" s="7">
        <v>3557.52</v>
      </c>
    </row>
    <row r="127" spans="2:5">
      <c r="C127" s="6" t="s">
        <v>2346</v>
      </c>
      <c r="D127" s="4">
        <v>7</v>
      </c>
      <c r="E127" s="7">
        <v>1610.52</v>
      </c>
    </row>
    <row r="128" spans="2:5">
      <c r="C128" s="6" t="s">
        <v>2347</v>
      </c>
      <c r="D128" s="4">
        <v>7</v>
      </c>
      <c r="E128" s="7">
        <v>2635.44</v>
      </c>
    </row>
    <row r="129" spans="1:5">
      <c r="C129" s="6" t="s">
        <v>2348</v>
      </c>
      <c r="D129" s="4">
        <v>6</v>
      </c>
      <c r="E129" s="7">
        <v>1353.4999999999998</v>
      </c>
    </row>
    <row r="130" spans="1:5">
      <c r="A130" s="6" t="s">
        <v>2268</v>
      </c>
      <c r="B130" s="6"/>
      <c r="C130" s="6"/>
      <c r="D130" s="4">
        <v>121</v>
      </c>
      <c r="E130" s="7">
        <v>46494.810000000019</v>
      </c>
    </row>
    <row r="131" spans="1:5">
      <c r="A131" s="6" t="s">
        <v>204</v>
      </c>
      <c r="B131" s="6" t="s">
        <v>2341</v>
      </c>
      <c r="C131" s="6" t="s">
        <v>2344</v>
      </c>
      <c r="D131" s="4">
        <v>12</v>
      </c>
      <c r="E131" s="7">
        <v>3235</v>
      </c>
    </row>
    <row r="132" spans="1:5">
      <c r="C132" s="6" t="s">
        <v>2350</v>
      </c>
      <c r="D132" s="4">
        <v>6</v>
      </c>
      <c r="E132" s="7">
        <v>1800</v>
      </c>
    </row>
    <row r="133" spans="1:5">
      <c r="C133" s="6" t="s">
        <v>2351</v>
      </c>
      <c r="D133" s="4">
        <v>4</v>
      </c>
      <c r="E133" s="7">
        <v>1220</v>
      </c>
    </row>
    <row r="134" spans="1:5">
      <c r="C134" s="6" t="s">
        <v>2353</v>
      </c>
      <c r="D134" s="4">
        <v>8</v>
      </c>
      <c r="E134" s="7">
        <v>1930</v>
      </c>
    </row>
    <row r="135" spans="1:5">
      <c r="A135" s="6" t="s">
        <v>2269</v>
      </c>
      <c r="B135" s="6"/>
      <c r="C135" s="6"/>
      <c r="D135" s="4">
        <v>30</v>
      </c>
      <c r="E135" s="7">
        <v>8185</v>
      </c>
    </row>
    <row r="136" spans="1:5">
      <c r="A136" s="6" t="s">
        <v>205</v>
      </c>
      <c r="B136" s="6" t="s">
        <v>2341</v>
      </c>
      <c r="C136" s="6" t="s">
        <v>2344</v>
      </c>
      <c r="D136" s="4">
        <v>1</v>
      </c>
      <c r="E136" s="7">
        <v>120</v>
      </c>
    </row>
    <row r="137" spans="1:5">
      <c r="A137" s="6" t="s">
        <v>2270</v>
      </c>
      <c r="B137" s="6"/>
      <c r="C137" s="6"/>
      <c r="D137" s="4">
        <v>1</v>
      </c>
      <c r="E137" s="7">
        <v>120</v>
      </c>
    </row>
    <row r="138" spans="1:5">
      <c r="A138" s="6" t="s">
        <v>206</v>
      </c>
      <c r="B138" s="6" t="s">
        <v>2341</v>
      </c>
      <c r="C138" s="6" t="s">
        <v>2344</v>
      </c>
      <c r="D138" s="4">
        <v>2</v>
      </c>
      <c r="E138" s="7">
        <v>2579.64</v>
      </c>
    </row>
    <row r="139" spans="1:5">
      <c r="C139" s="6" t="s">
        <v>2346</v>
      </c>
      <c r="D139" s="4">
        <v>4</v>
      </c>
      <c r="E139" s="7">
        <v>1986</v>
      </c>
    </row>
    <row r="140" spans="1:5">
      <c r="C140" s="6" t="s">
        <v>2347</v>
      </c>
      <c r="D140" s="4">
        <v>1</v>
      </c>
      <c r="E140" s="7">
        <v>309.95999999999998</v>
      </c>
    </row>
    <row r="141" spans="1:5">
      <c r="C141" s="6" t="s">
        <v>2349</v>
      </c>
      <c r="D141" s="4">
        <v>1</v>
      </c>
      <c r="E141" s="7">
        <v>543</v>
      </c>
    </row>
    <row r="142" spans="1:5">
      <c r="C142" s="6" t="s">
        <v>2350</v>
      </c>
      <c r="D142" s="4">
        <v>4</v>
      </c>
      <c r="E142" s="7">
        <v>6807</v>
      </c>
    </row>
    <row r="143" spans="1:5">
      <c r="C143" s="6" t="s">
        <v>2352</v>
      </c>
      <c r="D143" s="4">
        <v>2</v>
      </c>
      <c r="E143" s="7">
        <v>1793.4</v>
      </c>
    </row>
    <row r="144" spans="1:5">
      <c r="B144" s="6" t="s">
        <v>2354</v>
      </c>
      <c r="C144" s="6" t="s">
        <v>2342</v>
      </c>
      <c r="D144" s="4">
        <v>3</v>
      </c>
      <c r="E144" s="7">
        <v>31119.48</v>
      </c>
    </row>
    <row r="145" spans="1:5">
      <c r="C145" s="6" t="s">
        <v>2347</v>
      </c>
      <c r="D145" s="4">
        <v>1</v>
      </c>
      <c r="E145" s="7">
        <v>843</v>
      </c>
    </row>
    <row r="146" spans="1:5">
      <c r="A146" s="6" t="s">
        <v>2271</v>
      </c>
      <c r="B146" s="6"/>
      <c r="C146" s="6"/>
      <c r="D146" s="4">
        <v>18</v>
      </c>
      <c r="E146" s="7">
        <v>45981.479999999996</v>
      </c>
    </row>
    <row r="147" spans="1:5">
      <c r="A147" s="6" t="s">
        <v>207</v>
      </c>
      <c r="B147" s="6" t="s">
        <v>2341</v>
      </c>
      <c r="C147" s="6" t="s">
        <v>2342</v>
      </c>
      <c r="D147" s="4">
        <v>1</v>
      </c>
      <c r="E147" s="7">
        <v>186.6</v>
      </c>
    </row>
    <row r="148" spans="1:5">
      <c r="C148" s="6" t="s">
        <v>2343</v>
      </c>
      <c r="D148" s="4">
        <v>3</v>
      </c>
      <c r="E148" s="7">
        <v>359.04</v>
      </c>
    </row>
    <row r="149" spans="1:5">
      <c r="C149" s="6" t="s">
        <v>2344</v>
      </c>
      <c r="D149" s="4">
        <v>1</v>
      </c>
      <c r="E149" s="7">
        <v>114</v>
      </c>
    </row>
    <row r="150" spans="1:5">
      <c r="C150" s="6" t="s">
        <v>2345</v>
      </c>
      <c r="D150" s="4">
        <v>2</v>
      </c>
      <c r="E150" s="7">
        <v>1099.52</v>
      </c>
    </row>
    <row r="151" spans="1:5">
      <c r="C151" s="6" t="s">
        <v>2349</v>
      </c>
      <c r="D151" s="4">
        <v>2</v>
      </c>
      <c r="E151" s="7">
        <v>1254.48</v>
      </c>
    </row>
    <row r="152" spans="1:5">
      <c r="C152" s="6" t="s">
        <v>2352</v>
      </c>
      <c r="D152" s="4">
        <v>1</v>
      </c>
      <c r="E152" s="7">
        <v>706.2</v>
      </c>
    </row>
    <row r="153" spans="1:5">
      <c r="B153" s="6" t="s">
        <v>2354</v>
      </c>
      <c r="C153" s="6" t="s">
        <v>2344</v>
      </c>
      <c r="D153" s="4">
        <v>1</v>
      </c>
      <c r="E153" s="7">
        <v>3459.12</v>
      </c>
    </row>
    <row r="154" spans="1:5">
      <c r="C154" s="6" t="s">
        <v>2348</v>
      </c>
      <c r="D154" s="4">
        <v>1</v>
      </c>
      <c r="E154" s="7">
        <v>305.52</v>
      </c>
    </row>
    <row r="155" spans="1:5">
      <c r="A155" s="6" t="s">
        <v>2272</v>
      </c>
      <c r="B155" s="6"/>
      <c r="C155" s="6"/>
      <c r="D155" s="4">
        <v>12</v>
      </c>
      <c r="E155" s="7">
        <v>7484.48</v>
      </c>
    </row>
    <row r="156" spans="1:5">
      <c r="A156" s="6" t="s">
        <v>208</v>
      </c>
      <c r="B156" s="6" t="s">
        <v>2341</v>
      </c>
      <c r="C156" s="6" t="s">
        <v>2348</v>
      </c>
      <c r="D156" s="4">
        <v>2</v>
      </c>
      <c r="E156" s="7">
        <v>2680</v>
      </c>
    </row>
    <row r="157" spans="1:5">
      <c r="A157" s="6" t="s">
        <v>2273</v>
      </c>
      <c r="B157" s="6"/>
      <c r="C157" s="6"/>
      <c r="D157" s="4">
        <v>2</v>
      </c>
      <c r="E157" s="7">
        <v>2680</v>
      </c>
    </row>
    <row r="158" spans="1:5">
      <c r="A158" s="6" t="s">
        <v>209</v>
      </c>
      <c r="B158" s="6" t="s">
        <v>2341</v>
      </c>
      <c r="C158" s="6" t="s">
        <v>2347</v>
      </c>
      <c r="D158" s="4">
        <v>1</v>
      </c>
      <c r="E158" s="7">
        <v>451.8</v>
      </c>
    </row>
    <row r="159" spans="1:5">
      <c r="B159" s="6" t="s">
        <v>2354</v>
      </c>
      <c r="C159" s="6" t="s">
        <v>2348</v>
      </c>
      <c r="D159" s="4">
        <v>2</v>
      </c>
      <c r="E159" s="7">
        <v>1089.48</v>
      </c>
    </row>
    <row r="160" spans="1:5">
      <c r="A160" s="6" t="s">
        <v>2274</v>
      </c>
      <c r="B160" s="6"/>
      <c r="C160" s="6"/>
      <c r="D160" s="4">
        <v>3</v>
      </c>
      <c r="E160" s="7">
        <v>1541.2800000000002</v>
      </c>
    </row>
    <row r="161" spans="1:5">
      <c r="A161" s="6" t="s">
        <v>210</v>
      </c>
      <c r="B161" s="6" t="s">
        <v>2341</v>
      </c>
      <c r="C161" s="6" t="s">
        <v>2343</v>
      </c>
      <c r="D161" s="4">
        <v>1</v>
      </c>
      <c r="E161" s="7">
        <v>679.2</v>
      </c>
    </row>
    <row r="162" spans="1:5">
      <c r="C162" s="6" t="s">
        <v>2347</v>
      </c>
      <c r="D162" s="4">
        <v>4</v>
      </c>
      <c r="E162" s="7">
        <v>766.8</v>
      </c>
    </row>
    <row r="163" spans="1:5">
      <c r="C163" s="6" t="s">
        <v>2348</v>
      </c>
      <c r="D163" s="4">
        <v>2</v>
      </c>
      <c r="E163" s="7">
        <v>504</v>
      </c>
    </row>
    <row r="164" spans="1:5">
      <c r="C164" s="6" t="s">
        <v>2351</v>
      </c>
      <c r="D164" s="4">
        <v>1</v>
      </c>
      <c r="E164" s="7">
        <v>288</v>
      </c>
    </row>
    <row r="165" spans="1:5">
      <c r="C165" s="6" t="s">
        <v>2353</v>
      </c>
      <c r="D165" s="4">
        <v>1</v>
      </c>
      <c r="E165" s="7">
        <v>210</v>
      </c>
    </row>
    <row r="166" spans="1:5">
      <c r="B166" s="6" t="s">
        <v>2354</v>
      </c>
      <c r="C166" s="6" t="s">
        <v>2343</v>
      </c>
      <c r="D166" s="4">
        <v>1</v>
      </c>
      <c r="E166" s="7">
        <v>679.2</v>
      </c>
    </row>
    <row r="167" spans="1:5">
      <c r="A167" s="6" t="s">
        <v>2275</v>
      </c>
      <c r="B167" s="6"/>
      <c r="C167" s="6"/>
      <c r="D167" s="4">
        <v>10</v>
      </c>
      <c r="E167" s="7">
        <v>3127.2</v>
      </c>
    </row>
    <row r="168" spans="1:5">
      <c r="A168" s="6" t="s">
        <v>211</v>
      </c>
      <c r="B168" s="6" t="s">
        <v>2341</v>
      </c>
      <c r="C168" s="6" t="s">
        <v>2345</v>
      </c>
      <c r="D168" s="4">
        <v>1</v>
      </c>
      <c r="E168" s="7">
        <v>1320</v>
      </c>
    </row>
    <row r="169" spans="1:5">
      <c r="A169" s="6" t="s">
        <v>2276</v>
      </c>
      <c r="B169" s="6"/>
      <c r="C169" s="6"/>
      <c r="D169" s="4">
        <v>1</v>
      </c>
      <c r="E169" s="7">
        <v>1320</v>
      </c>
    </row>
    <row r="170" spans="1:5">
      <c r="A170" s="6" t="s">
        <v>212</v>
      </c>
      <c r="B170" s="6" t="s">
        <v>2341</v>
      </c>
      <c r="C170" s="6" t="s">
        <v>2342</v>
      </c>
      <c r="D170" s="4">
        <v>1</v>
      </c>
      <c r="E170" s="7">
        <v>486</v>
      </c>
    </row>
    <row r="171" spans="1:5">
      <c r="C171" s="6" t="s">
        <v>2343</v>
      </c>
      <c r="D171" s="4">
        <v>1</v>
      </c>
      <c r="E171" s="7">
        <v>2074.44</v>
      </c>
    </row>
    <row r="172" spans="1:5">
      <c r="C172" s="6" t="s">
        <v>2344</v>
      </c>
      <c r="D172" s="4">
        <v>2</v>
      </c>
      <c r="E172" s="7">
        <v>3700.68</v>
      </c>
    </row>
    <row r="173" spans="1:5">
      <c r="C173" s="6" t="s">
        <v>2347</v>
      </c>
      <c r="D173" s="4">
        <v>1</v>
      </c>
      <c r="E173" s="7">
        <v>192</v>
      </c>
    </row>
    <row r="174" spans="1:5">
      <c r="C174" s="6" t="s">
        <v>2353</v>
      </c>
      <c r="D174" s="4">
        <v>1</v>
      </c>
      <c r="E174" s="7">
        <v>222</v>
      </c>
    </row>
    <row r="175" spans="1:5">
      <c r="B175" s="6" t="s">
        <v>2354</v>
      </c>
      <c r="C175" s="6" t="s">
        <v>2343</v>
      </c>
      <c r="D175" s="4">
        <v>2</v>
      </c>
      <c r="E175" s="7">
        <v>1331.1599999999999</v>
      </c>
    </row>
    <row r="176" spans="1:5">
      <c r="C176" s="6" t="s">
        <v>2344</v>
      </c>
      <c r="D176" s="4">
        <v>2</v>
      </c>
      <c r="E176" s="7">
        <v>1694.88</v>
      </c>
    </row>
    <row r="177" spans="1:5">
      <c r="C177" s="6" t="s">
        <v>2347</v>
      </c>
      <c r="D177" s="4">
        <v>1</v>
      </c>
      <c r="E177" s="7">
        <v>1576.56</v>
      </c>
    </row>
    <row r="178" spans="1:5">
      <c r="A178" s="6" t="s">
        <v>2277</v>
      </c>
      <c r="B178" s="6"/>
      <c r="C178" s="6"/>
      <c r="D178" s="4">
        <v>11</v>
      </c>
      <c r="E178" s="7">
        <v>11277.72</v>
      </c>
    </row>
    <row r="179" spans="1:5">
      <c r="A179" s="6" t="s">
        <v>213</v>
      </c>
      <c r="B179" s="6" t="s">
        <v>2341</v>
      </c>
      <c r="C179" s="6" t="s">
        <v>2342</v>
      </c>
      <c r="D179" s="4">
        <v>1</v>
      </c>
      <c r="E179" s="7">
        <v>23.11</v>
      </c>
    </row>
    <row r="180" spans="1:5">
      <c r="A180" s="6" t="s">
        <v>2278</v>
      </c>
      <c r="B180" s="6"/>
      <c r="C180" s="6"/>
      <c r="D180" s="4">
        <v>1</v>
      </c>
      <c r="E180" s="7">
        <v>23.11</v>
      </c>
    </row>
    <row r="181" spans="1:5">
      <c r="A181" s="6" t="s">
        <v>214</v>
      </c>
      <c r="B181" s="6" t="s">
        <v>2341</v>
      </c>
      <c r="C181" s="6" t="s">
        <v>2353</v>
      </c>
      <c r="D181" s="4">
        <v>2</v>
      </c>
      <c r="E181" s="7">
        <v>341.1</v>
      </c>
    </row>
    <row r="182" spans="1:5">
      <c r="A182" s="6" t="s">
        <v>2279</v>
      </c>
      <c r="B182" s="6"/>
      <c r="C182" s="6"/>
      <c r="D182" s="4">
        <v>2</v>
      </c>
      <c r="E182" s="7">
        <v>341.1</v>
      </c>
    </row>
    <row r="183" spans="1:5">
      <c r="A183" s="6" t="s">
        <v>215</v>
      </c>
      <c r="B183" s="6" t="s">
        <v>2341</v>
      </c>
      <c r="C183" s="6" t="s">
        <v>2343</v>
      </c>
      <c r="D183" s="4">
        <v>3</v>
      </c>
      <c r="E183" s="7">
        <v>584.81999999999994</v>
      </c>
    </row>
    <row r="184" spans="1:5">
      <c r="C184" s="6" t="s">
        <v>2345</v>
      </c>
      <c r="D184" s="4">
        <v>3</v>
      </c>
      <c r="E184" s="7">
        <v>190.62</v>
      </c>
    </row>
    <row r="185" spans="1:5">
      <c r="C185" s="6" t="s">
        <v>2346</v>
      </c>
      <c r="D185" s="4">
        <v>11</v>
      </c>
      <c r="E185" s="7">
        <v>722.32</v>
      </c>
    </row>
    <row r="186" spans="1:5">
      <c r="A186" s="6" t="s">
        <v>2280</v>
      </c>
      <c r="B186" s="6"/>
      <c r="C186" s="6"/>
      <c r="D186" s="4">
        <v>17</v>
      </c>
      <c r="E186" s="7">
        <v>1497.7599999999998</v>
      </c>
    </row>
    <row r="187" spans="1:5">
      <c r="A187" s="6" t="s">
        <v>216</v>
      </c>
      <c r="B187" s="6" t="s">
        <v>2341</v>
      </c>
      <c r="C187" s="6" t="s">
        <v>2347</v>
      </c>
      <c r="D187" s="4">
        <v>1</v>
      </c>
      <c r="E187" s="7">
        <v>586.55999999999995</v>
      </c>
    </row>
    <row r="188" spans="1:5">
      <c r="A188" s="6" t="s">
        <v>2281</v>
      </c>
      <c r="B188" s="6"/>
      <c r="C188" s="6"/>
      <c r="D188" s="4">
        <v>1</v>
      </c>
      <c r="E188" s="7">
        <v>586.55999999999995</v>
      </c>
    </row>
    <row r="189" spans="1:5">
      <c r="A189" s="6" t="s">
        <v>217</v>
      </c>
      <c r="B189" s="6" t="s">
        <v>2341</v>
      </c>
      <c r="C189" s="6" t="s">
        <v>2344</v>
      </c>
      <c r="D189" s="4">
        <v>1</v>
      </c>
      <c r="E189" s="7">
        <v>2376</v>
      </c>
    </row>
    <row r="190" spans="1:5">
      <c r="C190" s="6" t="s">
        <v>2345</v>
      </c>
      <c r="D190" s="4">
        <v>1</v>
      </c>
      <c r="E190" s="7">
        <v>1214.4000000000001</v>
      </c>
    </row>
    <row r="191" spans="1:5">
      <c r="B191" s="6" t="s">
        <v>2354</v>
      </c>
      <c r="C191" s="6" t="s">
        <v>2343</v>
      </c>
      <c r="D191" s="4">
        <v>1</v>
      </c>
      <c r="E191" s="7">
        <v>984</v>
      </c>
    </row>
    <row r="192" spans="1:5">
      <c r="C192" s="6" t="s">
        <v>2346</v>
      </c>
      <c r="D192" s="4">
        <v>1</v>
      </c>
      <c r="E192" s="7">
        <v>16468.8</v>
      </c>
    </row>
    <row r="193" spans="1:5">
      <c r="A193" s="6" t="s">
        <v>2282</v>
      </c>
      <c r="B193" s="6"/>
      <c r="C193" s="6"/>
      <c r="D193" s="4">
        <v>4</v>
      </c>
      <c r="E193" s="7">
        <v>21043.199999999997</v>
      </c>
    </row>
    <row r="194" spans="1:5">
      <c r="A194" s="6" t="s">
        <v>218</v>
      </c>
      <c r="B194" s="6" t="s">
        <v>2354</v>
      </c>
      <c r="C194" s="6" t="s">
        <v>2342</v>
      </c>
      <c r="D194" s="4">
        <v>1</v>
      </c>
      <c r="E194" s="7">
        <v>1676.4</v>
      </c>
    </row>
    <row r="195" spans="1:5">
      <c r="A195" s="6" t="s">
        <v>2283</v>
      </c>
      <c r="B195" s="6"/>
      <c r="C195" s="6"/>
      <c r="D195" s="4">
        <v>1</v>
      </c>
      <c r="E195" s="7">
        <v>1676.4</v>
      </c>
    </row>
    <row r="196" spans="1:5">
      <c r="A196" s="6" t="s">
        <v>220</v>
      </c>
      <c r="B196" s="6" t="s">
        <v>2341</v>
      </c>
      <c r="C196" s="6" t="s">
        <v>2342</v>
      </c>
      <c r="D196" s="4">
        <v>11</v>
      </c>
      <c r="E196" s="7">
        <v>4016.4000000000005</v>
      </c>
    </row>
    <row r="197" spans="1:5">
      <c r="C197" s="6" t="s">
        <v>2343</v>
      </c>
      <c r="D197" s="4">
        <v>11</v>
      </c>
      <c r="E197" s="7">
        <v>4208.3999999999996</v>
      </c>
    </row>
    <row r="198" spans="1:5">
      <c r="C198" s="6" t="s">
        <v>2344</v>
      </c>
      <c r="D198" s="4">
        <v>21</v>
      </c>
      <c r="E198" s="7">
        <v>9986.4000000000015</v>
      </c>
    </row>
    <row r="199" spans="1:5">
      <c r="C199" s="6" t="s">
        <v>2345</v>
      </c>
      <c r="D199" s="4">
        <v>12</v>
      </c>
      <c r="E199" s="7">
        <v>4253.9999999999991</v>
      </c>
    </row>
    <row r="200" spans="1:5">
      <c r="C200" s="6" t="s">
        <v>2346</v>
      </c>
      <c r="D200" s="4">
        <v>14</v>
      </c>
      <c r="E200" s="7">
        <v>3463.7999999999993</v>
      </c>
    </row>
    <row r="201" spans="1:5">
      <c r="C201" s="6" t="s">
        <v>2347</v>
      </c>
      <c r="D201" s="4">
        <v>17</v>
      </c>
      <c r="E201" s="7">
        <v>11855.999999999998</v>
      </c>
    </row>
    <row r="202" spans="1:5">
      <c r="C202" s="6" t="s">
        <v>2348</v>
      </c>
      <c r="D202" s="4">
        <v>7</v>
      </c>
      <c r="E202" s="7">
        <v>4021.68</v>
      </c>
    </row>
    <row r="203" spans="1:5">
      <c r="C203" s="6" t="s">
        <v>2349</v>
      </c>
      <c r="D203" s="4">
        <v>27</v>
      </c>
      <c r="E203" s="7">
        <v>6736.2000000000016</v>
      </c>
    </row>
    <row r="204" spans="1:5">
      <c r="C204" s="6" t="s">
        <v>2350</v>
      </c>
      <c r="D204" s="4">
        <v>8</v>
      </c>
      <c r="E204" s="7">
        <v>6494.4000000000005</v>
      </c>
    </row>
    <row r="205" spans="1:5">
      <c r="C205" s="6" t="s">
        <v>2351</v>
      </c>
      <c r="D205" s="4">
        <v>20</v>
      </c>
      <c r="E205" s="7">
        <v>6502.7999999999993</v>
      </c>
    </row>
    <row r="206" spans="1:5">
      <c r="C206" s="6" t="s">
        <v>2352</v>
      </c>
      <c r="D206" s="4">
        <v>7</v>
      </c>
      <c r="E206" s="7">
        <v>4057.2</v>
      </c>
    </row>
    <row r="207" spans="1:5">
      <c r="C207" s="6" t="s">
        <v>2353</v>
      </c>
      <c r="D207" s="4">
        <v>5</v>
      </c>
      <c r="E207" s="7">
        <v>1905</v>
      </c>
    </row>
    <row r="208" spans="1:5">
      <c r="B208" s="6" t="s">
        <v>2354</v>
      </c>
      <c r="C208" s="6" t="s">
        <v>2342</v>
      </c>
      <c r="D208" s="4">
        <v>10</v>
      </c>
      <c r="E208" s="7">
        <v>1613.4</v>
      </c>
    </row>
    <row r="209" spans="1:5">
      <c r="C209" s="6" t="s">
        <v>2343</v>
      </c>
      <c r="D209" s="4">
        <v>15</v>
      </c>
      <c r="E209" s="7">
        <v>3160.8</v>
      </c>
    </row>
    <row r="210" spans="1:5">
      <c r="C210" s="6" t="s">
        <v>2344</v>
      </c>
      <c r="D210" s="4">
        <v>16</v>
      </c>
      <c r="E210" s="7">
        <v>14347.2</v>
      </c>
    </row>
    <row r="211" spans="1:5">
      <c r="C211" s="6" t="s">
        <v>2345</v>
      </c>
      <c r="D211" s="4">
        <v>10</v>
      </c>
      <c r="E211" s="7">
        <v>13753.2</v>
      </c>
    </row>
    <row r="212" spans="1:5">
      <c r="C212" s="6" t="s">
        <v>2346</v>
      </c>
      <c r="D212" s="4">
        <v>10</v>
      </c>
      <c r="E212" s="7">
        <v>7758</v>
      </c>
    </row>
    <row r="213" spans="1:5">
      <c r="C213" s="6" t="s">
        <v>2347</v>
      </c>
      <c r="D213" s="4">
        <v>4</v>
      </c>
      <c r="E213" s="7">
        <v>776.40000000000009</v>
      </c>
    </row>
    <row r="214" spans="1:5">
      <c r="C214" s="6" t="s">
        <v>2348</v>
      </c>
      <c r="D214" s="4">
        <v>7</v>
      </c>
      <c r="E214" s="7">
        <v>1552.8</v>
      </c>
    </row>
    <row r="215" spans="1:5">
      <c r="A215" s="6" t="s">
        <v>2284</v>
      </c>
      <c r="B215" s="6"/>
      <c r="C215" s="6"/>
      <c r="D215" s="4">
        <v>232</v>
      </c>
      <c r="E215" s="7">
        <v>110464.08000000005</v>
      </c>
    </row>
    <row r="216" spans="1:5">
      <c r="A216" s="6" t="s">
        <v>222</v>
      </c>
      <c r="B216" s="6" t="s">
        <v>2341</v>
      </c>
      <c r="C216" s="6" t="s">
        <v>2344</v>
      </c>
      <c r="D216" s="4">
        <v>2</v>
      </c>
      <c r="E216" s="7">
        <v>2291.23</v>
      </c>
    </row>
    <row r="217" spans="1:5">
      <c r="C217" s="6" t="s">
        <v>2345</v>
      </c>
      <c r="D217" s="4">
        <v>1</v>
      </c>
      <c r="E217" s="7">
        <v>694.8</v>
      </c>
    </row>
    <row r="218" spans="1:5">
      <c r="C218" s="6" t="s">
        <v>2347</v>
      </c>
      <c r="D218" s="4">
        <v>1</v>
      </c>
      <c r="E218" s="7">
        <v>1066.1400000000001</v>
      </c>
    </row>
    <row r="219" spans="1:5">
      <c r="C219" s="6" t="s">
        <v>2349</v>
      </c>
      <c r="D219" s="4">
        <v>1</v>
      </c>
      <c r="E219" s="7">
        <v>250.8</v>
      </c>
    </row>
    <row r="220" spans="1:5">
      <c r="B220" s="6" t="s">
        <v>2354</v>
      </c>
      <c r="C220" s="6" t="s">
        <v>2344</v>
      </c>
      <c r="D220" s="4">
        <v>1</v>
      </c>
      <c r="E220" s="7">
        <v>707.69</v>
      </c>
    </row>
    <row r="221" spans="1:5">
      <c r="C221" s="6" t="s">
        <v>2348</v>
      </c>
      <c r="D221" s="4">
        <v>1</v>
      </c>
      <c r="E221" s="7">
        <v>586.44000000000005</v>
      </c>
    </row>
    <row r="222" spans="1:5">
      <c r="A222" s="6" t="s">
        <v>2285</v>
      </c>
      <c r="B222" s="6"/>
      <c r="C222" s="6"/>
      <c r="D222" s="4">
        <v>7</v>
      </c>
      <c r="E222" s="7">
        <v>5597.1</v>
      </c>
    </row>
    <row r="223" spans="1:5">
      <c r="A223" s="6" t="s">
        <v>223</v>
      </c>
      <c r="B223" s="6" t="s">
        <v>2341</v>
      </c>
      <c r="C223" s="6" t="s">
        <v>2343</v>
      </c>
      <c r="D223" s="4">
        <v>1</v>
      </c>
      <c r="E223" s="7">
        <v>285.12</v>
      </c>
    </row>
    <row r="224" spans="1:5">
      <c r="C224" s="6" t="s">
        <v>2347</v>
      </c>
      <c r="D224" s="4">
        <v>1</v>
      </c>
      <c r="E224" s="7">
        <v>313.2</v>
      </c>
    </row>
    <row r="225" spans="1:5">
      <c r="A225" s="6" t="s">
        <v>2286</v>
      </c>
      <c r="B225" s="6"/>
      <c r="C225" s="6"/>
      <c r="D225" s="4">
        <v>2</v>
      </c>
      <c r="E225" s="7">
        <v>598.31999999999994</v>
      </c>
    </row>
    <row r="226" spans="1:5">
      <c r="A226" s="6" t="s">
        <v>224</v>
      </c>
      <c r="B226" s="6" t="s">
        <v>2341</v>
      </c>
      <c r="C226" s="6" t="s">
        <v>2352</v>
      </c>
      <c r="D226" s="4">
        <v>2</v>
      </c>
      <c r="E226" s="7">
        <v>1132.4000000000001</v>
      </c>
    </row>
    <row r="227" spans="1:5">
      <c r="A227" s="6" t="s">
        <v>2287</v>
      </c>
      <c r="B227" s="6"/>
      <c r="C227" s="6"/>
      <c r="D227" s="4">
        <v>2</v>
      </c>
      <c r="E227" s="7">
        <v>1132.4000000000001</v>
      </c>
    </row>
    <row r="228" spans="1:5">
      <c r="A228" s="6" t="s">
        <v>225</v>
      </c>
      <c r="B228" s="6" t="s">
        <v>2341</v>
      </c>
      <c r="C228" s="6" t="s">
        <v>2351</v>
      </c>
      <c r="D228" s="4">
        <v>1</v>
      </c>
      <c r="E228" s="7">
        <v>423.36</v>
      </c>
    </row>
    <row r="229" spans="1:5">
      <c r="A229" s="6" t="s">
        <v>2288</v>
      </c>
      <c r="B229" s="6"/>
      <c r="C229" s="6"/>
      <c r="D229" s="4">
        <v>1</v>
      </c>
      <c r="E229" s="7">
        <v>423.36</v>
      </c>
    </row>
    <row r="230" spans="1:5">
      <c r="A230" s="6" t="s">
        <v>226</v>
      </c>
      <c r="B230" s="6" t="s">
        <v>2341</v>
      </c>
      <c r="C230" s="6" t="s">
        <v>2344</v>
      </c>
      <c r="D230" s="4">
        <v>1</v>
      </c>
      <c r="E230" s="7">
        <v>763.2</v>
      </c>
    </row>
    <row r="231" spans="1:5">
      <c r="A231" s="6" t="s">
        <v>2289</v>
      </c>
      <c r="B231" s="6"/>
      <c r="C231" s="6"/>
      <c r="D231" s="4">
        <v>1</v>
      </c>
      <c r="E231" s="7">
        <v>763.2</v>
      </c>
    </row>
    <row r="232" spans="1:5">
      <c r="A232" s="6" t="s">
        <v>227</v>
      </c>
      <c r="B232" s="6" t="s">
        <v>2354</v>
      </c>
      <c r="C232" s="6" t="s">
        <v>2342</v>
      </c>
      <c r="D232" s="4">
        <v>3</v>
      </c>
      <c r="E232" s="7">
        <v>1436.4</v>
      </c>
    </row>
    <row r="233" spans="1:5">
      <c r="A233" s="6" t="s">
        <v>2290</v>
      </c>
      <c r="B233" s="6"/>
      <c r="C233" s="6"/>
      <c r="D233" s="4">
        <v>3</v>
      </c>
      <c r="E233" s="7">
        <v>1436.4</v>
      </c>
    </row>
    <row r="234" spans="1:5">
      <c r="A234" s="6" t="s">
        <v>228</v>
      </c>
      <c r="B234" s="6" t="s">
        <v>2341</v>
      </c>
      <c r="C234" s="6" t="s">
        <v>2346</v>
      </c>
      <c r="D234" s="4">
        <v>1</v>
      </c>
      <c r="E234" s="7">
        <v>873.6</v>
      </c>
    </row>
    <row r="235" spans="1:5">
      <c r="C235" s="6" t="s">
        <v>2351</v>
      </c>
      <c r="D235" s="4">
        <v>1</v>
      </c>
      <c r="E235" s="7">
        <v>2109.36</v>
      </c>
    </row>
    <row r="236" spans="1:5">
      <c r="A236" s="6" t="s">
        <v>2291</v>
      </c>
      <c r="B236" s="6"/>
      <c r="C236" s="6"/>
      <c r="D236" s="4">
        <v>2</v>
      </c>
      <c r="E236" s="7">
        <v>2982.96</v>
      </c>
    </row>
    <row r="237" spans="1:5">
      <c r="A237" s="6" t="s">
        <v>229</v>
      </c>
      <c r="B237" s="6" t="s">
        <v>2341</v>
      </c>
      <c r="C237" s="6" t="s">
        <v>2344</v>
      </c>
      <c r="D237" s="4">
        <v>1</v>
      </c>
      <c r="E237" s="7">
        <v>2340</v>
      </c>
    </row>
    <row r="238" spans="1:5">
      <c r="C238" s="6" t="s">
        <v>2345</v>
      </c>
      <c r="D238" s="4">
        <v>2</v>
      </c>
      <c r="E238" s="7">
        <v>1971.6</v>
      </c>
    </row>
    <row r="239" spans="1:5">
      <c r="C239" s="6" t="s">
        <v>2346</v>
      </c>
      <c r="D239" s="4">
        <v>1</v>
      </c>
      <c r="E239" s="7">
        <v>1932</v>
      </c>
    </row>
    <row r="240" spans="1:5">
      <c r="C240" s="6" t="s">
        <v>2347</v>
      </c>
      <c r="D240" s="4">
        <v>1</v>
      </c>
      <c r="E240" s="7">
        <v>408</v>
      </c>
    </row>
    <row r="241" spans="1:5">
      <c r="C241" s="6" t="s">
        <v>2348</v>
      </c>
      <c r="D241" s="4">
        <v>1</v>
      </c>
      <c r="E241" s="7">
        <v>9804</v>
      </c>
    </row>
    <row r="242" spans="1:5">
      <c r="C242" s="6" t="s">
        <v>2353</v>
      </c>
      <c r="D242" s="4">
        <v>1</v>
      </c>
      <c r="E242" s="7">
        <v>516</v>
      </c>
    </row>
    <row r="243" spans="1:5">
      <c r="B243" s="6" t="s">
        <v>2354</v>
      </c>
      <c r="C243" s="6" t="s">
        <v>2343</v>
      </c>
      <c r="D243" s="4">
        <v>1</v>
      </c>
      <c r="E243" s="7">
        <v>2616</v>
      </c>
    </row>
    <row r="244" spans="1:5">
      <c r="C244" s="6" t="s">
        <v>2344</v>
      </c>
      <c r="D244" s="4">
        <v>1</v>
      </c>
      <c r="E244" s="7">
        <v>408</v>
      </c>
    </row>
    <row r="245" spans="1:5">
      <c r="C245" s="6" t="s">
        <v>2347</v>
      </c>
      <c r="D245" s="4">
        <v>5</v>
      </c>
      <c r="E245" s="7">
        <v>9992.4</v>
      </c>
    </row>
    <row r="246" spans="1:5">
      <c r="A246" s="6" t="s">
        <v>2292</v>
      </c>
      <c r="B246" s="6"/>
      <c r="C246" s="6"/>
      <c r="D246" s="4">
        <v>14</v>
      </c>
      <c r="E246" s="7">
        <v>29988</v>
      </c>
    </row>
    <row r="247" spans="1:5">
      <c r="A247" s="6" t="s">
        <v>230</v>
      </c>
      <c r="B247" s="6" t="s">
        <v>2341</v>
      </c>
      <c r="C247" s="6" t="s">
        <v>2346</v>
      </c>
      <c r="D247" s="4">
        <v>1</v>
      </c>
      <c r="E247" s="7">
        <v>909.6</v>
      </c>
    </row>
    <row r="248" spans="1:5">
      <c r="C248" s="6" t="s">
        <v>2349</v>
      </c>
      <c r="D248" s="4">
        <v>1</v>
      </c>
      <c r="E248" s="7">
        <v>417.6</v>
      </c>
    </row>
    <row r="249" spans="1:5">
      <c r="B249" s="6" t="s">
        <v>2354</v>
      </c>
      <c r="C249" s="6" t="s">
        <v>2343</v>
      </c>
      <c r="D249" s="4">
        <v>1</v>
      </c>
      <c r="E249" s="7">
        <v>837.6</v>
      </c>
    </row>
    <row r="250" spans="1:5">
      <c r="C250" s="6" t="s">
        <v>2345</v>
      </c>
      <c r="D250" s="4">
        <v>1</v>
      </c>
      <c r="E250" s="7">
        <v>1461.6</v>
      </c>
    </row>
    <row r="251" spans="1:5">
      <c r="A251" s="6" t="s">
        <v>2293</v>
      </c>
      <c r="B251" s="6"/>
      <c r="C251" s="6"/>
      <c r="D251" s="4">
        <v>4</v>
      </c>
      <c r="E251" s="7">
        <v>3626.4</v>
      </c>
    </row>
    <row r="252" spans="1:5">
      <c r="A252" s="6" t="s">
        <v>231</v>
      </c>
      <c r="B252" s="6" t="s">
        <v>2354</v>
      </c>
      <c r="C252" s="6" t="s">
        <v>2342</v>
      </c>
      <c r="D252" s="4">
        <v>1</v>
      </c>
      <c r="E252" s="7">
        <v>362.4</v>
      </c>
    </row>
    <row r="253" spans="1:5">
      <c r="A253" s="6" t="s">
        <v>2294</v>
      </c>
      <c r="B253" s="6"/>
      <c r="C253" s="6"/>
      <c r="D253" s="4">
        <v>1</v>
      </c>
      <c r="E253" s="7">
        <v>362.4</v>
      </c>
    </row>
    <row r="254" spans="1:5">
      <c r="A254" s="6" t="s">
        <v>232</v>
      </c>
      <c r="B254" s="6" t="s">
        <v>2341</v>
      </c>
      <c r="C254" s="6" t="s">
        <v>2344</v>
      </c>
      <c r="D254" s="4">
        <v>1</v>
      </c>
      <c r="E254" s="7">
        <v>860.59</v>
      </c>
    </row>
    <row r="255" spans="1:5">
      <c r="C255" s="6" t="s">
        <v>2345</v>
      </c>
      <c r="D255" s="4">
        <v>1</v>
      </c>
      <c r="E255" s="7">
        <v>679.24</v>
      </c>
    </row>
    <row r="256" spans="1:5">
      <c r="C256" s="6" t="s">
        <v>2347</v>
      </c>
      <c r="D256" s="4">
        <v>1</v>
      </c>
      <c r="E256" s="7">
        <v>994.78</v>
      </c>
    </row>
    <row r="257" spans="1:5">
      <c r="A257" s="6" t="s">
        <v>2295</v>
      </c>
      <c r="B257" s="6"/>
      <c r="C257" s="6"/>
      <c r="D257" s="4">
        <v>3</v>
      </c>
      <c r="E257" s="7">
        <v>2534.6099999999997</v>
      </c>
    </row>
    <row r="258" spans="1:5">
      <c r="A258" s="6" t="s">
        <v>233</v>
      </c>
      <c r="B258" s="6" t="s">
        <v>2341</v>
      </c>
      <c r="C258" s="6" t="s">
        <v>2344</v>
      </c>
      <c r="D258" s="4">
        <v>1</v>
      </c>
      <c r="E258" s="7">
        <v>592.71</v>
      </c>
    </row>
    <row r="259" spans="1:5">
      <c r="C259" s="6" t="s">
        <v>2353</v>
      </c>
      <c r="D259" s="4">
        <v>1</v>
      </c>
      <c r="E259" s="7">
        <v>712.5</v>
      </c>
    </row>
    <row r="260" spans="1:5">
      <c r="B260" s="6" t="s">
        <v>2354</v>
      </c>
      <c r="C260" s="6" t="s">
        <v>2346</v>
      </c>
      <c r="D260" s="4">
        <v>1</v>
      </c>
      <c r="E260" s="7">
        <v>1018.42</v>
      </c>
    </row>
    <row r="261" spans="1:5">
      <c r="A261" s="6" t="s">
        <v>2296</v>
      </c>
      <c r="B261" s="6"/>
      <c r="C261" s="6"/>
      <c r="D261" s="4">
        <v>3</v>
      </c>
      <c r="E261" s="7">
        <v>2323.63</v>
      </c>
    </row>
    <row r="262" spans="1:5">
      <c r="A262" s="6" t="s">
        <v>234</v>
      </c>
      <c r="B262" s="6" t="s">
        <v>2341</v>
      </c>
      <c r="C262" s="6" t="s">
        <v>2342</v>
      </c>
      <c r="D262" s="4">
        <v>1</v>
      </c>
      <c r="E262" s="7">
        <v>342</v>
      </c>
    </row>
    <row r="263" spans="1:5">
      <c r="A263" s="6" t="s">
        <v>2297</v>
      </c>
      <c r="B263" s="6"/>
      <c r="C263" s="6"/>
      <c r="D263" s="4">
        <v>1</v>
      </c>
      <c r="E263" s="7">
        <v>342</v>
      </c>
    </row>
    <row r="264" spans="1:5">
      <c r="A264" s="6" t="s">
        <v>235</v>
      </c>
      <c r="B264" s="6" t="s">
        <v>2341</v>
      </c>
      <c r="C264" s="6" t="s">
        <v>2342</v>
      </c>
      <c r="D264" s="4">
        <v>7</v>
      </c>
      <c r="E264" s="7">
        <v>2700.6</v>
      </c>
    </row>
    <row r="265" spans="1:5">
      <c r="C265" s="6" t="s">
        <v>2343</v>
      </c>
      <c r="D265" s="4">
        <v>4</v>
      </c>
      <c r="E265" s="7">
        <v>1449.6</v>
      </c>
    </row>
    <row r="266" spans="1:5">
      <c r="C266" s="6" t="s">
        <v>2344</v>
      </c>
      <c r="D266" s="4">
        <v>4</v>
      </c>
      <c r="E266" s="7">
        <v>1203.5999999999999</v>
      </c>
    </row>
    <row r="267" spans="1:5">
      <c r="C267" s="6" t="s">
        <v>2345</v>
      </c>
      <c r="D267" s="4">
        <v>7</v>
      </c>
      <c r="E267" s="7">
        <v>1833.6</v>
      </c>
    </row>
    <row r="268" spans="1:5">
      <c r="C268" s="6" t="s">
        <v>2346</v>
      </c>
      <c r="D268" s="4">
        <v>3</v>
      </c>
      <c r="E268" s="7">
        <v>1034.4000000000001</v>
      </c>
    </row>
    <row r="269" spans="1:5">
      <c r="C269" s="6" t="s">
        <v>2347</v>
      </c>
      <c r="D269" s="4">
        <v>2</v>
      </c>
      <c r="E269" s="7">
        <v>421.79999999999995</v>
      </c>
    </row>
    <row r="270" spans="1:5">
      <c r="C270" s="6" t="s">
        <v>2349</v>
      </c>
      <c r="D270" s="4">
        <v>1</v>
      </c>
      <c r="E270" s="7">
        <v>269.27999999999997</v>
      </c>
    </row>
    <row r="271" spans="1:5">
      <c r="C271" s="6" t="s">
        <v>2350</v>
      </c>
      <c r="D271" s="4">
        <v>4</v>
      </c>
      <c r="E271" s="7">
        <v>3088.2</v>
      </c>
    </row>
    <row r="272" spans="1:5">
      <c r="C272" s="6" t="s">
        <v>2351</v>
      </c>
      <c r="D272" s="4">
        <v>3</v>
      </c>
      <c r="E272" s="7">
        <v>450.24</v>
      </c>
    </row>
    <row r="273" spans="1:5">
      <c r="C273" s="6" t="s">
        <v>2352</v>
      </c>
      <c r="D273" s="4">
        <v>3</v>
      </c>
      <c r="E273" s="7">
        <v>1132.2</v>
      </c>
    </row>
    <row r="274" spans="1:5">
      <c r="C274" s="6" t="s">
        <v>2353</v>
      </c>
      <c r="D274" s="4">
        <v>4</v>
      </c>
      <c r="E274" s="7">
        <v>1233.1199999999999</v>
      </c>
    </row>
    <row r="275" spans="1:5">
      <c r="B275" s="6" t="s">
        <v>2354</v>
      </c>
      <c r="C275" s="6" t="s">
        <v>2342</v>
      </c>
      <c r="D275" s="4">
        <v>1</v>
      </c>
      <c r="E275" s="7">
        <v>228</v>
      </c>
    </row>
    <row r="276" spans="1:5">
      <c r="C276" s="6" t="s">
        <v>2343</v>
      </c>
      <c r="D276" s="4">
        <v>7</v>
      </c>
      <c r="E276" s="7">
        <v>2311.6799999999998</v>
      </c>
    </row>
    <row r="277" spans="1:5">
      <c r="C277" s="6" t="s">
        <v>2344</v>
      </c>
      <c r="D277" s="4">
        <v>2</v>
      </c>
      <c r="E277" s="7">
        <v>489.6</v>
      </c>
    </row>
    <row r="278" spans="1:5">
      <c r="C278" s="6" t="s">
        <v>2345</v>
      </c>
      <c r="D278" s="4">
        <v>1</v>
      </c>
      <c r="E278" s="7">
        <v>492</v>
      </c>
    </row>
    <row r="279" spans="1:5">
      <c r="C279" s="6" t="s">
        <v>2346</v>
      </c>
      <c r="D279" s="4">
        <v>1</v>
      </c>
      <c r="E279" s="7">
        <v>199.2</v>
      </c>
    </row>
    <row r="280" spans="1:5">
      <c r="C280" s="6" t="s">
        <v>2347</v>
      </c>
      <c r="D280" s="4">
        <v>3</v>
      </c>
      <c r="E280" s="7">
        <v>868.8</v>
      </c>
    </row>
    <row r="281" spans="1:5">
      <c r="C281" s="6" t="s">
        <v>2348</v>
      </c>
      <c r="D281" s="4">
        <v>4</v>
      </c>
      <c r="E281" s="7">
        <v>1831.1999999999998</v>
      </c>
    </row>
    <row r="282" spans="1:5">
      <c r="A282" s="6" t="s">
        <v>2298</v>
      </c>
      <c r="B282" s="6"/>
      <c r="C282" s="6"/>
      <c r="D282" s="4">
        <v>61</v>
      </c>
      <c r="E282" s="7">
        <v>21237.120000000006</v>
      </c>
    </row>
    <row r="283" spans="1:5">
      <c r="A283" s="6" t="s">
        <v>236</v>
      </c>
      <c r="B283" s="6" t="s">
        <v>2341</v>
      </c>
      <c r="C283" s="6" t="s">
        <v>2350</v>
      </c>
      <c r="D283" s="4">
        <v>2</v>
      </c>
      <c r="E283" s="7">
        <v>3719.7</v>
      </c>
    </row>
    <row r="284" spans="1:5">
      <c r="C284" s="6" t="s">
        <v>2353</v>
      </c>
      <c r="D284" s="4">
        <v>1</v>
      </c>
      <c r="E284" s="7">
        <v>4040</v>
      </c>
    </row>
    <row r="285" spans="1:5">
      <c r="B285" s="6" t="s">
        <v>2354</v>
      </c>
      <c r="C285" s="6" t="s">
        <v>2345</v>
      </c>
      <c r="D285" s="4">
        <v>1</v>
      </c>
      <c r="E285" s="7">
        <v>4980</v>
      </c>
    </row>
    <row r="286" spans="1:5">
      <c r="A286" s="6" t="s">
        <v>2299</v>
      </c>
      <c r="B286" s="6"/>
      <c r="C286" s="6"/>
      <c r="D286" s="4">
        <v>4</v>
      </c>
      <c r="E286" s="7">
        <v>12739.7</v>
      </c>
    </row>
    <row r="287" spans="1:5">
      <c r="A287" s="6" t="s">
        <v>238</v>
      </c>
      <c r="B287" s="6" t="s">
        <v>2341</v>
      </c>
      <c r="C287" s="6" t="s">
        <v>2342</v>
      </c>
      <c r="D287" s="4">
        <v>1</v>
      </c>
      <c r="E287" s="7">
        <v>2114.21</v>
      </c>
    </row>
    <row r="288" spans="1:5">
      <c r="C288" s="6" t="s">
        <v>2347</v>
      </c>
      <c r="D288" s="4">
        <v>2</v>
      </c>
      <c r="E288" s="7">
        <v>4241.18</v>
      </c>
    </row>
    <row r="289" spans="1:5">
      <c r="C289" s="6" t="s">
        <v>2350</v>
      </c>
      <c r="D289" s="4">
        <v>2</v>
      </c>
      <c r="E289" s="7">
        <v>1662.38</v>
      </c>
    </row>
    <row r="290" spans="1:5">
      <c r="C290" s="6" t="s">
        <v>2351</v>
      </c>
      <c r="D290" s="4">
        <v>2</v>
      </c>
      <c r="E290" s="7">
        <v>2653.58</v>
      </c>
    </row>
    <row r="291" spans="1:5">
      <c r="C291" s="6" t="s">
        <v>2352</v>
      </c>
      <c r="D291" s="4">
        <v>2</v>
      </c>
      <c r="E291" s="7">
        <v>2664</v>
      </c>
    </row>
    <row r="292" spans="1:5">
      <c r="C292" s="6" t="s">
        <v>2353</v>
      </c>
      <c r="D292" s="4">
        <v>4</v>
      </c>
      <c r="E292" s="7">
        <v>1784.1200000000001</v>
      </c>
    </row>
    <row r="293" spans="1:5">
      <c r="B293" s="6" t="s">
        <v>2354</v>
      </c>
      <c r="C293" s="6" t="s">
        <v>2343</v>
      </c>
      <c r="D293" s="4">
        <v>1</v>
      </c>
      <c r="E293" s="7">
        <v>549.6</v>
      </c>
    </row>
    <row r="294" spans="1:5">
      <c r="C294" s="6" t="s">
        <v>2346</v>
      </c>
      <c r="D294" s="4">
        <v>1</v>
      </c>
      <c r="E294" s="7">
        <v>1530.38</v>
      </c>
    </row>
    <row r="295" spans="1:5">
      <c r="A295" s="6" t="s">
        <v>2300</v>
      </c>
      <c r="B295" s="6"/>
      <c r="C295" s="6"/>
      <c r="D295" s="4">
        <v>15</v>
      </c>
      <c r="E295" s="7">
        <v>17199.45</v>
      </c>
    </row>
    <row r="296" spans="1:5">
      <c r="A296" s="6" t="s">
        <v>237</v>
      </c>
      <c r="B296" s="6" t="s">
        <v>2341</v>
      </c>
      <c r="C296" s="6" t="s">
        <v>2342</v>
      </c>
      <c r="D296" s="4">
        <v>1</v>
      </c>
      <c r="E296" s="7">
        <v>2714.4</v>
      </c>
    </row>
    <row r="297" spans="1:5">
      <c r="C297" s="6" t="s">
        <v>2345</v>
      </c>
      <c r="D297" s="4">
        <v>2</v>
      </c>
      <c r="E297" s="7">
        <v>2664</v>
      </c>
    </row>
    <row r="298" spans="1:5">
      <c r="A298" s="6" t="s">
        <v>2301</v>
      </c>
      <c r="B298" s="6"/>
      <c r="C298" s="6"/>
      <c r="D298" s="4">
        <v>3</v>
      </c>
      <c r="E298" s="7">
        <v>5378.4</v>
      </c>
    </row>
    <row r="299" spans="1:5">
      <c r="A299" s="6" t="s">
        <v>239</v>
      </c>
      <c r="B299" s="6" t="s">
        <v>2341</v>
      </c>
      <c r="C299" s="6" t="s">
        <v>2342</v>
      </c>
      <c r="D299" s="4">
        <v>1</v>
      </c>
      <c r="E299" s="7">
        <v>1116.28</v>
      </c>
    </row>
    <row r="300" spans="1:5">
      <c r="B300" s="6" t="s">
        <v>2354</v>
      </c>
      <c r="C300" s="6" t="s">
        <v>2344</v>
      </c>
      <c r="D300" s="4">
        <v>1</v>
      </c>
      <c r="E300" s="7">
        <v>103.36</v>
      </c>
    </row>
    <row r="301" spans="1:5">
      <c r="A301" s="6" t="s">
        <v>2302</v>
      </c>
      <c r="B301" s="6"/>
      <c r="C301" s="6"/>
      <c r="D301" s="4">
        <v>2</v>
      </c>
      <c r="E301" s="7">
        <v>1219.6399999999999</v>
      </c>
    </row>
    <row r="302" spans="1:5">
      <c r="A302" s="6" t="s">
        <v>240</v>
      </c>
      <c r="B302" s="6" t="s">
        <v>2341</v>
      </c>
      <c r="C302" s="6" t="s">
        <v>2342</v>
      </c>
      <c r="D302" s="4">
        <v>3</v>
      </c>
      <c r="E302" s="7">
        <v>3006.2400000000002</v>
      </c>
    </row>
    <row r="303" spans="1:5">
      <c r="C303" s="6" t="s">
        <v>2353</v>
      </c>
      <c r="D303" s="4">
        <v>2</v>
      </c>
      <c r="E303" s="7">
        <v>3810.24</v>
      </c>
    </row>
    <row r="304" spans="1:5">
      <c r="B304" s="6" t="s">
        <v>2354</v>
      </c>
      <c r="C304" s="6" t="s">
        <v>2343</v>
      </c>
      <c r="D304" s="4">
        <v>1</v>
      </c>
      <c r="E304" s="7">
        <v>1557.84</v>
      </c>
    </row>
    <row r="305" spans="1:5">
      <c r="C305" s="6" t="s">
        <v>2348</v>
      </c>
      <c r="D305" s="4">
        <v>2</v>
      </c>
      <c r="E305" s="7">
        <v>5331.17</v>
      </c>
    </row>
    <row r="306" spans="1:5">
      <c r="A306" s="6" t="s">
        <v>2303</v>
      </c>
      <c r="B306" s="6"/>
      <c r="C306" s="6"/>
      <c r="D306" s="4">
        <v>8</v>
      </c>
      <c r="E306" s="7">
        <v>13705.489999999998</v>
      </c>
    </row>
    <row r="307" spans="1:5">
      <c r="A307" s="6" t="s">
        <v>241</v>
      </c>
      <c r="B307" s="6" t="s">
        <v>2341</v>
      </c>
      <c r="C307" s="6" t="s">
        <v>2347</v>
      </c>
      <c r="D307" s="4">
        <v>1</v>
      </c>
      <c r="E307" s="7">
        <v>4020</v>
      </c>
    </row>
    <row r="308" spans="1:5">
      <c r="A308" s="6" t="s">
        <v>2304</v>
      </c>
      <c r="B308" s="6"/>
      <c r="C308" s="6"/>
      <c r="D308" s="4">
        <v>1</v>
      </c>
      <c r="E308" s="7">
        <v>4020</v>
      </c>
    </row>
    <row r="309" spans="1:5">
      <c r="A309" s="6" t="s">
        <v>242</v>
      </c>
      <c r="B309" s="6" t="s">
        <v>2354</v>
      </c>
      <c r="C309" s="6" t="s">
        <v>2347</v>
      </c>
      <c r="D309" s="4">
        <v>2</v>
      </c>
      <c r="E309" s="7">
        <v>5664</v>
      </c>
    </row>
    <row r="310" spans="1:5">
      <c r="C310" s="6" t="s">
        <v>2348</v>
      </c>
      <c r="D310" s="4">
        <v>2</v>
      </c>
      <c r="E310" s="7">
        <v>336</v>
      </c>
    </row>
    <row r="311" spans="1:5">
      <c r="A311" s="6" t="s">
        <v>2305</v>
      </c>
      <c r="B311" s="6"/>
      <c r="C311" s="6"/>
      <c r="D311" s="4">
        <v>4</v>
      </c>
      <c r="E311" s="7">
        <v>6000</v>
      </c>
    </row>
    <row r="312" spans="1:5">
      <c r="A312" s="6" t="s">
        <v>243</v>
      </c>
      <c r="B312" s="6" t="s">
        <v>2341</v>
      </c>
      <c r="C312" s="6" t="s">
        <v>2344</v>
      </c>
      <c r="D312" s="4">
        <v>1</v>
      </c>
      <c r="E312" s="7">
        <v>558.05999999999995</v>
      </c>
    </row>
    <row r="313" spans="1:5">
      <c r="C313" s="6" t="s">
        <v>2346</v>
      </c>
      <c r="D313" s="4">
        <v>2</v>
      </c>
      <c r="E313" s="7">
        <v>1207.2</v>
      </c>
    </row>
    <row r="314" spans="1:5">
      <c r="C314" s="6" t="s">
        <v>2347</v>
      </c>
      <c r="D314" s="4">
        <v>2</v>
      </c>
      <c r="E314" s="7">
        <v>1471.1999999999998</v>
      </c>
    </row>
    <row r="315" spans="1:5">
      <c r="C315" s="6" t="s">
        <v>2348</v>
      </c>
      <c r="D315" s="4">
        <v>1</v>
      </c>
      <c r="E315" s="7">
        <v>1140</v>
      </c>
    </row>
    <row r="316" spans="1:5">
      <c r="C316" s="6" t="s">
        <v>2349</v>
      </c>
      <c r="D316" s="4">
        <v>1</v>
      </c>
      <c r="E316" s="7">
        <v>1036.8</v>
      </c>
    </row>
    <row r="317" spans="1:5">
      <c r="C317" s="6" t="s">
        <v>2350</v>
      </c>
      <c r="D317" s="4">
        <v>1</v>
      </c>
      <c r="E317" s="7">
        <v>5678.4</v>
      </c>
    </row>
    <row r="318" spans="1:5">
      <c r="C318" s="6" t="s">
        <v>2353</v>
      </c>
      <c r="D318" s="4">
        <v>5</v>
      </c>
      <c r="E318" s="7">
        <v>5186.76</v>
      </c>
    </row>
    <row r="319" spans="1:5">
      <c r="B319" s="6" t="s">
        <v>2354</v>
      </c>
      <c r="C319" s="6" t="s">
        <v>2342</v>
      </c>
      <c r="D319" s="4">
        <v>1</v>
      </c>
      <c r="E319" s="7">
        <v>195.6</v>
      </c>
    </row>
    <row r="320" spans="1:5">
      <c r="C320" s="6" t="s">
        <v>2343</v>
      </c>
      <c r="D320" s="4">
        <v>2</v>
      </c>
      <c r="E320" s="7">
        <v>1039.2</v>
      </c>
    </row>
    <row r="321" spans="1:5">
      <c r="C321" s="6" t="s">
        <v>2344</v>
      </c>
      <c r="D321" s="4">
        <v>4</v>
      </c>
      <c r="E321" s="7">
        <v>2196</v>
      </c>
    </row>
    <row r="322" spans="1:5">
      <c r="C322" s="6" t="s">
        <v>2345</v>
      </c>
      <c r="D322" s="4">
        <v>2</v>
      </c>
      <c r="E322" s="7">
        <v>8271.6</v>
      </c>
    </row>
    <row r="323" spans="1:5">
      <c r="C323" s="6" t="s">
        <v>2347</v>
      </c>
      <c r="D323" s="4">
        <v>3</v>
      </c>
      <c r="E323" s="7">
        <v>2205.96</v>
      </c>
    </row>
    <row r="324" spans="1:5">
      <c r="A324" s="6" t="s">
        <v>2306</v>
      </c>
      <c r="B324" s="6"/>
      <c r="C324" s="6"/>
      <c r="D324" s="4">
        <v>25</v>
      </c>
      <c r="E324" s="7">
        <v>30186.78</v>
      </c>
    </row>
    <row r="325" spans="1:5">
      <c r="A325" s="6" t="s">
        <v>244</v>
      </c>
      <c r="B325" s="6" t="s">
        <v>2341</v>
      </c>
      <c r="C325" s="6" t="s">
        <v>2347</v>
      </c>
      <c r="D325" s="4">
        <v>1</v>
      </c>
      <c r="E325" s="7">
        <v>1656</v>
      </c>
    </row>
    <row r="326" spans="1:5">
      <c r="A326" s="6" t="s">
        <v>2307</v>
      </c>
      <c r="B326" s="6"/>
      <c r="C326" s="6"/>
      <c r="D326" s="4">
        <v>1</v>
      </c>
      <c r="E326" s="7">
        <v>1656</v>
      </c>
    </row>
    <row r="327" spans="1:5">
      <c r="A327" s="6" t="s">
        <v>245</v>
      </c>
      <c r="B327" s="6" t="s">
        <v>2354</v>
      </c>
      <c r="C327" s="6" t="s">
        <v>2344</v>
      </c>
      <c r="D327" s="4">
        <v>1</v>
      </c>
      <c r="E327" s="7">
        <v>238.8</v>
      </c>
    </row>
    <row r="328" spans="1:5">
      <c r="A328" s="6" t="s">
        <v>2308</v>
      </c>
      <c r="B328" s="6"/>
      <c r="C328" s="6"/>
      <c r="D328" s="4">
        <v>1</v>
      </c>
      <c r="E328" s="7">
        <v>238.8</v>
      </c>
    </row>
    <row r="329" spans="1:5">
      <c r="A329" s="6" t="s">
        <v>246</v>
      </c>
      <c r="B329" s="6" t="s">
        <v>2341</v>
      </c>
      <c r="C329" s="6" t="s">
        <v>2344</v>
      </c>
      <c r="D329" s="4">
        <v>1</v>
      </c>
      <c r="E329" s="7">
        <v>348.5</v>
      </c>
    </row>
    <row r="330" spans="1:5">
      <c r="A330" s="6" t="s">
        <v>2309</v>
      </c>
      <c r="B330" s="6"/>
      <c r="C330" s="6"/>
      <c r="D330" s="4">
        <v>1</v>
      </c>
      <c r="E330" s="7">
        <v>348.5</v>
      </c>
    </row>
    <row r="331" spans="1:5">
      <c r="A331" s="6" t="s">
        <v>247</v>
      </c>
      <c r="B331" s="6" t="s">
        <v>2341</v>
      </c>
      <c r="C331" s="6" t="s">
        <v>2345</v>
      </c>
      <c r="D331" s="4">
        <v>1</v>
      </c>
      <c r="E331" s="7">
        <v>254.82</v>
      </c>
    </row>
    <row r="332" spans="1:5">
      <c r="A332" s="6" t="s">
        <v>2310</v>
      </c>
      <c r="B332" s="6"/>
      <c r="C332" s="6"/>
      <c r="D332" s="4">
        <v>1</v>
      </c>
      <c r="E332" s="7">
        <v>254.82</v>
      </c>
    </row>
    <row r="333" spans="1:5">
      <c r="A333" s="6" t="s">
        <v>248</v>
      </c>
      <c r="B333" s="6" t="s">
        <v>2341</v>
      </c>
      <c r="C333" s="6" t="s">
        <v>2351</v>
      </c>
      <c r="D333" s="4">
        <v>1</v>
      </c>
      <c r="E333" s="7">
        <v>190.61</v>
      </c>
    </row>
    <row r="334" spans="1:5">
      <c r="A334" s="6" t="s">
        <v>2311</v>
      </c>
      <c r="B334" s="6"/>
      <c r="C334" s="6"/>
      <c r="D334" s="4">
        <v>1</v>
      </c>
      <c r="E334" s="7">
        <v>190.61</v>
      </c>
    </row>
    <row r="335" spans="1:5">
      <c r="A335" s="6" t="s">
        <v>249</v>
      </c>
      <c r="B335" s="6" t="s">
        <v>2341</v>
      </c>
      <c r="C335" s="6" t="s">
        <v>2344</v>
      </c>
      <c r="D335" s="4">
        <v>2</v>
      </c>
      <c r="E335" s="7">
        <v>460</v>
      </c>
    </row>
    <row r="336" spans="1:5">
      <c r="A336" s="6" t="s">
        <v>2312</v>
      </c>
      <c r="B336" s="6"/>
      <c r="C336" s="6"/>
      <c r="D336" s="4">
        <v>2</v>
      </c>
      <c r="E336" s="7">
        <v>460</v>
      </c>
    </row>
    <row r="337" spans="1:5">
      <c r="A337" s="6" t="s">
        <v>250</v>
      </c>
      <c r="B337" s="6" t="s">
        <v>2341</v>
      </c>
      <c r="C337" s="6" t="s">
        <v>2348</v>
      </c>
      <c r="D337" s="4">
        <v>1</v>
      </c>
      <c r="E337" s="7">
        <v>2784</v>
      </c>
    </row>
    <row r="338" spans="1:5">
      <c r="A338" s="6" t="s">
        <v>2313</v>
      </c>
      <c r="B338" s="6"/>
      <c r="C338" s="6"/>
      <c r="D338" s="4">
        <v>1</v>
      </c>
      <c r="E338" s="7">
        <v>2784</v>
      </c>
    </row>
    <row r="339" spans="1:5">
      <c r="A339" s="6" t="s">
        <v>251</v>
      </c>
      <c r="B339" s="6" t="s">
        <v>2341</v>
      </c>
      <c r="C339" s="6" t="s">
        <v>2345</v>
      </c>
      <c r="D339" s="4">
        <v>1</v>
      </c>
      <c r="E339" s="7">
        <v>633.73</v>
      </c>
    </row>
    <row r="340" spans="1:5">
      <c r="A340" s="6" t="s">
        <v>2314</v>
      </c>
      <c r="B340" s="6"/>
      <c r="C340" s="6"/>
      <c r="D340" s="4">
        <v>1</v>
      </c>
      <c r="E340" s="7">
        <v>633.73</v>
      </c>
    </row>
    <row r="341" spans="1:5">
      <c r="A341" s="6" t="s">
        <v>252</v>
      </c>
      <c r="B341" s="6" t="s">
        <v>2341</v>
      </c>
      <c r="C341" s="6" t="s">
        <v>2342</v>
      </c>
      <c r="D341" s="4">
        <v>2</v>
      </c>
      <c r="E341" s="7">
        <v>2361.6</v>
      </c>
    </row>
    <row r="342" spans="1:5">
      <c r="C342" s="6" t="s">
        <v>2343</v>
      </c>
      <c r="D342" s="4">
        <v>2</v>
      </c>
      <c r="E342" s="7">
        <v>2361.6</v>
      </c>
    </row>
    <row r="343" spans="1:5">
      <c r="C343" s="6" t="s">
        <v>2345</v>
      </c>
      <c r="D343" s="4">
        <v>1</v>
      </c>
      <c r="E343" s="7">
        <v>1476</v>
      </c>
    </row>
    <row r="344" spans="1:5">
      <c r="C344" s="6" t="s">
        <v>2346</v>
      </c>
      <c r="D344" s="4">
        <v>1</v>
      </c>
      <c r="E344" s="7">
        <v>1180.8</v>
      </c>
    </row>
    <row r="345" spans="1:5">
      <c r="C345" s="6" t="s">
        <v>2347</v>
      </c>
      <c r="D345" s="4">
        <v>2</v>
      </c>
      <c r="E345" s="7">
        <v>1840.8</v>
      </c>
    </row>
    <row r="346" spans="1:5">
      <c r="C346" s="6" t="s">
        <v>2348</v>
      </c>
      <c r="D346" s="4">
        <v>2</v>
      </c>
      <c r="E346" s="7">
        <v>2361.6</v>
      </c>
    </row>
    <row r="347" spans="1:5">
      <c r="C347" s="6" t="s">
        <v>2349</v>
      </c>
      <c r="D347" s="4">
        <v>1</v>
      </c>
      <c r="E347" s="7">
        <v>678</v>
      </c>
    </row>
    <row r="348" spans="1:5">
      <c r="C348" s="6" t="s">
        <v>2350</v>
      </c>
      <c r="D348" s="4">
        <v>1</v>
      </c>
      <c r="E348" s="7">
        <v>7197.6</v>
      </c>
    </row>
    <row r="349" spans="1:5">
      <c r="C349" s="6" t="s">
        <v>2351</v>
      </c>
      <c r="D349" s="4">
        <v>6</v>
      </c>
      <c r="E349" s="7">
        <v>8179.34</v>
      </c>
    </row>
    <row r="350" spans="1:5">
      <c r="C350" s="6" t="s">
        <v>2352</v>
      </c>
      <c r="D350" s="4">
        <v>3</v>
      </c>
      <c r="E350" s="7">
        <v>3130.8</v>
      </c>
    </row>
    <row r="351" spans="1:5">
      <c r="C351" s="6" t="s">
        <v>2353</v>
      </c>
      <c r="D351" s="4">
        <v>4</v>
      </c>
      <c r="E351" s="7">
        <v>16597.39</v>
      </c>
    </row>
    <row r="352" spans="1:5">
      <c r="B352" s="6" t="s">
        <v>2354</v>
      </c>
      <c r="C352" s="6" t="s">
        <v>2342</v>
      </c>
      <c r="D352" s="4">
        <v>1</v>
      </c>
      <c r="E352" s="7">
        <v>1476</v>
      </c>
    </row>
    <row r="353" spans="1:5">
      <c r="C353" s="6" t="s">
        <v>2344</v>
      </c>
      <c r="D353" s="4">
        <v>3</v>
      </c>
      <c r="E353" s="7">
        <v>9145.2000000000007</v>
      </c>
    </row>
    <row r="354" spans="1:5">
      <c r="C354" s="6" t="s">
        <v>2347</v>
      </c>
      <c r="D354" s="4">
        <v>1</v>
      </c>
      <c r="E354" s="7">
        <v>1476</v>
      </c>
    </row>
    <row r="355" spans="1:5">
      <c r="A355" s="6" t="s">
        <v>2315</v>
      </c>
      <c r="B355" s="6"/>
      <c r="C355" s="6"/>
      <c r="D355" s="4">
        <v>30</v>
      </c>
      <c r="E355" s="7">
        <v>59462.73</v>
      </c>
    </row>
    <row r="356" spans="1:5">
      <c r="A356" s="6" t="s">
        <v>253</v>
      </c>
      <c r="B356" s="6" t="s">
        <v>2341</v>
      </c>
      <c r="C356" s="6" t="s">
        <v>2345</v>
      </c>
      <c r="D356" s="4">
        <v>1</v>
      </c>
      <c r="E356" s="7">
        <v>240</v>
      </c>
    </row>
    <row r="357" spans="1:5">
      <c r="C357" s="6" t="s">
        <v>2350</v>
      </c>
      <c r="D357" s="4">
        <v>1</v>
      </c>
      <c r="E357" s="7">
        <v>235</v>
      </c>
    </row>
    <row r="358" spans="1:5">
      <c r="C358" s="6" t="s">
        <v>2352</v>
      </c>
      <c r="D358" s="4">
        <v>1</v>
      </c>
      <c r="E358" s="7">
        <v>220</v>
      </c>
    </row>
    <row r="359" spans="1:5">
      <c r="A359" s="6" t="s">
        <v>2316</v>
      </c>
      <c r="B359" s="6"/>
      <c r="C359" s="6"/>
      <c r="D359" s="4">
        <v>3</v>
      </c>
      <c r="E359" s="7">
        <v>695</v>
      </c>
    </row>
    <row r="360" spans="1:5">
      <c r="A360" s="6" t="s">
        <v>254</v>
      </c>
      <c r="B360" s="6" t="s">
        <v>2341</v>
      </c>
      <c r="C360" s="6" t="s">
        <v>2344</v>
      </c>
      <c r="D360" s="4">
        <v>6</v>
      </c>
      <c r="E360" s="7">
        <v>217.40000000000003</v>
      </c>
    </row>
    <row r="361" spans="1:5">
      <c r="C361" s="6" t="s">
        <v>2346</v>
      </c>
      <c r="D361" s="4">
        <v>3</v>
      </c>
      <c r="E361" s="7">
        <v>106.19999999999999</v>
      </c>
    </row>
    <row r="362" spans="1:5">
      <c r="C362" s="6" t="s">
        <v>2347</v>
      </c>
      <c r="D362" s="4">
        <v>3</v>
      </c>
      <c r="E362" s="7">
        <v>106.19999999999999</v>
      </c>
    </row>
    <row r="363" spans="1:5">
      <c r="C363" s="6" t="s">
        <v>2351</v>
      </c>
      <c r="D363" s="4">
        <v>3</v>
      </c>
      <c r="E363" s="7">
        <v>106.19999999999999</v>
      </c>
    </row>
    <row r="364" spans="1:5">
      <c r="C364" s="6" t="s">
        <v>2352</v>
      </c>
      <c r="D364" s="4">
        <v>3</v>
      </c>
      <c r="E364" s="7">
        <v>106.19999999999999</v>
      </c>
    </row>
    <row r="365" spans="1:5">
      <c r="C365" s="6" t="s">
        <v>2353</v>
      </c>
      <c r="D365" s="4">
        <v>10</v>
      </c>
      <c r="E365" s="7">
        <v>499.40000000000003</v>
      </c>
    </row>
    <row r="366" spans="1:5">
      <c r="B366" s="6" t="s">
        <v>2354</v>
      </c>
      <c r="C366" s="6" t="s">
        <v>2343</v>
      </c>
      <c r="D366" s="4">
        <v>3</v>
      </c>
      <c r="E366" s="7">
        <v>103.6</v>
      </c>
    </row>
    <row r="367" spans="1:5">
      <c r="C367" s="6" t="s">
        <v>2344</v>
      </c>
      <c r="D367" s="4">
        <v>3</v>
      </c>
      <c r="E367" s="7">
        <v>106.19999999999999</v>
      </c>
    </row>
    <row r="368" spans="1:5">
      <c r="C368" s="6" t="s">
        <v>2346</v>
      </c>
      <c r="D368" s="4">
        <v>3</v>
      </c>
      <c r="E368" s="7">
        <v>103.6</v>
      </c>
    </row>
    <row r="369" spans="1:5">
      <c r="C369" s="6" t="s">
        <v>2348</v>
      </c>
      <c r="D369" s="4">
        <v>10</v>
      </c>
      <c r="E369" s="7">
        <v>889.80000000000007</v>
      </c>
    </row>
    <row r="370" spans="1:5">
      <c r="A370" s="6" t="s">
        <v>2317</v>
      </c>
      <c r="B370" s="6"/>
      <c r="C370" s="6"/>
      <c r="D370" s="4">
        <v>47</v>
      </c>
      <c r="E370" s="7">
        <v>2344.7999999999993</v>
      </c>
    </row>
    <row r="371" spans="1:5">
      <c r="A371" s="6" t="s">
        <v>255</v>
      </c>
      <c r="B371" s="6" t="s">
        <v>2341</v>
      </c>
      <c r="C371" s="6" t="s">
        <v>2346</v>
      </c>
      <c r="D371" s="4">
        <v>1</v>
      </c>
      <c r="E371" s="7">
        <v>2086.8000000000002</v>
      </c>
    </row>
    <row r="372" spans="1:5">
      <c r="C372" s="6" t="s">
        <v>2348</v>
      </c>
      <c r="D372" s="4">
        <v>2</v>
      </c>
      <c r="E372" s="7">
        <v>733.2</v>
      </c>
    </row>
    <row r="373" spans="1:5">
      <c r="C373" s="6" t="s">
        <v>2351</v>
      </c>
      <c r="D373" s="4">
        <v>4</v>
      </c>
      <c r="E373" s="7">
        <v>3411.6000000000004</v>
      </c>
    </row>
    <row r="374" spans="1:5">
      <c r="B374" s="6" t="s">
        <v>2354</v>
      </c>
      <c r="C374" s="6" t="s">
        <v>2342</v>
      </c>
      <c r="D374" s="4">
        <v>2</v>
      </c>
      <c r="E374" s="7">
        <v>951.6</v>
      </c>
    </row>
    <row r="375" spans="1:5">
      <c r="C375" s="6" t="s">
        <v>2345</v>
      </c>
      <c r="D375" s="4">
        <v>3</v>
      </c>
      <c r="E375" s="7">
        <v>1564.8</v>
      </c>
    </row>
    <row r="376" spans="1:5">
      <c r="A376" s="6" t="s">
        <v>2318</v>
      </c>
      <c r="B376" s="6"/>
      <c r="C376" s="6"/>
      <c r="D376" s="4">
        <v>12</v>
      </c>
      <c r="E376" s="7">
        <v>8748</v>
      </c>
    </row>
    <row r="377" spans="1:5">
      <c r="A377" s="6" t="s">
        <v>256</v>
      </c>
      <c r="B377" s="6" t="s">
        <v>2341</v>
      </c>
      <c r="C377" s="6" t="s">
        <v>2345</v>
      </c>
      <c r="D377" s="4">
        <v>3</v>
      </c>
      <c r="E377" s="7">
        <v>106.19999999999999</v>
      </c>
    </row>
    <row r="378" spans="1:5">
      <c r="C378" s="6" t="s">
        <v>2350</v>
      </c>
      <c r="D378" s="4">
        <v>1</v>
      </c>
      <c r="E378" s="7">
        <v>205.2</v>
      </c>
    </row>
    <row r="379" spans="1:5">
      <c r="A379" s="6" t="s">
        <v>2319</v>
      </c>
      <c r="B379" s="6"/>
      <c r="C379" s="6"/>
      <c r="D379" s="4">
        <v>4</v>
      </c>
      <c r="E379" s="7">
        <v>311.39999999999998</v>
      </c>
    </row>
    <row r="380" spans="1:5">
      <c r="A380" s="6" t="s">
        <v>257</v>
      </c>
      <c r="B380" s="6" t="s">
        <v>2341</v>
      </c>
      <c r="C380" s="6" t="s">
        <v>2349</v>
      </c>
      <c r="D380" s="4">
        <v>1</v>
      </c>
      <c r="E380" s="7">
        <v>2216.4</v>
      </c>
    </row>
    <row r="381" spans="1:5">
      <c r="A381" s="6" t="s">
        <v>2320</v>
      </c>
      <c r="B381" s="6"/>
      <c r="C381" s="6"/>
      <c r="D381" s="4">
        <v>1</v>
      </c>
      <c r="E381" s="7">
        <v>2216.4</v>
      </c>
    </row>
    <row r="382" spans="1:5">
      <c r="A382" s="6" t="s">
        <v>258</v>
      </c>
      <c r="B382" s="6" t="s">
        <v>2341</v>
      </c>
      <c r="C382" s="6" t="s">
        <v>2342</v>
      </c>
      <c r="D382" s="4">
        <v>2</v>
      </c>
      <c r="E382" s="7">
        <v>84388.800000000003</v>
      </c>
    </row>
    <row r="383" spans="1:5">
      <c r="C383" s="6" t="s">
        <v>2344</v>
      </c>
      <c r="D383" s="4">
        <v>1</v>
      </c>
      <c r="E383" s="7">
        <v>2959.2</v>
      </c>
    </row>
    <row r="384" spans="1:5">
      <c r="C384" s="6" t="s">
        <v>2348</v>
      </c>
      <c r="D384" s="4">
        <v>1</v>
      </c>
      <c r="E384" s="7">
        <v>6945.6</v>
      </c>
    </row>
    <row r="385" spans="1:5">
      <c r="B385" s="6" t="s">
        <v>2354</v>
      </c>
      <c r="C385" s="6" t="s">
        <v>2346</v>
      </c>
      <c r="D385" s="4">
        <v>1</v>
      </c>
      <c r="E385" s="7">
        <v>96</v>
      </c>
    </row>
    <row r="386" spans="1:5">
      <c r="A386" s="6" t="s">
        <v>2321</v>
      </c>
      <c r="B386" s="6"/>
      <c r="C386" s="6"/>
      <c r="D386" s="4">
        <v>5</v>
      </c>
      <c r="E386" s="7">
        <v>94389.6</v>
      </c>
    </row>
    <row r="387" spans="1:5">
      <c r="A387" s="6" t="s">
        <v>259</v>
      </c>
      <c r="B387" s="6" t="s">
        <v>2341</v>
      </c>
      <c r="C387" s="6" t="s">
        <v>2347</v>
      </c>
      <c r="D387" s="4">
        <v>1</v>
      </c>
      <c r="E387" s="7">
        <v>408</v>
      </c>
    </row>
    <row r="388" spans="1:5">
      <c r="A388" s="6" t="s">
        <v>2322</v>
      </c>
      <c r="B388" s="6"/>
      <c r="C388" s="6"/>
      <c r="D388" s="4">
        <v>1</v>
      </c>
      <c r="E388" s="7">
        <v>408</v>
      </c>
    </row>
    <row r="389" spans="1:5">
      <c r="A389" s="6" t="s">
        <v>260</v>
      </c>
      <c r="B389" s="6" t="s">
        <v>2341</v>
      </c>
      <c r="C389" s="6" t="s">
        <v>2344</v>
      </c>
      <c r="D389" s="4">
        <v>2</v>
      </c>
      <c r="E389" s="7">
        <v>1794.8600000000001</v>
      </c>
    </row>
    <row r="390" spans="1:5">
      <c r="A390" s="6" t="s">
        <v>2323</v>
      </c>
      <c r="B390" s="6"/>
      <c r="C390" s="6"/>
      <c r="D390" s="4">
        <v>2</v>
      </c>
      <c r="E390" s="7">
        <v>1794.8600000000001</v>
      </c>
    </row>
    <row r="391" spans="1:5">
      <c r="A391" s="6" t="s">
        <v>262</v>
      </c>
      <c r="B391" s="6" t="s">
        <v>2341</v>
      </c>
      <c r="C391" s="6" t="s">
        <v>2342</v>
      </c>
      <c r="D391" s="4">
        <v>5</v>
      </c>
      <c r="E391" s="7">
        <v>10712.04</v>
      </c>
    </row>
    <row r="392" spans="1:5">
      <c r="C392" s="6" t="s">
        <v>2343</v>
      </c>
      <c r="D392" s="4">
        <v>10</v>
      </c>
      <c r="E392" s="7">
        <v>20019.189999999999</v>
      </c>
    </row>
    <row r="393" spans="1:5">
      <c r="C393" s="6" t="s">
        <v>2344</v>
      </c>
      <c r="D393" s="4">
        <v>7</v>
      </c>
      <c r="E393" s="7">
        <v>13236.12</v>
      </c>
    </row>
    <row r="394" spans="1:5">
      <c r="C394" s="6" t="s">
        <v>2345</v>
      </c>
      <c r="D394" s="4">
        <v>11</v>
      </c>
      <c r="E394" s="7">
        <v>14946.590000000002</v>
      </c>
    </row>
    <row r="395" spans="1:5">
      <c r="C395" s="6" t="s">
        <v>2346</v>
      </c>
      <c r="D395" s="4">
        <v>6</v>
      </c>
      <c r="E395" s="7">
        <v>17556.91</v>
      </c>
    </row>
    <row r="396" spans="1:5">
      <c r="C396" s="6" t="s">
        <v>2347</v>
      </c>
      <c r="D396" s="4">
        <v>7</v>
      </c>
      <c r="E396" s="7">
        <v>11770.850000000002</v>
      </c>
    </row>
    <row r="397" spans="1:5">
      <c r="C397" s="6" t="s">
        <v>2348</v>
      </c>
      <c r="D397" s="4">
        <v>8</v>
      </c>
      <c r="E397" s="7">
        <v>21208.22</v>
      </c>
    </row>
    <row r="398" spans="1:5">
      <c r="C398" s="6" t="s">
        <v>2349</v>
      </c>
      <c r="D398" s="4">
        <v>7</v>
      </c>
      <c r="E398" s="7">
        <v>21923.06</v>
      </c>
    </row>
    <row r="399" spans="1:5">
      <c r="C399" s="6" t="s">
        <v>2350</v>
      </c>
      <c r="D399" s="4">
        <v>7</v>
      </c>
      <c r="E399" s="7">
        <v>7690.7499999999991</v>
      </c>
    </row>
    <row r="400" spans="1:5">
      <c r="C400" s="6" t="s">
        <v>2351</v>
      </c>
      <c r="D400" s="4">
        <v>2</v>
      </c>
      <c r="E400" s="7">
        <v>2003.6399999999999</v>
      </c>
    </row>
    <row r="401" spans="1:5">
      <c r="C401" s="6" t="s">
        <v>2352</v>
      </c>
      <c r="D401" s="4">
        <v>7</v>
      </c>
      <c r="E401" s="7">
        <v>17003.399999999998</v>
      </c>
    </row>
    <row r="402" spans="1:5">
      <c r="C402" s="6" t="s">
        <v>2353</v>
      </c>
      <c r="D402" s="4">
        <v>3</v>
      </c>
      <c r="E402" s="7">
        <v>2155.4899999999998</v>
      </c>
    </row>
    <row r="403" spans="1:5">
      <c r="B403" s="6" t="s">
        <v>2354</v>
      </c>
      <c r="C403" s="6" t="s">
        <v>2342</v>
      </c>
      <c r="D403" s="4">
        <v>4</v>
      </c>
      <c r="E403" s="7">
        <v>3506.7799999999997</v>
      </c>
    </row>
    <row r="404" spans="1:5">
      <c r="C404" s="6" t="s">
        <v>2343</v>
      </c>
      <c r="D404" s="4">
        <v>6</v>
      </c>
      <c r="E404" s="7">
        <v>16368.890000000001</v>
      </c>
    </row>
    <row r="405" spans="1:5">
      <c r="C405" s="6" t="s">
        <v>2344</v>
      </c>
      <c r="D405" s="4">
        <v>3</v>
      </c>
      <c r="E405" s="7">
        <v>2108.06</v>
      </c>
    </row>
    <row r="406" spans="1:5">
      <c r="C406" s="6" t="s">
        <v>2345</v>
      </c>
      <c r="D406" s="4">
        <v>5</v>
      </c>
      <c r="E406" s="7">
        <v>-9087.1200000000008</v>
      </c>
    </row>
    <row r="407" spans="1:5">
      <c r="C407" s="6" t="s">
        <v>2346</v>
      </c>
      <c r="D407" s="4">
        <v>8</v>
      </c>
      <c r="E407" s="7">
        <v>34378.75</v>
      </c>
    </row>
    <row r="408" spans="1:5">
      <c r="C408" s="6" t="s">
        <v>2347</v>
      </c>
      <c r="D408" s="4">
        <v>4</v>
      </c>
      <c r="E408" s="7">
        <v>186157.9</v>
      </c>
    </row>
    <row r="409" spans="1:5">
      <c r="C409" s="6" t="s">
        <v>2348</v>
      </c>
      <c r="D409" s="4">
        <v>3</v>
      </c>
      <c r="E409" s="7">
        <v>7053.6</v>
      </c>
    </row>
    <row r="410" spans="1:5">
      <c r="A410" s="6" t="s">
        <v>2324</v>
      </c>
      <c r="B410" s="6"/>
      <c r="C410" s="6"/>
      <c r="D410" s="4">
        <v>113</v>
      </c>
      <c r="E410" s="7">
        <v>400713.12000000005</v>
      </c>
    </row>
    <row r="411" spans="1:5">
      <c r="A411" s="6" t="s">
        <v>263</v>
      </c>
      <c r="B411" s="6" t="s">
        <v>2341</v>
      </c>
      <c r="C411" s="6" t="s">
        <v>2352</v>
      </c>
      <c r="D411" s="4">
        <v>1</v>
      </c>
      <c r="E411" s="7">
        <v>300.60000000000002</v>
      </c>
    </row>
    <row r="412" spans="1:5">
      <c r="A412" s="6" t="s">
        <v>2325</v>
      </c>
      <c r="B412" s="6"/>
      <c r="C412" s="6"/>
      <c r="D412" s="4">
        <v>1</v>
      </c>
      <c r="E412" s="7">
        <v>300.60000000000002</v>
      </c>
    </row>
    <row r="413" spans="1:5">
      <c r="A413" s="6" t="s">
        <v>264</v>
      </c>
      <c r="B413" s="6" t="s">
        <v>2341</v>
      </c>
      <c r="C413" s="6" t="s">
        <v>2351</v>
      </c>
      <c r="D413" s="4">
        <v>1</v>
      </c>
      <c r="E413" s="7">
        <v>214.32</v>
      </c>
    </row>
    <row r="414" spans="1:5">
      <c r="A414" s="6" t="s">
        <v>2326</v>
      </c>
      <c r="B414" s="6"/>
      <c r="C414" s="6"/>
      <c r="D414" s="4">
        <v>1</v>
      </c>
      <c r="E414" s="7">
        <v>214.32</v>
      </c>
    </row>
    <row r="415" spans="1:5">
      <c r="A415" s="6" t="s">
        <v>265</v>
      </c>
      <c r="B415" s="6" t="s">
        <v>2341</v>
      </c>
      <c r="C415" s="6" t="s">
        <v>2342</v>
      </c>
      <c r="D415" s="4">
        <v>1</v>
      </c>
      <c r="E415" s="7">
        <v>4779.6000000000004</v>
      </c>
    </row>
    <row r="416" spans="1:5">
      <c r="B416" s="6" t="s">
        <v>2354</v>
      </c>
      <c r="C416" s="6" t="s">
        <v>2345</v>
      </c>
      <c r="D416" s="4">
        <v>1</v>
      </c>
      <c r="E416" s="7">
        <v>14368.4</v>
      </c>
    </row>
    <row r="417" spans="1:5">
      <c r="A417" s="6" t="s">
        <v>2327</v>
      </c>
      <c r="B417" s="6"/>
      <c r="C417" s="6"/>
      <c r="D417" s="4">
        <v>2</v>
      </c>
      <c r="E417" s="7">
        <v>19148</v>
      </c>
    </row>
    <row r="418" spans="1:5">
      <c r="A418" s="6" t="s">
        <v>266</v>
      </c>
      <c r="B418" s="6" t="s">
        <v>2354</v>
      </c>
      <c r="C418" s="6" t="s">
        <v>2345</v>
      </c>
      <c r="D418" s="4">
        <v>1</v>
      </c>
      <c r="E418" s="7">
        <v>556.79999999999995</v>
      </c>
    </row>
    <row r="419" spans="1:5">
      <c r="A419" s="6" t="s">
        <v>2328</v>
      </c>
      <c r="B419" s="6"/>
      <c r="C419" s="6"/>
      <c r="D419" s="4">
        <v>1</v>
      </c>
      <c r="E419" s="7">
        <v>556.79999999999995</v>
      </c>
    </row>
    <row r="420" spans="1:5">
      <c r="A420" s="6" t="s">
        <v>267</v>
      </c>
      <c r="B420" s="6" t="s">
        <v>2341</v>
      </c>
      <c r="C420" s="6" t="s">
        <v>2350</v>
      </c>
      <c r="D420" s="4">
        <v>1</v>
      </c>
      <c r="E420" s="7">
        <v>525.1</v>
      </c>
    </row>
    <row r="421" spans="1:5">
      <c r="A421" s="6" t="s">
        <v>2329</v>
      </c>
      <c r="B421" s="6"/>
      <c r="C421" s="6"/>
      <c r="D421" s="4">
        <v>1</v>
      </c>
      <c r="E421" s="7">
        <v>525.1</v>
      </c>
    </row>
    <row r="422" spans="1:5">
      <c r="A422" s="6" t="s">
        <v>268</v>
      </c>
      <c r="B422" s="6" t="s">
        <v>2341</v>
      </c>
      <c r="C422" s="6" t="s">
        <v>2342</v>
      </c>
      <c r="D422" s="4">
        <v>1</v>
      </c>
      <c r="E422" s="7">
        <v>1204.8</v>
      </c>
    </row>
    <row r="423" spans="1:5">
      <c r="A423" s="6" t="s">
        <v>2330</v>
      </c>
      <c r="B423" s="6"/>
      <c r="C423" s="6"/>
      <c r="D423" s="4">
        <v>1</v>
      </c>
      <c r="E423" s="7">
        <v>1204.8</v>
      </c>
    </row>
    <row r="424" spans="1:5">
      <c r="A424" s="6" t="s">
        <v>269</v>
      </c>
      <c r="B424" s="6" t="s">
        <v>2341</v>
      </c>
      <c r="C424" s="6" t="s">
        <v>2347</v>
      </c>
      <c r="D424" s="4">
        <v>1</v>
      </c>
      <c r="E424" s="7">
        <v>463.2</v>
      </c>
    </row>
    <row r="425" spans="1:5">
      <c r="B425" s="6" t="s">
        <v>2354</v>
      </c>
      <c r="C425" s="6" t="s">
        <v>2348</v>
      </c>
      <c r="D425" s="4">
        <v>1</v>
      </c>
      <c r="E425" s="7">
        <v>175.2</v>
      </c>
    </row>
    <row r="426" spans="1:5">
      <c r="A426" s="6" t="s">
        <v>2331</v>
      </c>
      <c r="B426" s="6"/>
      <c r="C426" s="6"/>
      <c r="D426" s="4">
        <v>2</v>
      </c>
      <c r="E426" s="7">
        <v>638.4</v>
      </c>
    </row>
    <row r="427" spans="1:5">
      <c r="A427" s="6" t="s">
        <v>270</v>
      </c>
      <c r="B427" s="6" t="s">
        <v>2341</v>
      </c>
      <c r="C427" s="6" t="s">
        <v>2342</v>
      </c>
      <c r="D427" s="4">
        <v>5</v>
      </c>
      <c r="E427" s="7">
        <v>10482.08</v>
      </c>
    </row>
    <row r="428" spans="1:5">
      <c r="C428" s="6" t="s">
        <v>2343</v>
      </c>
      <c r="D428" s="4">
        <v>1</v>
      </c>
      <c r="E428" s="7">
        <v>1262.8800000000001</v>
      </c>
    </row>
    <row r="429" spans="1:5">
      <c r="C429" s="6" t="s">
        <v>2344</v>
      </c>
      <c r="D429" s="4">
        <v>2</v>
      </c>
      <c r="E429" s="7">
        <v>7773.6</v>
      </c>
    </row>
    <row r="430" spans="1:5">
      <c r="C430" s="6" t="s">
        <v>2345</v>
      </c>
      <c r="D430" s="4">
        <v>6</v>
      </c>
      <c r="E430" s="7">
        <v>13343.279999999999</v>
      </c>
    </row>
    <row r="431" spans="1:5">
      <c r="C431" s="6" t="s">
        <v>2346</v>
      </c>
      <c r="D431" s="4">
        <v>10</v>
      </c>
      <c r="E431" s="7">
        <v>10662.31</v>
      </c>
    </row>
    <row r="432" spans="1:5">
      <c r="C432" s="6" t="s">
        <v>2347</v>
      </c>
      <c r="D432" s="4">
        <v>12</v>
      </c>
      <c r="E432" s="7">
        <v>19785.390000000003</v>
      </c>
    </row>
    <row r="433" spans="1:5">
      <c r="C433" s="6" t="s">
        <v>2348</v>
      </c>
      <c r="D433" s="4">
        <v>2</v>
      </c>
      <c r="E433" s="7">
        <v>7365.6</v>
      </c>
    </row>
    <row r="434" spans="1:5">
      <c r="C434" s="6" t="s">
        <v>2349</v>
      </c>
      <c r="D434" s="4">
        <v>7</v>
      </c>
      <c r="E434" s="7">
        <v>20574.599999999999</v>
      </c>
    </row>
    <row r="435" spans="1:5">
      <c r="C435" s="6" t="s">
        <v>2350</v>
      </c>
      <c r="D435" s="4">
        <v>2</v>
      </c>
      <c r="E435" s="7">
        <v>1686.2399999999998</v>
      </c>
    </row>
    <row r="436" spans="1:5">
      <c r="C436" s="6" t="s">
        <v>2351</v>
      </c>
      <c r="D436" s="4">
        <v>8</v>
      </c>
      <c r="E436" s="7">
        <v>19061.64</v>
      </c>
    </row>
    <row r="437" spans="1:5">
      <c r="C437" s="6" t="s">
        <v>2352</v>
      </c>
      <c r="D437" s="4">
        <v>7</v>
      </c>
      <c r="E437" s="7">
        <v>33411.050000000003</v>
      </c>
    </row>
    <row r="438" spans="1:5">
      <c r="C438" s="6" t="s">
        <v>2353</v>
      </c>
      <c r="D438" s="4">
        <v>4</v>
      </c>
      <c r="E438" s="7">
        <v>5385.22</v>
      </c>
    </row>
    <row r="439" spans="1:5">
      <c r="B439" s="6" t="s">
        <v>2354</v>
      </c>
      <c r="C439" s="6" t="s">
        <v>2342</v>
      </c>
      <c r="D439" s="4">
        <v>1</v>
      </c>
      <c r="E439" s="7">
        <v>3646.92</v>
      </c>
    </row>
    <row r="440" spans="1:5">
      <c r="C440" s="6" t="s">
        <v>2343</v>
      </c>
      <c r="D440" s="4">
        <v>7</v>
      </c>
      <c r="E440" s="7">
        <v>16706.940000000002</v>
      </c>
    </row>
    <row r="441" spans="1:5">
      <c r="C441" s="6" t="s">
        <v>2345</v>
      </c>
      <c r="D441" s="4">
        <v>3</v>
      </c>
      <c r="E441" s="7">
        <v>2644.27</v>
      </c>
    </row>
    <row r="442" spans="1:5">
      <c r="C442" s="6" t="s">
        <v>2346</v>
      </c>
      <c r="D442" s="4">
        <v>1</v>
      </c>
      <c r="E442" s="7">
        <v>118.8</v>
      </c>
    </row>
    <row r="443" spans="1:5">
      <c r="A443" s="6" t="s">
        <v>2332</v>
      </c>
      <c r="B443" s="6"/>
      <c r="C443" s="6"/>
      <c r="D443" s="4">
        <v>78</v>
      </c>
      <c r="E443" s="7">
        <v>173910.82000000007</v>
      </c>
    </row>
    <row r="444" spans="1:5">
      <c r="A444" s="6" t="s">
        <v>271</v>
      </c>
      <c r="B444" s="6" t="s">
        <v>2341</v>
      </c>
      <c r="C444" s="6" t="s">
        <v>2349</v>
      </c>
      <c r="D444" s="4">
        <v>1</v>
      </c>
      <c r="E444" s="7">
        <v>588</v>
      </c>
    </row>
    <row r="445" spans="1:5">
      <c r="B445" s="6" t="s">
        <v>2354</v>
      </c>
      <c r="C445" s="6" t="s">
        <v>2343</v>
      </c>
      <c r="D445" s="4">
        <v>2</v>
      </c>
      <c r="E445" s="7">
        <v>1109.4000000000001</v>
      </c>
    </row>
    <row r="446" spans="1:5">
      <c r="C446" s="6" t="s">
        <v>2345</v>
      </c>
      <c r="D446" s="4">
        <v>1</v>
      </c>
      <c r="E446" s="7">
        <v>588</v>
      </c>
    </row>
    <row r="447" spans="1:5">
      <c r="A447" s="6" t="s">
        <v>2333</v>
      </c>
      <c r="B447" s="6"/>
      <c r="C447" s="6"/>
      <c r="D447" s="4">
        <v>4</v>
      </c>
      <c r="E447" s="7">
        <v>2285.3999999999996</v>
      </c>
    </row>
    <row r="448" spans="1:5">
      <c r="A448" s="6" t="s">
        <v>272</v>
      </c>
      <c r="B448" s="6" t="s">
        <v>2354</v>
      </c>
      <c r="C448" s="6" t="s">
        <v>2346</v>
      </c>
      <c r="D448" s="4">
        <v>1</v>
      </c>
      <c r="E448" s="7">
        <v>990</v>
      </c>
    </row>
    <row r="449" spans="1:5">
      <c r="A449" s="6" t="s">
        <v>2334</v>
      </c>
      <c r="B449" s="6"/>
      <c r="C449" s="6"/>
      <c r="D449" s="4">
        <v>1</v>
      </c>
      <c r="E449" s="7">
        <v>990</v>
      </c>
    </row>
    <row r="450" spans="1:5">
      <c r="A450" s="6" t="s">
        <v>273</v>
      </c>
      <c r="B450" s="6" t="s">
        <v>2341</v>
      </c>
      <c r="C450" s="6" t="s">
        <v>2342</v>
      </c>
      <c r="D450" s="4">
        <v>3</v>
      </c>
      <c r="E450" s="7">
        <v>1320</v>
      </c>
    </row>
    <row r="451" spans="1:5">
      <c r="C451" s="6" t="s">
        <v>2344</v>
      </c>
      <c r="D451" s="4">
        <v>2</v>
      </c>
      <c r="E451" s="7">
        <v>635.04</v>
      </c>
    </row>
    <row r="452" spans="1:5">
      <c r="C452" s="6" t="s">
        <v>2346</v>
      </c>
      <c r="D452" s="4">
        <v>4</v>
      </c>
      <c r="E452" s="7">
        <v>1611.6</v>
      </c>
    </row>
    <row r="453" spans="1:5">
      <c r="C453" s="6" t="s">
        <v>2347</v>
      </c>
      <c r="D453" s="4">
        <v>2</v>
      </c>
      <c r="E453" s="7">
        <v>1245.5999999999999</v>
      </c>
    </row>
    <row r="454" spans="1:5">
      <c r="C454" s="6" t="s">
        <v>2348</v>
      </c>
      <c r="D454" s="4">
        <v>3</v>
      </c>
      <c r="E454" s="7">
        <v>1532.4</v>
      </c>
    </row>
    <row r="455" spans="1:5">
      <c r="C455" s="6" t="s">
        <v>2350</v>
      </c>
      <c r="D455" s="4">
        <v>1</v>
      </c>
      <c r="E455" s="7">
        <v>778.8</v>
      </c>
    </row>
    <row r="456" spans="1:5">
      <c r="C456" s="6" t="s">
        <v>2351</v>
      </c>
      <c r="D456" s="4">
        <v>4</v>
      </c>
      <c r="E456" s="7">
        <v>1579.1999999999998</v>
      </c>
    </row>
    <row r="457" spans="1:5">
      <c r="C457" s="6" t="s">
        <v>2353</v>
      </c>
      <c r="D457" s="4">
        <v>1</v>
      </c>
      <c r="E457" s="7">
        <v>379.2</v>
      </c>
    </row>
    <row r="458" spans="1:5">
      <c r="B458" s="6" t="s">
        <v>2354</v>
      </c>
      <c r="C458" s="6" t="s">
        <v>2343</v>
      </c>
      <c r="D458" s="4">
        <v>1</v>
      </c>
      <c r="E458" s="7">
        <v>655.92</v>
      </c>
    </row>
    <row r="459" spans="1:5">
      <c r="C459" s="6" t="s">
        <v>2344</v>
      </c>
      <c r="D459" s="4">
        <v>1</v>
      </c>
      <c r="E459" s="7">
        <v>391.2</v>
      </c>
    </row>
    <row r="460" spans="1:5">
      <c r="C460" s="6" t="s">
        <v>2345</v>
      </c>
      <c r="D460" s="4">
        <v>1</v>
      </c>
      <c r="E460" s="7">
        <v>649.20000000000005</v>
      </c>
    </row>
    <row r="461" spans="1:5">
      <c r="C461" s="6" t="s">
        <v>2346</v>
      </c>
      <c r="D461" s="4">
        <v>3</v>
      </c>
      <c r="E461" s="7">
        <v>1441.2</v>
      </c>
    </row>
    <row r="462" spans="1:5">
      <c r="C462" s="6" t="s">
        <v>2347</v>
      </c>
      <c r="D462" s="4">
        <v>1</v>
      </c>
      <c r="E462" s="7">
        <v>291.60000000000002</v>
      </c>
    </row>
    <row r="463" spans="1:5">
      <c r="C463" s="6" t="s">
        <v>2348</v>
      </c>
      <c r="D463" s="4">
        <v>5</v>
      </c>
      <c r="E463" s="7">
        <v>4375.2</v>
      </c>
    </row>
    <row r="464" spans="1:5">
      <c r="A464" s="6" t="s">
        <v>2335</v>
      </c>
      <c r="B464" s="6"/>
      <c r="C464" s="6"/>
      <c r="D464" s="4">
        <v>32</v>
      </c>
      <c r="E464" s="7">
        <v>16886.160000000003</v>
      </c>
    </row>
    <row r="465" spans="1:5">
      <c r="A465" s="6" t="s">
        <v>274</v>
      </c>
      <c r="B465" s="6" t="s">
        <v>2341</v>
      </c>
      <c r="C465" s="6" t="s">
        <v>2343</v>
      </c>
      <c r="D465" s="4">
        <v>1</v>
      </c>
      <c r="E465" s="7">
        <v>336</v>
      </c>
    </row>
    <row r="466" spans="1:5">
      <c r="C466" s="6" t="s">
        <v>2344</v>
      </c>
      <c r="D466" s="4">
        <v>1</v>
      </c>
      <c r="E466" s="7">
        <v>1646.4</v>
      </c>
    </row>
    <row r="467" spans="1:5">
      <c r="C467" s="6" t="s">
        <v>2345</v>
      </c>
      <c r="D467" s="4">
        <v>1</v>
      </c>
      <c r="E467" s="7">
        <v>180</v>
      </c>
    </row>
    <row r="468" spans="1:5">
      <c r="C468" s="6" t="s">
        <v>2346</v>
      </c>
      <c r="D468" s="4">
        <v>1</v>
      </c>
      <c r="E468" s="7">
        <v>487.2</v>
      </c>
    </row>
    <row r="469" spans="1:5">
      <c r="C469" s="6" t="s">
        <v>2347</v>
      </c>
      <c r="D469" s="4">
        <v>1</v>
      </c>
      <c r="E469" s="7">
        <v>180</v>
      </c>
    </row>
    <row r="470" spans="1:5">
      <c r="B470" s="6" t="s">
        <v>2354</v>
      </c>
      <c r="C470" s="6" t="s">
        <v>2343</v>
      </c>
      <c r="D470" s="4">
        <v>2</v>
      </c>
      <c r="E470" s="7">
        <v>2727.6</v>
      </c>
    </row>
    <row r="471" spans="1:5">
      <c r="C471" s="6" t="s">
        <v>2344</v>
      </c>
      <c r="D471" s="4">
        <v>2</v>
      </c>
      <c r="E471" s="7">
        <v>466.8</v>
      </c>
    </row>
    <row r="472" spans="1:5">
      <c r="C472" s="6" t="s">
        <v>2345</v>
      </c>
      <c r="D472" s="4">
        <v>1</v>
      </c>
      <c r="E472" s="7">
        <v>492</v>
      </c>
    </row>
    <row r="473" spans="1:5">
      <c r="C473" s="6" t="s">
        <v>2347</v>
      </c>
      <c r="D473" s="4">
        <v>4</v>
      </c>
      <c r="E473" s="7">
        <v>1874.4</v>
      </c>
    </row>
    <row r="474" spans="1:5">
      <c r="C474" s="6" t="s">
        <v>2348</v>
      </c>
      <c r="D474" s="4">
        <v>2</v>
      </c>
      <c r="E474" s="7">
        <v>667.2</v>
      </c>
    </row>
    <row r="475" spans="1:5">
      <c r="A475" s="6" t="s">
        <v>2336</v>
      </c>
      <c r="B475" s="6"/>
      <c r="C475" s="6"/>
      <c r="D475" s="4">
        <v>16</v>
      </c>
      <c r="E475" s="7">
        <v>9057.6</v>
      </c>
    </row>
    <row r="476" spans="1:5">
      <c r="A476" s="6" t="s">
        <v>276</v>
      </c>
      <c r="B476" s="6" t="s">
        <v>2341</v>
      </c>
      <c r="C476" s="6" t="s">
        <v>2345</v>
      </c>
      <c r="D476" s="4">
        <v>16</v>
      </c>
      <c r="E476" s="7">
        <v>1910.2800000000002</v>
      </c>
    </row>
    <row r="477" spans="1:5">
      <c r="C477" s="6" t="s">
        <v>2351</v>
      </c>
      <c r="D477" s="4">
        <v>16</v>
      </c>
      <c r="E477" s="7">
        <v>2015.89</v>
      </c>
    </row>
    <row r="478" spans="1:5">
      <c r="B478" s="6" t="s">
        <v>2354</v>
      </c>
      <c r="C478" s="6" t="s">
        <v>2345</v>
      </c>
      <c r="D478" s="4">
        <v>15</v>
      </c>
      <c r="E478" s="7">
        <v>2048.9900000000002</v>
      </c>
    </row>
    <row r="479" spans="1:5">
      <c r="A479" s="6" t="s">
        <v>2337</v>
      </c>
      <c r="B479" s="6"/>
      <c r="C479" s="6"/>
      <c r="D479" s="4">
        <v>47</v>
      </c>
      <c r="E479" s="7">
        <v>5975.16</v>
      </c>
    </row>
    <row r="480" spans="1:5">
      <c r="A480" s="6" t="s">
        <v>277</v>
      </c>
      <c r="B480" s="6" t="s">
        <v>2341</v>
      </c>
      <c r="C480" s="6" t="s">
        <v>2342</v>
      </c>
      <c r="D480" s="4">
        <v>3</v>
      </c>
      <c r="E480" s="7">
        <v>1482</v>
      </c>
    </row>
    <row r="481" spans="1:5">
      <c r="C481" s="6" t="s">
        <v>2343</v>
      </c>
      <c r="D481" s="4">
        <v>2</v>
      </c>
      <c r="E481" s="7">
        <v>420</v>
      </c>
    </row>
    <row r="482" spans="1:5">
      <c r="C482" s="6" t="s">
        <v>2346</v>
      </c>
      <c r="D482" s="4">
        <v>1</v>
      </c>
      <c r="E482" s="7">
        <v>336</v>
      </c>
    </row>
    <row r="483" spans="1:5">
      <c r="C483" s="6" t="s">
        <v>2347</v>
      </c>
      <c r="D483" s="4">
        <v>2</v>
      </c>
      <c r="E483" s="7">
        <v>896.4</v>
      </c>
    </row>
    <row r="484" spans="1:5">
      <c r="C484" s="6" t="s">
        <v>2348</v>
      </c>
      <c r="D484" s="4">
        <v>1</v>
      </c>
      <c r="E484" s="7">
        <v>1086</v>
      </c>
    </row>
    <row r="485" spans="1:5">
      <c r="C485" s="6" t="s">
        <v>2349</v>
      </c>
      <c r="D485" s="4">
        <v>3</v>
      </c>
      <c r="E485" s="7">
        <v>372</v>
      </c>
    </row>
    <row r="486" spans="1:5">
      <c r="C486" s="6" t="s">
        <v>2350</v>
      </c>
      <c r="D486" s="4">
        <v>3</v>
      </c>
      <c r="E486" s="7">
        <v>1026</v>
      </c>
    </row>
    <row r="487" spans="1:5">
      <c r="C487" s="6" t="s">
        <v>2351</v>
      </c>
      <c r="D487" s="4">
        <v>3</v>
      </c>
      <c r="E487" s="7">
        <v>11568</v>
      </c>
    </row>
    <row r="488" spans="1:5">
      <c r="C488" s="6" t="s">
        <v>2353</v>
      </c>
      <c r="D488" s="4">
        <v>3</v>
      </c>
      <c r="E488" s="7">
        <v>325.2</v>
      </c>
    </row>
    <row r="489" spans="1:5">
      <c r="B489" s="6" t="s">
        <v>2354</v>
      </c>
      <c r="C489" s="6" t="s">
        <v>2343</v>
      </c>
      <c r="D489" s="4">
        <v>3</v>
      </c>
      <c r="E489" s="7">
        <v>855.6</v>
      </c>
    </row>
    <row r="490" spans="1:5">
      <c r="C490" s="6" t="s">
        <v>2344</v>
      </c>
      <c r="D490" s="4">
        <v>1</v>
      </c>
      <c r="E490" s="7">
        <v>141.6</v>
      </c>
    </row>
    <row r="491" spans="1:5">
      <c r="C491" s="6" t="s">
        <v>2346</v>
      </c>
      <c r="D491" s="4">
        <v>1</v>
      </c>
      <c r="E491" s="7">
        <v>97.2</v>
      </c>
    </row>
    <row r="492" spans="1:5">
      <c r="C492" s="6" t="s">
        <v>2347</v>
      </c>
      <c r="D492" s="4">
        <v>1</v>
      </c>
      <c r="E492" s="7">
        <v>390</v>
      </c>
    </row>
    <row r="493" spans="1:5">
      <c r="A493" s="6" t="s">
        <v>2338</v>
      </c>
      <c r="B493" s="6"/>
      <c r="C493" s="6"/>
      <c r="D493" s="4">
        <v>27</v>
      </c>
      <c r="E493" s="7">
        <v>18996</v>
      </c>
    </row>
    <row r="494" spans="1:5">
      <c r="A494" s="6" t="s">
        <v>278</v>
      </c>
      <c r="B494" s="6" t="s">
        <v>2341</v>
      </c>
      <c r="C494" s="6" t="s">
        <v>2342</v>
      </c>
      <c r="D494" s="4">
        <v>1</v>
      </c>
      <c r="E494" s="7">
        <v>352.92</v>
      </c>
    </row>
    <row r="495" spans="1:5">
      <c r="C495" s="6" t="s">
        <v>2347</v>
      </c>
      <c r="D495" s="4">
        <v>3</v>
      </c>
      <c r="E495" s="7">
        <v>1800</v>
      </c>
    </row>
    <row r="496" spans="1:5">
      <c r="C496" s="6" t="s">
        <v>2349</v>
      </c>
      <c r="D496" s="4">
        <v>2</v>
      </c>
      <c r="E496" s="7">
        <v>5508</v>
      </c>
    </row>
    <row r="497" spans="1:5">
      <c r="C497" s="6" t="s">
        <v>2351</v>
      </c>
      <c r="D497" s="4">
        <v>1</v>
      </c>
      <c r="E497" s="7">
        <v>7380</v>
      </c>
    </row>
    <row r="498" spans="1:5">
      <c r="C498" s="6" t="s">
        <v>2352</v>
      </c>
      <c r="D498" s="4">
        <v>1</v>
      </c>
      <c r="E498" s="7">
        <v>906.3</v>
      </c>
    </row>
    <row r="499" spans="1:5">
      <c r="B499" s="6" t="s">
        <v>2354</v>
      </c>
      <c r="C499" s="6" t="s">
        <v>2345</v>
      </c>
      <c r="D499" s="4">
        <v>1</v>
      </c>
      <c r="E499" s="7">
        <v>5880</v>
      </c>
    </row>
    <row r="500" spans="1:5">
      <c r="C500" s="6" t="s">
        <v>2348</v>
      </c>
      <c r="D500" s="4">
        <v>2</v>
      </c>
      <c r="E500" s="7">
        <v>1416</v>
      </c>
    </row>
    <row r="501" spans="1:5">
      <c r="A501" s="6" t="s">
        <v>2339</v>
      </c>
      <c r="B501" s="6"/>
      <c r="C501" s="6"/>
      <c r="D501" s="4">
        <v>11</v>
      </c>
      <c r="E501" s="7">
        <v>23243.22</v>
      </c>
    </row>
    <row r="502" spans="1:5">
      <c r="A502" s="6" t="s">
        <v>279</v>
      </c>
      <c r="B502" s="6" t="s">
        <v>2354</v>
      </c>
      <c r="C502" s="6" t="s">
        <v>2347</v>
      </c>
      <c r="D502" s="4">
        <v>3</v>
      </c>
      <c r="E502" s="7">
        <v>400.79999999999995</v>
      </c>
    </row>
    <row r="503" spans="1:5">
      <c r="A503" s="6" t="s">
        <v>2340</v>
      </c>
      <c r="B503" s="6"/>
      <c r="C503" s="6"/>
      <c r="D503" s="4">
        <v>3</v>
      </c>
      <c r="E503" s="7">
        <v>400.79999999999995</v>
      </c>
    </row>
    <row r="504" spans="1:5">
      <c r="A504" s="6" t="s">
        <v>281</v>
      </c>
      <c r="D504" s="4">
        <v>2115</v>
      </c>
      <c r="E504" s="7">
        <v>1958250.9300000023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R1554"/>
  <sheetViews>
    <sheetView workbookViewId="0"/>
  </sheetViews>
  <sheetFormatPr defaultRowHeight="15"/>
  <cols>
    <col min="1" max="1" width="18.7109375" customWidth="1"/>
    <col min="2" max="2" width="28.7109375" style="7" customWidth="1"/>
    <col min="3" max="3" width="12" bestFit="1" customWidth="1"/>
    <col min="4" max="4" width="11.7109375" bestFit="1" customWidth="1"/>
    <col min="5" max="5" width="21.5703125" customWidth="1"/>
    <col min="6" max="6" width="26" bestFit="1" customWidth="1"/>
    <col min="7" max="7" width="35.5703125" customWidth="1"/>
    <col min="8" max="8" width="62.42578125" bestFit="1" customWidth="1"/>
    <col min="9" max="9" width="14.7109375" customWidth="1"/>
    <col min="10" max="10" width="12.140625" bestFit="1" customWidth="1"/>
    <col min="11" max="11" width="12.42578125" customWidth="1"/>
    <col min="12" max="12" width="42.7109375" bestFit="1" customWidth="1"/>
    <col min="18" max="18" width="25.28515625" bestFit="1" customWidth="1"/>
  </cols>
  <sheetData>
    <row r="1" spans="1:9" s="42" customFormat="1">
      <c r="A1" s="31" t="s">
        <v>3634</v>
      </c>
      <c r="B1" s="7"/>
    </row>
    <row r="2" spans="1:9">
      <c r="A2" s="9" t="s">
        <v>7</v>
      </c>
      <c r="B2" s="7" t="s">
        <v>219</v>
      </c>
    </row>
    <row r="3" spans="1:9" ht="15.75">
      <c r="E3" s="129" t="s">
        <v>3647</v>
      </c>
    </row>
    <row r="4" spans="1:9">
      <c r="A4" s="9" t="s">
        <v>280</v>
      </c>
      <c r="B4" s="7" t="s">
        <v>2249</v>
      </c>
      <c r="E4" s="42" t="s">
        <v>3650</v>
      </c>
    </row>
    <row r="5" spans="1:9">
      <c r="A5" s="10" t="s">
        <v>2341</v>
      </c>
      <c r="B5" s="7">
        <v>317500.01</v>
      </c>
      <c r="E5" s="42" t="s">
        <v>3637</v>
      </c>
      <c r="I5" s="31" t="s">
        <v>3274</v>
      </c>
    </row>
    <row r="6" spans="1:9">
      <c r="A6" s="97" t="s">
        <v>2342</v>
      </c>
      <c r="B6" s="98">
        <v>34501.019999999997</v>
      </c>
      <c r="E6" s="42" t="s">
        <v>3635</v>
      </c>
    </row>
    <row r="7" spans="1:9">
      <c r="A7" s="97" t="s">
        <v>2343</v>
      </c>
      <c r="B7" s="98">
        <v>25424.280000000006</v>
      </c>
      <c r="E7" s="42" t="s">
        <v>3636</v>
      </c>
    </row>
    <row r="8" spans="1:9">
      <c r="A8" s="97" t="s">
        <v>2344</v>
      </c>
      <c r="B8" s="98">
        <v>18641.760000000006</v>
      </c>
      <c r="E8" s="42"/>
    </row>
    <row r="9" spans="1:9">
      <c r="A9" s="97" t="s">
        <v>2345</v>
      </c>
      <c r="B9" s="98">
        <v>30269.779999999992</v>
      </c>
      <c r="E9" s="42"/>
    </row>
    <row r="10" spans="1:9">
      <c r="A10" s="97" t="s">
        <v>2346</v>
      </c>
      <c r="B10" s="98">
        <v>22673.64</v>
      </c>
    </row>
    <row r="11" spans="1:9">
      <c r="A11" s="97" t="s">
        <v>2347</v>
      </c>
      <c r="B11" s="98">
        <v>18466.919999999995</v>
      </c>
      <c r="H11" s="42"/>
    </row>
    <row r="12" spans="1:9">
      <c r="A12" s="97" t="s">
        <v>2348</v>
      </c>
      <c r="B12" s="98">
        <v>31919.46</v>
      </c>
      <c r="E12" s="42" t="s">
        <v>3638</v>
      </c>
    </row>
    <row r="13" spans="1:9">
      <c r="A13" s="97" t="s">
        <v>2349</v>
      </c>
      <c r="B13" s="98">
        <v>29567.88</v>
      </c>
      <c r="E13" s="42" t="s">
        <v>3639</v>
      </c>
    </row>
    <row r="14" spans="1:9">
      <c r="A14" s="97" t="s">
        <v>2350</v>
      </c>
      <c r="B14" s="98">
        <v>22116.599999999995</v>
      </c>
      <c r="E14" s="42" t="s">
        <v>3640</v>
      </c>
    </row>
    <row r="15" spans="1:9">
      <c r="A15" s="97" t="s">
        <v>2351</v>
      </c>
      <c r="B15" s="98">
        <v>35379.25</v>
      </c>
      <c r="E15" s="42" t="s">
        <v>3649</v>
      </c>
    </row>
    <row r="16" spans="1:9" ht="15.75" thickBot="1">
      <c r="A16" s="97" t="s">
        <v>2352</v>
      </c>
      <c r="B16" s="98">
        <v>21753.199999999993</v>
      </c>
    </row>
    <row r="17" spans="1:11">
      <c r="A17" s="97" t="s">
        <v>2353</v>
      </c>
      <c r="B17" s="98">
        <v>26786.22</v>
      </c>
      <c r="E17" s="79" t="s">
        <v>3319</v>
      </c>
      <c r="F17" s="81">
        <v>552702.4</v>
      </c>
      <c r="G17" s="82"/>
    </row>
    <row r="18" spans="1:11">
      <c r="A18" s="99" t="s">
        <v>2354</v>
      </c>
      <c r="B18" s="98">
        <v>235202.39</v>
      </c>
      <c r="E18" s="80" t="s">
        <v>3320</v>
      </c>
      <c r="F18" s="83"/>
      <c r="G18" s="84">
        <f>SUM(I34:I971)</f>
        <v>417697.44400000048</v>
      </c>
    </row>
    <row r="19" spans="1:11">
      <c r="A19" s="97" t="s">
        <v>2342</v>
      </c>
      <c r="B19" s="98">
        <v>23929.370000000003</v>
      </c>
      <c r="E19" s="80" t="s">
        <v>3527</v>
      </c>
      <c r="F19" s="83"/>
      <c r="G19" s="84">
        <v>60000</v>
      </c>
    </row>
    <row r="20" spans="1:11">
      <c r="A20" s="97" t="s">
        <v>2343</v>
      </c>
      <c r="B20" s="98">
        <v>35198.400000000001</v>
      </c>
      <c r="E20" s="80" t="s">
        <v>3526</v>
      </c>
      <c r="F20" s="30"/>
      <c r="G20" s="84">
        <v>10622.299999999997</v>
      </c>
      <c r="H20" s="42"/>
    </row>
    <row r="21" spans="1:11">
      <c r="A21" s="97" t="s">
        <v>2344</v>
      </c>
      <c r="B21" s="98">
        <v>40055.879999999997</v>
      </c>
      <c r="E21" s="80" t="s">
        <v>3529</v>
      </c>
      <c r="F21" s="30"/>
      <c r="G21" s="94">
        <v>37575.360000000001</v>
      </c>
    </row>
    <row r="22" spans="1:11" ht="15.75" thickBot="1">
      <c r="A22" s="97" t="s">
        <v>2345</v>
      </c>
      <c r="B22" s="98">
        <v>27950.339999999993</v>
      </c>
      <c r="E22" s="78" t="s">
        <v>3321</v>
      </c>
      <c r="F22" s="85">
        <f>F17-G18-G19-G20-G21</f>
        <v>26807.295999999544</v>
      </c>
      <c r="G22" s="86"/>
    </row>
    <row r="23" spans="1:11">
      <c r="A23" s="97" t="s">
        <v>2346</v>
      </c>
      <c r="B23" s="98">
        <v>37090.080000000002</v>
      </c>
    </row>
    <row r="24" spans="1:11">
      <c r="A24" s="97" t="s">
        <v>2347</v>
      </c>
      <c r="B24" s="98">
        <v>42501.720000000008</v>
      </c>
    </row>
    <row r="25" spans="1:11" ht="15.75" thickBot="1">
      <c r="A25" s="97" t="s">
        <v>2348</v>
      </c>
      <c r="B25" s="98">
        <v>28476.6</v>
      </c>
      <c r="E25" s="75" t="s">
        <v>3300</v>
      </c>
    </row>
    <row r="26" spans="1:11" ht="15.75" thickBot="1">
      <c r="A26" s="10" t="s">
        <v>281</v>
      </c>
      <c r="B26" s="7">
        <v>552702.4</v>
      </c>
      <c r="E26" s="76" t="s">
        <v>3301</v>
      </c>
      <c r="F26" s="73"/>
      <c r="G26" s="91">
        <v>67590.86</v>
      </c>
      <c r="H26" s="92" t="s">
        <v>11064</v>
      </c>
    </row>
    <row r="28" spans="1:11" s="42" customFormat="1">
      <c r="B28" s="7"/>
    </row>
    <row r="29" spans="1:11" s="42" customFormat="1">
      <c r="A29" s="31" t="s">
        <v>3272</v>
      </c>
      <c r="B29" s="7"/>
    </row>
    <row r="30" spans="1:11" s="42" customFormat="1">
      <c r="A30" s="42" t="s">
        <v>3273</v>
      </c>
      <c r="B30" s="7"/>
    </row>
    <row r="31" spans="1:11"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 ht="15.75" thickBot="1">
      <c r="A32" s="31" t="s">
        <v>288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2" s="42" customFormat="1">
      <c r="A33" s="168" t="s">
        <v>289</v>
      </c>
      <c r="B33" s="165" t="s">
        <v>290</v>
      </c>
      <c r="C33" s="165" t="s">
        <v>291</v>
      </c>
      <c r="D33" s="165" t="s">
        <v>292</v>
      </c>
      <c r="E33" s="165" t="s">
        <v>293</v>
      </c>
      <c r="F33" s="165" t="s">
        <v>3233</v>
      </c>
      <c r="G33" s="165" t="s">
        <v>294</v>
      </c>
      <c r="H33" s="165" t="s">
        <v>295</v>
      </c>
      <c r="I33" s="169" t="s">
        <v>296</v>
      </c>
      <c r="J33" s="165" t="s">
        <v>297</v>
      </c>
      <c r="K33" s="165" t="s">
        <v>298</v>
      </c>
      <c r="L33" s="170" t="s">
        <v>299</v>
      </c>
    </row>
    <row r="34" spans="1:12" s="106" customFormat="1" ht="15" customHeight="1">
      <c r="A34" s="113">
        <v>2019</v>
      </c>
      <c r="B34" s="114">
        <v>1874</v>
      </c>
      <c r="C34" s="115">
        <v>43760</v>
      </c>
      <c r="D34" s="115">
        <v>4411</v>
      </c>
      <c r="E34" s="114" t="s">
        <v>360</v>
      </c>
      <c r="F34" s="114" t="s">
        <v>341</v>
      </c>
      <c r="G34" s="114" t="s">
        <v>361</v>
      </c>
      <c r="H34" s="114" t="s">
        <v>1496</v>
      </c>
      <c r="I34" s="116">
        <v>318.12</v>
      </c>
      <c r="J34" s="114" t="s">
        <v>350</v>
      </c>
      <c r="K34" s="114" t="s">
        <v>43</v>
      </c>
      <c r="L34" s="117" t="s">
        <v>1334</v>
      </c>
    </row>
    <row r="35" spans="1:12" s="106" customFormat="1" ht="15" customHeight="1">
      <c r="A35" s="113">
        <v>2019</v>
      </c>
      <c r="B35" s="114">
        <v>11</v>
      </c>
      <c r="C35" s="115">
        <v>43469</v>
      </c>
      <c r="D35" s="115">
        <v>43469</v>
      </c>
      <c r="E35" s="114" t="s">
        <v>312</v>
      </c>
      <c r="F35" s="114" t="s">
        <v>3234</v>
      </c>
      <c r="G35" s="114" t="s">
        <v>313</v>
      </c>
      <c r="H35" s="114" t="s">
        <v>314</v>
      </c>
      <c r="I35" s="116">
        <v>673.92</v>
      </c>
      <c r="J35" s="114" t="s">
        <v>219</v>
      </c>
      <c r="K35" s="114" t="s">
        <v>29</v>
      </c>
      <c r="L35" s="117" t="s">
        <v>315</v>
      </c>
    </row>
    <row r="36" spans="1:12" s="106" customFormat="1" ht="15" customHeight="1">
      <c r="A36" s="113">
        <v>2019</v>
      </c>
      <c r="B36" s="114">
        <v>764</v>
      </c>
      <c r="C36" s="115">
        <v>43567</v>
      </c>
      <c r="D36" s="115">
        <v>43474</v>
      </c>
      <c r="E36" s="114"/>
      <c r="F36" s="114" t="s">
        <v>3235</v>
      </c>
      <c r="G36" s="114" t="s">
        <v>918</v>
      </c>
      <c r="H36" s="114" t="s">
        <v>816</v>
      </c>
      <c r="I36" s="116">
        <v>97.32</v>
      </c>
      <c r="J36" s="114" t="s">
        <v>350</v>
      </c>
      <c r="K36" s="114" t="s">
        <v>54</v>
      </c>
      <c r="L36" s="117" t="s">
        <v>919</v>
      </c>
    </row>
    <row r="37" spans="1:12" s="106" customFormat="1" ht="15" customHeight="1">
      <c r="A37" s="113">
        <v>2019</v>
      </c>
      <c r="B37" s="114">
        <v>21</v>
      </c>
      <c r="C37" s="115">
        <v>43472</v>
      </c>
      <c r="D37" s="115">
        <v>43474</v>
      </c>
      <c r="E37" s="114" t="s">
        <v>320</v>
      </c>
      <c r="F37" s="114" t="s">
        <v>536</v>
      </c>
      <c r="G37" s="114" t="s">
        <v>321</v>
      </c>
      <c r="H37" s="114" t="s">
        <v>322</v>
      </c>
      <c r="I37" s="116">
        <v>128.28</v>
      </c>
      <c r="J37" s="114" t="s">
        <v>219</v>
      </c>
      <c r="K37" s="114" t="s">
        <v>323</v>
      </c>
      <c r="L37" s="117" t="s">
        <v>324</v>
      </c>
    </row>
    <row r="38" spans="1:12" s="106" customFormat="1" ht="15" customHeight="1">
      <c r="A38" s="113">
        <v>2019</v>
      </c>
      <c r="B38" s="114">
        <v>53</v>
      </c>
      <c r="C38" s="115">
        <v>43479</v>
      </c>
      <c r="D38" s="115">
        <v>43474</v>
      </c>
      <c r="E38" s="114"/>
      <c r="F38" s="114" t="s">
        <v>341</v>
      </c>
      <c r="G38" s="114" t="s">
        <v>355</v>
      </c>
      <c r="H38" s="114" t="s">
        <v>356</v>
      </c>
      <c r="I38" s="116">
        <v>312.48</v>
      </c>
      <c r="J38" s="114" t="s">
        <v>350</v>
      </c>
      <c r="K38" s="114" t="s">
        <v>357</v>
      </c>
      <c r="L38" s="117" t="s">
        <v>358</v>
      </c>
    </row>
    <row r="39" spans="1:12" s="106" customFormat="1" ht="15" customHeight="1">
      <c r="A39" s="113">
        <v>2019</v>
      </c>
      <c r="B39" s="114">
        <v>9</v>
      </c>
      <c r="C39" s="115">
        <v>43468</v>
      </c>
      <c r="D39" s="115">
        <v>43474</v>
      </c>
      <c r="E39" s="114"/>
      <c r="F39" s="114" t="s">
        <v>341</v>
      </c>
      <c r="G39" s="114" t="s">
        <v>308</v>
      </c>
      <c r="H39" s="114" t="s">
        <v>309</v>
      </c>
      <c r="I39" s="116">
        <v>228.72</v>
      </c>
      <c r="J39" s="114" t="s">
        <v>219</v>
      </c>
      <c r="K39" s="114" t="s">
        <v>310</v>
      </c>
      <c r="L39" s="117" t="s">
        <v>311</v>
      </c>
    </row>
    <row r="40" spans="1:12" s="106" customFormat="1" ht="15" customHeight="1">
      <c r="A40" s="113">
        <v>2019</v>
      </c>
      <c r="B40" s="114">
        <v>1077</v>
      </c>
      <c r="C40" s="115">
        <v>43612</v>
      </c>
      <c r="D40" s="115">
        <v>43476</v>
      </c>
      <c r="E40" s="114"/>
      <c r="F40" s="114" t="s">
        <v>3236</v>
      </c>
      <c r="G40" s="114" t="s">
        <v>417</v>
      </c>
      <c r="H40" s="114" t="s">
        <v>1058</v>
      </c>
      <c r="I40" s="116">
        <v>2938.98</v>
      </c>
      <c r="J40" s="114" t="s">
        <v>350</v>
      </c>
      <c r="K40" s="114" t="s">
        <v>27</v>
      </c>
      <c r="L40" s="117" t="s">
        <v>944</v>
      </c>
    </row>
    <row r="41" spans="1:12" s="106" customFormat="1" ht="15" customHeight="1">
      <c r="A41" s="113">
        <v>2019</v>
      </c>
      <c r="B41" s="114">
        <v>57</v>
      </c>
      <c r="C41" s="115">
        <v>43479</v>
      </c>
      <c r="D41" s="115">
        <v>43479</v>
      </c>
      <c r="E41" s="114" t="s">
        <v>375</v>
      </c>
      <c r="F41" s="114" t="s">
        <v>647</v>
      </c>
      <c r="G41" s="114" t="s">
        <v>376</v>
      </c>
      <c r="H41" s="114" t="s">
        <v>372</v>
      </c>
      <c r="I41" s="116">
        <v>27.48</v>
      </c>
      <c r="J41" s="114" t="s">
        <v>350</v>
      </c>
      <c r="K41" s="114" t="s">
        <v>53</v>
      </c>
      <c r="L41" s="117" t="s">
        <v>377</v>
      </c>
    </row>
    <row r="42" spans="1:12" s="106" customFormat="1" ht="15" customHeight="1">
      <c r="A42" s="113">
        <v>2019</v>
      </c>
      <c r="B42" s="114">
        <v>57</v>
      </c>
      <c r="C42" s="115">
        <v>43479</v>
      </c>
      <c r="D42" s="115">
        <v>43479</v>
      </c>
      <c r="E42" s="114" t="s">
        <v>370</v>
      </c>
      <c r="F42" s="114" t="s">
        <v>3236</v>
      </c>
      <c r="G42" s="114" t="s">
        <v>371</v>
      </c>
      <c r="H42" s="114" t="s">
        <v>372</v>
      </c>
      <c r="I42" s="116">
        <v>27.48</v>
      </c>
      <c r="J42" s="114" t="s">
        <v>350</v>
      </c>
      <c r="K42" s="114" t="s">
        <v>373</v>
      </c>
      <c r="L42" s="117" t="s">
        <v>374</v>
      </c>
    </row>
    <row r="43" spans="1:12" s="106" customFormat="1" ht="15" customHeight="1">
      <c r="A43" s="113">
        <v>2019</v>
      </c>
      <c r="B43" s="114">
        <v>62</v>
      </c>
      <c r="C43" s="115">
        <v>43479</v>
      </c>
      <c r="D43" s="115">
        <v>43483</v>
      </c>
      <c r="E43" s="114"/>
      <c r="F43" s="114" t="s">
        <v>3236</v>
      </c>
      <c r="G43" s="114" t="s">
        <v>384</v>
      </c>
      <c r="H43" s="114" t="s">
        <v>385</v>
      </c>
      <c r="I43" s="116">
        <v>800.64</v>
      </c>
      <c r="J43" s="114" t="s">
        <v>350</v>
      </c>
      <c r="K43" s="114" t="s">
        <v>386</v>
      </c>
      <c r="L43" s="117" t="s">
        <v>387</v>
      </c>
    </row>
    <row r="44" spans="1:12" s="106" customFormat="1" ht="15" customHeight="1">
      <c r="A44" s="113">
        <v>2019</v>
      </c>
      <c r="B44" s="114">
        <v>124</v>
      </c>
      <c r="C44" s="115">
        <v>43482</v>
      </c>
      <c r="D44" s="115">
        <v>43486</v>
      </c>
      <c r="E44" s="114" t="s">
        <v>430</v>
      </c>
      <c r="F44" s="114" t="s">
        <v>341</v>
      </c>
      <c r="G44" s="114" t="s">
        <v>341</v>
      </c>
      <c r="H44" s="114" t="s">
        <v>431</v>
      </c>
      <c r="I44" s="116">
        <v>99.48</v>
      </c>
      <c r="J44" s="114" t="s">
        <v>350</v>
      </c>
      <c r="K44" s="114" t="s">
        <v>343</v>
      </c>
      <c r="L44" s="117" t="s">
        <v>344</v>
      </c>
    </row>
    <row r="45" spans="1:12" s="106" customFormat="1" ht="15" customHeight="1">
      <c r="A45" s="113">
        <v>2019</v>
      </c>
      <c r="B45" s="114">
        <v>41</v>
      </c>
      <c r="C45" s="115">
        <v>43473</v>
      </c>
      <c r="D45" s="115">
        <v>43486</v>
      </c>
      <c r="E45" s="114" t="s">
        <v>345</v>
      </c>
      <c r="F45" s="114" t="s">
        <v>3234</v>
      </c>
      <c r="G45" s="114" t="s">
        <v>346</v>
      </c>
      <c r="H45" s="114" t="s">
        <v>302</v>
      </c>
      <c r="I45" s="116">
        <v>316.44</v>
      </c>
      <c r="J45" s="114" t="s">
        <v>327</v>
      </c>
      <c r="K45" s="114" t="s">
        <v>51</v>
      </c>
      <c r="L45" s="117" t="s">
        <v>347</v>
      </c>
    </row>
    <row r="46" spans="1:12" s="106" customFormat="1" ht="15" customHeight="1">
      <c r="A46" s="113">
        <v>2019</v>
      </c>
      <c r="B46" s="114">
        <v>55</v>
      </c>
      <c r="C46" s="115">
        <v>43479</v>
      </c>
      <c r="D46" s="115">
        <v>43486</v>
      </c>
      <c r="E46" s="114" t="s">
        <v>360</v>
      </c>
      <c r="F46" s="114" t="s">
        <v>341</v>
      </c>
      <c r="G46" s="114" t="s">
        <v>361</v>
      </c>
      <c r="H46" s="114" t="s">
        <v>362</v>
      </c>
      <c r="I46" s="116">
        <v>159.36000000000001</v>
      </c>
      <c r="J46" s="114" t="s">
        <v>350</v>
      </c>
      <c r="K46" s="114" t="s">
        <v>363</v>
      </c>
      <c r="L46" s="117" t="s">
        <v>364</v>
      </c>
    </row>
    <row r="47" spans="1:12" s="106" customFormat="1" ht="15" customHeight="1">
      <c r="A47" s="113">
        <v>2019</v>
      </c>
      <c r="B47" s="114">
        <v>22</v>
      </c>
      <c r="C47" s="115">
        <v>43472</v>
      </c>
      <c r="D47" s="115">
        <v>43486</v>
      </c>
      <c r="E47" s="114" t="s">
        <v>325</v>
      </c>
      <c r="F47" s="114" t="s">
        <v>3235</v>
      </c>
      <c r="G47" s="114" t="s">
        <v>326</v>
      </c>
      <c r="H47" s="114" t="s">
        <v>302</v>
      </c>
      <c r="I47" s="116">
        <v>114.96</v>
      </c>
      <c r="J47" s="114" t="s">
        <v>327</v>
      </c>
      <c r="K47" s="114" t="s">
        <v>35</v>
      </c>
      <c r="L47" s="117" t="s">
        <v>328</v>
      </c>
    </row>
    <row r="48" spans="1:12" s="106" customFormat="1" ht="15" customHeight="1">
      <c r="A48" s="113">
        <v>2019</v>
      </c>
      <c r="B48" s="114">
        <v>23</v>
      </c>
      <c r="C48" s="115">
        <v>43472</v>
      </c>
      <c r="D48" s="115">
        <v>43486</v>
      </c>
      <c r="E48" s="114" t="s">
        <v>333</v>
      </c>
      <c r="F48" s="114" t="s">
        <v>3235</v>
      </c>
      <c r="G48" s="114" t="s">
        <v>326</v>
      </c>
      <c r="H48" s="114" t="s">
        <v>302</v>
      </c>
      <c r="I48" s="116">
        <v>65.34</v>
      </c>
      <c r="J48" s="114" t="s">
        <v>327</v>
      </c>
      <c r="K48" s="114" t="s">
        <v>331</v>
      </c>
      <c r="L48" s="117" t="s">
        <v>332</v>
      </c>
    </row>
    <row r="49" spans="1:12" s="106" customFormat="1" ht="15" customHeight="1">
      <c r="A49" s="113">
        <v>2019</v>
      </c>
      <c r="B49" s="114">
        <v>23</v>
      </c>
      <c r="C49" s="115">
        <v>43472</v>
      </c>
      <c r="D49" s="115">
        <v>43486</v>
      </c>
      <c r="E49" s="114" t="s">
        <v>334</v>
      </c>
      <c r="F49" s="114" t="s">
        <v>3235</v>
      </c>
      <c r="G49" s="114" t="s">
        <v>326</v>
      </c>
      <c r="H49" s="114" t="s">
        <v>302</v>
      </c>
      <c r="I49" s="116">
        <v>65.34</v>
      </c>
      <c r="J49" s="114" t="s">
        <v>327</v>
      </c>
      <c r="K49" s="114" t="s">
        <v>331</v>
      </c>
      <c r="L49" s="117" t="s">
        <v>332</v>
      </c>
    </row>
    <row r="50" spans="1:12" s="106" customFormat="1" ht="15" customHeight="1">
      <c r="A50" s="113">
        <v>2019</v>
      </c>
      <c r="B50" s="114">
        <v>23</v>
      </c>
      <c r="C50" s="115">
        <v>43472</v>
      </c>
      <c r="D50" s="115">
        <v>43486</v>
      </c>
      <c r="E50" s="114" t="s">
        <v>335</v>
      </c>
      <c r="F50" s="114" t="s">
        <v>3235</v>
      </c>
      <c r="G50" s="114" t="s">
        <v>326</v>
      </c>
      <c r="H50" s="114" t="s">
        <v>302</v>
      </c>
      <c r="I50" s="116">
        <v>65.34</v>
      </c>
      <c r="J50" s="114" t="s">
        <v>327</v>
      </c>
      <c r="K50" s="114" t="s">
        <v>331</v>
      </c>
      <c r="L50" s="117" t="s">
        <v>332</v>
      </c>
    </row>
    <row r="51" spans="1:12" s="106" customFormat="1" ht="15" customHeight="1">
      <c r="A51" s="113">
        <v>2019</v>
      </c>
      <c r="B51" s="114">
        <v>23</v>
      </c>
      <c r="C51" s="115">
        <v>43472</v>
      </c>
      <c r="D51" s="115">
        <v>43486</v>
      </c>
      <c r="E51" s="114" t="s">
        <v>336</v>
      </c>
      <c r="F51" s="114" t="s">
        <v>3235</v>
      </c>
      <c r="G51" s="114" t="s">
        <v>326</v>
      </c>
      <c r="H51" s="114" t="s">
        <v>302</v>
      </c>
      <c r="I51" s="116">
        <v>65.34</v>
      </c>
      <c r="J51" s="114" t="s">
        <v>327</v>
      </c>
      <c r="K51" s="114" t="s">
        <v>331</v>
      </c>
      <c r="L51" s="117" t="s">
        <v>332</v>
      </c>
    </row>
    <row r="52" spans="1:12" s="106" customFormat="1" ht="15" customHeight="1">
      <c r="A52" s="113">
        <v>2019</v>
      </c>
      <c r="B52" s="114">
        <v>23</v>
      </c>
      <c r="C52" s="115">
        <v>43472</v>
      </c>
      <c r="D52" s="115">
        <v>43486</v>
      </c>
      <c r="E52" s="114" t="s">
        <v>329</v>
      </c>
      <c r="F52" s="114" t="s">
        <v>3235</v>
      </c>
      <c r="G52" s="114" t="s">
        <v>330</v>
      </c>
      <c r="H52" s="114" t="s">
        <v>302</v>
      </c>
      <c r="I52" s="116">
        <v>65.34</v>
      </c>
      <c r="J52" s="114" t="s">
        <v>327</v>
      </c>
      <c r="K52" s="114" t="s">
        <v>331</v>
      </c>
      <c r="L52" s="117" t="s">
        <v>332</v>
      </c>
    </row>
    <row r="53" spans="1:12" s="106" customFormat="1" ht="15" customHeight="1">
      <c r="A53" s="113">
        <v>2019</v>
      </c>
      <c r="B53" s="114">
        <v>8</v>
      </c>
      <c r="C53" s="115">
        <v>43468</v>
      </c>
      <c r="D53" s="115">
        <v>43486</v>
      </c>
      <c r="E53" s="114" t="s">
        <v>304</v>
      </c>
      <c r="F53" s="114" t="s">
        <v>3235</v>
      </c>
      <c r="G53" s="114" t="s">
        <v>305</v>
      </c>
      <c r="H53" s="114" t="s">
        <v>306</v>
      </c>
      <c r="I53" s="116">
        <v>27.84</v>
      </c>
      <c r="J53" s="114" t="s">
        <v>219</v>
      </c>
      <c r="K53" s="114" t="s">
        <v>66</v>
      </c>
      <c r="L53" s="117" t="s">
        <v>307</v>
      </c>
    </row>
    <row r="54" spans="1:12" s="106" customFormat="1" ht="15" customHeight="1">
      <c r="A54" s="113">
        <v>2019</v>
      </c>
      <c r="B54" s="114">
        <v>150</v>
      </c>
      <c r="C54" s="115">
        <v>43487</v>
      </c>
      <c r="D54" s="115">
        <v>43488</v>
      </c>
      <c r="E54" s="114" t="s">
        <v>470</v>
      </c>
      <c r="F54" s="114" t="s">
        <v>3237</v>
      </c>
      <c r="G54" s="114" t="s">
        <v>471</v>
      </c>
      <c r="H54" s="114" t="s">
        <v>472</v>
      </c>
      <c r="I54" s="116">
        <v>93.12</v>
      </c>
      <c r="J54" s="114" t="s">
        <v>350</v>
      </c>
      <c r="K54" s="114" t="s">
        <v>473</v>
      </c>
      <c r="L54" s="117" t="s">
        <v>474</v>
      </c>
    </row>
    <row r="55" spans="1:12" s="106" customFormat="1" ht="15" customHeight="1">
      <c r="A55" s="113">
        <v>2019</v>
      </c>
      <c r="B55" s="114">
        <v>146</v>
      </c>
      <c r="C55" s="115">
        <v>43487</v>
      </c>
      <c r="D55" s="115">
        <v>43489</v>
      </c>
      <c r="E55" s="114" t="s">
        <v>460</v>
      </c>
      <c r="F55" s="114" t="s">
        <v>1894</v>
      </c>
      <c r="G55" s="114" t="s">
        <v>461</v>
      </c>
      <c r="H55" s="114" t="s">
        <v>462</v>
      </c>
      <c r="I55" s="116">
        <v>227.94</v>
      </c>
      <c r="J55" s="114" t="s">
        <v>350</v>
      </c>
      <c r="K55" s="114" t="s">
        <v>323</v>
      </c>
      <c r="L55" s="117" t="s">
        <v>324</v>
      </c>
    </row>
    <row r="56" spans="1:12" s="106" customFormat="1" ht="15" customHeight="1">
      <c r="A56" s="113">
        <v>2019</v>
      </c>
      <c r="B56" s="114">
        <v>146</v>
      </c>
      <c r="C56" s="115">
        <v>43487</v>
      </c>
      <c r="D56" s="115">
        <v>43489</v>
      </c>
      <c r="E56" s="114" t="s">
        <v>463</v>
      </c>
      <c r="F56" s="114" t="s">
        <v>1894</v>
      </c>
      <c r="G56" s="114" t="s">
        <v>461</v>
      </c>
      <c r="H56" s="114" t="s">
        <v>462</v>
      </c>
      <c r="I56" s="116">
        <v>227.94</v>
      </c>
      <c r="J56" s="114" t="s">
        <v>350</v>
      </c>
      <c r="K56" s="114" t="s">
        <v>323</v>
      </c>
      <c r="L56" s="117" t="s">
        <v>324</v>
      </c>
    </row>
    <row r="57" spans="1:12" s="106" customFormat="1" ht="15" customHeight="1">
      <c r="A57" s="113">
        <v>2019</v>
      </c>
      <c r="B57" s="114">
        <v>147</v>
      </c>
      <c r="C57" s="115">
        <v>43487</v>
      </c>
      <c r="D57" s="115">
        <v>43489</v>
      </c>
      <c r="E57" s="114" t="s">
        <v>464</v>
      </c>
      <c r="F57" s="114" t="s">
        <v>3238</v>
      </c>
      <c r="G57" s="114" t="s">
        <v>465</v>
      </c>
      <c r="H57" s="114" t="s">
        <v>462</v>
      </c>
      <c r="I57" s="116">
        <v>753.12</v>
      </c>
      <c r="J57" s="114" t="s">
        <v>350</v>
      </c>
      <c r="K57" s="114" t="s">
        <v>323</v>
      </c>
      <c r="L57" s="117" t="s">
        <v>324</v>
      </c>
    </row>
    <row r="58" spans="1:12" s="106" customFormat="1" ht="15" customHeight="1">
      <c r="A58" s="113">
        <v>2019</v>
      </c>
      <c r="B58" s="114">
        <v>148</v>
      </c>
      <c r="C58" s="115">
        <v>43487</v>
      </c>
      <c r="D58" s="115">
        <v>43489</v>
      </c>
      <c r="E58" s="114" t="s">
        <v>466</v>
      </c>
      <c r="F58" s="114" t="s">
        <v>475</v>
      </c>
      <c r="G58" s="114" t="s">
        <v>467</v>
      </c>
      <c r="H58" s="114" t="s">
        <v>468</v>
      </c>
      <c r="I58" s="116">
        <v>880.56</v>
      </c>
      <c r="J58" s="114" t="s">
        <v>350</v>
      </c>
      <c r="K58" s="114" t="s">
        <v>323</v>
      </c>
      <c r="L58" s="117" t="s">
        <v>469</v>
      </c>
    </row>
    <row r="59" spans="1:12" s="106" customFormat="1" ht="15" customHeight="1">
      <c r="A59" s="113">
        <v>2019</v>
      </c>
      <c r="B59" s="114">
        <v>160</v>
      </c>
      <c r="C59" s="115">
        <v>43488</v>
      </c>
      <c r="D59" s="115">
        <v>43490</v>
      </c>
      <c r="E59" s="114" t="s">
        <v>487</v>
      </c>
      <c r="F59" s="114" t="s">
        <v>3234</v>
      </c>
      <c r="G59" s="114" t="s">
        <v>488</v>
      </c>
      <c r="H59" s="114" t="s">
        <v>489</v>
      </c>
      <c r="I59" s="116">
        <v>601.91999999999996</v>
      </c>
      <c r="J59" s="114" t="s">
        <v>350</v>
      </c>
      <c r="K59" s="114" t="s">
        <v>29</v>
      </c>
      <c r="L59" s="117" t="s">
        <v>315</v>
      </c>
    </row>
    <row r="60" spans="1:12" s="106" customFormat="1" ht="15" customHeight="1">
      <c r="A60" s="113">
        <v>2019</v>
      </c>
      <c r="B60" s="114">
        <v>127</v>
      </c>
      <c r="C60" s="115">
        <v>43482</v>
      </c>
      <c r="D60" s="115">
        <v>43490</v>
      </c>
      <c r="E60" s="114" t="s">
        <v>440</v>
      </c>
      <c r="F60" s="114" t="s">
        <v>3234</v>
      </c>
      <c r="G60" s="114" t="s">
        <v>441</v>
      </c>
      <c r="H60" s="114" t="s">
        <v>442</v>
      </c>
      <c r="I60" s="116">
        <v>629.4</v>
      </c>
      <c r="J60" s="114" t="s">
        <v>350</v>
      </c>
      <c r="K60" s="114" t="s">
        <v>29</v>
      </c>
      <c r="L60" s="117" t="s">
        <v>315</v>
      </c>
    </row>
    <row r="61" spans="1:12" s="106" customFormat="1" ht="15" customHeight="1">
      <c r="A61" s="113">
        <v>2019</v>
      </c>
      <c r="B61" s="114">
        <v>159</v>
      </c>
      <c r="C61" s="115">
        <v>43488</v>
      </c>
      <c r="D61" s="115">
        <v>43490</v>
      </c>
      <c r="E61" s="114" t="s">
        <v>485</v>
      </c>
      <c r="F61" s="114" t="s">
        <v>3239</v>
      </c>
      <c r="G61" s="114" t="s">
        <v>486</v>
      </c>
      <c r="H61" s="114" t="s">
        <v>302</v>
      </c>
      <c r="I61" s="116">
        <v>109.92</v>
      </c>
      <c r="J61" s="114" t="s">
        <v>350</v>
      </c>
      <c r="K61" s="114" t="s">
        <v>29</v>
      </c>
      <c r="L61" s="117" t="s">
        <v>315</v>
      </c>
    </row>
    <row r="62" spans="1:12" s="106" customFormat="1" ht="15" customHeight="1">
      <c r="A62" s="113">
        <v>2019</v>
      </c>
      <c r="B62" s="114">
        <v>178</v>
      </c>
      <c r="C62" s="115">
        <v>43488</v>
      </c>
      <c r="D62" s="115">
        <v>43490</v>
      </c>
      <c r="E62" s="114"/>
      <c r="F62" s="114" t="s">
        <v>3236</v>
      </c>
      <c r="G62" s="114" t="s">
        <v>381</v>
      </c>
      <c r="H62" s="114" t="s">
        <v>385</v>
      </c>
      <c r="I62" s="116">
        <v>668.64</v>
      </c>
      <c r="J62" s="114" t="s">
        <v>350</v>
      </c>
      <c r="K62" s="114" t="s">
        <v>70</v>
      </c>
      <c r="L62" s="117" t="s">
        <v>393</v>
      </c>
    </row>
    <row r="63" spans="1:12" s="106" customFormat="1" ht="15" customHeight="1">
      <c r="A63" s="113">
        <v>2019</v>
      </c>
      <c r="B63" s="114">
        <v>140</v>
      </c>
      <c r="C63" s="115">
        <v>43483</v>
      </c>
      <c r="D63" s="115">
        <v>43490</v>
      </c>
      <c r="E63" s="114" t="s">
        <v>457</v>
      </c>
      <c r="F63" s="114" t="s">
        <v>3236</v>
      </c>
      <c r="G63" s="114" t="s">
        <v>458</v>
      </c>
      <c r="H63" s="114" t="s">
        <v>459</v>
      </c>
      <c r="I63" s="116">
        <v>54.96</v>
      </c>
      <c r="J63" s="114" t="s">
        <v>350</v>
      </c>
      <c r="K63" s="114" t="s">
        <v>29</v>
      </c>
      <c r="L63" s="117" t="s">
        <v>315</v>
      </c>
    </row>
    <row r="64" spans="1:12" s="106" customFormat="1" ht="15" customHeight="1">
      <c r="A64" s="113">
        <v>2019</v>
      </c>
      <c r="B64" s="114">
        <v>59</v>
      </c>
      <c r="C64" s="115">
        <v>43479</v>
      </c>
      <c r="D64" s="115">
        <v>43494</v>
      </c>
      <c r="E64" s="114"/>
      <c r="F64" s="114" t="s">
        <v>3236</v>
      </c>
      <c r="G64" s="114" t="s">
        <v>381</v>
      </c>
      <c r="H64" s="114" t="s">
        <v>382</v>
      </c>
      <c r="I64" s="116">
        <v>542.16</v>
      </c>
      <c r="J64" s="114" t="s">
        <v>350</v>
      </c>
      <c r="K64" s="114" t="s">
        <v>95</v>
      </c>
      <c r="L64" s="117" t="s">
        <v>383</v>
      </c>
    </row>
    <row r="65" spans="1:12" s="106" customFormat="1" ht="15" customHeight="1">
      <c r="A65" s="113">
        <v>2019</v>
      </c>
      <c r="B65" s="114">
        <v>193</v>
      </c>
      <c r="C65" s="115">
        <v>43493</v>
      </c>
      <c r="D65" s="115">
        <v>43494</v>
      </c>
      <c r="E65" s="114"/>
      <c r="F65" s="114" t="s">
        <v>3236</v>
      </c>
      <c r="G65" s="114" t="s">
        <v>381</v>
      </c>
      <c r="H65" s="114" t="s">
        <v>385</v>
      </c>
      <c r="I65" s="116">
        <v>215.56</v>
      </c>
      <c r="J65" s="114" t="s">
        <v>350</v>
      </c>
      <c r="K65" s="114" t="s">
        <v>521</v>
      </c>
      <c r="L65" s="117" t="s">
        <v>522</v>
      </c>
    </row>
    <row r="66" spans="1:12" s="106" customFormat="1" ht="15" customHeight="1">
      <c r="A66" s="113">
        <v>2019</v>
      </c>
      <c r="B66" s="114">
        <v>194</v>
      </c>
      <c r="C66" s="115">
        <v>43493</v>
      </c>
      <c r="D66" s="115">
        <v>43494</v>
      </c>
      <c r="E66" s="114"/>
      <c r="F66" s="114" t="s">
        <v>3236</v>
      </c>
      <c r="G66" s="114" t="s">
        <v>381</v>
      </c>
      <c r="H66" s="114" t="s">
        <v>385</v>
      </c>
      <c r="I66" s="116">
        <v>215.56</v>
      </c>
      <c r="J66" s="114" t="s">
        <v>350</v>
      </c>
      <c r="K66" s="114" t="s">
        <v>523</v>
      </c>
      <c r="L66" s="117" t="s">
        <v>524</v>
      </c>
    </row>
    <row r="67" spans="1:12" s="106" customFormat="1" ht="15" customHeight="1">
      <c r="A67" s="113">
        <v>2019</v>
      </c>
      <c r="B67" s="114">
        <v>195</v>
      </c>
      <c r="C67" s="115">
        <v>43493</v>
      </c>
      <c r="D67" s="115">
        <v>43494</v>
      </c>
      <c r="E67" s="114"/>
      <c r="F67" s="114" t="s">
        <v>3236</v>
      </c>
      <c r="G67" s="114" t="s">
        <v>381</v>
      </c>
      <c r="H67" s="114" t="s">
        <v>385</v>
      </c>
      <c r="I67" s="116">
        <v>215.56</v>
      </c>
      <c r="J67" s="114" t="s">
        <v>350</v>
      </c>
      <c r="K67" s="114" t="s">
        <v>95</v>
      </c>
      <c r="L67" s="117" t="s">
        <v>383</v>
      </c>
    </row>
    <row r="68" spans="1:12" s="106" customFormat="1" ht="15" customHeight="1">
      <c r="A68" s="113">
        <v>2019</v>
      </c>
      <c r="B68" s="114">
        <v>130</v>
      </c>
      <c r="C68" s="115">
        <v>43483</v>
      </c>
      <c r="D68" s="115">
        <v>43495</v>
      </c>
      <c r="E68" s="114" t="s">
        <v>449</v>
      </c>
      <c r="F68" s="114" t="s">
        <v>863</v>
      </c>
      <c r="G68" s="114" t="s">
        <v>450</v>
      </c>
      <c r="H68" s="114" t="s">
        <v>451</v>
      </c>
      <c r="I68" s="116">
        <v>91.56</v>
      </c>
      <c r="J68" s="114" t="s">
        <v>350</v>
      </c>
      <c r="K68" s="114" t="s">
        <v>368</v>
      </c>
      <c r="L68" s="117" t="s">
        <v>369</v>
      </c>
    </row>
    <row r="69" spans="1:12" s="106" customFormat="1" ht="15" customHeight="1">
      <c r="A69" s="113">
        <v>2019</v>
      </c>
      <c r="B69" s="114">
        <v>58</v>
      </c>
      <c r="C69" s="115">
        <v>43479</v>
      </c>
      <c r="D69" s="115">
        <v>43496</v>
      </c>
      <c r="E69" s="114" t="s">
        <v>378</v>
      </c>
      <c r="F69" s="114" t="s">
        <v>863</v>
      </c>
      <c r="G69" s="114" t="s">
        <v>379</v>
      </c>
      <c r="H69" s="114" t="s">
        <v>380</v>
      </c>
      <c r="I69" s="116">
        <v>574.20000000000005</v>
      </c>
      <c r="J69" s="114" t="s">
        <v>350</v>
      </c>
      <c r="K69" s="114" t="s">
        <v>368</v>
      </c>
      <c r="L69" s="117" t="s">
        <v>369</v>
      </c>
    </row>
    <row r="70" spans="1:12" s="106" customFormat="1" ht="15" customHeight="1">
      <c r="A70" s="113">
        <v>2019</v>
      </c>
      <c r="B70" s="114">
        <v>125</v>
      </c>
      <c r="C70" s="115">
        <v>43482</v>
      </c>
      <c r="D70" s="115">
        <v>43496</v>
      </c>
      <c r="E70" s="114" t="s">
        <v>432</v>
      </c>
      <c r="F70" s="114" t="s">
        <v>973</v>
      </c>
      <c r="G70" s="114" t="s">
        <v>433</v>
      </c>
      <c r="H70" s="114" t="s">
        <v>434</v>
      </c>
      <c r="I70" s="116">
        <v>36</v>
      </c>
      <c r="J70" s="114" t="s">
        <v>350</v>
      </c>
      <c r="K70" s="114" t="s">
        <v>100</v>
      </c>
      <c r="L70" s="117" t="s">
        <v>435</v>
      </c>
    </row>
    <row r="71" spans="1:12" s="106" customFormat="1" ht="15" customHeight="1">
      <c r="A71" s="113">
        <v>2019</v>
      </c>
      <c r="B71" s="114">
        <v>204</v>
      </c>
      <c r="C71" s="115">
        <v>43494</v>
      </c>
      <c r="D71" s="115">
        <v>43496</v>
      </c>
      <c r="E71" s="114"/>
      <c r="F71" s="114" t="s">
        <v>3235</v>
      </c>
      <c r="G71" s="114" t="s">
        <v>534</v>
      </c>
      <c r="H71" s="114" t="s">
        <v>302</v>
      </c>
      <c r="I71" s="116">
        <v>30</v>
      </c>
      <c r="J71" s="114" t="s">
        <v>350</v>
      </c>
      <c r="K71" s="114" t="s">
        <v>331</v>
      </c>
      <c r="L71" s="117" t="s">
        <v>332</v>
      </c>
    </row>
    <row r="72" spans="1:12" s="106" customFormat="1" ht="15" customHeight="1">
      <c r="A72" s="113">
        <v>2019</v>
      </c>
      <c r="B72" s="114">
        <v>126</v>
      </c>
      <c r="C72" s="115">
        <v>43482</v>
      </c>
      <c r="D72" s="115">
        <v>43496</v>
      </c>
      <c r="E72" s="114" t="s">
        <v>436</v>
      </c>
      <c r="F72" s="114" t="s">
        <v>973</v>
      </c>
      <c r="G72" s="114" t="s">
        <v>437</v>
      </c>
      <c r="H72" s="114" t="s">
        <v>438</v>
      </c>
      <c r="I72" s="116">
        <v>188.88</v>
      </c>
      <c r="J72" s="114" t="s">
        <v>350</v>
      </c>
      <c r="K72" s="114" t="s">
        <v>99</v>
      </c>
      <c r="L72" s="117" t="s">
        <v>439</v>
      </c>
    </row>
    <row r="73" spans="1:12" s="106" customFormat="1" ht="15" customHeight="1">
      <c r="A73" s="113">
        <v>2019</v>
      </c>
      <c r="B73" s="114">
        <v>206</v>
      </c>
      <c r="C73" s="115">
        <v>43494</v>
      </c>
      <c r="D73" s="115">
        <v>43497</v>
      </c>
      <c r="E73" s="114"/>
      <c r="F73" s="114" t="s">
        <v>3235</v>
      </c>
      <c r="G73" s="114" t="s">
        <v>541</v>
      </c>
      <c r="H73" s="114" t="s">
        <v>302</v>
      </c>
      <c r="I73" s="116">
        <v>280.08</v>
      </c>
      <c r="J73" s="114" t="s">
        <v>350</v>
      </c>
      <c r="K73" s="114" t="s">
        <v>331</v>
      </c>
      <c r="L73" s="117" t="s">
        <v>332</v>
      </c>
    </row>
    <row r="74" spans="1:12" s="106" customFormat="1" ht="15" customHeight="1">
      <c r="A74" s="113">
        <v>2019</v>
      </c>
      <c r="B74" s="114">
        <v>179</v>
      </c>
      <c r="C74" s="115">
        <v>43488</v>
      </c>
      <c r="D74" s="115">
        <v>43497</v>
      </c>
      <c r="E74" s="114" t="s">
        <v>500</v>
      </c>
      <c r="F74" s="114" t="s">
        <v>3240</v>
      </c>
      <c r="G74" s="114" t="s">
        <v>501</v>
      </c>
      <c r="H74" s="114" t="s">
        <v>502</v>
      </c>
      <c r="I74" s="116">
        <v>72.36</v>
      </c>
      <c r="J74" s="114" t="s">
        <v>350</v>
      </c>
      <c r="K74" s="114" t="s">
        <v>34</v>
      </c>
      <c r="L74" s="117" t="s">
        <v>503</v>
      </c>
    </row>
    <row r="75" spans="1:12" s="106" customFormat="1" ht="15" customHeight="1">
      <c r="A75" s="113">
        <v>2019</v>
      </c>
      <c r="B75" s="114">
        <v>217</v>
      </c>
      <c r="C75" s="115">
        <v>43495</v>
      </c>
      <c r="D75" s="115">
        <v>43497</v>
      </c>
      <c r="E75" s="114" t="s">
        <v>553</v>
      </c>
      <c r="F75" s="114" t="s">
        <v>3235</v>
      </c>
      <c r="G75" s="114" t="s">
        <v>330</v>
      </c>
      <c r="H75" s="114" t="s">
        <v>554</v>
      </c>
      <c r="I75" s="116">
        <v>155.16</v>
      </c>
      <c r="J75" s="114" t="s">
        <v>350</v>
      </c>
      <c r="K75" s="114" t="s">
        <v>555</v>
      </c>
      <c r="L75" s="117" t="s">
        <v>556</v>
      </c>
    </row>
    <row r="76" spans="1:12" s="106" customFormat="1" ht="15" customHeight="1">
      <c r="A76" s="113">
        <v>2019</v>
      </c>
      <c r="B76" s="114">
        <v>218</v>
      </c>
      <c r="C76" s="115">
        <v>43495</v>
      </c>
      <c r="D76" s="115">
        <v>43497</v>
      </c>
      <c r="E76" s="114" t="s">
        <v>557</v>
      </c>
      <c r="F76" s="114" t="s">
        <v>3235</v>
      </c>
      <c r="G76" s="114" t="s">
        <v>330</v>
      </c>
      <c r="H76" s="114" t="s">
        <v>558</v>
      </c>
      <c r="I76" s="116">
        <v>30</v>
      </c>
      <c r="J76" s="114" t="s">
        <v>350</v>
      </c>
      <c r="K76" s="114" t="s">
        <v>35</v>
      </c>
      <c r="L76" s="117" t="s">
        <v>328</v>
      </c>
    </row>
    <row r="77" spans="1:12" s="106" customFormat="1" ht="15" customHeight="1">
      <c r="A77" s="113">
        <v>2019</v>
      </c>
      <c r="B77" s="114">
        <v>116</v>
      </c>
      <c r="C77" s="115">
        <v>43482</v>
      </c>
      <c r="D77" s="115">
        <v>43500</v>
      </c>
      <c r="E77" s="114" t="s">
        <v>427</v>
      </c>
      <c r="F77" s="114" t="s">
        <v>3241</v>
      </c>
      <c r="G77" s="114" t="s">
        <v>428</v>
      </c>
      <c r="H77" s="114" t="s">
        <v>429</v>
      </c>
      <c r="I77" s="116">
        <v>82.44</v>
      </c>
      <c r="J77" s="114" t="s">
        <v>350</v>
      </c>
      <c r="K77" s="114" t="s">
        <v>52</v>
      </c>
      <c r="L77" s="117" t="s">
        <v>319</v>
      </c>
    </row>
    <row r="78" spans="1:12" s="106" customFormat="1" ht="15" customHeight="1">
      <c r="A78" s="113">
        <v>2019</v>
      </c>
      <c r="B78" s="114">
        <v>212</v>
      </c>
      <c r="C78" s="115">
        <v>43495</v>
      </c>
      <c r="D78" s="115">
        <v>43500</v>
      </c>
      <c r="E78" s="114" t="s">
        <v>550</v>
      </c>
      <c r="F78" s="114" t="s">
        <v>341</v>
      </c>
      <c r="G78" s="114" t="s">
        <v>551</v>
      </c>
      <c r="H78" s="114" t="s">
        <v>552</v>
      </c>
      <c r="I78" s="116">
        <v>198.84</v>
      </c>
      <c r="J78" s="114" t="s">
        <v>350</v>
      </c>
      <c r="K78" s="114" t="s">
        <v>363</v>
      </c>
      <c r="L78" s="117" t="s">
        <v>364</v>
      </c>
    </row>
    <row r="79" spans="1:12" s="106" customFormat="1" ht="15" customHeight="1">
      <c r="A79" s="113">
        <v>2019</v>
      </c>
      <c r="B79" s="114">
        <v>40</v>
      </c>
      <c r="C79" s="115">
        <v>43473</v>
      </c>
      <c r="D79" s="115">
        <v>43500</v>
      </c>
      <c r="E79" s="114" t="s">
        <v>340</v>
      </c>
      <c r="F79" s="114" t="s">
        <v>341</v>
      </c>
      <c r="G79" s="114" t="s">
        <v>341</v>
      </c>
      <c r="H79" s="114" t="s">
        <v>342</v>
      </c>
      <c r="I79" s="116">
        <v>512.52</v>
      </c>
      <c r="J79" s="114" t="s">
        <v>219</v>
      </c>
      <c r="K79" s="114" t="s">
        <v>343</v>
      </c>
      <c r="L79" s="117" t="s">
        <v>344</v>
      </c>
    </row>
    <row r="80" spans="1:12" s="106" customFormat="1" ht="15" customHeight="1">
      <c r="A80" s="113">
        <v>2019</v>
      </c>
      <c r="B80" s="114">
        <v>211</v>
      </c>
      <c r="C80" s="115">
        <v>43495</v>
      </c>
      <c r="D80" s="115">
        <v>43500</v>
      </c>
      <c r="E80" s="114" t="s">
        <v>546</v>
      </c>
      <c r="F80" s="114" t="s">
        <v>341</v>
      </c>
      <c r="G80" s="114" t="s">
        <v>341</v>
      </c>
      <c r="H80" s="114" t="s">
        <v>547</v>
      </c>
      <c r="I80" s="116">
        <v>279.3</v>
      </c>
      <c r="J80" s="114" t="s">
        <v>350</v>
      </c>
      <c r="K80" s="114" t="s">
        <v>343</v>
      </c>
      <c r="L80" s="117" t="s">
        <v>344</v>
      </c>
    </row>
    <row r="81" spans="1:12" s="106" customFormat="1" ht="15" customHeight="1">
      <c r="A81" s="113">
        <v>2019</v>
      </c>
      <c r="B81" s="114">
        <v>211</v>
      </c>
      <c r="C81" s="115">
        <v>43495</v>
      </c>
      <c r="D81" s="115">
        <v>43500</v>
      </c>
      <c r="E81" s="114" t="s">
        <v>548</v>
      </c>
      <c r="F81" s="114" t="s">
        <v>341</v>
      </c>
      <c r="G81" s="114" t="s">
        <v>341</v>
      </c>
      <c r="H81" s="114" t="s">
        <v>549</v>
      </c>
      <c r="I81" s="116">
        <v>279.3</v>
      </c>
      <c r="J81" s="114" t="s">
        <v>350</v>
      </c>
      <c r="K81" s="114" t="s">
        <v>343</v>
      </c>
      <c r="L81" s="117" t="s">
        <v>344</v>
      </c>
    </row>
    <row r="82" spans="1:12" s="106" customFormat="1" ht="15" customHeight="1">
      <c r="A82" s="113">
        <v>2019</v>
      </c>
      <c r="B82" s="114">
        <v>237</v>
      </c>
      <c r="C82" s="115">
        <v>43500</v>
      </c>
      <c r="D82" s="115">
        <v>43501</v>
      </c>
      <c r="E82" s="114" t="s">
        <v>592</v>
      </c>
      <c r="F82" s="114" t="s">
        <v>973</v>
      </c>
      <c r="G82" s="114" t="s">
        <v>593</v>
      </c>
      <c r="H82" s="114" t="s">
        <v>594</v>
      </c>
      <c r="I82" s="116">
        <v>164.52</v>
      </c>
      <c r="J82" s="114" t="s">
        <v>350</v>
      </c>
      <c r="K82" s="114" t="s">
        <v>30</v>
      </c>
      <c r="L82" s="117" t="s">
        <v>484</v>
      </c>
    </row>
    <row r="83" spans="1:12" s="106" customFormat="1" ht="15" customHeight="1">
      <c r="A83" s="113">
        <v>2019</v>
      </c>
      <c r="B83" s="114">
        <v>133</v>
      </c>
      <c r="C83" s="115">
        <v>43483</v>
      </c>
      <c r="D83" s="115">
        <v>43501</v>
      </c>
      <c r="E83" s="114"/>
      <c r="F83" s="114" t="s">
        <v>3236</v>
      </c>
      <c r="G83" s="114" t="s">
        <v>381</v>
      </c>
      <c r="H83" s="114" t="s">
        <v>454</v>
      </c>
      <c r="I83" s="116">
        <v>359.76</v>
      </c>
      <c r="J83" s="114" t="s">
        <v>350</v>
      </c>
      <c r="K83" s="114" t="s">
        <v>455</v>
      </c>
      <c r="L83" s="117" t="s">
        <v>456</v>
      </c>
    </row>
    <row r="84" spans="1:12" s="106" customFormat="1" ht="15" customHeight="1">
      <c r="A84" s="113">
        <v>2019</v>
      </c>
      <c r="B84" s="114">
        <v>238</v>
      </c>
      <c r="C84" s="115">
        <v>43500</v>
      </c>
      <c r="D84" s="115">
        <v>43502</v>
      </c>
      <c r="E84" s="114" t="s">
        <v>595</v>
      </c>
      <c r="F84" s="114" t="s">
        <v>3198</v>
      </c>
      <c r="G84" s="114" t="s">
        <v>596</v>
      </c>
      <c r="H84" s="114" t="s">
        <v>302</v>
      </c>
      <c r="I84" s="116">
        <v>27.48</v>
      </c>
      <c r="J84" s="114" t="s">
        <v>350</v>
      </c>
      <c r="K84" s="114" t="s">
        <v>597</v>
      </c>
      <c r="L84" s="117" t="s">
        <v>598</v>
      </c>
    </row>
    <row r="85" spans="1:12" s="106" customFormat="1" ht="15" customHeight="1">
      <c r="A85" s="113">
        <v>2019</v>
      </c>
      <c r="B85" s="114">
        <v>101</v>
      </c>
      <c r="C85" s="115">
        <v>43480</v>
      </c>
      <c r="D85" s="115">
        <v>43502</v>
      </c>
      <c r="E85" s="114" t="s">
        <v>418</v>
      </c>
      <c r="F85" s="114" t="s">
        <v>3242</v>
      </c>
      <c r="G85" s="114" t="s">
        <v>419</v>
      </c>
      <c r="H85" s="114" t="s">
        <v>420</v>
      </c>
      <c r="I85" s="116">
        <v>240</v>
      </c>
      <c r="J85" s="114" t="s">
        <v>350</v>
      </c>
      <c r="K85" s="114" t="s">
        <v>35</v>
      </c>
      <c r="L85" s="117" t="s">
        <v>328</v>
      </c>
    </row>
    <row r="86" spans="1:12" s="106" customFormat="1" ht="15" customHeight="1">
      <c r="A86" s="113">
        <v>2019</v>
      </c>
      <c r="B86" s="114">
        <v>115</v>
      </c>
      <c r="C86" s="115">
        <v>43482</v>
      </c>
      <c r="D86" s="115">
        <v>43507</v>
      </c>
      <c r="E86" s="114" t="s">
        <v>423</v>
      </c>
      <c r="F86" s="114" t="s">
        <v>3243</v>
      </c>
      <c r="G86" s="114" t="s">
        <v>424</v>
      </c>
      <c r="H86" s="114" t="s">
        <v>425</v>
      </c>
      <c r="I86" s="116">
        <v>160.91999999999999</v>
      </c>
      <c r="J86" s="114" t="s">
        <v>350</v>
      </c>
      <c r="K86" s="114" t="s">
        <v>103</v>
      </c>
      <c r="L86" s="117" t="s">
        <v>426</v>
      </c>
    </row>
    <row r="87" spans="1:12" s="106" customFormat="1" ht="15" customHeight="1">
      <c r="A87" s="113">
        <v>2019</v>
      </c>
      <c r="B87" s="114">
        <v>52</v>
      </c>
      <c r="C87" s="115">
        <v>43479</v>
      </c>
      <c r="D87" s="115">
        <v>43507</v>
      </c>
      <c r="E87" s="114" t="s">
        <v>352</v>
      </c>
      <c r="F87" s="114" t="s">
        <v>353</v>
      </c>
      <c r="G87" s="114" t="s">
        <v>353</v>
      </c>
      <c r="H87" s="114" t="s">
        <v>302</v>
      </c>
      <c r="I87" s="116">
        <v>765</v>
      </c>
      <c r="J87" s="114" t="s">
        <v>350</v>
      </c>
      <c r="K87" s="114" t="s">
        <v>96</v>
      </c>
      <c r="L87" s="117" t="s">
        <v>354</v>
      </c>
    </row>
    <row r="88" spans="1:12" s="106" customFormat="1" ht="15" customHeight="1">
      <c r="A88" s="113">
        <v>2019</v>
      </c>
      <c r="B88" s="114">
        <v>196</v>
      </c>
      <c r="C88" s="115">
        <v>43493</v>
      </c>
      <c r="D88" s="115">
        <v>43507</v>
      </c>
      <c r="E88" s="114" t="s">
        <v>525</v>
      </c>
      <c r="F88" s="114" t="s">
        <v>3198</v>
      </c>
      <c r="G88" s="114" t="s">
        <v>526</v>
      </c>
      <c r="H88" s="114" t="s">
        <v>527</v>
      </c>
      <c r="I88" s="116">
        <v>158.16</v>
      </c>
      <c r="J88" s="114" t="s">
        <v>350</v>
      </c>
      <c r="K88" s="114" t="s">
        <v>521</v>
      </c>
      <c r="L88" s="117" t="s">
        <v>522</v>
      </c>
    </row>
    <row r="89" spans="1:12" s="106" customFormat="1" ht="15" customHeight="1">
      <c r="A89" s="113">
        <v>2019</v>
      </c>
      <c r="B89" s="114">
        <v>219</v>
      </c>
      <c r="C89" s="115">
        <v>43495</v>
      </c>
      <c r="D89" s="115">
        <v>43507</v>
      </c>
      <c r="E89" s="114" t="s">
        <v>559</v>
      </c>
      <c r="F89" s="114" t="s">
        <v>3244</v>
      </c>
      <c r="G89" s="114" t="s">
        <v>560</v>
      </c>
      <c r="H89" s="114" t="s">
        <v>561</v>
      </c>
      <c r="I89" s="116">
        <v>146.52000000000001</v>
      </c>
      <c r="J89" s="114" t="s">
        <v>350</v>
      </c>
      <c r="K89" s="114" t="s">
        <v>50</v>
      </c>
      <c r="L89" s="117" t="s">
        <v>446</v>
      </c>
    </row>
    <row r="90" spans="1:12" s="106" customFormat="1" ht="15" customHeight="1">
      <c r="A90" s="113">
        <v>2019</v>
      </c>
      <c r="B90" s="114">
        <v>228</v>
      </c>
      <c r="C90" s="115">
        <v>43497</v>
      </c>
      <c r="D90" s="115">
        <v>43507</v>
      </c>
      <c r="E90" s="114" t="s">
        <v>573</v>
      </c>
      <c r="F90" s="114" t="s">
        <v>3235</v>
      </c>
      <c r="G90" s="114" t="s">
        <v>574</v>
      </c>
      <c r="H90" s="114" t="s">
        <v>302</v>
      </c>
      <c r="I90" s="116">
        <v>141.24</v>
      </c>
      <c r="J90" s="114" t="s">
        <v>350</v>
      </c>
      <c r="K90" s="114" t="s">
        <v>571</v>
      </c>
      <c r="L90" s="117" t="s">
        <v>572</v>
      </c>
    </row>
    <row r="91" spans="1:12" s="106" customFormat="1" ht="15" customHeight="1">
      <c r="A91" s="113">
        <v>2019</v>
      </c>
      <c r="B91" s="114">
        <v>228</v>
      </c>
      <c r="C91" s="115">
        <v>43497</v>
      </c>
      <c r="D91" s="115">
        <v>43507</v>
      </c>
      <c r="E91" s="114" t="s">
        <v>569</v>
      </c>
      <c r="F91" s="114" t="s">
        <v>3235</v>
      </c>
      <c r="G91" s="114" t="s">
        <v>570</v>
      </c>
      <c r="H91" s="114" t="s">
        <v>302</v>
      </c>
      <c r="I91" s="116">
        <v>141.24</v>
      </c>
      <c r="J91" s="114" t="s">
        <v>350</v>
      </c>
      <c r="K91" s="114" t="s">
        <v>571</v>
      </c>
      <c r="L91" s="117" t="s">
        <v>572</v>
      </c>
    </row>
    <row r="92" spans="1:12" s="106" customFormat="1" ht="15" customHeight="1">
      <c r="A92" s="113">
        <v>2019</v>
      </c>
      <c r="B92" s="114">
        <v>228</v>
      </c>
      <c r="C92" s="115">
        <v>43497</v>
      </c>
      <c r="D92" s="115">
        <v>43507</v>
      </c>
      <c r="E92" s="114" t="s">
        <v>575</v>
      </c>
      <c r="F92" s="114" t="s">
        <v>3235</v>
      </c>
      <c r="G92" s="114" t="s">
        <v>576</v>
      </c>
      <c r="H92" s="114" t="s">
        <v>302</v>
      </c>
      <c r="I92" s="116">
        <v>141.24</v>
      </c>
      <c r="J92" s="114" t="s">
        <v>350</v>
      </c>
      <c r="K92" s="114" t="s">
        <v>571</v>
      </c>
      <c r="L92" s="117" t="s">
        <v>572</v>
      </c>
    </row>
    <row r="93" spans="1:12" s="106" customFormat="1" ht="15" customHeight="1">
      <c r="A93" s="113">
        <v>2019</v>
      </c>
      <c r="B93" s="114">
        <v>281</v>
      </c>
      <c r="C93" s="115">
        <v>43508</v>
      </c>
      <c r="D93" s="115">
        <v>43509</v>
      </c>
      <c r="E93" s="114"/>
      <c r="F93" s="114" t="s">
        <v>3235</v>
      </c>
      <c r="G93" s="114" t="s">
        <v>605</v>
      </c>
      <c r="H93" s="114" t="s">
        <v>606</v>
      </c>
      <c r="I93" s="116">
        <v>54.96</v>
      </c>
      <c r="J93" s="114" t="s">
        <v>350</v>
      </c>
      <c r="K93" s="114" t="s">
        <v>68</v>
      </c>
      <c r="L93" s="117" t="s">
        <v>604</v>
      </c>
    </row>
    <row r="94" spans="1:12" s="106" customFormat="1" ht="15" customHeight="1">
      <c r="A94" s="113">
        <v>2019</v>
      </c>
      <c r="B94" s="114">
        <v>198</v>
      </c>
      <c r="C94" s="115">
        <v>43494</v>
      </c>
      <c r="D94" s="115">
        <v>43509</v>
      </c>
      <c r="E94" s="114" t="s">
        <v>528</v>
      </c>
      <c r="F94" s="114" t="s">
        <v>3235</v>
      </c>
      <c r="G94" s="114" t="s">
        <v>529</v>
      </c>
      <c r="H94" s="114" t="s">
        <v>530</v>
      </c>
      <c r="I94" s="116">
        <v>81.88</v>
      </c>
      <c r="J94" s="114" t="s">
        <v>350</v>
      </c>
      <c r="K94" s="114" t="s">
        <v>34</v>
      </c>
      <c r="L94" s="117" t="s">
        <v>503</v>
      </c>
    </row>
    <row r="95" spans="1:12" s="106" customFormat="1" ht="15" customHeight="1">
      <c r="A95" s="113">
        <v>2019</v>
      </c>
      <c r="B95" s="114">
        <v>199</v>
      </c>
      <c r="C95" s="115">
        <v>43494</v>
      </c>
      <c r="D95" s="115">
        <v>43509</v>
      </c>
      <c r="E95" s="114" t="s">
        <v>531</v>
      </c>
      <c r="F95" s="114" t="s">
        <v>3235</v>
      </c>
      <c r="G95" s="114" t="s">
        <v>532</v>
      </c>
      <c r="H95" s="114" t="s">
        <v>530</v>
      </c>
      <c r="I95" s="116">
        <v>81.88</v>
      </c>
      <c r="J95" s="114" t="s">
        <v>350</v>
      </c>
      <c r="K95" s="114" t="s">
        <v>34</v>
      </c>
      <c r="L95" s="117" t="s">
        <v>503</v>
      </c>
    </row>
    <row r="96" spans="1:12" s="106" customFormat="1" ht="15" customHeight="1">
      <c r="A96" s="113">
        <v>2019</v>
      </c>
      <c r="B96" s="114">
        <v>200</v>
      </c>
      <c r="C96" s="115">
        <v>43494</v>
      </c>
      <c r="D96" s="115">
        <v>43509</v>
      </c>
      <c r="E96" s="114" t="s">
        <v>533</v>
      </c>
      <c r="F96" s="114" t="s">
        <v>3235</v>
      </c>
      <c r="G96" s="114" t="s">
        <v>330</v>
      </c>
      <c r="H96" s="114" t="s">
        <v>530</v>
      </c>
      <c r="I96" s="116">
        <v>81.88</v>
      </c>
      <c r="J96" s="114" t="s">
        <v>350</v>
      </c>
      <c r="K96" s="114" t="s">
        <v>34</v>
      </c>
      <c r="L96" s="117" t="s">
        <v>503</v>
      </c>
    </row>
    <row r="97" spans="1:12" s="106" customFormat="1" ht="15" customHeight="1">
      <c r="A97" s="113">
        <v>2019</v>
      </c>
      <c r="B97" s="114">
        <v>131</v>
      </c>
      <c r="C97" s="115">
        <v>43483</v>
      </c>
      <c r="D97" s="115">
        <v>43510</v>
      </c>
      <c r="E97" s="114"/>
      <c r="F97" s="114" t="s">
        <v>3236</v>
      </c>
      <c r="G97" s="114" t="s">
        <v>413</v>
      </c>
      <c r="H97" s="114" t="s">
        <v>385</v>
      </c>
      <c r="I97" s="116">
        <v>504.24</v>
      </c>
      <c r="J97" s="114" t="s">
        <v>350</v>
      </c>
      <c r="K97" s="114" t="s">
        <v>452</v>
      </c>
      <c r="L97" s="117" t="s">
        <v>453</v>
      </c>
    </row>
    <row r="98" spans="1:12" s="106" customFormat="1" ht="15" customHeight="1">
      <c r="A98" s="113">
        <v>2019</v>
      </c>
      <c r="B98" s="114">
        <v>293</v>
      </c>
      <c r="C98" s="115">
        <v>43508</v>
      </c>
      <c r="D98" s="115">
        <v>43511</v>
      </c>
      <c r="E98" s="114" t="s">
        <v>635</v>
      </c>
      <c r="F98" s="114" t="s">
        <v>807</v>
      </c>
      <c r="G98" s="114" t="s">
        <v>636</v>
      </c>
      <c r="H98" s="114" t="s">
        <v>637</v>
      </c>
      <c r="I98" s="116">
        <v>216</v>
      </c>
      <c r="J98" s="114" t="s">
        <v>350</v>
      </c>
      <c r="K98" s="114" t="s">
        <v>31</v>
      </c>
      <c r="L98" s="117" t="s">
        <v>351</v>
      </c>
    </row>
    <row r="99" spans="1:12" s="106" customFormat="1" ht="15" customHeight="1">
      <c r="A99" s="113">
        <v>2019</v>
      </c>
      <c r="B99" s="114">
        <v>329</v>
      </c>
      <c r="C99" s="115">
        <v>43510</v>
      </c>
      <c r="D99" s="115">
        <v>43511</v>
      </c>
      <c r="E99" s="114"/>
      <c r="F99" s="114" t="s">
        <v>647</v>
      </c>
      <c r="G99" s="114" t="s">
        <v>647</v>
      </c>
      <c r="H99" s="114" t="s">
        <v>648</v>
      </c>
      <c r="I99" s="116">
        <v>139.19999999999999</v>
      </c>
      <c r="J99" s="114" t="s">
        <v>350</v>
      </c>
      <c r="K99" s="114" t="s">
        <v>31</v>
      </c>
      <c r="L99" s="117" t="s">
        <v>351</v>
      </c>
    </row>
    <row r="100" spans="1:12" s="106" customFormat="1" ht="15" customHeight="1">
      <c r="A100" s="113">
        <v>2019</v>
      </c>
      <c r="B100" s="114">
        <v>378</v>
      </c>
      <c r="C100" s="115">
        <v>43515</v>
      </c>
      <c r="D100" s="115">
        <v>43514</v>
      </c>
      <c r="E100" s="114" t="s">
        <v>699</v>
      </c>
      <c r="F100" s="114" t="s">
        <v>3245</v>
      </c>
      <c r="G100" s="114" t="s">
        <v>700</v>
      </c>
      <c r="H100" s="114" t="s">
        <v>302</v>
      </c>
      <c r="I100" s="116">
        <v>203.64</v>
      </c>
      <c r="J100" s="114" t="s">
        <v>350</v>
      </c>
      <c r="K100" s="114" t="s">
        <v>408</v>
      </c>
      <c r="L100" s="117" t="s">
        <v>409</v>
      </c>
    </row>
    <row r="101" spans="1:12" s="106" customFormat="1" ht="15" customHeight="1">
      <c r="A101" s="113">
        <v>2019</v>
      </c>
      <c r="B101" s="114">
        <v>229</v>
      </c>
      <c r="C101" s="115">
        <v>43497</v>
      </c>
      <c r="D101" s="115">
        <v>43514</v>
      </c>
      <c r="E101" s="114" t="s">
        <v>577</v>
      </c>
      <c r="F101" s="114" t="s">
        <v>540</v>
      </c>
      <c r="G101" s="114" t="s">
        <v>578</v>
      </c>
      <c r="H101" s="114" t="s">
        <v>579</v>
      </c>
      <c r="I101" s="116">
        <v>1019.4</v>
      </c>
      <c r="J101" s="114" t="s">
        <v>350</v>
      </c>
      <c r="K101" s="114" t="s">
        <v>36</v>
      </c>
      <c r="L101" s="117" t="s">
        <v>580</v>
      </c>
    </row>
    <row r="102" spans="1:12" s="106" customFormat="1" ht="15" customHeight="1">
      <c r="A102" s="113">
        <v>2019</v>
      </c>
      <c r="B102" s="114">
        <v>230</v>
      </c>
      <c r="C102" s="115">
        <v>43497</v>
      </c>
      <c r="D102" s="115">
        <v>43514</v>
      </c>
      <c r="E102" s="114" t="s">
        <v>581</v>
      </c>
      <c r="F102" s="114" t="s">
        <v>540</v>
      </c>
      <c r="G102" s="114" t="s">
        <v>578</v>
      </c>
      <c r="H102" s="114" t="s">
        <v>582</v>
      </c>
      <c r="I102" s="116">
        <v>180</v>
      </c>
      <c r="J102" s="114" t="s">
        <v>350</v>
      </c>
      <c r="K102" s="114" t="s">
        <v>36</v>
      </c>
      <c r="L102" s="117" t="s">
        <v>580</v>
      </c>
    </row>
    <row r="103" spans="1:12" s="106" customFormat="1" ht="15" customHeight="1">
      <c r="A103" s="113">
        <v>2019</v>
      </c>
      <c r="B103" s="114">
        <v>230</v>
      </c>
      <c r="C103" s="115">
        <v>43497</v>
      </c>
      <c r="D103" s="115">
        <v>43514</v>
      </c>
      <c r="E103" s="114" t="s">
        <v>585</v>
      </c>
      <c r="F103" s="114" t="s">
        <v>540</v>
      </c>
      <c r="G103" s="114" t="s">
        <v>586</v>
      </c>
      <c r="H103" s="114" t="s">
        <v>582</v>
      </c>
      <c r="I103" s="116">
        <v>180</v>
      </c>
      <c r="J103" s="114" t="s">
        <v>350</v>
      </c>
      <c r="K103" s="114" t="s">
        <v>36</v>
      </c>
      <c r="L103" s="117" t="s">
        <v>580</v>
      </c>
    </row>
    <row r="104" spans="1:12" s="106" customFormat="1" ht="15" customHeight="1">
      <c r="A104" s="113">
        <v>2019</v>
      </c>
      <c r="B104" s="114">
        <v>230</v>
      </c>
      <c r="C104" s="115">
        <v>43497</v>
      </c>
      <c r="D104" s="115">
        <v>43514</v>
      </c>
      <c r="E104" s="114" t="s">
        <v>583</v>
      </c>
      <c r="F104" s="114" t="s">
        <v>540</v>
      </c>
      <c r="G104" s="114" t="s">
        <v>584</v>
      </c>
      <c r="H104" s="114" t="s">
        <v>582</v>
      </c>
      <c r="I104" s="116">
        <v>180</v>
      </c>
      <c r="J104" s="114" t="s">
        <v>350</v>
      </c>
      <c r="K104" s="114" t="s">
        <v>36</v>
      </c>
      <c r="L104" s="117" t="s">
        <v>580</v>
      </c>
    </row>
    <row r="105" spans="1:12" s="106" customFormat="1" ht="15" customHeight="1">
      <c r="A105" s="113">
        <v>2019</v>
      </c>
      <c r="B105" s="114">
        <v>336</v>
      </c>
      <c r="C105" s="115">
        <v>43510</v>
      </c>
      <c r="D105" s="115">
        <v>43514</v>
      </c>
      <c r="E105" s="114" t="s">
        <v>664</v>
      </c>
      <c r="F105" s="114" t="s">
        <v>475</v>
      </c>
      <c r="G105" s="114" t="s">
        <v>665</v>
      </c>
      <c r="H105" s="114" t="s">
        <v>666</v>
      </c>
      <c r="I105" s="116">
        <v>54.96</v>
      </c>
      <c r="J105" s="114" t="s">
        <v>350</v>
      </c>
      <c r="K105" s="114" t="s">
        <v>628</v>
      </c>
      <c r="L105" s="117" t="s">
        <v>629</v>
      </c>
    </row>
    <row r="106" spans="1:12" s="106" customFormat="1" ht="15" customHeight="1">
      <c r="A106" s="113">
        <v>2019</v>
      </c>
      <c r="B106" s="114">
        <v>249</v>
      </c>
      <c r="C106" s="115">
        <v>43502</v>
      </c>
      <c r="D106" s="115">
        <v>43516</v>
      </c>
      <c r="E106" s="114" t="s">
        <v>599</v>
      </c>
      <c r="F106" s="114" t="s">
        <v>3204</v>
      </c>
      <c r="G106" s="114" t="s">
        <v>600</v>
      </c>
      <c r="H106" s="114" t="s">
        <v>302</v>
      </c>
      <c r="I106" s="116">
        <v>61.8</v>
      </c>
      <c r="J106" s="114" t="s">
        <v>350</v>
      </c>
      <c r="K106" s="114" t="s">
        <v>51</v>
      </c>
      <c r="L106" s="117" t="s">
        <v>347</v>
      </c>
    </row>
    <row r="107" spans="1:12" s="106" customFormat="1" ht="15" customHeight="1">
      <c r="A107" s="113">
        <v>2019</v>
      </c>
      <c r="B107" s="114">
        <v>45</v>
      </c>
      <c r="C107" s="115">
        <v>43473</v>
      </c>
      <c r="D107" s="115">
        <v>43517</v>
      </c>
      <c r="E107" s="114"/>
      <c r="F107" s="114" t="s">
        <v>3236</v>
      </c>
      <c r="G107" s="114" t="s">
        <v>348</v>
      </c>
      <c r="H107" s="114" t="s">
        <v>349</v>
      </c>
      <c r="I107" s="116">
        <v>928.32</v>
      </c>
      <c r="J107" s="114" t="s">
        <v>350</v>
      </c>
      <c r="K107" s="114" t="s">
        <v>31</v>
      </c>
      <c r="L107" s="117" t="s">
        <v>351</v>
      </c>
    </row>
    <row r="108" spans="1:12" s="106" customFormat="1" ht="15" customHeight="1">
      <c r="A108" s="113">
        <v>2019</v>
      </c>
      <c r="B108" s="114">
        <v>56</v>
      </c>
      <c r="C108" s="115">
        <v>43479</v>
      </c>
      <c r="D108" s="115">
        <v>43518</v>
      </c>
      <c r="E108" s="114" t="s">
        <v>365</v>
      </c>
      <c r="F108" s="114" t="s">
        <v>863</v>
      </c>
      <c r="G108" s="114" t="s">
        <v>366</v>
      </c>
      <c r="H108" s="114" t="s">
        <v>367</v>
      </c>
      <c r="I108" s="116">
        <v>153.47999999999999</v>
      </c>
      <c r="J108" s="114" t="s">
        <v>350</v>
      </c>
      <c r="K108" s="114" t="s">
        <v>368</v>
      </c>
      <c r="L108" s="117" t="s">
        <v>369</v>
      </c>
    </row>
    <row r="109" spans="1:12" s="106" customFormat="1" ht="15" customHeight="1">
      <c r="A109" s="113">
        <v>2019</v>
      </c>
      <c r="B109" s="114">
        <v>289</v>
      </c>
      <c r="C109" s="115">
        <v>43508</v>
      </c>
      <c r="D109" s="115">
        <v>43518</v>
      </c>
      <c r="E109" s="114" t="s">
        <v>623</v>
      </c>
      <c r="F109" s="114" t="s">
        <v>3198</v>
      </c>
      <c r="G109" s="114" t="s">
        <v>624</v>
      </c>
      <c r="H109" s="114" t="s">
        <v>302</v>
      </c>
      <c r="I109" s="116">
        <v>625.91999999999996</v>
      </c>
      <c r="J109" s="114" t="s">
        <v>350</v>
      </c>
      <c r="K109" s="114" t="s">
        <v>34</v>
      </c>
      <c r="L109" s="117" t="s">
        <v>503</v>
      </c>
    </row>
    <row r="110" spans="1:12" s="106" customFormat="1" ht="15" customHeight="1">
      <c r="A110" s="113">
        <v>2019</v>
      </c>
      <c r="B110" s="114">
        <v>291</v>
      </c>
      <c r="C110" s="115">
        <v>43508</v>
      </c>
      <c r="D110" s="115">
        <v>43518</v>
      </c>
      <c r="E110" s="114" t="s">
        <v>630</v>
      </c>
      <c r="F110" s="114" t="s">
        <v>341</v>
      </c>
      <c r="G110" s="114" t="s">
        <v>341</v>
      </c>
      <c r="H110" s="114" t="s">
        <v>631</v>
      </c>
      <c r="I110" s="116">
        <v>136.44</v>
      </c>
      <c r="J110" s="114" t="s">
        <v>350</v>
      </c>
      <c r="K110" s="114" t="s">
        <v>343</v>
      </c>
      <c r="L110" s="117" t="s">
        <v>344</v>
      </c>
    </row>
    <row r="111" spans="1:12" s="106" customFormat="1" ht="15" customHeight="1">
      <c r="A111" s="113">
        <v>2019</v>
      </c>
      <c r="B111" s="114">
        <v>77</v>
      </c>
      <c r="C111" s="115">
        <v>43480</v>
      </c>
      <c r="D111" s="115">
        <v>43518</v>
      </c>
      <c r="E111" s="114" t="s">
        <v>388</v>
      </c>
      <c r="F111" s="114" t="s">
        <v>3234</v>
      </c>
      <c r="G111" s="114" t="s">
        <v>389</v>
      </c>
      <c r="H111" s="114" t="s">
        <v>372</v>
      </c>
      <c r="I111" s="116">
        <v>36</v>
      </c>
      <c r="J111" s="114" t="s">
        <v>350</v>
      </c>
      <c r="K111" s="114" t="s">
        <v>67</v>
      </c>
      <c r="L111" s="117" t="s">
        <v>390</v>
      </c>
    </row>
    <row r="112" spans="1:12" s="106" customFormat="1" ht="15" customHeight="1">
      <c r="A112" s="113">
        <v>2019</v>
      </c>
      <c r="B112" s="114">
        <v>83</v>
      </c>
      <c r="C112" s="115">
        <v>43480</v>
      </c>
      <c r="D112" s="115">
        <v>43518</v>
      </c>
      <c r="E112" s="114" t="s">
        <v>388</v>
      </c>
      <c r="F112" s="114" t="s">
        <v>3234</v>
      </c>
      <c r="G112" s="114" t="s">
        <v>389</v>
      </c>
      <c r="H112" s="114" t="s">
        <v>398</v>
      </c>
      <c r="I112" s="116">
        <v>2088</v>
      </c>
      <c r="J112" s="114" t="s">
        <v>350</v>
      </c>
      <c r="K112" s="114" t="s">
        <v>67</v>
      </c>
      <c r="L112" s="117" t="s">
        <v>390</v>
      </c>
    </row>
    <row r="113" spans="1:12" s="106" customFormat="1" ht="15" customHeight="1">
      <c r="A113" s="113">
        <v>2019</v>
      </c>
      <c r="B113" s="114">
        <v>288</v>
      </c>
      <c r="C113" s="115">
        <v>43508</v>
      </c>
      <c r="D113" s="115">
        <v>43518</v>
      </c>
      <c r="E113" s="114" t="s">
        <v>620</v>
      </c>
      <c r="F113" s="114" t="s">
        <v>3234</v>
      </c>
      <c r="G113" s="114" t="s">
        <v>621</v>
      </c>
      <c r="H113" s="114" t="s">
        <v>622</v>
      </c>
      <c r="I113" s="116">
        <v>1172.6400000000001</v>
      </c>
      <c r="J113" s="114" t="s">
        <v>350</v>
      </c>
      <c r="K113" s="114" t="s">
        <v>34</v>
      </c>
      <c r="L113" s="117" t="s">
        <v>503</v>
      </c>
    </row>
    <row r="114" spans="1:12" s="106" customFormat="1" ht="15" customHeight="1">
      <c r="A114" s="113">
        <v>2019</v>
      </c>
      <c r="B114" s="114">
        <v>88</v>
      </c>
      <c r="C114" s="115">
        <v>43480</v>
      </c>
      <c r="D114" s="115">
        <v>43518</v>
      </c>
      <c r="E114" s="114" t="s">
        <v>410</v>
      </c>
      <c r="F114" s="114" t="s">
        <v>341</v>
      </c>
      <c r="G114" s="114" t="s">
        <v>411</v>
      </c>
      <c r="H114" s="114" t="s">
        <v>412</v>
      </c>
      <c r="I114" s="116">
        <v>545.76</v>
      </c>
      <c r="J114" s="114" t="s">
        <v>350</v>
      </c>
      <c r="K114" s="114" t="s">
        <v>343</v>
      </c>
      <c r="L114" s="117" t="s">
        <v>344</v>
      </c>
    </row>
    <row r="115" spans="1:12" s="106" customFormat="1" ht="15" customHeight="1">
      <c r="A115" s="113">
        <v>2019</v>
      </c>
      <c r="B115" s="114">
        <v>54</v>
      </c>
      <c r="C115" s="115">
        <v>43479</v>
      </c>
      <c r="D115" s="115">
        <v>43518</v>
      </c>
      <c r="E115" s="114" t="s">
        <v>359</v>
      </c>
      <c r="F115" s="114" t="s">
        <v>3235</v>
      </c>
      <c r="G115" s="114" t="s">
        <v>330</v>
      </c>
      <c r="H115" s="114" t="s">
        <v>302</v>
      </c>
      <c r="I115" s="116">
        <v>185.28</v>
      </c>
      <c r="J115" s="114" t="s">
        <v>350</v>
      </c>
      <c r="K115" s="114" t="s">
        <v>96</v>
      </c>
      <c r="L115" s="117" t="s">
        <v>354</v>
      </c>
    </row>
    <row r="116" spans="1:12" s="106" customFormat="1" ht="15" customHeight="1">
      <c r="A116" s="113">
        <v>2019</v>
      </c>
      <c r="B116" s="114">
        <v>419</v>
      </c>
      <c r="C116" s="115">
        <v>43523</v>
      </c>
      <c r="D116" s="115">
        <v>43519</v>
      </c>
      <c r="E116" s="114" t="s">
        <v>721</v>
      </c>
      <c r="F116" s="114" t="s">
        <v>3239</v>
      </c>
      <c r="G116" s="114" t="s">
        <v>722</v>
      </c>
      <c r="H116" s="114" t="s">
        <v>723</v>
      </c>
      <c r="I116" s="116">
        <v>360.36</v>
      </c>
      <c r="J116" s="114" t="s">
        <v>350</v>
      </c>
      <c r="K116" s="114" t="s">
        <v>29</v>
      </c>
      <c r="L116" s="117" t="s">
        <v>315</v>
      </c>
    </row>
    <row r="117" spans="1:12" s="106" customFormat="1" ht="15" customHeight="1">
      <c r="A117" s="113">
        <v>2019</v>
      </c>
      <c r="B117" s="114">
        <v>330</v>
      </c>
      <c r="C117" s="115">
        <v>43510</v>
      </c>
      <c r="D117" s="115">
        <v>43522</v>
      </c>
      <c r="E117" s="114" t="s">
        <v>649</v>
      </c>
      <c r="F117" s="114" t="s">
        <v>3236</v>
      </c>
      <c r="G117" s="114" t="s">
        <v>650</v>
      </c>
      <c r="H117" s="114" t="s">
        <v>651</v>
      </c>
      <c r="I117" s="116">
        <v>108</v>
      </c>
      <c r="J117" s="114" t="s">
        <v>350</v>
      </c>
      <c r="K117" s="114" t="s">
        <v>652</v>
      </c>
      <c r="L117" s="117" t="s">
        <v>653</v>
      </c>
    </row>
    <row r="118" spans="1:12" s="106" customFormat="1" ht="15" customHeight="1">
      <c r="A118" s="113">
        <v>2019</v>
      </c>
      <c r="B118" s="114">
        <v>352</v>
      </c>
      <c r="C118" s="115">
        <v>43511</v>
      </c>
      <c r="D118" s="115">
        <v>43522</v>
      </c>
      <c r="E118" s="114" t="s">
        <v>671</v>
      </c>
      <c r="F118" s="114" t="s">
        <v>3246</v>
      </c>
      <c r="G118" s="114" t="s">
        <v>672</v>
      </c>
      <c r="H118" s="114" t="s">
        <v>673</v>
      </c>
      <c r="I118" s="116">
        <v>101.76</v>
      </c>
      <c r="J118" s="114" t="s">
        <v>350</v>
      </c>
      <c r="K118" s="114" t="s">
        <v>94</v>
      </c>
      <c r="L118" s="117" t="s">
        <v>674</v>
      </c>
    </row>
    <row r="119" spans="1:12" s="106" customFormat="1" ht="15" customHeight="1">
      <c r="A119" s="113">
        <v>2019</v>
      </c>
      <c r="B119" s="114">
        <v>337</v>
      </c>
      <c r="C119" s="115">
        <v>43510</v>
      </c>
      <c r="D119" s="115">
        <v>43523</v>
      </c>
      <c r="E119" s="114" t="s">
        <v>667</v>
      </c>
      <c r="F119" s="114" t="s">
        <v>3235</v>
      </c>
      <c r="G119" s="114" t="s">
        <v>529</v>
      </c>
      <c r="H119" s="114" t="s">
        <v>422</v>
      </c>
      <c r="I119" s="116" t="s">
        <v>668</v>
      </c>
      <c r="J119" s="114" t="s">
        <v>350</v>
      </c>
      <c r="K119" s="114" t="s">
        <v>34</v>
      </c>
      <c r="L119" s="117" t="s">
        <v>503</v>
      </c>
    </row>
    <row r="120" spans="1:12" s="106" customFormat="1" ht="15" customHeight="1">
      <c r="A120" s="113">
        <v>2019</v>
      </c>
      <c r="B120" s="114">
        <v>337</v>
      </c>
      <c r="C120" s="115">
        <v>43510</v>
      </c>
      <c r="D120" s="115">
        <v>43523</v>
      </c>
      <c r="E120" s="114" t="s">
        <v>669</v>
      </c>
      <c r="F120" s="114" t="s">
        <v>3235</v>
      </c>
      <c r="G120" s="114" t="s">
        <v>529</v>
      </c>
      <c r="H120" s="114" t="s">
        <v>422</v>
      </c>
      <c r="I120" s="116" t="s">
        <v>668</v>
      </c>
      <c r="J120" s="114" t="s">
        <v>350</v>
      </c>
      <c r="K120" s="114" t="s">
        <v>34</v>
      </c>
      <c r="L120" s="117" t="s">
        <v>503</v>
      </c>
    </row>
    <row r="121" spans="1:12" s="106" customFormat="1" ht="15" customHeight="1">
      <c r="A121" s="113">
        <v>2019</v>
      </c>
      <c r="B121" s="114">
        <v>337</v>
      </c>
      <c r="C121" s="115">
        <v>43510</v>
      </c>
      <c r="D121" s="115">
        <v>43523</v>
      </c>
      <c r="E121" s="114" t="s">
        <v>670</v>
      </c>
      <c r="F121" s="114" t="s">
        <v>3235</v>
      </c>
      <c r="G121" s="114" t="s">
        <v>529</v>
      </c>
      <c r="H121" s="114" t="s">
        <v>422</v>
      </c>
      <c r="I121" s="116" t="s">
        <v>668</v>
      </c>
      <c r="J121" s="114" t="s">
        <v>350</v>
      </c>
      <c r="K121" s="114" t="s">
        <v>34</v>
      </c>
      <c r="L121" s="117" t="s">
        <v>503</v>
      </c>
    </row>
    <row r="122" spans="1:12" s="106" customFormat="1" ht="15" customHeight="1">
      <c r="A122" s="113">
        <v>2019</v>
      </c>
      <c r="B122" s="114">
        <v>442</v>
      </c>
      <c r="C122" s="115">
        <v>43528</v>
      </c>
      <c r="D122" s="115">
        <v>43523</v>
      </c>
      <c r="E122" s="114" t="s">
        <v>739</v>
      </c>
      <c r="F122" s="114" t="s">
        <v>3211</v>
      </c>
      <c r="G122" s="114" t="s">
        <v>498</v>
      </c>
      <c r="H122" s="114" t="s">
        <v>302</v>
      </c>
      <c r="I122" s="116">
        <v>63.48</v>
      </c>
      <c r="J122" s="114" t="s">
        <v>350</v>
      </c>
      <c r="K122" s="114" t="s">
        <v>95</v>
      </c>
      <c r="L122" s="117" t="s">
        <v>383</v>
      </c>
    </row>
    <row r="123" spans="1:12" s="106" customFormat="1" ht="15" customHeight="1">
      <c r="A123" s="113">
        <v>2019</v>
      </c>
      <c r="B123" s="114">
        <v>290</v>
      </c>
      <c r="C123" s="115">
        <v>43508</v>
      </c>
      <c r="D123" s="115">
        <v>43523</v>
      </c>
      <c r="E123" s="114" t="s">
        <v>625</v>
      </c>
      <c r="F123" s="114" t="s">
        <v>3236</v>
      </c>
      <c r="G123" s="114" t="s">
        <v>626</v>
      </c>
      <c r="H123" s="114" t="s">
        <v>627</v>
      </c>
      <c r="I123" s="116">
        <v>399.96</v>
      </c>
      <c r="J123" s="114" t="s">
        <v>350</v>
      </c>
      <c r="K123" s="114" t="s">
        <v>628</v>
      </c>
      <c r="L123" s="117" t="s">
        <v>629</v>
      </c>
    </row>
    <row r="124" spans="1:12" s="106" customFormat="1" ht="15" customHeight="1">
      <c r="A124" s="113">
        <v>2019</v>
      </c>
      <c r="B124" s="114">
        <v>87</v>
      </c>
      <c r="C124" s="115">
        <v>43480</v>
      </c>
      <c r="D124" s="115">
        <v>43524</v>
      </c>
      <c r="E124" s="114" t="s">
        <v>406</v>
      </c>
      <c r="F124" s="114" t="s">
        <v>3236</v>
      </c>
      <c r="G124" s="114" t="s">
        <v>407</v>
      </c>
      <c r="H124" s="114" t="s">
        <v>372</v>
      </c>
      <c r="I124" s="116">
        <v>36</v>
      </c>
      <c r="J124" s="114" t="s">
        <v>350</v>
      </c>
      <c r="K124" s="114" t="s">
        <v>408</v>
      </c>
      <c r="L124" s="117" t="s">
        <v>409</v>
      </c>
    </row>
    <row r="125" spans="1:12" s="106" customFormat="1" ht="15" customHeight="1">
      <c r="A125" s="113">
        <v>2019</v>
      </c>
      <c r="B125" s="114">
        <v>415</v>
      </c>
      <c r="C125" s="115">
        <v>43523</v>
      </c>
      <c r="D125" s="115">
        <v>43528</v>
      </c>
      <c r="E125" s="114" t="s">
        <v>716</v>
      </c>
      <c r="F125" s="114" t="s">
        <v>3236</v>
      </c>
      <c r="G125" s="114" t="s">
        <v>717</v>
      </c>
      <c r="H125" s="114" t="s">
        <v>372</v>
      </c>
      <c r="I125" s="116">
        <v>18</v>
      </c>
      <c r="J125" s="114" t="s">
        <v>350</v>
      </c>
      <c r="K125" s="114" t="s">
        <v>718</v>
      </c>
      <c r="L125" s="117" t="s">
        <v>719</v>
      </c>
    </row>
    <row r="126" spans="1:12" s="106" customFormat="1" ht="15" customHeight="1">
      <c r="A126" s="113">
        <v>2019</v>
      </c>
      <c r="B126" s="114">
        <v>415</v>
      </c>
      <c r="C126" s="115">
        <v>43523</v>
      </c>
      <c r="D126" s="115">
        <v>43528</v>
      </c>
      <c r="E126" s="114" t="s">
        <v>720</v>
      </c>
      <c r="F126" s="114" t="s">
        <v>3236</v>
      </c>
      <c r="G126" s="114" t="s">
        <v>717</v>
      </c>
      <c r="H126" s="114" t="s">
        <v>372</v>
      </c>
      <c r="I126" s="116">
        <v>18</v>
      </c>
      <c r="J126" s="114" t="s">
        <v>350</v>
      </c>
      <c r="K126" s="114" t="s">
        <v>718</v>
      </c>
      <c r="L126" s="117" t="s">
        <v>719</v>
      </c>
    </row>
    <row r="127" spans="1:12" s="106" customFormat="1" ht="15" customHeight="1">
      <c r="A127" s="113">
        <v>2019</v>
      </c>
      <c r="B127" s="114">
        <v>394</v>
      </c>
      <c r="C127" s="115">
        <v>43518</v>
      </c>
      <c r="D127" s="115">
        <v>43528</v>
      </c>
      <c r="E127" s="114" t="s">
        <v>706</v>
      </c>
      <c r="F127" s="114" t="s">
        <v>341</v>
      </c>
      <c r="G127" s="114" t="s">
        <v>707</v>
      </c>
      <c r="H127" s="114" t="s">
        <v>708</v>
      </c>
      <c r="I127" s="116">
        <v>231.6</v>
      </c>
      <c r="J127" s="114" t="s">
        <v>350</v>
      </c>
      <c r="K127" s="114" t="s">
        <v>408</v>
      </c>
      <c r="L127" s="117" t="s">
        <v>409</v>
      </c>
    </row>
    <row r="128" spans="1:12" s="106" customFormat="1" ht="15" customHeight="1">
      <c r="A128" s="113">
        <v>2019</v>
      </c>
      <c r="B128" s="114">
        <v>414</v>
      </c>
      <c r="C128" s="115">
        <v>43523</v>
      </c>
      <c r="D128" s="115">
        <v>43528</v>
      </c>
      <c r="E128" s="114" t="s">
        <v>715</v>
      </c>
      <c r="F128" s="114" t="s">
        <v>3235</v>
      </c>
      <c r="G128" s="114" t="s">
        <v>326</v>
      </c>
      <c r="H128" s="114" t="s">
        <v>422</v>
      </c>
      <c r="I128" s="116">
        <v>85.56</v>
      </c>
      <c r="J128" s="114" t="s">
        <v>350</v>
      </c>
      <c r="K128" s="114" t="s">
        <v>408</v>
      </c>
      <c r="L128" s="117" t="s">
        <v>409</v>
      </c>
    </row>
    <row r="129" spans="1:12" s="106" customFormat="1" ht="15" customHeight="1">
      <c r="A129" s="113">
        <v>2019</v>
      </c>
      <c r="B129" s="114">
        <v>86</v>
      </c>
      <c r="C129" s="115">
        <v>43480</v>
      </c>
      <c r="D129" s="115">
        <v>43529</v>
      </c>
      <c r="E129" s="114" t="s">
        <v>404</v>
      </c>
      <c r="F129" s="114" t="s">
        <v>540</v>
      </c>
      <c r="G129" s="114" t="s">
        <v>405</v>
      </c>
      <c r="H129" s="114" t="s">
        <v>302</v>
      </c>
      <c r="I129" s="116">
        <v>256.56</v>
      </c>
      <c r="J129" s="114" t="s">
        <v>350</v>
      </c>
      <c r="K129" s="114" t="s">
        <v>49</v>
      </c>
      <c r="L129" s="117" t="s">
        <v>401</v>
      </c>
    </row>
    <row r="130" spans="1:12" s="106" customFormat="1" ht="15" customHeight="1">
      <c r="A130" s="113">
        <v>2019</v>
      </c>
      <c r="B130" s="114">
        <v>439</v>
      </c>
      <c r="C130" s="115">
        <v>43528</v>
      </c>
      <c r="D130" s="115">
        <v>43529</v>
      </c>
      <c r="E130" s="114" t="s">
        <v>728</v>
      </c>
      <c r="F130" s="114" t="s">
        <v>647</v>
      </c>
      <c r="G130" s="114" t="s">
        <v>729</v>
      </c>
      <c r="H130" s="114" t="s">
        <v>302</v>
      </c>
      <c r="I130" s="116">
        <v>275</v>
      </c>
      <c r="J130" s="114" t="s">
        <v>350</v>
      </c>
      <c r="K130" s="114" t="s">
        <v>28</v>
      </c>
      <c r="L130" s="117" t="s">
        <v>689</v>
      </c>
    </row>
    <row r="131" spans="1:12" s="106" customFormat="1" ht="15" customHeight="1">
      <c r="A131" s="113">
        <v>2019</v>
      </c>
      <c r="B131" s="114">
        <v>439</v>
      </c>
      <c r="C131" s="115">
        <v>43528</v>
      </c>
      <c r="D131" s="115">
        <v>43529</v>
      </c>
      <c r="E131" s="114" t="s">
        <v>730</v>
      </c>
      <c r="F131" s="114" t="s">
        <v>647</v>
      </c>
      <c r="G131" s="114" t="s">
        <v>731</v>
      </c>
      <c r="H131" s="114" t="s">
        <v>302</v>
      </c>
      <c r="I131" s="116">
        <v>275</v>
      </c>
      <c r="J131" s="114" t="s">
        <v>350</v>
      </c>
      <c r="K131" s="114" t="s">
        <v>28</v>
      </c>
      <c r="L131" s="117" t="s">
        <v>689</v>
      </c>
    </row>
    <row r="132" spans="1:12" s="106" customFormat="1" ht="15" customHeight="1">
      <c r="A132" s="113">
        <v>2019</v>
      </c>
      <c r="B132" s="114">
        <v>439</v>
      </c>
      <c r="C132" s="115">
        <v>43528</v>
      </c>
      <c r="D132" s="115">
        <v>43529</v>
      </c>
      <c r="E132" s="114" t="s">
        <v>732</v>
      </c>
      <c r="F132" s="114" t="s">
        <v>647</v>
      </c>
      <c r="G132" s="114" t="s">
        <v>731</v>
      </c>
      <c r="H132" s="114" t="s">
        <v>302</v>
      </c>
      <c r="I132" s="116">
        <v>275</v>
      </c>
      <c r="J132" s="114" t="s">
        <v>350</v>
      </c>
      <c r="K132" s="114" t="s">
        <v>28</v>
      </c>
      <c r="L132" s="117" t="s">
        <v>689</v>
      </c>
    </row>
    <row r="133" spans="1:12" s="106" customFormat="1" ht="15" customHeight="1">
      <c r="A133" s="113">
        <v>2019</v>
      </c>
      <c r="B133" s="114">
        <v>85</v>
      </c>
      <c r="C133" s="115">
        <v>43480</v>
      </c>
      <c r="D133" s="115">
        <v>43530</v>
      </c>
      <c r="E133" s="114" t="s">
        <v>402</v>
      </c>
      <c r="F133" s="114" t="s">
        <v>540</v>
      </c>
      <c r="G133" s="114" t="s">
        <v>403</v>
      </c>
      <c r="H133" s="114" t="s">
        <v>302</v>
      </c>
      <c r="I133" s="116">
        <v>187.44</v>
      </c>
      <c r="J133" s="114" t="s">
        <v>350</v>
      </c>
      <c r="K133" s="114" t="s">
        <v>49</v>
      </c>
      <c r="L133" s="117" t="s">
        <v>401</v>
      </c>
    </row>
    <row r="134" spans="1:12" s="106" customFormat="1" ht="15" customHeight="1">
      <c r="A134" s="113">
        <v>2019</v>
      </c>
      <c r="B134" s="114">
        <v>84</v>
      </c>
      <c r="C134" s="115">
        <v>43480</v>
      </c>
      <c r="D134" s="115">
        <v>43530</v>
      </c>
      <c r="E134" s="114" t="s">
        <v>399</v>
      </c>
      <c r="F134" s="114" t="s">
        <v>3211</v>
      </c>
      <c r="G134" s="114" t="s">
        <v>400</v>
      </c>
      <c r="H134" s="114" t="s">
        <v>302</v>
      </c>
      <c r="I134" s="116">
        <v>102.96</v>
      </c>
      <c r="J134" s="114" t="s">
        <v>350</v>
      </c>
      <c r="K134" s="114" t="s">
        <v>49</v>
      </c>
      <c r="L134" s="117" t="s">
        <v>401</v>
      </c>
    </row>
    <row r="135" spans="1:12" s="106" customFormat="1" ht="15" customHeight="1">
      <c r="A135" s="113">
        <v>2019</v>
      </c>
      <c r="B135" s="114">
        <v>92</v>
      </c>
      <c r="C135" s="115">
        <v>43480</v>
      </c>
      <c r="D135" s="115">
        <v>43531</v>
      </c>
      <c r="E135" s="114"/>
      <c r="F135" s="114" t="s">
        <v>3236</v>
      </c>
      <c r="G135" s="114" t="s">
        <v>413</v>
      </c>
      <c r="H135" s="114" t="s">
        <v>385</v>
      </c>
      <c r="I135" s="116">
        <v>321.60000000000002</v>
      </c>
      <c r="J135" s="114" t="s">
        <v>350</v>
      </c>
      <c r="K135" s="114" t="s">
        <v>373</v>
      </c>
      <c r="L135" s="117" t="s">
        <v>374</v>
      </c>
    </row>
    <row r="136" spans="1:12" s="106" customFormat="1" ht="15" customHeight="1">
      <c r="A136" s="113">
        <v>2019</v>
      </c>
      <c r="B136" s="114">
        <v>235</v>
      </c>
      <c r="C136" s="115">
        <v>43500</v>
      </c>
      <c r="D136" s="115">
        <v>43531</v>
      </c>
      <c r="E136" s="114" t="s">
        <v>588</v>
      </c>
      <c r="F136" s="114" t="s">
        <v>3236</v>
      </c>
      <c r="G136" s="114" t="s">
        <v>589</v>
      </c>
      <c r="H136" s="114" t="s">
        <v>590</v>
      </c>
      <c r="I136" s="116">
        <v>1530.84</v>
      </c>
      <c r="J136" s="114" t="s">
        <v>350</v>
      </c>
      <c r="K136" s="114" t="s">
        <v>53</v>
      </c>
      <c r="L136" s="117" t="s">
        <v>377</v>
      </c>
    </row>
    <row r="137" spans="1:12" s="106" customFormat="1" ht="15" customHeight="1">
      <c r="A137" s="113">
        <v>2019</v>
      </c>
      <c r="B137" s="114">
        <v>285</v>
      </c>
      <c r="C137" s="115">
        <v>43508</v>
      </c>
      <c r="D137" s="115">
        <v>43534</v>
      </c>
      <c r="E137" s="114" t="s">
        <v>612</v>
      </c>
      <c r="F137" s="114" t="s">
        <v>3247</v>
      </c>
      <c r="G137" s="114" t="s">
        <v>613</v>
      </c>
      <c r="H137" s="114" t="s">
        <v>614</v>
      </c>
      <c r="I137" s="116">
        <v>78.599999999999994</v>
      </c>
      <c r="J137" s="114" t="s">
        <v>350</v>
      </c>
      <c r="K137" s="114" t="s">
        <v>128</v>
      </c>
      <c r="L137" s="117" t="s">
        <v>615</v>
      </c>
    </row>
    <row r="138" spans="1:12" s="106" customFormat="1" ht="15" customHeight="1">
      <c r="A138" s="113">
        <v>2019</v>
      </c>
      <c r="B138" s="114">
        <v>231</v>
      </c>
      <c r="C138" s="115">
        <v>43497</v>
      </c>
      <c r="D138" s="115">
        <v>43535</v>
      </c>
      <c r="E138" s="114"/>
      <c r="F138" s="114" t="s">
        <v>3236</v>
      </c>
      <c r="G138" s="114" t="s">
        <v>562</v>
      </c>
      <c r="H138" s="114" t="s">
        <v>385</v>
      </c>
      <c r="I138" s="116">
        <v>554.88</v>
      </c>
      <c r="J138" s="114" t="s">
        <v>350</v>
      </c>
      <c r="K138" s="114" t="s">
        <v>88</v>
      </c>
      <c r="L138" s="117" t="s">
        <v>587</v>
      </c>
    </row>
    <row r="139" spans="1:12" s="106" customFormat="1" ht="15" customHeight="1">
      <c r="A139" s="113">
        <v>2019</v>
      </c>
      <c r="B139" s="114">
        <v>287</v>
      </c>
      <c r="C139" s="115">
        <v>43508</v>
      </c>
      <c r="D139" s="115">
        <v>43537</v>
      </c>
      <c r="E139" s="114"/>
      <c r="F139" s="114" t="s">
        <v>3235</v>
      </c>
      <c r="G139" s="114" t="s">
        <v>618</v>
      </c>
      <c r="H139" s="114" t="s">
        <v>476</v>
      </c>
      <c r="I139" s="116">
        <v>646.55999999999995</v>
      </c>
      <c r="J139" s="114" t="s">
        <v>350</v>
      </c>
      <c r="K139" s="114" t="s">
        <v>127</v>
      </c>
      <c r="L139" s="117" t="s">
        <v>619</v>
      </c>
    </row>
    <row r="140" spans="1:12" s="106" customFormat="1" ht="15" customHeight="1">
      <c r="A140" s="113">
        <v>2019</v>
      </c>
      <c r="B140" s="114">
        <v>520</v>
      </c>
      <c r="C140" s="115">
        <v>43532</v>
      </c>
      <c r="D140" s="115">
        <v>43537</v>
      </c>
      <c r="E140" s="114"/>
      <c r="F140" s="114" t="s">
        <v>3235</v>
      </c>
      <c r="G140" s="114" t="s">
        <v>759</v>
      </c>
      <c r="H140" s="114" t="s">
        <v>422</v>
      </c>
      <c r="I140" s="116">
        <v>94.44</v>
      </c>
      <c r="J140" s="114" t="s">
        <v>350</v>
      </c>
      <c r="K140" s="114" t="s">
        <v>61</v>
      </c>
      <c r="L140" s="117" t="s">
        <v>387</v>
      </c>
    </row>
    <row r="141" spans="1:12" s="106" customFormat="1" ht="15" customHeight="1">
      <c r="A141" s="113">
        <v>2019</v>
      </c>
      <c r="B141" s="114">
        <v>227</v>
      </c>
      <c r="C141" s="115">
        <v>43497</v>
      </c>
      <c r="D141" s="115">
        <v>43537</v>
      </c>
      <c r="E141" s="114" t="s">
        <v>565</v>
      </c>
      <c r="F141" s="114" t="s">
        <v>3235</v>
      </c>
      <c r="G141" s="114" t="s">
        <v>566</v>
      </c>
      <c r="H141" s="114" t="s">
        <v>567</v>
      </c>
      <c r="I141" s="116">
        <v>69.959999999999994</v>
      </c>
      <c r="J141" s="114" t="s">
        <v>350</v>
      </c>
      <c r="K141" s="114" t="s">
        <v>125</v>
      </c>
      <c r="L141" s="117" t="s">
        <v>568</v>
      </c>
    </row>
    <row r="142" spans="1:12" s="106" customFormat="1" ht="15" customHeight="1">
      <c r="A142" s="113">
        <v>2019</v>
      </c>
      <c r="B142" s="114">
        <v>570</v>
      </c>
      <c r="C142" s="115">
        <v>43542</v>
      </c>
      <c r="D142" s="115">
        <v>43538</v>
      </c>
      <c r="E142" s="114"/>
      <c r="F142" s="114" t="s">
        <v>3235</v>
      </c>
      <c r="G142" s="114" t="s">
        <v>541</v>
      </c>
      <c r="H142" s="114" t="s">
        <v>476</v>
      </c>
      <c r="I142" s="116">
        <v>48.36</v>
      </c>
      <c r="J142" s="114" t="s">
        <v>350</v>
      </c>
      <c r="K142" s="114" t="s">
        <v>37</v>
      </c>
      <c r="L142" s="117" t="s">
        <v>782</v>
      </c>
    </row>
    <row r="143" spans="1:12" s="106" customFormat="1" ht="15" customHeight="1">
      <c r="A143" s="113">
        <v>2019</v>
      </c>
      <c r="B143" s="114">
        <v>516</v>
      </c>
      <c r="C143" s="115">
        <v>43532</v>
      </c>
      <c r="D143" s="115">
        <v>43538</v>
      </c>
      <c r="E143" s="114"/>
      <c r="F143" s="114" t="s">
        <v>3235</v>
      </c>
      <c r="G143" s="114" t="s">
        <v>753</v>
      </c>
      <c r="H143" s="114" t="s">
        <v>754</v>
      </c>
      <c r="I143" s="116">
        <v>72</v>
      </c>
      <c r="J143" s="114" t="s">
        <v>350</v>
      </c>
      <c r="K143" s="114" t="s">
        <v>122</v>
      </c>
      <c r="L143" s="117" t="s">
        <v>755</v>
      </c>
    </row>
    <row r="144" spans="1:12" s="106" customFormat="1" ht="15" customHeight="1">
      <c r="A144" s="113">
        <v>2019</v>
      </c>
      <c r="B144" s="114">
        <v>494</v>
      </c>
      <c r="C144" s="115">
        <v>43532</v>
      </c>
      <c r="D144" s="115">
        <v>43538</v>
      </c>
      <c r="E144" s="114" t="s">
        <v>749</v>
      </c>
      <c r="F144" s="114" t="s">
        <v>3234</v>
      </c>
      <c r="G144" s="114" t="s">
        <v>621</v>
      </c>
      <c r="H144" s="114" t="s">
        <v>372</v>
      </c>
      <c r="I144" s="116">
        <v>60</v>
      </c>
      <c r="J144" s="114" t="s">
        <v>350</v>
      </c>
      <c r="K144" s="114" t="s">
        <v>119</v>
      </c>
      <c r="L144" s="117" t="s">
        <v>748</v>
      </c>
    </row>
    <row r="145" spans="1:12" s="106" customFormat="1" ht="15" customHeight="1">
      <c r="A145" s="113">
        <v>2019</v>
      </c>
      <c r="B145" s="114">
        <v>493</v>
      </c>
      <c r="C145" s="115">
        <v>43532</v>
      </c>
      <c r="D145" s="115">
        <v>43538</v>
      </c>
      <c r="E145" s="114" t="s">
        <v>747</v>
      </c>
      <c r="F145" s="114" t="s">
        <v>3239</v>
      </c>
      <c r="G145" s="114" t="s">
        <v>486</v>
      </c>
      <c r="H145" s="114" t="s">
        <v>372</v>
      </c>
      <c r="I145" s="116">
        <v>838.8</v>
      </c>
      <c r="J145" s="114" t="s">
        <v>350</v>
      </c>
      <c r="K145" s="114" t="s">
        <v>119</v>
      </c>
      <c r="L145" s="117" t="s">
        <v>748</v>
      </c>
    </row>
    <row r="146" spans="1:12" s="106" customFormat="1" ht="15" customHeight="1">
      <c r="A146" s="113">
        <v>2019</v>
      </c>
      <c r="B146" s="114">
        <v>205</v>
      </c>
      <c r="C146" s="115">
        <v>43494</v>
      </c>
      <c r="D146" s="115">
        <v>43542</v>
      </c>
      <c r="E146" s="114" t="s">
        <v>535</v>
      </c>
      <c r="F146" s="114" t="s">
        <v>536</v>
      </c>
      <c r="G146" s="114" t="s">
        <v>536</v>
      </c>
      <c r="H146" s="114" t="s">
        <v>420</v>
      </c>
      <c r="I146" s="116">
        <v>120</v>
      </c>
      <c r="J146" s="114" t="s">
        <v>350</v>
      </c>
      <c r="K146" s="114" t="s">
        <v>35</v>
      </c>
      <c r="L146" s="117" t="s">
        <v>328</v>
      </c>
    </row>
    <row r="147" spans="1:12" s="106" customFormat="1" ht="15" customHeight="1">
      <c r="A147" s="113">
        <v>2019</v>
      </c>
      <c r="B147" s="114">
        <v>327</v>
      </c>
      <c r="C147" s="115">
        <v>43510</v>
      </c>
      <c r="D147" s="115">
        <v>43542</v>
      </c>
      <c r="E147" s="114" t="s">
        <v>641</v>
      </c>
      <c r="F147" s="114" t="s">
        <v>3198</v>
      </c>
      <c r="G147" s="114" t="s">
        <v>642</v>
      </c>
      <c r="H147" s="114" t="s">
        <v>372</v>
      </c>
      <c r="I147" s="116">
        <v>36</v>
      </c>
      <c r="J147" s="114" t="s">
        <v>350</v>
      </c>
      <c r="K147" s="114" t="s">
        <v>455</v>
      </c>
      <c r="L147" s="117" t="s">
        <v>456</v>
      </c>
    </row>
    <row r="148" spans="1:12" s="106" customFormat="1" ht="15" customHeight="1">
      <c r="A148" s="113">
        <v>2019</v>
      </c>
      <c r="B148" s="114">
        <v>205</v>
      </c>
      <c r="C148" s="115">
        <v>43494</v>
      </c>
      <c r="D148" s="115">
        <v>43542</v>
      </c>
      <c r="E148" s="114" t="s">
        <v>539</v>
      </c>
      <c r="F148" s="114" t="s">
        <v>540</v>
      </c>
      <c r="G148" s="114" t="s">
        <v>540</v>
      </c>
      <c r="H148" s="114" t="s">
        <v>420</v>
      </c>
      <c r="I148" s="116">
        <v>120</v>
      </c>
      <c r="J148" s="114" t="s">
        <v>350</v>
      </c>
      <c r="K148" s="114" t="s">
        <v>35</v>
      </c>
      <c r="L148" s="117" t="s">
        <v>328</v>
      </c>
    </row>
    <row r="149" spans="1:12" s="106" customFormat="1" ht="15" customHeight="1">
      <c r="A149" s="113">
        <v>2019</v>
      </c>
      <c r="B149" s="114">
        <v>205</v>
      </c>
      <c r="C149" s="115">
        <v>43494</v>
      </c>
      <c r="D149" s="115">
        <v>43542</v>
      </c>
      <c r="E149" s="114" t="s">
        <v>537</v>
      </c>
      <c r="F149" s="114" t="s">
        <v>540</v>
      </c>
      <c r="G149" s="114" t="s">
        <v>538</v>
      </c>
      <c r="H149" s="114" t="s">
        <v>420</v>
      </c>
      <c r="I149" s="116">
        <v>120</v>
      </c>
      <c r="J149" s="114" t="s">
        <v>350</v>
      </c>
      <c r="K149" s="114" t="s">
        <v>35</v>
      </c>
      <c r="L149" s="117" t="s">
        <v>328</v>
      </c>
    </row>
    <row r="150" spans="1:12" s="106" customFormat="1" ht="15" customHeight="1">
      <c r="A150" s="113">
        <v>2019</v>
      </c>
      <c r="B150" s="114">
        <v>294</v>
      </c>
      <c r="C150" s="115">
        <v>43508</v>
      </c>
      <c r="D150" s="115">
        <v>43542</v>
      </c>
      <c r="E150" s="114" t="s">
        <v>638</v>
      </c>
      <c r="F150" s="114" t="s">
        <v>1894</v>
      </c>
      <c r="G150" s="114" t="s">
        <v>461</v>
      </c>
      <c r="H150" s="114" t="s">
        <v>462</v>
      </c>
      <c r="I150" s="116">
        <v>376.56</v>
      </c>
      <c r="J150" s="114" t="s">
        <v>350</v>
      </c>
      <c r="K150" s="114" t="s">
        <v>628</v>
      </c>
      <c r="L150" s="117" t="s">
        <v>629</v>
      </c>
    </row>
    <row r="151" spans="1:12" s="106" customFormat="1" ht="15" customHeight="1">
      <c r="A151" s="113">
        <v>2019</v>
      </c>
      <c r="B151" s="114">
        <v>205</v>
      </c>
      <c r="C151" s="115">
        <v>43494</v>
      </c>
      <c r="D151" s="115">
        <v>43542</v>
      </c>
      <c r="E151" s="114" t="s">
        <v>418</v>
      </c>
      <c r="F151" s="114" t="s">
        <v>3242</v>
      </c>
      <c r="G151" s="114" t="s">
        <v>419</v>
      </c>
      <c r="H151" s="114" t="s">
        <v>420</v>
      </c>
      <c r="I151" s="116">
        <v>120</v>
      </c>
      <c r="J151" s="114" t="s">
        <v>350</v>
      </c>
      <c r="K151" s="114" t="s">
        <v>35</v>
      </c>
      <c r="L151" s="117" t="s">
        <v>328</v>
      </c>
    </row>
    <row r="152" spans="1:12" s="106" customFormat="1" ht="15" customHeight="1">
      <c r="A152" s="113">
        <v>2019</v>
      </c>
      <c r="B152" s="114">
        <v>395</v>
      </c>
      <c r="C152" s="115">
        <v>43518</v>
      </c>
      <c r="D152" s="115">
        <v>43542</v>
      </c>
      <c r="E152" s="114"/>
      <c r="F152" s="114" t="s">
        <v>3238</v>
      </c>
      <c r="G152" s="114" t="s">
        <v>709</v>
      </c>
      <c r="H152" s="114" t="s">
        <v>710</v>
      </c>
      <c r="I152" s="116">
        <v>603.12</v>
      </c>
      <c r="J152" s="114" t="s">
        <v>350</v>
      </c>
      <c r="K152" s="114" t="s">
        <v>40</v>
      </c>
      <c r="L152" s="117" t="s">
        <v>640</v>
      </c>
    </row>
    <row r="153" spans="1:12" s="106" customFormat="1" ht="15" customHeight="1">
      <c r="A153" s="113">
        <v>2019</v>
      </c>
      <c r="B153" s="114">
        <v>396</v>
      </c>
      <c r="C153" s="115">
        <v>43518</v>
      </c>
      <c r="D153" s="115">
        <v>43542</v>
      </c>
      <c r="E153" s="114"/>
      <c r="F153" s="114" t="s">
        <v>3236</v>
      </c>
      <c r="G153" s="114" t="s">
        <v>711</v>
      </c>
      <c r="H153" s="114" t="s">
        <v>712</v>
      </c>
      <c r="I153" s="116">
        <v>617.64</v>
      </c>
      <c r="J153" s="114" t="s">
        <v>350</v>
      </c>
      <c r="K153" s="114" t="s">
        <v>40</v>
      </c>
      <c r="L153" s="117" t="s">
        <v>640</v>
      </c>
    </row>
    <row r="154" spans="1:12" s="106" customFormat="1" ht="15" customHeight="1">
      <c r="A154" s="113">
        <v>2019</v>
      </c>
      <c r="B154" s="114">
        <v>223</v>
      </c>
      <c r="C154" s="115">
        <v>43497</v>
      </c>
      <c r="D154" s="115">
        <v>43542</v>
      </c>
      <c r="E154" s="114"/>
      <c r="F154" s="114" t="s">
        <v>3236</v>
      </c>
      <c r="G154" s="114" t="s">
        <v>562</v>
      </c>
      <c r="H154" s="114" t="s">
        <v>385</v>
      </c>
      <c r="I154" s="116">
        <v>431.52</v>
      </c>
      <c r="J154" s="114" t="s">
        <v>350</v>
      </c>
      <c r="K154" s="114" t="s">
        <v>368</v>
      </c>
      <c r="L154" s="117" t="s">
        <v>369</v>
      </c>
    </row>
    <row r="155" spans="1:12" s="106" customFormat="1" ht="15" customHeight="1">
      <c r="A155" s="113">
        <v>2019</v>
      </c>
      <c r="B155" s="114">
        <v>224</v>
      </c>
      <c r="C155" s="115">
        <v>43497</v>
      </c>
      <c r="D155" s="115">
        <v>43542</v>
      </c>
      <c r="E155" s="114"/>
      <c r="F155" s="114" t="s">
        <v>3236</v>
      </c>
      <c r="G155" s="114" t="s">
        <v>562</v>
      </c>
      <c r="H155" s="114" t="s">
        <v>385</v>
      </c>
      <c r="I155" s="116">
        <v>431.52</v>
      </c>
      <c r="J155" s="114" t="s">
        <v>350</v>
      </c>
      <c r="K155" s="114" t="s">
        <v>563</v>
      </c>
      <c r="L155" s="117" t="s">
        <v>564</v>
      </c>
    </row>
    <row r="156" spans="1:12" s="106" customFormat="1" ht="15" customHeight="1">
      <c r="A156" s="113">
        <v>2019</v>
      </c>
      <c r="B156" s="114">
        <v>292</v>
      </c>
      <c r="C156" s="115">
        <v>43508</v>
      </c>
      <c r="D156" s="115">
        <v>43542</v>
      </c>
      <c r="E156" s="114" t="s">
        <v>632</v>
      </c>
      <c r="F156" s="114" t="s">
        <v>475</v>
      </c>
      <c r="G156" s="114" t="s">
        <v>633</v>
      </c>
      <c r="H156" s="114" t="s">
        <v>634</v>
      </c>
      <c r="I156" s="116">
        <v>170.16</v>
      </c>
      <c r="J156" s="114" t="s">
        <v>350</v>
      </c>
      <c r="K156" s="114" t="s">
        <v>628</v>
      </c>
      <c r="L156" s="117" t="s">
        <v>629</v>
      </c>
    </row>
    <row r="157" spans="1:12" s="106" customFormat="1" ht="15" customHeight="1">
      <c r="A157" s="113">
        <v>2019</v>
      </c>
      <c r="B157" s="114">
        <v>483</v>
      </c>
      <c r="C157" s="115">
        <v>43531</v>
      </c>
      <c r="D157" s="115">
        <v>43543</v>
      </c>
      <c r="E157" s="114"/>
      <c r="F157" s="114" t="s">
        <v>3235</v>
      </c>
      <c r="G157" s="114" t="s">
        <v>745</v>
      </c>
      <c r="H157" s="114" t="s">
        <v>746</v>
      </c>
      <c r="I157" s="116">
        <v>483.6</v>
      </c>
      <c r="J157" s="114" t="s">
        <v>350</v>
      </c>
      <c r="K157" s="114" t="s">
        <v>96</v>
      </c>
      <c r="L157" s="117" t="s">
        <v>354</v>
      </c>
    </row>
    <row r="158" spans="1:12" s="106" customFormat="1" ht="15" customHeight="1">
      <c r="A158" s="113">
        <v>2019</v>
      </c>
      <c r="B158" s="114">
        <v>78</v>
      </c>
      <c r="C158" s="115">
        <v>43480</v>
      </c>
      <c r="D158" s="115">
        <v>43544</v>
      </c>
      <c r="E158" s="114" t="s">
        <v>391</v>
      </c>
      <c r="F158" s="114" t="s">
        <v>3214</v>
      </c>
      <c r="G158" s="114" t="s">
        <v>392</v>
      </c>
      <c r="H158" s="114" t="s">
        <v>372</v>
      </c>
      <c r="I158" s="116">
        <v>36</v>
      </c>
      <c r="J158" s="114" t="s">
        <v>350</v>
      </c>
      <c r="K158" s="114" t="s">
        <v>70</v>
      </c>
      <c r="L158" s="117" t="s">
        <v>393</v>
      </c>
    </row>
    <row r="159" spans="1:12" s="106" customFormat="1" ht="15" customHeight="1">
      <c r="A159" s="113">
        <v>2019</v>
      </c>
      <c r="B159" s="114">
        <v>79</v>
      </c>
      <c r="C159" s="115">
        <v>43480</v>
      </c>
      <c r="D159" s="115">
        <v>43544</v>
      </c>
      <c r="E159" s="114" t="s">
        <v>394</v>
      </c>
      <c r="F159" s="114" t="s">
        <v>3214</v>
      </c>
      <c r="G159" s="114" t="s">
        <v>392</v>
      </c>
      <c r="H159" s="114" t="s">
        <v>372</v>
      </c>
      <c r="I159" s="116">
        <v>36</v>
      </c>
      <c r="J159" s="114" t="s">
        <v>350</v>
      </c>
      <c r="K159" s="114" t="s">
        <v>70</v>
      </c>
      <c r="L159" s="117" t="s">
        <v>393</v>
      </c>
    </row>
    <row r="160" spans="1:12" s="106" customFormat="1" ht="15" customHeight="1">
      <c r="A160" s="113">
        <v>2019</v>
      </c>
      <c r="B160" s="114">
        <v>528</v>
      </c>
      <c r="C160" s="115">
        <v>43535</v>
      </c>
      <c r="D160" s="115">
        <v>43544</v>
      </c>
      <c r="E160" s="114" t="s">
        <v>760</v>
      </c>
      <c r="F160" s="114" t="s">
        <v>3198</v>
      </c>
      <c r="G160" s="114" t="s">
        <v>526</v>
      </c>
      <c r="H160" s="114" t="s">
        <v>761</v>
      </c>
      <c r="I160" s="116">
        <v>61.08</v>
      </c>
      <c r="J160" s="114" t="s">
        <v>350</v>
      </c>
      <c r="K160" s="114" t="s">
        <v>95</v>
      </c>
      <c r="L160" s="117" t="s">
        <v>383</v>
      </c>
    </row>
    <row r="161" spans="1:12" s="106" customFormat="1" ht="15" customHeight="1">
      <c r="A161" s="113">
        <v>2019</v>
      </c>
      <c r="B161" s="114">
        <v>554</v>
      </c>
      <c r="C161" s="115">
        <v>43538</v>
      </c>
      <c r="D161" s="115">
        <v>43544</v>
      </c>
      <c r="E161" s="114" t="s">
        <v>525</v>
      </c>
      <c r="F161" s="114" t="s">
        <v>3198</v>
      </c>
      <c r="G161" s="114" t="s">
        <v>526</v>
      </c>
      <c r="H161" s="114" t="s">
        <v>777</v>
      </c>
      <c r="I161" s="116">
        <v>27.84</v>
      </c>
      <c r="J161" s="114" t="s">
        <v>350</v>
      </c>
      <c r="K161" s="114" t="s">
        <v>521</v>
      </c>
      <c r="L161" s="117" t="s">
        <v>522</v>
      </c>
    </row>
    <row r="162" spans="1:12" s="106" customFormat="1" ht="15" customHeight="1">
      <c r="A162" s="113">
        <v>2019</v>
      </c>
      <c r="B162" s="114">
        <v>286</v>
      </c>
      <c r="C162" s="115">
        <v>43508</v>
      </c>
      <c r="D162" s="115">
        <v>43544</v>
      </c>
      <c r="E162" s="114" t="s">
        <v>616</v>
      </c>
      <c r="F162" s="114" t="s">
        <v>3234</v>
      </c>
      <c r="G162" s="114" t="s">
        <v>488</v>
      </c>
      <c r="H162" s="114" t="s">
        <v>617</v>
      </c>
      <c r="I162" s="116">
        <v>118.44</v>
      </c>
      <c r="J162" s="114" t="s">
        <v>350</v>
      </c>
      <c r="K162" s="114" t="s">
        <v>29</v>
      </c>
      <c r="L162" s="117" t="s">
        <v>315</v>
      </c>
    </row>
    <row r="163" spans="1:12" s="106" customFormat="1" ht="15" customHeight="1">
      <c r="A163" s="113">
        <v>2019</v>
      </c>
      <c r="B163" s="114">
        <v>393</v>
      </c>
      <c r="C163" s="115">
        <v>43518</v>
      </c>
      <c r="D163" s="115">
        <v>43544</v>
      </c>
      <c r="E163" s="114" t="s">
        <v>703</v>
      </c>
      <c r="F163" s="114" t="s">
        <v>3235</v>
      </c>
      <c r="G163" s="114" t="s">
        <v>704</v>
      </c>
      <c r="H163" s="114" t="s">
        <v>705</v>
      </c>
      <c r="I163" s="116">
        <v>43.44</v>
      </c>
      <c r="J163" s="114" t="s">
        <v>350</v>
      </c>
      <c r="K163" s="114" t="s">
        <v>368</v>
      </c>
      <c r="L163" s="117" t="s">
        <v>369</v>
      </c>
    </row>
    <row r="164" spans="1:12" s="106" customFormat="1" ht="15" customHeight="1">
      <c r="A164" s="113">
        <v>2019</v>
      </c>
      <c r="B164" s="114">
        <v>128</v>
      </c>
      <c r="C164" s="115">
        <v>43482</v>
      </c>
      <c r="D164" s="115">
        <v>43545</v>
      </c>
      <c r="E164" s="114" t="s">
        <v>443</v>
      </c>
      <c r="F164" s="114" t="s">
        <v>3248</v>
      </c>
      <c r="G164" s="114" t="s">
        <v>444</v>
      </c>
      <c r="H164" s="114" t="s">
        <v>445</v>
      </c>
      <c r="I164" s="116">
        <v>543.6</v>
      </c>
      <c r="J164" s="114" t="s">
        <v>350</v>
      </c>
      <c r="K164" s="114" t="s">
        <v>50</v>
      </c>
      <c r="L164" s="117" t="s">
        <v>446</v>
      </c>
    </row>
    <row r="165" spans="1:12" s="106" customFormat="1" ht="15" customHeight="1">
      <c r="A165" s="113">
        <v>2019</v>
      </c>
      <c r="B165" s="114">
        <v>128</v>
      </c>
      <c r="C165" s="115">
        <v>43482</v>
      </c>
      <c r="D165" s="115">
        <v>43545</v>
      </c>
      <c r="E165" s="114" t="s">
        <v>447</v>
      </c>
      <c r="F165" s="114" t="s">
        <v>3248</v>
      </c>
      <c r="G165" s="114" t="s">
        <v>444</v>
      </c>
      <c r="H165" s="114" t="s">
        <v>448</v>
      </c>
      <c r="I165" s="116">
        <v>543.6</v>
      </c>
      <c r="J165" s="114" t="s">
        <v>350</v>
      </c>
      <c r="K165" s="114" t="s">
        <v>50</v>
      </c>
      <c r="L165" s="117" t="s">
        <v>446</v>
      </c>
    </row>
    <row r="166" spans="1:12" s="106" customFormat="1" ht="15" customHeight="1">
      <c r="A166" s="113">
        <v>2019</v>
      </c>
      <c r="B166" s="114">
        <v>617</v>
      </c>
      <c r="C166" s="115">
        <v>43549</v>
      </c>
      <c r="D166" s="115">
        <v>43549</v>
      </c>
      <c r="E166" s="114" t="s">
        <v>833</v>
      </c>
      <c r="F166" s="114" t="s">
        <v>536</v>
      </c>
      <c r="G166" s="114" t="s">
        <v>834</v>
      </c>
      <c r="H166" s="114" t="s">
        <v>835</v>
      </c>
      <c r="I166" s="116">
        <v>157.19999999999999</v>
      </c>
      <c r="J166" s="114" t="s">
        <v>350</v>
      </c>
      <c r="K166" s="114" t="s">
        <v>408</v>
      </c>
      <c r="L166" s="117" t="s">
        <v>409</v>
      </c>
    </row>
    <row r="167" spans="1:12" s="106" customFormat="1" ht="15" customHeight="1">
      <c r="A167" s="113">
        <v>2019</v>
      </c>
      <c r="B167" s="114">
        <v>168</v>
      </c>
      <c r="C167" s="115">
        <v>43488</v>
      </c>
      <c r="D167" s="115">
        <v>43550</v>
      </c>
      <c r="E167" s="114" t="s">
        <v>497</v>
      </c>
      <c r="F167" s="114" t="s">
        <v>3211</v>
      </c>
      <c r="G167" s="114" t="s">
        <v>498</v>
      </c>
      <c r="H167" s="114" t="s">
        <v>499</v>
      </c>
      <c r="I167" s="116">
        <v>32.28</v>
      </c>
      <c r="J167" s="114" t="s">
        <v>350</v>
      </c>
      <c r="K167" s="114" t="s">
        <v>35</v>
      </c>
      <c r="L167" s="117" t="s">
        <v>328</v>
      </c>
    </row>
    <row r="168" spans="1:12" s="106" customFormat="1" ht="15" customHeight="1">
      <c r="A168" s="113">
        <v>2019</v>
      </c>
      <c r="B168" s="114">
        <v>295</v>
      </c>
      <c r="C168" s="115">
        <v>43508</v>
      </c>
      <c r="D168" s="115">
        <v>43550</v>
      </c>
      <c r="E168" s="114"/>
      <c r="F168" s="114" t="s">
        <v>341</v>
      </c>
      <c r="G168" s="114" t="s">
        <v>355</v>
      </c>
      <c r="H168" s="114" t="s">
        <v>639</v>
      </c>
      <c r="I168" s="116">
        <v>72.12</v>
      </c>
      <c r="J168" s="114" t="s">
        <v>350</v>
      </c>
      <c r="K168" s="114" t="s">
        <v>40</v>
      </c>
      <c r="L168" s="117" t="s">
        <v>640</v>
      </c>
    </row>
    <row r="169" spans="1:12" s="106" customFormat="1" ht="15" customHeight="1">
      <c r="A169" s="113">
        <v>2019</v>
      </c>
      <c r="B169" s="114">
        <v>328</v>
      </c>
      <c r="C169" s="115">
        <v>43510</v>
      </c>
      <c r="D169" s="115">
        <v>43550</v>
      </c>
      <c r="E169" s="114" t="s">
        <v>643</v>
      </c>
      <c r="F169" s="114" t="s">
        <v>3235</v>
      </c>
      <c r="G169" s="114" t="s">
        <v>326</v>
      </c>
      <c r="H169" s="114" t="s">
        <v>644</v>
      </c>
      <c r="I169" s="116">
        <v>126.24</v>
      </c>
      <c r="J169" s="114" t="s">
        <v>350</v>
      </c>
      <c r="K169" s="114" t="s">
        <v>645</v>
      </c>
      <c r="L169" s="117" t="s">
        <v>646</v>
      </c>
    </row>
    <row r="170" spans="1:12" s="106" customFormat="1" ht="15" customHeight="1">
      <c r="A170" s="113">
        <v>2019</v>
      </c>
      <c r="B170" s="114">
        <v>547</v>
      </c>
      <c r="C170" s="115">
        <v>43538</v>
      </c>
      <c r="D170" s="115">
        <v>43551</v>
      </c>
      <c r="E170" s="114"/>
      <c r="F170" s="114" t="s">
        <v>341</v>
      </c>
      <c r="G170" s="114" t="s">
        <v>355</v>
      </c>
      <c r="H170" s="114" t="s">
        <v>766</v>
      </c>
      <c r="I170" s="116">
        <v>266.64</v>
      </c>
      <c r="J170" s="114" t="s">
        <v>350</v>
      </c>
      <c r="K170" s="114" t="s">
        <v>77</v>
      </c>
      <c r="L170" s="117" t="s">
        <v>767</v>
      </c>
    </row>
    <row r="171" spans="1:12" s="106" customFormat="1" ht="15" customHeight="1">
      <c r="A171" s="113">
        <v>2019</v>
      </c>
      <c r="B171" s="114">
        <v>609</v>
      </c>
      <c r="C171" s="115">
        <v>43549</v>
      </c>
      <c r="D171" s="115">
        <v>43553</v>
      </c>
      <c r="E171" s="114" t="s">
        <v>817</v>
      </c>
      <c r="F171" s="114" t="s">
        <v>3234</v>
      </c>
      <c r="G171" s="114" t="s">
        <v>818</v>
      </c>
      <c r="H171" s="114" t="s">
        <v>819</v>
      </c>
      <c r="I171" s="116">
        <v>360</v>
      </c>
      <c r="J171" s="114" t="s">
        <v>350</v>
      </c>
      <c r="K171" s="114" t="s">
        <v>29</v>
      </c>
      <c r="L171" s="117" t="s">
        <v>315</v>
      </c>
    </row>
    <row r="172" spans="1:12" s="106" customFormat="1" ht="15" customHeight="1">
      <c r="A172" s="113">
        <v>2019</v>
      </c>
      <c r="B172" s="114">
        <v>397</v>
      </c>
      <c r="C172" s="115">
        <v>43518</v>
      </c>
      <c r="D172" s="115">
        <v>43556</v>
      </c>
      <c r="E172" s="114"/>
      <c r="F172" s="114" t="s">
        <v>341</v>
      </c>
      <c r="G172" s="114" t="s">
        <v>713</v>
      </c>
      <c r="H172" s="114" t="s">
        <v>714</v>
      </c>
      <c r="I172" s="116">
        <v>78.84</v>
      </c>
      <c r="J172" s="114" t="s">
        <v>350</v>
      </c>
      <c r="K172" s="114" t="s">
        <v>519</v>
      </c>
      <c r="L172" s="117" t="s">
        <v>520</v>
      </c>
    </row>
    <row r="173" spans="1:12" s="106" customFormat="1" ht="15" customHeight="1">
      <c r="A173" s="113">
        <v>2019</v>
      </c>
      <c r="B173" s="114">
        <v>610</v>
      </c>
      <c r="C173" s="115">
        <v>43549</v>
      </c>
      <c r="D173" s="115">
        <v>43556</v>
      </c>
      <c r="E173" s="114" t="s">
        <v>820</v>
      </c>
      <c r="F173" s="114" t="s">
        <v>536</v>
      </c>
      <c r="G173" s="114" t="s">
        <v>821</v>
      </c>
      <c r="H173" s="114" t="s">
        <v>822</v>
      </c>
      <c r="I173" s="116">
        <v>53.88</v>
      </c>
      <c r="J173" s="114" t="s">
        <v>350</v>
      </c>
      <c r="K173" s="114" t="s">
        <v>323</v>
      </c>
      <c r="L173" s="117" t="s">
        <v>324</v>
      </c>
    </row>
    <row r="174" spans="1:12" s="106" customFormat="1" ht="15" customHeight="1">
      <c r="A174" s="113">
        <v>2019</v>
      </c>
      <c r="B174" s="114">
        <v>432</v>
      </c>
      <c r="C174" s="115">
        <v>43523</v>
      </c>
      <c r="D174" s="115">
        <v>43556</v>
      </c>
      <c r="E174" s="114"/>
      <c r="F174" s="114" t="s">
        <v>3198</v>
      </c>
      <c r="G174" s="114" t="s">
        <v>724</v>
      </c>
      <c r="H174" s="114" t="s">
        <v>725</v>
      </c>
      <c r="I174" s="116">
        <v>1100.28</v>
      </c>
      <c r="J174" s="114" t="s">
        <v>350</v>
      </c>
      <c r="K174" s="114" t="s">
        <v>29</v>
      </c>
      <c r="L174" s="117" t="s">
        <v>315</v>
      </c>
    </row>
    <row r="175" spans="1:12" s="106" customFormat="1" ht="15" customHeight="1">
      <c r="A175" s="113">
        <v>2019</v>
      </c>
      <c r="B175" s="114">
        <v>613</v>
      </c>
      <c r="C175" s="115">
        <v>43549</v>
      </c>
      <c r="D175" s="115">
        <v>43556</v>
      </c>
      <c r="E175" s="114" t="s">
        <v>828</v>
      </c>
      <c r="F175" s="114" t="s">
        <v>475</v>
      </c>
      <c r="G175" s="114" t="s">
        <v>633</v>
      </c>
      <c r="H175" s="114" t="s">
        <v>829</v>
      </c>
      <c r="I175" s="116">
        <v>101.76</v>
      </c>
      <c r="J175" s="114" t="s">
        <v>350</v>
      </c>
      <c r="K175" s="114" t="s">
        <v>38</v>
      </c>
      <c r="L175" s="117" t="s">
        <v>830</v>
      </c>
    </row>
    <row r="176" spans="1:12" s="106" customFormat="1" ht="15" customHeight="1">
      <c r="A176" s="113">
        <v>2019</v>
      </c>
      <c r="B176" s="114">
        <v>602</v>
      </c>
      <c r="C176" s="115">
        <v>43546</v>
      </c>
      <c r="D176" s="115">
        <v>43556</v>
      </c>
      <c r="E176" s="114" t="s">
        <v>805</v>
      </c>
      <c r="F176" s="114" t="s">
        <v>3235</v>
      </c>
      <c r="G176" s="114" t="s">
        <v>330</v>
      </c>
      <c r="H176" s="114" t="s">
        <v>806</v>
      </c>
      <c r="I176" s="116">
        <v>30</v>
      </c>
      <c r="J176" s="114" t="s">
        <v>350</v>
      </c>
      <c r="K176" s="114" t="s">
        <v>39</v>
      </c>
      <c r="L176" s="117" t="s">
        <v>661</v>
      </c>
    </row>
    <row r="177" spans="1:12" s="106" customFormat="1" ht="15" customHeight="1">
      <c r="A177" s="113">
        <v>2019</v>
      </c>
      <c r="B177" s="114">
        <v>603</v>
      </c>
      <c r="C177" s="115">
        <v>43546</v>
      </c>
      <c r="D177" s="115">
        <v>43557</v>
      </c>
      <c r="E177" s="114"/>
      <c r="F177" s="114" t="s">
        <v>807</v>
      </c>
      <c r="G177" s="114" t="s">
        <v>807</v>
      </c>
      <c r="H177" s="114" t="s">
        <v>808</v>
      </c>
      <c r="I177" s="116">
        <v>38.28</v>
      </c>
      <c r="J177" s="114" t="s">
        <v>350</v>
      </c>
      <c r="K177" s="114" t="s">
        <v>59</v>
      </c>
      <c r="L177" s="117" t="s">
        <v>679</v>
      </c>
    </row>
    <row r="178" spans="1:12" s="106" customFormat="1" ht="15" customHeight="1">
      <c r="A178" s="113">
        <v>2019</v>
      </c>
      <c r="B178" s="114">
        <v>600</v>
      </c>
      <c r="C178" s="115">
        <v>43546</v>
      </c>
      <c r="D178" s="115">
        <v>43557</v>
      </c>
      <c r="E178" s="114"/>
      <c r="F178" s="114" t="s">
        <v>807</v>
      </c>
      <c r="G178" s="114" t="s">
        <v>803</v>
      </c>
      <c r="H178" s="114" t="s">
        <v>804</v>
      </c>
      <c r="I178" s="116">
        <v>254.04</v>
      </c>
      <c r="J178" s="114" t="s">
        <v>350</v>
      </c>
      <c r="K178" s="114" t="s">
        <v>88</v>
      </c>
      <c r="L178" s="117" t="s">
        <v>587</v>
      </c>
    </row>
    <row r="179" spans="1:12" s="106" customFormat="1" ht="15" customHeight="1">
      <c r="A179" s="113">
        <v>2019</v>
      </c>
      <c r="B179" s="114">
        <v>655</v>
      </c>
      <c r="C179" s="115">
        <v>43556</v>
      </c>
      <c r="D179" s="115">
        <v>43557</v>
      </c>
      <c r="E179" s="114" t="s">
        <v>360</v>
      </c>
      <c r="F179" s="114" t="s">
        <v>341</v>
      </c>
      <c r="G179" s="114" t="s">
        <v>361</v>
      </c>
      <c r="H179" s="114" t="s">
        <v>871</v>
      </c>
      <c r="I179" s="116">
        <v>76.08</v>
      </c>
      <c r="J179" s="114" t="s">
        <v>350</v>
      </c>
      <c r="K179" s="114" t="s">
        <v>363</v>
      </c>
      <c r="L179" s="117" t="s">
        <v>364</v>
      </c>
    </row>
    <row r="180" spans="1:12" s="106" customFormat="1" ht="15" customHeight="1">
      <c r="A180" s="113">
        <v>2019</v>
      </c>
      <c r="B180" s="114">
        <v>612</v>
      </c>
      <c r="C180" s="115">
        <v>43549</v>
      </c>
      <c r="D180" s="115">
        <v>43558</v>
      </c>
      <c r="E180" s="114" t="s">
        <v>825</v>
      </c>
      <c r="F180" s="114" t="s">
        <v>475</v>
      </c>
      <c r="G180" s="114" t="s">
        <v>826</v>
      </c>
      <c r="H180" s="114" t="s">
        <v>827</v>
      </c>
      <c r="I180" s="116">
        <v>1205.1600000000001</v>
      </c>
      <c r="J180" s="114" t="s">
        <v>350</v>
      </c>
      <c r="K180" s="114" t="s">
        <v>323</v>
      </c>
      <c r="L180" s="117" t="s">
        <v>324</v>
      </c>
    </row>
    <row r="181" spans="1:12" s="106" customFormat="1" ht="15" customHeight="1">
      <c r="A181" s="113">
        <v>2019</v>
      </c>
      <c r="B181" s="114">
        <v>607</v>
      </c>
      <c r="C181" s="115">
        <v>43549</v>
      </c>
      <c r="D181" s="115">
        <v>43559</v>
      </c>
      <c r="E181" s="114" t="s">
        <v>813</v>
      </c>
      <c r="F181" s="114" t="s">
        <v>3248</v>
      </c>
      <c r="G181" s="114" t="s">
        <v>814</v>
      </c>
      <c r="H181" s="114" t="s">
        <v>302</v>
      </c>
      <c r="I181" s="116">
        <v>27.84</v>
      </c>
      <c r="J181" s="114" t="s">
        <v>350</v>
      </c>
      <c r="K181" s="114" t="s">
        <v>95</v>
      </c>
      <c r="L181" s="117" t="s">
        <v>383</v>
      </c>
    </row>
    <row r="182" spans="1:12" s="106" customFormat="1" ht="15" customHeight="1">
      <c r="A182" s="113">
        <v>2019</v>
      </c>
      <c r="B182" s="114">
        <v>434</v>
      </c>
      <c r="C182" s="115">
        <v>43524</v>
      </c>
      <c r="D182" s="115">
        <v>43562</v>
      </c>
      <c r="E182" s="114" t="s">
        <v>726</v>
      </c>
      <c r="F182" s="114" t="s">
        <v>475</v>
      </c>
      <c r="G182" s="114" t="s">
        <v>633</v>
      </c>
      <c r="H182" s="114" t="s">
        <v>727</v>
      </c>
      <c r="I182" s="116">
        <v>102.72</v>
      </c>
      <c r="J182" s="114" t="s">
        <v>350</v>
      </c>
      <c r="K182" s="114" t="s">
        <v>628</v>
      </c>
      <c r="L182" s="117" t="s">
        <v>629</v>
      </c>
    </row>
    <row r="183" spans="1:12" s="106" customFormat="1" ht="15" customHeight="1">
      <c r="A183" s="113">
        <v>2019</v>
      </c>
      <c r="B183" s="114">
        <v>619</v>
      </c>
      <c r="C183" s="115">
        <v>43549</v>
      </c>
      <c r="D183" s="115">
        <v>43563</v>
      </c>
      <c r="E183" s="114" t="s">
        <v>609</v>
      </c>
      <c r="F183" s="114" t="s">
        <v>3240</v>
      </c>
      <c r="G183" s="114" t="s">
        <v>610</v>
      </c>
      <c r="H183" s="114" t="s">
        <v>836</v>
      </c>
      <c r="I183" s="116">
        <v>60</v>
      </c>
      <c r="J183" s="114" t="s">
        <v>350</v>
      </c>
      <c r="K183" s="114" t="s">
        <v>544</v>
      </c>
      <c r="L183" s="117" t="s">
        <v>545</v>
      </c>
    </row>
    <row r="184" spans="1:12" s="106" customFormat="1" ht="15" customHeight="1">
      <c r="A184" s="113">
        <v>2019</v>
      </c>
      <c r="B184" s="114">
        <v>634</v>
      </c>
      <c r="C184" s="115">
        <v>43551</v>
      </c>
      <c r="D184" s="115">
        <v>43563</v>
      </c>
      <c r="E184" s="114" t="s">
        <v>430</v>
      </c>
      <c r="F184" s="114" t="s">
        <v>341</v>
      </c>
      <c r="G184" s="114" t="s">
        <v>341</v>
      </c>
      <c r="H184" s="114" t="s">
        <v>849</v>
      </c>
      <c r="I184" s="116">
        <v>525.12</v>
      </c>
      <c r="J184" s="114" t="s">
        <v>350</v>
      </c>
      <c r="K184" s="114" t="s">
        <v>343</v>
      </c>
      <c r="L184" s="117" t="s">
        <v>344</v>
      </c>
    </row>
    <row r="185" spans="1:12" s="106" customFormat="1" ht="15" customHeight="1">
      <c r="A185" s="113">
        <v>2019</v>
      </c>
      <c r="B185" s="114">
        <v>577</v>
      </c>
      <c r="C185" s="115">
        <v>43543</v>
      </c>
      <c r="D185" s="115">
        <v>43563</v>
      </c>
      <c r="E185" s="114" t="s">
        <v>788</v>
      </c>
      <c r="F185" s="114" t="s">
        <v>3239</v>
      </c>
      <c r="G185" s="114" t="s">
        <v>789</v>
      </c>
      <c r="H185" s="114" t="s">
        <v>372</v>
      </c>
      <c r="I185" s="116">
        <v>60</v>
      </c>
      <c r="J185" s="114" t="s">
        <v>350</v>
      </c>
      <c r="K185" s="114" t="s">
        <v>544</v>
      </c>
      <c r="L185" s="117" t="s">
        <v>545</v>
      </c>
    </row>
    <row r="186" spans="1:12" s="106" customFormat="1" ht="15" customHeight="1">
      <c r="A186" s="113">
        <v>2019</v>
      </c>
      <c r="B186" s="114">
        <v>578</v>
      </c>
      <c r="C186" s="115">
        <v>43543</v>
      </c>
      <c r="D186" s="115">
        <v>43563</v>
      </c>
      <c r="E186" s="114" t="s">
        <v>790</v>
      </c>
      <c r="F186" s="114" t="s">
        <v>3236</v>
      </c>
      <c r="G186" s="114" t="s">
        <v>791</v>
      </c>
      <c r="H186" s="114" t="s">
        <v>372</v>
      </c>
      <c r="I186" s="116">
        <v>60</v>
      </c>
      <c r="J186" s="114" t="s">
        <v>350</v>
      </c>
      <c r="K186" s="114" t="s">
        <v>792</v>
      </c>
      <c r="L186" s="117" t="s">
        <v>793</v>
      </c>
    </row>
    <row r="187" spans="1:12" s="106" customFormat="1" ht="15" customHeight="1">
      <c r="A187" s="113">
        <v>2019</v>
      </c>
      <c r="B187" s="114">
        <v>550</v>
      </c>
      <c r="C187" s="115">
        <v>43538</v>
      </c>
      <c r="D187" s="115">
        <v>43564</v>
      </c>
      <c r="E187" s="114"/>
      <c r="F187" s="114" t="s">
        <v>3249</v>
      </c>
      <c r="G187" s="114" t="s">
        <v>770</v>
      </c>
      <c r="H187" s="114" t="s">
        <v>771</v>
      </c>
      <c r="I187" s="116">
        <v>60</v>
      </c>
      <c r="J187" s="114" t="s">
        <v>350</v>
      </c>
      <c r="K187" s="114" t="s">
        <v>130</v>
      </c>
      <c r="L187" s="117" t="s">
        <v>772</v>
      </c>
    </row>
    <row r="188" spans="1:12" s="106" customFormat="1" ht="15" customHeight="1">
      <c r="A188" s="113">
        <v>2019</v>
      </c>
      <c r="B188" s="114">
        <v>635</v>
      </c>
      <c r="C188" s="115">
        <v>43551</v>
      </c>
      <c r="D188" s="115">
        <v>43564</v>
      </c>
      <c r="E188" s="114" t="s">
        <v>850</v>
      </c>
      <c r="F188" s="114" t="s">
        <v>3250</v>
      </c>
      <c r="G188" s="114" t="s">
        <v>851</v>
      </c>
      <c r="H188" s="114" t="s">
        <v>852</v>
      </c>
      <c r="I188" s="116">
        <v>161.76</v>
      </c>
      <c r="J188" s="114" t="s">
        <v>350</v>
      </c>
      <c r="K188" s="114" t="s">
        <v>68</v>
      </c>
      <c r="L188" s="117" t="s">
        <v>853</v>
      </c>
    </row>
    <row r="189" spans="1:12" s="106" customFormat="1" ht="15" customHeight="1">
      <c r="A189" s="113">
        <v>2019</v>
      </c>
      <c r="B189" s="114">
        <v>599</v>
      </c>
      <c r="C189" s="115">
        <v>43546</v>
      </c>
      <c r="D189" s="115">
        <v>43564</v>
      </c>
      <c r="E189" s="114" t="s">
        <v>671</v>
      </c>
      <c r="F189" s="114" t="s">
        <v>3246</v>
      </c>
      <c r="G189" s="114" t="s">
        <v>672</v>
      </c>
      <c r="H189" s="114" t="s">
        <v>673</v>
      </c>
      <c r="I189" s="116">
        <v>95.52</v>
      </c>
      <c r="J189" s="114" t="s">
        <v>350</v>
      </c>
      <c r="K189" s="114" t="s">
        <v>94</v>
      </c>
      <c r="L189" s="117" t="s">
        <v>674</v>
      </c>
    </row>
    <row r="190" spans="1:12" s="106" customFormat="1" ht="15" customHeight="1">
      <c r="A190" s="113">
        <v>2019</v>
      </c>
      <c r="B190" s="114">
        <v>633</v>
      </c>
      <c r="C190" s="115">
        <v>43551</v>
      </c>
      <c r="D190" s="115">
        <v>43564</v>
      </c>
      <c r="E190" s="114" t="s">
        <v>845</v>
      </c>
      <c r="F190" s="114" t="s">
        <v>3251</v>
      </c>
      <c r="G190" s="114" t="s">
        <v>846</v>
      </c>
      <c r="H190" s="114" t="s">
        <v>554</v>
      </c>
      <c r="I190" s="116">
        <v>88.56</v>
      </c>
      <c r="J190" s="114" t="s">
        <v>350</v>
      </c>
      <c r="K190" s="114" t="s">
        <v>847</v>
      </c>
      <c r="L190" s="117" t="s">
        <v>848</v>
      </c>
    </row>
    <row r="191" spans="1:12" s="106" customFormat="1" ht="15" customHeight="1">
      <c r="A191" s="113">
        <v>2019</v>
      </c>
      <c r="B191" s="114">
        <v>660</v>
      </c>
      <c r="C191" s="115">
        <v>43557</v>
      </c>
      <c r="D191" s="115">
        <v>43565</v>
      </c>
      <c r="E191" s="114" t="s">
        <v>876</v>
      </c>
      <c r="F191" s="114" t="s">
        <v>3235</v>
      </c>
      <c r="G191" s="114" t="s">
        <v>529</v>
      </c>
      <c r="H191" s="114" t="s">
        <v>422</v>
      </c>
      <c r="I191" s="116">
        <v>63.03</v>
      </c>
      <c r="J191" s="114" t="s">
        <v>350</v>
      </c>
      <c r="K191" s="114" t="s">
        <v>70</v>
      </c>
      <c r="L191" s="117" t="s">
        <v>393</v>
      </c>
    </row>
    <row r="192" spans="1:12" s="106" customFormat="1" ht="15" customHeight="1">
      <c r="A192" s="113">
        <v>2019</v>
      </c>
      <c r="B192" s="114">
        <v>661</v>
      </c>
      <c r="C192" s="115">
        <v>43557</v>
      </c>
      <c r="D192" s="115">
        <v>43565</v>
      </c>
      <c r="E192" s="114" t="s">
        <v>877</v>
      </c>
      <c r="F192" s="114" t="s">
        <v>3235</v>
      </c>
      <c r="G192" s="114" t="s">
        <v>529</v>
      </c>
      <c r="H192" s="114" t="s">
        <v>422</v>
      </c>
      <c r="I192" s="116">
        <v>63.03</v>
      </c>
      <c r="J192" s="114" t="s">
        <v>350</v>
      </c>
      <c r="K192" s="114" t="s">
        <v>70</v>
      </c>
      <c r="L192" s="117" t="s">
        <v>393</v>
      </c>
    </row>
    <row r="193" spans="1:12" s="106" customFormat="1" ht="15" customHeight="1">
      <c r="A193" s="113">
        <v>2019</v>
      </c>
      <c r="B193" s="114">
        <v>662</v>
      </c>
      <c r="C193" s="115">
        <v>43557</v>
      </c>
      <c r="D193" s="115">
        <v>43565</v>
      </c>
      <c r="E193" s="114" t="s">
        <v>878</v>
      </c>
      <c r="F193" s="114" t="s">
        <v>3235</v>
      </c>
      <c r="G193" s="114" t="s">
        <v>529</v>
      </c>
      <c r="H193" s="114" t="s">
        <v>422</v>
      </c>
      <c r="I193" s="116">
        <v>63.03</v>
      </c>
      <c r="J193" s="114" t="s">
        <v>350</v>
      </c>
      <c r="K193" s="114" t="s">
        <v>70</v>
      </c>
      <c r="L193" s="117" t="s">
        <v>393</v>
      </c>
    </row>
    <row r="194" spans="1:12" s="106" customFormat="1" ht="15" customHeight="1">
      <c r="A194" s="113">
        <v>2019</v>
      </c>
      <c r="B194" s="114">
        <v>663</v>
      </c>
      <c r="C194" s="115">
        <v>43557</v>
      </c>
      <c r="D194" s="115">
        <v>43565</v>
      </c>
      <c r="E194" s="114" t="s">
        <v>879</v>
      </c>
      <c r="F194" s="114" t="s">
        <v>3235</v>
      </c>
      <c r="G194" s="114" t="s">
        <v>529</v>
      </c>
      <c r="H194" s="114" t="s">
        <v>422</v>
      </c>
      <c r="I194" s="116">
        <v>63.03</v>
      </c>
      <c r="J194" s="114" t="s">
        <v>350</v>
      </c>
      <c r="K194" s="114" t="s">
        <v>70</v>
      </c>
      <c r="L194" s="117" t="s">
        <v>393</v>
      </c>
    </row>
    <row r="195" spans="1:12" s="106" customFormat="1" ht="15" customHeight="1">
      <c r="A195" s="113">
        <v>2019</v>
      </c>
      <c r="B195" s="114">
        <v>517</v>
      </c>
      <c r="C195" s="115">
        <v>43532</v>
      </c>
      <c r="D195" s="115">
        <v>43565</v>
      </c>
      <c r="E195" s="114" t="s">
        <v>756</v>
      </c>
      <c r="F195" s="114" t="s">
        <v>540</v>
      </c>
      <c r="G195" s="114" t="s">
        <v>540</v>
      </c>
      <c r="H195" s="114" t="s">
        <v>757</v>
      </c>
      <c r="I195" s="116">
        <v>240</v>
      </c>
      <c r="J195" s="114" t="s">
        <v>350</v>
      </c>
      <c r="K195" s="114" t="s">
        <v>35</v>
      </c>
      <c r="L195" s="117" t="s">
        <v>328</v>
      </c>
    </row>
    <row r="196" spans="1:12" s="106" customFormat="1" ht="15" customHeight="1">
      <c r="A196" s="113">
        <v>2019</v>
      </c>
      <c r="B196" s="114">
        <v>569</v>
      </c>
      <c r="C196" s="115">
        <v>43542</v>
      </c>
      <c r="D196" s="115">
        <v>43565</v>
      </c>
      <c r="E196" s="114" t="s">
        <v>778</v>
      </c>
      <c r="F196" s="114" t="s">
        <v>647</v>
      </c>
      <c r="G196" s="114" t="s">
        <v>779</v>
      </c>
      <c r="H196" s="114" t="s">
        <v>372</v>
      </c>
      <c r="I196" s="116">
        <v>48</v>
      </c>
      <c r="J196" s="114" t="s">
        <v>350</v>
      </c>
      <c r="K196" s="114" t="s">
        <v>331</v>
      </c>
      <c r="L196" s="117" t="s">
        <v>332</v>
      </c>
    </row>
    <row r="197" spans="1:12" s="106" customFormat="1" ht="15" customHeight="1">
      <c r="A197" s="113">
        <v>2019</v>
      </c>
      <c r="B197" s="114">
        <v>569</v>
      </c>
      <c r="C197" s="115">
        <v>43542</v>
      </c>
      <c r="D197" s="115">
        <v>43565</v>
      </c>
      <c r="E197" s="114" t="s">
        <v>780</v>
      </c>
      <c r="F197" s="114" t="s">
        <v>647</v>
      </c>
      <c r="G197" s="114" t="s">
        <v>781</v>
      </c>
      <c r="H197" s="114" t="s">
        <v>372</v>
      </c>
      <c r="I197" s="116">
        <v>48</v>
      </c>
      <c r="J197" s="114" t="s">
        <v>350</v>
      </c>
      <c r="K197" s="114" t="s">
        <v>331</v>
      </c>
      <c r="L197" s="117" t="s">
        <v>332</v>
      </c>
    </row>
    <row r="198" spans="1:12" s="106" customFormat="1" ht="15" customHeight="1">
      <c r="A198" s="113">
        <v>2019</v>
      </c>
      <c r="B198" s="114">
        <v>608</v>
      </c>
      <c r="C198" s="115">
        <v>43549</v>
      </c>
      <c r="D198" s="115">
        <v>43565</v>
      </c>
      <c r="E198" s="114" t="s">
        <v>815</v>
      </c>
      <c r="F198" s="114" t="s">
        <v>3239</v>
      </c>
      <c r="G198" s="114" t="s">
        <v>486</v>
      </c>
      <c r="H198" s="114" t="s">
        <v>816</v>
      </c>
      <c r="I198" s="116">
        <v>107.52</v>
      </c>
      <c r="J198" s="114" t="s">
        <v>350</v>
      </c>
      <c r="K198" s="114" t="s">
        <v>34</v>
      </c>
      <c r="L198" s="117" t="s">
        <v>503</v>
      </c>
    </row>
    <row r="199" spans="1:12" s="106" customFormat="1" ht="15" customHeight="1">
      <c r="A199" s="113">
        <v>2019</v>
      </c>
      <c r="B199" s="114">
        <v>360</v>
      </c>
      <c r="C199" s="115">
        <v>43515</v>
      </c>
      <c r="D199" s="115">
        <v>43565</v>
      </c>
      <c r="E199" s="114" t="s">
        <v>682</v>
      </c>
      <c r="F199" s="114" t="s">
        <v>3242</v>
      </c>
      <c r="G199" s="114" t="s">
        <v>419</v>
      </c>
      <c r="H199" s="114" t="s">
        <v>420</v>
      </c>
      <c r="I199" s="116">
        <v>240</v>
      </c>
      <c r="J199" s="114" t="s">
        <v>350</v>
      </c>
      <c r="K199" s="114" t="s">
        <v>35</v>
      </c>
      <c r="L199" s="117" t="s">
        <v>328</v>
      </c>
    </row>
    <row r="200" spans="1:12" s="106" customFormat="1" ht="15" customHeight="1">
      <c r="A200" s="113">
        <v>2019</v>
      </c>
      <c r="B200" s="114">
        <v>659</v>
      </c>
      <c r="C200" s="115">
        <v>43557</v>
      </c>
      <c r="D200" s="115">
        <v>43565</v>
      </c>
      <c r="E200" s="114" t="s">
        <v>874</v>
      </c>
      <c r="F200" s="114" t="s">
        <v>3235</v>
      </c>
      <c r="G200" s="114" t="s">
        <v>875</v>
      </c>
      <c r="H200" s="114" t="s">
        <v>422</v>
      </c>
      <c r="I200" s="116">
        <v>252.12</v>
      </c>
      <c r="J200" s="114" t="s">
        <v>350</v>
      </c>
      <c r="K200" s="114" t="s">
        <v>70</v>
      </c>
      <c r="L200" s="117" t="s">
        <v>393</v>
      </c>
    </row>
    <row r="201" spans="1:12" s="106" customFormat="1" ht="15" customHeight="1">
      <c r="A201" s="113">
        <v>2019</v>
      </c>
      <c r="B201" s="114">
        <v>441</v>
      </c>
      <c r="C201" s="115">
        <v>43528</v>
      </c>
      <c r="D201" s="115">
        <v>43565</v>
      </c>
      <c r="E201" s="114" t="s">
        <v>735</v>
      </c>
      <c r="F201" s="114" t="s">
        <v>3235</v>
      </c>
      <c r="G201" s="114" t="s">
        <v>736</v>
      </c>
      <c r="H201" s="114" t="s">
        <v>737</v>
      </c>
      <c r="I201" s="116">
        <v>41.88</v>
      </c>
      <c r="J201" s="114" t="s">
        <v>350</v>
      </c>
      <c r="K201" s="114" t="s">
        <v>120</v>
      </c>
      <c r="L201" s="117" t="s">
        <v>738</v>
      </c>
    </row>
    <row r="202" spans="1:12" s="106" customFormat="1" ht="15" customHeight="1">
      <c r="A202" s="113">
        <v>2019</v>
      </c>
      <c r="B202" s="114">
        <v>712</v>
      </c>
      <c r="C202" s="115">
        <v>43564</v>
      </c>
      <c r="D202" s="115">
        <v>43565</v>
      </c>
      <c r="E202" s="114" t="s">
        <v>899</v>
      </c>
      <c r="F202" s="114" t="s">
        <v>3235</v>
      </c>
      <c r="G202" s="114" t="s">
        <v>900</v>
      </c>
      <c r="H202" s="114" t="s">
        <v>901</v>
      </c>
      <c r="I202" s="116">
        <v>61.92</v>
      </c>
      <c r="J202" s="114" t="s">
        <v>350</v>
      </c>
      <c r="K202" s="114" t="s">
        <v>66</v>
      </c>
      <c r="L202" s="117" t="s">
        <v>307</v>
      </c>
    </row>
    <row r="203" spans="1:12" s="106" customFormat="1" ht="15" customHeight="1">
      <c r="A203" s="113">
        <v>2019</v>
      </c>
      <c r="B203" s="114">
        <v>207</v>
      </c>
      <c r="C203" s="115">
        <v>43494</v>
      </c>
      <c r="D203" s="115">
        <v>43566</v>
      </c>
      <c r="E203" s="114"/>
      <c r="F203" s="114" t="s">
        <v>3240</v>
      </c>
      <c r="G203" s="114" t="s">
        <v>542</v>
      </c>
      <c r="H203" s="114" t="s">
        <v>543</v>
      </c>
      <c r="I203" s="116">
        <v>1054.8</v>
      </c>
      <c r="J203" s="114" t="s">
        <v>350</v>
      </c>
      <c r="K203" s="114" t="s">
        <v>544</v>
      </c>
      <c r="L203" s="117" t="s">
        <v>545</v>
      </c>
    </row>
    <row r="204" spans="1:12" s="106" customFormat="1" ht="15" customHeight="1">
      <c r="A204" s="113">
        <v>2019</v>
      </c>
      <c r="B204" s="114">
        <v>685</v>
      </c>
      <c r="C204" s="115">
        <v>43560</v>
      </c>
      <c r="D204" s="115">
        <v>43566</v>
      </c>
      <c r="E204" s="114" t="s">
        <v>891</v>
      </c>
      <c r="F204" s="114" t="s">
        <v>540</v>
      </c>
      <c r="G204" s="114" t="s">
        <v>405</v>
      </c>
      <c r="H204" s="114" t="s">
        <v>892</v>
      </c>
      <c r="I204" s="116">
        <v>221.52</v>
      </c>
      <c r="J204" s="114" t="s">
        <v>350</v>
      </c>
      <c r="K204" s="114" t="s">
        <v>66</v>
      </c>
      <c r="L204" s="117" t="s">
        <v>307</v>
      </c>
    </row>
    <row r="205" spans="1:12" s="106" customFormat="1" ht="15" customHeight="1">
      <c r="A205" s="113">
        <v>2019</v>
      </c>
      <c r="B205" s="114">
        <v>283</v>
      </c>
      <c r="C205" s="115">
        <v>43508</v>
      </c>
      <c r="D205" s="115">
        <v>43566</v>
      </c>
      <c r="E205" s="114" t="s">
        <v>607</v>
      </c>
      <c r="F205" s="114" t="s">
        <v>3203</v>
      </c>
      <c r="G205" s="114" t="s">
        <v>608</v>
      </c>
      <c r="H205" s="114" t="s">
        <v>603</v>
      </c>
      <c r="I205" s="116">
        <v>130.44</v>
      </c>
      <c r="J205" s="114" t="s">
        <v>350</v>
      </c>
      <c r="K205" s="114" t="s">
        <v>544</v>
      </c>
      <c r="L205" s="117" t="s">
        <v>545</v>
      </c>
    </row>
    <row r="206" spans="1:12" s="106" customFormat="1" ht="15" customHeight="1">
      <c r="A206" s="113">
        <v>2019</v>
      </c>
      <c r="B206" s="114">
        <v>606</v>
      </c>
      <c r="C206" s="115">
        <v>43549</v>
      </c>
      <c r="D206" s="115">
        <v>43566</v>
      </c>
      <c r="E206" s="114" t="s">
        <v>811</v>
      </c>
      <c r="F206" s="114" t="s">
        <v>647</v>
      </c>
      <c r="G206" s="114" t="s">
        <v>812</v>
      </c>
      <c r="H206" s="114" t="s">
        <v>648</v>
      </c>
      <c r="I206" s="116">
        <v>492</v>
      </c>
      <c r="J206" s="114" t="s">
        <v>350</v>
      </c>
      <c r="K206" s="114" t="s">
        <v>119</v>
      </c>
      <c r="L206" s="117" t="s">
        <v>748</v>
      </c>
    </row>
    <row r="207" spans="1:12" s="106" customFormat="1" ht="15" customHeight="1">
      <c r="A207" s="113">
        <v>2019</v>
      </c>
      <c r="B207" s="114">
        <v>688</v>
      </c>
      <c r="C207" s="115">
        <v>43560</v>
      </c>
      <c r="D207" s="115">
        <v>43566</v>
      </c>
      <c r="E207" s="114" t="s">
        <v>671</v>
      </c>
      <c r="F207" s="114" t="s">
        <v>3246</v>
      </c>
      <c r="G207" s="114" t="s">
        <v>672</v>
      </c>
      <c r="H207" s="114" t="s">
        <v>896</v>
      </c>
      <c r="I207" s="116">
        <v>28.68</v>
      </c>
      <c r="J207" s="114" t="s">
        <v>350</v>
      </c>
      <c r="K207" s="114" t="s">
        <v>94</v>
      </c>
      <c r="L207" s="117" t="s">
        <v>674</v>
      </c>
    </row>
    <row r="208" spans="1:12" s="106" customFormat="1" ht="15" customHeight="1">
      <c r="A208" s="113">
        <v>2019</v>
      </c>
      <c r="B208" s="114">
        <v>716</v>
      </c>
      <c r="C208" s="115">
        <v>43564</v>
      </c>
      <c r="D208" s="115">
        <v>43567</v>
      </c>
      <c r="E208" s="114" t="s">
        <v>909</v>
      </c>
      <c r="F208" s="114" t="s">
        <v>910</v>
      </c>
      <c r="G208" s="114" t="s">
        <v>910</v>
      </c>
      <c r="H208" s="114" t="s">
        <v>911</v>
      </c>
      <c r="I208" s="116">
        <v>1663.92</v>
      </c>
      <c r="J208" s="114" t="s">
        <v>350</v>
      </c>
      <c r="K208" s="114" t="s">
        <v>99</v>
      </c>
      <c r="L208" s="117" t="s">
        <v>439</v>
      </c>
    </row>
    <row r="209" spans="1:12" s="106" customFormat="1" ht="15" customHeight="1">
      <c r="A209" s="113">
        <v>2019</v>
      </c>
      <c r="B209" s="114">
        <v>653</v>
      </c>
      <c r="C209" s="115">
        <v>43556</v>
      </c>
      <c r="D209" s="115">
        <v>43568</v>
      </c>
      <c r="E209" s="114" t="s">
        <v>867</v>
      </c>
      <c r="F209" s="114" t="s">
        <v>341</v>
      </c>
      <c r="G209" s="114" t="s">
        <v>361</v>
      </c>
      <c r="H209" s="114" t="s">
        <v>868</v>
      </c>
      <c r="I209" s="116">
        <v>56.28</v>
      </c>
      <c r="J209" s="114" t="s">
        <v>350</v>
      </c>
      <c r="K209" s="114" t="s">
        <v>363</v>
      </c>
      <c r="L209" s="117" t="s">
        <v>364</v>
      </c>
    </row>
    <row r="210" spans="1:12" s="106" customFormat="1" ht="15" customHeight="1">
      <c r="A210" s="113">
        <v>2019</v>
      </c>
      <c r="B210" s="114">
        <v>605</v>
      </c>
      <c r="C210" s="115">
        <v>43549</v>
      </c>
      <c r="D210" s="115">
        <v>43568</v>
      </c>
      <c r="E210" s="114" t="s">
        <v>809</v>
      </c>
      <c r="F210" s="114" t="s">
        <v>475</v>
      </c>
      <c r="G210" s="114" t="s">
        <v>467</v>
      </c>
      <c r="H210" s="114" t="s">
        <v>810</v>
      </c>
      <c r="I210" s="116">
        <v>209.4</v>
      </c>
      <c r="J210" s="114" t="s">
        <v>350</v>
      </c>
      <c r="K210" s="114" t="s">
        <v>628</v>
      </c>
      <c r="L210" s="117" t="s">
        <v>629</v>
      </c>
    </row>
    <row r="211" spans="1:12" s="106" customFormat="1" ht="15" customHeight="1">
      <c r="A211" s="113">
        <v>2019</v>
      </c>
      <c r="B211" s="114">
        <v>620</v>
      </c>
      <c r="C211" s="115">
        <v>43549</v>
      </c>
      <c r="D211" s="115">
        <v>43570</v>
      </c>
      <c r="E211" s="114"/>
      <c r="F211" s="114" t="s">
        <v>3235</v>
      </c>
      <c r="G211" s="114" t="s">
        <v>421</v>
      </c>
      <c r="H211" s="114" t="s">
        <v>837</v>
      </c>
      <c r="I211" s="116">
        <v>130.91999999999999</v>
      </c>
      <c r="J211" s="114" t="s">
        <v>350</v>
      </c>
      <c r="K211" s="114" t="s">
        <v>40</v>
      </c>
      <c r="L211" s="117" t="s">
        <v>640</v>
      </c>
    </row>
    <row r="212" spans="1:12" s="106" customFormat="1" ht="15" customHeight="1">
      <c r="A212" s="113">
        <v>2019</v>
      </c>
      <c r="B212" s="114">
        <v>367</v>
      </c>
      <c r="C212" s="115">
        <v>43515</v>
      </c>
      <c r="D212" s="115">
        <v>43570</v>
      </c>
      <c r="E212" s="114"/>
      <c r="F212" s="114" t="s">
        <v>3235</v>
      </c>
      <c r="G212" s="114" t="s">
        <v>692</v>
      </c>
      <c r="H212" s="114" t="s">
        <v>693</v>
      </c>
      <c r="I212" s="116">
        <v>27.48</v>
      </c>
      <c r="J212" s="114" t="s">
        <v>350</v>
      </c>
      <c r="K212" s="114" t="s">
        <v>126</v>
      </c>
      <c r="L212" s="117" t="s">
        <v>694</v>
      </c>
    </row>
    <row r="213" spans="1:12" s="106" customFormat="1" ht="15" customHeight="1">
      <c r="A213" s="113">
        <v>2019</v>
      </c>
      <c r="B213" s="114">
        <v>379</v>
      </c>
      <c r="C213" s="115">
        <v>43515</v>
      </c>
      <c r="D213" s="115">
        <v>43570</v>
      </c>
      <c r="E213" s="114"/>
      <c r="F213" s="114" t="s">
        <v>3252</v>
      </c>
      <c r="G213" s="114" t="s">
        <v>701</v>
      </c>
      <c r="H213" s="114" t="s">
        <v>702</v>
      </c>
      <c r="I213" s="116">
        <v>54.96</v>
      </c>
      <c r="J213" s="114" t="s">
        <v>350</v>
      </c>
      <c r="K213" s="114" t="s">
        <v>29</v>
      </c>
      <c r="L213" s="117" t="s">
        <v>315</v>
      </c>
    </row>
    <row r="214" spans="1:12" s="106" customFormat="1" ht="15" customHeight="1">
      <c r="A214" s="113">
        <v>2019</v>
      </c>
      <c r="B214" s="114">
        <v>333</v>
      </c>
      <c r="C214" s="115">
        <v>43510</v>
      </c>
      <c r="D214" s="115">
        <v>43570</v>
      </c>
      <c r="E214" s="114" t="s">
        <v>658</v>
      </c>
      <c r="F214" s="114" t="s">
        <v>3235</v>
      </c>
      <c r="G214" s="114" t="s">
        <v>659</v>
      </c>
      <c r="H214" s="114" t="s">
        <v>660</v>
      </c>
      <c r="I214" s="116">
        <v>30</v>
      </c>
      <c r="J214" s="114" t="s">
        <v>350</v>
      </c>
      <c r="K214" s="114" t="s">
        <v>39</v>
      </c>
      <c r="L214" s="117" t="s">
        <v>661</v>
      </c>
    </row>
    <row r="215" spans="1:12" s="106" customFormat="1" ht="15" customHeight="1">
      <c r="A215" s="113">
        <v>2019</v>
      </c>
      <c r="B215" s="114">
        <v>515</v>
      </c>
      <c r="C215" s="115">
        <v>43532</v>
      </c>
      <c r="D215" s="115">
        <v>43570</v>
      </c>
      <c r="E215" s="114" t="s">
        <v>750</v>
      </c>
      <c r="F215" s="114" t="s">
        <v>3236</v>
      </c>
      <c r="G215" s="114" t="s">
        <v>751</v>
      </c>
      <c r="H215" s="114" t="s">
        <v>752</v>
      </c>
      <c r="I215" s="116">
        <v>126.96</v>
      </c>
      <c r="J215" s="114" t="s">
        <v>350</v>
      </c>
      <c r="K215" s="114" t="s">
        <v>55</v>
      </c>
      <c r="L215" s="117" t="s">
        <v>493</v>
      </c>
    </row>
    <row r="216" spans="1:12" s="106" customFormat="1" ht="15" customHeight="1">
      <c r="A216" s="113">
        <v>2019</v>
      </c>
      <c r="B216" s="114">
        <v>335</v>
      </c>
      <c r="C216" s="115">
        <v>43510</v>
      </c>
      <c r="D216" s="115">
        <v>43570</v>
      </c>
      <c r="E216" s="114" t="s">
        <v>662</v>
      </c>
      <c r="F216" s="114" t="s">
        <v>3236</v>
      </c>
      <c r="G216" s="114" t="s">
        <v>663</v>
      </c>
      <c r="H216" s="114" t="s">
        <v>302</v>
      </c>
      <c r="I216" s="116">
        <v>48.36</v>
      </c>
      <c r="J216" s="114" t="s">
        <v>350</v>
      </c>
      <c r="K216" s="114" t="s">
        <v>35</v>
      </c>
      <c r="L216" s="117" t="s">
        <v>328</v>
      </c>
    </row>
    <row r="217" spans="1:12" s="106" customFormat="1" ht="15" customHeight="1">
      <c r="A217" s="113">
        <v>2019</v>
      </c>
      <c r="B217" s="114">
        <v>649</v>
      </c>
      <c r="C217" s="115">
        <v>43553</v>
      </c>
      <c r="D217" s="115">
        <v>43572</v>
      </c>
      <c r="E217" s="114"/>
      <c r="F217" s="114" t="s">
        <v>3236</v>
      </c>
      <c r="G217" s="114" t="s">
        <v>856</v>
      </c>
      <c r="H217" s="114" t="s">
        <v>476</v>
      </c>
      <c r="I217" s="116">
        <v>336.48</v>
      </c>
      <c r="J217" s="114" t="s">
        <v>350</v>
      </c>
      <c r="K217" s="114" t="s">
        <v>95</v>
      </c>
      <c r="L217" s="117" t="s">
        <v>383</v>
      </c>
    </row>
    <row r="218" spans="1:12" s="106" customFormat="1" ht="15" customHeight="1">
      <c r="A218" s="113">
        <v>2019</v>
      </c>
      <c r="B218" s="114">
        <v>679</v>
      </c>
      <c r="C218" s="115">
        <v>43559</v>
      </c>
      <c r="D218" s="115">
        <v>43572</v>
      </c>
      <c r="E218" s="114" t="s">
        <v>880</v>
      </c>
      <c r="F218" s="114" t="s">
        <v>973</v>
      </c>
      <c r="G218" s="114" t="s">
        <v>881</v>
      </c>
      <c r="H218" s="114" t="s">
        <v>882</v>
      </c>
      <c r="I218" s="116">
        <v>201</v>
      </c>
      <c r="J218" s="114" t="s">
        <v>350</v>
      </c>
      <c r="K218" s="114" t="s">
        <v>555</v>
      </c>
      <c r="L218" s="117" t="s">
        <v>556</v>
      </c>
    </row>
    <row r="219" spans="1:12" s="106" customFormat="1" ht="15" customHeight="1">
      <c r="A219" s="113">
        <v>2019</v>
      </c>
      <c r="B219" s="114">
        <v>769</v>
      </c>
      <c r="C219" s="115">
        <v>43570</v>
      </c>
      <c r="D219" s="115">
        <v>43572</v>
      </c>
      <c r="E219" s="114"/>
      <c r="F219" s="114" t="s">
        <v>3235</v>
      </c>
      <c r="G219" s="114" t="s">
        <v>753</v>
      </c>
      <c r="H219" s="114" t="s">
        <v>476</v>
      </c>
      <c r="I219" s="116">
        <v>413.04</v>
      </c>
      <c r="J219" s="114" t="s">
        <v>350</v>
      </c>
      <c r="K219" s="114" t="s">
        <v>130</v>
      </c>
      <c r="L219" s="117" t="s">
        <v>772</v>
      </c>
    </row>
    <row r="220" spans="1:12" s="106" customFormat="1" ht="15" customHeight="1">
      <c r="A220" s="113">
        <v>2019</v>
      </c>
      <c r="B220" s="114">
        <v>548</v>
      </c>
      <c r="C220" s="115">
        <v>43538</v>
      </c>
      <c r="D220" s="115">
        <v>43572</v>
      </c>
      <c r="E220" s="114" t="s">
        <v>768</v>
      </c>
      <c r="F220" s="114" t="s">
        <v>3198</v>
      </c>
      <c r="G220" s="114" t="s">
        <v>769</v>
      </c>
      <c r="H220" s="114" t="s">
        <v>554</v>
      </c>
      <c r="I220" s="116">
        <v>139.26</v>
      </c>
      <c r="J220" s="114" t="s">
        <v>350</v>
      </c>
      <c r="K220" s="114" t="s">
        <v>331</v>
      </c>
      <c r="L220" s="117" t="s">
        <v>332</v>
      </c>
    </row>
    <row r="221" spans="1:12" s="106" customFormat="1" ht="15" customHeight="1">
      <c r="A221" s="113">
        <v>2019</v>
      </c>
      <c r="B221" s="114">
        <v>601</v>
      </c>
      <c r="C221" s="115">
        <v>43546</v>
      </c>
      <c r="D221" s="115">
        <v>43573</v>
      </c>
      <c r="E221" s="114" t="s">
        <v>402</v>
      </c>
      <c r="F221" s="114" t="s">
        <v>540</v>
      </c>
      <c r="G221" s="114" t="s">
        <v>403</v>
      </c>
      <c r="H221" s="114" t="s">
        <v>302</v>
      </c>
      <c r="I221" s="116">
        <v>1620</v>
      </c>
      <c r="J221" s="114" t="s">
        <v>350</v>
      </c>
      <c r="K221" s="114" t="s">
        <v>49</v>
      </c>
      <c r="L221" s="117" t="s">
        <v>401</v>
      </c>
    </row>
    <row r="222" spans="1:12" s="106" customFormat="1" ht="15" customHeight="1">
      <c r="A222" s="113">
        <v>2019</v>
      </c>
      <c r="B222" s="114">
        <v>680</v>
      </c>
      <c r="C222" s="115">
        <v>43559</v>
      </c>
      <c r="D222" s="115">
        <v>43573</v>
      </c>
      <c r="E222" s="114" t="s">
        <v>883</v>
      </c>
      <c r="F222" s="114" t="s">
        <v>973</v>
      </c>
      <c r="G222" s="114" t="s">
        <v>884</v>
      </c>
      <c r="H222" s="114" t="s">
        <v>885</v>
      </c>
      <c r="I222" s="116">
        <v>103.98</v>
      </c>
      <c r="J222" s="114" t="s">
        <v>350</v>
      </c>
      <c r="K222" s="114" t="s">
        <v>103</v>
      </c>
      <c r="L222" s="117" t="s">
        <v>426</v>
      </c>
    </row>
    <row r="223" spans="1:12" s="106" customFormat="1" ht="15" customHeight="1">
      <c r="A223" s="113">
        <v>2019</v>
      </c>
      <c r="B223" s="114">
        <v>687</v>
      </c>
      <c r="C223" s="115">
        <v>43560</v>
      </c>
      <c r="D223" s="115">
        <v>43573</v>
      </c>
      <c r="E223" s="114"/>
      <c r="F223" s="114" t="s">
        <v>3235</v>
      </c>
      <c r="G223" s="114" t="s">
        <v>895</v>
      </c>
      <c r="H223" s="114" t="s">
        <v>476</v>
      </c>
      <c r="I223" s="116">
        <v>149.58000000000001</v>
      </c>
      <c r="J223" s="114" t="s">
        <v>350</v>
      </c>
      <c r="K223" s="114" t="s">
        <v>103</v>
      </c>
      <c r="L223" s="117" t="s">
        <v>426</v>
      </c>
    </row>
    <row r="224" spans="1:12" s="106" customFormat="1" ht="15" customHeight="1">
      <c r="A224" s="113">
        <v>2019</v>
      </c>
      <c r="B224" s="114">
        <v>851</v>
      </c>
      <c r="C224" s="115">
        <v>43578</v>
      </c>
      <c r="D224" s="115">
        <v>43573</v>
      </c>
      <c r="E224" s="114" t="s">
        <v>768</v>
      </c>
      <c r="F224" s="114" t="s">
        <v>3198</v>
      </c>
      <c r="G224" s="114" t="s">
        <v>769</v>
      </c>
      <c r="H224" s="114" t="s">
        <v>953</v>
      </c>
      <c r="I224" s="116">
        <v>717.36</v>
      </c>
      <c r="J224" s="114" t="s">
        <v>350</v>
      </c>
      <c r="K224" s="114" t="s">
        <v>331</v>
      </c>
      <c r="L224" s="117" t="s">
        <v>332</v>
      </c>
    </row>
    <row r="225" spans="1:12" s="106" customFormat="1" ht="15" customHeight="1">
      <c r="A225" s="113">
        <v>2019</v>
      </c>
      <c r="B225" s="114">
        <v>359</v>
      </c>
      <c r="C225" s="115">
        <v>43514</v>
      </c>
      <c r="D225" s="115">
        <v>43573</v>
      </c>
      <c r="E225" s="114"/>
      <c r="F225" s="114" t="s">
        <v>3203</v>
      </c>
      <c r="G225" s="114" t="s">
        <v>680</v>
      </c>
      <c r="H225" s="114" t="s">
        <v>681</v>
      </c>
      <c r="I225" s="116">
        <v>1156.2</v>
      </c>
      <c r="J225" s="114" t="s">
        <v>350</v>
      </c>
      <c r="K225" s="114" t="s">
        <v>31</v>
      </c>
      <c r="L225" s="117" t="s">
        <v>351</v>
      </c>
    </row>
    <row r="226" spans="1:12" s="106" customFormat="1" ht="15" customHeight="1">
      <c r="A226" s="113">
        <v>2019</v>
      </c>
      <c r="B226" s="114">
        <v>4</v>
      </c>
      <c r="C226" s="115">
        <v>43468</v>
      </c>
      <c r="D226" s="115">
        <v>43573</v>
      </c>
      <c r="E226" s="114" t="s">
        <v>300</v>
      </c>
      <c r="F226" s="114" t="s">
        <v>647</v>
      </c>
      <c r="G226" s="114" t="s">
        <v>301</v>
      </c>
      <c r="H226" s="114" t="s">
        <v>302</v>
      </c>
      <c r="I226" s="116">
        <v>569.88</v>
      </c>
      <c r="J226" s="114" t="s">
        <v>219</v>
      </c>
      <c r="K226" s="114" t="s">
        <v>72</v>
      </c>
      <c r="L226" s="117" t="s">
        <v>303</v>
      </c>
    </row>
    <row r="227" spans="1:12" s="106" customFormat="1" ht="15" customHeight="1">
      <c r="A227" s="113">
        <v>2019</v>
      </c>
      <c r="B227" s="114">
        <v>814</v>
      </c>
      <c r="C227" s="115">
        <v>43573</v>
      </c>
      <c r="D227" s="115">
        <v>43573</v>
      </c>
      <c r="E227" s="114" t="s">
        <v>932</v>
      </c>
      <c r="F227" s="114" t="s">
        <v>341</v>
      </c>
      <c r="G227" s="114" t="s">
        <v>933</v>
      </c>
      <c r="H227" s="114" t="s">
        <v>934</v>
      </c>
      <c r="I227" s="116">
        <v>53.88</v>
      </c>
      <c r="J227" s="114" t="s">
        <v>350</v>
      </c>
      <c r="K227" s="114" t="s">
        <v>935</v>
      </c>
      <c r="L227" s="117" t="s">
        <v>936</v>
      </c>
    </row>
    <row r="228" spans="1:12" s="106" customFormat="1" ht="15" customHeight="1">
      <c r="A228" s="113">
        <v>2019</v>
      </c>
      <c r="B228" s="114">
        <v>850</v>
      </c>
      <c r="C228" s="115">
        <v>43578</v>
      </c>
      <c r="D228" s="115">
        <v>43574</v>
      </c>
      <c r="E228" s="114" t="s">
        <v>952</v>
      </c>
      <c r="F228" s="114" t="s">
        <v>341</v>
      </c>
      <c r="G228" s="114" t="s">
        <v>361</v>
      </c>
      <c r="H228" s="114" t="s">
        <v>631</v>
      </c>
      <c r="I228" s="116">
        <v>382.56</v>
      </c>
      <c r="J228" s="114" t="s">
        <v>350</v>
      </c>
      <c r="K228" s="114" t="s">
        <v>408</v>
      </c>
      <c r="L228" s="117" t="s">
        <v>409</v>
      </c>
    </row>
    <row r="229" spans="1:12" s="106" customFormat="1" ht="15" customHeight="1">
      <c r="A229" s="113">
        <v>2019</v>
      </c>
      <c r="B229" s="114">
        <v>353</v>
      </c>
      <c r="C229" s="115">
        <v>43511</v>
      </c>
      <c r="D229" s="115">
        <v>43578</v>
      </c>
      <c r="E229" s="114" t="s">
        <v>675</v>
      </c>
      <c r="F229" s="114" t="s">
        <v>3245</v>
      </c>
      <c r="G229" s="114" t="s">
        <v>676</v>
      </c>
      <c r="H229" s="114" t="s">
        <v>677</v>
      </c>
      <c r="I229" s="116">
        <v>331.32</v>
      </c>
      <c r="J229" s="114" t="s">
        <v>350</v>
      </c>
      <c r="K229" s="114" t="s">
        <v>52</v>
      </c>
      <c r="L229" s="117" t="s">
        <v>319</v>
      </c>
    </row>
    <row r="230" spans="1:12" s="106" customFormat="1" ht="15" customHeight="1">
      <c r="A230" s="113">
        <v>2019</v>
      </c>
      <c r="B230" s="114">
        <v>686</v>
      </c>
      <c r="C230" s="115">
        <v>43560</v>
      </c>
      <c r="D230" s="115">
        <v>43578</v>
      </c>
      <c r="E230" s="114" t="s">
        <v>893</v>
      </c>
      <c r="F230" s="114" t="s">
        <v>540</v>
      </c>
      <c r="G230" s="114" t="s">
        <v>405</v>
      </c>
      <c r="H230" s="114" t="s">
        <v>894</v>
      </c>
      <c r="I230" s="116">
        <v>100.44</v>
      </c>
      <c r="J230" s="114" t="s">
        <v>350</v>
      </c>
      <c r="K230" s="114" t="s">
        <v>66</v>
      </c>
      <c r="L230" s="117" t="s">
        <v>307</v>
      </c>
    </row>
    <row r="231" spans="1:12" s="106" customFormat="1" ht="15" customHeight="1">
      <c r="A231" s="113">
        <v>2019</v>
      </c>
      <c r="B231" s="114">
        <v>820</v>
      </c>
      <c r="C231" s="115">
        <v>43573</v>
      </c>
      <c r="D231" s="115">
        <v>43578</v>
      </c>
      <c r="E231" s="114" t="s">
        <v>947</v>
      </c>
      <c r="F231" s="114" t="s">
        <v>647</v>
      </c>
      <c r="G231" s="114" t="s">
        <v>812</v>
      </c>
      <c r="H231" s="114" t="s">
        <v>948</v>
      </c>
      <c r="I231" s="116">
        <v>375.6</v>
      </c>
      <c r="J231" s="114" t="s">
        <v>350</v>
      </c>
      <c r="K231" s="114" t="s">
        <v>119</v>
      </c>
      <c r="L231" s="117" t="s">
        <v>748</v>
      </c>
    </row>
    <row r="232" spans="1:12" s="106" customFormat="1" ht="15" customHeight="1">
      <c r="A232" s="113">
        <v>2019</v>
      </c>
      <c r="B232" s="114">
        <v>785</v>
      </c>
      <c r="C232" s="115">
        <v>43570</v>
      </c>
      <c r="D232" s="115">
        <v>43579</v>
      </c>
      <c r="E232" s="114" t="s">
        <v>927</v>
      </c>
      <c r="F232" s="114" t="s">
        <v>3253</v>
      </c>
      <c r="G232" s="114" t="s">
        <v>928</v>
      </c>
      <c r="H232" s="114" t="s">
        <v>929</v>
      </c>
      <c r="I232" s="116">
        <v>164.88</v>
      </c>
      <c r="J232" s="114" t="s">
        <v>350</v>
      </c>
      <c r="K232" s="114" t="s">
        <v>128</v>
      </c>
      <c r="L232" s="117" t="s">
        <v>615</v>
      </c>
    </row>
    <row r="233" spans="1:12" s="106" customFormat="1" ht="15" customHeight="1">
      <c r="A233" s="113">
        <v>2019</v>
      </c>
      <c r="B233" s="114">
        <v>636</v>
      </c>
      <c r="C233" s="115">
        <v>43551</v>
      </c>
      <c r="D233" s="115">
        <v>43579</v>
      </c>
      <c r="E233" s="114"/>
      <c r="F233" s="114" t="s">
        <v>3235</v>
      </c>
      <c r="G233" s="114" t="s">
        <v>854</v>
      </c>
      <c r="H233" s="114" t="s">
        <v>855</v>
      </c>
      <c r="I233" s="116">
        <v>695.88</v>
      </c>
      <c r="J233" s="114" t="s">
        <v>350</v>
      </c>
      <c r="K233" s="114" t="s">
        <v>59</v>
      </c>
      <c r="L233" s="117" t="s">
        <v>679</v>
      </c>
    </row>
    <row r="234" spans="1:12" s="106" customFormat="1" ht="15" customHeight="1">
      <c r="A234" s="113">
        <v>2019</v>
      </c>
      <c r="B234" s="114">
        <v>597</v>
      </c>
      <c r="C234" s="115">
        <v>43546</v>
      </c>
      <c r="D234" s="115">
        <v>43579</v>
      </c>
      <c r="E234" s="114" t="s">
        <v>800</v>
      </c>
      <c r="F234" s="114" t="s">
        <v>3198</v>
      </c>
      <c r="G234" s="114" t="s">
        <v>801</v>
      </c>
      <c r="H234" s="114" t="s">
        <v>802</v>
      </c>
      <c r="I234" s="116">
        <v>27.48</v>
      </c>
      <c r="J234" s="114" t="s">
        <v>350</v>
      </c>
      <c r="K234" s="114" t="s">
        <v>52</v>
      </c>
      <c r="L234" s="117" t="s">
        <v>319</v>
      </c>
    </row>
    <row r="235" spans="1:12" s="106" customFormat="1" ht="15" customHeight="1">
      <c r="A235" s="113">
        <v>2019</v>
      </c>
      <c r="B235" s="114">
        <v>614</v>
      </c>
      <c r="C235" s="115">
        <v>43549</v>
      </c>
      <c r="D235" s="115">
        <v>43579</v>
      </c>
      <c r="E235" s="114"/>
      <c r="F235" s="114" t="s">
        <v>807</v>
      </c>
      <c r="G235" s="114" t="s">
        <v>807</v>
      </c>
      <c r="H235" s="114" t="s">
        <v>831</v>
      </c>
      <c r="I235" s="116">
        <v>54</v>
      </c>
      <c r="J235" s="114" t="s">
        <v>350</v>
      </c>
      <c r="K235" s="114" t="s">
        <v>74</v>
      </c>
      <c r="L235" s="117" t="s">
        <v>832</v>
      </c>
    </row>
    <row r="236" spans="1:12" s="106" customFormat="1" ht="15" customHeight="1">
      <c r="A236" s="113">
        <v>2019</v>
      </c>
      <c r="B236" s="114">
        <v>366</v>
      </c>
      <c r="C236" s="115">
        <v>43515</v>
      </c>
      <c r="D236" s="115">
        <v>43579</v>
      </c>
      <c r="E236" s="114" t="s">
        <v>687</v>
      </c>
      <c r="F236" s="114" t="s">
        <v>647</v>
      </c>
      <c r="G236" s="114" t="s">
        <v>688</v>
      </c>
      <c r="H236" s="114" t="s">
        <v>302</v>
      </c>
      <c r="I236" s="116">
        <v>970</v>
      </c>
      <c r="J236" s="114" t="s">
        <v>350</v>
      </c>
      <c r="K236" s="114" t="s">
        <v>28</v>
      </c>
      <c r="L236" s="117" t="s">
        <v>689</v>
      </c>
    </row>
    <row r="237" spans="1:12" s="106" customFormat="1" ht="15" customHeight="1">
      <c r="A237" s="113">
        <v>2019</v>
      </c>
      <c r="B237" s="114">
        <v>366</v>
      </c>
      <c r="C237" s="115">
        <v>43515</v>
      </c>
      <c r="D237" s="115">
        <v>43579</v>
      </c>
      <c r="E237" s="114" t="s">
        <v>690</v>
      </c>
      <c r="F237" s="114" t="s">
        <v>647</v>
      </c>
      <c r="G237" s="114" t="s">
        <v>688</v>
      </c>
      <c r="H237" s="114" t="s">
        <v>302</v>
      </c>
      <c r="I237" s="116">
        <v>970</v>
      </c>
      <c r="J237" s="114" t="s">
        <v>350</v>
      </c>
      <c r="K237" s="114" t="s">
        <v>28</v>
      </c>
      <c r="L237" s="117" t="s">
        <v>689</v>
      </c>
    </row>
    <row r="238" spans="1:12" s="106" customFormat="1" ht="15" customHeight="1">
      <c r="A238" s="113">
        <v>2019</v>
      </c>
      <c r="B238" s="114">
        <v>366</v>
      </c>
      <c r="C238" s="115">
        <v>43515</v>
      </c>
      <c r="D238" s="115">
        <v>43579</v>
      </c>
      <c r="E238" s="114" t="s">
        <v>691</v>
      </c>
      <c r="F238" s="114" t="s">
        <v>647</v>
      </c>
      <c r="G238" s="114" t="s">
        <v>688</v>
      </c>
      <c r="H238" s="114" t="s">
        <v>302</v>
      </c>
      <c r="I238" s="116">
        <v>970</v>
      </c>
      <c r="J238" s="114" t="s">
        <v>350</v>
      </c>
      <c r="K238" s="114" t="s">
        <v>28</v>
      </c>
      <c r="L238" s="117" t="s">
        <v>689</v>
      </c>
    </row>
    <row r="239" spans="1:12" s="106" customFormat="1" ht="15" customHeight="1">
      <c r="A239" s="113">
        <v>2019</v>
      </c>
      <c r="B239" s="114">
        <v>579</v>
      </c>
      <c r="C239" s="115">
        <v>43543</v>
      </c>
      <c r="D239" s="115">
        <v>43579</v>
      </c>
      <c r="E239" s="114" t="s">
        <v>794</v>
      </c>
      <c r="F239" s="114" t="s">
        <v>2554</v>
      </c>
      <c r="G239" s="114" t="s">
        <v>696</v>
      </c>
      <c r="H239" s="114" t="s">
        <v>302</v>
      </c>
      <c r="I239" s="116">
        <v>371.52</v>
      </c>
      <c r="J239" s="114" t="s">
        <v>350</v>
      </c>
      <c r="K239" s="114" t="s">
        <v>795</v>
      </c>
      <c r="L239" s="117" t="s">
        <v>796</v>
      </c>
    </row>
    <row r="240" spans="1:12" s="106" customFormat="1" ht="15" customHeight="1">
      <c r="A240" s="113">
        <v>2019</v>
      </c>
      <c r="B240" s="114">
        <v>518</v>
      </c>
      <c r="C240" s="115">
        <v>43532</v>
      </c>
      <c r="D240" s="115">
        <v>43579</v>
      </c>
      <c r="E240" s="114"/>
      <c r="F240" s="114" t="s">
        <v>3236</v>
      </c>
      <c r="G240" s="114" t="s">
        <v>758</v>
      </c>
      <c r="H240" s="114" t="s">
        <v>385</v>
      </c>
      <c r="I240" s="116">
        <v>586.32000000000005</v>
      </c>
      <c r="J240" s="114" t="s">
        <v>350</v>
      </c>
      <c r="K240" s="114" t="s">
        <v>59</v>
      </c>
      <c r="L240" s="117" t="s">
        <v>679</v>
      </c>
    </row>
    <row r="241" spans="1:12" s="106" customFormat="1" ht="15" customHeight="1">
      <c r="A241" s="113">
        <v>2019</v>
      </c>
      <c r="B241" s="114">
        <v>553</v>
      </c>
      <c r="C241" s="115">
        <v>43538</v>
      </c>
      <c r="D241" s="115">
        <v>43579</v>
      </c>
      <c r="E241" s="114" t="s">
        <v>775</v>
      </c>
      <c r="F241" s="114" t="s">
        <v>3235</v>
      </c>
      <c r="G241" s="114" t="s">
        <v>776</v>
      </c>
      <c r="H241" s="114" t="s">
        <v>462</v>
      </c>
      <c r="I241" s="116">
        <v>70.8</v>
      </c>
      <c r="J241" s="114" t="s">
        <v>350</v>
      </c>
      <c r="K241" s="114" t="s">
        <v>94</v>
      </c>
      <c r="L241" s="117" t="s">
        <v>674</v>
      </c>
    </row>
    <row r="242" spans="1:12" s="106" customFormat="1" ht="15" customHeight="1">
      <c r="A242" s="113">
        <v>2019</v>
      </c>
      <c r="B242" s="114">
        <v>652</v>
      </c>
      <c r="C242" s="115">
        <v>43556</v>
      </c>
      <c r="D242" s="115">
        <v>43580</v>
      </c>
      <c r="E242" s="114" t="s">
        <v>862</v>
      </c>
      <c r="F242" s="114" t="s">
        <v>863</v>
      </c>
      <c r="G242" s="114" t="s">
        <v>863</v>
      </c>
      <c r="H242" s="114" t="s">
        <v>864</v>
      </c>
      <c r="I242" s="116">
        <v>162.47999999999999</v>
      </c>
      <c r="J242" s="114" t="s">
        <v>350</v>
      </c>
      <c r="K242" s="114" t="s">
        <v>865</v>
      </c>
      <c r="L242" s="117" t="s">
        <v>866</v>
      </c>
    </row>
    <row r="243" spans="1:12" s="106" customFormat="1" ht="15" customHeight="1">
      <c r="A243" s="113">
        <v>2019</v>
      </c>
      <c r="B243" s="114">
        <v>331</v>
      </c>
      <c r="C243" s="115">
        <v>43510</v>
      </c>
      <c r="D243" s="115">
        <v>43581</v>
      </c>
      <c r="E243" s="114" t="s">
        <v>654</v>
      </c>
      <c r="F243" s="114" t="s">
        <v>353</v>
      </c>
      <c r="G243" s="114" t="s">
        <v>602</v>
      </c>
      <c r="H243" s="114" t="s">
        <v>302</v>
      </c>
      <c r="I243" s="116">
        <v>1169.28</v>
      </c>
      <c r="J243" s="114" t="s">
        <v>350</v>
      </c>
      <c r="K243" s="114" t="s">
        <v>35</v>
      </c>
      <c r="L243" s="117" t="s">
        <v>328</v>
      </c>
    </row>
    <row r="244" spans="1:12" s="106" customFormat="1" ht="15" customHeight="1">
      <c r="A244" s="113">
        <v>2019</v>
      </c>
      <c r="B244" s="114">
        <v>658</v>
      </c>
      <c r="C244" s="115">
        <v>43557</v>
      </c>
      <c r="D244" s="115">
        <v>43581</v>
      </c>
      <c r="E244" s="114" t="s">
        <v>872</v>
      </c>
      <c r="F244" s="114" t="s">
        <v>3198</v>
      </c>
      <c r="G244" s="114" t="s">
        <v>873</v>
      </c>
      <c r="H244" s="114" t="s">
        <v>302</v>
      </c>
      <c r="I244" s="116">
        <v>108</v>
      </c>
      <c r="J244" s="114" t="s">
        <v>350</v>
      </c>
      <c r="K244" s="114" t="s">
        <v>53</v>
      </c>
      <c r="L244" s="117" t="s">
        <v>377</v>
      </c>
    </row>
    <row r="245" spans="1:12" s="106" customFormat="1" ht="15" customHeight="1">
      <c r="A245" s="113">
        <v>2019</v>
      </c>
      <c r="B245" s="114">
        <v>693</v>
      </c>
      <c r="C245" s="115">
        <v>43563</v>
      </c>
      <c r="D245" s="115">
        <v>43581</v>
      </c>
      <c r="E245" s="114" t="s">
        <v>897</v>
      </c>
      <c r="F245" s="114" t="s">
        <v>3234</v>
      </c>
      <c r="G245" s="114" t="s">
        <v>488</v>
      </c>
      <c r="H245" s="114" t="s">
        <v>898</v>
      </c>
      <c r="I245" s="116">
        <v>406.44</v>
      </c>
      <c r="J245" s="114" t="s">
        <v>350</v>
      </c>
      <c r="K245" s="114" t="s">
        <v>53</v>
      </c>
      <c r="L245" s="117" t="s">
        <v>377</v>
      </c>
    </row>
    <row r="246" spans="1:12" s="106" customFormat="1" ht="15" customHeight="1">
      <c r="A246" s="113">
        <v>2019</v>
      </c>
      <c r="B246" s="114">
        <v>357</v>
      </c>
      <c r="C246" s="115">
        <v>43511</v>
      </c>
      <c r="D246" s="115">
        <v>43587</v>
      </c>
      <c r="E246" s="114"/>
      <c r="F246" s="114" t="s">
        <v>3236</v>
      </c>
      <c r="G246" s="114" t="s">
        <v>678</v>
      </c>
      <c r="H246" s="114" t="s">
        <v>385</v>
      </c>
      <c r="I246" s="116">
        <v>803.28</v>
      </c>
      <c r="J246" s="114" t="s">
        <v>350</v>
      </c>
      <c r="K246" s="114" t="s">
        <v>59</v>
      </c>
      <c r="L246" s="117" t="s">
        <v>679</v>
      </c>
    </row>
    <row r="247" spans="1:12" s="106" customFormat="1" ht="15" customHeight="1">
      <c r="A247" s="113">
        <v>2019</v>
      </c>
      <c r="B247" s="114">
        <v>545</v>
      </c>
      <c r="C247" s="115">
        <v>43538</v>
      </c>
      <c r="D247" s="115">
        <v>43591</v>
      </c>
      <c r="E247" s="114" t="s">
        <v>764</v>
      </c>
      <c r="F247" s="114" t="s">
        <v>973</v>
      </c>
      <c r="G247" s="114" t="s">
        <v>765</v>
      </c>
      <c r="H247" s="114" t="s">
        <v>302</v>
      </c>
      <c r="I247" s="116">
        <v>100.02</v>
      </c>
      <c r="J247" s="114" t="s">
        <v>350</v>
      </c>
      <c r="K247" s="114" t="s">
        <v>35</v>
      </c>
      <c r="L247" s="117" t="s">
        <v>328</v>
      </c>
    </row>
    <row r="248" spans="1:12" s="106" customFormat="1" ht="15" customHeight="1">
      <c r="A248" s="113">
        <v>2019</v>
      </c>
      <c r="B248" s="114">
        <v>929</v>
      </c>
      <c r="C248" s="115">
        <v>43587</v>
      </c>
      <c r="D248" s="115">
        <v>43591</v>
      </c>
      <c r="E248" s="114"/>
      <c r="F248" s="114" t="s">
        <v>3203</v>
      </c>
      <c r="G248" s="114" t="s">
        <v>979</v>
      </c>
      <c r="H248" s="114" t="s">
        <v>980</v>
      </c>
      <c r="I248" s="116">
        <v>54.96</v>
      </c>
      <c r="J248" s="114" t="s">
        <v>350</v>
      </c>
      <c r="K248" s="114" t="s">
        <v>67</v>
      </c>
      <c r="L248" s="117" t="s">
        <v>390</v>
      </c>
    </row>
    <row r="249" spans="1:12" s="106" customFormat="1" ht="15" customHeight="1">
      <c r="A249" s="113">
        <v>2019</v>
      </c>
      <c r="B249" s="114">
        <v>976</v>
      </c>
      <c r="C249" s="115">
        <v>43591</v>
      </c>
      <c r="D249" s="115">
        <v>43591</v>
      </c>
      <c r="E249" s="114"/>
      <c r="F249" s="114" t="s">
        <v>341</v>
      </c>
      <c r="G249" s="114" t="s">
        <v>355</v>
      </c>
      <c r="H249" s="114" t="s">
        <v>631</v>
      </c>
      <c r="I249" s="116">
        <v>489.6</v>
      </c>
      <c r="J249" s="114" t="s">
        <v>350</v>
      </c>
      <c r="K249" s="114" t="s">
        <v>114</v>
      </c>
      <c r="L249" s="117" t="s">
        <v>1010</v>
      </c>
    </row>
    <row r="250" spans="1:12" s="106" customFormat="1" ht="15" customHeight="1">
      <c r="A250" s="113">
        <v>2019</v>
      </c>
      <c r="B250" s="114">
        <v>949</v>
      </c>
      <c r="C250" s="115">
        <v>43588</v>
      </c>
      <c r="D250" s="115">
        <v>43591</v>
      </c>
      <c r="E250" s="114" t="s">
        <v>987</v>
      </c>
      <c r="F250" s="114" t="s">
        <v>3239</v>
      </c>
      <c r="G250" s="114" t="s">
        <v>839</v>
      </c>
      <c r="H250" s="114" t="s">
        <v>988</v>
      </c>
      <c r="I250" s="116">
        <v>54.96</v>
      </c>
      <c r="J250" s="114" t="s">
        <v>350</v>
      </c>
      <c r="K250" s="114" t="s">
        <v>989</v>
      </c>
      <c r="L250" s="117" t="s">
        <v>990</v>
      </c>
    </row>
    <row r="251" spans="1:12" s="106" customFormat="1" ht="15" customHeight="1">
      <c r="A251" s="113">
        <v>2019</v>
      </c>
      <c r="B251" s="114">
        <v>895</v>
      </c>
      <c r="C251" s="115">
        <v>43580</v>
      </c>
      <c r="D251" s="115">
        <v>43591</v>
      </c>
      <c r="E251" s="114" t="s">
        <v>956</v>
      </c>
      <c r="F251" s="114" t="s">
        <v>3235</v>
      </c>
      <c r="G251" s="114" t="s">
        <v>330</v>
      </c>
      <c r="H251" s="114" t="s">
        <v>422</v>
      </c>
      <c r="I251" s="116">
        <v>75.12</v>
      </c>
      <c r="J251" s="114" t="s">
        <v>350</v>
      </c>
      <c r="K251" s="114" t="s">
        <v>957</v>
      </c>
      <c r="L251" s="117" t="s">
        <v>958</v>
      </c>
    </row>
    <row r="252" spans="1:12" s="106" customFormat="1" ht="15" customHeight="1">
      <c r="A252" s="113">
        <v>2019</v>
      </c>
      <c r="B252" s="114">
        <v>895</v>
      </c>
      <c r="C252" s="115">
        <v>43580</v>
      </c>
      <c r="D252" s="115">
        <v>43591</v>
      </c>
      <c r="E252" s="114" t="s">
        <v>959</v>
      </c>
      <c r="F252" s="114" t="s">
        <v>3235</v>
      </c>
      <c r="G252" s="114" t="s">
        <v>330</v>
      </c>
      <c r="H252" s="114" t="s">
        <v>422</v>
      </c>
      <c r="I252" s="116">
        <v>75.12</v>
      </c>
      <c r="J252" s="114" t="s">
        <v>350</v>
      </c>
      <c r="K252" s="114" t="s">
        <v>957</v>
      </c>
      <c r="L252" s="117" t="s">
        <v>958</v>
      </c>
    </row>
    <row r="253" spans="1:12" s="106" customFormat="1" ht="15" customHeight="1">
      <c r="A253" s="113">
        <v>2019</v>
      </c>
      <c r="B253" s="114">
        <v>651</v>
      </c>
      <c r="C253" s="115">
        <v>43556</v>
      </c>
      <c r="D253" s="115">
        <v>43591</v>
      </c>
      <c r="E253" s="114" t="s">
        <v>858</v>
      </c>
      <c r="F253" s="114" t="s">
        <v>3235</v>
      </c>
      <c r="G253" s="114" t="s">
        <v>859</v>
      </c>
      <c r="H253" s="114" t="s">
        <v>302</v>
      </c>
      <c r="I253" s="116">
        <v>62.4</v>
      </c>
      <c r="J253" s="114" t="s">
        <v>350</v>
      </c>
      <c r="K253" s="114" t="s">
        <v>860</v>
      </c>
      <c r="L253" s="117" t="s">
        <v>861</v>
      </c>
    </row>
    <row r="254" spans="1:12" s="106" customFormat="1" ht="15" customHeight="1">
      <c r="A254" s="113">
        <v>2019</v>
      </c>
      <c r="B254" s="114">
        <v>909</v>
      </c>
      <c r="C254" s="115">
        <v>43580</v>
      </c>
      <c r="D254" s="115">
        <v>43591</v>
      </c>
      <c r="E254" s="114" t="s">
        <v>965</v>
      </c>
      <c r="F254" s="114" t="s">
        <v>3235</v>
      </c>
      <c r="G254" s="114" t="s">
        <v>305</v>
      </c>
      <c r="H254" s="114" t="s">
        <v>966</v>
      </c>
      <c r="I254" s="116">
        <v>193.56</v>
      </c>
      <c r="J254" s="114" t="s">
        <v>350</v>
      </c>
      <c r="K254" s="114" t="s">
        <v>357</v>
      </c>
      <c r="L254" s="117" t="s">
        <v>358</v>
      </c>
    </row>
    <row r="255" spans="1:12" s="106" customFormat="1" ht="15" customHeight="1">
      <c r="A255" s="113">
        <v>2019</v>
      </c>
      <c r="B255" s="114">
        <v>974</v>
      </c>
      <c r="C255" s="115">
        <v>43591</v>
      </c>
      <c r="D255" s="115">
        <v>43594</v>
      </c>
      <c r="E255" s="114"/>
      <c r="F255" s="114" t="s">
        <v>341</v>
      </c>
      <c r="G255" s="114" t="s">
        <v>1006</v>
      </c>
      <c r="H255" s="114" t="s">
        <v>1007</v>
      </c>
      <c r="I255" s="116">
        <v>27.48</v>
      </c>
      <c r="J255" s="114" t="s">
        <v>350</v>
      </c>
      <c r="K255" s="114" t="s">
        <v>77</v>
      </c>
      <c r="L255" s="117" t="s">
        <v>767</v>
      </c>
    </row>
    <row r="256" spans="1:12" s="106" customFormat="1" ht="15" customHeight="1">
      <c r="A256" s="113">
        <v>2019</v>
      </c>
      <c r="B256" s="114">
        <v>979</v>
      </c>
      <c r="C256" s="115">
        <v>43591</v>
      </c>
      <c r="D256" s="115">
        <v>43595</v>
      </c>
      <c r="E256" s="114" t="s">
        <v>1015</v>
      </c>
      <c r="F256" s="114" t="s">
        <v>3254</v>
      </c>
      <c r="G256" s="114" t="s">
        <v>1016</v>
      </c>
      <c r="H256" s="114" t="s">
        <v>492</v>
      </c>
      <c r="I256" s="116">
        <v>57.36</v>
      </c>
      <c r="J256" s="114" t="s">
        <v>350</v>
      </c>
      <c r="K256" s="114" t="s">
        <v>31</v>
      </c>
      <c r="L256" s="117" t="s">
        <v>351</v>
      </c>
    </row>
    <row r="257" spans="1:12" s="106" customFormat="1" ht="15" customHeight="1">
      <c r="A257" s="113">
        <v>2019</v>
      </c>
      <c r="B257" s="114">
        <v>897</v>
      </c>
      <c r="C257" s="115">
        <v>43580</v>
      </c>
      <c r="D257" s="115">
        <v>43595</v>
      </c>
      <c r="E257" s="114" t="s">
        <v>960</v>
      </c>
      <c r="F257" s="114" t="s">
        <v>3235</v>
      </c>
      <c r="G257" s="114" t="s">
        <v>961</v>
      </c>
      <c r="H257" s="114" t="s">
        <v>962</v>
      </c>
      <c r="I257" s="116">
        <v>311.27999999999997</v>
      </c>
      <c r="J257" s="114" t="s">
        <v>350</v>
      </c>
      <c r="K257" s="114" t="s">
        <v>31</v>
      </c>
      <c r="L257" s="117" t="s">
        <v>351</v>
      </c>
    </row>
    <row r="258" spans="1:12" s="106" customFormat="1" ht="15" customHeight="1">
      <c r="A258" s="113">
        <v>2019</v>
      </c>
      <c r="B258" s="114">
        <v>966</v>
      </c>
      <c r="C258" s="115">
        <v>43591</v>
      </c>
      <c r="D258" s="115">
        <v>43595</v>
      </c>
      <c r="E258" s="114"/>
      <c r="F258" s="114" t="s">
        <v>3236</v>
      </c>
      <c r="G258" s="114" t="s">
        <v>991</v>
      </c>
      <c r="H258" s="114" t="s">
        <v>992</v>
      </c>
      <c r="I258" s="116">
        <v>13.74</v>
      </c>
      <c r="J258" s="114" t="s">
        <v>350</v>
      </c>
      <c r="K258" s="114" t="s">
        <v>103</v>
      </c>
      <c r="L258" s="117" t="s">
        <v>426</v>
      </c>
    </row>
    <row r="259" spans="1:12" s="106" customFormat="1" ht="15" customHeight="1">
      <c r="A259" s="113">
        <v>2019</v>
      </c>
      <c r="B259" s="114">
        <v>871</v>
      </c>
      <c r="C259" s="115">
        <v>43578</v>
      </c>
      <c r="D259" s="115">
        <v>43595</v>
      </c>
      <c r="E259" s="114" t="s">
        <v>909</v>
      </c>
      <c r="F259" s="114" t="s">
        <v>910</v>
      </c>
      <c r="G259" s="114" t="s">
        <v>910</v>
      </c>
      <c r="H259" s="114" t="s">
        <v>954</v>
      </c>
      <c r="I259" s="116">
        <v>60</v>
      </c>
      <c r="J259" s="114" t="s">
        <v>350</v>
      </c>
      <c r="K259" s="114" t="s">
        <v>99</v>
      </c>
      <c r="L259" s="117" t="s">
        <v>439</v>
      </c>
    </row>
    <row r="260" spans="1:12" s="106" customFormat="1" ht="15" customHeight="1">
      <c r="A260" s="113">
        <v>2019</v>
      </c>
      <c r="B260" s="114">
        <v>968</v>
      </c>
      <c r="C260" s="115">
        <v>43591</v>
      </c>
      <c r="D260" s="115">
        <v>43598</v>
      </c>
      <c r="E260" s="114" t="s">
        <v>995</v>
      </c>
      <c r="F260" s="114" t="s">
        <v>863</v>
      </c>
      <c r="G260" s="114" t="s">
        <v>863</v>
      </c>
      <c r="H260" s="114" t="s">
        <v>996</v>
      </c>
      <c r="I260" s="116">
        <v>153.47999999999999</v>
      </c>
      <c r="J260" s="114" t="s">
        <v>350</v>
      </c>
      <c r="K260" s="114" t="s">
        <v>865</v>
      </c>
      <c r="L260" s="117" t="s">
        <v>866</v>
      </c>
    </row>
    <row r="261" spans="1:12" s="106" customFormat="1" ht="15" customHeight="1">
      <c r="A261" s="113">
        <v>2019</v>
      </c>
      <c r="B261" s="114">
        <v>767</v>
      </c>
      <c r="C261" s="115">
        <v>43570</v>
      </c>
      <c r="D261" s="115">
        <v>43598</v>
      </c>
      <c r="E261" s="114" t="s">
        <v>920</v>
      </c>
      <c r="F261" s="114" t="s">
        <v>3198</v>
      </c>
      <c r="G261" s="114" t="s">
        <v>921</v>
      </c>
      <c r="H261" s="114" t="s">
        <v>922</v>
      </c>
      <c r="I261" s="116">
        <v>118.44</v>
      </c>
      <c r="J261" s="114" t="s">
        <v>350</v>
      </c>
      <c r="K261" s="114" t="s">
        <v>29</v>
      </c>
      <c r="L261" s="117" t="s">
        <v>315</v>
      </c>
    </row>
    <row r="262" spans="1:12" s="106" customFormat="1" ht="15" customHeight="1">
      <c r="A262" s="113">
        <v>2019</v>
      </c>
      <c r="B262" s="114">
        <v>19</v>
      </c>
      <c r="C262" s="115">
        <v>43472</v>
      </c>
      <c r="D262" s="115">
        <v>43598</v>
      </c>
      <c r="E262" s="114" t="s">
        <v>316</v>
      </c>
      <c r="F262" s="114" t="s">
        <v>3236</v>
      </c>
      <c r="G262" s="114" t="s">
        <v>317</v>
      </c>
      <c r="H262" s="114" t="s">
        <v>318</v>
      </c>
      <c r="I262" s="116">
        <v>394.56</v>
      </c>
      <c r="J262" s="114" t="s">
        <v>219</v>
      </c>
      <c r="K262" s="114" t="s">
        <v>52</v>
      </c>
      <c r="L262" s="117" t="s">
        <v>319</v>
      </c>
    </row>
    <row r="263" spans="1:12" s="106" customFormat="1" ht="15" customHeight="1">
      <c r="A263" s="113">
        <v>2019</v>
      </c>
      <c r="B263" s="114">
        <v>921</v>
      </c>
      <c r="C263" s="115">
        <v>43581</v>
      </c>
      <c r="D263" s="115">
        <v>43598</v>
      </c>
      <c r="E263" s="114"/>
      <c r="F263" s="114" t="s">
        <v>3255</v>
      </c>
      <c r="G263" s="114" t="s">
        <v>967</v>
      </c>
      <c r="H263" s="114" t="s">
        <v>968</v>
      </c>
      <c r="I263" s="116">
        <v>35.520000000000003</v>
      </c>
      <c r="J263" s="114" t="s">
        <v>350</v>
      </c>
      <c r="K263" s="114" t="s">
        <v>77</v>
      </c>
      <c r="L263" s="117" t="s">
        <v>767</v>
      </c>
    </row>
    <row r="264" spans="1:12" s="106" customFormat="1" ht="15" customHeight="1">
      <c r="A264" s="113">
        <v>2019</v>
      </c>
      <c r="B264" s="114">
        <v>279</v>
      </c>
      <c r="C264" s="115">
        <v>43508</v>
      </c>
      <c r="D264" s="115">
        <v>43599</v>
      </c>
      <c r="E264" s="114"/>
      <c r="F264" s="114" t="s">
        <v>353</v>
      </c>
      <c r="G264" s="114" t="s">
        <v>602</v>
      </c>
      <c r="H264" s="114" t="s">
        <v>603</v>
      </c>
      <c r="I264" s="116">
        <v>682.2</v>
      </c>
      <c r="J264" s="114" t="s">
        <v>350</v>
      </c>
      <c r="K264" s="114" t="s">
        <v>68</v>
      </c>
      <c r="L264" s="117" t="s">
        <v>604</v>
      </c>
    </row>
    <row r="265" spans="1:12" s="106" customFormat="1" ht="15" customHeight="1">
      <c r="A265" s="113">
        <v>2019</v>
      </c>
      <c r="B265" s="114">
        <v>80</v>
      </c>
      <c r="C265" s="115">
        <v>43480</v>
      </c>
      <c r="D265" s="115">
        <v>43599</v>
      </c>
      <c r="E265" s="114" t="s">
        <v>395</v>
      </c>
      <c r="F265" s="114" t="s">
        <v>3250</v>
      </c>
      <c r="G265" s="114" t="s">
        <v>396</v>
      </c>
      <c r="H265" s="114" t="s">
        <v>397</v>
      </c>
      <c r="I265" s="116">
        <v>680.46</v>
      </c>
      <c r="J265" s="114" t="s">
        <v>350</v>
      </c>
      <c r="K265" s="114" t="s">
        <v>96</v>
      </c>
      <c r="L265" s="117" t="s">
        <v>354</v>
      </c>
    </row>
    <row r="266" spans="1:12" s="106" customFormat="1" ht="15" customHeight="1">
      <c r="A266" s="113">
        <v>2019</v>
      </c>
      <c r="B266" s="114">
        <v>444</v>
      </c>
      <c r="C266" s="115">
        <v>43528</v>
      </c>
      <c r="D266" s="115">
        <v>43599</v>
      </c>
      <c r="E266" s="114" t="s">
        <v>742</v>
      </c>
      <c r="F266" s="114" t="s">
        <v>3211</v>
      </c>
      <c r="G266" s="114" t="s">
        <v>743</v>
      </c>
      <c r="H266" s="114" t="s">
        <v>744</v>
      </c>
      <c r="I266" s="116">
        <v>1029.24</v>
      </c>
      <c r="J266" s="114" t="s">
        <v>350</v>
      </c>
      <c r="K266" s="114" t="s">
        <v>36</v>
      </c>
      <c r="L266" s="117" t="s">
        <v>580</v>
      </c>
    </row>
    <row r="267" spans="1:12" s="106" customFormat="1" ht="15" customHeight="1">
      <c r="A267" s="113">
        <v>2019</v>
      </c>
      <c r="B267" s="114">
        <v>770</v>
      </c>
      <c r="C267" s="115">
        <v>43570</v>
      </c>
      <c r="D267" s="115">
        <v>43600</v>
      </c>
      <c r="E267" s="114" t="s">
        <v>924</v>
      </c>
      <c r="F267" s="114" t="s">
        <v>341</v>
      </c>
      <c r="G267" s="114" t="s">
        <v>341</v>
      </c>
      <c r="H267" s="114" t="s">
        <v>925</v>
      </c>
      <c r="I267" s="116">
        <v>1125</v>
      </c>
      <c r="J267" s="114" t="s">
        <v>350</v>
      </c>
      <c r="K267" s="114" t="s">
        <v>343</v>
      </c>
      <c r="L267" s="117" t="s">
        <v>344</v>
      </c>
    </row>
    <row r="268" spans="1:12" s="106" customFormat="1" ht="15" customHeight="1">
      <c r="A268" s="113">
        <v>2019</v>
      </c>
      <c r="B268" s="114">
        <v>156</v>
      </c>
      <c r="C268" s="115">
        <v>43488</v>
      </c>
      <c r="D268" s="115">
        <v>43601</v>
      </c>
      <c r="E268" s="114" t="s">
        <v>481</v>
      </c>
      <c r="F268" s="114" t="s">
        <v>3198</v>
      </c>
      <c r="G268" s="114" t="s">
        <v>482</v>
      </c>
      <c r="H268" s="114" t="s">
        <v>483</v>
      </c>
      <c r="I268" s="116">
        <v>436.92</v>
      </c>
      <c r="J268" s="114" t="s">
        <v>350</v>
      </c>
      <c r="K268" s="114" t="s">
        <v>30</v>
      </c>
      <c r="L268" s="117" t="s">
        <v>484</v>
      </c>
    </row>
    <row r="269" spans="1:12" s="106" customFormat="1" ht="15" customHeight="1">
      <c r="A269" s="113">
        <v>2019</v>
      </c>
      <c r="B269" s="114">
        <v>684</v>
      </c>
      <c r="C269" s="115">
        <v>43560</v>
      </c>
      <c r="D269" s="115">
        <v>43601</v>
      </c>
      <c r="E269" s="114" t="s">
        <v>888</v>
      </c>
      <c r="F269" s="114" t="s">
        <v>3203</v>
      </c>
      <c r="G269" s="114" t="s">
        <v>889</v>
      </c>
      <c r="H269" s="114" t="s">
        <v>890</v>
      </c>
      <c r="I269" s="116">
        <v>250.56</v>
      </c>
      <c r="J269" s="114" t="s">
        <v>350</v>
      </c>
      <c r="K269" s="114" t="s">
        <v>30</v>
      </c>
      <c r="L269" s="117" t="s">
        <v>484</v>
      </c>
    </row>
    <row r="270" spans="1:12" s="106" customFormat="1" ht="15" customHeight="1">
      <c r="A270" s="113">
        <v>2019</v>
      </c>
      <c r="B270" s="114">
        <v>715</v>
      </c>
      <c r="C270" s="115">
        <v>43564</v>
      </c>
      <c r="D270" s="115">
        <v>43601</v>
      </c>
      <c r="E270" s="114" t="s">
        <v>908</v>
      </c>
      <c r="F270" s="114" t="s">
        <v>3239</v>
      </c>
      <c r="G270" s="114" t="s">
        <v>839</v>
      </c>
      <c r="H270" s="114" t="s">
        <v>302</v>
      </c>
      <c r="I270" s="116">
        <v>27.48</v>
      </c>
      <c r="J270" s="114" t="s">
        <v>350</v>
      </c>
      <c r="K270" s="114" t="s">
        <v>99</v>
      </c>
      <c r="L270" s="117" t="s">
        <v>439</v>
      </c>
    </row>
    <row r="271" spans="1:12" s="106" customFormat="1" ht="15" customHeight="1">
      <c r="A271" s="113">
        <v>2019</v>
      </c>
      <c r="B271" s="114">
        <v>969</v>
      </c>
      <c r="C271" s="115">
        <v>43591</v>
      </c>
      <c r="D271" s="115">
        <v>43601</v>
      </c>
      <c r="E271" s="114" t="s">
        <v>997</v>
      </c>
      <c r="F271" s="114" t="s">
        <v>3235</v>
      </c>
      <c r="G271" s="114" t="s">
        <v>330</v>
      </c>
      <c r="H271" s="114" t="s">
        <v>644</v>
      </c>
      <c r="I271" s="116">
        <v>161.94</v>
      </c>
      <c r="J271" s="114" t="s">
        <v>350</v>
      </c>
      <c r="K271" s="114" t="s">
        <v>860</v>
      </c>
      <c r="L271" s="117" t="s">
        <v>861</v>
      </c>
    </row>
    <row r="272" spans="1:12" s="106" customFormat="1" ht="15" customHeight="1">
      <c r="A272" s="113">
        <v>2019</v>
      </c>
      <c r="B272" s="114">
        <v>988</v>
      </c>
      <c r="C272" s="115">
        <v>43594</v>
      </c>
      <c r="D272" s="115">
        <v>43605</v>
      </c>
      <c r="E272" s="114" t="s">
        <v>1018</v>
      </c>
      <c r="F272" s="114" t="s">
        <v>3236</v>
      </c>
      <c r="G272" s="114" t="s">
        <v>1019</v>
      </c>
      <c r="H272" s="114" t="s">
        <v>1020</v>
      </c>
      <c r="I272" s="116">
        <v>61.74</v>
      </c>
      <c r="J272" s="114" t="s">
        <v>350</v>
      </c>
      <c r="K272" s="114" t="s">
        <v>455</v>
      </c>
      <c r="L272" s="117" t="s">
        <v>456</v>
      </c>
    </row>
    <row r="273" spans="1:12" s="106" customFormat="1" ht="15" customHeight="1">
      <c r="A273" s="113">
        <v>2019</v>
      </c>
      <c r="B273" s="114">
        <v>996</v>
      </c>
      <c r="C273" s="115">
        <v>43595</v>
      </c>
      <c r="D273" s="115">
        <v>43605</v>
      </c>
      <c r="E273" s="114" t="s">
        <v>485</v>
      </c>
      <c r="F273" s="114" t="s">
        <v>3239</v>
      </c>
      <c r="G273" s="114" t="s">
        <v>486</v>
      </c>
      <c r="H273" s="114" t="s">
        <v>302</v>
      </c>
      <c r="I273" s="116">
        <v>196.32</v>
      </c>
      <c r="J273" s="114" t="s">
        <v>350</v>
      </c>
      <c r="K273" s="114" t="s">
        <v>29</v>
      </c>
      <c r="L273" s="117" t="s">
        <v>315</v>
      </c>
    </row>
    <row r="274" spans="1:12" s="106" customFormat="1" ht="15" customHeight="1">
      <c r="A274" s="113">
        <v>2019</v>
      </c>
      <c r="B274" s="114">
        <v>977</v>
      </c>
      <c r="C274" s="115">
        <v>43591</v>
      </c>
      <c r="D274" s="115">
        <v>43605</v>
      </c>
      <c r="E274" s="114" t="s">
        <v>939</v>
      </c>
      <c r="F274" s="114" t="s">
        <v>475</v>
      </c>
      <c r="G274" s="114" t="s">
        <v>940</v>
      </c>
      <c r="H274" s="114" t="s">
        <v>1011</v>
      </c>
      <c r="I274" s="116">
        <v>120.96</v>
      </c>
      <c r="J274" s="114" t="s">
        <v>350</v>
      </c>
      <c r="K274" s="114" t="s">
        <v>323</v>
      </c>
      <c r="L274" s="117" t="s">
        <v>324</v>
      </c>
    </row>
    <row r="275" spans="1:12" s="106" customFormat="1" ht="15" customHeight="1">
      <c r="A275" s="113">
        <v>2019</v>
      </c>
      <c r="B275" s="114">
        <v>927</v>
      </c>
      <c r="C275" s="115">
        <v>43587</v>
      </c>
      <c r="D275" s="115">
        <v>43605</v>
      </c>
      <c r="E275" s="114" t="s">
        <v>974</v>
      </c>
      <c r="F275" s="114" t="s">
        <v>475</v>
      </c>
      <c r="G275" s="114" t="s">
        <v>975</v>
      </c>
      <c r="H275" s="114" t="s">
        <v>976</v>
      </c>
      <c r="I275" s="116">
        <v>27.48</v>
      </c>
      <c r="J275" s="114" t="s">
        <v>350</v>
      </c>
      <c r="K275" s="114" t="s">
        <v>519</v>
      </c>
      <c r="L275" s="117" t="s">
        <v>520</v>
      </c>
    </row>
    <row r="276" spans="1:12" s="106" customFormat="1" ht="15" customHeight="1">
      <c r="A276" s="113">
        <v>2019</v>
      </c>
      <c r="B276" s="114">
        <v>978</v>
      </c>
      <c r="C276" s="115">
        <v>43591</v>
      </c>
      <c r="D276" s="115">
        <v>43605</v>
      </c>
      <c r="E276" s="114" t="s">
        <v>1012</v>
      </c>
      <c r="F276" s="114" t="s">
        <v>475</v>
      </c>
      <c r="G276" s="114" t="s">
        <v>1013</v>
      </c>
      <c r="H276" s="114" t="s">
        <v>1014</v>
      </c>
      <c r="I276" s="116">
        <v>82.44</v>
      </c>
      <c r="J276" s="114" t="s">
        <v>350</v>
      </c>
      <c r="K276" s="114" t="s">
        <v>310</v>
      </c>
      <c r="L276" s="117" t="s">
        <v>311</v>
      </c>
    </row>
    <row r="277" spans="1:12" s="106" customFormat="1" ht="15" customHeight="1">
      <c r="A277" s="113">
        <v>2019</v>
      </c>
      <c r="B277" s="114">
        <v>795</v>
      </c>
      <c r="C277" s="115">
        <v>43572</v>
      </c>
      <c r="D277" s="115">
        <v>43605</v>
      </c>
      <c r="E277" s="114" t="s">
        <v>930</v>
      </c>
      <c r="F277" s="114" t="s">
        <v>3235</v>
      </c>
      <c r="G277" s="114" t="s">
        <v>326</v>
      </c>
      <c r="H277" s="114" t="s">
        <v>931</v>
      </c>
      <c r="I277" s="116">
        <v>114.96</v>
      </c>
      <c r="J277" s="114" t="s">
        <v>350</v>
      </c>
      <c r="K277" s="114" t="s">
        <v>455</v>
      </c>
      <c r="L277" s="117" t="s">
        <v>456</v>
      </c>
    </row>
    <row r="278" spans="1:12" s="106" customFormat="1" ht="15" customHeight="1">
      <c r="A278" s="113">
        <v>2019</v>
      </c>
      <c r="B278" s="114">
        <v>630</v>
      </c>
      <c r="C278" s="115">
        <v>43551</v>
      </c>
      <c r="D278" s="115">
        <v>43608</v>
      </c>
      <c r="E278" s="114"/>
      <c r="F278" s="114" t="s">
        <v>3235</v>
      </c>
      <c r="G278" s="114" t="s">
        <v>841</v>
      </c>
      <c r="H278" s="114" t="s">
        <v>302</v>
      </c>
      <c r="I278" s="116">
        <v>717.6</v>
      </c>
      <c r="J278" s="114" t="s">
        <v>350</v>
      </c>
      <c r="K278" s="114" t="s">
        <v>36</v>
      </c>
      <c r="L278" s="117" t="s">
        <v>580</v>
      </c>
    </row>
    <row r="279" spans="1:12" s="106" customFormat="1" ht="15" customHeight="1">
      <c r="A279" s="113">
        <v>2019</v>
      </c>
      <c r="B279" s="114">
        <v>987</v>
      </c>
      <c r="C279" s="115">
        <v>43594</v>
      </c>
      <c r="D279" s="115">
        <v>43609</v>
      </c>
      <c r="E279" s="114"/>
      <c r="F279" s="114" t="s">
        <v>3236</v>
      </c>
      <c r="G279" s="114" t="s">
        <v>1017</v>
      </c>
      <c r="H279" s="114" t="s">
        <v>314</v>
      </c>
      <c r="I279" s="116">
        <v>967.44</v>
      </c>
      <c r="J279" s="114" t="s">
        <v>350</v>
      </c>
      <c r="K279" s="114" t="s">
        <v>39</v>
      </c>
      <c r="L279" s="117" t="s">
        <v>661</v>
      </c>
    </row>
    <row r="280" spans="1:12" s="106" customFormat="1" ht="15" customHeight="1">
      <c r="A280" s="113">
        <v>2019</v>
      </c>
      <c r="B280" s="114">
        <v>629</v>
      </c>
      <c r="C280" s="115">
        <v>43551</v>
      </c>
      <c r="D280" s="115">
        <v>43609</v>
      </c>
      <c r="E280" s="114" t="s">
        <v>838</v>
      </c>
      <c r="F280" s="114" t="s">
        <v>3239</v>
      </c>
      <c r="G280" s="114" t="s">
        <v>839</v>
      </c>
      <c r="H280" s="114" t="s">
        <v>840</v>
      </c>
      <c r="I280" s="116">
        <v>1788</v>
      </c>
      <c r="J280" s="114" t="s">
        <v>350</v>
      </c>
      <c r="K280" s="114" t="s">
        <v>36</v>
      </c>
      <c r="L280" s="117" t="s">
        <v>580</v>
      </c>
    </row>
    <row r="281" spans="1:12" s="106" customFormat="1" ht="15" customHeight="1">
      <c r="A281" s="113">
        <v>2019</v>
      </c>
      <c r="B281" s="114">
        <v>332</v>
      </c>
      <c r="C281" s="115">
        <v>43510</v>
      </c>
      <c r="D281" s="115">
        <v>43611</v>
      </c>
      <c r="E281" s="114"/>
      <c r="F281" s="114" t="s">
        <v>3235</v>
      </c>
      <c r="G281" s="114" t="s">
        <v>655</v>
      </c>
      <c r="H281" s="114" t="s">
        <v>656</v>
      </c>
      <c r="I281" s="116">
        <v>1049.6400000000001</v>
      </c>
      <c r="J281" s="114" t="s">
        <v>350</v>
      </c>
      <c r="K281" s="114" t="s">
        <v>143</v>
      </c>
      <c r="L281" s="117" t="s">
        <v>657</v>
      </c>
    </row>
    <row r="282" spans="1:12" s="106" customFormat="1" ht="15" customHeight="1">
      <c r="A282" s="113">
        <v>2019</v>
      </c>
      <c r="B282" s="114">
        <v>595</v>
      </c>
      <c r="C282" s="115">
        <v>43546</v>
      </c>
      <c r="D282" s="115">
        <v>43612</v>
      </c>
      <c r="E282" s="114" t="s">
        <v>797</v>
      </c>
      <c r="F282" s="114" t="s">
        <v>3236</v>
      </c>
      <c r="G282" s="114" t="s">
        <v>798</v>
      </c>
      <c r="H282" s="114" t="s">
        <v>799</v>
      </c>
      <c r="I282" s="116">
        <v>217.2</v>
      </c>
      <c r="J282" s="114" t="s">
        <v>350</v>
      </c>
      <c r="K282" s="114" t="s">
        <v>51</v>
      </c>
      <c r="L282" s="117" t="s">
        <v>347</v>
      </c>
    </row>
    <row r="283" spans="1:12" s="106" customFormat="1" ht="15" customHeight="1">
      <c r="A283" s="113">
        <v>2019</v>
      </c>
      <c r="B283" s="114">
        <v>973</v>
      </c>
      <c r="C283" s="115">
        <v>43591</v>
      </c>
      <c r="D283" s="115">
        <v>43612</v>
      </c>
      <c r="E283" s="114" t="s">
        <v>1003</v>
      </c>
      <c r="F283" s="114" t="s">
        <v>1218</v>
      </c>
      <c r="G283" s="114" t="s">
        <v>1004</v>
      </c>
      <c r="H283" s="114" t="s">
        <v>372</v>
      </c>
      <c r="I283" s="116">
        <v>72</v>
      </c>
      <c r="J283" s="114" t="s">
        <v>350</v>
      </c>
      <c r="K283" s="114" t="s">
        <v>57</v>
      </c>
      <c r="L283" s="117" t="s">
        <v>1005</v>
      </c>
    </row>
    <row r="284" spans="1:12" s="106" customFormat="1" ht="15" customHeight="1">
      <c r="A284" s="113">
        <v>2019</v>
      </c>
      <c r="B284" s="114">
        <v>681</v>
      </c>
      <c r="C284" s="115">
        <v>43559</v>
      </c>
      <c r="D284" s="115">
        <v>43612</v>
      </c>
      <c r="E284" s="114" t="s">
        <v>886</v>
      </c>
      <c r="F284" s="114" t="s">
        <v>647</v>
      </c>
      <c r="G284" s="114" t="s">
        <v>887</v>
      </c>
      <c r="H284" s="114" t="s">
        <v>372</v>
      </c>
      <c r="I284" s="116">
        <v>48</v>
      </c>
      <c r="J284" s="114" t="s">
        <v>350</v>
      </c>
      <c r="K284" s="114" t="s">
        <v>70</v>
      </c>
      <c r="L284" s="117" t="s">
        <v>393</v>
      </c>
    </row>
    <row r="285" spans="1:12" s="106" customFormat="1" ht="15" customHeight="1">
      <c r="A285" s="113">
        <v>2019</v>
      </c>
      <c r="B285" s="114">
        <v>971</v>
      </c>
      <c r="C285" s="115">
        <v>43591</v>
      </c>
      <c r="D285" s="115">
        <v>43612</v>
      </c>
      <c r="E285" s="114"/>
      <c r="F285" s="114" t="s">
        <v>3235</v>
      </c>
      <c r="G285" s="114" t="s">
        <v>1000</v>
      </c>
      <c r="H285" s="114" t="s">
        <v>476</v>
      </c>
      <c r="I285" s="116">
        <v>135</v>
      </c>
      <c r="J285" s="114" t="s">
        <v>350</v>
      </c>
      <c r="K285" s="114" t="s">
        <v>87</v>
      </c>
      <c r="L285" s="117" t="s">
        <v>1001</v>
      </c>
    </row>
    <row r="286" spans="1:12" s="106" customFormat="1" ht="15" customHeight="1">
      <c r="A286" s="113">
        <v>2019</v>
      </c>
      <c r="B286" s="114">
        <v>898</v>
      </c>
      <c r="C286" s="115">
        <v>43580</v>
      </c>
      <c r="D286" s="115">
        <v>43612</v>
      </c>
      <c r="E286" s="114" t="s">
        <v>963</v>
      </c>
      <c r="F286" s="114" t="s">
        <v>341</v>
      </c>
      <c r="G286" s="114" t="s">
        <v>933</v>
      </c>
      <c r="H286" s="114" t="s">
        <v>964</v>
      </c>
      <c r="I286" s="116">
        <v>882.36</v>
      </c>
      <c r="J286" s="114" t="s">
        <v>350</v>
      </c>
      <c r="K286" s="114" t="s">
        <v>935</v>
      </c>
      <c r="L286" s="117" t="s">
        <v>936</v>
      </c>
    </row>
    <row r="287" spans="1:12" s="106" customFormat="1" ht="15" customHeight="1">
      <c r="A287" s="113">
        <v>2019</v>
      </c>
      <c r="B287" s="114">
        <v>251</v>
      </c>
      <c r="C287" s="115">
        <v>43502</v>
      </c>
      <c r="D287" s="115">
        <v>43612</v>
      </c>
      <c r="E287" s="114" t="s">
        <v>546</v>
      </c>
      <c r="F287" s="114" t="s">
        <v>341</v>
      </c>
      <c r="G287" s="114" t="s">
        <v>341</v>
      </c>
      <c r="H287" s="114" t="s">
        <v>601</v>
      </c>
      <c r="I287" s="116">
        <v>176.64</v>
      </c>
      <c r="J287" s="114" t="s">
        <v>350</v>
      </c>
      <c r="K287" s="114" t="s">
        <v>343</v>
      </c>
      <c r="L287" s="117" t="s">
        <v>344</v>
      </c>
    </row>
    <row r="288" spans="1:12" s="106" customFormat="1" ht="15" customHeight="1">
      <c r="A288" s="113">
        <v>2019</v>
      </c>
      <c r="B288" s="114">
        <v>1087</v>
      </c>
      <c r="C288" s="115">
        <v>43612</v>
      </c>
      <c r="D288" s="115">
        <v>43612</v>
      </c>
      <c r="E288" s="114" t="s">
        <v>410</v>
      </c>
      <c r="F288" s="114" t="s">
        <v>341</v>
      </c>
      <c r="G288" s="114" t="s">
        <v>411</v>
      </c>
      <c r="H288" s="114" t="s">
        <v>1059</v>
      </c>
      <c r="I288" s="116">
        <v>542.4</v>
      </c>
      <c r="J288" s="114" t="s">
        <v>350</v>
      </c>
      <c r="K288" s="114" t="s">
        <v>343</v>
      </c>
      <c r="L288" s="117" t="s">
        <v>344</v>
      </c>
    </row>
    <row r="289" spans="1:12" s="106" customFormat="1" ht="15" customHeight="1">
      <c r="A289" s="113">
        <v>2019</v>
      </c>
      <c r="B289" s="114">
        <v>1057</v>
      </c>
      <c r="C289" s="115">
        <v>43607</v>
      </c>
      <c r="D289" s="115">
        <v>43612</v>
      </c>
      <c r="E289" s="114" t="s">
        <v>1049</v>
      </c>
      <c r="F289" s="114" t="s">
        <v>3235</v>
      </c>
      <c r="G289" s="114" t="s">
        <v>330</v>
      </c>
      <c r="H289" s="114" t="s">
        <v>1050</v>
      </c>
      <c r="I289" s="116">
        <v>108.48</v>
      </c>
      <c r="J289" s="114" t="s">
        <v>350</v>
      </c>
      <c r="K289" s="114" t="s">
        <v>343</v>
      </c>
      <c r="L289" s="117" t="s">
        <v>344</v>
      </c>
    </row>
    <row r="290" spans="1:12" s="106" customFormat="1" ht="15" customHeight="1">
      <c r="A290" s="113">
        <v>2019</v>
      </c>
      <c r="B290" s="114">
        <v>818</v>
      </c>
      <c r="C290" s="115">
        <v>43573</v>
      </c>
      <c r="D290" s="115">
        <v>43613</v>
      </c>
      <c r="E290" s="114"/>
      <c r="F290" s="114" t="s">
        <v>3235</v>
      </c>
      <c r="G290" s="114" t="s">
        <v>942</v>
      </c>
      <c r="H290" s="114" t="s">
        <v>943</v>
      </c>
      <c r="I290" s="116">
        <v>181.8</v>
      </c>
      <c r="J290" s="114" t="s">
        <v>350</v>
      </c>
      <c r="K290" s="114" t="s">
        <v>27</v>
      </c>
      <c r="L290" s="117" t="s">
        <v>944</v>
      </c>
    </row>
    <row r="291" spans="1:12" s="106" customFormat="1" ht="15" customHeight="1">
      <c r="A291" s="113">
        <v>2019</v>
      </c>
      <c r="B291" s="114">
        <v>1026</v>
      </c>
      <c r="C291" s="115">
        <v>43601</v>
      </c>
      <c r="D291" s="115">
        <v>43613</v>
      </c>
      <c r="E291" s="114"/>
      <c r="F291" s="114" t="s">
        <v>3252</v>
      </c>
      <c r="G291" s="114" t="s">
        <v>1024</v>
      </c>
      <c r="H291" s="114" t="s">
        <v>302</v>
      </c>
      <c r="I291" s="116">
        <v>744</v>
      </c>
      <c r="J291" s="114" t="s">
        <v>350</v>
      </c>
      <c r="K291" s="114" t="s">
        <v>142</v>
      </c>
      <c r="L291" s="117" t="s">
        <v>1025</v>
      </c>
    </row>
    <row r="292" spans="1:12" s="106" customFormat="1" ht="15" customHeight="1">
      <c r="A292" s="113">
        <v>2019</v>
      </c>
      <c r="B292" s="114">
        <v>995</v>
      </c>
      <c r="C292" s="115">
        <v>43595</v>
      </c>
      <c r="D292" s="115">
        <v>43614</v>
      </c>
      <c r="E292" s="114"/>
      <c r="F292" s="114" t="s">
        <v>3236</v>
      </c>
      <c r="G292" s="114" t="s">
        <v>1021</v>
      </c>
      <c r="H292" s="114" t="s">
        <v>476</v>
      </c>
      <c r="I292" s="116">
        <v>1799.88</v>
      </c>
      <c r="J292" s="114" t="s">
        <v>350</v>
      </c>
      <c r="K292" s="114" t="s">
        <v>29</v>
      </c>
      <c r="L292" s="117" t="s">
        <v>315</v>
      </c>
    </row>
    <row r="293" spans="1:12" s="106" customFormat="1" ht="15" customHeight="1">
      <c r="A293" s="113">
        <v>2019</v>
      </c>
      <c r="B293" s="114">
        <v>1028</v>
      </c>
      <c r="C293" s="115">
        <v>43601</v>
      </c>
      <c r="D293" s="115">
        <v>43614</v>
      </c>
      <c r="E293" s="114"/>
      <c r="F293" s="114" t="s">
        <v>3235</v>
      </c>
      <c r="G293" s="114" t="s">
        <v>1027</v>
      </c>
      <c r="H293" s="114" t="s">
        <v>1028</v>
      </c>
      <c r="I293" s="116">
        <v>14.88</v>
      </c>
      <c r="J293" s="114" t="s">
        <v>350</v>
      </c>
      <c r="K293" s="114" t="s">
        <v>139</v>
      </c>
      <c r="L293" s="117" t="s">
        <v>1029</v>
      </c>
    </row>
    <row r="294" spans="1:12" s="106" customFormat="1" ht="15" customHeight="1">
      <c r="A294" s="113">
        <v>2019</v>
      </c>
      <c r="B294" s="114">
        <v>819</v>
      </c>
      <c r="C294" s="115">
        <v>43573</v>
      </c>
      <c r="D294" s="115">
        <v>43614</v>
      </c>
      <c r="E294" s="114"/>
      <c r="F294" s="114" t="s">
        <v>3235</v>
      </c>
      <c r="G294" s="114" t="s">
        <v>945</v>
      </c>
      <c r="H294" s="114" t="s">
        <v>946</v>
      </c>
      <c r="I294" s="116">
        <v>227.25</v>
      </c>
      <c r="J294" s="114" t="s">
        <v>350</v>
      </c>
      <c r="K294" s="114" t="s">
        <v>27</v>
      </c>
      <c r="L294" s="117" t="s">
        <v>944</v>
      </c>
    </row>
    <row r="295" spans="1:12" s="106" customFormat="1" ht="15" customHeight="1">
      <c r="A295" s="113">
        <v>2019</v>
      </c>
      <c r="B295" s="114">
        <v>440</v>
      </c>
      <c r="C295" s="115">
        <v>43528</v>
      </c>
      <c r="D295" s="115">
        <v>43614</v>
      </c>
      <c r="E295" s="114" t="s">
        <v>733</v>
      </c>
      <c r="F295" s="114" t="s">
        <v>647</v>
      </c>
      <c r="G295" s="114" t="s">
        <v>688</v>
      </c>
      <c r="H295" s="114" t="s">
        <v>302</v>
      </c>
      <c r="I295" s="116">
        <v>973.8</v>
      </c>
      <c r="J295" s="114" t="s">
        <v>350</v>
      </c>
      <c r="K295" s="114" t="s">
        <v>28</v>
      </c>
      <c r="L295" s="117" t="s">
        <v>689</v>
      </c>
    </row>
    <row r="296" spans="1:12" s="106" customFormat="1" ht="15" customHeight="1">
      <c r="A296" s="113">
        <v>2019</v>
      </c>
      <c r="B296" s="114">
        <v>440</v>
      </c>
      <c r="C296" s="115">
        <v>43528</v>
      </c>
      <c r="D296" s="115">
        <v>43614</v>
      </c>
      <c r="E296" s="114" t="s">
        <v>734</v>
      </c>
      <c r="F296" s="114" t="s">
        <v>647</v>
      </c>
      <c r="G296" s="114" t="s">
        <v>688</v>
      </c>
      <c r="H296" s="114" t="s">
        <v>302</v>
      </c>
      <c r="I296" s="116">
        <v>973.8</v>
      </c>
      <c r="J296" s="114" t="s">
        <v>350</v>
      </c>
      <c r="K296" s="114" t="s">
        <v>28</v>
      </c>
      <c r="L296" s="117" t="s">
        <v>689</v>
      </c>
    </row>
    <row r="297" spans="1:12" s="106" customFormat="1" ht="15" customHeight="1">
      <c r="A297" s="113">
        <v>2019</v>
      </c>
      <c r="B297" s="114">
        <v>849</v>
      </c>
      <c r="C297" s="115">
        <v>43578</v>
      </c>
      <c r="D297" s="115">
        <v>43614</v>
      </c>
      <c r="E297" s="114" t="s">
        <v>734</v>
      </c>
      <c r="F297" s="114" t="s">
        <v>647</v>
      </c>
      <c r="G297" s="114" t="s">
        <v>688</v>
      </c>
      <c r="H297" s="114" t="s">
        <v>951</v>
      </c>
      <c r="I297" s="116">
        <v>234.48</v>
      </c>
      <c r="J297" s="114" t="s">
        <v>350</v>
      </c>
      <c r="K297" s="114" t="s">
        <v>28</v>
      </c>
      <c r="L297" s="117" t="s">
        <v>689</v>
      </c>
    </row>
    <row r="298" spans="1:12" s="106" customFormat="1" ht="15" customHeight="1">
      <c r="A298" s="113">
        <v>2019</v>
      </c>
      <c r="B298" s="114">
        <v>816</v>
      </c>
      <c r="C298" s="115">
        <v>43573</v>
      </c>
      <c r="D298" s="115">
        <v>43614</v>
      </c>
      <c r="E298" s="114" t="s">
        <v>937</v>
      </c>
      <c r="F298" s="114" t="s">
        <v>2554</v>
      </c>
      <c r="G298" s="114" t="s">
        <v>696</v>
      </c>
      <c r="H298" s="114" t="s">
        <v>938</v>
      </c>
      <c r="I298" s="116">
        <v>773.52</v>
      </c>
      <c r="J298" s="114" t="s">
        <v>350</v>
      </c>
      <c r="K298" s="114" t="s">
        <v>35</v>
      </c>
      <c r="L298" s="117" t="s">
        <v>328</v>
      </c>
    </row>
    <row r="299" spans="1:12" s="106" customFormat="1" ht="15" customHeight="1">
      <c r="A299" s="113">
        <v>2019</v>
      </c>
      <c r="B299" s="114">
        <v>571</v>
      </c>
      <c r="C299" s="115">
        <v>43542</v>
      </c>
      <c r="D299" s="115">
        <v>43614</v>
      </c>
      <c r="E299" s="114" t="s">
        <v>783</v>
      </c>
      <c r="F299" s="114" t="s">
        <v>3234</v>
      </c>
      <c r="G299" s="114" t="s">
        <v>784</v>
      </c>
      <c r="H299" s="114" t="s">
        <v>302</v>
      </c>
      <c r="I299" s="116">
        <v>343.32</v>
      </c>
      <c r="J299" s="114" t="s">
        <v>350</v>
      </c>
      <c r="K299" s="114" t="s">
        <v>331</v>
      </c>
      <c r="L299" s="117" t="s">
        <v>332</v>
      </c>
    </row>
    <row r="300" spans="1:12" s="106" customFormat="1" ht="15" customHeight="1">
      <c r="A300" s="113">
        <v>2019</v>
      </c>
      <c r="B300" s="114">
        <v>1027</v>
      </c>
      <c r="C300" s="115">
        <v>43601</v>
      </c>
      <c r="D300" s="115">
        <v>43614</v>
      </c>
      <c r="E300" s="114" t="s">
        <v>809</v>
      </c>
      <c r="F300" s="114" t="s">
        <v>475</v>
      </c>
      <c r="G300" s="114" t="s">
        <v>467</v>
      </c>
      <c r="H300" s="114" t="s">
        <v>1026</v>
      </c>
      <c r="I300" s="116">
        <v>47.04</v>
      </c>
      <c r="J300" s="114" t="s">
        <v>350</v>
      </c>
      <c r="K300" s="114" t="s">
        <v>628</v>
      </c>
      <c r="L300" s="117" t="s">
        <v>629</v>
      </c>
    </row>
    <row r="301" spans="1:12" s="106" customFormat="1" ht="15" customHeight="1">
      <c r="A301" s="113">
        <v>2019</v>
      </c>
      <c r="B301" s="114">
        <v>972</v>
      </c>
      <c r="C301" s="115">
        <v>43591</v>
      </c>
      <c r="D301" s="115">
        <v>43614</v>
      </c>
      <c r="E301" s="114" t="s">
        <v>1002</v>
      </c>
      <c r="F301" s="114" t="s">
        <v>3235</v>
      </c>
      <c r="G301" s="114" t="s">
        <v>330</v>
      </c>
      <c r="H301" s="114" t="s">
        <v>554</v>
      </c>
      <c r="I301" s="116">
        <v>84.96</v>
      </c>
      <c r="J301" s="114" t="s">
        <v>350</v>
      </c>
      <c r="K301" s="114" t="s">
        <v>39</v>
      </c>
      <c r="L301" s="117" t="s">
        <v>661</v>
      </c>
    </row>
    <row r="302" spans="1:12" s="106" customFormat="1" ht="15" customHeight="1">
      <c r="A302" s="113">
        <v>2019</v>
      </c>
      <c r="B302" s="114">
        <v>24</v>
      </c>
      <c r="C302" s="115">
        <v>43472</v>
      </c>
      <c r="D302" s="115">
        <v>43615</v>
      </c>
      <c r="E302" s="114" t="s">
        <v>337</v>
      </c>
      <c r="F302" s="114" t="s">
        <v>3256</v>
      </c>
      <c r="G302" s="114" t="s">
        <v>338</v>
      </c>
      <c r="H302" s="114" t="s">
        <v>339</v>
      </c>
      <c r="I302" s="116">
        <v>2117.2800000000002</v>
      </c>
      <c r="J302" s="114" t="s">
        <v>219</v>
      </c>
      <c r="K302" s="114" t="s">
        <v>331</v>
      </c>
      <c r="L302" s="117" t="s">
        <v>332</v>
      </c>
    </row>
    <row r="303" spans="1:12" s="106" customFormat="1" ht="15" customHeight="1">
      <c r="A303" s="113">
        <v>2019</v>
      </c>
      <c r="B303" s="114">
        <v>771</v>
      </c>
      <c r="C303" s="115">
        <v>43570</v>
      </c>
      <c r="D303" s="115">
        <v>43619</v>
      </c>
      <c r="E303" s="114"/>
      <c r="F303" s="114" t="s">
        <v>3235</v>
      </c>
      <c r="G303" s="114" t="s">
        <v>541</v>
      </c>
      <c r="H303" s="114" t="s">
        <v>302</v>
      </c>
      <c r="I303" s="116">
        <v>288.8</v>
      </c>
      <c r="J303" s="114" t="s">
        <v>350</v>
      </c>
      <c r="K303" s="114" t="s">
        <v>144</v>
      </c>
      <c r="L303" s="117" t="s">
        <v>926</v>
      </c>
    </row>
    <row r="304" spans="1:12" s="106" customFormat="1" ht="15" customHeight="1">
      <c r="A304" s="113">
        <v>2019</v>
      </c>
      <c r="B304" s="114">
        <v>713</v>
      </c>
      <c r="C304" s="115">
        <v>43564</v>
      </c>
      <c r="D304" s="115">
        <v>43621</v>
      </c>
      <c r="E304" s="114" t="s">
        <v>904</v>
      </c>
      <c r="F304" s="114" t="s">
        <v>3235</v>
      </c>
      <c r="G304" s="114" t="s">
        <v>532</v>
      </c>
      <c r="H304" s="114" t="s">
        <v>422</v>
      </c>
      <c r="I304" s="116">
        <v>50.43</v>
      </c>
      <c r="J304" s="114" t="s">
        <v>350</v>
      </c>
      <c r="K304" s="114" t="s">
        <v>795</v>
      </c>
      <c r="L304" s="117" t="s">
        <v>796</v>
      </c>
    </row>
    <row r="305" spans="1:12" s="106" customFormat="1" ht="15" customHeight="1">
      <c r="A305" s="113">
        <v>2019</v>
      </c>
      <c r="B305" s="114">
        <v>713</v>
      </c>
      <c r="C305" s="115">
        <v>43564</v>
      </c>
      <c r="D305" s="115">
        <v>43621</v>
      </c>
      <c r="E305" s="114" t="s">
        <v>902</v>
      </c>
      <c r="F305" s="114" t="s">
        <v>3235</v>
      </c>
      <c r="G305" s="114" t="s">
        <v>903</v>
      </c>
      <c r="H305" s="114" t="s">
        <v>422</v>
      </c>
      <c r="I305" s="116">
        <v>50.43</v>
      </c>
      <c r="J305" s="114" t="s">
        <v>350</v>
      </c>
      <c r="K305" s="114" t="s">
        <v>795</v>
      </c>
      <c r="L305" s="117" t="s">
        <v>796</v>
      </c>
    </row>
    <row r="306" spans="1:12" s="106" customFormat="1" ht="15" customHeight="1">
      <c r="A306" s="113">
        <v>2019</v>
      </c>
      <c r="B306" s="114">
        <v>713</v>
      </c>
      <c r="C306" s="115">
        <v>43564</v>
      </c>
      <c r="D306" s="115">
        <v>43621</v>
      </c>
      <c r="E306" s="114" t="s">
        <v>905</v>
      </c>
      <c r="F306" s="114" t="s">
        <v>3198</v>
      </c>
      <c r="G306" s="114" t="s">
        <v>906</v>
      </c>
      <c r="H306" s="114" t="s">
        <v>422</v>
      </c>
      <c r="I306" s="116">
        <v>50.43</v>
      </c>
      <c r="J306" s="114" t="s">
        <v>350</v>
      </c>
      <c r="K306" s="114" t="s">
        <v>67</v>
      </c>
      <c r="L306" s="117" t="s">
        <v>390</v>
      </c>
    </row>
    <row r="307" spans="1:12" s="106" customFormat="1" ht="15" customHeight="1">
      <c r="A307" s="113">
        <v>2019</v>
      </c>
      <c r="B307" s="114">
        <v>713</v>
      </c>
      <c r="C307" s="115">
        <v>43564</v>
      </c>
      <c r="D307" s="115">
        <v>43621</v>
      </c>
      <c r="E307" s="114" t="s">
        <v>907</v>
      </c>
      <c r="F307" s="114" t="s">
        <v>3235</v>
      </c>
      <c r="G307" s="114" t="s">
        <v>326</v>
      </c>
      <c r="H307" s="114" t="s">
        <v>422</v>
      </c>
      <c r="I307" s="116">
        <v>50.43</v>
      </c>
      <c r="J307" s="114" t="s">
        <v>350</v>
      </c>
      <c r="K307" s="114" t="s">
        <v>67</v>
      </c>
      <c r="L307" s="117" t="s">
        <v>390</v>
      </c>
    </row>
    <row r="308" spans="1:12" s="106" customFormat="1" ht="15" customHeight="1">
      <c r="A308" s="113">
        <v>2019</v>
      </c>
      <c r="B308" s="114">
        <v>540</v>
      </c>
      <c r="C308" s="115">
        <v>43537</v>
      </c>
      <c r="D308" s="115">
        <v>43622</v>
      </c>
      <c r="E308" s="114" t="s">
        <v>762</v>
      </c>
      <c r="F308" s="114" t="s">
        <v>973</v>
      </c>
      <c r="G308" s="114" t="s">
        <v>763</v>
      </c>
      <c r="H308" s="114" t="s">
        <v>302</v>
      </c>
      <c r="I308" s="116">
        <v>71.58</v>
      </c>
      <c r="J308" s="114" t="s">
        <v>350</v>
      </c>
      <c r="K308" s="114" t="s">
        <v>35</v>
      </c>
      <c r="L308" s="117" t="s">
        <v>328</v>
      </c>
    </row>
    <row r="309" spans="1:12" s="106" customFormat="1" ht="15" customHeight="1">
      <c r="A309" s="113">
        <v>2019</v>
      </c>
      <c r="B309" s="114">
        <v>931</v>
      </c>
      <c r="C309" s="115">
        <v>43587</v>
      </c>
      <c r="D309" s="115">
        <v>43625</v>
      </c>
      <c r="E309" s="114" t="s">
        <v>984</v>
      </c>
      <c r="F309" s="114" t="s">
        <v>973</v>
      </c>
      <c r="G309" s="114" t="s">
        <v>985</v>
      </c>
      <c r="H309" s="114" t="s">
        <v>986</v>
      </c>
      <c r="I309" s="116">
        <v>280.32</v>
      </c>
      <c r="J309" s="114" t="s">
        <v>350</v>
      </c>
      <c r="K309" s="114" t="s">
        <v>34</v>
      </c>
      <c r="L309" s="117" t="s">
        <v>503</v>
      </c>
    </row>
    <row r="310" spans="1:12" s="106" customFormat="1" ht="15" customHeight="1">
      <c r="A310" s="113">
        <v>2019</v>
      </c>
      <c r="B310" s="114">
        <v>928</v>
      </c>
      <c r="C310" s="115">
        <v>43587</v>
      </c>
      <c r="D310" s="115">
        <v>43626</v>
      </c>
      <c r="E310" s="114" t="s">
        <v>977</v>
      </c>
      <c r="F310" s="114" t="s">
        <v>863</v>
      </c>
      <c r="G310" s="114" t="s">
        <v>366</v>
      </c>
      <c r="H310" s="114" t="s">
        <v>978</v>
      </c>
      <c r="I310" s="116">
        <v>149.22</v>
      </c>
      <c r="J310" s="114" t="s">
        <v>350</v>
      </c>
      <c r="K310" s="114" t="s">
        <v>125</v>
      </c>
      <c r="L310" s="117" t="s">
        <v>568</v>
      </c>
    </row>
    <row r="311" spans="1:12" s="106" customFormat="1" ht="15" customHeight="1">
      <c r="A311" s="113">
        <v>2019</v>
      </c>
      <c r="B311" s="114">
        <v>967</v>
      </c>
      <c r="C311" s="115">
        <v>43591</v>
      </c>
      <c r="D311" s="115">
        <v>43626</v>
      </c>
      <c r="E311" s="114" t="s">
        <v>993</v>
      </c>
      <c r="F311" s="114" t="s">
        <v>973</v>
      </c>
      <c r="G311" s="114" t="s">
        <v>763</v>
      </c>
      <c r="H311" s="114" t="s">
        <v>994</v>
      </c>
      <c r="I311" s="116">
        <v>262.56</v>
      </c>
      <c r="J311" s="114" t="s">
        <v>350</v>
      </c>
      <c r="K311" s="114" t="s">
        <v>37</v>
      </c>
      <c r="L311" s="117" t="s">
        <v>782</v>
      </c>
    </row>
    <row r="312" spans="1:12" s="106" customFormat="1" ht="15" customHeight="1">
      <c r="A312" s="113">
        <v>2019</v>
      </c>
      <c r="B312" s="114">
        <v>1168</v>
      </c>
      <c r="C312" s="115">
        <v>43622</v>
      </c>
      <c r="D312" s="115">
        <v>43626</v>
      </c>
      <c r="E312" s="114" t="s">
        <v>404</v>
      </c>
      <c r="F312" s="114" t="s">
        <v>540</v>
      </c>
      <c r="G312" s="114" t="s">
        <v>405</v>
      </c>
      <c r="H312" s="114" t="s">
        <v>302</v>
      </c>
      <c r="I312" s="116">
        <v>60</v>
      </c>
      <c r="J312" s="114" t="s">
        <v>350</v>
      </c>
      <c r="K312" s="114" t="s">
        <v>49</v>
      </c>
      <c r="L312" s="117" t="s">
        <v>401</v>
      </c>
    </row>
    <row r="313" spans="1:12" s="106" customFormat="1" ht="15" customHeight="1">
      <c r="A313" s="113">
        <v>2019</v>
      </c>
      <c r="B313" s="114">
        <v>1031</v>
      </c>
      <c r="C313" s="115">
        <v>43601</v>
      </c>
      <c r="D313" s="115">
        <v>43626</v>
      </c>
      <c r="E313" s="114" t="s">
        <v>1043</v>
      </c>
      <c r="F313" s="114" t="s">
        <v>3203</v>
      </c>
      <c r="G313" s="114" t="s">
        <v>1044</v>
      </c>
      <c r="H313" s="114" t="s">
        <v>1040</v>
      </c>
      <c r="I313" s="116">
        <v>75.510000000000005</v>
      </c>
      <c r="J313" s="114" t="s">
        <v>350</v>
      </c>
      <c r="K313" s="114" t="s">
        <v>37</v>
      </c>
      <c r="L313" s="117" t="s">
        <v>782</v>
      </c>
    </row>
    <row r="314" spans="1:12" s="106" customFormat="1" ht="15" customHeight="1">
      <c r="A314" s="113">
        <v>2019</v>
      </c>
      <c r="B314" s="114">
        <v>1030</v>
      </c>
      <c r="C314" s="115">
        <v>43601</v>
      </c>
      <c r="D314" s="115">
        <v>43626</v>
      </c>
      <c r="E314" s="114" t="s">
        <v>1041</v>
      </c>
      <c r="F314" s="114" t="s">
        <v>3203</v>
      </c>
      <c r="G314" s="114" t="s">
        <v>1042</v>
      </c>
      <c r="H314" s="114" t="s">
        <v>1040</v>
      </c>
      <c r="I314" s="116">
        <v>75.510000000000005</v>
      </c>
      <c r="J314" s="114" t="s">
        <v>350</v>
      </c>
      <c r="K314" s="114" t="s">
        <v>37</v>
      </c>
      <c r="L314" s="117" t="s">
        <v>782</v>
      </c>
    </row>
    <row r="315" spans="1:12" s="106" customFormat="1" ht="15" customHeight="1">
      <c r="A315" s="113">
        <v>2019</v>
      </c>
      <c r="B315" s="114">
        <v>1030</v>
      </c>
      <c r="C315" s="115">
        <v>43601</v>
      </c>
      <c r="D315" s="115">
        <v>43626</v>
      </c>
      <c r="E315" s="114" t="s">
        <v>1038</v>
      </c>
      <c r="F315" s="114" t="s">
        <v>3203</v>
      </c>
      <c r="G315" s="114" t="s">
        <v>1039</v>
      </c>
      <c r="H315" s="114" t="s">
        <v>1040</v>
      </c>
      <c r="I315" s="116">
        <v>75.510000000000005</v>
      </c>
      <c r="J315" s="114" t="s">
        <v>350</v>
      </c>
      <c r="K315" s="114" t="s">
        <v>37</v>
      </c>
      <c r="L315" s="117" t="s">
        <v>782</v>
      </c>
    </row>
    <row r="316" spans="1:12" s="106" customFormat="1" ht="15" customHeight="1">
      <c r="A316" s="113">
        <v>2019</v>
      </c>
      <c r="B316" s="114">
        <v>1031</v>
      </c>
      <c r="C316" s="115">
        <v>43601</v>
      </c>
      <c r="D316" s="115">
        <v>43626</v>
      </c>
      <c r="E316" s="114" t="s">
        <v>1045</v>
      </c>
      <c r="F316" s="114" t="s">
        <v>3203</v>
      </c>
      <c r="G316" s="114" t="s">
        <v>1046</v>
      </c>
      <c r="H316" s="114" t="s">
        <v>1040</v>
      </c>
      <c r="I316" s="116">
        <v>75.510000000000005</v>
      </c>
      <c r="J316" s="114" t="s">
        <v>350</v>
      </c>
      <c r="K316" s="114" t="s">
        <v>37</v>
      </c>
      <c r="L316" s="117" t="s">
        <v>782</v>
      </c>
    </row>
    <row r="317" spans="1:12" s="106" customFormat="1" ht="15" customHeight="1">
      <c r="A317" s="113">
        <v>2019</v>
      </c>
      <c r="B317" s="114">
        <v>732</v>
      </c>
      <c r="C317" s="115">
        <v>43565</v>
      </c>
      <c r="D317" s="115">
        <v>43629</v>
      </c>
      <c r="E317" s="114" t="s">
        <v>915</v>
      </c>
      <c r="F317" s="114" t="s">
        <v>973</v>
      </c>
      <c r="G317" s="114" t="s">
        <v>916</v>
      </c>
      <c r="H317" s="114" t="s">
        <v>917</v>
      </c>
      <c r="I317" s="116">
        <v>267.60000000000002</v>
      </c>
      <c r="J317" s="114" t="s">
        <v>350</v>
      </c>
      <c r="K317" s="114" t="s">
        <v>30</v>
      </c>
      <c r="L317" s="117" t="s">
        <v>484</v>
      </c>
    </row>
    <row r="318" spans="1:12" s="106" customFormat="1" ht="15" customHeight="1">
      <c r="A318" s="113">
        <v>2019</v>
      </c>
      <c r="B318" s="114">
        <v>361</v>
      </c>
      <c r="C318" s="115">
        <v>43515</v>
      </c>
      <c r="D318" s="115">
        <v>43629</v>
      </c>
      <c r="E318" s="114" t="s">
        <v>683</v>
      </c>
      <c r="F318" s="114" t="s">
        <v>3198</v>
      </c>
      <c r="G318" s="114" t="s">
        <v>596</v>
      </c>
      <c r="H318" s="114" t="s">
        <v>302</v>
      </c>
      <c r="I318" s="116">
        <v>117.48</v>
      </c>
      <c r="J318" s="114" t="s">
        <v>350</v>
      </c>
      <c r="K318" s="114" t="s">
        <v>331</v>
      </c>
      <c r="L318" s="117" t="s">
        <v>332</v>
      </c>
    </row>
    <row r="319" spans="1:12" s="106" customFormat="1" ht="15" customHeight="1">
      <c r="A319" s="113">
        <v>2019</v>
      </c>
      <c r="B319" s="114">
        <v>1009</v>
      </c>
      <c r="C319" s="115">
        <v>43599</v>
      </c>
      <c r="D319" s="115">
        <v>43630</v>
      </c>
      <c r="E319" s="114" t="s">
        <v>733</v>
      </c>
      <c r="F319" s="114" t="s">
        <v>647</v>
      </c>
      <c r="G319" s="114" t="s">
        <v>688</v>
      </c>
      <c r="H319" s="114" t="s">
        <v>302</v>
      </c>
      <c r="I319" s="116">
        <v>687.84</v>
      </c>
      <c r="J319" s="114" t="s">
        <v>350</v>
      </c>
      <c r="K319" s="114" t="s">
        <v>28</v>
      </c>
      <c r="L319" s="117" t="s">
        <v>689</v>
      </c>
    </row>
    <row r="320" spans="1:12" s="106" customFormat="1" ht="15" customHeight="1">
      <c r="A320" s="113">
        <v>2019</v>
      </c>
      <c r="B320" s="114">
        <v>1059</v>
      </c>
      <c r="C320" s="115">
        <v>43607</v>
      </c>
      <c r="D320" s="115">
        <v>43633</v>
      </c>
      <c r="E320" s="114"/>
      <c r="F320" s="114" t="s">
        <v>3235</v>
      </c>
      <c r="G320" s="114" t="s">
        <v>1053</v>
      </c>
      <c r="H320" s="114" t="s">
        <v>644</v>
      </c>
      <c r="I320" s="116">
        <v>132.47999999999999</v>
      </c>
      <c r="J320" s="114" t="s">
        <v>350</v>
      </c>
      <c r="K320" s="114" t="s">
        <v>28</v>
      </c>
      <c r="L320" s="117" t="s">
        <v>689</v>
      </c>
    </row>
    <row r="321" spans="1:12" s="106" customFormat="1" ht="15" customHeight="1">
      <c r="A321" s="113">
        <v>2019</v>
      </c>
      <c r="B321" s="114">
        <v>1145</v>
      </c>
      <c r="C321" s="115">
        <v>43620</v>
      </c>
      <c r="D321" s="115">
        <v>43633</v>
      </c>
      <c r="E321" s="114" t="s">
        <v>1073</v>
      </c>
      <c r="F321" s="114" t="s">
        <v>647</v>
      </c>
      <c r="G321" s="114" t="s">
        <v>812</v>
      </c>
      <c r="H321" s="114" t="s">
        <v>948</v>
      </c>
      <c r="I321" s="116">
        <v>164.4</v>
      </c>
      <c r="J321" s="114" t="s">
        <v>350</v>
      </c>
      <c r="K321" s="114" t="s">
        <v>544</v>
      </c>
      <c r="L321" s="117" t="s">
        <v>545</v>
      </c>
    </row>
    <row r="322" spans="1:12" s="106" customFormat="1" ht="15" customHeight="1">
      <c r="A322" s="113">
        <v>2019</v>
      </c>
      <c r="B322" s="114">
        <v>731</v>
      </c>
      <c r="C322" s="115">
        <v>43565</v>
      </c>
      <c r="D322" s="115">
        <v>43633</v>
      </c>
      <c r="E322" s="114" t="s">
        <v>687</v>
      </c>
      <c r="F322" s="114" t="s">
        <v>647</v>
      </c>
      <c r="G322" s="114" t="s">
        <v>688</v>
      </c>
      <c r="H322" s="114" t="s">
        <v>302</v>
      </c>
      <c r="I322" s="116">
        <v>1672.12</v>
      </c>
      <c r="J322" s="114" t="s">
        <v>350</v>
      </c>
      <c r="K322" s="114" t="s">
        <v>28</v>
      </c>
      <c r="L322" s="117" t="s">
        <v>689</v>
      </c>
    </row>
    <row r="323" spans="1:12" s="106" customFormat="1" ht="15" customHeight="1">
      <c r="A323" s="113">
        <v>2019</v>
      </c>
      <c r="B323" s="114">
        <v>731</v>
      </c>
      <c r="C323" s="115">
        <v>43565</v>
      </c>
      <c r="D323" s="115">
        <v>43633</v>
      </c>
      <c r="E323" s="114" t="s">
        <v>914</v>
      </c>
      <c r="F323" s="114" t="s">
        <v>647</v>
      </c>
      <c r="G323" s="114" t="s">
        <v>688</v>
      </c>
      <c r="H323" s="114" t="s">
        <v>302</v>
      </c>
      <c r="I323" s="116">
        <v>1672.12</v>
      </c>
      <c r="J323" s="114" t="s">
        <v>350</v>
      </c>
      <c r="K323" s="114" t="s">
        <v>28</v>
      </c>
      <c r="L323" s="117" t="s">
        <v>689</v>
      </c>
    </row>
    <row r="324" spans="1:12" s="106" customFormat="1" ht="15" customHeight="1">
      <c r="A324" s="113">
        <v>2019</v>
      </c>
      <c r="B324" s="114">
        <v>1069</v>
      </c>
      <c r="C324" s="115">
        <v>43608</v>
      </c>
      <c r="D324" s="115">
        <v>43634</v>
      </c>
      <c r="E324" s="114" t="s">
        <v>1055</v>
      </c>
      <c r="F324" s="114" t="s">
        <v>3236</v>
      </c>
      <c r="G324" s="114" t="s">
        <v>1056</v>
      </c>
      <c r="H324" s="114" t="s">
        <v>1057</v>
      </c>
      <c r="I324" s="116">
        <v>270.83999999999997</v>
      </c>
      <c r="J324" s="114" t="s">
        <v>350</v>
      </c>
      <c r="K324" s="114" t="s">
        <v>103</v>
      </c>
      <c r="L324" s="117" t="s">
        <v>426</v>
      </c>
    </row>
    <row r="325" spans="1:12" s="106" customFormat="1" ht="15" customHeight="1">
      <c r="A325" s="113">
        <v>2019</v>
      </c>
      <c r="B325" s="114">
        <v>817</v>
      </c>
      <c r="C325" s="115">
        <v>43573</v>
      </c>
      <c r="D325" s="115">
        <v>43634</v>
      </c>
      <c r="E325" s="114" t="s">
        <v>939</v>
      </c>
      <c r="F325" s="114" t="s">
        <v>475</v>
      </c>
      <c r="G325" s="114" t="s">
        <v>940</v>
      </c>
      <c r="H325" s="114" t="s">
        <v>941</v>
      </c>
      <c r="I325" s="116">
        <v>242.88</v>
      </c>
      <c r="J325" s="114" t="s">
        <v>350</v>
      </c>
      <c r="K325" s="114" t="s">
        <v>323</v>
      </c>
      <c r="L325" s="117" t="s">
        <v>324</v>
      </c>
    </row>
    <row r="326" spans="1:12" s="106" customFormat="1" ht="15" customHeight="1">
      <c r="A326" s="113">
        <v>2019</v>
      </c>
      <c r="B326" s="114">
        <v>1060</v>
      </c>
      <c r="C326" s="115">
        <v>43607</v>
      </c>
      <c r="D326" s="115">
        <v>43635</v>
      </c>
      <c r="E326" s="114" t="s">
        <v>1054</v>
      </c>
      <c r="F326" s="114" t="s">
        <v>807</v>
      </c>
      <c r="G326" s="114" t="s">
        <v>807</v>
      </c>
      <c r="H326" s="114" t="s">
        <v>554</v>
      </c>
      <c r="I326" s="116">
        <v>63.48</v>
      </c>
      <c r="J326" s="114" t="s">
        <v>350</v>
      </c>
      <c r="K326" s="114" t="s">
        <v>103</v>
      </c>
      <c r="L326" s="117" t="s">
        <v>426</v>
      </c>
    </row>
    <row r="327" spans="1:12" s="106" customFormat="1" ht="15" customHeight="1">
      <c r="A327" s="113">
        <v>2019</v>
      </c>
      <c r="B327" s="114">
        <v>1291</v>
      </c>
      <c r="C327" s="115">
        <v>43636</v>
      </c>
      <c r="D327" s="115">
        <v>43636</v>
      </c>
      <c r="E327" s="114" t="s">
        <v>883</v>
      </c>
      <c r="F327" s="114" t="s">
        <v>973</v>
      </c>
      <c r="G327" s="114" t="s">
        <v>884</v>
      </c>
      <c r="H327" s="114" t="s">
        <v>1137</v>
      </c>
      <c r="I327" s="116">
        <v>169.92</v>
      </c>
      <c r="J327" s="114" t="s">
        <v>350</v>
      </c>
      <c r="K327" s="114" t="s">
        <v>103</v>
      </c>
      <c r="L327" s="117" t="s">
        <v>426</v>
      </c>
    </row>
    <row r="328" spans="1:12" s="106" customFormat="1" ht="15" customHeight="1">
      <c r="A328" s="113">
        <v>2019</v>
      </c>
      <c r="B328" s="114">
        <v>1194</v>
      </c>
      <c r="C328" s="115">
        <v>43626</v>
      </c>
      <c r="D328" s="115">
        <v>43636</v>
      </c>
      <c r="E328" s="114" t="s">
        <v>1100</v>
      </c>
      <c r="F328" s="114" t="s">
        <v>3204</v>
      </c>
      <c r="G328" s="114" t="s">
        <v>1101</v>
      </c>
      <c r="H328" s="114" t="s">
        <v>302</v>
      </c>
      <c r="I328" s="116">
        <v>115.68</v>
      </c>
      <c r="J328" s="114" t="s">
        <v>350</v>
      </c>
      <c r="K328" s="114" t="s">
        <v>35</v>
      </c>
      <c r="L328" s="117" t="s">
        <v>328</v>
      </c>
    </row>
    <row r="329" spans="1:12" s="106" customFormat="1" ht="15" customHeight="1">
      <c r="A329" s="113">
        <v>2019</v>
      </c>
      <c r="B329" s="114">
        <v>1147</v>
      </c>
      <c r="C329" s="115">
        <v>43620</v>
      </c>
      <c r="D329" s="115">
        <v>43636</v>
      </c>
      <c r="E329" s="114" t="s">
        <v>1076</v>
      </c>
      <c r="F329" s="114" t="s">
        <v>807</v>
      </c>
      <c r="G329" s="114" t="s">
        <v>807</v>
      </c>
      <c r="H329" s="114" t="s">
        <v>554</v>
      </c>
      <c r="I329" s="116">
        <v>134.88</v>
      </c>
      <c r="J329" s="114" t="s">
        <v>350</v>
      </c>
      <c r="K329" s="114" t="s">
        <v>103</v>
      </c>
      <c r="L329" s="117" t="s">
        <v>426</v>
      </c>
    </row>
    <row r="330" spans="1:12" s="106" customFormat="1" ht="15" customHeight="1">
      <c r="A330" s="113">
        <v>2019</v>
      </c>
      <c r="B330" s="114">
        <v>191</v>
      </c>
      <c r="C330" s="115">
        <v>43493</v>
      </c>
      <c r="D330" s="115">
        <v>43636</v>
      </c>
      <c r="E330" s="114"/>
      <c r="F330" s="114" t="s">
        <v>341</v>
      </c>
      <c r="G330" s="114" t="s">
        <v>355</v>
      </c>
      <c r="H330" s="114" t="s">
        <v>518</v>
      </c>
      <c r="I330" s="116">
        <v>595.79999999999995</v>
      </c>
      <c r="J330" s="114" t="s">
        <v>350</v>
      </c>
      <c r="K330" s="114" t="s">
        <v>519</v>
      </c>
      <c r="L330" s="117" t="s">
        <v>520</v>
      </c>
    </row>
    <row r="331" spans="1:12" s="106" customFormat="1" ht="15" customHeight="1">
      <c r="A331" s="113">
        <v>2019</v>
      </c>
      <c r="B331" s="114">
        <v>190</v>
      </c>
      <c r="C331" s="115">
        <v>43493</v>
      </c>
      <c r="D331" s="115">
        <v>43636</v>
      </c>
      <c r="E331" s="114" t="s">
        <v>510</v>
      </c>
      <c r="F331" s="114" t="s">
        <v>475</v>
      </c>
      <c r="G331" s="114" t="s">
        <v>511</v>
      </c>
      <c r="H331" s="114" t="s">
        <v>512</v>
      </c>
      <c r="I331" s="116">
        <v>128.04</v>
      </c>
      <c r="J331" s="114" t="s">
        <v>350</v>
      </c>
      <c r="K331" s="114" t="s">
        <v>323</v>
      </c>
      <c r="L331" s="117" t="s">
        <v>324</v>
      </c>
    </row>
    <row r="332" spans="1:12" s="106" customFormat="1" ht="15" customHeight="1">
      <c r="A332" s="113">
        <v>2019</v>
      </c>
      <c r="B332" s="114">
        <v>190</v>
      </c>
      <c r="C332" s="115">
        <v>43493</v>
      </c>
      <c r="D332" s="115">
        <v>43636</v>
      </c>
      <c r="E332" s="114" t="s">
        <v>513</v>
      </c>
      <c r="F332" s="114" t="s">
        <v>475</v>
      </c>
      <c r="G332" s="114" t="s">
        <v>511</v>
      </c>
      <c r="H332" s="114" t="s">
        <v>512</v>
      </c>
      <c r="I332" s="116">
        <v>128.04</v>
      </c>
      <c r="J332" s="114" t="s">
        <v>350</v>
      </c>
      <c r="K332" s="114" t="s">
        <v>323</v>
      </c>
      <c r="L332" s="117" t="s">
        <v>324</v>
      </c>
    </row>
    <row r="333" spans="1:12" s="106" customFormat="1" ht="15" customHeight="1">
      <c r="A333" s="113">
        <v>2019</v>
      </c>
      <c r="B333" s="114">
        <v>190</v>
      </c>
      <c r="C333" s="115">
        <v>43493</v>
      </c>
      <c r="D333" s="115">
        <v>43636</v>
      </c>
      <c r="E333" s="114" t="s">
        <v>514</v>
      </c>
      <c r="F333" s="114" t="s">
        <v>475</v>
      </c>
      <c r="G333" s="114" t="s">
        <v>511</v>
      </c>
      <c r="H333" s="114" t="s">
        <v>512</v>
      </c>
      <c r="I333" s="116">
        <v>128.04</v>
      </c>
      <c r="J333" s="114" t="s">
        <v>350</v>
      </c>
      <c r="K333" s="114" t="s">
        <v>323</v>
      </c>
      <c r="L333" s="117" t="s">
        <v>324</v>
      </c>
    </row>
    <row r="334" spans="1:12" s="106" customFormat="1" ht="15" customHeight="1">
      <c r="A334" s="113">
        <v>2019</v>
      </c>
      <c r="B334" s="114">
        <v>190</v>
      </c>
      <c r="C334" s="115">
        <v>43493</v>
      </c>
      <c r="D334" s="115">
        <v>43636</v>
      </c>
      <c r="E334" s="114" t="s">
        <v>515</v>
      </c>
      <c r="F334" s="114" t="s">
        <v>475</v>
      </c>
      <c r="G334" s="114" t="s">
        <v>511</v>
      </c>
      <c r="H334" s="114" t="s">
        <v>512</v>
      </c>
      <c r="I334" s="116">
        <v>128.04</v>
      </c>
      <c r="J334" s="114" t="s">
        <v>350</v>
      </c>
      <c r="K334" s="114" t="s">
        <v>323</v>
      </c>
      <c r="L334" s="117" t="s">
        <v>324</v>
      </c>
    </row>
    <row r="335" spans="1:12" s="106" customFormat="1" ht="15" customHeight="1">
      <c r="A335" s="113">
        <v>2019</v>
      </c>
      <c r="B335" s="114">
        <v>190</v>
      </c>
      <c r="C335" s="115">
        <v>43493</v>
      </c>
      <c r="D335" s="115">
        <v>43636</v>
      </c>
      <c r="E335" s="114" t="s">
        <v>516</v>
      </c>
      <c r="F335" s="114" t="s">
        <v>475</v>
      </c>
      <c r="G335" s="114" t="s">
        <v>511</v>
      </c>
      <c r="H335" s="114" t="s">
        <v>512</v>
      </c>
      <c r="I335" s="116">
        <v>128.04</v>
      </c>
      <c r="J335" s="114" t="s">
        <v>350</v>
      </c>
      <c r="K335" s="114" t="s">
        <v>323</v>
      </c>
      <c r="L335" s="117" t="s">
        <v>324</v>
      </c>
    </row>
    <row r="336" spans="1:12" s="106" customFormat="1" ht="15" customHeight="1">
      <c r="A336" s="113">
        <v>2019</v>
      </c>
      <c r="B336" s="114">
        <v>190</v>
      </c>
      <c r="C336" s="115">
        <v>43493</v>
      </c>
      <c r="D336" s="115">
        <v>43636</v>
      </c>
      <c r="E336" s="114" t="s">
        <v>517</v>
      </c>
      <c r="F336" s="114" t="s">
        <v>475</v>
      </c>
      <c r="G336" s="114" t="s">
        <v>511</v>
      </c>
      <c r="H336" s="114" t="s">
        <v>512</v>
      </c>
      <c r="I336" s="116">
        <v>128.04</v>
      </c>
      <c r="J336" s="114" t="s">
        <v>350</v>
      </c>
      <c r="K336" s="114" t="s">
        <v>323</v>
      </c>
      <c r="L336" s="117" t="s">
        <v>324</v>
      </c>
    </row>
    <row r="337" spans="1:12" s="106" customFormat="1" ht="15" customHeight="1">
      <c r="A337" s="113">
        <v>2019</v>
      </c>
      <c r="B337" s="114">
        <v>1156</v>
      </c>
      <c r="C337" s="115">
        <v>43621</v>
      </c>
      <c r="D337" s="115">
        <v>43637</v>
      </c>
      <c r="E337" s="114" t="s">
        <v>1083</v>
      </c>
      <c r="F337" s="114" t="s">
        <v>3198</v>
      </c>
      <c r="G337" s="114" t="s">
        <v>596</v>
      </c>
      <c r="H337" s="114" t="s">
        <v>1084</v>
      </c>
      <c r="I337" s="116">
        <v>54.96</v>
      </c>
      <c r="J337" s="114" t="s">
        <v>350</v>
      </c>
      <c r="K337" s="114" t="s">
        <v>331</v>
      </c>
      <c r="L337" s="117" t="s">
        <v>332</v>
      </c>
    </row>
    <row r="338" spans="1:12" s="106" customFormat="1" ht="15" customHeight="1">
      <c r="A338" s="113">
        <v>2019</v>
      </c>
      <c r="B338" s="114">
        <v>1146</v>
      </c>
      <c r="C338" s="115">
        <v>43620</v>
      </c>
      <c r="D338" s="115">
        <v>43637</v>
      </c>
      <c r="E338" s="114" t="s">
        <v>1074</v>
      </c>
      <c r="F338" s="114" t="s">
        <v>3198</v>
      </c>
      <c r="G338" s="114" t="s">
        <v>1075</v>
      </c>
      <c r="H338" s="114" t="s">
        <v>554</v>
      </c>
      <c r="I338" s="116">
        <v>184.08</v>
      </c>
      <c r="J338" s="114" t="s">
        <v>350</v>
      </c>
      <c r="K338" s="114" t="s">
        <v>652</v>
      </c>
      <c r="L338" s="117" t="s">
        <v>653</v>
      </c>
    </row>
    <row r="339" spans="1:12" s="106" customFormat="1" ht="15" customHeight="1">
      <c r="A339" s="113">
        <v>2019</v>
      </c>
      <c r="B339" s="114">
        <v>1193</v>
      </c>
      <c r="C339" s="115">
        <v>43626</v>
      </c>
      <c r="D339" s="115">
        <v>43637</v>
      </c>
      <c r="E339" s="114" t="s">
        <v>1098</v>
      </c>
      <c r="F339" s="114" t="s">
        <v>647</v>
      </c>
      <c r="G339" s="114" t="s">
        <v>1099</v>
      </c>
      <c r="H339" s="114" t="s">
        <v>372</v>
      </c>
      <c r="I339" s="116">
        <v>48</v>
      </c>
      <c r="J339" s="114" t="s">
        <v>350</v>
      </c>
      <c r="K339" s="114" t="s">
        <v>35</v>
      </c>
      <c r="L339" s="117" t="s">
        <v>328</v>
      </c>
    </row>
    <row r="340" spans="1:12" s="106" customFormat="1" ht="15" customHeight="1">
      <c r="A340" s="113">
        <v>2019</v>
      </c>
      <c r="B340" s="114">
        <v>551</v>
      </c>
      <c r="C340" s="115">
        <v>43538</v>
      </c>
      <c r="D340" s="115">
        <v>43637</v>
      </c>
      <c r="E340" s="114" t="s">
        <v>726</v>
      </c>
      <c r="F340" s="114" t="s">
        <v>475</v>
      </c>
      <c r="G340" s="114" t="s">
        <v>633</v>
      </c>
      <c r="H340" s="114" t="s">
        <v>773</v>
      </c>
      <c r="I340" s="116">
        <v>724.56</v>
      </c>
      <c r="J340" s="114" t="s">
        <v>350</v>
      </c>
      <c r="K340" s="114" t="s">
        <v>628</v>
      </c>
      <c r="L340" s="117" t="s">
        <v>629</v>
      </c>
    </row>
    <row r="341" spans="1:12" s="106" customFormat="1" ht="15" customHeight="1">
      <c r="A341" s="113">
        <v>2019</v>
      </c>
      <c r="B341" s="114">
        <v>1250</v>
      </c>
      <c r="C341" s="115">
        <v>43633</v>
      </c>
      <c r="D341" s="115">
        <v>43638</v>
      </c>
      <c r="E341" s="114" t="s">
        <v>510</v>
      </c>
      <c r="F341" s="114" t="s">
        <v>475</v>
      </c>
      <c r="G341" s="114" t="s">
        <v>511</v>
      </c>
      <c r="H341" s="114" t="s">
        <v>631</v>
      </c>
      <c r="I341" s="116">
        <v>795.72</v>
      </c>
      <c r="J341" s="114" t="s">
        <v>350</v>
      </c>
      <c r="K341" s="114" t="s">
        <v>44</v>
      </c>
      <c r="L341" s="117" t="s">
        <v>324</v>
      </c>
    </row>
    <row r="342" spans="1:12" s="106" customFormat="1" ht="15" customHeight="1">
      <c r="A342" s="113">
        <v>2019</v>
      </c>
      <c r="B342" s="114">
        <v>1222</v>
      </c>
      <c r="C342" s="115">
        <v>43626</v>
      </c>
      <c r="D342" s="115">
        <v>43639</v>
      </c>
      <c r="E342" s="114" t="s">
        <v>1111</v>
      </c>
      <c r="F342" s="114" t="s">
        <v>3236</v>
      </c>
      <c r="G342" s="114" t="s">
        <v>1112</v>
      </c>
      <c r="H342" s="114" t="s">
        <v>1113</v>
      </c>
      <c r="I342" s="116">
        <v>151.91999999999999</v>
      </c>
      <c r="J342" s="114" t="s">
        <v>350</v>
      </c>
      <c r="K342" s="114" t="s">
        <v>35</v>
      </c>
      <c r="L342" s="117" t="s">
        <v>328</v>
      </c>
    </row>
    <row r="343" spans="1:12" s="106" customFormat="1" ht="15" customHeight="1">
      <c r="A343" s="113">
        <v>2019</v>
      </c>
      <c r="B343" s="114">
        <v>1205</v>
      </c>
      <c r="C343" s="115">
        <v>43626</v>
      </c>
      <c r="D343" s="115">
        <v>43640</v>
      </c>
      <c r="E343" s="114" t="s">
        <v>1102</v>
      </c>
      <c r="F343" s="114" t="s">
        <v>973</v>
      </c>
      <c r="G343" s="114" t="s">
        <v>1103</v>
      </c>
      <c r="H343" s="114" t="s">
        <v>1104</v>
      </c>
      <c r="I343" s="116">
        <v>258.95999999999998</v>
      </c>
      <c r="J343" s="114" t="s">
        <v>350</v>
      </c>
      <c r="K343" s="114" t="s">
        <v>31</v>
      </c>
      <c r="L343" s="117" t="s">
        <v>351</v>
      </c>
    </row>
    <row r="344" spans="1:12" s="106" customFormat="1" ht="15" customHeight="1">
      <c r="A344" s="113">
        <v>2019</v>
      </c>
      <c r="B344" s="114">
        <v>1297</v>
      </c>
      <c r="C344" s="115">
        <v>43637</v>
      </c>
      <c r="D344" s="115">
        <v>43640</v>
      </c>
      <c r="E344" s="114" t="s">
        <v>1140</v>
      </c>
      <c r="F344" s="114" t="s">
        <v>973</v>
      </c>
      <c r="G344" s="114" t="s">
        <v>1141</v>
      </c>
      <c r="H344" s="114" t="s">
        <v>1142</v>
      </c>
      <c r="I344" s="116">
        <v>428.94</v>
      </c>
      <c r="J344" s="114" t="s">
        <v>350</v>
      </c>
      <c r="K344" s="114" t="s">
        <v>119</v>
      </c>
      <c r="L344" s="117" t="s">
        <v>545</v>
      </c>
    </row>
    <row r="345" spans="1:12" s="106" customFormat="1" ht="15" customHeight="1">
      <c r="A345" s="113">
        <v>2019</v>
      </c>
      <c r="B345" s="114">
        <v>1290</v>
      </c>
      <c r="C345" s="115">
        <v>43636</v>
      </c>
      <c r="D345" s="115">
        <v>43640</v>
      </c>
      <c r="E345" s="114" t="s">
        <v>1135</v>
      </c>
      <c r="F345" s="114" t="s">
        <v>3198</v>
      </c>
      <c r="G345" s="114" t="s">
        <v>1136</v>
      </c>
      <c r="H345" s="114" t="s">
        <v>302</v>
      </c>
      <c r="I345" s="116">
        <v>96.6</v>
      </c>
      <c r="J345" s="114" t="s">
        <v>350</v>
      </c>
      <c r="K345" s="114" t="s">
        <v>69</v>
      </c>
      <c r="L345" s="117" t="s">
        <v>861</v>
      </c>
    </row>
    <row r="346" spans="1:12" s="106" customFormat="1" ht="15" customHeight="1">
      <c r="A346" s="113">
        <v>2019</v>
      </c>
      <c r="B346" s="114">
        <v>1247</v>
      </c>
      <c r="C346" s="115">
        <v>43633</v>
      </c>
      <c r="D346" s="115">
        <v>43640</v>
      </c>
      <c r="E346" s="114" t="s">
        <v>1116</v>
      </c>
      <c r="F346" s="114" t="s">
        <v>647</v>
      </c>
      <c r="G346" s="114" t="s">
        <v>1117</v>
      </c>
      <c r="H346" s="114" t="s">
        <v>372</v>
      </c>
      <c r="I346" s="116">
        <v>42</v>
      </c>
      <c r="J346" s="114" t="s">
        <v>350</v>
      </c>
      <c r="K346" s="114" t="s">
        <v>53</v>
      </c>
      <c r="L346" s="117" t="s">
        <v>377</v>
      </c>
    </row>
    <row r="347" spans="1:12" s="106" customFormat="1" ht="15" customHeight="1">
      <c r="A347" s="113">
        <v>2019</v>
      </c>
      <c r="B347" s="114">
        <v>997</v>
      </c>
      <c r="C347" s="115">
        <v>43595</v>
      </c>
      <c r="D347" s="115">
        <v>43640</v>
      </c>
      <c r="E347" s="114" t="s">
        <v>1022</v>
      </c>
      <c r="F347" s="114" t="s">
        <v>973</v>
      </c>
      <c r="G347" s="114" t="s">
        <v>437</v>
      </c>
      <c r="H347" s="114" t="s">
        <v>1023</v>
      </c>
      <c r="I347" s="116">
        <v>554.04</v>
      </c>
      <c r="J347" s="114" t="s">
        <v>350</v>
      </c>
      <c r="K347" s="114" t="s">
        <v>30</v>
      </c>
      <c r="L347" s="117" t="s">
        <v>484</v>
      </c>
    </row>
    <row r="348" spans="1:12" s="106" customFormat="1" ht="15" customHeight="1">
      <c r="A348" s="113">
        <v>2019</v>
      </c>
      <c r="B348" s="114">
        <v>1191</v>
      </c>
      <c r="C348" s="115">
        <v>43626</v>
      </c>
      <c r="D348" s="115">
        <v>43640</v>
      </c>
      <c r="E348" s="114" t="s">
        <v>1093</v>
      </c>
      <c r="F348" s="114" t="s">
        <v>3236</v>
      </c>
      <c r="G348" s="114" t="s">
        <v>1094</v>
      </c>
      <c r="H348" s="114" t="s">
        <v>1095</v>
      </c>
      <c r="I348" s="116">
        <v>195.48</v>
      </c>
      <c r="J348" s="114" t="s">
        <v>350</v>
      </c>
      <c r="K348" s="114" t="s">
        <v>331</v>
      </c>
      <c r="L348" s="117" t="s">
        <v>332</v>
      </c>
    </row>
    <row r="349" spans="1:12" s="106" customFormat="1" ht="15" customHeight="1">
      <c r="A349" s="113">
        <v>2019</v>
      </c>
      <c r="B349" s="114">
        <v>894</v>
      </c>
      <c r="C349" s="115">
        <v>43580</v>
      </c>
      <c r="D349" s="115">
        <v>43642</v>
      </c>
      <c r="E349" s="114"/>
      <c r="F349" s="114" t="s">
        <v>341</v>
      </c>
      <c r="G349" s="114" t="s">
        <v>713</v>
      </c>
      <c r="H349" s="114" t="s">
        <v>955</v>
      </c>
      <c r="I349" s="116">
        <v>27.48</v>
      </c>
      <c r="J349" s="114" t="s">
        <v>350</v>
      </c>
      <c r="K349" s="114" t="s">
        <v>519</v>
      </c>
      <c r="L349" s="117" t="s">
        <v>520</v>
      </c>
    </row>
    <row r="350" spans="1:12" s="106" customFormat="1" ht="15" customHeight="1">
      <c r="A350" s="113">
        <v>2019</v>
      </c>
      <c r="B350" s="114">
        <v>1128</v>
      </c>
      <c r="C350" s="115">
        <v>43619</v>
      </c>
      <c r="D350" s="115">
        <v>43642</v>
      </c>
      <c r="E350" s="114"/>
      <c r="F350" s="114" t="s">
        <v>3252</v>
      </c>
      <c r="G350" s="114" t="s">
        <v>1072</v>
      </c>
      <c r="H350" s="114" t="s">
        <v>302</v>
      </c>
      <c r="I350" s="116">
        <v>930</v>
      </c>
      <c r="J350" s="114" t="s">
        <v>350</v>
      </c>
      <c r="K350" s="114" t="s">
        <v>142</v>
      </c>
      <c r="L350" s="117" t="s">
        <v>1025</v>
      </c>
    </row>
    <row r="351" spans="1:12" s="106" customFormat="1" ht="15" customHeight="1">
      <c r="A351" s="113">
        <v>2019</v>
      </c>
      <c r="B351" s="114">
        <v>1253</v>
      </c>
      <c r="C351" s="115">
        <v>43633</v>
      </c>
      <c r="D351" s="115">
        <v>43642</v>
      </c>
      <c r="E351" s="114" t="s">
        <v>1125</v>
      </c>
      <c r="F351" s="114" t="s">
        <v>3203</v>
      </c>
      <c r="G351" s="114" t="s">
        <v>1126</v>
      </c>
      <c r="H351" s="114" t="s">
        <v>302</v>
      </c>
      <c r="I351" s="116">
        <v>183.48</v>
      </c>
      <c r="J351" s="114" t="s">
        <v>350</v>
      </c>
      <c r="K351" s="114" t="s">
        <v>171</v>
      </c>
      <c r="L351" s="117" t="s">
        <v>377</v>
      </c>
    </row>
    <row r="352" spans="1:12" s="106" customFormat="1" ht="15" customHeight="1">
      <c r="A352" s="113">
        <v>2019</v>
      </c>
      <c r="B352" s="114">
        <v>975</v>
      </c>
      <c r="C352" s="115">
        <v>43591</v>
      </c>
      <c r="D352" s="115">
        <v>43642</v>
      </c>
      <c r="E352" s="114" t="s">
        <v>1008</v>
      </c>
      <c r="F352" s="114" t="s">
        <v>807</v>
      </c>
      <c r="G352" s="114" t="s">
        <v>1009</v>
      </c>
      <c r="H352" s="114" t="s">
        <v>554</v>
      </c>
      <c r="I352" s="116">
        <v>196.74</v>
      </c>
      <c r="J352" s="114" t="s">
        <v>350</v>
      </c>
      <c r="K352" s="114" t="s">
        <v>310</v>
      </c>
      <c r="L352" s="117" t="s">
        <v>311</v>
      </c>
    </row>
    <row r="353" spans="1:12" s="106" customFormat="1" ht="15" customHeight="1">
      <c r="A353" s="113">
        <v>2019</v>
      </c>
      <c r="B353" s="114">
        <v>1041</v>
      </c>
      <c r="C353" s="115">
        <v>43605</v>
      </c>
      <c r="D353" s="115">
        <v>43642</v>
      </c>
      <c r="E353" s="114" t="s">
        <v>1047</v>
      </c>
      <c r="F353" s="114" t="s">
        <v>341</v>
      </c>
      <c r="G353" s="114" t="s">
        <v>341</v>
      </c>
      <c r="H353" s="114" t="s">
        <v>1048</v>
      </c>
      <c r="I353" s="116">
        <v>216.84</v>
      </c>
      <c r="J353" s="114" t="s">
        <v>350</v>
      </c>
      <c r="K353" s="114" t="s">
        <v>343</v>
      </c>
      <c r="L353" s="117" t="s">
        <v>344</v>
      </c>
    </row>
    <row r="354" spans="1:12" s="106" customFormat="1" ht="15" customHeight="1">
      <c r="A354" s="113">
        <v>2019</v>
      </c>
      <c r="B354" s="114">
        <v>1288</v>
      </c>
      <c r="C354" s="115">
        <v>43636</v>
      </c>
      <c r="D354" s="115">
        <v>43642</v>
      </c>
      <c r="E354" s="114" t="s">
        <v>440</v>
      </c>
      <c r="F354" s="114" t="s">
        <v>3234</v>
      </c>
      <c r="G354" s="114" t="s">
        <v>441</v>
      </c>
      <c r="H354" s="114" t="s">
        <v>1133</v>
      </c>
      <c r="I354" s="116">
        <v>102.12</v>
      </c>
      <c r="J354" s="114" t="s">
        <v>350</v>
      </c>
      <c r="K354" s="114" t="s">
        <v>29</v>
      </c>
      <c r="L354" s="117" t="s">
        <v>315</v>
      </c>
    </row>
    <row r="355" spans="1:12" s="106" customFormat="1" ht="15" customHeight="1">
      <c r="A355" s="113">
        <v>2019</v>
      </c>
      <c r="B355" s="114">
        <v>1167</v>
      </c>
      <c r="C355" s="115">
        <v>43622</v>
      </c>
      <c r="D355" s="115">
        <v>43642</v>
      </c>
      <c r="E355" s="114" t="s">
        <v>809</v>
      </c>
      <c r="F355" s="114" t="s">
        <v>475</v>
      </c>
      <c r="G355" s="114" t="s">
        <v>467</v>
      </c>
      <c r="H355" s="114" t="s">
        <v>1086</v>
      </c>
      <c r="I355" s="116">
        <v>433.68</v>
      </c>
      <c r="J355" s="114" t="s">
        <v>350</v>
      </c>
      <c r="K355" s="114" t="s">
        <v>628</v>
      </c>
      <c r="L355" s="117" t="s">
        <v>629</v>
      </c>
    </row>
    <row r="356" spans="1:12" s="106" customFormat="1" ht="15" customHeight="1">
      <c r="A356" s="113">
        <v>2019</v>
      </c>
      <c r="B356" s="114">
        <v>1166</v>
      </c>
      <c r="C356" s="115">
        <v>43622</v>
      </c>
      <c r="D356" s="115">
        <v>43642</v>
      </c>
      <c r="E356" s="114"/>
      <c r="F356" s="114" t="s">
        <v>3255</v>
      </c>
      <c r="G356" s="114" t="s">
        <v>967</v>
      </c>
      <c r="H356" s="114" t="s">
        <v>1085</v>
      </c>
      <c r="I356" s="116">
        <v>258.95999999999998</v>
      </c>
      <c r="J356" s="114" t="s">
        <v>350</v>
      </c>
      <c r="K356" s="114" t="s">
        <v>77</v>
      </c>
      <c r="L356" s="117" t="s">
        <v>767</v>
      </c>
    </row>
    <row r="357" spans="1:12" s="106" customFormat="1" ht="15" customHeight="1">
      <c r="A357" s="113">
        <v>2019</v>
      </c>
      <c r="B357" s="114">
        <v>1289</v>
      </c>
      <c r="C357" s="115">
        <v>43636</v>
      </c>
      <c r="D357" s="115">
        <v>43645</v>
      </c>
      <c r="E357" s="114" t="s">
        <v>1134</v>
      </c>
      <c r="F357" s="114" t="s">
        <v>3235</v>
      </c>
      <c r="G357" s="114" t="s">
        <v>859</v>
      </c>
      <c r="H357" s="114" t="s">
        <v>705</v>
      </c>
      <c r="I357" s="116">
        <v>147.6</v>
      </c>
      <c r="J357" s="114" t="s">
        <v>350</v>
      </c>
      <c r="K357" s="114" t="s">
        <v>69</v>
      </c>
      <c r="L357" s="117" t="s">
        <v>861</v>
      </c>
    </row>
    <row r="358" spans="1:12" s="106" customFormat="1" ht="15" customHeight="1">
      <c r="A358" s="113">
        <v>2019</v>
      </c>
      <c r="B358" s="114">
        <v>1286</v>
      </c>
      <c r="C358" s="115">
        <v>43636</v>
      </c>
      <c r="D358" s="115">
        <v>43648</v>
      </c>
      <c r="E358" s="114" t="s">
        <v>1129</v>
      </c>
      <c r="F358" s="114" t="s">
        <v>3236</v>
      </c>
      <c r="G358" s="114" t="s">
        <v>1130</v>
      </c>
      <c r="H358" s="114" t="s">
        <v>302</v>
      </c>
      <c r="I358" s="116">
        <v>200.52</v>
      </c>
      <c r="J358" s="114" t="s">
        <v>350</v>
      </c>
      <c r="K358" s="114" t="s">
        <v>70</v>
      </c>
      <c r="L358" s="117" t="s">
        <v>393</v>
      </c>
    </row>
    <row r="359" spans="1:12" s="106" customFormat="1" ht="15" customHeight="1">
      <c r="A359" s="113">
        <v>2019</v>
      </c>
      <c r="B359" s="114">
        <v>1306</v>
      </c>
      <c r="C359" s="115">
        <v>43643</v>
      </c>
      <c r="D359" s="115">
        <v>43649</v>
      </c>
      <c r="E359" s="114" t="s">
        <v>1143</v>
      </c>
      <c r="F359" s="114" t="s">
        <v>3235</v>
      </c>
      <c r="G359" s="114" t="s">
        <v>1144</v>
      </c>
      <c r="H359" s="114" t="s">
        <v>302</v>
      </c>
      <c r="I359" s="116">
        <v>57.18</v>
      </c>
      <c r="J359" s="114" t="s">
        <v>350</v>
      </c>
      <c r="K359" s="114" t="s">
        <v>53</v>
      </c>
      <c r="L359" s="117" t="s">
        <v>377</v>
      </c>
    </row>
    <row r="360" spans="1:12" s="106" customFormat="1" ht="15" customHeight="1">
      <c r="A360" s="113">
        <v>2019</v>
      </c>
      <c r="B360" s="114">
        <v>717</v>
      </c>
      <c r="C360" s="115">
        <v>43564</v>
      </c>
      <c r="D360" s="115">
        <v>43655</v>
      </c>
      <c r="E360" s="114" t="s">
        <v>912</v>
      </c>
      <c r="F360" s="114" t="s">
        <v>3242</v>
      </c>
      <c r="G360" s="114" t="s">
        <v>419</v>
      </c>
      <c r="H360" s="114" t="s">
        <v>913</v>
      </c>
      <c r="I360" s="116">
        <v>240</v>
      </c>
      <c r="J360" s="114" t="s">
        <v>350</v>
      </c>
      <c r="K360" s="114" t="s">
        <v>35</v>
      </c>
      <c r="L360" s="117" t="s">
        <v>328</v>
      </c>
    </row>
    <row r="361" spans="1:12" s="106" customFormat="1" ht="15" customHeight="1">
      <c r="A361" s="113">
        <v>2019</v>
      </c>
      <c r="B361" s="114">
        <v>970</v>
      </c>
      <c r="C361" s="115">
        <v>43591</v>
      </c>
      <c r="D361" s="115">
        <v>43655</v>
      </c>
      <c r="E361" s="114" t="s">
        <v>998</v>
      </c>
      <c r="F361" s="114" t="s">
        <v>3242</v>
      </c>
      <c r="G361" s="114" t="s">
        <v>419</v>
      </c>
      <c r="H361" s="114" t="s">
        <v>999</v>
      </c>
      <c r="I361" s="116">
        <v>240</v>
      </c>
      <c r="J361" s="114" t="s">
        <v>350</v>
      </c>
      <c r="K361" s="114" t="s">
        <v>35</v>
      </c>
      <c r="L361" s="117" t="s">
        <v>328</v>
      </c>
    </row>
    <row r="362" spans="1:12" s="106" customFormat="1" ht="15" customHeight="1">
      <c r="A362" s="113">
        <v>2019</v>
      </c>
      <c r="B362" s="114">
        <v>1208</v>
      </c>
      <c r="C362" s="115">
        <v>43626</v>
      </c>
      <c r="D362" s="115">
        <v>43655</v>
      </c>
      <c r="E362" s="114" t="s">
        <v>1107</v>
      </c>
      <c r="F362" s="114" t="s">
        <v>3242</v>
      </c>
      <c r="G362" s="114" t="s">
        <v>419</v>
      </c>
      <c r="H362" s="114" t="s">
        <v>420</v>
      </c>
      <c r="I362" s="116">
        <v>240</v>
      </c>
      <c r="J362" s="114" t="s">
        <v>350</v>
      </c>
      <c r="K362" s="114" t="s">
        <v>35</v>
      </c>
      <c r="L362" s="117" t="s">
        <v>328</v>
      </c>
    </row>
    <row r="363" spans="1:12" s="106" customFormat="1" ht="15" customHeight="1">
      <c r="A363" s="113">
        <v>2019</v>
      </c>
      <c r="B363" s="114">
        <v>1208</v>
      </c>
      <c r="C363" s="115">
        <v>43626</v>
      </c>
      <c r="D363" s="115">
        <v>43655</v>
      </c>
      <c r="E363" s="114" t="s">
        <v>1108</v>
      </c>
      <c r="F363" s="114" t="s">
        <v>3242</v>
      </c>
      <c r="G363" s="114" t="s">
        <v>419</v>
      </c>
      <c r="H363" s="114" t="s">
        <v>420</v>
      </c>
      <c r="I363" s="116">
        <v>240</v>
      </c>
      <c r="J363" s="114" t="s">
        <v>350</v>
      </c>
      <c r="K363" s="114" t="s">
        <v>35</v>
      </c>
      <c r="L363" s="117" t="s">
        <v>328</v>
      </c>
    </row>
    <row r="364" spans="1:12" s="106" customFormat="1" ht="15" customHeight="1">
      <c r="A364" s="113">
        <v>2019</v>
      </c>
      <c r="B364" s="114">
        <v>1313</v>
      </c>
      <c r="C364" s="115">
        <v>43643</v>
      </c>
      <c r="D364" s="115">
        <v>43657</v>
      </c>
      <c r="E364" s="114" t="s">
        <v>1145</v>
      </c>
      <c r="F364" s="114" t="s">
        <v>647</v>
      </c>
      <c r="G364" s="114" t="s">
        <v>495</v>
      </c>
      <c r="H364" s="114" t="s">
        <v>1146</v>
      </c>
      <c r="I364" s="116">
        <v>365.88</v>
      </c>
      <c r="J364" s="114" t="s">
        <v>350</v>
      </c>
      <c r="K364" s="114" t="s">
        <v>156</v>
      </c>
      <c r="L364" s="117" t="s">
        <v>390</v>
      </c>
    </row>
    <row r="365" spans="1:12" s="106" customFormat="1" ht="15" customHeight="1">
      <c r="A365" s="113">
        <v>2019</v>
      </c>
      <c r="B365" s="114">
        <v>1206</v>
      </c>
      <c r="C365" s="115">
        <v>43626</v>
      </c>
      <c r="D365" s="115">
        <v>43657</v>
      </c>
      <c r="E365" s="114"/>
      <c r="F365" s="114" t="s">
        <v>647</v>
      </c>
      <c r="G365" s="114" t="s">
        <v>1105</v>
      </c>
      <c r="H365" s="114" t="s">
        <v>302</v>
      </c>
      <c r="I365" s="116">
        <v>270.72000000000003</v>
      </c>
      <c r="J365" s="114" t="s">
        <v>350</v>
      </c>
      <c r="K365" s="114" t="s">
        <v>51</v>
      </c>
      <c r="L365" s="117" t="s">
        <v>347</v>
      </c>
    </row>
    <row r="366" spans="1:12" s="106" customFormat="1" ht="15" customHeight="1">
      <c r="A366" s="113">
        <v>2019</v>
      </c>
      <c r="B366" s="114">
        <v>1058</v>
      </c>
      <c r="C366" s="115">
        <v>43607</v>
      </c>
      <c r="D366" s="115">
        <v>43661</v>
      </c>
      <c r="E366" s="114" t="s">
        <v>1051</v>
      </c>
      <c r="F366" s="114" t="s">
        <v>475</v>
      </c>
      <c r="G366" s="114" t="s">
        <v>633</v>
      </c>
      <c r="H366" s="114" t="s">
        <v>1052</v>
      </c>
      <c r="I366" s="116">
        <v>760.92</v>
      </c>
      <c r="J366" s="114" t="s">
        <v>350</v>
      </c>
      <c r="K366" s="114" t="s">
        <v>357</v>
      </c>
      <c r="L366" s="117" t="s">
        <v>358</v>
      </c>
    </row>
    <row r="367" spans="1:12" s="106" customFormat="1" ht="15" customHeight="1">
      <c r="A367" s="113">
        <v>2019</v>
      </c>
      <c r="B367" s="114">
        <v>1126</v>
      </c>
      <c r="C367" s="115">
        <v>43619</v>
      </c>
      <c r="D367" s="115">
        <v>43663</v>
      </c>
      <c r="E367" s="114" t="s">
        <v>1069</v>
      </c>
      <c r="F367" s="114" t="s">
        <v>3242</v>
      </c>
      <c r="G367" s="114" t="s">
        <v>419</v>
      </c>
      <c r="H367" s="114" t="s">
        <v>302</v>
      </c>
      <c r="I367" s="116">
        <v>240</v>
      </c>
      <c r="J367" s="114" t="s">
        <v>350</v>
      </c>
      <c r="K367" s="114" t="s">
        <v>35</v>
      </c>
      <c r="L367" s="117" t="s">
        <v>328</v>
      </c>
    </row>
    <row r="368" spans="1:12" s="106" customFormat="1" ht="15" customHeight="1">
      <c r="A368" s="113">
        <v>2019</v>
      </c>
      <c r="B368" s="114">
        <v>1148</v>
      </c>
      <c r="C368" s="115">
        <v>43620</v>
      </c>
      <c r="D368" s="115">
        <v>43664</v>
      </c>
      <c r="E368" s="114" t="s">
        <v>1077</v>
      </c>
      <c r="F368" s="114" t="s">
        <v>3203</v>
      </c>
      <c r="G368" s="114" t="s">
        <v>1078</v>
      </c>
      <c r="H368" s="114" t="s">
        <v>1079</v>
      </c>
      <c r="I368" s="116">
        <v>285.24</v>
      </c>
      <c r="J368" s="114" t="s">
        <v>350</v>
      </c>
      <c r="K368" s="114" t="s">
        <v>151</v>
      </c>
      <c r="L368" s="117" t="s">
        <v>1080</v>
      </c>
    </row>
    <row r="369" spans="1:12" s="106" customFormat="1" ht="15" customHeight="1">
      <c r="A369" s="113">
        <v>2019</v>
      </c>
      <c r="B369" s="114">
        <v>1287</v>
      </c>
      <c r="C369" s="115">
        <v>43636</v>
      </c>
      <c r="D369" s="115">
        <v>43664</v>
      </c>
      <c r="E369" s="114" t="s">
        <v>1131</v>
      </c>
      <c r="F369" s="114" t="s">
        <v>647</v>
      </c>
      <c r="G369" s="114" t="s">
        <v>1132</v>
      </c>
      <c r="H369" s="114" t="s">
        <v>302</v>
      </c>
      <c r="I369" s="116">
        <v>241.2</v>
      </c>
      <c r="J369" s="114" t="s">
        <v>350</v>
      </c>
      <c r="K369" s="114" t="s">
        <v>29</v>
      </c>
      <c r="L369" s="117" t="s">
        <v>315</v>
      </c>
    </row>
    <row r="370" spans="1:12" s="106" customFormat="1" ht="15" customHeight="1">
      <c r="A370" s="113">
        <v>2019</v>
      </c>
      <c r="B370" s="114">
        <v>1356</v>
      </c>
      <c r="C370" s="115">
        <v>43654</v>
      </c>
      <c r="D370" s="115">
        <v>43664</v>
      </c>
      <c r="E370" s="114" t="s">
        <v>1174</v>
      </c>
      <c r="F370" s="114" t="s">
        <v>647</v>
      </c>
      <c r="G370" s="114" t="s">
        <v>1175</v>
      </c>
      <c r="H370" s="114" t="s">
        <v>1176</v>
      </c>
      <c r="I370" s="116">
        <v>81.599999999999994</v>
      </c>
      <c r="J370" s="114" t="s">
        <v>350</v>
      </c>
      <c r="K370" s="114" t="s">
        <v>36</v>
      </c>
      <c r="L370" s="117" t="s">
        <v>580</v>
      </c>
    </row>
    <row r="371" spans="1:12" s="106" customFormat="1" ht="15" customHeight="1">
      <c r="A371" s="113">
        <v>2019</v>
      </c>
      <c r="B371" s="114">
        <v>1361</v>
      </c>
      <c r="C371" s="115">
        <v>43654</v>
      </c>
      <c r="D371" s="115">
        <v>43664</v>
      </c>
      <c r="E371" s="114"/>
      <c r="F371" s="114" t="s">
        <v>3236</v>
      </c>
      <c r="G371" s="114" t="s">
        <v>1181</v>
      </c>
      <c r="H371" s="114" t="s">
        <v>1182</v>
      </c>
      <c r="I371" s="116">
        <v>117.24</v>
      </c>
      <c r="J371" s="114" t="s">
        <v>350</v>
      </c>
      <c r="K371" s="114" t="s">
        <v>38</v>
      </c>
      <c r="L371" s="117" t="s">
        <v>830</v>
      </c>
    </row>
    <row r="372" spans="1:12" s="106" customFormat="1" ht="15" customHeight="1">
      <c r="A372" s="113">
        <v>2019</v>
      </c>
      <c r="B372" s="114">
        <v>100</v>
      </c>
      <c r="C372" s="115">
        <v>43480</v>
      </c>
      <c r="D372" s="115">
        <v>43665</v>
      </c>
      <c r="E372" s="114"/>
      <c r="F372" s="114" t="s">
        <v>3236</v>
      </c>
      <c r="G372" s="114" t="s">
        <v>417</v>
      </c>
      <c r="H372" s="114" t="s">
        <v>382</v>
      </c>
      <c r="I372" s="116">
        <v>2491.6799999999998</v>
      </c>
      <c r="J372" s="114" t="s">
        <v>350</v>
      </c>
      <c r="K372" s="114" t="s">
        <v>35</v>
      </c>
      <c r="L372" s="117" t="s">
        <v>328</v>
      </c>
    </row>
    <row r="373" spans="1:12" s="106" customFormat="1" ht="15" customHeight="1">
      <c r="A373" s="113">
        <v>2019</v>
      </c>
      <c r="B373" s="114">
        <v>1235</v>
      </c>
      <c r="C373" s="115">
        <v>43628</v>
      </c>
      <c r="D373" s="115">
        <v>43668</v>
      </c>
      <c r="E373" s="114"/>
      <c r="F373" s="114" t="s">
        <v>3235</v>
      </c>
      <c r="G373" s="114" t="s">
        <v>753</v>
      </c>
      <c r="H373" s="114" t="s">
        <v>476</v>
      </c>
      <c r="I373" s="116">
        <v>540.54</v>
      </c>
      <c r="J373" s="114" t="s">
        <v>350</v>
      </c>
      <c r="K373" s="114" t="s">
        <v>34</v>
      </c>
      <c r="L373" s="117" t="s">
        <v>503</v>
      </c>
    </row>
    <row r="374" spans="1:12" s="106" customFormat="1" ht="15" customHeight="1">
      <c r="A374" s="113">
        <v>2019</v>
      </c>
      <c r="B374" s="114">
        <v>1355</v>
      </c>
      <c r="C374" s="115">
        <v>43654</v>
      </c>
      <c r="D374" s="115">
        <v>43668</v>
      </c>
      <c r="E374" s="114" t="s">
        <v>1172</v>
      </c>
      <c r="F374" s="114" t="s">
        <v>3198</v>
      </c>
      <c r="G374" s="114" t="s">
        <v>1173</v>
      </c>
      <c r="H374" s="114" t="s">
        <v>302</v>
      </c>
      <c r="I374" s="116">
        <v>27.48</v>
      </c>
      <c r="J374" s="114" t="s">
        <v>350</v>
      </c>
      <c r="K374" s="114" t="s">
        <v>74</v>
      </c>
      <c r="L374" s="117" t="s">
        <v>832</v>
      </c>
    </row>
    <row r="375" spans="1:12" s="106" customFormat="1" ht="15" customHeight="1">
      <c r="A375" s="113">
        <v>2019</v>
      </c>
      <c r="B375" s="114">
        <v>631</v>
      </c>
      <c r="C375" s="115">
        <v>43551</v>
      </c>
      <c r="D375" s="115">
        <v>43668</v>
      </c>
      <c r="E375" s="114"/>
      <c r="F375" s="114" t="s">
        <v>647</v>
      </c>
      <c r="G375" s="114" t="s">
        <v>842</v>
      </c>
      <c r="H375" s="114" t="s">
        <v>843</v>
      </c>
      <c r="I375" s="116">
        <v>3275.84</v>
      </c>
      <c r="J375" s="114" t="s">
        <v>350</v>
      </c>
      <c r="K375" s="114" t="s">
        <v>36</v>
      </c>
      <c r="L375" s="117" t="s">
        <v>580</v>
      </c>
    </row>
    <row r="376" spans="1:12" s="106" customFormat="1" ht="15" customHeight="1">
      <c r="A376" s="113">
        <v>2019</v>
      </c>
      <c r="B376" s="114">
        <v>1495</v>
      </c>
      <c r="C376" s="115">
        <v>43678</v>
      </c>
      <c r="D376" s="115">
        <v>43674</v>
      </c>
      <c r="E376" s="114" t="s">
        <v>1260</v>
      </c>
      <c r="F376" s="114" t="s">
        <v>3236</v>
      </c>
      <c r="G376" s="114" t="s">
        <v>1261</v>
      </c>
      <c r="H376" s="114" t="s">
        <v>1262</v>
      </c>
      <c r="I376" s="116">
        <v>2319.6</v>
      </c>
      <c r="J376" s="114" t="s">
        <v>350</v>
      </c>
      <c r="K376" s="114" t="s">
        <v>29</v>
      </c>
      <c r="L376" s="117" t="s">
        <v>315</v>
      </c>
    </row>
    <row r="377" spans="1:12" s="106" customFormat="1" ht="15" customHeight="1">
      <c r="A377" s="113">
        <v>2019</v>
      </c>
      <c r="B377" s="114">
        <v>93</v>
      </c>
      <c r="C377" s="115">
        <v>43480</v>
      </c>
      <c r="D377" s="115">
        <v>43675</v>
      </c>
      <c r="E377" s="114"/>
      <c r="F377" s="114" t="s">
        <v>3236</v>
      </c>
      <c r="G377" s="114" t="s">
        <v>414</v>
      </c>
      <c r="H377" s="114" t="s">
        <v>415</v>
      </c>
      <c r="I377" s="116">
        <v>264.83999999999997</v>
      </c>
      <c r="J377" s="114" t="s">
        <v>350</v>
      </c>
      <c r="K377" s="114" t="s">
        <v>111</v>
      </c>
      <c r="L377" s="117" t="s">
        <v>416</v>
      </c>
    </row>
    <row r="378" spans="1:12" s="106" customFormat="1" ht="15" customHeight="1">
      <c r="A378" s="113">
        <v>2019</v>
      </c>
      <c r="B378" s="114">
        <v>108</v>
      </c>
      <c r="C378" s="115">
        <v>43480</v>
      </c>
      <c r="D378" s="115">
        <v>43675</v>
      </c>
      <c r="E378" s="114"/>
      <c r="F378" s="114" t="s">
        <v>3235</v>
      </c>
      <c r="G378" s="114" t="s">
        <v>421</v>
      </c>
      <c r="H378" s="114" t="s">
        <v>422</v>
      </c>
      <c r="I378" s="116">
        <v>611.16</v>
      </c>
      <c r="J378" s="114" t="s">
        <v>350</v>
      </c>
      <c r="K378" s="114" t="s">
        <v>373</v>
      </c>
      <c r="L378" s="117" t="s">
        <v>374</v>
      </c>
    </row>
    <row r="379" spans="1:12" s="106" customFormat="1" ht="15" customHeight="1">
      <c r="A379" s="113">
        <v>2019</v>
      </c>
      <c r="B379" s="114">
        <v>1170</v>
      </c>
      <c r="C379" s="115">
        <v>43622</v>
      </c>
      <c r="D379" s="115">
        <v>43675</v>
      </c>
      <c r="E379" s="114" t="s">
        <v>1088</v>
      </c>
      <c r="F379" s="114" t="s">
        <v>3245</v>
      </c>
      <c r="G379" s="114" t="s">
        <v>700</v>
      </c>
      <c r="H379" s="114" t="s">
        <v>1089</v>
      </c>
      <c r="I379" s="116">
        <v>647.52</v>
      </c>
      <c r="J379" s="114" t="s">
        <v>350</v>
      </c>
      <c r="K379" s="114" t="s">
        <v>408</v>
      </c>
      <c r="L379" s="117" t="s">
        <v>409</v>
      </c>
    </row>
    <row r="380" spans="1:12" s="106" customFormat="1" ht="15" customHeight="1">
      <c r="A380" s="113">
        <v>2019</v>
      </c>
      <c r="B380" s="114">
        <v>654</v>
      </c>
      <c r="C380" s="115">
        <v>43556</v>
      </c>
      <c r="D380" s="115">
        <v>43675</v>
      </c>
      <c r="E380" s="114" t="s">
        <v>869</v>
      </c>
      <c r="F380" s="114" t="s">
        <v>1894</v>
      </c>
      <c r="G380" s="114" t="s">
        <v>870</v>
      </c>
      <c r="H380" s="114" t="s">
        <v>302</v>
      </c>
      <c r="I380" s="116">
        <v>448.68</v>
      </c>
      <c r="J380" s="114" t="s">
        <v>350</v>
      </c>
      <c r="K380" s="114" t="s">
        <v>408</v>
      </c>
      <c r="L380" s="117" t="s">
        <v>409</v>
      </c>
    </row>
    <row r="381" spans="1:12" s="106" customFormat="1" ht="15" customHeight="1">
      <c r="A381" s="113">
        <v>2019</v>
      </c>
      <c r="B381" s="114">
        <v>1402</v>
      </c>
      <c r="C381" s="115">
        <v>43661</v>
      </c>
      <c r="D381" s="115">
        <v>43677</v>
      </c>
      <c r="E381" s="114"/>
      <c r="F381" s="114" t="s">
        <v>3235</v>
      </c>
      <c r="G381" s="114" t="s">
        <v>1199</v>
      </c>
      <c r="H381" s="114" t="s">
        <v>302</v>
      </c>
      <c r="I381" s="116">
        <v>135.96</v>
      </c>
      <c r="J381" s="114" t="s">
        <v>350</v>
      </c>
      <c r="K381" s="114" t="s">
        <v>28</v>
      </c>
      <c r="L381" s="117" t="s">
        <v>689</v>
      </c>
    </row>
    <row r="382" spans="1:12" s="106" customFormat="1" ht="15" customHeight="1">
      <c r="A382" s="113">
        <v>2019</v>
      </c>
      <c r="B382" s="114">
        <v>1335</v>
      </c>
      <c r="C382" s="115">
        <v>43649</v>
      </c>
      <c r="D382" s="115">
        <v>43677</v>
      </c>
      <c r="E382" s="114" t="s">
        <v>687</v>
      </c>
      <c r="F382" s="114" t="s">
        <v>647</v>
      </c>
      <c r="G382" s="114" t="s">
        <v>688</v>
      </c>
      <c r="H382" s="114" t="s">
        <v>302</v>
      </c>
      <c r="I382" s="116">
        <v>164.88</v>
      </c>
      <c r="J382" s="114" t="s">
        <v>350</v>
      </c>
      <c r="K382" s="114" t="s">
        <v>28</v>
      </c>
      <c r="L382" s="117" t="s">
        <v>689</v>
      </c>
    </row>
    <row r="383" spans="1:12" s="106" customFormat="1" ht="15" customHeight="1">
      <c r="A383" s="113">
        <v>2019</v>
      </c>
      <c r="B383" s="114">
        <v>552</v>
      </c>
      <c r="C383" s="115">
        <v>43538</v>
      </c>
      <c r="D383" s="115">
        <v>43677</v>
      </c>
      <c r="E383" s="114" t="s">
        <v>410</v>
      </c>
      <c r="F383" s="114" t="s">
        <v>341</v>
      </c>
      <c r="G383" s="114" t="s">
        <v>411</v>
      </c>
      <c r="H383" s="114" t="s">
        <v>774</v>
      </c>
      <c r="I383" s="116">
        <v>436.68</v>
      </c>
      <c r="J383" s="114" t="s">
        <v>350</v>
      </c>
      <c r="K383" s="114" t="s">
        <v>343</v>
      </c>
      <c r="L383" s="117" t="s">
        <v>344</v>
      </c>
    </row>
    <row r="384" spans="1:12" s="106" customFormat="1" ht="15" customHeight="1">
      <c r="A384" s="113">
        <v>2019</v>
      </c>
      <c r="B384" s="114">
        <v>1321</v>
      </c>
      <c r="C384" s="115">
        <v>43644</v>
      </c>
      <c r="D384" s="115">
        <v>43677</v>
      </c>
      <c r="E384" s="114" t="s">
        <v>1154</v>
      </c>
      <c r="F384" s="114" t="s">
        <v>341</v>
      </c>
      <c r="G384" s="114" t="s">
        <v>361</v>
      </c>
      <c r="H384" s="114" t="s">
        <v>1155</v>
      </c>
      <c r="I384" s="116">
        <v>361.08</v>
      </c>
      <c r="J384" s="114" t="s">
        <v>350</v>
      </c>
      <c r="K384" s="114" t="s">
        <v>41</v>
      </c>
      <c r="L384" s="117" t="s">
        <v>409</v>
      </c>
    </row>
    <row r="385" spans="1:12" s="106" customFormat="1" ht="15" customHeight="1">
      <c r="A385" s="113">
        <v>2019</v>
      </c>
      <c r="B385" s="114">
        <v>1437</v>
      </c>
      <c r="C385" s="115">
        <v>43669</v>
      </c>
      <c r="D385" s="115">
        <v>43677</v>
      </c>
      <c r="E385" s="114" t="s">
        <v>1216</v>
      </c>
      <c r="F385" s="114" t="s">
        <v>3235</v>
      </c>
      <c r="G385" s="114" t="s">
        <v>330</v>
      </c>
      <c r="H385" s="114" t="s">
        <v>302</v>
      </c>
      <c r="I385" s="116">
        <v>30</v>
      </c>
      <c r="J385" s="114" t="s">
        <v>350</v>
      </c>
      <c r="K385" s="114" t="s">
        <v>35</v>
      </c>
      <c r="L385" s="117" t="s">
        <v>328</v>
      </c>
    </row>
    <row r="386" spans="1:12" s="106" customFormat="1" ht="15" customHeight="1">
      <c r="A386" s="113">
        <v>2019</v>
      </c>
      <c r="B386" s="114">
        <v>1378</v>
      </c>
      <c r="C386" s="115">
        <v>43661</v>
      </c>
      <c r="D386" s="115">
        <v>43682</v>
      </c>
      <c r="E386" s="114" t="s">
        <v>880</v>
      </c>
      <c r="F386" s="114" t="s">
        <v>973</v>
      </c>
      <c r="G386" s="114" t="s">
        <v>881</v>
      </c>
      <c r="H386" s="114" t="s">
        <v>1185</v>
      </c>
      <c r="I386" s="116">
        <v>454.14</v>
      </c>
      <c r="J386" s="114" t="s">
        <v>350</v>
      </c>
      <c r="K386" s="114" t="s">
        <v>92</v>
      </c>
      <c r="L386" s="117" t="s">
        <v>556</v>
      </c>
    </row>
    <row r="387" spans="1:12" s="106" customFormat="1" ht="15" customHeight="1">
      <c r="A387" s="113">
        <v>2019</v>
      </c>
      <c r="B387" s="114">
        <v>1249</v>
      </c>
      <c r="C387" s="115">
        <v>43633</v>
      </c>
      <c r="D387" s="115">
        <v>43682</v>
      </c>
      <c r="E387" s="114" t="s">
        <v>630</v>
      </c>
      <c r="F387" s="114" t="s">
        <v>341</v>
      </c>
      <c r="G387" s="114" t="s">
        <v>341</v>
      </c>
      <c r="H387" s="114" t="s">
        <v>1121</v>
      </c>
      <c r="I387" s="116">
        <v>555.48</v>
      </c>
      <c r="J387" s="114" t="s">
        <v>350</v>
      </c>
      <c r="K387" s="114" t="s">
        <v>46</v>
      </c>
      <c r="L387" s="117" t="s">
        <v>344</v>
      </c>
    </row>
    <row r="388" spans="1:12" s="106" customFormat="1" ht="15" customHeight="1">
      <c r="A388" s="113">
        <v>2019</v>
      </c>
      <c r="B388" s="114">
        <v>1401</v>
      </c>
      <c r="C388" s="115">
        <v>43661</v>
      </c>
      <c r="D388" s="115">
        <v>43682</v>
      </c>
      <c r="E388" s="114" t="s">
        <v>1197</v>
      </c>
      <c r="F388" s="114" t="s">
        <v>3234</v>
      </c>
      <c r="G388" s="114" t="s">
        <v>488</v>
      </c>
      <c r="H388" s="114" t="s">
        <v>302</v>
      </c>
      <c r="I388" s="116">
        <v>395.28</v>
      </c>
      <c r="J388" s="114" t="s">
        <v>350</v>
      </c>
      <c r="K388" s="114" t="s">
        <v>163</v>
      </c>
      <c r="L388" s="117" t="s">
        <v>1198</v>
      </c>
    </row>
    <row r="389" spans="1:12" s="106" customFormat="1" ht="15" customHeight="1">
      <c r="A389" s="113">
        <v>2019</v>
      </c>
      <c r="B389" s="114">
        <v>1248</v>
      </c>
      <c r="C389" s="115">
        <v>43633</v>
      </c>
      <c r="D389" s="115">
        <v>43682</v>
      </c>
      <c r="E389" s="114"/>
      <c r="F389" s="114" t="s">
        <v>3238</v>
      </c>
      <c r="G389" s="114" t="s">
        <v>1118</v>
      </c>
      <c r="H389" s="114" t="s">
        <v>1119</v>
      </c>
      <c r="I389" s="116">
        <v>436.68</v>
      </c>
      <c r="J389" s="114" t="s">
        <v>350</v>
      </c>
      <c r="K389" s="114" t="s">
        <v>46</v>
      </c>
      <c r="L389" s="117" t="s">
        <v>1120</v>
      </c>
    </row>
    <row r="390" spans="1:12" s="106" customFormat="1" ht="15" customHeight="1">
      <c r="A390" s="113">
        <v>2019</v>
      </c>
      <c r="B390" s="114">
        <v>1409</v>
      </c>
      <c r="C390" s="115">
        <v>43664</v>
      </c>
      <c r="D390" s="115">
        <v>43682</v>
      </c>
      <c r="E390" s="114" t="s">
        <v>974</v>
      </c>
      <c r="F390" s="114" t="s">
        <v>475</v>
      </c>
      <c r="G390" s="114" t="s">
        <v>975</v>
      </c>
      <c r="H390" s="114" t="s">
        <v>1200</v>
      </c>
      <c r="I390" s="116">
        <v>134.88</v>
      </c>
      <c r="J390" s="114" t="s">
        <v>350</v>
      </c>
      <c r="K390" s="114" t="s">
        <v>129</v>
      </c>
      <c r="L390" s="117" t="s">
        <v>520</v>
      </c>
    </row>
    <row r="391" spans="1:12" s="106" customFormat="1" ht="15" customHeight="1">
      <c r="A391" s="113">
        <v>2019</v>
      </c>
      <c r="B391" s="114">
        <v>1412</v>
      </c>
      <c r="C391" s="115">
        <v>43664</v>
      </c>
      <c r="D391" s="115">
        <v>43684</v>
      </c>
      <c r="E391" s="114"/>
      <c r="F391" s="114" t="s">
        <v>3235</v>
      </c>
      <c r="G391" s="114" t="s">
        <v>541</v>
      </c>
      <c r="H391" s="114" t="s">
        <v>302</v>
      </c>
      <c r="I391" s="116">
        <v>30</v>
      </c>
      <c r="J391" s="114" t="s">
        <v>350</v>
      </c>
      <c r="K391" s="114" t="s">
        <v>519</v>
      </c>
      <c r="L391" s="117" t="s">
        <v>520</v>
      </c>
    </row>
    <row r="392" spans="1:12" s="106" customFormat="1" ht="15" customHeight="1">
      <c r="A392" s="113">
        <v>2019</v>
      </c>
      <c r="B392" s="114">
        <v>1411</v>
      </c>
      <c r="C392" s="115">
        <v>43664</v>
      </c>
      <c r="D392" s="115">
        <v>43684</v>
      </c>
      <c r="E392" s="114"/>
      <c r="F392" s="114" t="s">
        <v>3235</v>
      </c>
      <c r="G392" s="114" t="s">
        <v>1203</v>
      </c>
      <c r="H392" s="114" t="s">
        <v>302</v>
      </c>
      <c r="I392" s="116">
        <v>30</v>
      </c>
      <c r="J392" s="114" t="s">
        <v>350</v>
      </c>
      <c r="K392" s="114" t="s">
        <v>519</v>
      </c>
      <c r="L392" s="117" t="s">
        <v>520</v>
      </c>
    </row>
    <row r="393" spans="1:12" s="106" customFormat="1" ht="15" customHeight="1">
      <c r="A393" s="113">
        <v>2019</v>
      </c>
      <c r="B393" s="114">
        <v>1338</v>
      </c>
      <c r="C393" s="115">
        <v>43649</v>
      </c>
      <c r="D393" s="115">
        <v>43684</v>
      </c>
      <c r="E393" s="114" t="s">
        <v>1166</v>
      </c>
      <c r="F393" s="114" t="s">
        <v>1894</v>
      </c>
      <c r="G393" s="114" t="s">
        <v>461</v>
      </c>
      <c r="H393" s="114" t="s">
        <v>302</v>
      </c>
      <c r="I393" s="116">
        <v>376.56</v>
      </c>
      <c r="J393" s="114" t="s">
        <v>350</v>
      </c>
      <c r="K393" s="114" t="s">
        <v>40</v>
      </c>
      <c r="L393" s="117" t="s">
        <v>629</v>
      </c>
    </row>
    <row r="394" spans="1:12" s="106" customFormat="1" ht="15" customHeight="1">
      <c r="A394" s="113">
        <v>2019</v>
      </c>
      <c r="B394" s="114">
        <v>1526</v>
      </c>
      <c r="C394" s="115">
        <v>43686</v>
      </c>
      <c r="D394" s="115">
        <v>43684</v>
      </c>
      <c r="E394" s="114" t="s">
        <v>616</v>
      </c>
      <c r="F394" s="114" t="s">
        <v>3234</v>
      </c>
      <c r="G394" s="114" t="s">
        <v>488</v>
      </c>
      <c r="H394" s="114" t="s">
        <v>1290</v>
      </c>
      <c r="I394" s="116">
        <v>794.76</v>
      </c>
      <c r="J394" s="114" t="s">
        <v>350</v>
      </c>
      <c r="K394" s="114" t="s">
        <v>29</v>
      </c>
      <c r="L394" s="117" t="s">
        <v>315</v>
      </c>
    </row>
    <row r="395" spans="1:12" s="106" customFormat="1" ht="15" customHeight="1">
      <c r="A395" s="113">
        <v>2019</v>
      </c>
      <c r="B395" s="114">
        <v>1357</v>
      </c>
      <c r="C395" s="115">
        <v>43654</v>
      </c>
      <c r="D395" s="115">
        <v>43684</v>
      </c>
      <c r="E395" s="114" t="s">
        <v>1177</v>
      </c>
      <c r="F395" s="114" t="s">
        <v>3238</v>
      </c>
      <c r="G395" s="114" t="s">
        <v>1178</v>
      </c>
      <c r="H395" s="114" t="s">
        <v>1179</v>
      </c>
      <c r="I395" s="116">
        <v>376.56</v>
      </c>
      <c r="J395" s="114" t="s">
        <v>350</v>
      </c>
      <c r="K395" s="114" t="s">
        <v>41</v>
      </c>
      <c r="L395" s="117" t="s">
        <v>1180</v>
      </c>
    </row>
    <row r="396" spans="1:12" s="106" customFormat="1" ht="15" customHeight="1">
      <c r="A396" s="113">
        <v>2019</v>
      </c>
      <c r="B396" s="114">
        <v>1507</v>
      </c>
      <c r="C396" s="115">
        <v>43679</v>
      </c>
      <c r="D396" s="115">
        <v>43684</v>
      </c>
      <c r="E396" s="114" t="s">
        <v>809</v>
      </c>
      <c r="F396" s="114" t="s">
        <v>475</v>
      </c>
      <c r="G396" s="114" t="s">
        <v>467</v>
      </c>
      <c r="H396" s="114" t="s">
        <v>1276</v>
      </c>
      <c r="I396" s="116">
        <v>205.26</v>
      </c>
      <c r="J396" s="114" t="s">
        <v>350</v>
      </c>
      <c r="K396" s="114" t="s">
        <v>40</v>
      </c>
      <c r="L396" s="117" t="s">
        <v>629</v>
      </c>
    </row>
    <row r="397" spans="1:12" s="106" customFormat="1" ht="15" customHeight="1">
      <c r="A397" s="113">
        <v>2019</v>
      </c>
      <c r="B397" s="114">
        <v>1466</v>
      </c>
      <c r="C397" s="115">
        <v>43671</v>
      </c>
      <c r="D397" s="115">
        <v>43684</v>
      </c>
      <c r="E397" s="114" t="s">
        <v>726</v>
      </c>
      <c r="F397" s="114" t="s">
        <v>475</v>
      </c>
      <c r="G397" s="114" t="s">
        <v>633</v>
      </c>
      <c r="H397" s="114" t="s">
        <v>1239</v>
      </c>
      <c r="I397" s="116">
        <v>47.52</v>
      </c>
      <c r="J397" s="114" t="s">
        <v>350</v>
      </c>
      <c r="K397" s="114" t="s">
        <v>40</v>
      </c>
      <c r="L397" s="117" t="s">
        <v>629</v>
      </c>
    </row>
    <row r="398" spans="1:12" s="106" customFormat="1" ht="15" customHeight="1">
      <c r="A398" s="113">
        <v>2019</v>
      </c>
      <c r="B398" s="114">
        <v>1466</v>
      </c>
      <c r="C398" s="115">
        <v>43671</v>
      </c>
      <c r="D398" s="115">
        <v>43684</v>
      </c>
      <c r="E398" s="114" t="s">
        <v>1237</v>
      </c>
      <c r="F398" s="114" t="s">
        <v>475</v>
      </c>
      <c r="G398" s="114" t="s">
        <v>1238</v>
      </c>
      <c r="H398" s="114" t="s">
        <v>1239</v>
      </c>
      <c r="I398" s="116">
        <v>47.52</v>
      </c>
      <c r="J398" s="114" t="s">
        <v>350</v>
      </c>
      <c r="K398" s="114" t="s">
        <v>40</v>
      </c>
      <c r="L398" s="117" t="s">
        <v>629</v>
      </c>
    </row>
    <row r="399" spans="1:12" s="106" customFormat="1" ht="15" customHeight="1">
      <c r="A399" s="113">
        <v>2019</v>
      </c>
      <c r="B399" s="114">
        <v>1329</v>
      </c>
      <c r="C399" s="115">
        <v>43648</v>
      </c>
      <c r="D399" s="115">
        <v>43684</v>
      </c>
      <c r="E399" s="114" t="s">
        <v>1156</v>
      </c>
      <c r="F399" s="114" t="s">
        <v>3236</v>
      </c>
      <c r="G399" s="114" t="s">
        <v>1157</v>
      </c>
      <c r="H399" s="114" t="s">
        <v>1158</v>
      </c>
      <c r="I399" s="116">
        <v>117.96</v>
      </c>
      <c r="J399" s="114" t="s">
        <v>350</v>
      </c>
      <c r="K399" s="114" t="s">
        <v>40</v>
      </c>
      <c r="L399" s="117" t="s">
        <v>1159</v>
      </c>
    </row>
    <row r="400" spans="1:12" s="106" customFormat="1" ht="15" customHeight="1">
      <c r="A400" s="113">
        <v>2019</v>
      </c>
      <c r="B400" s="114">
        <v>1390</v>
      </c>
      <c r="C400" s="115">
        <v>43661</v>
      </c>
      <c r="D400" s="115">
        <v>43685</v>
      </c>
      <c r="E400" s="114" t="s">
        <v>1192</v>
      </c>
      <c r="F400" s="114" t="s">
        <v>973</v>
      </c>
      <c r="G400" s="114" t="s">
        <v>881</v>
      </c>
      <c r="H400" s="114" t="s">
        <v>1193</v>
      </c>
      <c r="I400" s="116">
        <v>285.42</v>
      </c>
      <c r="J400" s="114" t="s">
        <v>350</v>
      </c>
      <c r="K400" s="114" t="s">
        <v>155</v>
      </c>
      <c r="L400" s="117" t="s">
        <v>1194</v>
      </c>
    </row>
    <row r="401" spans="1:12" s="106" customFormat="1" ht="15" customHeight="1">
      <c r="A401" s="113">
        <v>2019</v>
      </c>
      <c r="B401" s="114">
        <v>1318</v>
      </c>
      <c r="C401" s="115">
        <v>43643</v>
      </c>
      <c r="D401" s="115">
        <v>43685</v>
      </c>
      <c r="E401" s="114" t="s">
        <v>1147</v>
      </c>
      <c r="F401" s="114" t="s">
        <v>3257</v>
      </c>
      <c r="G401" s="114" t="s">
        <v>1148</v>
      </c>
      <c r="H401" s="114" t="s">
        <v>1149</v>
      </c>
      <c r="I401" s="116">
        <v>2993.52</v>
      </c>
      <c r="J401" s="114" t="s">
        <v>350</v>
      </c>
      <c r="K401" s="114" t="s">
        <v>1150</v>
      </c>
      <c r="L401" s="117" t="s">
        <v>401</v>
      </c>
    </row>
    <row r="402" spans="1:12" s="106" customFormat="1" ht="15" customHeight="1">
      <c r="A402" s="113">
        <v>2019</v>
      </c>
      <c r="B402" s="114">
        <v>1292</v>
      </c>
      <c r="C402" s="115">
        <v>43636</v>
      </c>
      <c r="D402" s="115">
        <v>43686</v>
      </c>
      <c r="E402" s="114" t="s">
        <v>981</v>
      </c>
      <c r="F402" s="114" t="s">
        <v>973</v>
      </c>
      <c r="G402" s="114" t="s">
        <v>982</v>
      </c>
      <c r="H402" s="114" t="s">
        <v>1138</v>
      </c>
      <c r="I402" s="116">
        <v>262.56</v>
      </c>
      <c r="J402" s="114" t="s">
        <v>350</v>
      </c>
      <c r="K402" s="114" t="s">
        <v>67</v>
      </c>
      <c r="L402" s="117" t="s">
        <v>390</v>
      </c>
    </row>
    <row r="403" spans="1:12" s="106" customFormat="1" ht="15" customHeight="1">
      <c r="A403" s="113">
        <v>2019</v>
      </c>
      <c r="B403" s="114">
        <v>1482</v>
      </c>
      <c r="C403" s="115">
        <v>43675</v>
      </c>
      <c r="D403" s="115">
        <v>43686</v>
      </c>
      <c r="E403" s="114" t="s">
        <v>984</v>
      </c>
      <c r="F403" s="114" t="s">
        <v>973</v>
      </c>
      <c r="G403" s="114" t="s">
        <v>985</v>
      </c>
      <c r="H403" s="114" t="s">
        <v>1248</v>
      </c>
      <c r="I403" s="116">
        <v>60</v>
      </c>
      <c r="J403" s="114" t="s">
        <v>350</v>
      </c>
      <c r="K403" s="114" t="s">
        <v>34</v>
      </c>
      <c r="L403" s="117" t="s">
        <v>503</v>
      </c>
    </row>
    <row r="404" spans="1:12" s="106" customFormat="1" ht="15" customHeight="1">
      <c r="A404" s="113">
        <v>2019</v>
      </c>
      <c r="B404" s="114">
        <v>768</v>
      </c>
      <c r="C404" s="115">
        <v>43570</v>
      </c>
      <c r="D404" s="115">
        <v>43686</v>
      </c>
      <c r="E404" s="114" t="s">
        <v>762</v>
      </c>
      <c r="F404" s="114" t="s">
        <v>973</v>
      </c>
      <c r="G404" s="114" t="s">
        <v>763</v>
      </c>
      <c r="H404" s="114" t="s">
        <v>923</v>
      </c>
      <c r="I404" s="116">
        <v>235.08</v>
      </c>
      <c r="J404" s="114" t="s">
        <v>350</v>
      </c>
      <c r="K404" s="114" t="s">
        <v>35</v>
      </c>
      <c r="L404" s="117" t="s">
        <v>328</v>
      </c>
    </row>
    <row r="405" spans="1:12" s="106" customFormat="1" ht="15" customHeight="1">
      <c r="A405" s="113">
        <v>2019</v>
      </c>
      <c r="B405" s="114">
        <v>1506</v>
      </c>
      <c r="C405" s="115">
        <v>43679</v>
      </c>
      <c r="D405" s="115">
        <v>43686</v>
      </c>
      <c r="E405" s="114" t="s">
        <v>1274</v>
      </c>
      <c r="F405" s="114" t="s">
        <v>1894</v>
      </c>
      <c r="G405" s="114" t="s">
        <v>1275</v>
      </c>
      <c r="H405" s="114" t="s">
        <v>462</v>
      </c>
      <c r="I405" s="116">
        <v>376.56</v>
      </c>
      <c r="J405" s="114" t="s">
        <v>350</v>
      </c>
      <c r="K405" s="114" t="s">
        <v>40</v>
      </c>
      <c r="L405" s="117" t="s">
        <v>629</v>
      </c>
    </row>
    <row r="406" spans="1:12" s="106" customFormat="1" ht="15" customHeight="1">
      <c r="A406" s="113">
        <v>2019</v>
      </c>
      <c r="B406" s="114">
        <v>1127</v>
      </c>
      <c r="C406" s="115">
        <v>43619</v>
      </c>
      <c r="D406" s="115">
        <v>43686</v>
      </c>
      <c r="E406" s="114" t="s">
        <v>1070</v>
      </c>
      <c r="F406" s="114" t="s">
        <v>3250</v>
      </c>
      <c r="G406" s="114" t="s">
        <v>396</v>
      </c>
      <c r="H406" s="114" t="s">
        <v>1068</v>
      </c>
      <c r="I406" s="116">
        <v>294.3</v>
      </c>
      <c r="J406" s="114" t="s">
        <v>350</v>
      </c>
      <c r="K406" s="114" t="s">
        <v>96</v>
      </c>
      <c r="L406" s="117" t="s">
        <v>354</v>
      </c>
    </row>
    <row r="407" spans="1:12" s="106" customFormat="1" ht="15" customHeight="1">
      <c r="A407" s="113">
        <v>2019</v>
      </c>
      <c r="B407" s="114">
        <v>1127</v>
      </c>
      <c r="C407" s="115">
        <v>43619</v>
      </c>
      <c r="D407" s="115">
        <v>43686</v>
      </c>
      <c r="E407" s="114" t="s">
        <v>1071</v>
      </c>
      <c r="F407" s="114" t="s">
        <v>3250</v>
      </c>
      <c r="G407" s="114" t="s">
        <v>396</v>
      </c>
      <c r="H407" s="114" t="s">
        <v>1068</v>
      </c>
      <c r="I407" s="116">
        <v>294.3</v>
      </c>
      <c r="J407" s="114" t="s">
        <v>350</v>
      </c>
      <c r="K407" s="114" t="s">
        <v>96</v>
      </c>
      <c r="L407" s="117" t="s">
        <v>354</v>
      </c>
    </row>
    <row r="408" spans="1:12" s="106" customFormat="1" ht="15" customHeight="1">
      <c r="A408" s="113">
        <v>2019</v>
      </c>
      <c r="B408" s="114">
        <v>1125</v>
      </c>
      <c r="C408" s="115">
        <v>43619</v>
      </c>
      <c r="D408" s="115">
        <v>43686</v>
      </c>
      <c r="E408" s="114" t="s">
        <v>1066</v>
      </c>
      <c r="F408" s="114" t="s">
        <v>3250</v>
      </c>
      <c r="G408" s="114" t="s">
        <v>1067</v>
      </c>
      <c r="H408" s="114" t="s">
        <v>1068</v>
      </c>
      <c r="I408" s="116">
        <v>216.84</v>
      </c>
      <c r="J408" s="114" t="s">
        <v>350</v>
      </c>
      <c r="K408" s="114" t="s">
        <v>96</v>
      </c>
      <c r="L408" s="117" t="s">
        <v>354</v>
      </c>
    </row>
    <row r="409" spans="1:12" s="106" customFormat="1" ht="15" customHeight="1">
      <c r="A409" s="113">
        <v>2019</v>
      </c>
      <c r="B409" s="114">
        <v>1468</v>
      </c>
      <c r="C409" s="115">
        <v>43671</v>
      </c>
      <c r="D409" s="115">
        <v>43686</v>
      </c>
      <c r="E409" s="114" t="s">
        <v>510</v>
      </c>
      <c r="F409" s="114" t="s">
        <v>475</v>
      </c>
      <c r="G409" s="114" t="s">
        <v>511</v>
      </c>
      <c r="H409" s="114" t="s">
        <v>1241</v>
      </c>
      <c r="I409" s="116">
        <v>1348.62</v>
      </c>
      <c r="J409" s="114" t="s">
        <v>350</v>
      </c>
      <c r="K409" s="114" t="s">
        <v>44</v>
      </c>
      <c r="L409" s="117" t="s">
        <v>324</v>
      </c>
    </row>
    <row r="410" spans="1:12" s="106" customFormat="1" ht="15" customHeight="1">
      <c r="A410" s="113">
        <v>2019</v>
      </c>
      <c r="B410" s="114">
        <v>1444</v>
      </c>
      <c r="C410" s="115">
        <v>43670</v>
      </c>
      <c r="D410" s="115">
        <v>43686</v>
      </c>
      <c r="E410" s="114" t="s">
        <v>1223</v>
      </c>
      <c r="F410" s="114" t="s">
        <v>3235</v>
      </c>
      <c r="G410" s="114" t="s">
        <v>1224</v>
      </c>
      <c r="H410" s="114" t="s">
        <v>1225</v>
      </c>
      <c r="I410" s="116">
        <v>15</v>
      </c>
      <c r="J410" s="114" t="s">
        <v>350</v>
      </c>
      <c r="K410" s="114" t="s">
        <v>86</v>
      </c>
      <c r="L410" s="117" t="s">
        <v>1226</v>
      </c>
    </row>
    <row r="411" spans="1:12" s="106" customFormat="1" ht="15" customHeight="1">
      <c r="A411" s="113">
        <v>2019</v>
      </c>
      <c r="B411" s="114">
        <v>1444</v>
      </c>
      <c r="C411" s="115">
        <v>43670</v>
      </c>
      <c r="D411" s="115">
        <v>43686</v>
      </c>
      <c r="E411" s="114" t="s">
        <v>1227</v>
      </c>
      <c r="F411" s="114" t="s">
        <v>3235</v>
      </c>
      <c r="G411" s="114" t="s">
        <v>1228</v>
      </c>
      <c r="H411" s="114" t="s">
        <v>1225</v>
      </c>
      <c r="I411" s="116">
        <v>15</v>
      </c>
      <c r="J411" s="114" t="s">
        <v>350</v>
      </c>
      <c r="K411" s="114" t="s">
        <v>86</v>
      </c>
      <c r="L411" s="117" t="s">
        <v>1226</v>
      </c>
    </row>
    <row r="412" spans="1:12" s="106" customFormat="1" ht="15" customHeight="1">
      <c r="A412" s="113">
        <v>2019</v>
      </c>
      <c r="B412" s="114">
        <v>930</v>
      </c>
      <c r="C412" s="115">
        <v>43587</v>
      </c>
      <c r="D412" s="115">
        <v>43689</v>
      </c>
      <c r="E412" s="114" t="s">
        <v>981</v>
      </c>
      <c r="F412" s="114" t="s">
        <v>973</v>
      </c>
      <c r="G412" s="114" t="s">
        <v>982</v>
      </c>
      <c r="H412" s="114" t="s">
        <v>983</v>
      </c>
      <c r="I412" s="116">
        <v>70.8</v>
      </c>
      <c r="J412" s="114" t="s">
        <v>350</v>
      </c>
      <c r="K412" s="114" t="s">
        <v>67</v>
      </c>
      <c r="L412" s="117" t="s">
        <v>390</v>
      </c>
    </row>
    <row r="413" spans="1:12" s="106" customFormat="1" ht="15" customHeight="1">
      <c r="A413" s="113">
        <v>2019</v>
      </c>
      <c r="B413" s="114">
        <v>1469</v>
      </c>
      <c r="C413" s="115">
        <v>43671</v>
      </c>
      <c r="D413" s="115">
        <v>43689</v>
      </c>
      <c r="E413" s="114" t="s">
        <v>531</v>
      </c>
      <c r="F413" s="114" t="s">
        <v>3235</v>
      </c>
      <c r="G413" s="114" t="s">
        <v>532</v>
      </c>
      <c r="H413" s="114" t="s">
        <v>1242</v>
      </c>
      <c r="I413" s="116">
        <v>57.48</v>
      </c>
      <c r="J413" s="114" t="s">
        <v>350</v>
      </c>
      <c r="K413" s="114" t="s">
        <v>160</v>
      </c>
      <c r="L413" s="117" t="s">
        <v>503</v>
      </c>
    </row>
    <row r="414" spans="1:12" s="106" customFormat="1" ht="15" customHeight="1">
      <c r="A414" s="113">
        <v>2019</v>
      </c>
      <c r="B414" s="114">
        <v>1438</v>
      </c>
      <c r="C414" s="115">
        <v>43669</v>
      </c>
      <c r="D414" s="115">
        <v>43689</v>
      </c>
      <c r="E414" s="114" t="s">
        <v>649</v>
      </c>
      <c r="F414" s="114" t="s">
        <v>3236</v>
      </c>
      <c r="G414" s="114" t="s">
        <v>650</v>
      </c>
      <c r="H414" s="114" t="s">
        <v>462</v>
      </c>
      <c r="I414" s="116">
        <v>211.32</v>
      </c>
      <c r="J414" s="114" t="s">
        <v>350</v>
      </c>
      <c r="K414" s="114" t="s">
        <v>75</v>
      </c>
      <c r="L414" s="117" t="s">
        <v>653</v>
      </c>
    </row>
    <row r="415" spans="1:12" s="106" customFormat="1" ht="15" customHeight="1">
      <c r="A415" s="113">
        <v>2019</v>
      </c>
      <c r="B415" s="114">
        <v>1498</v>
      </c>
      <c r="C415" s="115">
        <v>43678</v>
      </c>
      <c r="D415" s="115">
        <v>43689</v>
      </c>
      <c r="E415" s="114" t="s">
        <v>1265</v>
      </c>
      <c r="F415" s="114" t="s">
        <v>3235</v>
      </c>
      <c r="G415" s="114" t="s">
        <v>576</v>
      </c>
      <c r="H415" s="114" t="s">
        <v>302</v>
      </c>
      <c r="I415" s="116">
        <v>51.84</v>
      </c>
      <c r="J415" s="114" t="s">
        <v>350</v>
      </c>
      <c r="K415" s="114" t="s">
        <v>91</v>
      </c>
      <c r="L415" s="117" t="s">
        <v>1266</v>
      </c>
    </row>
    <row r="416" spans="1:12" s="106" customFormat="1" ht="15" customHeight="1">
      <c r="A416" s="113">
        <v>2019</v>
      </c>
      <c r="B416" s="114">
        <v>1443</v>
      </c>
      <c r="C416" s="115">
        <v>43670</v>
      </c>
      <c r="D416" s="115">
        <v>43690</v>
      </c>
      <c r="E416" s="114" t="s">
        <v>1220</v>
      </c>
      <c r="F416" s="114" t="s">
        <v>3236</v>
      </c>
      <c r="G416" s="114" t="s">
        <v>1221</v>
      </c>
      <c r="H416" s="114" t="s">
        <v>1222</v>
      </c>
      <c r="I416" s="116">
        <v>54</v>
      </c>
      <c r="J416" s="114" t="s">
        <v>350</v>
      </c>
      <c r="K416" s="114" t="s">
        <v>35</v>
      </c>
      <c r="L416" s="117" t="s">
        <v>328</v>
      </c>
    </row>
    <row r="417" spans="1:12" s="106" customFormat="1" ht="15" customHeight="1">
      <c r="A417" s="113">
        <v>2019</v>
      </c>
      <c r="B417" s="114">
        <v>1480</v>
      </c>
      <c r="C417" s="115">
        <v>43675</v>
      </c>
      <c r="D417" s="115">
        <v>43690</v>
      </c>
      <c r="E417" s="114" t="s">
        <v>1247</v>
      </c>
      <c r="F417" s="114" t="s">
        <v>540</v>
      </c>
      <c r="G417" s="114" t="s">
        <v>403</v>
      </c>
      <c r="H417" s="114" t="s">
        <v>302</v>
      </c>
      <c r="I417" s="116">
        <v>1740</v>
      </c>
      <c r="J417" s="114" t="s">
        <v>350</v>
      </c>
      <c r="K417" s="114" t="s">
        <v>49</v>
      </c>
      <c r="L417" s="117" t="s">
        <v>401</v>
      </c>
    </row>
    <row r="418" spans="1:12" s="106" customFormat="1" ht="15" customHeight="1">
      <c r="A418" s="113">
        <v>2019</v>
      </c>
      <c r="B418" s="114">
        <v>1481</v>
      </c>
      <c r="C418" s="115">
        <v>43675</v>
      </c>
      <c r="D418" s="115">
        <v>43690</v>
      </c>
      <c r="E418" s="114" t="s">
        <v>402</v>
      </c>
      <c r="F418" s="114" t="s">
        <v>540</v>
      </c>
      <c r="G418" s="114" t="s">
        <v>403</v>
      </c>
      <c r="H418" s="114" t="s">
        <v>302</v>
      </c>
      <c r="I418" s="116">
        <v>330.96</v>
      </c>
      <c r="J418" s="114" t="s">
        <v>350</v>
      </c>
      <c r="K418" s="114" t="s">
        <v>49</v>
      </c>
      <c r="L418" s="117" t="s">
        <v>401</v>
      </c>
    </row>
    <row r="419" spans="1:12" s="106" customFormat="1" ht="15" customHeight="1">
      <c r="A419" s="113">
        <v>2019</v>
      </c>
      <c r="B419" s="114">
        <v>1446</v>
      </c>
      <c r="C419" s="115">
        <v>43670</v>
      </c>
      <c r="D419" s="115">
        <v>43690</v>
      </c>
      <c r="E419" s="114" t="s">
        <v>1230</v>
      </c>
      <c r="F419" s="114" t="s">
        <v>647</v>
      </c>
      <c r="G419" s="114" t="s">
        <v>1231</v>
      </c>
      <c r="H419" s="114" t="s">
        <v>948</v>
      </c>
      <c r="I419" s="116">
        <v>3275.84</v>
      </c>
      <c r="J419" s="114" t="s">
        <v>350</v>
      </c>
      <c r="K419" s="114" t="s">
        <v>36</v>
      </c>
      <c r="L419" s="117" t="s">
        <v>580</v>
      </c>
    </row>
    <row r="420" spans="1:12" s="106" customFormat="1" ht="15" customHeight="1">
      <c r="A420" s="113">
        <v>2019</v>
      </c>
      <c r="B420" s="114">
        <v>443</v>
      </c>
      <c r="C420" s="115">
        <v>43528</v>
      </c>
      <c r="D420" s="115">
        <v>43690</v>
      </c>
      <c r="E420" s="114" t="s">
        <v>740</v>
      </c>
      <c r="F420" s="114" t="s">
        <v>3214</v>
      </c>
      <c r="G420" s="114" t="s">
        <v>741</v>
      </c>
      <c r="H420" s="114" t="s">
        <v>660</v>
      </c>
      <c r="I420" s="116">
        <v>375</v>
      </c>
      <c r="J420" s="114" t="s">
        <v>350</v>
      </c>
      <c r="K420" s="114" t="s">
        <v>68</v>
      </c>
      <c r="L420" s="117" t="s">
        <v>604</v>
      </c>
    </row>
    <row r="421" spans="1:12" s="106" customFormat="1" ht="15" customHeight="1">
      <c r="A421" s="113">
        <v>2019</v>
      </c>
      <c r="B421" s="114">
        <v>1476</v>
      </c>
      <c r="C421" s="115">
        <v>43671</v>
      </c>
      <c r="D421" s="115">
        <v>43691</v>
      </c>
      <c r="E421" s="114"/>
      <c r="F421" s="114" t="s">
        <v>3236</v>
      </c>
      <c r="G421" s="114" t="s">
        <v>1243</v>
      </c>
      <c r="H421" s="114" t="s">
        <v>1244</v>
      </c>
      <c r="I421" s="116">
        <v>408.24</v>
      </c>
      <c r="J421" s="114" t="s">
        <v>350</v>
      </c>
      <c r="K421" s="114" t="s">
        <v>44</v>
      </c>
      <c r="L421" s="117" t="s">
        <v>1245</v>
      </c>
    </row>
    <row r="422" spans="1:12" s="106" customFormat="1" ht="15" customHeight="1">
      <c r="A422" s="113">
        <v>2019</v>
      </c>
      <c r="B422" s="114">
        <v>1467</v>
      </c>
      <c r="C422" s="115">
        <v>43671</v>
      </c>
      <c r="D422" s="115">
        <v>43691</v>
      </c>
      <c r="E422" s="114" t="s">
        <v>664</v>
      </c>
      <c r="F422" s="114" t="s">
        <v>475</v>
      </c>
      <c r="G422" s="114" t="s">
        <v>665</v>
      </c>
      <c r="H422" s="114" t="s">
        <v>1240</v>
      </c>
      <c r="I422" s="116">
        <v>153.84</v>
      </c>
      <c r="J422" s="114" t="s">
        <v>350</v>
      </c>
      <c r="K422" s="114" t="s">
        <v>40</v>
      </c>
      <c r="L422" s="117" t="s">
        <v>629</v>
      </c>
    </row>
    <row r="423" spans="1:12" s="106" customFormat="1" ht="15" customHeight="1">
      <c r="A423" s="113">
        <v>2019</v>
      </c>
      <c r="B423" s="114">
        <v>1320</v>
      </c>
      <c r="C423" s="115">
        <v>43644</v>
      </c>
      <c r="D423" s="115">
        <v>43691</v>
      </c>
      <c r="E423" s="114" t="s">
        <v>1151</v>
      </c>
      <c r="F423" s="114" t="s">
        <v>3236</v>
      </c>
      <c r="G423" s="114" t="s">
        <v>1152</v>
      </c>
      <c r="H423" s="114" t="s">
        <v>1153</v>
      </c>
      <c r="I423" s="116">
        <v>27.84</v>
      </c>
      <c r="J423" s="114" t="s">
        <v>350</v>
      </c>
      <c r="K423" s="114" t="s">
        <v>93</v>
      </c>
      <c r="L423" s="117" t="s">
        <v>848</v>
      </c>
    </row>
    <row r="424" spans="1:12" s="106" customFormat="1" ht="15" customHeight="1">
      <c r="A424" s="113">
        <v>2019</v>
      </c>
      <c r="B424" s="114">
        <v>1478</v>
      </c>
      <c r="C424" s="115">
        <v>43672</v>
      </c>
      <c r="D424" s="115">
        <v>43692</v>
      </c>
      <c r="E424" s="114"/>
      <c r="F424" s="114" t="s">
        <v>3235</v>
      </c>
      <c r="G424" s="114" t="s">
        <v>1246</v>
      </c>
      <c r="H424" s="114" t="s">
        <v>476</v>
      </c>
      <c r="I424" s="116">
        <v>304.44</v>
      </c>
      <c r="J424" s="114" t="s">
        <v>350</v>
      </c>
      <c r="K424" s="114" t="s">
        <v>40</v>
      </c>
      <c r="L424" s="117" t="s">
        <v>640</v>
      </c>
    </row>
    <row r="425" spans="1:12" s="106" customFormat="1" ht="15" customHeight="1">
      <c r="A425" s="113">
        <v>2019</v>
      </c>
      <c r="B425" s="114">
        <v>1499</v>
      </c>
      <c r="C425" s="115">
        <v>43678</v>
      </c>
      <c r="D425" s="115">
        <v>43696</v>
      </c>
      <c r="E425" s="114" t="s">
        <v>1267</v>
      </c>
      <c r="F425" s="114" t="s">
        <v>3246</v>
      </c>
      <c r="G425" s="114" t="s">
        <v>1268</v>
      </c>
      <c r="H425" s="114" t="s">
        <v>1269</v>
      </c>
      <c r="I425" s="116">
        <v>62.16</v>
      </c>
      <c r="J425" s="114" t="s">
        <v>350</v>
      </c>
      <c r="K425" s="114" t="s">
        <v>50</v>
      </c>
      <c r="L425" s="117" t="s">
        <v>446</v>
      </c>
    </row>
    <row r="426" spans="1:12" s="106" customFormat="1" ht="15" customHeight="1">
      <c r="A426" s="113">
        <v>2019</v>
      </c>
      <c r="B426" s="114">
        <v>1448</v>
      </c>
      <c r="C426" s="115">
        <v>43670</v>
      </c>
      <c r="D426" s="115">
        <v>43696</v>
      </c>
      <c r="E426" s="114"/>
      <c r="F426" s="114" t="s">
        <v>3235</v>
      </c>
      <c r="G426" s="114" t="s">
        <v>1234</v>
      </c>
      <c r="H426" s="114" t="s">
        <v>1235</v>
      </c>
      <c r="I426" s="116">
        <v>480</v>
      </c>
      <c r="J426" s="114" t="s">
        <v>350</v>
      </c>
      <c r="K426" s="114" t="s">
        <v>58</v>
      </c>
      <c r="L426" s="117" t="s">
        <v>1236</v>
      </c>
    </row>
    <row r="427" spans="1:12" s="106" customFormat="1" ht="15" customHeight="1">
      <c r="A427" s="113">
        <v>2019</v>
      </c>
      <c r="B427" s="114">
        <v>1497</v>
      </c>
      <c r="C427" s="115">
        <v>43678</v>
      </c>
      <c r="D427" s="115">
        <v>43696</v>
      </c>
      <c r="E427" s="114" t="s">
        <v>1263</v>
      </c>
      <c r="F427" s="114" t="s">
        <v>807</v>
      </c>
      <c r="G427" s="114" t="s">
        <v>807</v>
      </c>
      <c r="H427" s="114" t="s">
        <v>1264</v>
      </c>
      <c r="I427" s="116">
        <v>50.22</v>
      </c>
      <c r="J427" s="114" t="s">
        <v>350</v>
      </c>
      <c r="K427" s="114" t="s">
        <v>37</v>
      </c>
      <c r="L427" s="117" t="s">
        <v>782</v>
      </c>
    </row>
    <row r="428" spans="1:12" s="106" customFormat="1" ht="15" customHeight="1">
      <c r="A428" s="113">
        <v>2019</v>
      </c>
      <c r="B428" s="114">
        <v>1556</v>
      </c>
      <c r="C428" s="115">
        <v>43703</v>
      </c>
      <c r="D428" s="115">
        <v>43697</v>
      </c>
      <c r="E428" s="114" t="s">
        <v>1301</v>
      </c>
      <c r="F428" s="114" t="s">
        <v>973</v>
      </c>
      <c r="G428" s="114" t="s">
        <v>1302</v>
      </c>
      <c r="H428" s="114" t="s">
        <v>302</v>
      </c>
      <c r="I428" s="116">
        <v>63.48</v>
      </c>
      <c r="J428" s="114" t="s">
        <v>350</v>
      </c>
      <c r="K428" s="114" t="s">
        <v>95</v>
      </c>
      <c r="L428" s="117" t="s">
        <v>383</v>
      </c>
    </row>
    <row r="429" spans="1:12" s="106" customFormat="1" ht="15" customHeight="1">
      <c r="A429" s="113">
        <v>2019</v>
      </c>
      <c r="B429" s="114">
        <v>1508</v>
      </c>
      <c r="C429" s="115">
        <v>43679</v>
      </c>
      <c r="D429" s="115">
        <v>43697</v>
      </c>
      <c r="E429" s="114"/>
      <c r="F429" s="114" t="s">
        <v>1894</v>
      </c>
      <c r="G429" s="114" t="s">
        <v>1277</v>
      </c>
      <c r="H429" s="114" t="s">
        <v>462</v>
      </c>
      <c r="I429" s="116">
        <v>376.56</v>
      </c>
      <c r="J429" s="114" t="s">
        <v>350</v>
      </c>
      <c r="K429" s="114" t="s">
        <v>130</v>
      </c>
      <c r="L429" s="117" t="s">
        <v>772</v>
      </c>
    </row>
    <row r="430" spans="1:12" s="106" customFormat="1" ht="15" customHeight="1">
      <c r="A430" s="113">
        <v>2019</v>
      </c>
      <c r="B430" s="114">
        <v>1445</v>
      </c>
      <c r="C430" s="115">
        <v>43670</v>
      </c>
      <c r="D430" s="115">
        <v>43698</v>
      </c>
      <c r="E430" s="114" t="s">
        <v>577</v>
      </c>
      <c r="F430" s="114" t="s">
        <v>540</v>
      </c>
      <c r="G430" s="114" t="s">
        <v>578</v>
      </c>
      <c r="H430" s="114" t="s">
        <v>1229</v>
      </c>
      <c r="I430" s="116">
        <v>405.96</v>
      </c>
      <c r="J430" s="114" t="s">
        <v>350</v>
      </c>
      <c r="K430" s="114" t="s">
        <v>36</v>
      </c>
      <c r="L430" s="117" t="s">
        <v>580</v>
      </c>
    </row>
    <row r="431" spans="1:12" s="106" customFormat="1" ht="15" customHeight="1">
      <c r="A431" s="113">
        <v>2019</v>
      </c>
      <c r="B431" s="114">
        <v>1029</v>
      </c>
      <c r="C431" s="115">
        <v>43601</v>
      </c>
      <c r="D431" s="115">
        <v>43698</v>
      </c>
      <c r="E431" s="114" t="s">
        <v>1032</v>
      </c>
      <c r="F431" s="114" t="s">
        <v>3203</v>
      </c>
      <c r="G431" s="114" t="s">
        <v>1033</v>
      </c>
      <c r="H431" s="114" t="s">
        <v>302</v>
      </c>
      <c r="I431" s="116">
        <v>215.25</v>
      </c>
      <c r="J431" s="114" t="s">
        <v>350</v>
      </c>
      <c r="K431" s="114" t="s">
        <v>119</v>
      </c>
      <c r="L431" s="117" t="s">
        <v>748</v>
      </c>
    </row>
    <row r="432" spans="1:12" s="106" customFormat="1" ht="15" customHeight="1">
      <c r="A432" s="113">
        <v>2019</v>
      </c>
      <c r="B432" s="114">
        <v>1029</v>
      </c>
      <c r="C432" s="115">
        <v>43601</v>
      </c>
      <c r="D432" s="115">
        <v>43698</v>
      </c>
      <c r="E432" s="114" t="s">
        <v>1036</v>
      </c>
      <c r="F432" s="114" t="s">
        <v>3203</v>
      </c>
      <c r="G432" s="114" t="s">
        <v>1037</v>
      </c>
      <c r="H432" s="114" t="s">
        <v>302</v>
      </c>
      <c r="I432" s="116">
        <v>215.25</v>
      </c>
      <c r="J432" s="114" t="s">
        <v>350</v>
      </c>
      <c r="K432" s="114" t="s">
        <v>119</v>
      </c>
      <c r="L432" s="117" t="s">
        <v>748</v>
      </c>
    </row>
    <row r="433" spans="1:12" s="106" customFormat="1" ht="15" customHeight="1">
      <c r="A433" s="113">
        <v>2019</v>
      </c>
      <c r="B433" s="114">
        <v>1029</v>
      </c>
      <c r="C433" s="115">
        <v>43601</v>
      </c>
      <c r="D433" s="115">
        <v>43698</v>
      </c>
      <c r="E433" s="114" t="s">
        <v>1030</v>
      </c>
      <c r="F433" s="114" t="s">
        <v>3203</v>
      </c>
      <c r="G433" s="114" t="s">
        <v>1031</v>
      </c>
      <c r="H433" s="114" t="s">
        <v>302</v>
      </c>
      <c r="I433" s="116">
        <v>215.25</v>
      </c>
      <c r="J433" s="114" t="s">
        <v>350</v>
      </c>
      <c r="K433" s="114" t="s">
        <v>119</v>
      </c>
      <c r="L433" s="117" t="s">
        <v>748</v>
      </c>
    </row>
    <row r="434" spans="1:12" s="106" customFormat="1" ht="15" customHeight="1">
      <c r="A434" s="113">
        <v>2019</v>
      </c>
      <c r="B434" s="114">
        <v>1029</v>
      </c>
      <c r="C434" s="115">
        <v>43601</v>
      </c>
      <c r="D434" s="115">
        <v>43698</v>
      </c>
      <c r="E434" s="114" t="s">
        <v>1034</v>
      </c>
      <c r="F434" s="114" t="s">
        <v>3203</v>
      </c>
      <c r="G434" s="114" t="s">
        <v>1035</v>
      </c>
      <c r="H434" s="114" t="s">
        <v>302</v>
      </c>
      <c r="I434" s="116">
        <v>215.25</v>
      </c>
      <c r="J434" s="114" t="s">
        <v>350</v>
      </c>
      <c r="K434" s="114" t="s">
        <v>119</v>
      </c>
      <c r="L434" s="117" t="s">
        <v>748</v>
      </c>
    </row>
    <row r="435" spans="1:12" s="106" customFormat="1" ht="15" customHeight="1">
      <c r="A435" s="113">
        <v>2019</v>
      </c>
      <c r="B435" s="114">
        <v>1155</v>
      </c>
      <c r="C435" s="115">
        <v>43621</v>
      </c>
      <c r="D435" s="115">
        <v>43698</v>
      </c>
      <c r="E435" s="114" t="s">
        <v>1081</v>
      </c>
      <c r="F435" s="114" t="s">
        <v>647</v>
      </c>
      <c r="G435" s="114" t="s">
        <v>1082</v>
      </c>
      <c r="H435" s="114" t="s">
        <v>948</v>
      </c>
      <c r="I435" s="116">
        <v>3275.84</v>
      </c>
      <c r="J435" s="114" t="s">
        <v>350</v>
      </c>
      <c r="K435" s="114" t="s">
        <v>36</v>
      </c>
      <c r="L435" s="117" t="s">
        <v>580</v>
      </c>
    </row>
    <row r="436" spans="1:12" s="106" customFormat="1" ht="15" customHeight="1">
      <c r="A436" s="113">
        <v>2019</v>
      </c>
      <c r="B436" s="114">
        <v>1414</v>
      </c>
      <c r="C436" s="115">
        <v>43664</v>
      </c>
      <c r="D436" s="115">
        <v>43698</v>
      </c>
      <c r="E436" s="114" t="s">
        <v>1206</v>
      </c>
      <c r="F436" s="114" t="s">
        <v>3239</v>
      </c>
      <c r="G436" s="114" t="s">
        <v>486</v>
      </c>
      <c r="H436" s="114" t="s">
        <v>1207</v>
      </c>
      <c r="I436" s="116">
        <v>27.48</v>
      </c>
      <c r="J436" s="114" t="s">
        <v>350</v>
      </c>
      <c r="K436" s="114" t="s">
        <v>29</v>
      </c>
      <c r="L436" s="117" t="s">
        <v>315</v>
      </c>
    </row>
    <row r="437" spans="1:12" s="106" customFormat="1" ht="15" customHeight="1">
      <c r="A437" s="113">
        <v>2019</v>
      </c>
      <c r="B437" s="114">
        <v>1415</v>
      </c>
      <c r="C437" s="115">
        <v>43664</v>
      </c>
      <c r="D437" s="115">
        <v>43698</v>
      </c>
      <c r="E437" s="114" t="s">
        <v>485</v>
      </c>
      <c r="F437" s="114" t="s">
        <v>3239</v>
      </c>
      <c r="G437" s="114" t="s">
        <v>486</v>
      </c>
      <c r="H437" s="114" t="s">
        <v>1208</v>
      </c>
      <c r="I437" s="116">
        <v>493.68</v>
      </c>
      <c r="J437" s="114" t="s">
        <v>350</v>
      </c>
      <c r="K437" s="114" t="s">
        <v>29</v>
      </c>
      <c r="L437" s="117" t="s">
        <v>315</v>
      </c>
    </row>
    <row r="438" spans="1:12" s="106" customFormat="1" ht="15" customHeight="1">
      <c r="A438" s="113">
        <v>2019</v>
      </c>
      <c r="B438" s="114">
        <v>1384</v>
      </c>
      <c r="C438" s="115">
        <v>43661</v>
      </c>
      <c r="D438" s="115">
        <v>43699</v>
      </c>
      <c r="E438" s="114" t="s">
        <v>760</v>
      </c>
      <c r="F438" s="114" t="s">
        <v>3198</v>
      </c>
      <c r="G438" s="114" t="s">
        <v>526</v>
      </c>
      <c r="H438" s="114" t="s">
        <v>1189</v>
      </c>
      <c r="I438" s="116">
        <v>215.88</v>
      </c>
      <c r="J438" s="114" t="s">
        <v>350</v>
      </c>
      <c r="K438" s="114" t="s">
        <v>95</v>
      </c>
      <c r="L438" s="117" t="s">
        <v>383</v>
      </c>
    </row>
    <row r="439" spans="1:12" s="106" customFormat="1" ht="15" customHeight="1">
      <c r="A439" s="113">
        <v>2019</v>
      </c>
      <c r="B439" s="114">
        <v>1239</v>
      </c>
      <c r="C439" s="115">
        <v>43628</v>
      </c>
      <c r="D439" s="115">
        <v>43699</v>
      </c>
      <c r="E439" s="114" t="s">
        <v>1114</v>
      </c>
      <c r="F439" s="114" t="s">
        <v>1894</v>
      </c>
      <c r="G439" s="114" t="s">
        <v>870</v>
      </c>
      <c r="H439" s="114" t="s">
        <v>302</v>
      </c>
      <c r="I439" s="116">
        <v>417.72</v>
      </c>
      <c r="J439" s="114" t="s">
        <v>350</v>
      </c>
      <c r="K439" s="114" t="s">
        <v>408</v>
      </c>
      <c r="L439" s="117" t="s">
        <v>409</v>
      </c>
    </row>
    <row r="440" spans="1:12" s="106" customFormat="1" ht="15" customHeight="1">
      <c r="A440" s="113">
        <v>2019</v>
      </c>
      <c r="B440" s="114">
        <v>1240</v>
      </c>
      <c r="C440" s="115">
        <v>43628</v>
      </c>
      <c r="D440" s="115">
        <v>43699</v>
      </c>
      <c r="E440" s="114" t="s">
        <v>1115</v>
      </c>
      <c r="F440" s="114" t="s">
        <v>1894</v>
      </c>
      <c r="G440" s="114" t="s">
        <v>870</v>
      </c>
      <c r="H440" s="114" t="s">
        <v>302</v>
      </c>
      <c r="I440" s="116">
        <v>417.72</v>
      </c>
      <c r="J440" s="114" t="s">
        <v>350</v>
      </c>
      <c r="K440" s="114" t="s">
        <v>408</v>
      </c>
      <c r="L440" s="117" t="s">
        <v>409</v>
      </c>
    </row>
    <row r="441" spans="1:12" s="106" customFormat="1" ht="15" customHeight="1">
      <c r="A441" s="113">
        <v>2019</v>
      </c>
      <c r="B441" s="114">
        <v>1529</v>
      </c>
      <c r="C441" s="115">
        <v>43689</v>
      </c>
      <c r="D441" s="115">
        <v>43699</v>
      </c>
      <c r="E441" s="114" t="s">
        <v>924</v>
      </c>
      <c r="F441" s="114" t="s">
        <v>341</v>
      </c>
      <c r="G441" s="114" t="s">
        <v>341</v>
      </c>
      <c r="H441" s="114" t="s">
        <v>1292</v>
      </c>
      <c r="I441" s="116">
        <v>165.66</v>
      </c>
      <c r="J441" s="114" t="s">
        <v>350</v>
      </c>
      <c r="K441" s="114" t="s">
        <v>46</v>
      </c>
      <c r="L441" s="117" t="s">
        <v>1120</v>
      </c>
    </row>
    <row r="442" spans="1:12" s="106" customFormat="1" ht="15" customHeight="1">
      <c r="A442" s="113">
        <v>2019</v>
      </c>
      <c r="B442" s="114">
        <v>1334</v>
      </c>
      <c r="C442" s="115">
        <v>43649</v>
      </c>
      <c r="D442" s="115">
        <v>43699</v>
      </c>
      <c r="E442" s="114" t="s">
        <v>1162</v>
      </c>
      <c r="F442" s="114" t="s">
        <v>341</v>
      </c>
      <c r="G442" s="114" t="s">
        <v>1163</v>
      </c>
      <c r="H442" s="114" t="s">
        <v>1164</v>
      </c>
      <c r="I442" s="116">
        <v>628.44000000000005</v>
      </c>
      <c r="J442" s="114" t="s">
        <v>350</v>
      </c>
      <c r="K442" s="114" t="s">
        <v>42</v>
      </c>
      <c r="L442" s="117" t="s">
        <v>936</v>
      </c>
    </row>
    <row r="443" spans="1:12" s="106" customFormat="1" ht="15" customHeight="1">
      <c r="A443" s="113">
        <v>2019</v>
      </c>
      <c r="B443" s="114">
        <v>1537</v>
      </c>
      <c r="C443" s="115">
        <v>43689</v>
      </c>
      <c r="D443" s="115">
        <v>43699</v>
      </c>
      <c r="E443" s="114"/>
      <c r="F443" s="114" t="s">
        <v>341</v>
      </c>
      <c r="G443" s="114" t="s">
        <v>411</v>
      </c>
      <c r="H443" s="114" t="s">
        <v>631</v>
      </c>
      <c r="I443" s="116">
        <v>434.43</v>
      </c>
      <c r="J443" s="114" t="s">
        <v>350</v>
      </c>
      <c r="K443" s="114" t="s">
        <v>46</v>
      </c>
      <c r="L443" s="117" t="s">
        <v>1120</v>
      </c>
    </row>
    <row r="444" spans="1:12" s="106" customFormat="1" ht="15" customHeight="1">
      <c r="A444" s="113">
        <v>2019</v>
      </c>
      <c r="B444" s="114">
        <v>1538</v>
      </c>
      <c r="C444" s="115">
        <v>43689</v>
      </c>
      <c r="D444" s="115">
        <v>43703</v>
      </c>
      <c r="E444" s="114" t="s">
        <v>1297</v>
      </c>
      <c r="F444" s="114" t="s">
        <v>475</v>
      </c>
      <c r="G444" s="114" t="s">
        <v>467</v>
      </c>
      <c r="H444" s="114" t="s">
        <v>1298</v>
      </c>
      <c r="I444" s="116">
        <v>120.36</v>
      </c>
      <c r="J444" s="114" t="s">
        <v>350</v>
      </c>
      <c r="K444" s="114" t="s">
        <v>78</v>
      </c>
      <c r="L444" s="117" t="s">
        <v>1299</v>
      </c>
    </row>
    <row r="445" spans="1:12" s="106" customFormat="1" ht="15" customHeight="1">
      <c r="A445" s="113">
        <v>2019</v>
      </c>
      <c r="B445" s="114">
        <v>1219</v>
      </c>
      <c r="C445" s="115">
        <v>43626</v>
      </c>
      <c r="D445" s="115">
        <v>43704</v>
      </c>
      <c r="E445" s="114" t="s">
        <v>1109</v>
      </c>
      <c r="F445" s="114" t="s">
        <v>3248</v>
      </c>
      <c r="G445" s="114" t="s">
        <v>1110</v>
      </c>
      <c r="H445" s="114" t="s">
        <v>302</v>
      </c>
      <c r="I445" s="116">
        <v>515.4</v>
      </c>
      <c r="J445" s="114" t="s">
        <v>350</v>
      </c>
      <c r="K445" s="114" t="s">
        <v>555</v>
      </c>
      <c r="L445" s="117" t="s">
        <v>556</v>
      </c>
    </row>
    <row r="446" spans="1:12" s="106" customFormat="1" ht="15" customHeight="1">
      <c r="A446" s="113">
        <v>2019</v>
      </c>
      <c r="B446" s="114">
        <v>572</v>
      </c>
      <c r="C446" s="115">
        <v>43542</v>
      </c>
      <c r="D446" s="115">
        <v>43705</v>
      </c>
      <c r="E446" s="114" t="s">
        <v>785</v>
      </c>
      <c r="F446" s="114" t="s">
        <v>3256</v>
      </c>
      <c r="G446" s="114" t="s">
        <v>786</v>
      </c>
      <c r="H446" s="114" t="s">
        <v>787</v>
      </c>
      <c r="I446" s="116">
        <v>1438.44</v>
      </c>
      <c r="J446" s="114" t="s">
        <v>350</v>
      </c>
      <c r="K446" s="114" t="s">
        <v>331</v>
      </c>
      <c r="L446" s="117" t="s">
        <v>332</v>
      </c>
    </row>
    <row r="447" spans="1:12" s="106" customFormat="1" ht="15" customHeight="1">
      <c r="A447" s="113">
        <v>2019</v>
      </c>
      <c r="B447" s="114">
        <v>572</v>
      </c>
      <c r="C447" s="115">
        <v>43542</v>
      </c>
      <c r="D447" s="115">
        <v>43705</v>
      </c>
      <c r="E447" s="114" t="s">
        <v>337</v>
      </c>
      <c r="F447" s="114" t="s">
        <v>3256</v>
      </c>
      <c r="G447" s="114" t="s">
        <v>338</v>
      </c>
      <c r="H447" s="114" t="s">
        <v>787</v>
      </c>
      <c r="I447" s="116">
        <v>1438.44</v>
      </c>
      <c r="J447" s="114" t="s">
        <v>350</v>
      </c>
      <c r="K447" s="114" t="s">
        <v>331</v>
      </c>
      <c r="L447" s="117" t="s">
        <v>332</v>
      </c>
    </row>
    <row r="448" spans="1:12" s="106" customFormat="1" ht="15" customHeight="1">
      <c r="A448" s="113">
        <v>2019</v>
      </c>
      <c r="B448" s="114">
        <v>1417</v>
      </c>
      <c r="C448" s="115">
        <v>43664</v>
      </c>
      <c r="D448" s="115">
        <v>43705</v>
      </c>
      <c r="E448" s="114" t="s">
        <v>1212</v>
      </c>
      <c r="F448" s="114" t="s">
        <v>647</v>
      </c>
      <c r="G448" s="114" t="s">
        <v>1213</v>
      </c>
      <c r="H448" s="114" t="s">
        <v>1214</v>
      </c>
      <c r="I448" s="116">
        <v>72</v>
      </c>
      <c r="J448" s="114" t="s">
        <v>350</v>
      </c>
      <c r="K448" s="114" t="s">
        <v>169</v>
      </c>
      <c r="L448" s="117" t="s">
        <v>1215</v>
      </c>
    </row>
    <row r="449" spans="1:12" s="106" customFormat="1" ht="15" customHeight="1">
      <c r="A449" s="113">
        <v>2019</v>
      </c>
      <c r="B449" s="114">
        <v>1416</v>
      </c>
      <c r="C449" s="115">
        <v>43664</v>
      </c>
      <c r="D449" s="115">
        <v>43705</v>
      </c>
      <c r="E449" s="114" t="s">
        <v>1209</v>
      </c>
      <c r="F449" s="114" t="s">
        <v>647</v>
      </c>
      <c r="G449" s="114" t="s">
        <v>1210</v>
      </c>
      <c r="H449" s="114" t="s">
        <v>1211</v>
      </c>
      <c r="I449" s="116">
        <v>598.26</v>
      </c>
      <c r="J449" s="114" t="s">
        <v>350</v>
      </c>
      <c r="K449" s="114" t="s">
        <v>30</v>
      </c>
      <c r="L449" s="117" t="s">
        <v>484</v>
      </c>
    </row>
    <row r="450" spans="1:12" s="106" customFormat="1" ht="15" customHeight="1">
      <c r="A450" s="113">
        <v>2019</v>
      </c>
      <c r="B450" s="114">
        <v>611</v>
      </c>
      <c r="C450" s="115">
        <v>43549</v>
      </c>
      <c r="D450" s="115">
        <v>43711</v>
      </c>
      <c r="E450" s="114"/>
      <c r="F450" s="114" t="s">
        <v>3252</v>
      </c>
      <c r="G450" s="114" t="s">
        <v>823</v>
      </c>
      <c r="H450" s="114" t="s">
        <v>824</v>
      </c>
      <c r="I450" s="116">
        <v>108.96</v>
      </c>
      <c r="J450" s="114" t="s">
        <v>350</v>
      </c>
      <c r="K450" s="114" t="s">
        <v>130</v>
      </c>
      <c r="L450" s="117" t="s">
        <v>772</v>
      </c>
    </row>
    <row r="451" spans="1:12" s="106" customFormat="1" ht="15" customHeight="1">
      <c r="A451" s="113">
        <v>2019</v>
      </c>
      <c r="B451" s="114">
        <v>1584</v>
      </c>
      <c r="C451" s="115">
        <v>43703</v>
      </c>
      <c r="D451" s="115">
        <v>43711</v>
      </c>
      <c r="E451" s="114" t="s">
        <v>599</v>
      </c>
      <c r="F451" s="114" t="s">
        <v>3204</v>
      </c>
      <c r="G451" s="114" t="s">
        <v>600</v>
      </c>
      <c r="H451" s="114" t="s">
        <v>302</v>
      </c>
      <c r="I451" s="116">
        <v>326.33999999999997</v>
      </c>
      <c r="J451" s="114" t="s">
        <v>350</v>
      </c>
      <c r="K451" s="114" t="s">
        <v>163</v>
      </c>
      <c r="L451" s="117" t="s">
        <v>1198</v>
      </c>
    </row>
    <row r="452" spans="1:12" s="106" customFormat="1" ht="15" customHeight="1">
      <c r="A452" s="113">
        <v>2019</v>
      </c>
      <c r="B452" s="114">
        <v>632</v>
      </c>
      <c r="C452" s="115">
        <v>43551</v>
      </c>
      <c r="D452" s="115">
        <v>43711</v>
      </c>
      <c r="E452" s="114" t="s">
        <v>664</v>
      </c>
      <c r="F452" s="114" t="s">
        <v>475</v>
      </c>
      <c r="G452" s="114" t="s">
        <v>665</v>
      </c>
      <c r="H452" s="114" t="s">
        <v>844</v>
      </c>
      <c r="I452" s="116">
        <v>186.44</v>
      </c>
      <c r="J452" s="114" t="s">
        <v>350</v>
      </c>
      <c r="K452" s="114" t="s">
        <v>628</v>
      </c>
      <c r="L452" s="117" t="s">
        <v>629</v>
      </c>
    </row>
    <row r="453" spans="1:12" s="106" customFormat="1" ht="15" customHeight="1">
      <c r="A453" s="113">
        <v>2019</v>
      </c>
      <c r="B453" s="114">
        <v>1410</v>
      </c>
      <c r="C453" s="115">
        <v>43664</v>
      </c>
      <c r="D453" s="115">
        <v>43712</v>
      </c>
      <c r="E453" s="114"/>
      <c r="F453" s="114" t="s">
        <v>3235</v>
      </c>
      <c r="G453" s="114" t="s">
        <v>1201</v>
      </c>
      <c r="H453" s="114" t="s">
        <v>1202</v>
      </c>
      <c r="I453" s="116">
        <v>940.68</v>
      </c>
      <c r="J453" s="114" t="s">
        <v>350</v>
      </c>
      <c r="K453" s="114" t="s">
        <v>151</v>
      </c>
      <c r="L453" s="117" t="s">
        <v>1080</v>
      </c>
    </row>
    <row r="454" spans="1:12" s="106" customFormat="1" ht="15" customHeight="1">
      <c r="A454" s="113">
        <v>2019</v>
      </c>
      <c r="B454" s="114">
        <v>1505</v>
      </c>
      <c r="C454" s="115">
        <v>43679</v>
      </c>
      <c r="D454" s="115">
        <v>43712</v>
      </c>
      <c r="E454" s="114" t="s">
        <v>466</v>
      </c>
      <c r="F454" s="114" t="s">
        <v>475</v>
      </c>
      <c r="G454" s="114" t="s">
        <v>467</v>
      </c>
      <c r="H454" s="114" t="s">
        <v>1273</v>
      </c>
      <c r="I454" s="116">
        <v>114.66</v>
      </c>
      <c r="J454" s="114" t="s">
        <v>350</v>
      </c>
      <c r="K454" s="114" t="s">
        <v>44</v>
      </c>
      <c r="L454" s="117" t="s">
        <v>324</v>
      </c>
    </row>
    <row r="455" spans="1:12" s="106" customFormat="1" ht="15" customHeight="1">
      <c r="A455" s="113">
        <v>2019</v>
      </c>
      <c r="B455" s="114">
        <v>1251</v>
      </c>
      <c r="C455" s="115">
        <v>43633</v>
      </c>
      <c r="D455" s="115">
        <v>43712</v>
      </c>
      <c r="E455" s="114" t="s">
        <v>1122</v>
      </c>
      <c r="F455" s="114" t="s">
        <v>475</v>
      </c>
      <c r="G455" s="114" t="s">
        <v>633</v>
      </c>
      <c r="H455" s="114" t="s">
        <v>1123</v>
      </c>
      <c r="I455" s="116">
        <v>1276.8</v>
      </c>
      <c r="J455" s="114" t="s">
        <v>350</v>
      </c>
      <c r="K455" s="114" t="s">
        <v>44</v>
      </c>
      <c r="L455" s="117" t="s">
        <v>324</v>
      </c>
    </row>
    <row r="456" spans="1:12" s="106" customFormat="1" ht="15" customHeight="1">
      <c r="A456" s="113">
        <v>2019</v>
      </c>
      <c r="B456" s="114">
        <v>1592</v>
      </c>
      <c r="C456" s="115">
        <v>43710</v>
      </c>
      <c r="D456" s="115">
        <v>43713</v>
      </c>
      <c r="E456" s="114" t="s">
        <v>1314</v>
      </c>
      <c r="F456" s="114" t="s">
        <v>973</v>
      </c>
      <c r="G456" s="114" t="s">
        <v>1315</v>
      </c>
      <c r="H456" s="114" t="s">
        <v>1316</v>
      </c>
      <c r="I456" s="116">
        <v>69.48</v>
      </c>
      <c r="J456" s="114" t="s">
        <v>350</v>
      </c>
      <c r="K456" s="114" t="s">
        <v>31</v>
      </c>
      <c r="L456" s="117" t="s">
        <v>351</v>
      </c>
    </row>
    <row r="457" spans="1:12" s="106" customFormat="1" ht="15" customHeight="1">
      <c r="A457" s="113">
        <v>2019</v>
      </c>
      <c r="B457" s="114">
        <v>1583</v>
      </c>
      <c r="C457" s="115">
        <v>43703</v>
      </c>
      <c r="D457" s="115">
        <v>43713</v>
      </c>
      <c r="E457" s="114" t="s">
        <v>1307</v>
      </c>
      <c r="F457" s="114" t="s">
        <v>807</v>
      </c>
      <c r="G457" s="114" t="s">
        <v>1308</v>
      </c>
      <c r="H457" s="114" t="s">
        <v>1309</v>
      </c>
      <c r="I457" s="116">
        <v>67.44</v>
      </c>
      <c r="J457" s="114" t="s">
        <v>350</v>
      </c>
      <c r="K457" s="114" t="s">
        <v>31</v>
      </c>
      <c r="L457" s="117" t="s">
        <v>351</v>
      </c>
    </row>
    <row r="458" spans="1:12" s="106" customFormat="1" ht="15" customHeight="1">
      <c r="A458" s="113">
        <v>2019</v>
      </c>
      <c r="B458" s="114">
        <v>1365</v>
      </c>
      <c r="C458" s="115">
        <v>43661</v>
      </c>
      <c r="D458" s="115">
        <v>43717</v>
      </c>
      <c r="E458" s="114" t="s">
        <v>1183</v>
      </c>
      <c r="F458" s="114" t="s">
        <v>973</v>
      </c>
      <c r="G458" s="114" t="s">
        <v>985</v>
      </c>
      <c r="H458" s="114" t="s">
        <v>1184</v>
      </c>
      <c r="I458" s="116">
        <v>60</v>
      </c>
      <c r="J458" s="114" t="s">
        <v>350</v>
      </c>
      <c r="K458" s="114" t="s">
        <v>53</v>
      </c>
      <c r="L458" s="117" t="s">
        <v>377</v>
      </c>
    </row>
    <row r="459" spans="1:12" s="106" customFormat="1" ht="15" customHeight="1">
      <c r="A459" s="113">
        <v>2019</v>
      </c>
      <c r="B459" s="114">
        <v>1496</v>
      </c>
      <c r="C459" s="115">
        <v>43678</v>
      </c>
      <c r="D459" s="115">
        <v>43717</v>
      </c>
      <c r="E459" s="114" t="s">
        <v>762</v>
      </c>
      <c r="F459" s="114" t="s">
        <v>973</v>
      </c>
      <c r="G459" s="114" t="s">
        <v>763</v>
      </c>
      <c r="H459" s="114" t="s">
        <v>302</v>
      </c>
      <c r="I459" s="116">
        <v>99.48</v>
      </c>
      <c r="J459" s="114" t="s">
        <v>350</v>
      </c>
      <c r="K459" s="114" t="s">
        <v>35</v>
      </c>
      <c r="L459" s="117" t="s">
        <v>328</v>
      </c>
    </row>
    <row r="460" spans="1:12" s="106" customFormat="1" ht="15" customHeight="1">
      <c r="A460" s="113">
        <v>2019</v>
      </c>
      <c r="B460" s="114">
        <v>1568</v>
      </c>
      <c r="C460" s="115">
        <v>43703</v>
      </c>
      <c r="D460" s="115">
        <v>43717</v>
      </c>
      <c r="E460" s="114"/>
      <c r="F460" s="114" t="s">
        <v>3235</v>
      </c>
      <c r="G460" s="114" t="s">
        <v>1303</v>
      </c>
      <c r="H460" s="114" t="s">
        <v>476</v>
      </c>
      <c r="I460" s="116">
        <v>126.6</v>
      </c>
      <c r="J460" s="114" t="s">
        <v>350</v>
      </c>
      <c r="K460" s="114" t="s">
        <v>53</v>
      </c>
      <c r="L460" s="117" t="s">
        <v>377</v>
      </c>
    </row>
    <row r="461" spans="1:12" s="106" customFormat="1" ht="15" customHeight="1">
      <c r="A461" s="113">
        <v>2019</v>
      </c>
      <c r="B461" s="114">
        <v>848</v>
      </c>
      <c r="C461" s="115">
        <v>43578</v>
      </c>
      <c r="D461" s="115">
        <v>43720</v>
      </c>
      <c r="E461" s="114"/>
      <c r="F461" s="114" t="s">
        <v>3203</v>
      </c>
      <c r="G461" s="114" t="s">
        <v>949</v>
      </c>
      <c r="H461" s="114" t="s">
        <v>950</v>
      </c>
      <c r="I461" s="116">
        <v>328.8</v>
      </c>
      <c r="J461" s="114" t="s">
        <v>350</v>
      </c>
      <c r="K461" s="114" t="s">
        <v>28</v>
      </c>
      <c r="L461" s="117" t="s">
        <v>689</v>
      </c>
    </row>
    <row r="462" spans="1:12" s="106" customFormat="1" ht="15" customHeight="1">
      <c r="A462" s="113">
        <v>2019</v>
      </c>
      <c r="B462" s="114">
        <v>1346</v>
      </c>
      <c r="C462" s="115">
        <v>43650</v>
      </c>
      <c r="D462" s="115">
        <v>43720</v>
      </c>
      <c r="E462" s="114" t="s">
        <v>1167</v>
      </c>
      <c r="F462" s="114" t="s">
        <v>1218</v>
      </c>
      <c r="G462" s="114" t="s">
        <v>1168</v>
      </c>
      <c r="H462" s="114" t="s">
        <v>1169</v>
      </c>
      <c r="I462" s="116">
        <v>78</v>
      </c>
      <c r="J462" s="114" t="s">
        <v>350</v>
      </c>
      <c r="K462" s="114" t="s">
        <v>56</v>
      </c>
      <c r="L462" s="117" t="s">
        <v>698</v>
      </c>
    </row>
    <row r="463" spans="1:12" s="106" customFormat="1" ht="15" customHeight="1">
      <c r="A463" s="113">
        <v>2019</v>
      </c>
      <c r="B463" s="114">
        <v>1347</v>
      </c>
      <c r="C463" s="115">
        <v>43650</v>
      </c>
      <c r="D463" s="115">
        <v>43720</v>
      </c>
      <c r="E463" s="114" t="s">
        <v>1170</v>
      </c>
      <c r="F463" s="114" t="s">
        <v>1218</v>
      </c>
      <c r="G463" s="114" t="s">
        <v>1171</v>
      </c>
      <c r="H463" s="114" t="s">
        <v>1169</v>
      </c>
      <c r="I463" s="116">
        <v>78</v>
      </c>
      <c r="J463" s="114" t="s">
        <v>350</v>
      </c>
      <c r="K463" s="114" t="s">
        <v>56</v>
      </c>
      <c r="L463" s="117" t="s">
        <v>698</v>
      </c>
    </row>
    <row r="464" spans="1:12" s="106" customFormat="1" ht="15" customHeight="1">
      <c r="A464" s="113">
        <v>2019</v>
      </c>
      <c r="B464" s="114">
        <v>1613</v>
      </c>
      <c r="C464" s="115">
        <v>43714</v>
      </c>
      <c r="D464" s="115">
        <v>43720</v>
      </c>
      <c r="E464" s="114" t="s">
        <v>1335</v>
      </c>
      <c r="F464" s="114" t="s">
        <v>973</v>
      </c>
      <c r="G464" s="114" t="s">
        <v>884</v>
      </c>
      <c r="H464" s="114" t="s">
        <v>1336</v>
      </c>
      <c r="I464" s="116">
        <v>253.38</v>
      </c>
      <c r="J464" s="114" t="s">
        <v>350</v>
      </c>
      <c r="K464" s="114" t="s">
        <v>30</v>
      </c>
      <c r="L464" s="117" t="s">
        <v>484</v>
      </c>
    </row>
    <row r="465" spans="1:12" s="106" customFormat="1" ht="15" customHeight="1">
      <c r="A465" s="113">
        <v>2019</v>
      </c>
      <c r="B465" s="114">
        <v>1541</v>
      </c>
      <c r="C465" s="115">
        <v>43692</v>
      </c>
      <c r="D465" s="115">
        <v>43720</v>
      </c>
      <c r="E465" s="114"/>
      <c r="F465" s="114" t="s">
        <v>3235</v>
      </c>
      <c r="G465" s="114" t="s">
        <v>1027</v>
      </c>
      <c r="H465" s="114" t="s">
        <v>422</v>
      </c>
      <c r="I465" s="116">
        <v>124.8</v>
      </c>
      <c r="J465" s="114" t="s">
        <v>350</v>
      </c>
      <c r="K465" s="114" t="s">
        <v>95</v>
      </c>
      <c r="L465" s="117" t="s">
        <v>383</v>
      </c>
    </row>
    <row r="466" spans="1:12" s="106" customFormat="1" ht="15" customHeight="1">
      <c r="A466" s="113">
        <v>2019</v>
      </c>
      <c r="B466" s="114">
        <v>1379</v>
      </c>
      <c r="C466" s="115">
        <v>43661</v>
      </c>
      <c r="D466" s="115">
        <v>43720</v>
      </c>
      <c r="E466" s="114" t="s">
        <v>1186</v>
      </c>
      <c r="F466" s="114" t="s">
        <v>3203</v>
      </c>
      <c r="G466" s="114" t="s">
        <v>1187</v>
      </c>
      <c r="H466" s="114" t="s">
        <v>1188</v>
      </c>
      <c r="I466" s="116">
        <v>407.28</v>
      </c>
      <c r="J466" s="114" t="s">
        <v>350</v>
      </c>
      <c r="K466" s="114" t="s">
        <v>56</v>
      </c>
      <c r="L466" s="117" t="s">
        <v>698</v>
      </c>
    </row>
    <row r="467" spans="1:12" s="106" customFormat="1" ht="15" customHeight="1">
      <c r="A467" s="113">
        <v>2019</v>
      </c>
      <c r="B467" s="114">
        <v>1615</v>
      </c>
      <c r="C467" s="115">
        <v>43714</v>
      </c>
      <c r="D467" s="115">
        <v>43720</v>
      </c>
      <c r="E467" s="114" t="s">
        <v>1340</v>
      </c>
      <c r="F467" s="114" t="s">
        <v>3211</v>
      </c>
      <c r="G467" s="114" t="s">
        <v>1341</v>
      </c>
      <c r="H467" s="114" t="s">
        <v>1342</v>
      </c>
      <c r="I467" s="116">
        <v>67.2</v>
      </c>
      <c r="J467" s="114" t="s">
        <v>350</v>
      </c>
      <c r="K467" s="114" t="s">
        <v>122</v>
      </c>
      <c r="L467" s="117" t="s">
        <v>755</v>
      </c>
    </row>
    <row r="468" spans="1:12" s="106" customFormat="1" ht="15" customHeight="1">
      <c r="A468" s="113">
        <v>2019</v>
      </c>
      <c r="B468" s="114">
        <v>1502</v>
      </c>
      <c r="C468" s="115">
        <v>43678</v>
      </c>
      <c r="D468" s="115">
        <v>43720</v>
      </c>
      <c r="E468" s="114" t="s">
        <v>1270</v>
      </c>
      <c r="F468" s="114" t="s">
        <v>3214</v>
      </c>
      <c r="G468" s="114" t="s">
        <v>1271</v>
      </c>
      <c r="H468" s="114" t="s">
        <v>1272</v>
      </c>
      <c r="I468" s="116">
        <v>142.08000000000001</v>
      </c>
      <c r="J468" s="114" t="s">
        <v>350</v>
      </c>
      <c r="K468" s="114" t="s">
        <v>68</v>
      </c>
      <c r="L468" s="117" t="s">
        <v>853</v>
      </c>
    </row>
    <row r="469" spans="1:12" s="106" customFormat="1" ht="15" customHeight="1">
      <c r="A469" s="113">
        <v>2019</v>
      </c>
      <c r="B469" s="114">
        <v>1517</v>
      </c>
      <c r="C469" s="115">
        <v>43684</v>
      </c>
      <c r="D469" s="115">
        <v>43720</v>
      </c>
      <c r="E469" s="114" t="s">
        <v>1287</v>
      </c>
      <c r="F469" s="114" t="s">
        <v>3258</v>
      </c>
      <c r="G469" s="114" t="s">
        <v>1288</v>
      </c>
      <c r="H469" s="114" t="s">
        <v>1289</v>
      </c>
      <c r="I469" s="116">
        <v>83.16</v>
      </c>
      <c r="J469" s="114" t="s">
        <v>350</v>
      </c>
      <c r="K469" s="114" t="s">
        <v>75</v>
      </c>
      <c r="L469" s="117" t="s">
        <v>653</v>
      </c>
    </row>
    <row r="470" spans="1:12" s="106" customFormat="1" ht="15" customHeight="1">
      <c r="A470" s="113">
        <v>2019</v>
      </c>
      <c r="B470" s="114">
        <v>1535</v>
      </c>
      <c r="C470" s="115">
        <v>43689</v>
      </c>
      <c r="D470" s="115">
        <v>43720</v>
      </c>
      <c r="E470" s="114" t="s">
        <v>1294</v>
      </c>
      <c r="F470" s="114" t="s">
        <v>3235</v>
      </c>
      <c r="G470" s="114" t="s">
        <v>1295</v>
      </c>
      <c r="H470" s="114" t="s">
        <v>1296</v>
      </c>
      <c r="I470" s="116">
        <v>36.6</v>
      </c>
      <c r="J470" s="114" t="s">
        <v>350</v>
      </c>
      <c r="K470" s="114" t="s">
        <v>37</v>
      </c>
      <c r="L470" s="117" t="s">
        <v>782</v>
      </c>
    </row>
    <row r="471" spans="1:12" s="106" customFormat="1" ht="15" customHeight="1">
      <c r="A471" s="113">
        <v>2019</v>
      </c>
      <c r="B471" s="114">
        <v>1549</v>
      </c>
      <c r="C471" s="115">
        <v>43703</v>
      </c>
      <c r="D471" s="115">
        <v>43720</v>
      </c>
      <c r="E471" s="114" t="s">
        <v>1300</v>
      </c>
      <c r="F471" s="114" t="s">
        <v>3235</v>
      </c>
      <c r="G471" s="114" t="s">
        <v>330</v>
      </c>
      <c r="H471" s="114" t="s">
        <v>302</v>
      </c>
      <c r="I471" s="116">
        <v>16.260000000000002</v>
      </c>
      <c r="J471" s="114" t="s">
        <v>350</v>
      </c>
      <c r="K471" s="114" t="s">
        <v>35</v>
      </c>
      <c r="L471" s="117" t="s">
        <v>328</v>
      </c>
    </row>
    <row r="472" spans="1:12" s="106" customFormat="1" ht="15" customHeight="1">
      <c r="A472" s="113">
        <v>2019</v>
      </c>
      <c r="B472" s="114">
        <v>1549</v>
      </c>
      <c r="C472" s="115">
        <v>43703</v>
      </c>
      <c r="D472" s="115">
        <v>43720</v>
      </c>
      <c r="E472" s="114" t="s">
        <v>557</v>
      </c>
      <c r="F472" s="114" t="s">
        <v>3235</v>
      </c>
      <c r="G472" s="114" t="s">
        <v>330</v>
      </c>
      <c r="H472" s="114" t="s">
        <v>302</v>
      </c>
      <c r="I472" s="116">
        <v>16.260000000000002</v>
      </c>
      <c r="J472" s="114" t="s">
        <v>350</v>
      </c>
      <c r="K472" s="114" t="s">
        <v>35</v>
      </c>
      <c r="L472" s="117" t="s">
        <v>328</v>
      </c>
    </row>
    <row r="473" spans="1:12" s="106" customFormat="1" ht="15" customHeight="1">
      <c r="A473" s="113">
        <v>2019</v>
      </c>
      <c r="B473" s="114">
        <v>1389</v>
      </c>
      <c r="C473" s="115">
        <v>43661</v>
      </c>
      <c r="D473" s="115">
        <v>43721</v>
      </c>
      <c r="E473" s="114" t="s">
        <v>1190</v>
      </c>
      <c r="F473" s="114" t="s">
        <v>3250</v>
      </c>
      <c r="G473" s="114" t="s">
        <v>1191</v>
      </c>
      <c r="H473" s="114" t="s">
        <v>302</v>
      </c>
      <c r="I473" s="116">
        <v>400.26</v>
      </c>
      <c r="J473" s="114" t="s">
        <v>350</v>
      </c>
      <c r="K473" s="114" t="s">
        <v>151</v>
      </c>
      <c r="L473" s="117" t="s">
        <v>1080</v>
      </c>
    </row>
    <row r="474" spans="1:12" s="106" customFormat="1" ht="15" customHeight="1">
      <c r="A474" s="113">
        <v>2019</v>
      </c>
      <c r="B474" s="114">
        <v>1588</v>
      </c>
      <c r="C474" s="115">
        <v>43704</v>
      </c>
      <c r="D474" s="115">
        <v>43724</v>
      </c>
      <c r="E474" s="114" t="s">
        <v>378</v>
      </c>
      <c r="F474" s="114" t="s">
        <v>863</v>
      </c>
      <c r="G474" s="114" t="s">
        <v>379</v>
      </c>
      <c r="H474" s="114" t="s">
        <v>1310</v>
      </c>
      <c r="I474" s="116">
        <v>443.58</v>
      </c>
      <c r="J474" s="114" t="s">
        <v>350</v>
      </c>
      <c r="K474" s="114" t="s">
        <v>60</v>
      </c>
      <c r="L474" s="117" t="s">
        <v>1311</v>
      </c>
    </row>
    <row r="475" spans="1:12" s="106" customFormat="1" ht="15" customHeight="1">
      <c r="A475" s="113">
        <v>2019</v>
      </c>
      <c r="B475" s="114">
        <v>1614</v>
      </c>
      <c r="C475" s="115">
        <v>43714</v>
      </c>
      <c r="D475" s="115">
        <v>43724</v>
      </c>
      <c r="E475" s="114" t="s">
        <v>1337</v>
      </c>
      <c r="F475" s="114" t="s">
        <v>973</v>
      </c>
      <c r="G475" s="114" t="s">
        <v>1338</v>
      </c>
      <c r="H475" s="114" t="s">
        <v>1339</v>
      </c>
      <c r="I475" s="116">
        <v>209.46</v>
      </c>
      <c r="J475" s="114" t="s">
        <v>350</v>
      </c>
      <c r="K475" s="114" t="s">
        <v>128</v>
      </c>
      <c r="L475" s="117" t="s">
        <v>615</v>
      </c>
    </row>
    <row r="476" spans="1:12" s="106" customFormat="1" ht="15" customHeight="1">
      <c r="A476" s="113">
        <v>2019</v>
      </c>
      <c r="B476" s="114">
        <v>1602</v>
      </c>
      <c r="C476" s="115">
        <v>43712</v>
      </c>
      <c r="D476" s="115">
        <v>43724</v>
      </c>
      <c r="E476" s="114" t="s">
        <v>1326</v>
      </c>
      <c r="F476" s="114" t="s">
        <v>973</v>
      </c>
      <c r="G476" s="114" t="s">
        <v>1327</v>
      </c>
      <c r="H476" s="114" t="s">
        <v>1328</v>
      </c>
      <c r="I476" s="116">
        <v>340.56</v>
      </c>
      <c r="J476" s="114" t="s">
        <v>350</v>
      </c>
      <c r="K476" s="114" t="s">
        <v>151</v>
      </c>
      <c r="L476" s="117" t="s">
        <v>1080</v>
      </c>
    </row>
    <row r="477" spans="1:12" s="106" customFormat="1" ht="15" customHeight="1">
      <c r="A477" s="113">
        <v>2019</v>
      </c>
      <c r="B477" s="114">
        <v>1413</v>
      </c>
      <c r="C477" s="115">
        <v>43664</v>
      </c>
      <c r="D477" s="115">
        <v>43725</v>
      </c>
      <c r="E477" s="114"/>
      <c r="F477" s="114" t="s">
        <v>3259</v>
      </c>
      <c r="G477" s="114" t="s">
        <v>1204</v>
      </c>
      <c r="H477" s="114" t="s">
        <v>1205</v>
      </c>
      <c r="I477" s="116">
        <v>5940</v>
      </c>
      <c r="J477" s="114" t="s">
        <v>350</v>
      </c>
      <c r="K477" s="114" t="s">
        <v>29</v>
      </c>
      <c r="L477" s="117" t="s">
        <v>315</v>
      </c>
    </row>
    <row r="478" spans="1:12" s="106" customFormat="1" ht="15" customHeight="1">
      <c r="A478" s="113">
        <v>2019</v>
      </c>
      <c r="B478" s="114">
        <v>1608</v>
      </c>
      <c r="C478" s="115">
        <v>43713</v>
      </c>
      <c r="D478" s="115">
        <v>43728</v>
      </c>
      <c r="E478" s="114" t="s">
        <v>1329</v>
      </c>
      <c r="F478" s="114" t="s">
        <v>3235</v>
      </c>
      <c r="G478" s="114" t="s">
        <v>532</v>
      </c>
      <c r="H478" s="114" t="s">
        <v>422</v>
      </c>
      <c r="I478" s="116">
        <v>116.28</v>
      </c>
      <c r="J478" s="114" t="s">
        <v>350</v>
      </c>
      <c r="K478" s="114" t="s">
        <v>58</v>
      </c>
      <c r="L478" s="117" t="s">
        <v>1236</v>
      </c>
    </row>
    <row r="479" spans="1:12" s="106" customFormat="1" ht="15" customHeight="1">
      <c r="A479" s="113">
        <v>2019</v>
      </c>
      <c r="B479" s="114">
        <v>1608</v>
      </c>
      <c r="C479" s="115">
        <v>43713</v>
      </c>
      <c r="D479" s="115">
        <v>43728</v>
      </c>
      <c r="E479" s="114" t="s">
        <v>1330</v>
      </c>
      <c r="F479" s="114" t="s">
        <v>3235</v>
      </c>
      <c r="G479" s="114" t="s">
        <v>532</v>
      </c>
      <c r="H479" s="114" t="s">
        <v>422</v>
      </c>
      <c r="I479" s="116">
        <v>116.28</v>
      </c>
      <c r="J479" s="114" t="s">
        <v>350</v>
      </c>
      <c r="K479" s="114" t="s">
        <v>30</v>
      </c>
      <c r="L479" s="117" t="s">
        <v>484</v>
      </c>
    </row>
    <row r="480" spans="1:12" s="106" customFormat="1" ht="15" customHeight="1">
      <c r="A480" s="113">
        <v>2019</v>
      </c>
      <c r="B480" s="114">
        <v>1679</v>
      </c>
      <c r="C480" s="115">
        <v>43724</v>
      </c>
      <c r="D480" s="115">
        <v>43732</v>
      </c>
      <c r="E480" s="114" t="s">
        <v>1362</v>
      </c>
      <c r="F480" s="114" t="s">
        <v>1363</v>
      </c>
      <c r="G480" s="114" t="s">
        <v>1363</v>
      </c>
      <c r="H480" s="114" t="s">
        <v>1364</v>
      </c>
      <c r="I480" s="116">
        <v>36</v>
      </c>
      <c r="J480" s="114" t="s">
        <v>350</v>
      </c>
      <c r="K480" s="114" t="s">
        <v>77</v>
      </c>
      <c r="L480" s="117" t="s">
        <v>767</v>
      </c>
    </row>
    <row r="481" spans="1:12" s="106" customFormat="1" ht="15" customHeight="1">
      <c r="A481" s="113">
        <v>2019</v>
      </c>
      <c r="B481" s="114">
        <v>1589</v>
      </c>
      <c r="C481" s="115">
        <v>43704</v>
      </c>
      <c r="D481" s="115">
        <v>43732</v>
      </c>
      <c r="E481" s="114" t="s">
        <v>1312</v>
      </c>
      <c r="F481" s="114" t="s">
        <v>3235</v>
      </c>
      <c r="G481" s="114" t="s">
        <v>1313</v>
      </c>
      <c r="H481" s="114" t="s">
        <v>705</v>
      </c>
      <c r="I481" s="116">
        <v>62.4</v>
      </c>
      <c r="J481" s="114" t="s">
        <v>350</v>
      </c>
      <c r="K481" s="114" t="s">
        <v>60</v>
      </c>
      <c r="L481" s="117" t="s">
        <v>1311</v>
      </c>
    </row>
    <row r="482" spans="1:12" s="106" customFormat="1" ht="15" customHeight="1">
      <c r="A482" s="113">
        <v>2019</v>
      </c>
      <c r="B482" s="114">
        <v>1252</v>
      </c>
      <c r="C482" s="115">
        <v>43633</v>
      </c>
      <c r="D482" s="115">
        <v>43732</v>
      </c>
      <c r="E482" s="114"/>
      <c r="F482" s="114" t="s">
        <v>3236</v>
      </c>
      <c r="G482" s="114" t="s">
        <v>1124</v>
      </c>
      <c r="H482" s="114" t="s">
        <v>302</v>
      </c>
      <c r="I482" s="116">
        <v>328.5</v>
      </c>
      <c r="J482" s="114" t="s">
        <v>350</v>
      </c>
      <c r="K482" s="114" t="s">
        <v>130</v>
      </c>
      <c r="L482" s="117" t="s">
        <v>772</v>
      </c>
    </row>
    <row r="483" spans="1:12" s="106" customFormat="1" ht="15" customHeight="1">
      <c r="A483" s="113">
        <v>2019</v>
      </c>
      <c r="B483" s="114">
        <v>1668</v>
      </c>
      <c r="C483" s="115">
        <v>43721</v>
      </c>
      <c r="D483" s="115">
        <v>43733</v>
      </c>
      <c r="E483" s="114"/>
      <c r="F483" s="114" t="s">
        <v>3236</v>
      </c>
      <c r="G483" s="114" t="s">
        <v>1354</v>
      </c>
      <c r="H483" s="114" t="s">
        <v>1355</v>
      </c>
      <c r="I483" s="116">
        <v>59.52</v>
      </c>
      <c r="J483" s="114" t="s">
        <v>350</v>
      </c>
      <c r="K483" s="114" t="s">
        <v>167</v>
      </c>
      <c r="L483" s="117" t="s">
        <v>1356</v>
      </c>
    </row>
    <row r="484" spans="1:12" s="106" customFormat="1" ht="15" customHeight="1">
      <c r="A484" s="113">
        <v>2019</v>
      </c>
      <c r="B484" s="114">
        <v>1531</v>
      </c>
      <c r="C484" s="115">
        <v>43689</v>
      </c>
      <c r="D484" s="115">
        <v>43733</v>
      </c>
      <c r="E484" s="114"/>
      <c r="F484" s="114" t="s">
        <v>3235</v>
      </c>
      <c r="G484" s="114" t="s">
        <v>1293</v>
      </c>
      <c r="H484" s="114" t="s">
        <v>422</v>
      </c>
      <c r="I484" s="116">
        <v>522</v>
      </c>
      <c r="J484" s="114" t="s">
        <v>350</v>
      </c>
      <c r="K484" s="114" t="s">
        <v>66</v>
      </c>
      <c r="L484" s="117" t="s">
        <v>307</v>
      </c>
    </row>
    <row r="485" spans="1:12" s="106" customFormat="1" ht="15" customHeight="1">
      <c r="A485" s="113">
        <v>2019</v>
      </c>
      <c r="B485" s="114">
        <v>369</v>
      </c>
      <c r="C485" s="115">
        <v>43515</v>
      </c>
      <c r="D485" s="115">
        <v>43733</v>
      </c>
      <c r="E485" s="114" t="s">
        <v>695</v>
      </c>
      <c r="F485" s="114" t="s">
        <v>2554</v>
      </c>
      <c r="G485" s="114" t="s">
        <v>696</v>
      </c>
      <c r="H485" s="114" t="s">
        <v>697</v>
      </c>
      <c r="I485" s="116">
        <v>863.52</v>
      </c>
      <c r="J485" s="114" t="s">
        <v>350</v>
      </c>
      <c r="K485" s="114" t="s">
        <v>56</v>
      </c>
      <c r="L485" s="117" t="s">
        <v>698</v>
      </c>
    </row>
    <row r="486" spans="1:12" s="106" customFormat="1" ht="15" customHeight="1">
      <c r="A486" s="113">
        <v>2019</v>
      </c>
      <c r="B486" s="114">
        <v>1707</v>
      </c>
      <c r="C486" s="115">
        <v>43728</v>
      </c>
      <c r="D486" s="115">
        <v>43734</v>
      </c>
      <c r="E486" s="114" t="s">
        <v>809</v>
      </c>
      <c r="F486" s="114" t="s">
        <v>475</v>
      </c>
      <c r="G486" s="114" t="s">
        <v>467</v>
      </c>
      <c r="H486" s="114" t="s">
        <v>1379</v>
      </c>
      <c r="I486" s="116">
        <v>80.16</v>
      </c>
      <c r="J486" s="114" t="s">
        <v>350</v>
      </c>
      <c r="K486" s="114" t="s">
        <v>40</v>
      </c>
      <c r="L486" s="117" t="s">
        <v>640</v>
      </c>
    </row>
    <row r="487" spans="1:12" s="106" customFormat="1" ht="15" customHeight="1">
      <c r="A487" s="113">
        <v>2019</v>
      </c>
      <c r="B487" s="114">
        <v>650</v>
      </c>
      <c r="C487" s="115">
        <v>43553</v>
      </c>
      <c r="D487" s="115">
        <v>43735</v>
      </c>
      <c r="E487" s="114"/>
      <c r="F487" s="114" t="s">
        <v>3236</v>
      </c>
      <c r="G487" s="114" t="s">
        <v>857</v>
      </c>
      <c r="H487" s="114" t="s">
        <v>476</v>
      </c>
      <c r="I487" s="116">
        <v>1637.46</v>
      </c>
      <c r="J487" s="114" t="s">
        <v>350</v>
      </c>
      <c r="K487" s="114" t="s">
        <v>67</v>
      </c>
      <c r="L487" s="117" t="s">
        <v>390</v>
      </c>
    </row>
    <row r="488" spans="1:12" s="106" customFormat="1" ht="15" customHeight="1">
      <c r="A488" s="113">
        <v>2019</v>
      </c>
      <c r="B488" s="114">
        <v>1599</v>
      </c>
      <c r="C488" s="115">
        <v>43712</v>
      </c>
      <c r="D488" s="115">
        <v>43735</v>
      </c>
      <c r="E488" s="114" t="s">
        <v>1322</v>
      </c>
      <c r="F488" s="114" t="s">
        <v>3235</v>
      </c>
      <c r="G488" s="114" t="s">
        <v>330</v>
      </c>
      <c r="H488" s="114" t="s">
        <v>1323</v>
      </c>
      <c r="I488" s="116">
        <v>32.4</v>
      </c>
      <c r="J488" s="114" t="s">
        <v>350</v>
      </c>
      <c r="K488" s="114" t="s">
        <v>68</v>
      </c>
      <c r="L488" s="117" t="s">
        <v>853</v>
      </c>
    </row>
    <row r="489" spans="1:12" s="106" customFormat="1" ht="15" customHeight="1">
      <c r="A489" s="113">
        <v>2019</v>
      </c>
      <c r="B489" s="114">
        <v>926</v>
      </c>
      <c r="C489" s="115">
        <v>43585</v>
      </c>
      <c r="D489" s="115">
        <v>43738</v>
      </c>
      <c r="E489" s="114" t="s">
        <v>969</v>
      </c>
      <c r="F489" s="114" t="s">
        <v>1218</v>
      </c>
      <c r="G489" s="114" t="s">
        <v>970</v>
      </c>
      <c r="H489" s="114" t="s">
        <v>971</v>
      </c>
      <c r="I489" s="116">
        <v>195</v>
      </c>
      <c r="J489" s="114" t="s">
        <v>219</v>
      </c>
      <c r="K489" s="114" t="s">
        <v>50</v>
      </c>
      <c r="L489" s="117" t="s">
        <v>446</v>
      </c>
    </row>
    <row r="490" spans="1:12" s="106" customFormat="1" ht="15" customHeight="1">
      <c r="A490" s="113">
        <v>2019</v>
      </c>
      <c r="B490" s="114">
        <v>926</v>
      </c>
      <c r="C490" s="115">
        <v>43585</v>
      </c>
      <c r="D490" s="115">
        <v>43738</v>
      </c>
      <c r="E490" s="114" t="s">
        <v>972</v>
      </c>
      <c r="F490" s="114" t="s">
        <v>973</v>
      </c>
      <c r="G490" s="114" t="s">
        <v>973</v>
      </c>
      <c r="H490" s="114" t="s">
        <v>971</v>
      </c>
      <c r="I490" s="116">
        <v>195</v>
      </c>
      <c r="J490" s="114" t="s">
        <v>219</v>
      </c>
      <c r="K490" s="114" t="s">
        <v>50</v>
      </c>
      <c r="L490" s="117" t="s">
        <v>446</v>
      </c>
    </row>
    <row r="491" spans="1:12" s="106" customFormat="1" ht="15" customHeight="1">
      <c r="A491" s="113">
        <v>2019</v>
      </c>
      <c r="B491" s="114">
        <v>1724</v>
      </c>
      <c r="C491" s="115">
        <v>43734</v>
      </c>
      <c r="D491" s="115">
        <v>43738</v>
      </c>
      <c r="E491" s="114" t="s">
        <v>1392</v>
      </c>
      <c r="F491" s="114" t="s">
        <v>973</v>
      </c>
      <c r="G491" s="114" t="s">
        <v>1393</v>
      </c>
      <c r="H491" s="114" t="s">
        <v>898</v>
      </c>
      <c r="I491" s="116">
        <v>78</v>
      </c>
      <c r="J491" s="114" t="s">
        <v>350</v>
      </c>
      <c r="K491" s="114" t="s">
        <v>164</v>
      </c>
      <c r="L491" s="117" t="s">
        <v>1391</v>
      </c>
    </row>
    <row r="492" spans="1:12" s="106" customFormat="1" ht="15" customHeight="1">
      <c r="A492" s="113">
        <v>2019</v>
      </c>
      <c r="B492" s="114">
        <v>1634</v>
      </c>
      <c r="C492" s="115">
        <v>43717</v>
      </c>
      <c r="D492" s="115">
        <v>43738</v>
      </c>
      <c r="E492" s="114"/>
      <c r="F492" s="114" t="s">
        <v>3235</v>
      </c>
      <c r="G492" s="114" t="s">
        <v>1343</v>
      </c>
      <c r="H492" s="114" t="s">
        <v>1202</v>
      </c>
      <c r="I492" s="116">
        <v>36</v>
      </c>
      <c r="J492" s="114" t="s">
        <v>350</v>
      </c>
      <c r="K492" s="114" t="s">
        <v>151</v>
      </c>
      <c r="L492" s="117" t="s">
        <v>1080</v>
      </c>
    </row>
    <row r="493" spans="1:12" s="106" customFormat="1" ht="15" customHeight="1">
      <c r="A493" s="113">
        <v>2019</v>
      </c>
      <c r="B493" s="114">
        <v>1688</v>
      </c>
      <c r="C493" s="115">
        <v>43725</v>
      </c>
      <c r="D493" s="115">
        <v>43738</v>
      </c>
      <c r="E493" s="114" t="s">
        <v>1365</v>
      </c>
      <c r="F493" s="114" t="s">
        <v>3203</v>
      </c>
      <c r="G493" s="114" t="s">
        <v>1366</v>
      </c>
      <c r="H493" s="114" t="s">
        <v>1367</v>
      </c>
      <c r="I493" s="116">
        <v>168.24</v>
      </c>
      <c r="J493" s="114" t="s">
        <v>350</v>
      </c>
      <c r="K493" s="114" t="s">
        <v>71</v>
      </c>
      <c r="L493" s="117" t="s">
        <v>1087</v>
      </c>
    </row>
    <row r="494" spans="1:12" s="106" customFormat="1" ht="15" customHeight="1">
      <c r="A494" s="113">
        <v>2019</v>
      </c>
      <c r="B494" s="114">
        <v>1647</v>
      </c>
      <c r="C494" s="115">
        <v>43719</v>
      </c>
      <c r="D494" s="115">
        <v>43738</v>
      </c>
      <c r="E494" s="114" t="s">
        <v>932</v>
      </c>
      <c r="F494" s="114" t="s">
        <v>341</v>
      </c>
      <c r="G494" s="114" t="s">
        <v>933</v>
      </c>
      <c r="H494" s="114" t="s">
        <v>1348</v>
      </c>
      <c r="I494" s="116">
        <v>229.08</v>
      </c>
      <c r="J494" s="114" t="s">
        <v>350</v>
      </c>
      <c r="K494" s="114" t="s">
        <v>42</v>
      </c>
      <c r="L494" s="117" t="s">
        <v>1349</v>
      </c>
    </row>
    <row r="495" spans="1:12" s="106" customFormat="1" ht="15" customHeight="1">
      <c r="A495" s="113">
        <v>2019</v>
      </c>
      <c r="B495" s="114">
        <v>1636</v>
      </c>
      <c r="C495" s="115">
        <v>43717</v>
      </c>
      <c r="D495" s="115">
        <v>43738</v>
      </c>
      <c r="E495" s="114" t="s">
        <v>546</v>
      </c>
      <c r="F495" s="114" t="s">
        <v>341</v>
      </c>
      <c r="G495" s="114" t="s">
        <v>341</v>
      </c>
      <c r="H495" s="114" t="s">
        <v>1344</v>
      </c>
      <c r="I495" s="116">
        <v>159.24</v>
      </c>
      <c r="J495" s="114" t="s">
        <v>350</v>
      </c>
      <c r="K495" s="114" t="s">
        <v>46</v>
      </c>
      <c r="L495" s="117" t="s">
        <v>1120</v>
      </c>
    </row>
    <row r="496" spans="1:12" s="106" customFormat="1" ht="15" customHeight="1">
      <c r="A496" s="113">
        <v>2019</v>
      </c>
      <c r="B496" s="114">
        <v>1693</v>
      </c>
      <c r="C496" s="115">
        <v>43726</v>
      </c>
      <c r="D496" s="115">
        <v>43738</v>
      </c>
      <c r="E496" s="114" t="s">
        <v>340</v>
      </c>
      <c r="F496" s="114" t="s">
        <v>341</v>
      </c>
      <c r="G496" s="114" t="s">
        <v>341</v>
      </c>
      <c r="H496" s="114" t="s">
        <v>1371</v>
      </c>
      <c r="I496" s="116">
        <v>54.96</v>
      </c>
      <c r="J496" s="114" t="s">
        <v>350</v>
      </c>
      <c r="K496" s="114" t="s">
        <v>46</v>
      </c>
      <c r="L496" s="117" t="s">
        <v>1120</v>
      </c>
    </row>
    <row r="497" spans="1:12" s="106" customFormat="1" ht="15" customHeight="1">
      <c r="A497" s="113">
        <v>2019</v>
      </c>
      <c r="B497" s="114">
        <v>1713</v>
      </c>
      <c r="C497" s="115">
        <v>43728</v>
      </c>
      <c r="D497" s="115">
        <v>43738</v>
      </c>
      <c r="E497" s="114" t="s">
        <v>410</v>
      </c>
      <c r="F497" s="114" t="s">
        <v>341</v>
      </c>
      <c r="G497" s="114" t="s">
        <v>411</v>
      </c>
      <c r="H497" s="114" t="s">
        <v>1382</v>
      </c>
      <c r="I497" s="116">
        <v>106.56</v>
      </c>
      <c r="J497" s="114" t="s">
        <v>350</v>
      </c>
      <c r="K497" s="114" t="s">
        <v>46</v>
      </c>
      <c r="L497" s="117" t="s">
        <v>1120</v>
      </c>
    </row>
    <row r="498" spans="1:12" s="106" customFormat="1" ht="15" customHeight="1">
      <c r="A498" s="113">
        <v>2019</v>
      </c>
      <c r="B498" s="114">
        <v>1692</v>
      </c>
      <c r="C498" s="115">
        <v>43726</v>
      </c>
      <c r="D498" s="115">
        <v>43738</v>
      </c>
      <c r="E498" s="114" t="s">
        <v>1049</v>
      </c>
      <c r="F498" s="114" t="s">
        <v>3235</v>
      </c>
      <c r="G498" s="114" t="s">
        <v>330</v>
      </c>
      <c r="H498" s="114" t="s">
        <v>1370</v>
      </c>
      <c r="I498" s="116">
        <v>27.84</v>
      </c>
      <c r="J498" s="114" t="s">
        <v>350</v>
      </c>
      <c r="K498" s="114" t="s">
        <v>46</v>
      </c>
      <c r="L498" s="117" t="s">
        <v>1120</v>
      </c>
    </row>
    <row r="499" spans="1:12" s="106" customFormat="1" ht="15" customHeight="1">
      <c r="A499" s="113">
        <v>2019</v>
      </c>
      <c r="B499" s="114">
        <v>1169</v>
      </c>
      <c r="C499" s="115">
        <v>43622</v>
      </c>
      <c r="D499" s="115">
        <v>43740</v>
      </c>
      <c r="E499" s="114"/>
      <c r="F499" s="114" t="s">
        <v>3235</v>
      </c>
      <c r="G499" s="114" t="s">
        <v>541</v>
      </c>
      <c r="H499" s="114" t="s">
        <v>302</v>
      </c>
      <c r="I499" s="116">
        <v>2642</v>
      </c>
      <c r="J499" s="114" t="s">
        <v>350</v>
      </c>
      <c r="K499" s="114" t="s">
        <v>71</v>
      </c>
      <c r="L499" s="117" t="s">
        <v>1087</v>
      </c>
    </row>
    <row r="500" spans="1:12" s="106" customFormat="1" ht="15" customHeight="1">
      <c r="A500" s="113">
        <v>2019</v>
      </c>
      <c r="B500" s="114">
        <v>1715</v>
      </c>
      <c r="C500" s="115">
        <v>43732</v>
      </c>
      <c r="D500" s="115">
        <v>43740</v>
      </c>
      <c r="E500" s="114" t="s">
        <v>1383</v>
      </c>
      <c r="F500" s="114" t="s">
        <v>3245</v>
      </c>
      <c r="G500" s="114" t="s">
        <v>1384</v>
      </c>
      <c r="H500" s="114" t="s">
        <v>1385</v>
      </c>
      <c r="I500" s="116">
        <v>58.74</v>
      </c>
      <c r="J500" s="114" t="s">
        <v>350</v>
      </c>
      <c r="K500" s="114" t="s">
        <v>31</v>
      </c>
      <c r="L500" s="117" t="s">
        <v>351</v>
      </c>
    </row>
    <row r="501" spans="1:12" s="106" customFormat="1" ht="15" customHeight="1">
      <c r="A501" s="113">
        <v>2019</v>
      </c>
      <c r="B501" s="114">
        <v>1400</v>
      </c>
      <c r="C501" s="115">
        <v>43661</v>
      </c>
      <c r="D501" s="115">
        <v>43740</v>
      </c>
      <c r="E501" s="114" t="s">
        <v>1195</v>
      </c>
      <c r="F501" s="114" t="s">
        <v>3203</v>
      </c>
      <c r="G501" s="114" t="s">
        <v>1035</v>
      </c>
      <c r="H501" s="114" t="s">
        <v>1196</v>
      </c>
      <c r="I501" s="116">
        <v>266.16000000000003</v>
      </c>
      <c r="J501" s="114" t="s">
        <v>350</v>
      </c>
      <c r="K501" s="114" t="s">
        <v>68</v>
      </c>
      <c r="L501" s="117" t="s">
        <v>853</v>
      </c>
    </row>
    <row r="502" spans="1:12" s="106" customFormat="1" ht="15" customHeight="1">
      <c r="A502" s="113">
        <v>2019</v>
      </c>
      <c r="B502" s="114">
        <v>1669</v>
      </c>
      <c r="C502" s="115">
        <v>43721</v>
      </c>
      <c r="D502" s="115">
        <v>43740</v>
      </c>
      <c r="E502" s="114" t="s">
        <v>1357</v>
      </c>
      <c r="F502" s="114" t="s">
        <v>3239</v>
      </c>
      <c r="G502" s="114" t="s">
        <v>1358</v>
      </c>
      <c r="H502" s="114" t="s">
        <v>1359</v>
      </c>
      <c r="I502" s="116">
        <v>264</v>
      </c>
      <c r="J502" s="114" t="s">
        <v>350</v>
      </c>
      <c r="K502" s="114" t="s">
        <v>68</v>
      </c>
      <c r="L502" s="117" t="s">
        <v>853</v>
      </c>
    </row>
    <row r="503" spans="1:12" s="106" customFormat="1" ht="15" customHeight="1">
      <c r="A503" s="113">
        <v>2019</v>
      </c>
      <c r="B503" s="114">
        <v>1743</v>
      </c>
      <c r="C503" s="115">
        <v>43739</v>
      </c>
      <c r="D503" s="115">
        <v>43741</v>
      </c>
      <c r="E503" s="114"/>
      <c r="F503" s="114" t="s">
        <v>3252</v>
      </c>
      <c r="G503" s="114" t="s">
        <v>1402</v>
      </c>
      <c r="H503" s="114" t="s">
        <v>302</v>
      </c>
      <c r="I503" s="116">
        <v>1302</v>
      </c>
      <c r="J503" s="114" t="s">
        <v>350</v>
      </c>
      <c r="K503" s="114" t="s">
        <v>142</v>
      </c>
      <c r="L503" s="117" t="s">
        <v>1025</v>
      </c>
    </row>
    <row r="504" spans="1:12" s="106" customFormat="1" ht="15" customHeight="1">
      <c r="A504" s="113">
        <v>2019</v>
      </c>
      <c r="B504" s="114">
        <v>1336</v>
      </c>
      <c r="C504" s="115">
        <v>43649</v>
      </c>
      <c r="D504" s="115">
        <v>43741</v>
      </c>
      <c r="E504" s="114"/>
      <c r="F504" s="114" t="s">
        <v>341</v>
      </c>
      <c r="G504" s="114" t="s">
        <v>355</v>
      </c>
      <c r="H504" s="114" t="s">
        <v>1165</v>
      </c>
      <c r="I504" s="116">
        <v>753.6</v>
      </c>
      <c r="J504" s="114" t="s">
        <v>350</v>
      </c>
      <c r="K504" s="114" t="s">
        <v>114</v>
      </c>
      <c r="L504" s="117" t="s">
        <v>1010</v>
      </c>
    </row>
    <row r="505" spans="1:12" s="106" customFormat="1" ht="15" customHeight="1">
      <c r="A505" s="113">
        <v>2019</v>
      </c>
      <c r="B505" s="114">
        <v>1593</v>
      </c>
      <c r="C505" s="115">
        <v>43710</v>
      </c>
      <c r="D505" s="115">
        <v>43741</v>
      </c>
      <c r="E505" s="114" t="s">
        <v>1317</v>
      </c>
      <c r="F505" s="114" t="s">
        <v>3235</v>
      </c>
      <c r="G505" s="114" t="s">
        <v>326</v>
      </c>
      <c r="H505" s="114" t="s">
        <v>1318</v>
      </c>
      <c r="I505" s="116">
        <v>17.04</v>
      </c>
      <c r="J505" s="114" t="s">
        <v>350</v>
      </c>
      <c r="K505" s="114" t="s">
        <v>68</v>
      </c>
      <c r="L505" s="117" t="s">
        <v>853</v>
      </c>
    </row>
    <row r="506" spans="1:12" s="106" customFormat="1" ht="15" customHeight="1">
      <c r="A506" s="113">
        <v>2019</v>
      </c>
      <c r="B506" s="114">
        <v>1593</v>
      </c>
      <c r="C506" s="115">
        <v>43710</v>
      </c>
      <c r="D506" s="115">
        <v>43741</v>
      </c>
      <c r="E506" s="114" t="s">
        <v>1319</v>
      </c>
      <c r="F506" s="114" t="s">
        <v>3235</v>
      </c>
      <c r="G506" s="114" t="s">
        <v>326</v>
      </c>
      <c r="H506" s="114" t="s">
        <v>1318</v>
      </c>
      <c r="I506" s="116">
        <v>17.04</v>
      </c>
      <c r="J506" s="114" t="s">
        <v>350</v>
      </c>
      <c r="K506" s="114" t="s">
        <v>68</v>
      </c>
      <c r="L506" s="117" t="s">
        <v>853</v>
      </c>
    </row>
    <row r="507" spans="1:12" s="106" customFormat="1" ht="15" customHeight="1">
      <c r="A507" s="113">
        <v>2019</v>
      </c>
      <c r="B507" s="114">
        <v>1593</v>
      </c>
      <c r="C507" s="115">
        <v>43710</v>
      </c>
      <c r="D507" s="115">
        <v>43741</v>
      </c>
      <c r="E507" s="114" t="s">
        <v>1320</v>
      </c>
      <c r="F507" s="114" t="s">
        <v>3235</v>
      </c>
      <c r="G507" s="114" t="s">
        <v>326</v>
      </c>
      <c r="H507" s="114" t="s">
        <v>1318</v>
      </c>
      <c r="I507" s="116">
        <v>17.04</v>
      </c>
      <c r="J507" s="114" t="s">
        <v>350</v>
      </c>
      <c r="K507" s="114" t="s">
        <v>68</v>
      </c>
      <c r="L507" s="117" t="s">
        <v>853</v>
      </c>
    </row>
    <row r="508" spans="1:12" s="106" customFormat="1" ht="15" customHeight="1">
      <c r="A508" s="113">
        <v>2019</v>
      </c>
      <c r="B508" s="114">
        <v>1593</v>
      </c>
      <c r="C508" s="115">
        <v>43710</v>
      </c>
      <c r="D508" s="115">
        <v>43741</v>
      </c>
      <c r="E508" s="114" t="s">
        <v>1321</v>
      </c>
      <c r="F508" s="114" t="s">
        <v>3235</v>
      </c>
      <c r="G508" s="114" t="s">
        <v>326</v>
      </c>
      <c r="H508" s="114" t="s">
        <v>1318</v>
      </c>
      <c r="I508" s="116">
        <v>17.04</v>
      </c>
      <c r="J508" s="114" t="s">
        <v>350</v>
      </c>
      <c r="K508" s="114" t="s">
        <v>68</v>
      </c>
      <c r="L508" s="117" t="s">
        <v>853</v>
      </c>
    </row>
    <row r="509" spans="1:12" s="106" customFormat="1" ht="15" customHeight="1">
      <c r="A509" s="113">
        <v>2019</v>
      </c>
      <c r="B509" s="114">
        <v>1649</v>
      </c>
      <c r="C509" s="115">
        <v>43719</v>
      </c>
      <c r="D509" s="115">
        <v>43742</v>
      </c>
      <c r="E509" s="114"/>
      <c r="F509" s="114" t="s">
        <v>3198</v>
      </c>
      <c r="G509" s="114" t="s">
        <v>1353</v>
      </c>
      <c r="H509" s="114" t="s">
        <v>302</v>
      </c>
      <c r="I509" s="116">
        <v>36</v>
      </c>
      <c r="J509" s="114" t="s">
        <v>350</v>
      </c>
      <c r="K509" s="114" t="s">
        <v>74</v>
      </c>
      <c r="L509" s="117" t="s">
        <v>832</v>
      </c>
    </row>
    <row r="510" spans="1:12" s="106" customFormat="1" ht="15" customHeight="1">
      <c r="A510" s="113">
        <v>2019</v>
      </c>
      <c r="B510" s="114">
        <v>1582</v>
      </c>
      <c r="C510" s="115">
        <v>43703</v>
      </c>
      <c r="D510" s="115">
        <v>43742</v>
      </c>
      <c r="E510" s="114" t="s">
        <v>1304</v>
      </c>
      <c r="F510" s="114" t="s">
        <v>3203</v>
      </c>
      <c r="G510" s="114" t="s">
        <v>1305</v>
      </c>
      <c r="H510" s="114" t="s">
        <v>1306</v>
      </c>
      <c r="I510" s="116">
        <v>670.08</v>
      </c>
      <c r="J510" s="114" t="s">
        <v>350</v>
      </c>
      <c r="K510" s="114" t="s">
        <v>111</v>
      </c>
      <c r="L510" s="117" t="s">
        <v>416</v>
      </c>
    </row>
    <row r="511" spans="1:12" s="106" customFormat="1" ht="15" customHeight="1">
      <c r="A511" s="113">
        <v>2019</v>
      </c>
      <c r="B511" s="114">
        <v>1731</v>
      </c>
      <c r="C511" s="115">
        <v>43735</v>
      </c>
      <c r="D511" s="115">
        <v>43742</v>
      </c>
      <c r="E511" s="114" t="s">
        <v>1398</v>
      </c>
      <c r="F511" s="114" t="s">
        <v>647</v>
      </c>
      <c r="G511" s="114" t="s">
        <v>1117</v>
      </c>
      <c r="H511" s="114" t="s">
        <v>1399</v>
      </c>
      <c r="I511" s="116">
        <v>37.200000000000003</v>
      </c>
      <c r="J511" s="114" t="s">
        <v>350</v>
      </c>
      <c r="K511" s="114" t="s">
        <v>111</v>
      </c>
      <c r="L511" s="117" t="s">
        <v>416</v>
      </c>
    </row>
    <row r="512" spans="1:12" s="106" customFormat="1" ht="15" customHeight="1">
      <c r="A512" s="113">
        <v>2019</v>
      </c>
      <c r="B512" s="114">
        <v>1716</v>
      </c>
      <c r="C512" s="115">
        <v>43732</v>
      </c>
      <c r="D512" s="115">
        <v>43745</v>
      </c>
      <c r="E512" s="114" t="s">
        <v>1386</v>
      </c>
      <c r="F512" s="114" t="s">
        <v>540</v>
      </c>
      <c r="G512" s="114" t="s">
        <v>1387</v>
      </c>
      <c r="H512" s="114" t="s">
        <v>372</v>
      </c>
      <c r="I512" s="116">
        <v>30</v>
      </c>
      <c r="J512" s="114" t="s">
        <v>350</v>
      </c>
      <c r="K512" s="114" t="s">
        <v>67</v>
      </c>
      <c r="L512" s="117" t="s">
        <v>390</v>
      </c>
    </row>
    <row r="513" spans="1:12" s="106" customFormat="1" ht="15" customHeight="1">
      <c r="A513" s="113">
        <v>2019</v>
      </c>
      <c r="B513" s="114">
        <v>1700</v>
      </c>
      <c r="C513" s="115">
        <v>43728</v>
      </c>
      <c r="D513" s="115">
        <v>43745</v>
      </c>
      <c r="E513" s="114"/>
      <c r="F513" s="114" t="s">
        <v>3235</v>
      </c>
      <c r="G513" s="114" t="s">
        <v>541</v>
      </c>
      <c r="H513" s="114" t="s">
        <v>1374</v>
      </c>
      <c r="I513" s="116">
        <v>30</v>
      </c>
      <c r="J513" s="114" t="s">
        <v>350</v>
      </c>
      <c r="K513" s="114" t="s">
        <v>156</v>
      </c>
      <c r="L513" s="117" t="s">
        <v>1373</v>
      </c>
    </row>
    <row r="514" spans="1:12" s="106" customFormat="1" ht="15" customHeight="1">
      <c r="A514" s="113">
        <v>2019</v>
      </c>
      <c r="B514" s="114">
        <v>1701</v>
      </c>
      <c r="C514" s="115">
        <v>43728</v>
      </c>
      <c r="D514" s="115">
        <v>43746</v>
      </c>
      <c r="E514" s="114" t="s">
        <v>1375</v>
      </c>
      <c r="F514" s="114" t="s">
        <v>3234</v>
      </c>
      <c r="G514" s="114" t="s">
        <v>784</v>
      </c>
      <c r="H514" s="114" t="s">
        <v>1376</v>
      </c>
      <c r="I514" s="116">
        <v>247.32</v>
      </c>
      <c r="J514" s="114" t="s">
        <v>350</v>
      </c>
      <c r="K514" s="114" t="s">
        <v>156</v>
      </c>
      <c r="L514" s="117" t="s">
        <v>1373</v>
      </c>
    </row>
    <row r="515" spans="1:12" s="106" customFormat="1" ht="15" customHeight="1">
      <c r="A515" s="113">
        <v>2019</v>
      </c>
      <c r="B515" s="114">
        <v>1330</v>
      </c>
      <c r="C515" s="115">
        <v>43648</v>
      </c>
      <c r="D515" s="115">
        <v>43749</v>
      </c>
      <c r="E515" s="114"/>
      <c r="F515" s="114" t="s">
        <v>3235</v>
      </c>
      <c r="G515" s="114" t="s">
        <v>1160</v>
      </c>
      <c r="H515" s="114" t="s">
        <v>476</v>
      </c>
      <c r="I515" s="116">
        <v>216.36</v>
      </c>
      <c r="J515" s="114" t="s">
        <v>350</v>
      </c>
      <c r="K515" s="114" t="s">
        <v>146</v>
      </c>
      <c r="L515" s="117" t="s">
        <v>1161</v>
      </c>
    </row>
    <row r="516" spans="1:12" s="106" customFormat="1" ht="15" customHeight="1">
      <c r="A516" s="113">
        <v>2019</v>
      </c>
      <c r="B516" s="114">
        <v>1648</v>
      </c>
      <c r="C516" s="115">
        <v>43719</v>
      </c>
      <c r="D516" s="115">
        <v>43749</v>
      </c>
      <c r="E516" s="114"/>
      <c r="F516" s="114" t="s">
        <v>3235</v>
      </c>
      <c r="G516" s="114" t="s">
        <v>1350</v>
      </c>
      <c r="H516" s="114" t="s">
        <v>1351</v>
      </c>
      <c r="I516" s="116">
        <v>649.20000000000005</v>
      </c>
      <c r="J516" s="114" t="s">
        <v>350</v>
      </c>
      <c r="K516" s="114" t="s">
        <v>65</v>
      </c>
      <c r="L516" s="117" t="s">
        <v>1352</v>
      </c>
    </row>
    <row r="517" spans="1:12" s="106" customFormat="1" ht="15" customHeight="1">
      <c r="A517" s="113">
        <v>2019</v>
      </c>
      <c r="B517" s="114">
        <v>1746</v>
      </c>
      <c r="C517" s="115">
        <v>43739</v>
      </c>
      <c r="D517" s="115">
        <v>43752</v>
      </c>
      <c r="E517" s="114" t="s">
        <v>1406</v>
      </c>
      <c r="F517" s="114" t="s">
        <v>647</v>
      </c>
      <c r="G517" s="114" t="s">
        <v>647</v>
      </c>
      <c r="H517" s="114" t="s">
        <v>1407</v>
      </c>
      <c r="I517" s="116">
        <v>201.48</v>
      </c>
      <c r="J517" s="114" t="s">
        <v>350</v>
      </c>
      <c r="K517" s="114" t="s">
        <v>50</v>
      </c>
      <c r="L517" s="117" t="s">
        <v>446</v>
      </c>
    </row>
    <row r="518" spans="1:12" s="106" customFormat="1" ht="15" customHeight="1">
      <c r="A518" s="113">
        <v>2019</v>
      </c>
      <c r="B518" s="114">
        <v>1747</v>
      </c>
      <c r="C518" s="115">
        <v>43739</v>
      </c>
      <c r="D518" s="115">
        <v>43752</v>
      </c>
      <c r="E518" s="114" t="s">
        <v>1408</v>
      </c>
      <c r="F518" s="114" t="s">
        <v>647</v>
      </c>
      <c r="G518" s="114" t="s">
        <v>1409</v>
      </c>
      <c r="H518" s="114" t="s">
        <v>372</v>
      </c>
      <c r="I518" s="116">
        <v>36</v>
      </c>
      <c r="J518" s="114" t="s">
        <v>350</v>
      </c>
      <c r="K518" s="114" t="s">
        <v>50</v>
      </c>
      <c r="L518" s="117" t="s">
        <v>446</v>
      </c>
    </row>
    <row r="519" spans="1:12" s="106" customFormat="1" ht="15" customHeight="1">
      <c r="A519" s="113">
        <v>2019</v>
      </c>
      <c r="B519" s="114">
        <v>1783</v>
      </c>
      <c r="C519" s="115">
        <v>43745</v>
      </c>
      <c r="D519" s="115">
        <v>43755</v>
      </c>
      <c r="E519" s="114"/>
      <c r="F519" s="114" t="s">
        <v>475</v>
      </c>
      <c r="G519" s="114" t="s">
        <v>1412</v>
      </c>
      <c r="H519" s="114" t="s">
        <v>1410</v>
      </c>
      <c r="I519" s="116">
        <v>300.83999999999997</v>
      </c>
      <c r="J519" s="114" t="s">
        <v>350</v>
      </c>
      <c r="K519" s="114" t="s">
        <v>43</v>
      </c>
      <c r="L519" s="117" t="s">
        <v>1334</v>
      </c>
    </row>
    <row r="520" spans="1:12" s="106" customFormat="1" ht="15" customHeight="1">
      <c r="A520" s="113">
        <v>2019</v>
      </c>
      <c r="B520" s="114">
        <v>1823</v>
      </c>
      <c r="C520" s="115">
        <v>43748</v>
      </c>
      <c r="D520" s="115">
        <v>43756</v>
      </c>
      <c r="E520" s="114"/>
      <c r="F520" s="114" t="s">
        <v>3255</v>
      </c>
      <c r="G520" s="114" t="s">
        <v>967</v>
      </c>
      <c r="H520" s="114" t="s">
        <v>1446</v>
      </c>
      <c r="I520" s="116">
        <v>27.48</v>
      </c>
      <c r="J520" s="114" t="s">
        <v>350</v>
      </c>
      <c r="K520" s="114" t="s">
        <v>77</v>
      </c>
      <c r="L520" s="117" t="s">
        <v>767</v>
      </c>
    </row>
    <row r="521" spans="1:12" s="106" customFormat="1" ht="15" customHeight="1">
      <c r="A521" s="113">
        <v>2019</v>
      </c>
      <c r="B521" s="114">
        <v>1820</v>
      </c>
      <c r="C521" s="115">
        <v>43748</v>
      </c>
      <c r="D521" s="115">
        <v>43756</v>
      </c>
      <c r="E521" s="114" t="s">
        <v>1441</v>
      </c>
      <c r="F521" s="114" t="s">
        <v>3250</v>
      </c>
      <c r="G521" s="114" t="s">
        <v>1442</v>
      </c>
      <c r="H521" s="114" t="s">
        <v>1443</v>
      </c>
      <c r="I521" s="116">
        <v>285.36</v>
      </c>
      <c r="J521" s="114" t="s">
        <v>350</v>
      </c>
      <c r="K521" s="114" t="s">
        <v>53</v>
      </c>
      <c r="L521" s="117" t="s">
        <v>377</v>
      </c>
    </row>
    <row r="522" spans="1:12" s="106" customFormat="1" ht="15" customHeight="1">
      <c r="A522" s="113">
        <v>2019</v>
      </c>
      <c r="B522" s="114">
        <v>1824</v>
      </c>
      <c r="C522" s="115">
        <v>43748</v>
      </c>
      <c r="D522" s="115">
        <v>43756</v>
      </c>
      <c r="E522" s="114" t="s">
        <v>1447</v>
      </c>
      <c r="F522" s="114" t="s">
        <v>973</v>
      </c>
      <c r="G522" s="114" t="s">
        <v>1448</v>
      </c>
      <c r="H522" s="114" t="s">
        <v>1449</v>
      </c>
      <c r="I522" s="116">
        <v>163.08000000000001</v>
      </c>
      <c r="J522" s="114" t="s">
        <v>350</v>
      </c>
      <c r="K522" s="114" t="s">
        <v>92</v>
      </c>
      <c r="L522" s="117" t="s">
        <v>1450</v>
      </c>
    </row>
    <row r="523" spans="1:12" s="106" customFormat="1" ht="15" customHeight="1">
      <c r="A523" s="113">
        <v>2019</v>
      </c>
      <c r="B523" s="114">
        <v>1798</v>
      </c>
      <c r="C523" s="115">
        <v>43745</v>
      </c>
      <c r="D523" s="115">
        <v>43757</v>
      </c>
      <c r="E523" s="114" t="s">
        <v>1267</v>
      </c>
      <c r="F523" s="114" t="s">
        <v>3246</v>
      </c>
      <c r="G523" s="114" t="s">
        <v>1268</v>
      </c>
      <c r="H523" s="114" t="s">
        <v>1432</v>
      </c>
      <c r="I523" s="116">
        <v>84</v>
      </c>
      <c r="J523" s="114" t="s">
        <v>350</v>
      </c>
      <c r="K523" s="114" t="s">
        <v>50</v>
      </c>
      <c r="L523" s="117" t="s">
        <v>446</v>
      </c>
    </row>
    <row r="524" spans="1:12" s="106" customFormat="1" ht="15" customHeight="1">
      <c r="A524" s="113">
        <v>2019</v>
      </c>
      <c r="B524" s="114">
        <v>1720</v>
      </c>
      <c r="C524" s="115">
        <v>43733</v>
      </c>
      <c r="D524" s="115">
        <v>43759</v>
      </c>
      <c r="E524" s="114"/>
      <c r="F524" s="114" t="s">
        <v>3235</v>
      </c>
      <c r="G524" s="114" t="s">
        <v>421</v>
      </c>
      <c r="H524" s="114" t="s">
        <v>476</v>
      </c>
      <c r="I524" s="116">
        <v>228.6</v>
      </c>
      <c r="J524" s="114" t="s">
        <v>350</v>
      </c>
      <c r="K524" s="114" t="s">
        <v>128</v>
      </c>
      <c r="L524" s="117" t="s">
        <v>615</v>
      </c>
    </row>
    <row r="525" spans="1:12" s="106" customFormat="1" ht="15" customHeight="1">
      <c r="A525" s="113">
        <v>2019</v>
      </c>
      <c r="B525" s="114">
        <v>155</v>
      </c>
      <c r="C525" s="115">
        <v>43487</v>
      </c>
      <c r="D525" s="115">
        <v>43759</v>
      </c>
      <c r="E525" s="114" t="s">
        <v>478</v>
      </c>
      <c r="F525" s="114" t="s">
        <v>341</v>
      </c>
      <c r="G525" s="114" t="s">
        <v>479</v>
      </c>
      <c r="H525" s="114" t="s">
        <v>480</v>
      </c>
      <c r="I525" s="116">
        <v>372</v>
      </c>
      <c r="J525" s="114" t="s">
        <v>350</v>
      </c>
      <c r="K525" s="114" t="s">
        <v>111</v>
      </c>
      <c r="L525" s="117" t="s">
        <v>416</v>
      </c>
    </row>
    <row r="526" spans="1:12" s="106" customFormat="1" ht="15" customHeight="1">
      <c r="A526" s="113">
        <v>2019</v>
      </c>
      <c r="B526" s="114">
        <v>154</v>
      </c>
      <c r="C526" s="115">
        <v>43487</v>
      </c>
      <c r="D526" s="115">
        <v>43759</v>
      </c>
      <c r="E526" s="114"/>
      <c r="F526" s="114" t="s">
        <v>475</v>
      </c>
      <c r="G526" s="114" t="s">
        <v>475</v>
      </c>
      <c r="H526" s="114" t="s">
        <v>477</v>
      </c>
      <c r="I526" s="116">
        <v>328.2</v>
      </c>
      <c r="J526" s="114" t="s">
        <v>350</v>
      </c>
      <c r="K526" s="114" t="s">
        <v>111</v>
      </c>
      <c r="L526" s="117" t="s">
        <v>416</v>
      </c>
    </row>
    <row r="527" spans="1:12" s="106" customFormat="1" ht="15" customHeight="1">
      <c r="A527" s="113">
        <v>2019</v>
      </c>
      <c r="B527" s="114">
        <v>1794</v>
      </c>
      <c r="C527" s="115">
        <v>43745</v>
      </c>
      <c r="D527" s="115">
        <v>43760</v>
      </c>
      <c r="E527" s="114"/>
      <c r="F527" s="114" t="s">
        <v>3235</v>
      </c>
      <c r="G527" s="114" t="s">
        <v>1421</v>
      </c>
      <c r="H527" s="114" t="s">
        <v>462</v>
      </c>
      <c r="I527" s="116">
        <v>117.6</v>
      </c>
      <c r="J527" s="114" t="s">
        <v>350</v>
      </c>
      <c r="K527" s="114" t="s">
        <v>40</v>
      </c>
      <c r="L527" s="117" t="s">
        <v>640</v>
      </c>
    </row>
    <row r="528" spans="1:12" s="106" customFormat="1" ht="15" customHeight="1">
      <c r="A528" s="113">
        <v>2019</v>
      </c>
      <c r="B528" s="114">
        <v>1689</v>
      </c>
      <c r="C528" s="115">
        <v>43725</v>
      </c>
      <c r="D528" s="115">
        <v>43760</v>
      </c>
      <c r="E528" s="114"/>
      <c r="F528" s="114" t="s">
        <v>3235</v>
      </c>
      <c r="G528" s="114" t="s">
        <v>1368</v>
      </c>
      <c r="H528" s="114" t="s">
        <v>1369</v>
      </c>
      <c r="I528" s="116">
        <v>1874.88</v>
      </c>
      <c r="J528" s="114" t="s">
        <v>350</v>
      </c>
      <c r="K528" s="114" t="s">
        <v>71</v>
      </c>
      <c r="L528" s="117" t="s">
        <v>1087</v>
      </c>
    </row>
    <row r="529" spans="1:12" s="106" customFormat="1" ht="15" customHeight="1">
      <c r="A529" s="113">
        <v>2019</v>
      </c>
      <c r="B529" s="114">
        <v>1192</v>
      </c>
      <c r="C529" s="115">
        <v>43626</v>
      </c>
      <c r="D529" s="115">
        <v>43760</v>
      </c>
      <c r="E529" s="114" t="s">
        <v>1096</v>
      </c>
      <c r="F529" s="114" t="s">
        <v>3234</v>
      </c>
      <c r="G529" s="114" t="s">
        <v>1097</v>
      </c>
      <c r="H529" s="114" t="s">
        <v>302</v>
      </c>
      <c r="I529" s="116">
        <v>5849.76</v>
      </c>
      <c r="J529" s="114" t="s">
        <v>350</v>
      </c>
      <c r="K529" s="114" t="s">
        <v>331</v>
      </c>
      <c r="L529" s="117" t="s">
        <v>332</v>
      </c>
    </row>
    <row r="530" spans="1:12" s="106" customFormat="1" ht="15" customHeight="1">
      <c r="A530" s="113">
        <v>2019</v>
      </c>
      <c r="B530" s="114">
        <v>1694</v>
      </c>
      <c r="C530" s="115">
        <v>43726</v>
      </c>
      <c r="D530" s="115">
        <v>43760</v>
      </c>
      <c r="E530" s="114" t="s">
        <v>1372</v>
      </c>
      <c r="F530" s="114" t="s">
        <v>3234</v>
      </c>
      <c r="G530" s="114" t="s">
        <v>784</v>
      </c>
      <c r="H530" s="114" t="s">
        <v>314</v>
      </c>
      <c r="I530" s="116">
        <v>1270.44</v>
      </c>
      <c r="J530" s="114" t="s">
        <v>350</v>
      </c>
      <c r="K530" s="114" t="s">
        <v>29</v>
      </c>
      <c r="L530" s="117" t="s">
        <v>315</v>
      </c>
    </row>
    <row r="531" spans="1:12" s="106" customFormat="1" ht="15" customHeight="1">
      <c r="A531" s="113">
        <v>2019</v>
      </c>
      <c r="B531" s="114">
        <v>1677</v>
      </c>
      <c r="C531" s="115">
        <v>43724</v>
      </c>
      <c r="D531" s="115">
        <v>43760</v>
      </c>
      <c r="E531" s="114" t="s">
        <v>1360</v>
      </c>
      <c r="F531" s="114" t="s">
        <v>3239</v>
      </c>
      <c r="G531" s="114" t="s">
        <v>1358</v>
      </c>
      <c r="H531" s="114" t="s">
        <v>1361</v>
      </c>
      <c r="I531" s="116">
        <v>137.4</v>
      </c>
      <c r="J531" s="114" t="s">
        <v>350</v>
      </c>
      <c r="K531" s="114" t="s">
        <v>75</v>
      </c>
      <c r="L531" s="117" t="s">
        <v>1128</v>
      </c>
    </row>
    <row r="532" spans="1:12" s="106" customFormat="1" ht="15" customHeight="1">
      <c r="A532" s="113">
        <v>2019</v>
      </c>
      <c r="B532" s="114">
        <v>1439</v>
      </c>
      <c r="C532" s="115">
        <v>43669</v>
      </c>
      <c r="D532" s="115">
        <v>43761</v>
      </c>
      <c r="E532" s="114" t="s">
        <v>1217</v>
      </c>
      <c r="F532" s="114" t="s">
        <v>1218</v>
      </c>
      <c r="G532" s="114" t="s">
        <v>1218</v>
      </c>
      <c r="H532" s="114" t="s">
        <v>1219</v>
      </c>
      <c r="I532" s="116">
        <v>296.39999999999998</v>
      </c>
      <c r="J532" s="114" t="s">
        <v>350</v>
      </c>
      <c r="K532" s="114" t="s">
        <v>27</v>
      </c>
      <c r="L532" s="117" t="s">
        <v>332</v>
      </c>
    </row>
    <row r="533" spans="1:12" s="106" customFormat="1" ht="15" customHeight="1">
      <c r="A533" s="113">
        <v>2019</v>
      </c>
      <c r="B533" s="114">
        <v>1207</v>
      </c>
      <c r="C533" s="115">
        <v>43626</v>
      </c>
      <c r="D533" s="115">
        <v>43761</v>
      </c>
      <c r="E533" s="114"/>
      <c r="F533" s="114" t="s">
        <v>1218</v>
      </c>
      <c r="G533" s="114" t="s">
        <v>1106</v>
      </c>
      <c r="H533" s="114" t="s">
        <v>1092</v>
      </c>
      <c r="I533" s="116">
        <v>312</v>
      </c>
      <c r="J533" s="114" t="s">
        <v>350</v>
      </c>
      <c r="K533" s="114" t="s">
        <v>35</v>
      </c>
      <c r="L533" s="117" t="s">
        <v>328</v>
      </c>
    </row>
    <row r="534" spans="1:12" s="106" customFormat="1" ht="15" customHeight="1">
      <c r="A534" s="113">
        <v>2019</v>
      </c>
      <c r="B534" s="114">
        <v>1819</v>
      </c>
      <c r="C534" s="115">
        <v>43747</v>
      </c>
      <c r="D534" s="115">
        <v>43766</v>
      </c>
      <c r="E534" s="114"/>
      <c r="F534" s="114" t="s">
        <v>3259</v>
      </c>
      <c r="G534" s="114" t="s">
        <v>1439</v>
      </c>
      <c r="H534" s="114" t="s">
        <v>1440</v>
      </c>
      <c r="I534" s="116">
        <v>6513</v>
      </c>
      <c r="J534" s="114" t="s">
        <v>350</v>
      </c>
      <c r="K534" s="114" t="s">
        <v>29</v>
      </c>
      <c r="L534" s="117" t="s">
        <v>315</v>
      </c>
    </row>
    <row r="535" spans="1:12" s="106" customFormat="1" ht="15" customHeight="1">
      <c r="A535" s="113">
        <v>2019</v>
      </c>
      <c r="B535" s="114">
        <v>1828</v>
      </c>
      <c r="C535" s="115">
        <v>43753</v>
      </c>
      <c r="D535" s="115">
        <v>43766</v>
      </c>
      <c r="E535" s="114" t="s">
        <v>432</v>
      </c>
      <c r="F535" s="114" t="s">
        <v>973</v>
      </c>
      <c r="G535" s="114" t="s">
        <v>433</v>
      </c>
      <c r="H535" s="114" t="s">
        <v>462</v>
      </c>
      <c r="I535" s="116">
        <v>105.48</v>
      </c>
      <c r="J535" s="114" t="s">
        <v>350</v>
      </c>
      <c r="K535" s="114" t="s">
        <v>100</v>
      </c>
      <c r="L535" s="117" t="s">
        <v>435</v>
      </c>
    </row>
    <row r="536" spans="1:12" s="106" customFormat="1" ht="15" customHeight="1">
      <c r="A536" s="113">
        <v>2019</v>
      </c>
      <c r="B536" s="114">
        <v>1876</v>
      </c>
      <c r="C536" s="115">
        <v>43760</v>
      </c>
      <c r="D536" s="115">
        <v>43766</v>
      </c>
      <c r="E536" s="114"/>
      <c r="F536" s="114" t="s">
        <v>341</v>
      </c>
      <c r="G536" s="114" t="s">
        <v>1499</v>
      </c>
      <c r="H536" s="114" t="s">
        <v>1500</v>
      </c>
      <c r="I536" s="116">
        <v>169.68</v>
      </c>
      <c r="J536" s="114" t="s">
        <v>350</v>
      </c>
      <c r="K536" s="114" t="s">
        <v>43</v>
      </c>
      <c r="L536" s="117" t="s">
        <v>1334</v>
      </c>
    </row>
    <row r="537" spans="1:12" s="106" customFormat="1" ht="15" customHeight="1">
      <c r="A537" s="113">
        <v>2019</v>
      </c>
      <c r="B537" s="114">
        <v>1791</v>
      </c>
      <c r="C537" s="115">
        <v>43745</v>
      </c>
      <c r="D537" s="115">
        <v>43766</v>
      </c>
      <c r="E537" s="114" t="s">
        <v>430</v>
      </c>
      <c r="F537" s="114" t="s">
        <v>341</v>
      </c>
      <c r="G537" s="114" t="s">
        <v>341</v>
      </c>
      <c r="H537" s="114" t="s">
        <v>1418</v>
      </c>
      <c r="I537" s="116">
        <v>679.08</v>
      </c>
      <c r="J537" s="114" t="s">
        <v>350</v>
      </c>
      <c r="K537" s="114" t="s">
        <v>46</v>
      </c>
      <c r="L537" s="117" t="s">
        <v>1120</v>
      </c>
    </row>
    <row r="538" spans="1:12" s="106" customFormat="1" ht="15" customHeight="1">
      <c r="A538" s="113">
        <v>2019</v>
      </c>
      <c r="B538" s="114">
        <v>1793</v>
      </c>
      <c r="C538" s="115">
        <v>43745</v>
      </c>
      <c r="D538" s="115">
        <v>43766</v>
      </c>
      <c r="E538" s="114" t="s">
        <v>924</v>
      </c>
      <c r="F538" s="114" t="s">
        <v>341</v>
      </c>
      <c r="G538" s="114" t="s">
        <v>341</v>
      </c>
      <c r="H538" s="114" t="s">
        <v>1420</v>
      </c>
      <c r="I538" s="116">
        <v>80.58</v>
      </c>
      <c r="J538" s="114" t="s">
        <v>350</v>
      </c>
      <c r="K538" s="114" t="s">
        <v>46</v>
      </c>
      <c r="L538" s="117" t="s">
        <v>1120</v>
      </c>
    </row>
    <row r="539" spans="1:12" s="106" customFormat="1" ht="15" customHeight="1">
      <c r="A539" s="113">
        <v>2019</v>
      </c>
      <c r="B539" s="114">
        <v>1875</v>
      </c>
      <c r="C539" s="115">
        <v>43760</v>
      </c>
      <c r="D539" s="115">
        <v>43766</v>
      </c>
      <c r="E539" s="114" t="s">
        <v>1497</v>
      </c>
      <c r="F539" s="114" t="s">
        <v>341</v>
      </c>
      <c r="G539" s="114" t="s">
        <v>361</v>
      </c>
      <c r="H539" s="114" t="s">
        <v>1498</v>
      </c>
      <c r="I539" s="116">
        <v>54.96</v>
      </c>
      <c r="J539" s="114" t="s">
        <v>350</v>
      </c>
      <c r="K539" s="114" t="s">
        <v>43</v>
      </c>
      <c r="L539" s="117" t="s">
        <v>1334</v>
      </c>
    </row>
    <row r="540" spans="1:12" s="106" customFormat="1" ht="15" customHeight="1">
      <c r="A540" s="113">
        <v>2019</v>
      </c>
      <c r="B540" s="114">
        <v>1612</v>
      </c>
      <c r="C540" s="115">
        <v>43714</v>
      </c>
      <c r="D540" s="115">
        <v>43766</v>
      </c>
      <c r="E540" s="114" t="s">
        <v>1333</v>
      </c>
      <c r="F540" s="114" t="s">
        <v>3235</v>
      </c>
      <c r="G540" s="114" t="s">
        <v>326</v>
      </c>
      <c r="H540" s="114" t="s">
        <v>476</v>
      </c>
      <c r="I540" s="116">
        <v>178.38</v>
      </c>
      <c r="J540" s="114" t="s">
        <v>350</v>
      </c>
      <c r="K540" s="114" t="s">
        <v>43</v>
      </c>
      <c r="L540" s="117" t="s">
        <v>1334</v>
      </c>
    </row>
    <row r="541" spans="1:12" s="106" customFormat="1" ht="15" customHeight="1">
      <c r="A541" s="113">
        <v>2019</v>
      </c>
      <c r="B541" s="114">
        <v>1796</v>
      </c>
      <c r="C541" s="115">
        <v>43745</v>
      </c>
      <c r="D541" s="115">
        <v>43766</v>
      </c>
      <c r="E541" s="114" t="s">
        <v>1428</v>
      </c>
      <c r="F541" s="114" t="s">
        <v>3235</v>
      </c>
      <c r="G541" s="114" t="s">
        <v>330</v>
      </c>
      <c r="H541" s="114" t="s">
        <v>1429</v>
      </c>
      <c r="I541" s="116">
        <v>46.08</v>
      </c>
      <c r="J541" s="114" t="s">
        <v>350</v>
      </c>
      <c r="K541" s="114" t="s">
        <v>41</v>
      </c>
      <c r="L541" s="117" t="s">
        <v>1180</v>
      </c>
    </row>
    <row r="542" spans="1:12" s="106" customFormat="1" ht="15" customHeight="1">
      <c r="A542" s="113">
        <v>2019</v>
      </c>
      <c r="B542" s="114">
        <v>1871</v>
      </c>
      <c r="C542" s="115">
        <v>43760</v>
      </c>
      <c r="D542" s="115">
        <v>43767</v>
      </c>
      <c r="E542" s="114"/>
      <c r="F542" s="114" t="s">
        <v>475</v>
      </c>
      <c r="G542" s="114" t="s">
        <v>1492</v>
      </c>
      <c r="H542" s="114" t="s">
        <v>1493</v>
      </c>
      <c r="I542" s="116">
        <v>174.12</v>
      </c>
      <c r="J542" s="114" t="s">
        <v>350</v>
      </c>
      <c r="K542" s="114" t="s">
        <v>40</v>
      </c>
      <c r="L542" s="117" t="s">
        <v>640</v>
      </c>
    </row>
    <row r="543" spans="1:12" s="106" customFormat="1" ht="15" customHeight="1">
      <c r="A543" s="113">
        <v>2019</v>
      </c>
      <c r="B543" s="114">
        <v>1190</v>
      </c>
      <c r="C543" s="115">
        <v>43626</v>
      </c>
      <c r="D543" s="115">
        <v>43769</v>
      </c>
      <c r="E543" s="114"/>
      <c r="F543" s="114" t="s">
        <v>3234</v>
      </c>
      <c r="G543" s="114" t="s">
        <v>1091</v>
      </c>
      <c r="H543" s="114" t="s">
        <v>1092</v>
      </c>
      <c r="I543" s="116">
        <v>1728</v>
      </c>
      <c r="J543" s="114" t="s">
        <v>350</v>
      </c>
      <c r="K543" s="114" t="s">
        <v>27</v>
      </c>
      <c r="L543" s="117" t="s">
        <v>944</v>
      </c>
    </row>
    <row r="544" spans="1:12" s="106" customFormat="1" ht="15" customHeight="1">
      <c r="A544" s="113">
        <v>2019</v>
      </c>
      <c r="B544" s="114">
        <v>1885</v>
      </c>
      <c r="C544" s="115">
        <v>43763</v>
      </c>
      <c r="D544" s="115">
        <v>43773</v>
      </c>
      <c r="E544" s="114" t="s">
        <v>1507</v>
      </c>
      <c r="F544" s="114" t="s">
        <v>3236</v>
      </c>
      <c r="G544" s="114" t="s">
        <v>1508</v>
      </c>
      <c r="H544" s="114" t="s">
        <v>1509</v>
      </c>
      <c r="I544" s="116">
        <v>54.96</v>
      </c>
      <c r="J544" s="114" t="s">
        <v>350</v>
      </c>
      <c r="K544" s="114" t="s">
        <v>128</v>
      </c>
      <c r="L544" s="117" t="s">
        <v>615</v>
      </c>
    </row>
    <row r="545" spans="1:12" s="106" customFormat="1" ht="15" customHeight="1">
      <c r="A545" s="113">
        <v>2019</v>
      </c>
      <c r="B545" s="114">
        <v>1868</v>
      </c>
      <c r="C545" s="115">
        <v>43760</v>
      </c>
      <c r="D545" s="115">
        <v>43773</v>
      </c>
      <c r="E545" s="114"/>
      <c r="F545" s="114" t="s">
        <v>475</v>
      </c>
      <c r="G545" s="114" t="s">
        <v>1465</v>
      </c>
      <c r="H545" s="114" t="s">
        <v>1489</v>
      </c>
      <c r="I545" s="116">
        <v>36</v>
      </c>
      <c r="J545" s="114" t="s">
        <v>350</v>
      </c>
      <c r="K545" s="114" t="s">
        <v>40</v>
      </c>
      <c r="L545" s="117" t="s">
        <v>640</v>
      </c>
    </row>
    <row r="546" spans="1:12" s="106" customFormat="1" ht="15" customHeight="1">
      <c r="A546" s="113">
        <v>2019</v>
      </c>
      <c r="B546" s="114">
        <v>1123</v>
      </c>
      <c r="C546" s="115">
        <v>43619</v>
      </c>
      <c r="D546" s="115">
        <v>43774</v>
      </c>
      <c r="E546" s="114" t="s">
        <v>1060</v>
      </c>
      <c r="F546" s="114" t="s">
        <v>3240</v>
      </c>
      <c r="G546" s="114" t="s">
        <v>1061</v>
      </c>
      <c r="H546" s="114" t="s">
        <v>1062</v>
      </c>
      <c r="I546" s="116">
        <v>3142</v>
      </c>
      <c r="J546" s="114" t="s">
        <v>350</v>
      </c>
      <c r="K546" s="114" t="s">
        <v>34</v>
      </c>
      <c r="L546" s="117" t="s">
        <v>503</v>
      </c>
    </row>
    <row r="547" spans="1:12" s="106" customFormat="1" ht="15" customHeight="1">
      <c r="A547" s="113">
        <v>2019</v>
      </c>
      <c r="B547" s="114">
        <v>1611</v>
      </c>
      <c r="C547" s="115">
        <v>43714</v>
      </c>
      <c r="D547" s="115">
        <v>43774</v>
      </c>
      <c r="E547" s="114" t="s">
        <v>1331</v>
      </c>
      <c r="F547" s="114" t="s">
        <v>3234</v>
      </c>
      <c r="G547" s="114" t="s">
        <v>1332</v>
      </c>
      <c r="H547" s="114" t="s">
        <v>314</v>
      </c>
      <c r="I547" s="116">
        <v>1762.44</v>
      </c>
      <c r="J547" s="114" t="s">
        <v>350</v>
      </c>
      <c r="K547" s="114" t="s">
        <v>29</v>
      </c>
      <c r="L547" s="117" t="s">
        <v>315</v>
      </c>
    </row>
    <row r="548" spans="1:12" s="106" customFormat="1" ht="15" customHeight="1">
      <c r="A548" s="113">
        <v>2019</v>
      </c>
      <c r="B548" s="114">
        <v>1873</v>
      </c>
      <c r="C548" s="115">
        <v>43760</v>
      </c>
      <c r="D548" s="115">
        <v>43774</v>
      </c>
      <c r="E548" s="114" t="s">
        <v>825</v>
      </c>
      <c r="F548" s="114" t="s">
        <v>475</v>
      </c>
      <c r="G548" s="114" t="s">
        <v>826</v>
      </c>
      <c r="H548" s="114" t="s">
        <v>1495</v>
      </c>
      <c r="I548" s="116">
        <v>115.44</v>
      </c>
      <c r="J548" s="114" t="s">
        <v>350</v>
      </c>
      <c r="K548" s="114" t="s">
        <v>44</v>
      </c>
      <c r="L548" s="117" t="s">
        <v>1245</v>
      </c>
    </row>
    <row r="549" spans="1:12" s="106" customFormat="1" ht="15" customHeight="1">
      <c r="A549" s="113">
        <v>2019</v>
      </c>
      <c r="B549" s="114">
        <v>1797</v>
      </c>
      <c r="C549" s="115">
        <v>43745</v>
      </c>
      <c r="D549" s="115">
        <v>43775</v>
      </c>
      <c r="E549" s="114"/>
      <c r="F549" s="114" t="s">
        <v>3203</v>
      </c>
      <c r="G549" s="114" t="s">
        <v>1430</v>
      </c>
      <c r="H549" s="114" t="s">
        <v>1431</v>
      </c>
      <c r="I549" s="116">
        <v>1228.2</v>
      </c>
      <c r="J549" s="114" t="s">
        <v>350</v>
      </c>
      <c r="K549" s="114" t="s">
        <v>120</v>
      </c>
      <c r="L549" s="117" t="s">
        <v>738</v>
      </c>
    </row>
    <row r="550" spans="1:12" s="106" customFormat="1" ht="15" customHeight="1">
      <c r="A550" s="113">
        <v>2019</v>
      </c>
      <c r="B550" s="114">
        <v>1818</v>
      </c>
      <c r="C550" s="115">
        <v>43747</v>
      </c>
      <c r="D550" s="115">
        <v>43775</v>
      </c>
      <c r="E550" s="114" t="s">
        <v>1436</v>
      </c>
      <c r="F550" s="114" t="s">
        <v>3235</v>
      </c>
      <c r="G550" s="114" t="s">
        <v>326</v>
      </c>
      <c r="H550" s="114" t="s">
        <v>476</v>
      </c>
      <c r="I550" s="116">
        <v>82.9</v>
      </c>
      <c r="J550" s="114" t="s">
        <v>350</v>
      </c>
      <c r="K550" s="114" t="s">
        <v>55</v>
      </c>
      <c r="L550" s="117" t="s">
        <v>493</v>
      </c>
    </row>
    <row r="551" spans="1:12" s="106" customFormat="1" ht="15" customHeight="1">
      <c r="A551" s="113">
        <v>2019</v>
      </c>
      <c r="B551" s="114">
        <v>1818</v>
      </c>
      <c r="C551" s="115">
        <v>43747</v>
      </c>
      <c r="D551" s="115">
        <v>43775</v>
      </c>
      <c r="E551" s="114" t="s">
        <v>1437</v>
      </c>
      <c r="F551" s="114" t="s">
        <v>3235</v>
      </c>
      <c r="G551" s="114" t="s">
        <v>326</v>
      </c>
      <c r="H551" s="114" t="s">
        <v>476</v>
      </c>
      <c r="I551" s="116">
        <v>82.9</v>
      </c>
      <c r="J551" s="114" t="s">
        <v>350</v>
      </c>
      <c r="K551" s="114" t="s">
        <v>55</v>
      </c>
      <c r="L551" s="117" t="s">
        <v>493</v>
      </c>
    </row>
    <row r="552" spans="1:12" s="106" customFormat="1" ht="15" customHeight="1">
      <c r="A552" s="113">
        <v>2019</v>
      </c>
      <c r="B552" s="114">
        <v>1818</v>
      </c>
      <c r="C552" s="115">
        <v>43747</v>
      </c>
      <c r="D552" s="115">
        <v>43775</v>
      </c>
      <c r="E552" s="114" t="s">
        <v>1438</v>
      </c>
      <c r="F552" s="114" t="s">
        <v>3235</v>
      </c>
      <c r="G552" s="114" t="s">
        <v>326</v>
      </c>
      <c r="H552" s="114" t="s">
        <v>476</v>
      </c>
      <c r="I552" s="116">
        <v>82.9</v>
      </c>
      <c r="J552" s="114" t="s">
        <v>350</v>
      </c>
      <c r="K552" s="114" t="s">
        <v>55</v>
      </c>
      <c r="L552" s="117" t="s">
        <v>493</v>
      </c>
    </row>
    <row r="553" spans="1:12" s="106" customFormat="1" ht="15" customHeight="1">
      <c r="A553" s="113">
        <v>2019</v>
      </c>
      <c r="B553" s="114">
        <v>1911</v>
      </c>
      <c r="C553" s="115">
        <v>43773</v>
      </c>
      <c r="D553" s="115">
        <v>43776</v>
      </c>
      <c r="E553" s="114" t="s">
        <v>914</v>
      </c>
      <c r="F553" s="114" t="s">
        <v>647</v>
      </c>
      <c r="G553" s="114" t="s">
        <v>688</v>
      </c>
      <c r="H553" s="114" t="s">
        <v>302</v>
      </c>
      <c r="I553" s="116">
        <v>54.96</v>
      </c>
      <c r="J553" s="114" t="s">
        <v>350</v>
      </c>
      <c r="K553" s="114" t="s">
        <v>28</v>
      </c>
      <c r="L553" s="117" t="s">
        <v>689</v>
      </c>
    </row>
    <row r="554" spans="1:12" s="106" customFormat="1" ht="15" customHeight="1">
      <c r="A554" s="113">
        <v>2019</v>
      </c>
      <c r="B554" s="114">
        <v>1883</v>
      </c>
      <c r="C554" s="115">
        <v>43763</v>
      </c>
      <c r="D554" s="115">
        <v>43776</v>
      </c>
      <c r="E554" s="114" t="s">
        <v>1505</v>
      </c>
      <c r="F554" s="114" t="s">
        <v>3244</v>
      </c>
      <c r="G554" s="114" t="s">
        <v>1506</v>
      </c>
      <c r="H554" s="114" t="s">
        <v>1503</v>
      </c>
      <c r="I554" s="116">
        <v>1315.92</v>
      </c>
      <c r="J554" s="114" t="s">
        <v>350</v>
      </c>
      <c r="K554" s="114" t="s">
        <v>136</v>
      </c>
      <c r="L554" s="117" t="s">
        <v>1504</v>
      </c>
    </row>
    <row r="555" spans="1:12" s="106" customFormat="1" ht="15" customHeight="1">
      <c r="A555" s="113">
        <v>2019</v>
      </c>
      <c r="B555" s="114">
        <v>1882</v>
      </c>
      <c r="C555" s="115">
        <v>43763</v>
      </c>
      <c r="D555" s="115">
        <v>43776</v>
      </c>
      <c r="E555" s="114" t="s">
        <v>1501</v>
      </c>
      <c r="F555" s="114" t="s">
        <v>3244</v>
      </c>
      <c r="G555" s="114" t="s">
        <v>1502</v>
      </c>
      <c r="H555" s="114" t="s">
        <v>1503</v>
      </c>
      <c r="I555" s="116">
        <v>1403.4</v>
      </c>
      <c r="J555" s="114" t="s">
        <v>350</v>
      </c>
      <c r="K555" s="114" t="s">
        <v>136</v>
      </c>
      <c r="L555" s="117" t="s">
        <v>1504</v>
      </c>
    </row>
    <row r="556" spans="1:12" s="106" customFormat="1" ht="15" customHeight="1">
      <c r="A556" s="113">
        <v>2019</v>
      </c>
      <c r="B556" s="114">
        <v>1914</v>
      </c>
      <c r="C556" s="115">
        <v>43773</v>
      </c>
      <c r="D556" s="115">
        <v>43777</v>
      </c>
      <c r="E556" s="114" t="s">
        <v>585</v>
      </c>
      <c r="F556" s="114" t="s">
        <v>540</v>
      </c>
      <c r="G556" s="114" t="s">
        <v>586</v>
      </c>
      <c r="H556" s="114" t="s">
        <v>1516</v>
      </c>
      <c r="I556" s="116">
        <v>394.44</v>
      </c>
      <c r="J556" s="114" t="s">
        <v>350</v>
      </c>
      <c r="K556" s="114" t="s">
        <v>36</v>
      </c>
      <c r="L556" s="117" t="s">
        <v>580</v>
      </c>
    </row>
    <row r="557" spans="1:12" s="106" customFormat="1" ht="15" customHeight="1">
      <c r="A557" s="113">
        <v>2019</v>
      </c>
      <c r="B557" s="114">
        <v>1914</v>
      </c>
      <c r="C557" s="115">
        <v>43773</v>
      </c>
      <c r="D557" s="115">
        <v>43777</v>
      </c>
      <c r="E557" s="114" t="s">
        <v>583</v>
      </c>
      <c r="F557" s="114" t="s">
        <v>540</v>
      </c>
      <c r="G557" s="114" t="s">
        <v>584</v>
      </c>
      <c r="H557" s="114" t="s">
        <v>1516</v>
      </c>
      <c r="I557" s="116">
        <v>394.44</v>
      </c>
      <c r="J557" s="114" t="s">
        <v>350</v>
      </c>
      <c r="K557" s="114" t="s">
        <v>36</v>
      </c>
      <c r="L557" s="117" t="s">
        <v>580</v>
      </c>
    </row>
    <row r="558" spans="1:12" s="106" customFormat="1" ht="15" customHeight="1">
      <c r="A558" s="113">
        <v>2019</v>
      </c>
      <c r="B558" s="114">
        <v>1725</v>
      </c>
      <c r="C558" s="115">
        <v>43734</v>
      </c>
      <c r="D558" s="115">
        <v>43777</v>
      </c>
      <c r="E558" s="114" t="s">
        <v>1394</v>
      </c>
      <c r="F558" s="114" t="s">
        <v>3236</v>
      </c>
      <c r="G558" s="114" t="s">
        <v>1395</v>
      </c>
      <c r="H558" s="114" t="s">
        <v>1396</v>
      </c>
      <c r="I558" s="116">
        <v>181.2</v>
      </c>
      <c r="J558" s="114" t="s">
        <v>350</v>
      </c>
      <c r="K558" s="114" t="s">
        <v>84</v>
      </c>
      <c r="L558" s="117" t="s">
        <v>1397</v>
      </c>
    </row>
    <row r="559" spans="1:12" s="106" customFormat="1" ht="15" customHeight="1">
      <c r="A559" s="113">
        <v>2019</v>
      </c>
      <c r="B559" s="114">
        <v>1927</v>
      </c>
      <c r="C559" s="115">
        <v>43773</v>
      </c>
      <c r="D559" s="115">
        <v>43780</v>
      </c>
      <c r="E559" s="114" t="s">
        <v>531</v>
      </c>
      <c r="F559" s="114" t="s">
        <v>3235</v>
      </c>
      <c r="G559" s="114" t="s">
        <v>532</v>
      </c>
      <c r="H559" s="114" t="s">
        <v>1410</v>
      </c>
      <c r="I559" s="116">
        <v>166.32</v>
      </c>
      <c r="J559" s="114" t="s">
        <v>350</v>
      </c>
      <c r="K559" s="114" t="s">
        <v>160</v>
      </c>
      <c r="L559" s="117" t="s">
        <v>1526</v>
      </c>
    </row>
    <row r="560" spans="1:12" s="106" customFormat="1" ht="15" customHeight="1">
      <c r="A560" s="113">
        <v>2019</v>
      </c>
      <c r="B560" s="114">
        <v>1913</v>
      </c>
      <c r="C560" s="115">
        <v>43773</v>
      </c>
      <c r="D560" s="115">
        <v>43780</v>
      </c>
      <c r="E560" s="114" t="s">
        <v>1515</v>
      </c>
      <c r="F560" s="114" t="s">
        <v>647</v>
      </c>
      <c r="G560" s="114" t="s">
        <v>729</v>
      </c>
      <c r="H560" s="114" t="s">
        <v>302</v>
      </c>
      <c r="I560" s="116">
        <v>838.08</v>
      </c>
      <c r="J560" s="114" t="s">
        <v>350</v>
      </c>
      <c r="K560" s="114" t="s">
        <v>28</v>
      </c>
      <c r="L560" s="117" t="s">
        <v>689</v>
      </c>
    </row>
    <row r="561" spans="1:12" s="106" customFormat="1" ht="15" customHeight="1">
      <c r="A561" s="113">
        <v>2019</v>
      </c>
      <c r="B561" s="114">
        <v>1872</v>
      </c>
      <c r="C561" s="115">
        <v>43760</v>
      </c>
      <c r="D561" s="115">
        <v>43781</v>
      </c>
      <c r="E561" s="114" t="s">
        <v>513</v>
      </c>
      <c r="F561" s="114" t="s">
        <v>475</v>
      </c>
      <c r="G561" s="114" t="s">
        <v>511</v>
      </c>
      <c r="H561" s="114" t="s">
        <v>1494</v>
      </c>
      <c r="I561" s="116">
        <v>976.68</v>
      </c>
      <c r="J561" s="114" t="s">
        <v>350</v>
      </c>
      <c r="K561" s="114" t="s">
        <v>44</v>
      </c>
      <c r="L561" s="117" t="s">
        <v>1245</v>
      </c>
    </row>
    <row r="562" spans="1:12" s="106" customFormat="1" ht="15" customHeight="1">
      <c r="A562" s="113">
        <v>2019</v>
      </c>
      <c r="B562" s="114">
        <v>1915</v>
      </c>
      <c r="C562" s="115">
        <v>43773</v>
      </c>
      <c r="D562" s="115">
        <v>43782</v>
      </c>
      <c r="E562" s="114" t="s">
        <v>581</v>
      </c>
      <c r="F562" s="114" t="s">
        <v>540</v>
      </c>
      <c r="G562" s="114" t="s">
        <v>578</v>
      </c>
      <c r="H562" s="114" t="s">
        <v>1516</v>
      </c>
      <c r="I562" s="116">
        <v>302.94</v>
      </c>
      <c r="J562" s="114" t="s">
        <v>350</v>
      </c>
      <c r="K562" s="114" t="s">
        <v>36</v>
      </c>
      <c r="L562" s="117" t="s">
        <v>580</v>
      </c>
    </row>
    <row r="563" spans="1:12" s="106" customFormat="1" ht="15" customHeight="1">
      <c r="A563" s="113">
        <v>2019</v>
      </c>
      <c r="B563" s="114">
        <v>1915</v>
      </c>
      <c r="C563" s="115">
        <v>43773</v>
      </c>
      <c r="D563" s="115">
        <v>43782</v>
      </c>
      <c r="E563" s="114" t="s">
        <v>1517</v>
      </c>
      <c r="F563" s="114" t="s">
        <v>540</v>
      </c>
      <c r="G563" s="114" t="s">
        <v>578</v>
      </c>
      <c r="H563" s="114" t="s">
        <v>1516</v>
      </c>
      <c r="I563" s="116">
        <v>302.94</v>
      </c>
      <c r="J563" s="114" t="s">
        <v>350</v>
      </c>
      <c r="K563" s="114" t="s">
        <v>36</v>
      </c>
      <c r="L563" s="117" t="s">
        <v>580</v>
      </c>
    </row>
    <row r="564" spans="1:12" s="106" customFormat="1" ht="15" customHeight="1">
      <c r="A564" s="113">
        <v>2019</v>
      </c>
      <c r="B564" s="114">
        <v>1926</v>
      </c>
      <c r="C564" s="115">
        <v>43773</v>
      </c>
      <c r="D564" s="115">
        <v>43782</v>
      </c>
      <c r="E564" s="114"/>
      <c r="F564" s="114" t="s">
        <v>3203</v>
      </c>
      <c r="G564" s="114" t="s">
        <v>1524</v>
      </c>
      <c r="H564" s="114" t="s">
        <v>1525</v>
      </c>
      <c r="I564" s="116">
        <v>1263.1199999999999</v>
      </c>
      <c r="J564" s="114" t="s">
        <v>350</v>
      </c>
      <c r="K564" s="114" t="s">
        <v>37</v>
      </c>
      <c r="L564" s="117" t="s">
        <v>782</v>
      </c>
    </row>
    <row r="565" spans="1:12" s="106" customFormat="1" ht="15" customHeight="1">
      <c r="A565" s="113">
        <v>2019</v>
      </c>
      <c r="B565" s="114">
        <v>1869</v>
      </c>
      <c r="C565" s="115">
        <v>43760</v>
      </c>
      <c r="D565" s="115">
        <v>43782</v>
      </c>
      <c r="E565" s="114" t="s">
        <v>809</v>
      </c>
      <c r="F565" s="114" t="s">
        <v>475</v>
      </c>
      <c r="G565" s="114" t="s">
        <v>467</v>
      </c>
      <c r="H565" s="114" t="s">
        <v>1490</v>
      </c>
      <c r="I565" s="116">
        <v>408</v>
      </c>
      <c r="J565" s="114" t="s">
        <v>350</v>
      </c>
      <c r="K565" s="114" t="s">
        <v>40</v>
      </c>
      <c r="L565" s="117" t="s">
        <v>640</v>
      </c>
    </row>
    <row r="566" spans="1:12" s="106" customFormat="1" ht="15" customHeight="1">
      <c r="A566" s="113">
        <v>2019</v>
      </c>
      <c r="B566" s="114">
        <v>1870</v>
      </c>
      <c r="C566" s="115">
        <v>43760</v>
      </c>
      <c r="D566" s="115">
        <v>43782</v>
      </c>
      <c r="E566" s="114" t="s">
        <v>726</v>
      </c>
      <c r="F566" s="114" t="s">
        <v>475</v>
      </c>
      <c r="G566" s="114" t="s">
        <v>633</v>
      </c>
      <c r="H566" s="114" t="s">
        <v>1491</v>
      </c>
      <c r="I566" s="116">
        <v>110.52</v>
      </c>
      <c r="J566" s="114" t="s">
        <v>350</v>
      </c>
      <c r="K566" s="114" t="s">
        <v>40</v>
      </c>
      <c r="L566" s="117" t="s">
        <v>640</v>
      </c>
    </row>
    <row r="567" spans="1:12" s="106" customFormat="1" ht="15" customHeight="1">
      <c r="A567" s="113">
        <v>2019</v>
      </c>
      <c r="B567" s="114">
        <v>1831</v>
      </c>
      <c r="C567" s="115">
        <v>43753</v>
      </c>
      <c r="D567" s="115">
        <v>43783</v>
      </c>
      <c r="E567" s="114" t="s">
        <v>1454</v>
      </c>
      <c r="F567" s="114" t="s">
        <v>647</v>
      </c>
      <c r="G567" s="114" t="s">
        <v>647</v>
      </c>
      <c r="H567" s="114" t="s">
        <v>948</v>
      </c>
      <c r="I567" s="116">
        <v>1138.32</v>
      </c>
      <c r="J567" s="114" t="s">
        <v>350</v>
      </c>
      <c r="K567" s="114" t="s">
        <v>100</v>
      </c>
      <c r="L567" s="117" t="s">
        <v>435</v>
      </c>
    </row>
    <row r="568" spans="1:12" s="106" customFormat="1" ht="15" customHeight="1">
      <c r="A568" s="113">
        <v>2019</v>
      </c>
      <c r="B568" s="114">
        <v>1986</v>
      </c>
      <c r="C568" s="115">
        <v>43781</v>
      </c>
      <c r="D568" s="115">
        <v>43784</v>
      </c>
      <c r="E568" s="114" t="s">
        <v>1568</v>
      </c>
      <c r="F568" s="114" t="s">
        <v>3248</v>
      </c>
      <c r="G568" s="114" t="s">
        <v>1569</v>
      </c>
      <c r="H568" s="114" t="s">
        <v>1570</v>
      </c>
      <c r="I568" s="116">
        <v>33.94</v>
      </c>
      <c r="J568" s="114" t="s">
        <v>219</v>
      </c>
      <c r="K568" s="114" t="s">
        <v>34</v>
      </c>
      <c r="L568" s="117" t="s">
        <v>503</v>
      </c>
    </row>
    <row r="569" spans="1:12" s="106" customFormat="1" ht="15" customHeight="1">
      <c r="A569" s="113">
        <v>2019</v>
      </c>
      <c r="B569" s="114">
        <v>1912</v>
      </c>
      <c r="C569" s="115">
        <v>43773</v>
      </c>
      <c r="D569" s="115">
        <v>43784</v>
      </c>
      <c r="E569" s="114" t="s">
        <v>690</v>
      </c>
      <c r="F569" s="114" t="s">
        <v>647</v>
      </c>
      <c r="G569" s="114" t="s">
        <v>688</v>
      </c>
      <c r="H569" s="114" t="s">
        <v>302</v>
      </c>
      <c r="I569" s="116">
        <v>970.44</v>
      </c>
      <c r="J569" s="114" t="s">
        <v>350</v>
      </c>
      <c r="K569" s="114" t="s">
        <v>28</v>
      </c>
      <c r="L569" s="117" t="s">
        <v>689</v>
      </c>
    </row>
    <row r="570" spans="1:12" s="106" customFormat="1" ht="15" customHeight="1">
      <c r="A570" s="113">
        <v>2019</v>
      </c>
      <c r="B570" s="114">
        <v>1979</v>
      </c>
      <c r="C570" s="115">
        <v>43780</v>
      </c>
      <c r="D570" s="115">
        <v>43787</v>
      </c>
      <c r="E570" s="114" t="s">
        <v>1565</v>
      </c>
      <c r="F570" s="114" t="s">
        <v>3260</v>
      </c>
      <c r="G570" s="114" t="s">
        <v>1566</v>
      </c>
      <c r="H570" s="114" t="s">
        <v>1567</v>
      </c>
      <c r="I570" s="116">
        <v>1463.52</v>
      </c>
      <c r="J570" s="114" t="s">
        <v>219</v>
      </c>
      <c r="K570" s="114" t="s">
        <v>29</v>
      </c>
      <c r="L570" s="117" t="s">
        <v>315</v>
      </c>
    </row>
    <row r="571" spans="1:12" s="106" customFormat="1" ht="15" customHeight="1">
      <c r="A571" s="113">
        <v>2019</v>
      </c>
      <c r="B571" s="114">
        <v>1995</v>
      </c>
      <c r="C571" s="115">
        <v>43782</v>
      </c>
      <c r="D571" s="115">
        <v>43787</v>
      </c>
      <c r="E571" s="114" t="s">
        <v>1274</v>
      </c>
      <c r="F571" s="114" t="s">
        <v>1894</v>
      </c>
      <c r="G571" s="114" t="s">
        <v>1275</v>
      </c>
      <c r="H571" s="114" t="s">
        <v>1573</v>
      </c>
      <c r="I571" s="116">
        <v>27.48</v>
      </c>
      <c r="J571" s="114" t="s">
        <v>350</v>
      </c>
      <c r="K571" s="114" t="s">
        <v>40</v>
      </c>
      <c r="L571" s="117" t="s">
        <v>640</v>
      </c>
    </row>
    <row r="572" spans="1:12" s="106" customFormat="1" ht="15" customHeight="1">
      <c r="A572" s="113">
        <v>2019</v>
      </c>
      <c r="B572" s="114">
        <v>1513</v>
      </c>
      <c r="C572" s="115">
        <v>43683</v>
      </c>
      <c r="D572" s="115">
        <v>43787</v>
      </c>
      <c r="E572" s="114" t="s">
        <v>1284</v>
      </c>
      <c r="F572" s="114" t="s">
        <v>3261</v>
      </c>
      <c r="G572" s="114" t="s">
        <v>1285</v>
      </c>
      <c r="H572" s="114" t="s">
        <v>1286</v>
      </c>
      <c r="I572" s="116">
        <v>76.8</v>
      </c>
      <c r="J572" s="114" t="s">
        <v>350</v>
      </c>
      <c r="K572" s="114" t="s">
        <v>68</v>
      </c>
      <c r="L572" s="117" t="s">
        <v>853</v>
      </c>
    </row>
    <row r="573" spans="1:12" s="106" customFormat="1" ht="15" customHeight="1">
      <c r="A573" s="113">
        <v>2019</v>
      </c>
      <c r="B573" s="114">
        <v>1511</v>
      </c>
      <c r="C573" s="115">
        <v>43683</v>
      </c>
      <c r="D573" s="115">
        <v>43787</v>
      </c>
      <c r="E573" s="114" t="s">
        <v>1278</v>
      </c>
      <c r="F573" s="114" t="s">
        <v>3261</v>
      </c>
      <c r="G573" s="114" t="s">
        <v>1279</v>
      </c>
      <c r="H573" s="114" t="s">
        <v>1280</v>
      </c>
      <c r="I573" s="116">
        <v>76.8</v>
      </c>
      <c r="J573" s="114" t="s">
        <v>350</v>
      </c>
      <c r="K573" s="114" t="s">
        <v>68</v>
      </c>
      <c r="L573" s="117" t="s">
        <v>853</v>
      </c>
    </row>
    <row r="574" spans="1:12" s="106" customFormat="1" ht="15" customHeight="1">
      <c r="A574" s="113">
        <v>2019</v>
      </c>
      <c r="B574" s="114">
        <v>1849</v>
      </c>
      <c r="C574" s="115">
        <v>43755</v>
      </c>
      <c r="D574" s="115">
        <v>43787</v>
      </c>
      <c r="E574" s="114"/>
      <c r="F574" s="114" t="s">
        <v>475</v>
      </c>
      <c r="G574" s="114" t="s">
        <v>1465</v>
      </c>
      <c r="H574" s="114" t="s">
        <v>1466</v>
      </c>
      <c r="I574" s="116">
        <v>948.72</v>
      </c>
      <c r="J574" s="114" t="s">
        <v>350</v>
      </c>
      <c r="K574" s="114" t="s">
        <v>40</v>
      </c>
      <c r="L574" s="117" t="s">
        <v>640</v>
      </c>
    </row>
    <row r="575" spans="1:12" s="106" customFormat="1" ht="15" customHeight="1">
      <c r="A575" s="113">
        <v>2019</v>
      </c>
      <c r="B575" s="114">
        <v>1963</v>
      </c>
      <c r="C575" s="115">
        <v>43777</v>
      </c>
      <c r="D575" s="115">
        <v>43788</v>
      </c>
      <c r="E575" s="114"/>
      <c r="F575" s="114" t="s">
        <v>3235</v>
      </c>
      <c r="G575" s="114" t="s">
        <v>1368</v>
      </c>
      <c r="H575" s="114" t="s">
        <v>476</v>
      </c>
      <c r="I575" s="116">
        <v>646.67999999999995</v>
      </c>
      <c r="J575" s="114" t="s">
        <v>350</v>
      </c>
      <c r="K575" s="114" t="s">
        <v>38</v>
      </c>
      <c r="L575" s="117" t="s">
        <v>830</v>
      </c>
    </row>
    <row r="576" spans="1:12" s="106" customFormat="1" ht="15" customHeight="1">
      <c r="A576" s="113">
        <v>2019</v>
      </c>
      <c r="B576" s="114">
        <v>183</v>
      </c>
      <c r="C576" s="115">
        <v>43489</v>
      </c>
      <c r="D576" s="115">
        <v>43788</v>
      </c>
      <c r="E576" s="114" t="s">
        <v>508</v>
      </c>
      <c r="F576" s="114" t="s">
        <v>3198</v>
      </c>
      <c r="G576" s="114" t="s">
        <v>509</v>
      </c>
      <c r="H576" s="114" t="s">
        <v>372</v>
      </c>
      <c r="I576" s="116">
        <v>36</v>
      </c>
      <c r="J576" s="114" t="s">
        <v>350</v>
      </c>
      <c r="K576" s="114" t="s">
        <v>506</v>
      </c>
      <c r="L576" s="117" t="s">
        <v>507</v>
      </c>
    </row>
    <row r="577" spans="1:12" s="106" customFormat="1" ht="15" customHeight="1">
      <c r="A577" s="113">
        <v>2019</v>
      </c>
      <c r="B577" s="114">
        <v>183</v>
      </c>
      <c r="C577" s="115">
        <v>43489</v>
      </c>
      <c r="D577" s="115">
        <v>43788</v>
      </c>
      <c r="E577" s="114" t="s">
        <v>504</v>
      </c>
      <c r="F577" s="114" t="s">
        <v>3198</v>
      </c>
      <c r="G577" s="114" t="s">
        <v>505</v>
      </c>
      <c r="H577" s="114" t="s">
        <v>372</v>
      </c>
      <c r="I577" s="116">
        <v>36</v>
      </c>
      <c r="J577" s="114" t="s">
        <v>350</v>
      </c>
      <c r="K577" s="114" t="s">
        <v>506</v>
      </c>
      <c r="L577" s="117" t="s">
        <v>507</v>
      </c>
    </row>
    <row r="578" spans="1:12" s="106" customFormat="1" ht="15" customHeight="1">
      <c r="A578" s="113">
        <v>2019</v>
      </c>
      <c r="B578" s="114">
        <v>1812</v>
      </c>
      <c r="C578" s="115">
        <v>43747</v>
      </c>
      <c r="D578" s="115">
        <v>43788</v>
      </c>
      <c r="E578" s="114" t="s">
        <v>1433</v>
      </c>
      <c r="F578" s="114" t="s">
        <v>1363</v>
      </c>
      <c r="G578" s="114" t="s">
        <v>1434</v>
      </c>
      <c r="H578" s="114" t="s">
        <v>302</v>
      </c>
      <c r="I578" s="116">
        <v>1411.92</v>
      </c>
      <c r="J578" s="114" t="s">
        <v>350</v>
      </c>
      <c r="K578" s="114" t="s">
        <v>85</v>
      </c>
      <c r="L578" s="117" t="s">
        <v>1435</v>
      </c>
    </row>
    <row r="579" spans="1:12" s="106" customFormat="1" ht="15" customHeight="1">
      <c r="A579" s="113">
        <v>2019</v>
      </c>
      <c r="B579" s="114">
        <v>1963</v>
      </c>
      <c r="C579" s="115">
        <v>43777</v>
      </c>
      <c r="D579" s="115">
        <v>43788</v>
      </c>
      <c r="E579" s="114"/>
      <c r="F579" s="114" t="s">
        <v>341</v>
      </c>
      <c r="G579" s="114" t="s">
        <v>1536</v>
      </c>
      <c r="H579" s="114" t="s">
        <v>1537</v>
      </c>
      <c r="I579" s="116">
        <v>646.67999999999995</v>
      </c>
      <c r="J579" s="114" t="s">
        <v>350</v>
      </c>
      <c r="K579" s="114" t="s">
        <v>38</v>
      </c>
      <c r="L579" s="117" t="s">
        <v>830</v>
      </c>
    </row>
    <row r="580" spans="1:12" s="106" customFormat="1" ht="15" customHeight="1">
      <c r="A580" s="113">
        <v>2019</v>
      </c>
      <c r="B580" s="114">
        <v>1254</v>
      </c>
      <c r="C580" s="115">
        <v>43633</v>
      </c>
      <c r="D580" s="115">
        <v>43788</v>
      </c>
      <c r="E580" s="114" t="s">
        <v>1127</v>
      </c>
      <c r="F580" s="114" t="s">
        <v>3234</v>
      </c>
      <c r="G580" s="114" t="s">
        <v>784</v>
      </c>
      <c r="H580" s="114" t="s">
        <v>1092</v>
      </c>
      <c r="I580" s="116">
        <v>216</v>
      </c>
      <c r="J580" s="114" t="s">
        <v>350</v>
      </c>
      <c r="K580" s="114" t="s">
        <v>75</v>
      </c>
      <c r="L580" s="117" t="s">
        <v>1128</v>
      </c>
    </row>
    <row r="581" spans="1:12" s="106" customFormat="1" ht="15" customHeight="1">
      <c r="A581" s="113">
        <v>2019</v>
      </c>
      <c r="B581" s="114">
        <v>1897</v>
      </c>
      <c r="C581" s="115">
        <v>43763</v>
      </c>
      <c r="D581" s="115">
        <v>43789</v>
      </c>
      <c r="E581" s="114"/>
      <c r="F581" s="114" t="s">
        <v>3262</v>
      </c>
      <c r="G581" s="114" t="s">
        <v>1512</v>
      </c>
      <c r="H581" s="114" t="s">
        <v>1513</v>
      </c>
      <c r="I581" s="116" t="s">
        <v>1514</v>
      </c>
      <c r="J581" s="114" t="s">
        <v>350</v>
      </c>
      <c r="K581" s="114" t="s">
        <v>29</v>
      </c>
      <c r="L581" s="117" t="s">
        <v>315</v>
      </c>
    </row>
    <row r="582" spans="1:12" s="106" customFormat="1" ht="15" customHeight="1">
      <c r="A582" s="113">
        <v>2019</v>
      </c>
      <c r="B582" s="114">
        <v>1978</v>
      </c>
      <c r="C582" s="115">
        <v>43780</v>
      </c>
      <c r="D582" s="115">
        <v>43789</v>
      </c>
      <c r="E582" s="114" t="s">
        <v>1560</v>
      </c>
      <c r="F582" s="114" t="s">
        <v>3203</v>
      </c>
      <c r="G582" s="114" t="s">
        <v>1561</v>
      </c>
      <c r="H582" s="114" t="s">
        <v>1562</v>
      </c>
      <c r="I582" s="116">
        <v>54.96</v>
      </c>
      <c r="J582" s="114" t="s">
        <v>219</v>
      </c>
      <c r="K582" s="114" t="s">
        <v>31</v>
      </c>
      <c r="L582" s="117" t="s">
        <v>351</v>
      </c>
    </row>
    <row r="583" spans="1:12" s="106" customFormat="1" ht="15" customHeight="1">
      <c r="A583" s="113">
        <v>2019</v>
      </c>
      <c r="B583" s="114">
        <v>1978</v>
      </c>
      <c r="C583" s="115">
        <v>43780</v>
      </c>
      <c r="D583" s="115">
        <v>43789</v>
      </c>
      <c r="E583" s="114" t="s">
        <v>1563</v>
      </c>
      <c r="F583" s="114" t="s">
        <v>3203</v>
      </c>
      <c r="G583" s="114" t="s">
        <v>1561</v>
      </c>
      <c r="H583" s="114" t="s">
        <v>1562</v>
      </c>
      <c r="I583" s="116">
        <v>54.96</v>
      </c>
      <c r="J583" s="114" t="s">
        <v>219</v>
      </c>
      <c r="K583" s="114" t="s">
        <v>31</v>
      </c>
      <c r="L583" s="117" t="s">
        <v>351</v>
      </c>
    </row>
    <row r="584" spans="1:12" s="106" customFormat="1" ht="15" customHeight="1">
      <c r="A584" s="113">
        <v>2019</v>
      </c>
      <c r="B584" s="114">
        <v>1978</v>
      </c>
      <c r="C584" s="115">
        <v>43780</v>
      </c>
      <c r="D584" s="115">
        <v>43789</v>
      </c>
      <c r="E584" s="114" t="s">
        <v>1564</v>
      </c>
      <c r="F584" s="114" t="s">
        <v>3203</v>
      </c>
      <c r="G584" s="114" t="s">
        <v>1561</v>
      </c>
      <c r="H584" s="114" t="s">
        <v>1562</v>
      </c>
      <c r="I584" s="116">
        <v>54.96</v>
      </c>
      <c r="J584" s="114" t="s">
        <v>219</v>
      </c>
      <c r="K584" s="114" t="s">
        <v>31</v>
      </c>
      <c r="L584" s="117" t="s">
        <v>351</v>
      </c>
    </row>
    <row r="585" spans="1:12" s="106" customFormat="1" ht="15" customHeight="1">
      <c r="A585" s="113">
        <v>2019</v>
      </c>
      <c r="B585" s="114">
        <v>1699</v>
      </c>
      <c r="C585" s="115">
        <v>43728</v>
      </c>
      <c r="D585" s="115">
        <v>43789</v>
      </c>
      <c r="E585" s="114"/>
      <c r="F585" s="114" t="s">
        <v>2554</v>
      </c>
      <c r="G585" s="114" t="s">
        <v>696</v>
      </c>
      <c r="H585" s="114" t="s">
        <v>314</v>
      </c>
      <c r="I585" s="116">
        <v>288.83999999999997</v>
      </c>
      <c r="J585" s="114" t="s">
        <v>350</v>
      </c>
      <c r="K585" s="114" t="s">
        <v>156</v>
      </c>
      <c r="L585" s="117" t="s">
        <v>1373</v>
      </c>
    </row>
    <row r="586" spans="1:12" s="106" customFormat="1" ht="15" customHeight="1">
      <c r="A586" s="113">
        <v>2019</v>
      </c>
      <c r="B586" s="114">
        <v>1975</v>
      </c>
      <c r="C586" s="115">
        <v>43780</v>
      </c>
      <c r="D586" s="115">
        <v>43790</v>
      </c>
      <c r="E586" s="114" t="s">
        <v>1554</v>
      </c>
      <c r="F586" s="114" t="s">
        <v>3235</v>
      </c>
      <c r="G586" s="114" t="s">
        <v>1555</v>
      </c>
      <c r="H586" s="114" t="s">
        <v>1556</v>
      </c>
      <c r="I586" s="116">
        <v>66.599999999999994</v>
      </c>
      <c r="J586" s="114" t="s">
        <v>219</v>
      </c>
      <c r="K586" s="114" t="s">
        <v>160</v>
      </c>
      <c r="L586" s="117" t="s">
        <v>1526</v>
      </c>
    </row>
    <row r="587" spans="1:12" s="106" customFormat="1" ht="15" customHeight="1">
      <c r="A587" s="113">
        <v>2019</v>
      </c>
      <c r="B587" s="114">
        <v>1827</v>
      </c>
      <c r="C587" s="115">
        <v>43753</v>
      </c>
      <c r="D587" s="115">
        <v>43794</v>
      </c>
      <c r="E587" s="114" t="s">
        <v>436</v>
      </c>
      <c r="F587" s="114" t="s">
        <v>973</v>
      </c>
      <c r="G587" s="114" t="s">
        <v>437</v>
      </c>
      <c r="H587" s="114" t="s">
        <v>462</v>
      </c>
      <c r="I587" s="116">
        <v>36</v>
      </c>
      <c r="J587" s="114" t="s">
        <v>350</v>
      </c>
      <c r="K587" s="114" t="s">
        <v>99</v>
      </c>
      <c r="L587" s="117" t="s">
        <v>439</v>
      </c>
    </row>
    <row r="588" spans="1:12" s="106" customFormat="1" ht="15" customHeight="1">
      <c r="A588" s="113">
        <v>2019</v>
      </c>
      <c r="B588" s="114">
        <v>1928</v>
      </c>
      <c r="C588" s="115">
        <v>43773</v>
      </c>
      <c r="D588" s="115">
        <v>43795</v>
      </c>
      <c r="E588" s="114"/>
      <c r="F588" s="114" t="s">
        <v>3235</v>
      </c>
      <c r="G588" s="114" t="s">
        <v>532</v>
      </c>
      <c r="H588" s="114" t="s">
        <v>1410</v>
      </c>
      <c r="I588" s="116">
        <v>174.84</v>
      </c>
      <c r="J588" s="114" t="s">
        <v>350</v>
      </c>
      <c r="K588" s="114" t="s">
        <v>160</v>
      </c>
      <c r="L588" s="117" t="s">
        <v>1526</v>
      </c>
    </row>
    <row r="589" spans="1:12" s="106" customFormat="1" ht="15" customHeight="1">
      <c r="A589" s="113">
        <v>2019</v>
      </c>
      <c r="B589" s="114">
        <v>1987</v>
      </c>
      <c r="C589" s="115">
        <v>43781</v>
      </c>
      <c r="D589" s="115">
        <v>43795</v>
      </c>
      <c r="E589" s="114" t="s">
        <v>1571</v>
      </c>
      <c r="F589" s="114" t="s">
        <v>3248</v>
      </c>
      <c r="G589" s="114" t="s">
        <v>1569</v>
      </c>
      <c r="H589" s="114" t="s">
        <v>1572</v>
      </c>
      <c r="I589" s="116">
        <v>33.94</v>
      </c>
      <c r="J589" s="114" t="s">
        <v>219</v>
      </c>
      <c r="K589" s="114" t="s">
        <v>34</v>
      </c>
      <c r="L589" s="117" t="s">
        <v>503</v>
      </c>
    </row>
    <row r="590" spans="1:12" s="106" customFormat="1" ht="15" customHeight="1">
      <c r="A590" s="113">
        <v>2019</v>
      </c>
      <c r="B590" s="114">
        <v>1744</v>
      </c>
      <c r="C590" s="115">
        <v>43739</v>
      </c>
      <c r="D590" s="115">
        <v>43796</v>
      </c>
      <c r="E590" s="114" t="s">
        <v>1403</v>
      </c>
      <c r="F590" s="114" t="s">
        <v>3236</v>
      </c>
      <c r="G590" s="114" t="s">
        <v>424</v>
      </c>
      <c r="H590" s="114" t="s">
        <v>1404</v>
      </c>
      <c r="I590" s="116">
        <v>36</v>
      </c>
      <c r="J590" s="114" t="s">
        <v>350</v>
      </c>
      <c r="K590" s="114" t="s">
        <v>93</v>
      </c>
      <c r="L590" s="117" t="s">
        <v>1405</v>
      </c>
    </row>
    <row r="591" spans="1:12" s="106" customFormat="1" ht="15" customHeight="1">
      <c r="A591" s="113">
        <v>2019</v>
      </c>
      <c r="B591" s="114">
        <v>2008</v>
      </c>
      <c r="C591" s="115">
        <v>43787</v>
      </c>
      <c r="D591" s="115">
        <v>43796</v>
      </c>
      <c r="E591" s="114" t="s">
        <v>1585</v>
      </c>
      <c r="F591" s="114" t="s">
        <v>647</v>
      </c>
      <c r="G591" s="114" t="s">
        <v>1586</v>
      </c>
      <c r="H591" s="114" t="s">
        <v>372</v>
      </c>
      <c r="I591" s="116">
        <v>36</v>
      </c>
      <c r="J591" s="114" t="s">
        <v>350</v>
      </c>
      <c r="K591" s="114" t="s">
        <v>35</v>
      </c>
      <c r="L591" s="117" t="s">
        <v>328</v>
      </c>
    </row>
    <row r="592" spans="1:12" s="106" customFormat="1" ht="15" customHeight="1">
      <c r="A592" s="113">
        <v>2019</v>
      </c>
      <c r="B592" s="114">
        <v>1512</v>
      </c>
      <c r="C592" s="115">
        <v>43683</v>
      </c>
      <c r="D592" s="115">
        <v>43796</v>
      </c>
      <c r="E592" s="114" t="s">
        <v>1281</v>
      </c>
      <c r="F592" s="114" t="s">
        <v>3261</v>
      </c>
      <c r="G592" s="114" t="s">
        <v>1282</v>
      </c>
      <c r="H592" s="114" t="s">
        <v>1283</v>
      </c>
      <c r="I592" s="116">
        <v>76.8</v>
      </c>
      <c r="J592" s="114" t="s">
        <v>350</v>
      </c>
      <c r="K592" s="114" t="s">
        <v>68</v>
      </c>
      <c r="L592" s="117" t="s">
        <v>853</v>
      </c>
    </row>
    <row r="593" spans="1:12" s="106" customFormat="1" ht="15" customHeight="1">
      <c r="A593" s="113">
        <v>2019</v>
      </c>
      <c r="B593" s="114">
        <v>236</v>
      </c>
      <c r="C593" s="115">
        <v>43500</v>
      </c>
      <c r="D593" s="115">
        <v>43796</v>
      </c>
      <c r="E593" s="114"/>
      <c r="F593" s="114" t="s">
        <v>3236</v>
      </c>
      <c r="G593" s="114" t="s">
        <v>413</v>
      </c>
      <c r="H593" s="114" t="s">
        <v>385</v>
      </c>
      <c r="I593" s="116">
        <v>590.88</v>
      </c>
      <c r="J593" s="114" t="s">
        <v>350</v>
      </c>
      <c r="K593" s="114" t="s">
        <v>32</v>
      </c>
      <c r="L593" s="117" t="s">
        <v>591</v>
      </c>
    </row>
    <row r="594" spans="1:12" s="106" customFormat="1" ht="15" customHeight="1">
      <c r="A594" s="113">
        <v>2019</v>
      </c>
      <c r="B594" s="114">
        <v>2063</v>
      </c>
      <c r="C594" s="115">
        <v>43795</v>
      </c>
      <c r="D594" s="115">
        <v>43797</v>
      </c>
      <c r="E594" s="114" t="s">
        <v>1599</v>
      </c>
      <c r="F594" s="114" t="s">
        <v>863</v>
      </c>
      <c r="G594" s="114" t="s">
        <v>1600</v>
      </c>
      <c r="H594" s="114" t="s">
        <v>1601</v>
      </c>
      <c r="I594" s="116">
        <v>171.48</v>
      </c>
      <c r="J594" s="114" t="s">
        <v>350</v>
      </c>
      <c r="K594" s="114" t="s">
        <v>63</v>
      </c>
      <c r="L594" s="117" t="s">
        <v>1602</v>
      </c>
    </row>
    <row r="595" spans="1:12" s="106" customFormat="1" ht="15" customHeight="1">
      <c r="A595" s="113">
        <v>2019</v>
      </c>
      <c r="B595" s="114">
        <v>1829</v>
      </c>
      <c r="C595" s="115">
        <v>43753</v>
      </c>
      <c r="D595" s="115">
        <v>43798</v>
      </c>
      <c r="E595" s="114" t="s">
        <v>1451</v>
      </c>
      <c r="F595" s="114" t="s">
        <v>973</v>
      </c>
      <c r="G595" s="114" t="s">
        <v>884</v>
      </c>
      <c r="H595" s="114" t="s">
        <v>462</v>
      </c>
      <c r="I595" s="116">
        <v>275.27999999999997</v>
      </c>
      <c r="J595" s="114" t="s">
        <v>350</v>
      </c>
      <c r="K595" s="114" t="s">
        <v>100</v>
      </c>
      <c r="L595" s="117" t="s">
        <v>435</v>
      </c>
    </row>
    <row r="596" spans="1:12" s="106" customFormat="1" ht="15" customHeight="1">
      <c r="A596" s="113">
        <v>2019</v>
      </c>
      <c r="B596" s="114">
        <v>2006</v>
      </c>
      <c r="C596" s="115">
        <v>43787</v>
      </c>
      <c r="D596" s="115">
        <v>43798</v>
      </c>
      <c r="E596" s="114" t="s">
        <v>1575</v>
      </c>
      <c r="F596" s="114" t="s">
        <v>3235</v>
      </c>
      <c r="G596" s="114" t="s">
        <v>1576</v>
      </c>
      <c r="H596" s="114" t="s">
        <v>988</v>
      </c>
      <c r="I596" s="116">
        <v>36</v>
      </c>
      <c r="J596" s="114" t="s">
        <v>350</v>
      </c>
      <c r="K596" s="114" t="s">
        <v>35</v>
      </c>
      <c r="L596" s="117" t="s">
        <v>328</v>
      </c>
    </row>
    <row r="597" spans="1:12" s="106" customFormat="1" ht="15" customHeight="1">
      <c r="A597" s="113">
        <v>2019</v>
      </c>
      <c r="B597" s="114">
        <v>2007</v>
      </c>
      <c r="C597" s="115">
        <v>43787</v>
      </c>
      <c r="D597" s="115">
        <v>43798</v>
      </c>
      <c r="E597" s="114" t="s">
        <v>1582</v>
      </c>
      <c r="F597" s="114" t="s">
        <v>540</v>
      </c>
      <c r="G597" s="114" t="s">
        <v>405</v>
      </c>
      <c r="H597" s="114" t="s">
        <v>372</v>
      </c>
      <c r="I597" s="116">
        <v>36</v>
      </c>
      <c r="J597" s="114" t="s">
        <v>350</v>
      </c>
      <c r="K597" s="114" t="s">
        <v>35</v>
      </c>
      <c r="L597" s="117" t="s">
        <v>328</v>
      </c>
    </row>
    <row r="598" spans="1:12" s="106" customFormat="1" ht="15" customHeight="1">
      <c r="A598" s="113">
        <v>2019</v>
      </c>
      <c r="B598" s="114">
        <v>2007</v>
      </c>
      <c r="C598" s="115">
        <v>43787</v>
      </c>
      <c r="D598" s="115">
        <v>43798</v>
      </c>
      <c r="E598" s="114" t="s">
        <v>1583</v>
      </c>
      <c r="F598" s="114" t="s">
        <v>540</v>
      </c>
      <c r="G598" s="114" t="s">
        <v>405</v>
      </c>
      <c r="H598" s="114" t="s">
        <v>372</v>
      </c>
      <c r="I598" s="116">
        <v>36</v>
      </c>
      <c r="J598" s="114" t="s">
        <v>350</v>
      </c>
      <c r="K598" s="114" t="s">
        <v>35</v>
      </c>
      <c r="L598" s="117" t="s">
        <v>328</v>
      </c>
    </row>
    <row r="599" spans="1:12" s="106" customFormat="1" ht="15" customHeight="1">
      <c r="A599" s="113">
        <v>2019</v>
      </c>
      <c r="B599" s="114">
        <v>2007</v>
      </c>
      <c r="C599" s="115">
        <v>43787</v>
      </c>
      <c r="D599" s="115">
        <v>43798</v>
      </c>
      <c r="E599" s="114" t="s">
        <v>1584</v>
      </c>
      <c r="F599" s="114" t="s">
        <v>540</v>
      </c>
      <c r="G599" s="114" t="s">
        <v>405</v>
      </c>
      <c r="H599" s="114" t="s">
        <v>372</v>
      </c>
      <c r="I599" s="116">
        <v>36</v>
      </c>
      <c r="J599" s="114" t="s">
        <v>350</v>
      </c>
      <c r="K599" s="114" t="s">
        <v>35</v>
      </c>
      <c r="L599" s="117" t="s">
        <v>328</v>
      </c>
    </row>
    <row r="600" spans="1:12" s="106" customFormat="1" ht="15" customHeight="1">
      <c r="A600" s="113">
        <v>2019</v>
      </c>
      <c r="B600" s="114">
        <v>2006</v>
      </c>
      <c r="C600" s="115">
        <v>43787</v>
      </c>
      <c r="D600" s="115">
        <v>43798</v>
      </c>
      <c r="E600" s="114" t="s">
        <v>1579</v>
      </c>
      <c r="F600" s="114" t="s">
        <v>3235</v>
      </c>
      <c r="G600" s="114" t="s">
        <v>326</v>
      </c>
      <c r="H600" s="114" t="s">
        <v>988</v>
      </c>
      <c r="I600" s="116">
        <v>36</v>
      </c>
      <c r="J600" s="114" t="s">
        <v>350</v>
      </c>
      <c r="K600" s="114" t="s">
        <v>35</v>
      </c>
      <c r="L600" s="117" t="s">
        <v>328</v>
      </c>
    </row>
    <row r="601" spans="1:12" s="106" customFormat="1" ht="15" customHeight="1">
      <c r="A601" s="113">
        <v>2019</v>
      </c>
      <c r="B601" s="114">
        <v>2006</v>
      </c>
      <c r="C601" s="115">
        <v>43787</v>
      </c>
      <c r="D601" s="115">
        <v>43798</v>
      </c>
      <c r="E601" s="114" t="s">
        <v>1580</v>
      </c>
      <c r="F601" s="114" t="s">
        <v>3235</v>
      </c>
      <c r="G601" s="114" t="s">
        <v>326</v>
      </c>
      <c r="H601" s="114" t="s">
        <v>988</v>
      </c>
      <c r="I601" s="116">
        <v>36</v>
      </c>
      <c r="J601" s="114" t="s">
        <v>350</v>
      </c>
      <c r="K601" s="114" t="s">
        <v>35</v>
      </c>
      <c r="L601" s="117" t="s">
        <v>328</v>
      </c>
    </row>
    <row r="602" spans="1:12" s="106" customFormat="1" ht="15" customHeight="1">
      <c r="A602" s="113">
        <v>2019</v>
      </c>
      <c r="B602" s="114">
        <v>2006</v>
      </c>
      <c r="C602" s="115">
        <v>43787</v>
      </c>
      <c r="D602" s="115">
        <v>43798</v>
      </c>
      <c r="E602" s="114" t="s">
        <v>1581</v>
      </c>
      <c r="F602" s="114" t="s">
        <v>3235</v>
      </c>
      <c r="G602" s="114" t="s">
        <v>330</v>
      </c>
      <c r="H602" s="114" t="s">
        <v>988</v>
      </c>
      <c r="I602" s="116">
        <v>36</v>
      </c>
      <c r="J602" s="114" t="s">
        <v>350</v>
      </c>
      <c r="K602" s="114" t="s">
        <v>35</v>
      </c>
      <c r="L602" s="117" t="s">
        <v>328</v>
      </c>
    </row>
    <row r="603" spans="1:12" s="106" customFormat="1" ht="15" customHeight="1">
      <c r="A603" s="113">
        <v>2019</v>
      </c>
      <c r="B603" s="114">
        <v>2006</v>
      </c>
      <c r="C603" s="115">
        <v>43787</v>
      </c>
      <c r="D603" s="115">
        <v>43798</v>
      </c>
      <c r="E603" s="114" t="s">
        <v>1577</v>
      </c>
      <c r="F603" s="114" t="s">
        <v>3235</v>
      </c>
      <c r="G603" s="114" t="s">
        <v>1578</v>
      </c>
      <c r="H603" s="114" t="s">
        <v>988</v>
      </c>
      <c r="I603" s="116">
        <v>36</v>
      </c>
      <c r="J603" s="114" t="s">
        <v>350</v>
      </c>
      <c r="K603" s="114" t="s">
        <v>35</v>
      </c>
      <c r="L603" s="117" t="s">
        <v>328</v>
      </c>
    </row>
    <row r="604" spans="1:12" s="106" customFormat="1" ht="15" customHeight="1">
      <c r="A604" s="113">
        <v>2019</v>
      </c>
      <c r="B604" s="114">
        <v>2056</v>
      </c>
      <c r="C604" s="115">
        <v>43794</v>
      </c>
      <c r="D604" s="115">
        <v>43802</v>
      </c>
      <c r="E604" s="114" t="s">
        <v>1598</v>
      </c>
      <c r="F604" s="114" t="s">
        <v>807</v>
      </c>
      <c r="G604" s="114" t="s">
        <v>636</v>
      </c>
      <c r="H604" s="114" t="s">
        <v>554</v>
      </c>
      <c r="I604" s="116">
        <v>158.52000000000001</v>
      </c>
      <c r="J604" s="114" t="s">
        <v>350</v>
      </c>
      <c r="K604" s="114" t="s">
        <v>43</v>
      </c>
      <c r="L604" s="117" t="s">
        <v>1334</v>
      </c>
    </row>
    <row r="605" spans="1:12" s="106" customFormat="1" ht="15" customHeight="1">
      <c r="A605" s="113">
        <v>2019</v>
      </c>
      <c r="B605" s="114">
        <v>2047</v>
      </c>
      <c r="C605" s="115">
        <v>43791</v>
      </c>
      <c r="D605" s="115">
        <v>43802</v>
      </c>
      <c r="E605" s="114" t="s">
        <v>1592</v>
      </c>
      <c r="F605" s="114" t="s">
        <v>341</v>
      </c>
      <c r="G605" s="114" t="s">
        <v>933</v>
      </c>
      <c r="H605" s="114" t="s">
        <v>1593</v>
      </c>
      <c r="I605" s="116">
        <v>254.88</v>
      </c>
      <c r="J605" s="114" t="s">
        <v>350</v>
      </c>
      <c r="K605" s="114" t="s">
        <v>175</v>
      </c>
      <c r="L605" s="117" t="s">
        <v>1594</v>
      </c>
    </row>
    <row r="606" spans="1:12" s="106" customFormat="1" ht="15" customHeight="1">
      <c r="A606" s="113">
        <v>2019</v>
      </c>
      <c r="B606" s="114">
        <v>1962</v>
      </c>
      <c r="C606" s="115">
        <v>43777</v>
      </c>
      <c r="D606" s="115">
        <v>43803</v>
      </c>
      <c r="E606" s="114" t="s">
        <v>1533</v>
      </c>
      <c r="F606" s="114" t="s">
        <v>973</v>
      </c>
      <c r="G606" s="114" t="s">
        <v>1534</v>
      </c>
      <c r="H606" s="114" t="s">
        <v>1535</v>
      </c>
      <c r="I606" s="116">
        <v>649.44000000000005</v>
      </c>
      <c r="J606" s="114" t="s">
        <v>350</v>
      </c>
      <c r="K606" s="114" t="s">
        <v>51</v>
      </c>
      <c r="L606" s="117" t="s">
        <v>347</v>
      </c>
    </row>
    <row r="607" spans="1:12" s="106" customFormat="1" ht="15" customHeight="1">
      <c r="A607" s="113">
        <v>2019</v>
      </c>
      <c r="B607" s="114">
        <v>153</v>
      </c>
      <c r="C607" s="115">
        <v>43487</v>
      </c>
      <c r="D607" s="115">
        <v>43812</v>
      </c>
      <c r="E607" s="114"/>
      <c r="F607" s="114" t="s">
        <v>475</v>
      </c>
      <c r="G607" s="114" t="s">
        <v>475</v>
      </c>
      <c r="H607" s="114" t="s">
        <v>476</v>
      </c>
      <c r="I607" s="116">
        <v>180</v>
      </c>
      <c r="J607" s="114" t="s">
        <v>350</v>
      </c>
      <c r="K607" s="114" t="s">
        <v>111</v>
      </c>
      <c r="L607" s="117" t="s">
        <v>416</v>
      </c>
    </row>
    <row r="608" spans="1:12" s="106" customFormat="1" ht="15" customHeight="1">
      <c r="A608" s="113">
        <v>2019</v>
      </c>
      <c r="B608" s="114">
        <v>1784</v>
      </c>
      <c r="C608" s="115">
        <v>43745</v>
      </c>
      <c r="D608" s="115">
        <v>43812</v>
      </c>
      <c r="E608" s="114"/>
      <c r="F608" s="114" t="s">
        <v>475</v>
      </c>
      <c r="G608" s="114" t="s">
        <v>1413</v>
      </c>
      <c r="H608" s="114" t="s">
        <v>398</v>
      </c>
      <c r="I608" s="116">
        <v>2407.92</v>
      </c>
      <c r="J608" s="114" t="s">
        <v>350</v>
      </c>
      <c r="K608" s="114" t="s">
        <v>41</v>
      </c>
      <c r="L608" s="117" t="s">
        <v>1180</v>
      </c>
    </row>
    <row r="609" spans="1:12" s="106" customFormat="1" ht="15" customHeight="1">
      <c r="A609" s="113">
        <v>2019</v>
      </c>
      <c r="B609" s="114">
        <v>1785</v>
      </c>
      <c r="C609" s="115">
        <v>43745</v>
      </c>
      <c r="D609" s="115">
        <v>43812</v>
      </c>
      <c r="E609" s="114"/>
      <c r="F609" s="114" t="s">
        <v>475</v>
      </c>
      <c r="G609" s="114" t="s">
        <v>1413</v>
      </c>
      <c r="H609" s="114" t="s">
        <v>398</v>
      </c>
      <c r="I609" s="116">
        <v>1842.53</v>
      </c>
      <c r="J609" s="114" t="s">
        <v>350</v>
      </c>
      <c r="K609" s="114" t="s">
        <v>46</v>
      </c>
      <c r="L609" s="117" t="s">
        <v>1120</v>
      </c>
    </row>
    <row r="610" spans="1:12" s="106" customFormat="1" ht="15" customHeight="1">
      <c r="A610" s="113">
        <v>2019</v>
      </c>
      <c r="B610" s="114">
        <v>1931</v>
      </c>
      <c r="C610" s="115">
        <v>43773</v>
      </c>
      <c r="D610" s="115">
        <v>43826</v>
      </c>
      <c r="E610" s="114" t="s">
        <v>1527</v>
      </c>
      <c r="F610" s="114" t="s">
        <v>3235</v>
      </c>
      <c r="G610" s="114" t="s">
        <v>326</v>
      </c>
      <c r="H610" s="114" t="s">
        <v>992</v>
      </c>
      <c r="I610" s="116">
        <v>24</v>
      </c>
      <c r="J610" s="114" t="s">
        <v>350</v>
      </c>
      <c r="K610" s="114" t="s">
        <v>103</v>
      </c>
      <c r="L610" s="117" t="s">
        <v>426</v>
      </c>
    </row>
    <row r="611" spans="1:12" s="106" customFormat="1" ht="15" customHeight="1">
      <c r="A611" s="113">
        <v>2019</v>
      </c>
      <c r="B611" s="114">
        <v>2005</v>
      </c>
      <c r="C611" s="115">
        <v>43787</v>
      </c>
      <c r="D611" s="115">
        <v>43832</v>
      </c>
      <c r="E611" s="114" t="s">
        <v>1456</v>
      </c>
      <c r="F611" s="114" t="s">
        <v>973</v>
      </c>
      <c r="G611" s="114" t="s">
        <v>1457</v>
      </c>
      <c r="H611" s="114" t="s">
        <v>1574</v>
      </c>
      <c r="I611" s="116">
        <v>72</v>
      </c>
      <c r="J611" s="114" t="s">
        <v>350</v>
      </c>
      <c r="K611" s="114" t="s">
        <v>35</v>
      </c>
      <c r="L611" s="117" t="s">
        <v>328</v>
      </c>
    </row>
    <row r="612" spans="1:12" s="106" customFormat="1" ht="15" customHeight="1">
      <c r="A612" s="113">
        <v>2019</v>
      </c>
      <c r="B612" s="114">
        <v>2052</v>
      </c>
      <c r="C612" s="115">
        <v>43794</v>
      </c>
      <c r="D612" s="115">
        <v>43832</v>
      </c>
      <c r="E612" s="114"/>
      <c r="F612" s="114" t="s">
        <v>3236</v>
      </c>
      <c r="G612" s="114" t="s">
        <v>1597</v>
      </c>
      <c r="H612" s="114" t="s">
        <v>385</v>
      </c>
      <c r="I612" s="116">
        <v>4577.1000000000004</v>
      </c>
      <c r="J612" s="114" t="s">
        <v>350</v>
      </c>
      <c r="K612" s="114" t="s">
        <v>143</v>
      </c>
      <c r="L612" s="117" t="s">
        <v>657</v>
      </c>
    </row>
    <row r="613" spans="1:12" s="106" customFormat="1" ht="15" customHeight="1">
      <c r="A613" s="113">
        <v>2019</v>
      </c>
      <c r="B613" s="114">
        <v>1792</v>
      </c>
      <c r="C613" s="115">
        <v>43745</v>
      </c>
      <c r="D613" s="115">
        <v>43832</v>
      </c>
      <c r="E613" s="114" t="s">
        <v>1419</v>
      </c>
      <c r="F613" s="114" t="s">
        <v>3235</v>
      </c>
      <c r="G613" s="114" t="s">
        <v>305</v>
      </c>
      <c r="H613" s="114" t="s">
        <v>705</v>
      </c>
      <c r="I613" s="116">
        <v>62.4</v>
      </c>
      <c r="J613" s="114" t="s">
        <v>350</v>
      </c>
      <c r="K613" s="114" t="s">
        <v>46</v>
      </c>
      <c r="L613" s="117" t="s">
        <v>1120</v>
      </c>
    </row>
    <row r="614" spans="1:12" s="106" customFormat="1" ht="15" customHeight="1">
      <c r="A614" s="113">
        <v>2019</v>
      </c>
      <c r="B614" s="114">
        <v>1890</v>
      </c>
      <c r="C614" s="115">
        <v>43763</v>
      </c>
      <c r="D614" s="115">
        <v>43832</v>
      </c>
      <c r="E614" s="114" t="s">
        <v>1510</v>
      </c>
      <c r="F614" s="114" t="s">
        <v>3235</v>
      </c>
      <c r="G614" s="114" t="s">
        <v>1511</v>
      </c>
      <c r="H614" s="114" t="s">
        <v>705</v>
      </c>
      <c r="I614" s="116">
        <v>166.68</v>
      </c>
      <c r="J614" s="114" t="s">
        <v>350</v>
      </c>
      <c r="K614" s="114" t="s">
        <v>35</v>
      </c>
      <c r="L614" s="117" t="s">
        <v>328</v>
      </c>
    </row>
    <row r="615" spans="1:12" s="106" customFormat="1" ht="15" customHeight="1">
      <c r="A615" s="113">
        <v>2019</v>
      </c>
      <c r="B615" s="114">
        <v>1788</v>
      </c>
      <c r="C615" s="115">
        <v>43745</v>
      </c>
      <c r="D615" s="115">
        <v>43833</v>
      </c>
      <c r="E615" s="114" t="s">
        <v>1414</v>
      </c>
      <c r="F615" s="114" t="s">
        <v>3190</v>
      </c>
      <c r="G615" s="114" t="s">
        <v>1415</v>
      </c>
      <c r="H615" s="114" t="s">
        <v>1214</v>
      </c>
      <c r="I615" s="116">
        <v>36</v>
      </c>
      <c r="J615" s="114" t="s">
        <v>350</v>
      </c>
      <c r="K615" s="114" t="s">
        <v>94</v>
      </c>
      <c r="L615" s="117" t="s">
        <v>674</v>
      </c>
    </row>
    <row r="616" spans="1:12" s="106" customFormat="1" ht="15" customHeight="1">
      <c r="A616" s="113">
        <v>2019</v>
      </c>
      <c r="B616" s="114">
        <v>1789</v>
      </c>
      <c r="C616" s="115">
        <v>43745</v>
      </c>
      <c r="D616" s="115">
        <v>43833</v>
      </c>
      <c r="E616" s="114" t="s">
        <v>1416</v>
      </c>
      <c r="F616" s="114" t="s">
        <v>3190</v>
      </c>
      <c r="G616" s="114" t="s">
        <v>1415</v>
      </c>
      <c r="H616" s="114" t="s">
        <v>462</v>
      </c>
      <c r="I616" s="116">
        <v>208.8</v>
      </c>
      <c r="J616" s="114" t="s">
        <v>350</v>
      </c>
      <c r="K616" s="114" t="s">
        <v>94</v>
      </c>
      <c r="L616" s="117" t="s">
        <v>674</v>
      </c>
    </row>
    <row r="617" spans="1:12" s="106" customFormat="1" ht="15" customHeight="1">
      <c r="A617" s="113">
        <v>2019</v>
      </c>
      <c r="B617" s="114">
        <v>1790</v>
      </c>
      <c r="C617" s="115">
        <v>43745</v>
      </c>
      <c r="D617" s="115">
        <v>43833</v>
      </c>
      <c r="E617" s="114" t="s">
        <v>1417</v>
      </c>
      <c r="F617" s="114" t="s">
        <v>3190</v>
      </c>
      <c r="G617" s="114" t="s">
        <v>1415</v>
      </c>
      <c r="H617" s="114" t="s">
        <v>462</v>
      </c>
      <c r="I617" s="116">
        <v>236.28</v>
      </c>
      <c r="J617" s="114" t="s">
        <v>350</v>
      </c>
      <c r="K617" s="114" t="s">
        <v>94</v>
      </c>
      <c r="L617" s="117" t="s">
        <v>674</v>
      </c>
    </row>
    <row r="618" spans="1:12" s="106" customFormat="1" ht="15" customHeight="1">
      <c r="A618" s="113">
        <v>2019</v>
      </c>
      <c r="B618" s="114">
        <v>362</v>
      </c>
      <c r="C618" s="115">
        <v>43515</v>
      </c>
      <c r="D618" s="115">
        <v>43833</v>
      </c>
      <c r="E618" s="114" t="s">
        <v>684</v>
      </c>
      <c r="F618" s="114" t="s">
        <v>3203</v>
      </c>
      <c r="G618" s="114" t="s">
        <v>685</v>
      </c>
      <c r="H618" s="114" t="s">
        <v>686</v>
      </c>
      <c r="I618" s="116">
        <v>362.88</v>
      </c>
      <c r="J618" s="114" t="s">
        <v>350</v>
      </c>
      <c r="K618" s="114" t="s">
        <v>544</v>
      </c>
      <c r="L618" s="117" t="s">
        <v>545</v>
      </c>
    </row>
    <row r="619" spans="1:12" s="106" customFormat="1" ht="15" customHeight="1">
      <c r="A619" s="113">
        <v>2019</v>
      </c>
      <c r="B619" s="114">
        <v>2053</v>
      </c>
      <c r="C619" s="115">
        <v>43794</v>
      </c>
      <c r="D619" s="115">
        <v>43833</v>
      </c>
      <c r="E619" s="114"/>
      <c r="F619" s="114" t="s">
        <v>3236</v>
      </c>
      <c r="G619" s="114" t="s">
        <v>1597</v>
      </c>
      <c r="H619" s="114" t="s">
        <v>385</v>
      </c>
      <c r="I619" s="116">
        <v>3565.32</v>
      </c>
      <c r="J619" s="114" t="s">
        <v>350</v>
      </c>
      <c r="K619" s="114" t="s">
        <v>35</v>
      </c>
      <c r="L619" s="117" t="s">
        <v>328</v>
      </c>
    </row>
    <row r="620" spans="1:12" s="106" customFormat="1" ht="15" customHeight="1">
      <c r="A620" s="113">
        <v>2019</v>
      </c>
      <c r="B620" s="114">
        <v>2054</v>
      </c>
      <c r="C620" s="115">
        <v>43794</v>
      </c>
      <c r="D620" s="115">
        <v>43833</v>
      </c>
      <c r="E620" s="114"/>
      <c r="F620" s="114" t="s">
        <v>3236</v>
      </c>
      <c r="G620" s="114" t="s">
        <v>1597</v>
      </c>
      <c r="H620" s="114" t="s">
        <v>385</v>
      </c>
      <c r="I620" s="116">
        <v>2746.26</v>
      </c>
      <c r="J620" s="114" t="s">
        <v>350</v>
      </c>
      <c r="K620" s="114" t="s">
        <v>39</v>
      </c>
      <c r="L620" s="117" t="s">
        <v>661</v>
      </c>
    </row>
    <row r="621" spans="1:12" s="106" customFormat="1" ht="15" customHeight="1">
      <c r="A621" s="113">
        <v>2019</v>
      </c>
      <c r="B621" s="114">
        <v>1977</v>
      </c>
      <c r="C621" s="115">
        <v>43780</v>
      </c>
      <c r="D621" s="115">
        <v>43833</v>
      </c>
      <c r="E621" s="114" t="s">
        <v>1559</v>
      </c>
      <c r="F621" s="114" t="s">
        <v>3235</v>
      </c>
      <c r="G621" s="114" t="s">
        <v>330</v>
      </c>
      <c r="H621" s="114" t="s">
        <v>705</v>
      </c>
      <c r="I621" s="116">
        <v>62.4</v>
      </c>
      <c r="J621" s="114" t="s">
        <v>219</v>
      </c>
      <c r="K621" s="114" t="s">
        <v>42</v>
      </c>
      <c r="L621" s="117" t="s">
        <v>1349</v>
      </c>
    </row>
    <row r="622" spans="1:12" s="106" customFormat="1" ht="15" customHeight="1">
      <c r="A622" s="113">
        <v>2019</v>
      </c>
      <c r="B622" s="114">
        <v>1842</v>
      </c>
      <c r="C622" s="115">
        <v>43754</v>
      </c>
      <c r="D622" s="115">
        <v>43837</v>
      </c>
      <c r="E622" s="114"/>
      <c r="F622" s="114" t="s">
        <v>3235</v>
      </c>
      <c r="G622" s="114" t="s">
        <v>1455</v>
      </c>
      <c r="H622" s="114" t="s">
        <v>476</v>
      </c>
      <c r="I622" s="116">
        <v>801.36</v>
      </c>
      <c r="J622" s="114" t="s">
        <v>350</v>
      </c>
      <c r="K622" s="114" t="s">
        <v>65</v>
      </c>
      <c r="L622" s="117" t="s">
        <v>1352</v>
      </c>
    </row>
    <row r="623" spans="1:12" s="106" customFormat="1" ht="15" customHeight="1">
      <c r="A623" s="113">
        <v>2019</v>
      </c>
      <c r="B623" s="114">
        <v>1945</v>
      </c>
      <c r="C623" s="115">
        <v>43775</v>
      </c>
      <c r="D623" s="115">
        <v>43837</v>
      </c>
      <c r="E623" s="114" t="s">
        <v>817</v>
      </c>
      <c r="F623" s="114" t="s">
        <v>3234</v>
      </c>
      <c r="G623" s="114" t="s">
        <v>818</v>
      </c>
      <c r="H623" s="114" t="s">
        <v>1528</v>
      </c>
      <c r="I623" s="116">
        <v>636.96</v>
      </c>
      <c r="J623" s="114" t="s">
        <v>350</v>
      </c>
      <c r="K623" s="114" t="s">
        <v>29</v>
      </c>
      <c r="L623" s="117" t="s">
        <v>315</v>
      </c>
    </row>
    <row r="624" spans="1:12" s="106" customFormat="1" ht="15" customHeight="1">
      <c r="A624" s="113">
        <v>2020</v>
      </c>
      <c r="B624" s="114">
        <v>1</v>
      </c>
      <c r="C624" s="115">
        <v>43838</v>
      </c>
      <c r="D624" s="115">
        <v>43838</v>
      </c>
      <c r="E624" s="114" t="s">
        <v>365</v>
      </c>
      <c r="F624" s="114" t="s">
        <v>863</v>
      </c>
      <c r="G624" s="114" t="s">
        <v>366</v>
      </c>
      <c r="H624" s="114" t="s">
        <v>996</v>
      </c>
      <c r="I624" s="116">
        <v>162</v>
      </c>
      <c r="J624" s="114" t="s">
        <v>350</v>
      </c>
      <c r="K624" s="114" t="s">
        <v>60</v>
      </c>
      <c r="L624" s="117" t="s">
        <v>1311</v>
      </c>
    </row>
    <row r="625" spans="1:12" s="106" customFormat="1" ht="15" customHeight="1">
      <c r="A625" s="113">
        <v>2019</v>
      </c>
      <c r="B625" s="114">
        <v>2149</v>
      </c>
      <c r="C625" s="115">
        <v>43815</v>
      </c>
      <c r="D625" s="115">
        <v>43838</v>
      </c>
      <c r="E625" s="114" t="s">
        <v>1638</v>
      </c>
      <c r="F625" s="114" t="s">
        <v>863</v>
      </c>
      <c r="G625" s="114" t="s">
        <v>1639</v>
      </c>
      <c r="H625" s="114" t="s">
        <v>1640</v>
      </c>
      <c r="I625" s="116">
        <v>78</v>
      </c>
      <c r="J625" s="114" t="s">
        <v>350</v>
      </c>
      <c r="K625" s="114" t="s">
        <v>89</v>
      </c>
      <c r="L625" s="117" t="s">
        <v>1641</v>
      </c>
    </row>
    <row r="626" spans="1:12" s="106" customFormat="1" ht="15" customHeight="1">
      <c r="A626" s="113">
        <v>2019</v>
      </c>
      <c r="B626" s="114">
        <v>1966</v>
      </c>
      <c r="C626" s="115">
        <v>43777</v>
      </c>
      <c r="D626" s="115">
        <v>43838</v>
      </c>
      <c r="E626" s="114" t="s">
        <v>1543</v>
      </c>
      <c r="F626" s="114" t="s">
        <v>2773</v>
      </c>
      <c r="G626" s="114" t="s">
        <v>1544</v>
      </c>
      <c r="H626" s="114" t="s">
        <v>1545</v>
      </c>
      <c r="I626" s="116">
        <v>222.24</v>
      </c>
      <c r="J626" s="114" t="s">
        <v>350</v>
      </c>
      <c r="K626" s="114" t="s">
        <v>171</v>
      </c>
      <c r="L626" s="117" t="s">
        <v>1257</v>
      </c>
    </row>
    <row r="627" spans="1:12" s="106" customFormat="1" ht="15" customHeight="1">
      <c r="A627" s="113">
        <v>2019</v>
      </c>
      <c r="B627" s="114">
        <v>1189</v>
      </c>
      <c r="C627" s="115">
        <v>43626</v>
      </c>
      <c r="D627" s="115">
        <v>43839</v>
      </c>
      <c r="E627" s="114"/>
      <c r="F627" s="114" t="s">
        <v>3235</v>
      </c>
      <c r="G627" s="114" t="s">
        <v>1090</v>
      </c>
      <c r="H627" s="114" t="s">
        <v>420</v>
      </c>
      <c r="I627" s="116">
        <v>1872</v>
      </c>
      <c r="J627" s="114" t="s">
        <v>350</v>
      </c>
      <c r="K627" s="114" t="s">
        <v>27</v>
      </c>
      <c r="L627" s="117" t="s">
        <v>944</v>
      </c>
    </row>
    <row r="628" spans="1:12" s="106" customFormat="1" ht="15" customHeight="1">
      <c r="A628" s="113">
        <v>2019</v>
      </c>
      <c r="B628" s="114">
        <v>1965</v>
      </c>
      <c r="C628" s="115">
        <v>43777</v>
      </c>
      <c r="D628" s="115">
        <v>43839</v>
      </c>
      <c r="E628" s="114" t="s">
        <v>1541</v>
      </c>
      <c r="F628" s="114" t="s">
        <v>3235</v>
      </c>
      <c r="G628" s="114" t="s">
        <v>532</v>
      </c>
      <c r="H628" s="114" t="s">
        <v>302</v>
      </c>
      <c r="I628" s="116">
        <v>311.04000000000002</v>
      </c>
      <c r="J628" s="114" t="s">
        <v>350</v>
      </c>
      <c r="K628" s="114" t="s">
        <v>53</v>
      </c>
      <c r="L628" s="117" t="s">
        <v>377</v>
      </c>
    </row>
    <row r="629" spans="1:12" s="106" customFormat="1" ht="15" customHeight="1">
      <c r="A629" s="113">
        <v>2019</v>
      </c>
      <c r="B629" s="114">
        <v>1965</v>
      </c>
      <c r="C629" s="115">
        <v>43777</v>
      </c>
      <c r="D629" s="115">
        <v>43839</v>
      </c>
      <c r="E629" s="114" t="s">
        <v>1542</v>
      </c>
      <c r="F629" s="114" t="s">
        <v>3235</v>
      </c>
      <c r="G629" s="114" t="s">
        <v>532</v>
      </c>
      <c r="H629" s="114" t="s">
        <v>302</v>
      </c>
      <c r="I629" s="116">
        <v>311.04000000000002</v>
      </c>
      <c r="J629" s="114" t="s">
        <v>350</v>
      </c>
      <c r="K629" s="114" t="s">
        <v>53</v>
      </c>
      <c r="L629" s="117" t="s">
        <v>377</v>
      </c>
    </row>
    <row r="630" spans="1:12" s="106" customFormat="1" ht="15" customHeight="1">
      <c r="A630" s="113">
        <v>2019</v>
      </c>
      <c r="B630" s="114">
        <v>1752</v>
      </c>
      <c r="C630" s="115">
        <v>43739</v>
      </c>
      <c r="D630" s="115">
        <v>43839</v>
      </c>
      <c r="E630" s="114" t="s">
        <v>1162</v>
      </c>
      <c r="F630" s="114" t="s">
        <v>341</v>
      </c>
      <c r="G630" s="114" t="s">
        <v>1163</v>
      </c>
      <c r="H630" s="114" t="s">
        <v>372</v>
      </c>
      <c r="I630" s="116">
        <v>72</v>
      </c>
      <c r="J630" s="114" t="s">
        <v>350</v>
      </c>
      <c r="K630" s="114" t="s">
        <v>42</v>
      </c>
      <c r="L630" s="117" t="s">
        <v>1349</v>
      </c>
    </row>
    <row r="631" spans="1:12" s="106" customFormat="1" ht="15" customHeight="1">
      <c r="A631" s="113">
        <v>2019</v>
      </c>
      <c r="B631" s="114">
        <v>1965</v>
      </c>
      <c r="C631" s="115">
        <v>43777</v>
      </c>
      <c r="D631" s="115">
        <v>43839</v>
      </c>
      <c r="E631" s="114" t="s">
        <v>1539</v>
      </c>
      <c r="F631" s="114" t="s">
        <v>3235</v>
      </c>
      <c r="G631" s="114" t="s">
        <v>1540</v>
      </c>
      <c r="H631" s="114" t="s">
        <v>302</v>
      </c>
      <c r="I631" s="116">
        <v>311.04000000000002</v>
      </c>
      <c r="J631" s="114" t="s">
        <v>350</v>
      </c>
      <c r="K631" s="114" t="s">
        <v>53</v>
      </c>
      <c r="L631" s="117" t="s">
        <v>377</v>
      </c>
    </row>
    <row r="632" spans="1:12" s="106" customFormat="1" ht="15" customHeight="1">
      <c r="A632" s="113">
        <v>2019</v>
      </c>
      <c r="B632" s="114">
        <v>1967</v>
      </c>
      <c r="C632" s="115">
        <v>43777</v>
      </c>
      <c r="D632" s="115">
        <v>43839</v>
      </c>
      <c r="E632" s="114" t="s">
        <v>1546</v>
      </c>
      <c r="F632" s="114" t="s">
        <v>3235</v>
      </c>
      <c r="G632" s="114" t="s">
        <v>330</v>
      </c>
      <c r="H632" s="114" t="s">
        <v>644</v>
      </c>
      <c r="I632" s="116">
        <v>158.04</v>
      </c>
      <c r="J632" s="114" t="s">
        <v>350</v>
      </c>
      <c r="K632" s="114" t="s">
        <v>92</v>
      </c>
      <c r="L632" s="117" t="s">
        <v>1450</v>
      </c>
    </row>
    <row r="633" spans="1:12" s="106" customFormat="1" ht="15" customHeight="1">
      <c r="A633" s="113">
        <v>2019</v>
      </c>
      <c r="B633" s="114">
        <v>1961</v>
      </c>
      <c r="C633" s="115">
        <v>43777</v>
      </c>
      <c r="D633" s="115">
        <v>43840</v>
      </c>
      <c r="E633" s="114" t="s">
        <v>1529</v>
      </c>
      <c r="F633" s="114" t="s">
        <v>3263</v>
      </c>
      <c r="G633" s="114" t="s">
        <v>1530</v>
      </c>
      <c r="H633" s="114" t="s">
        <v>1531</v>
      </c>
      <c r="I633" s="116">
        <v>147</v>
      </c>
      <c r="J633" s="114" t="s">
        <v>350</v>
      </c>
      <c r="K633" s="114" t="s">
        <v>83</v>
      </c>
      <c r="L633" s="117" t="s">
        <v>1532</v>
      </c>
    </row>
    <row r="634" spans="1:12" s="106" customFormat="1" ht="15" customHeight="1">
      <c r="A634" s="113">
        <v>2019</v>
      </c>
      <c r="B634" s="114">
        <v>2093</v>
      </c>
      <c r="C634" s="115">
        <v>43801</v>
      </c>
      <c r="D634" s="115">
        <v>43843</v>
      </c>
      <c r="E634" s="114" t="s">
        <v>581</v>
      </c>
      <c r="F634" s="114" t="s">
        <v>540</v>
      </c>
      <c r="G634" s="114" t="s">
        <v>578</v>
      </c>
      <c r="H634" s="114" t="s">
        <v>1229</v>
      </c>
      <c r="I634" s="116">
        <v>1613.4</v>
      </c>
      <c r="J634" s="114" t="s">
        <v>350</v>
      </c>
      <c r="K634" s="114" t="s">
        <v>36</v>
      </c>
      <c r="L634" s="117" t="s">
        <v>580</v>
      </c>
    </row>
    <row r="635" spans="1:12" s="106" customFormat="1" ht="15" customHeight="1">
      <c r="A635" s="113">
        <v>2019</v>
      </c>
      <c r="B635" s="114">
        <v>2093</v>
      </c>
      <c r="C635" s="115">
        <v>43801</v>
      </c>
      <c r="D635" s="115">
        <v>43843</v>
      </c>
      <c r="E635" s="114" t="s">
        <v>1517</v>
      </c>
      <c r="F635" s="114" t="s">
        <v>540</v>
      </c>
      <c r="G635" s="114" t="s">
        <v>578</v>
      </c>
      <c r="H635" s="114" t="s">
        <v>1229</v>
      </c>
      <c r="I635" s="116">
        <v>1613.4</v>
      </c>
      <c r="J635" s="114" t="s">
        <v>350</v>
      </c>
      <c r="K635" s="114" t="s">
        <v>36</v>
      </c>
      <c r="L635" s="117" t="s">
        <v>580</v>
      </c>
    </row>
    <row r="636" spans="1:12" s="106" customFormat="1" ht="15" customHeight="1">
      <c r="A636" s="113">
        <v>2019</v>
      </c>
      <c r="B636" s="114">
        <v>2093</v>
      </c>
      <c r="C636" s="115">
        <v>43801</v>
      </c>
      <c r="D636" s="115">
        <v>43843</v>
      </c>
      <c r="E636" s="114" t="s">
        <v>577</v>
      </c>
      <c r="F636" s="114" t="s">
        <v>540</v>
      </c>
      <c r="G636" s="114" t="s">
        <v>578</v>
      </c>
      <c r="H636" s="114" t="s">
        <v>1229</v>
      </c>
      <c r="I636" s="116">
        <v>1613.4</v>
      </c>
      <c r="J636" s="114" t="s">
        <v>350</v>
      </c>
      <c r="K636" s="114" t="s">
        <v>36</v>
      </c>
      <c r="L636" s="117" t="s">
        <v>580</v>
      </c>
    </row>
    <row r="637" spans="1:12" s="106" customFormat="1" ht="15" customHeight="1">
      <c r="A637" s="113">
        <v>2019</v>
      </c>
      <c r="B637" s="114">
        <v>1705</v>
      </c>
      <c r="C637" s="115">
        <v>43728</v>
      </c>
      <c r="D637" s="115">
        <v>43844</v>
      </c>
      <c r="E637" s="114" t="s">
        <v>1377</v>
      </c>
      <c r="F637" s="114" t="s">
        <v>3250</v>
      </c>
      <c r="G637" s="114" t="s">
        <v>1378</v>
      </c>
      <c r="H637" s="114" t="s">
        <v>1214</v>
      </c>
      <c r="I637" s="116">
        <v>419.94</v>
      </c>
      <c r="J637" s="114" t="s">
        <v>350</v>
      </c>
      <c r="K637" s="114" t="s">
        <v>151</v>
      </c>
      <c r="L637" s="117" t="s">
        <v>1080</v>
      </c>
    </row>
    <row r="638" spans="1:12" s="106" customFormat="1" ht="15" customHeight="1">
      <c r="A638" s="113">
        <v>2019</v>
      </c>
      <c r="B638" s="114">
        <v>1976</v>
      </c>
      <c r="C638" s="115">
        <v>43780</v>
      </c>
      <c r="D638" s="115">
        <v>43844</v>
      </c>
      <c r="E638" s="114" t="s">
        <v>1557</v>
      </c>
      <c r="F638" s="114" t="s">
        <v>3240</v>
      </c>
      <c r="G638" s="114" t="s">
        <v>1061</v>
      </c>
      <c r="H638" s="114" t="s">
        <v>1558</v>
      </c>
      <c r="I638" s="116">
        <v>232.56</v>
      </c>
      <c r="J638" s="114" t="s">
        <v>219</v>
      </c>
      <c r="K638" s="114" t="s">
        <v>160</v>
      </c>
      <c r="L638" s="117" t="s">
        <v>1526</v>
      </c>
    </row>
    <row r="639" spans="1:12" s="106" customFormat="1" ht="15" customHeight="1">
      <c r="A639" s="113">
        <v>2019</v>
      </c>
      <c r="B639" s="114">
        <v>2128</v>
      </c>
      <c r="C639" s="115">
        <v>43810</v>
      </c>
      <c r="D639" s="115">
        <v>43844</v>
      </c>
      <c r="E639" s="114" t="s">
        <v>1630</v>
      </c>
      <c r="F639" s="114" t="s">
        <v>1363</v>
      </c>
      <c r="G639" s="114" t="s">
        <v>1363</v>
      </c>
      <c r="H639" s="114" t="s">
        <v>1631</v>
      </c>
      <c r="I639" s="116">
        <v>36</v>
      </c>
      <c r="J639" s="114" t="s">
        <v>350</v>
      </c>
      <c r="K639" s="114" t="s">
        <v>98</v>
      </c>
      <c r="L639" s="117" t="s">
        <v>1632</v>
      </c>
    </row>
    <row r="640" spans="1:12" s="106" customFormat="1" ht="15" customHeight="1">
      <c r="A640" s="113">
        <v>2019</v>
      </c>
      <c r="B640" s="114">
        <v>1964</v>
      </c>
      <c r="C640" s="115">
        <v>43777</v>
      </c>
      <c r="D640" s="115">
        <v>43844</v>
      </c>
      <c r="E640" s="114" t="s">
        <v>360</v>
      </c>
      <c r="F640" s="114" t="s">
        <v>341</v>
      </c>
      <c r="G640" s="114" t="s">
        <v>361</v>
      </c>
      <c r="H640" s="114" t="s">
        <v>1538</v>
      </c>
      <c r="I640" s="116">
        <v>892.08</v>
      </c>
      <c r="J640" s="114" t="s">
        <v>350</v>
      </c>
      <c r="K640" s="114" t="s">
        <v>43</v>
      </c>
      <c r="L640" s="117" t="s">
        <v>1334</v>
      </c>
    </row>
    <row r="641" spans="1:12" s="106" customFormat="1" ht="15" customHeight="1">
      <c r="A641" s="113">
        <v>2019</v>
      </c>
      <c r="B641" s="114">
        <v>2104</v>
      </c>
      <c r="C641" s="115">
        <v>43805</v>
      </c>
      <c r="D641" s="115">
        <v>43845</v>
      </c>
      <c r="E641" s="114" t="s">
        <v>1628</v>
      </c>
      <c r="F641" s="114" t="s">
        <v>3264</v>
      </c>
      <c r="G641" s="114" t="s">
        <v>1629</v>
      </c>
      <c r="H641" s="114" t="s">
        <v>372</v>
      </c>
      <c r="I641" s="116">
        <v>36</v>
      </c>
      <c r="J641" s="114" t="s">
        <v>350</v>
      </c>
      <c r="K641" s="114" t="s">
        <v>136</v>
      </c>
      <c r="L641" s="117" t="s">
        <v>1504</v>
      </c>
    </row>
    <row r="642" spans="1:12" s="106" customFormat="1" ht="15" customHeight="1">
      <c r="A642" s="113">
        <v>2019</v>
      </c>
      <c r="B642" s="114">
        <v>1847</v>
      </c>
      <c r="C642" s="115">
        <v>43755</v>
      </c>
      <c r="D642" s="115">
        <v>43845</v>
      </c>
      <c r="E642" s="114" t="s">
        <v>1463</v>
      </c>
      <c r="F642" s="114" t="s">
        <v>973</v>
      </c>
      <c r="G642" s="114" t="s">
        <v>973</v>
      </c>
      <c r="H642" s="114" t="s">
        <v>1092</v>
      </c>
      <c r="I642" s="116">
        <v>85.35</v>
      </c>
      <c r="J642" s="114" t="s">
        <v>350</v>
      </c>
      <c r="K642" s="114" t="s">
        <v>35</v>
      </c>
      <c r="L642" s="117" t="s">
        <v>328</v>
      </c>
    </row>
    <row r="643" spans="1:12" s="106" customFormat="1" ht="15" customHeight="1">
      <c r="A643" s="113">
        <v>2019</v>
      </c>
      <c r="B643" s="114">
        <v>1847</v>
      </c>
      <c r="C643" s="115">
        <v>43755</v>
      </c>
      <c r="D643" s="115">
        <v>43845</v>
      </c>
      <c r="E643" s="114" t="s">
        <v>1464</v>
      </c>
      <c r="F643" s="114" t="s">
        <v>973</v>
      </c>
      <c r="G643" s="114" t="s">
        <v>973</v>
      </c>
      <c r="H643" s="114" t="s">
        <v>1092</v>
      </c>
      <c r="I643" s="116">
        <v>85.35</v>
      </c>
      <c r="J643" s="114" t="s">
        <v>350</v>
      </c>
      <c r="K643" s="114" t="s">
        <v>35</v>
      </c>
      <c r="L643" s="117" t="s">
        <v>328</v>
      </c>
    </row>
    <row r="644" spans="1:12" s="106" customFormat="1" ht="15" customHeight="1">
      <c r="A644" s="113">
        <v>2019</v>
      </c>
      <c r="B644" s="114">
        <v>1847</v>
      </c>
      <c r="C644" s="115">
        <v>43755</v>
      </c>
      <c r="D644" s="115">
        <v>43845</v>
      </c>
      <c r="E644" s="114" t="s">
        <v>1458</v>
      </c>
      <c r="F644" s="114" t="s">
        <v>973</v>
      </c>
      <c r="G644" s="114" t="s">
        <v>1459</v>
      </c>
      <c r="H644" s="114" t="s">
        <v>1092</v>
      </c>
      <c r="I644" s="116">
        <v>85.35</v>
      </c>
      <c r="J644" s="114" t="s">
        <v>350</v>
      </c>
      <c r="K644" s="114" t="s">
        <v>75</v>
      </c>
      <c r="L644" s="117" t="s">
        <v>1128</v>
      </c>
    </row>
    <row r="645" spans="1:12" s="106" customFormat="1" ht="15" customHeight="1">
      <c r="A645" s="113">
        <v>2019</v>
      </c>
      <c r="B645" s="114">
        <v>1847</v>
      </c>
      <c r="C645" s="115">
        <v>43755</v>
      </c>
      <c r="D645" s="115">
        <v>43845</v>
      </c>
      <c r="E645" s="114" t="s">
        <v>1460</v>
      </c>
      <c r="F645" s="114" t="s">
        <v>973</v>
      </c>
      <c r="G645" s="114" t="s">
        <v>1461</v>
      </c>
      <c r="H645" s="114" t="s">
        <v>1092</v>
      </c>
      <c r="I645" s="116">
        <v>85.35</v>
      </c>
      <c r="J645" s="114" t="s">
        <v>350</v>
      </c>
      <c r="K645" s="114" t="s">
        <v>35</v>
      </c>
      <c r="L645" s="117" t="s">
        <v>328</v>
      </c>
    </row>
    <row r="646" spans="1:12" s="106" customFormat="1" ht="15" customHeight="1">
      <c r="A646" s="113">
        <v>2020</v>
      </c>
      <c r="B646" s="114">
        <v>30</v>
      </c>
      <c r="C646" s="115">
        <v>43843</v>
      </c>
      <c r="D646" s="115">
        <v>43845</v>
      </c>
      <c r="E646" s="114" t="s">
        <v>1314</v>
      </c>
      <c r="F646" s="114" t="s">
        <v>973</v>
      </c>
      <c r="G646" s="114" t="s">
        <v>1315</v>
      </c>
      <c r="H646" s="114" t="s">
        <v>1664</v>
      </c>
      <c r="I646" s="116">
        <v>78.48</v>
      </c>
      <c r="J646" s="114" t="s">
        <v>350</v>
      </c>
      <c r="K646" s="114" t="s">
        <v>31</v>
      </c>
      <c r="L646" s="117" t="s">
        <v>351</v>
      </c>
    </row>
    <row r="647" spans="1:12" s="106" customFormat="1" ht="15" customHeight="1">
      <c r="A647" s="113">
        <v>2019</v>
      </c>
      <c r="B647" s="114">
        <v>1847</v>
      </c>
      <c r="C647" s="115">
        <v>43755</v>
      </c>
      <c r="D647" s="115">
        <v>43845</v>
      </c>
      <c r="E647" s="114" t="s">
        <v>1456</v>
      </c>
      <c r="F647" s="114" t="s">
        <v>973</v>
      </c>
      <c r="G647" s="114" t="s">
        <v>1457</v>
      </c>
      <c r="H647" s="114" t="s">
        <v>1092</v>
      </c>
      <c r="I647" s="116">
        <v>85.35</v>
      </c>
      <c r="J647" s="114" t="s">
        <v>350</v>
      </c>
      <c r="K647" s="114" t="s">
        <v>35</v>
      </c>
      <c r="L647" s="117" t="s">
        <v>328</v>
      </c>
    </row>
    <row r="648" spans="1:12" s="106" customFormat="1" ht="15" customHeight="1">
      <c r="A648" s="113">
        <v>2019</v>
      </c>
      <c r="B648" s="114">
        <v>1847</v>
      </c>
      <c r="C648" s="115">
        <v>43755</v>
      </c>
      <c r="D648" s="115">
        <v>43845</v>
      </c>
      <c r="E648" s="114" t="s">
        <v>762</v>
      </c>
      <c r="F648" s="114" t="s">
        <v>973</v>
      </c>
      <c r="G648" s="114" t="s">
        <v>763</v>
      </c>
      <c r="H648" s="114" t="s">
        <v>1092</v>
      </c>
      <c r="I648" s="116">
        <v>85.35</v>
      </c>
      <c r="J648" s="114" t="s">
        <v>350</v>
      </c>
      <c r="K648" s="114" t="s">
        <v>35</v>
      </c>
      <c r="L648" s="117" t="s">
        <v>328</v>
      </c>
    </row>
    <row r="649" spans="1:12" s="106" customFormat="1" ht="15" customHeight="1">
      <c r="A649" s="113">
        <v>2019</v>
      </c>
      <c r="B649" s="114">
        <v>1847</v>
      </c>
      <c r="C649" s="115">
        <v>43755</v>
      </c>
      <c r="D649" s="115">
        <v>43845</v>
      </c>
      <c r="E649" s="114" t="s">
        <v>1462</v>
      </c>
      <c r="F649" s="114" t="s">
        <v>973</v>
      </c>
      <c r="G649" s="114" t="s">
        <v>765</v>
      </c>
      <c r="H649" s="114" t="s">
        <v>1092</v>
      </c>
      <c r="I649" s="116">
        <v>85.35</v>
      </c>
      <c r="J649" s="114" t="s">
        <v>350</v>
      </c>
      <c r="K649" s="114" t="s">
        <v>35</v>
      </c>
      <c r="L649" s="117" t="s">
        <v>328</v>
      </c>
    </row>
    <row r="650" spans="1:12" s="106" customFormat="1" ht="15" customHeight="1">
      <c r="A650" s="113">
        <v>2019</v>
      </c>
      <c r="B650" s="114">
        <v>1847</v>
      </c>
      <c r="C650" s="115">
        <v>43755</v>
      </c>
      <c r="D650" s="115">
        <v>43845</v>
      </c>
      <c r="E650" s="114" t="s">
        <v>764</v>
      </c>
      <c r="F650" s="114" t="s">
        <v>973</v>
      </c>
      <c r="G650" s="114" t="s">
        <v>765</v>
      </c>
      <c r="H650" s="114" t="s">
        <v>1092</v>
      </c>
      <c r="I650" s="116">
        <v>85.35</v>
      </c>
      <c r="J650" s="114" t="s">
        <v>350</v>
      </c>
      <c r="K650" s="114" t="s">
        <v>35</v>
      </c>
      <c r="L650" s="117" t="s">
        <v>328</v>
      </c>
    </row>
    <row r="651" spans="1:12" s="106" customFormat="1" ht="15" customHeight="1">
      <c r="A651" s="113">
        <v>2019</v>
      </c>
      <c r="B651" s="114">
        <v>1830</v>
      </c>
      <c r="C651" s="115">
        <v>43753</v>
      </c>
      <c r="D651" s="115">
        <v>43845</v>
      </c>
      <c r="E651" s="114" t="s">
        <v>1452</v>
      </c>
      <c r="F651" s="114" t="s">
        <v>3203</v>
      </c>
      <c r="G651" s="114" t="s">
        <v>1046</v>
      </c>
      <c r="H651" s="114" t="s">
        <v>1453</v>
      </c>
      <c r="I651" s="116">
        <v>36</v>
      </c>
      <c r="J651" s="114" t="s">
        <v>350</v>
      </c>
      <c r="K651" s="114" t="s">
        <v>100</v>
      </c>
      <c r="L651" s="117" t="s">
        <v>435</v>
      </c>
    </row>
    <row r="652" spans="1:12" s="106" customFormat="1" ht="15" customHeight="1">
      <c r="A652" s="113">
        <v>2019</v>
      </c>
      <c r="B652" s="114">
        <v>2154</v>
      </c>
      <c r="C652" s="115">
        <v>43817</v>
      </c>
      <c r="D652" s="115">
        <v>43845</v>
      </c>
      <c r="E652" s="114" t="s">
        <v>785</v>
      </c>
      <c r="F652" s="114" t="s">
        <v>3256</v>
      </c>
      <c r="G652" s="114" t="s">
        <v>786</v>
      </c>
      <c r="H652" s="114" t="s">
        <v>302</v>
      </c>
      <c r="I652" s="116">
        <v>875.88</v>
      </c>
      <c r="J652" s="114" t="s">
        <v>350</v>
      </c>
      <c r="K652" s="114" t="s">
        <v>27</v>
      </c>
      <c r="L652" s="117" t="s">
        <v>944</v>
      </c>
    </row>
    <row r="653" spans="1:12" s="106" customFormat="1" ht="15" customHeight="1">
      <c r="A653" s="113">
        <v>2019</v>
      </c>
      <c r="B653" s="114">
        <v>2094</v>
      </c>
      <c r="C653" s="115">
        <v>43801</v>
      </c>
      <c r="D653" s="115">
        <v>43845</v>
      </c>
      <c r="E653" s="114" t="s">
        <v>1615</v>
      </c>
      <c r="F653" s="114" t="s">
        <v>647</v>
      </c>
      <c r="G653" s="114" t="s">
        <v>1231</v>
      </c>
      <c r="H653" s="114" t="s">
        <v>948</v>
      </c>
      <c r="I653" s="116">
        <v>539.76</v>
      </c>
      <c r="J653" s="114" t="s">
        <v>350</v>
      </c>
      <c r="K653" s="114" t="s">
        <v>36</v>
      </c>
      <c r="L653" s="117" t="s">
        <v>580</v>
      </c>
    </row>
    <row r="654" spans="1:12" s="106" customFormat="1" ht="15" customHeight="1">
      <c r="A654" s="113">
        <v>2019</v>
      </c>
      <c r="B654" s="114">
        <v>2080</v>
      </c>
      <c r="C654" s="115">
        <v>43801</v>
      </c>
      <c r="D654" s="115">
        <v>43845</v>
      </c>
      <c r="E654" s="114" t="s">
        <v>1613</v>
      </c>
      <c r="F654" s="114" t="s">
        <v>2554</v>
      </c>
      <c r="G654" s="114" t="s">
        <v>696</v>
      </c>
      <c r="H654" s="114" t="s">
        <v>1614</v>
      </c>
      <c r="I654" s="116">
        <v>316.32</v>
      </c>
      <c r="J654" s="114" t="s">
        <v>350</v>
      </c>
      <c r="K654" s="114" t="s">
        <v>36</v>
      </c>
      <c r="L654" s="117" t="s">
        <v>580</v>
      </c>
    </row>
    <row r="655" spans="1:12" s="106" customFormat="1" ht="15" customHeight="1">
      <c r="A655" s="113">
        <v>2019</v>
      </c>
      <c r="B655" s="114">
        <v>1922</v>
      </c>
      <c r="C655" s="115">
        <v>43773</v>
      </c>
      <c r="D655" s="115">
        <v>43845</v>
      </c>
      <c r="E655" s="114" t="s">
        <v>1518</v>
      </c>
      <c r="F655" s="114" t="s">
        <v>3257</v>
      </c>
      <c r="G655" s="114" t="s">
        <v>1519</v>
      </c>
      <c r="H655" s="114" t="s">
        <v>1520</v>
      </c>
      <c r="I655" s="116">
        <v>65.7</v>
      </c>
      <c r="J655" s="114" t="s">
        <v>350</v>
      </c>
      <c r="K655" s="114" t="s">
        <v>1521</v>
      </c>
      <c r="L655" s="117" t="s">
        <v>1522</v>
      </c>
    </row>
    <row r="656" spans="1:12" s="106" customFormat="1" ht="15" customHeight="1">
      <c r="A656" s="113">
        <v>2019</v>
      </c>
      <c r="B656" s="114">
        <v>2100</v>
      </c>
      <c r="C656" s="115">
        <v>43805</v>
      </c>
      <c r="D656" s="115">
        <v>43846</v>
      </c>
      <c r="E656" s="114" t="s">
        <v>1619</v>
      </c>
      <c r="F656" s="114" t="s">
        <v>3203</v>
      </c>
      <c r="G656" s="114" t="s">
        <v>1044</v>
      </c>
      <c r="H656" s="114" t="s">
        <v>1620</v>
      </c>
      <c r="I656" s="116">
        <v>36</v>
      </c>
      <c r="J656" s="114" t="s">
        <v>350</v>
      </c>
      <c r="K656" s="114" t="s">
        <v>160</v>
      </c>
      <c r="L656" s="117" t="s">
        <v>1526</v>
      </c>
    </row>
    <row r="657" spans="1:12" s="106" customFormat="1" ht="15" customHeight="1">
      <c r="A657" s="113">
        <v>2019</v>
      </c>
      <c r="B657" s="114">
        <v>284</v>
      </c>
      <c r="C657" s="115">
        <v>43508</v>
      </c>
      <c r="D657" s="115">
        <v>43846</v>
      </c>
      <c r="E657" s="114" t="s">
        <v>609</v>
      </c>
      <c r="F657" s="114" t="s">
        <v>3240</v>
      </c>
      <c r="G657" s="114" t="s">
        <v>610</v>
      </c>
      <c r="H657" s="114" t="s">
        <v>611</v>
      </c>
      <c r="I657" s="116">
        <v>757.68</v>
      </c>
      <c r="J657" s="114" t="s">
        <v>350</v>
      </c>
      <c r="K657" s="114" t="s">
        <v>544</v>
      </c>
      <c r="L657" s="117" t="s">
        <v>545</v>
      </c>
    </row>
    <row r="658" spans="1:12" s="106" customFormat="1" ht="15" customHeight="1">
      <c r="A658" s="113">
        <v>2019</v>
      </c>
      <c r="B658" s="114">
        <v>1758</v>
      </c>
      <c r="C658" s="115">
        <v>43739</v>
      </c>
      <c r="D658" s="115">
        <v>43846</v>
      </c>
      <c r="E658" s="114" t="s">
        <v>1162</v>
      </c>
      <c r="F658" s="114" t="s">
        <v>341</v>
      </c>
      <c r="G658" s="114" t="s">
        <v>1163</v>
      </c>
      <c r="H658" s="114" t="s">
        <v>398</v>
      </c>
      <c r="I658" s="116">
        <v>219.84</v>
      </c>
      <c r="J658" s="114" t="s">
        <v>350</v>
      </c>
      <c r="K658" s="114" t="s">
        <v>42</v>
      </c>
      <c r="L658" s="117" t="s">
        <v>1349</v>
      </c>
    </row>
    <row r="659" spans="1:12" s="106" customFormat="1" ht="15" customHeight="1">
      <c r="A659" s="113">
        <v>2020</v>
      </c>
      <c r="B659" s="114">
        <v>623</v>
      </c>
      <c r="C659" s="115">
        <v>43928</v>
      </c>
      <c r="D659" s="115">
        <v>43846</v>
      </c>
      <c r="E659" s="114" t="s">
        <v>1857</v>
      </c>
      <c r="F659" s="114" t="s">
        <v>475</v>
      </c>
      <c r="G659" s="114" t="s">
        <v>574</v>
      </c>
      <c r="H659" s="114" t="s">
        <v>1604</v>
      </c>
      <c r="I659" s="116">
        <v>134.1</v>
      </c>
      <c r="J659" s="114" t="s">
        <v>350</v>
      </c>
      <c r="K659" s="114" t="s">
        <v>183</v>
      </c>
      <c r="L659" s="117" t="s">
        <v>1856</v>
      </c>
    </row>
    <row r="660" spans="1:12" s="106" customFormat="1" ht="15" customHeight="1">
      <c r="A660" s="113">
        <v>2020</v>
      </c>
      <c r="B660" s="114">
        <v>623</v>
      </c>
      <c r="C660" s="115">
        <v>43928</v>
      </c>
      <c r="D660" s="115">
        <v>43846</v>
      </c>
      <c r="E660" s="114" t="s">
        <v>569</v>
      </c>
      <c r="F660" s="114" t="s">
        <v>3235</v>
      </c>
      <c r="G660" s="114" t="s">
        <v>570</v>
      </c>
      <c r="H660" s="114" t="s">
        <v>1604</v>
      </c>
      <c r="I660" s="116">
        <v>134.1</v>
      </c>
      <c r="J660" s="114" t="s">
        <v>350</v>
      </c>
      <c r="K660" s="114" t="s">
        <v>183</v>
      </c>
      <c r="L660" s="117" t="s">
        <v>1856</v>
      </c>
    </row>
    <row r="661" spans="1:12" s="106" customFormat="1" ht="15" customHeight="1">
      <c r="A661" s="113">
        <v>2020</v>
      </c>
      <c r="B661" s="114">
        <v>623</v>
      </c>
      <c r="C661" s="115">
        <v>43928</v>
      </c>
      <c r="D661" s="115">
        <v>43846</v>
      </c>
      <c r="E661" s="114" t="s">
        <v>575</v>
      </c>
      <c r="F661" s="114" t="s">
        <v>3235</v>
      </c>
      <c r="G661" s="114" t="s">
        <v>576</v>
      </c>
      <c r="H661" s="114" t="s">
        <v>1604</v>
      </c>
      <c r="I661" s="116">
        <v>134.1</v>
      </c>
      <c r="J661" s="114" t="s">
        <v>350</v>
      </c>
      <c r="K661" s="114" t="s">
        <v>183</v>
      </c>
      <c r="L661" s="117" t="s">
        <v>1856</v>
      </c>
    </row>
    <row r="662" spans="1:12" s="106" customFormat="1" ht="15" customHeight="1">
      <c r="A662" s="113">
        <v>2020</v>
      </c>
      <c r="B662" s="114">
        <v>623</v>
      </c>
      <c r="C662" s="115">
        <v>43928</v>
      </c>
      <c r="D662" s="115">
        <v>43846</v>
      </c>
      <c r="E662" s="114"/>
      <c r="F662" s="114" t="s">
        <v>3235</v>
      </c>
      <c r="G662" s="114" t="s">
        <v>576</v>
      </c>
      <c r="H662" s="114" t="s">
        <v>1604</v>
      </c>
      <c r="I662" s="116">
        <v>134.1</v>
      </c>
      <c r="J662" s="114" t="s">
        <v>350</v>
      </c>
      <c r="K662" s="114" t="s">
        <v>183</v>
      </c>
      <c r="L662" s="117" t="s">
        <v>1856</v>
      </c>
    </row>
    <row r="663" spans="1:12" s="106" customFormat="1" ht="15" customHeight="1">
      <c r="A663" s="113">
        <v>2019</v>
      </c>
      <c r="B663" s="114">
        <v>2102</v>
      </c>
      <c r="C663" s="115">
        <v>43805</v>
      </c>
      <c r="D663" s="115">
        <v>43847</v>
      </c>
      <c r="E663" s="114"/>
      <c r="F663" s="114" t="s">
        <v>3235</v>
      </c>
      <c r="G663" s="114" t="s">
        <v>1623</v>
      </c>
      <c r="H663" s="114" t="s">
        <v>476</v>
      </c>
      <c r="I663" s="116">
        <v>696.84</v>
      </c>
      <c r="J663" s="114" t="s">
        <v>350</v>
      </c>
      <c r="K663" s="114" t="s">
        <v>128</v>
      </c>
      <c r="L663" s="117" t="s">
        <v>615</v>
      </c>
    </row>
    <row r="664" spans="1:12" s="106" customFormat="1" ht="15" customHeight="1">
      <c r="A664" s="113">
        <v>2019</v>
      </c>
      <c r="B664" s="114">
        <v>1759</v>
      </c>
      <c r="C664" s="115">
        <v>43739</v>
      </c>
      <c r="D664" s="115">
        <v>43847</v>
      </c>
      <c r="E664" s="114" t="s">
        <v>706</v>
      </c>
      <c r="F664" s="114" t="s">
        <v>341</v>
      </c>
      <c r="G664" s="114" t="s">
        <v>707</v>
      </c>
      <c r="H664" s="114" t="s">
        <v>1410</v>
      </c>
      <c r="I664" s="116">
        <v>520.44000000000005</v>
      </c>
      <c r="J664" s="114" t="s">
        <v>350</v>
      </c>
      <c r="K664" s="114" t="s">
        <v>41</v>
      </c>
      <c r="L664" s="117" t="s">
        <v>1180</v>
      </c>
    </row>
    <row r="665" spans="1:12" s="106" customFormat="1" ht="15" customHeight="1">
      <c r="A665" s="113">
        <v>2019</v>
      </c>
      <c r="B665" s="114">
        <v>2068</v>
      </c>
      <c r="C665" s="115">
        <v>43797</v>
      </c>
      <c r="D665" s="115">
        <v>43850</v>
      </c>
      <c r="E665" s="114"/>
      <c r="F665" s="114" t="s">
        <v>3235</v>
      </c>
      <c r="G665" s="114" t="s">
        <v>1603</v>
      </c>
      <c r="H665" s="114" t="s">
        <v>1604</v>
      </c>
      <c r="I665" s="116">
        <v>609.48</v>
      </c>
      <c r="J665" s="114" t="s">
        <v>350</v>
      </c>
      <c r="K665" s="114" t="s">
        <v>96</v>
      </c>
      <c r="L665" s="117" t="s">
        <v>354</v>
      </c>
    </row>
    <row r="666" spans="1:12" s="106" customFormat="1" ht="15" customHeight="1">
      <c r="A666" s="113">
        <v>2019</v>
      </c>
      <c r="B666" s="114">
        <v>1601</v>
      </c>
      <c r="C666" s="115">
        <v>43712</v>
      </c>
      <c r="D666" s="115">
        <v>43850</v>
      </c>
      <c r="E666" s="114" t="s">
        <v>1324</v>
      </c>
      <c r="F666" s="114" t="s">
        <v>353</v>
      </c>
      <c r="G666" s="114" t="s">
        <v>602</v>
      </c>
      <c r="H666" s="114" t="s">
        <v>1325</v>
      </c>
      <c r="I666" s="116">
        <v>270.95999999999998</v>
      </c>
      <c r="J666" s="114" t="s">
        <v>350</v>
      </c>
      <c r="K666" s="114" t="s">
        <v>28</v>
      </c>
      <c r="L666" s="117" t="s">
        <v>689</v>
      </c>
    </row>
    <row r="667" spans="1:12" s="106" customFormat="1" ht="15" customHeight="1">
      <c r="A667" s="113">
        <v>2020</v>
      </c>
      <c r="B667" s="114">
        <v>33</v>
      </c>
      <c r="C667" s="115">
        <v>43843</v>
      </c>
      <c r="D667" s="115">
        <v>43850</v>
      </c>
      <c r="E667" s="114" t="s">
        <v>658</v>
      </c>
      <c r="F667" s="114" t="s">
        <v>3235</v>
      </c>
      <c r="G667" s="114" t="s">
        <v>659</v>
      </c>
      <c r="H667" s="114" t="s">
        <v>554</v>
      </c>
      <c r="I667" s="116">
        <v>57.48</v>
      </c>
      <c r="J667" s="114" t="s">
        <v>350</v>
      </c>
      <c r="K667" s="114" t="s">
        <v>39</v>
      </c>
      <c r="L667" s="117" t="s">
        <v>661</v>
      </c>
    </row>
    <row r="668" spans="1:12" s="106" customFormat="1" ht="15" customHeight="1">
      <c r="A668" s="113">
        <v>2019</v>
      </c>
      <c r="B668" s="114">
        <v>1795</v>
      </c>
      <c r="C668" s="115">
        <v>43745</v>
      </c>
      <c r="D668" s="115">
        <v>43851</v>
      </c>
      <c r="E668" s="114" t="s">
        <v>1422</v>
      </c>
      <c r="F668" s="114" t="s">
        <v>3248</v>
      </c>
      <c r="G668" s="114" t="s">
        <v>1423</v>
      </c>
      <c r="H668" s="114" t="s">
        <v>302</v>
      </c>
      <c r="I668" s="116">
        <v>291.66000000000003</v>
      </c>
      <c r="J668" s="114" t="s">
        <v>350</v>
      </c>
      <c r="K668" s="114" t="s">
        <v>176</v>
      </c>
      <c r="L668" s="117" t="s">
        <v>1424</v>
      </c>
    </row>
    <row r="669" spans="1:12" s="106" customFormat="1" ht="15" customHeight="1">
      <c r="A669" s="113">
        <v>2019</v>
      </c>
      <c r="B669" s="114">
        <v>1795</v>
      </c>
      <c r="C669" s="115">
        <v>43745</v>
      </c>
      <c r="D669" s="115">
        <v>43851</v>
      </c>
      <c r="E669" s="114" t="s">
        <v>1425</v>
      </c>
      <c r="F669" s="114" t="s">
        <v>3248</v>
      </c>
      <c r="G669" s="114" t="s">
        <v>1423</v>
      </c>
      <c r="H669" s="114" t="s">
        <v>302</v>
      </c>
      <c r="I669" s="116">
        <v>291.66000000000003</v>
      </c>
      <c r="J669" s="114" t="s">
        <v>350</v>
      </c>
      <c r="K669" s="114" t="s">
        <v>176</v>
      </c>
      <c r="L669" s="117" t="s">
        <v>1424</v>
      </c>
    </row>
    <row r="670" spans="1:12" s="106" customFormat="1" ht="15" customHeight="1">
      <c r="A670" s="113">
        <v>2019</v>
      </c>
      <c r="B670" s="114">
        <v>1795</v>
      </c>
      <c r="C670" s="115">
        <v>43745</v>
      </c>
      <c r="D670" s="115">
        <v>43851</v>
      </c>
      <c r="E670" s="114" t="s">
        <v>1426</v>
      </c>
      <c r="F670" s="114" t="s">
        <v>3248</v>
      </c>
      <c r="G670" s="114" t="s">
        <v>1423</v>
      </c>
      <c r="H670" s="114" t="s">
        <v>302</v>
      </c>
      <c r="I670" s="116">
        <v>291.66000000000003</v>
      </c>
      <c r="J670" s="114" t="s">
        <v>350</v>
      </c>
      <c r="K670" s="114" t="s">
        <v>176</v>
      </c>
      <c r="L670" s="117" t="s">
        <v>1424</v>
      </c>
    </row>
    <row r="671" spans="1:12" s="106" customFormat="1" ht="15" customHeight="1">
      <c r="A671" s="113">
        <v>2019</v>
      </c>
      <c r="B671" s="114">
        <v>1795</v>
      </c>
      <c r="C671" s="115">
        <v>43745</v>
      </c>
      <c r="D671" s="115">
        <v>43851</v>
      </c>
      <c r="E671" s="114" t="s">
        <v>1427</v>
      </c>
      <c r="F671" s="114" t="s">
        <v>3248</v>
      </c>
      <c r="G671" s="114" t="s">
        <v>1423</v>
      </c>
      <c r="H671" s="114" t="s">
        <v>302</v>
      </c>
      <c r="I671" s="116">
        <v>291.66000000000003</v>
      </c>
      <c r="J671" s="114" t="s">
        <v>350</v>
      </c>
      <c r="K671" s="114" t="s">
        <v>176</v>
      </c>
      <c r="L671" s="117" t="s">
        <v>1424</v>
      </c>
    </row>
    <row r="672" spans="1:12" s="106" customFormat="1" ht="15" customHeight="1">
      <c r="A672" s="113">
        <v>2019</v>
      </c>
      <c r="B672" s="114">
        <v>1923</v>
      </c>
      <c r="C672" s="115">
        <v>43773</v>
      </c>
      <c r="D672" s="115">
        <v>43851</v>
      </c>
      <c r="E672" s="114" t="s">
        <v>1523</v>
      </c>
      <c r="F672" s="114" t="s">
        <v>647</v>
      </c>
      <c r="G672" s="114" t="s">
        <v>1082</v>
      </c>
      <c r="H672" s="114" t="s">
        <v>302</v>
      </c>
      <c r="I672" s="116">
        <v>2031.24</v>
      </c>
      <c r="J672" s="114" t="s">
        <v>350</v>
      </c>
      <c r="K672" s="114" t="s">
        <v>75</v>
      </c>
      <c r="L672" s="117" t="s">
        <v>1128</v>
      </c>
    </row>
    <row r="673" spans="1:12" s="106" customFormat="1" ht="15" customHeight="1">
      <c r="A673" s="113">
        <v>2019</v>
      </c>
      <c r="B673" s="114">
        <v>1490</v>
      </c>
      <c r="C673" s="115">
        <v>43678</v>
      </c>
      <c r="D673" s="115">
        <v>43852</v>
      </c>
      <c r="E673" s="114" t="s">
        <v>1256</v>
      </c>
      <c r="F673" s="114" t="s">
        <v>1218</v>
      </c>
      <c r="G673" s="114" t="s">
        <v>1218</v>
      </c>
      <c r="H673" s="114" t="s">
        <v>1092</v>
      </c>
      <c r="I673" s="116">
        <v>78</v>
      </c>
      <c r="J673" s="114" t="s">
        <v>350</v>
      </c>
      <c r="K673" s="114" t="s">
        <v>171</v>
      </c>
      <c r="L673" s="117" t="s">
        <v>1257</v>
      </c>
    </row>
    <row r="674" spans="1:12" s="106" customFormat="1" ht="15" customHeight="1">
      <c r="A674" s="113">
        <v>2019</v>
      </c>
      <c r="B674" s="114">
        <v>1491</v>
      </c>
      <c r="C674" s="115">
        <v>43678</v>
      </c>
      <c r="D674" s="115">
        <v>43852</v>
      </c>
      <c r="E674" s="114" t="s">
        <v>1258</v>
      </c>
      <c r="F674" s="114" t="s">
        <v>1218</v>
      </c>
      <c r="G674" s="114" t="s">
        <v>1218</v>
      </c>
      <c r="H674" s="114" t="s">
        <v>1092</v>
      </c>
      <c r="I674" s="116">
        <v>78</v>
      </c>
      <c r="J674" s="114" t="s">
        <v>350</v>
      </c>
      <c r="K674" s="114" t="s">
        <v>172</v>
      </c>
      <c r="L674" s="117" t="s">
        <v>1259</v>
      </c>
    </row>
    <row r="675" spans="1:12" s="106" customFormat="1" ht="15" customHeight="1">
      <c r="A675" s="113">
        <v>2019</v>
      </c>
      <c r="B675" s="114">
        <v>1527</v>
      </c>
      <c r="C675" s="115">
        <v>43686</v>
      </c>
      <c r="D675" s="115">
        <v>43852</v>
      </c>
      <c r="E675" s="114" t="s">
        <v>1291</v>
      </c>
      <c r="F675" s="114" t="s">
        <v>1218</v>
      </c>
      <c r="G675" s="114" t="s">
        <v>1218</v>
      </c>
      <c r="H675" s="114" t="s">
        <v>1092</v>
      </c>
      <c r="I675" s="116">
        <v>78</v>
      </c>
      <c r="J675" s="114" t="s">
        <v>350</v>
      </c>
      <c r="K675" s="114" t="s">
        <v>120</v>
      </c>
      <c r="L675" s="117" t="s">
        <v>738</v>
      </c>
    </row>
    <row r="676" spans="1:12" s="106" customFormat="1" ht="15" customHeight="1">
      <c r="A676" s="113">
        <v>2019</v>
      </c>
      <c r="B676" s="114">
        <v>1489</v>
      </c>
      <c r="C676" s="115">
        <v>43678</v>
      </c>
      <c r="D676" s="115">
        <v>43852</v>
      </c>
      <c r="E676" s="114" t="s">
        <v>1249</v>
      </c>
      <c r="F676" s="114" t="s">
        <v>1218</v>
      </c>
      <c r="G676" s="114" t="s">
        <v>1250</v>
      </c>
      <c r="H676" s="114" t="s">
        <v>1092</v>
      </c>
      <c r="I676" s="116">
        <v>78</v>
      </c>
      <c r="J676" s="114" t="s">
        <v>350</v>
      </c>
      <c r="K676" s="114" t="s">
        <v>122</v>
      </c>
      <c r="L676" s="117" t="s">
        <v>755</v>
      </c>
    </row>
    <row r="677" spans="1:12" s="106" customFormat="1" ht="15" customHeight="1">
      <c r="A677" s="113">
        <v>2019</v>
      </c>
      <c r="B677" s="114">
        <v>1489</v>
      </c>
      <c r="C677" s="115">
        <v>43678</v>
      </c>
      <c r="D677" s="115">
        <v>43852</v>
      </c>
      <c r="E677" s="114" t="s">
        <v>1254</v>
      </c>
      <c r="F677" s="114" t="s">
        <v>1218</v>
      </c>
      <c r="G677" s="114" t="s">
        <v>1255</v>
      </c>
      <c r="H677" s="114" t="s">
        <v>1092</v>
      </c>
      <c r="I677" s="116">
        <v>78</v>
      </c>
      <c r="J677" s="114" t="s">
        <v>350</v>
      </c>
      <c r="K677" s="114" t="s">
        <v>177</v>
      </c>
      <c r="L677" s="117" t="s">
        <v>1253</v>
      </c>
    </row>
    <row r="678" spans="1:12" s="106" customFormat="1" ht="15" customHeight="1">
      <c r="A678" s="113">
        <v>2019</v>
      </c>
      <c r="B678" s="114">
        <v>1722</v>
      </c>
      <c r="C678" s="115">
        <v>43734</v>
      </c>
      <c r="D678" s="115">
        <v>43852</v>
      </c>
      <c r="E678" s="114" t="s">
        <v>1388</v>
      </c>
      <c r="F678" s="114" t="s">
        <v>1218</v>
      </c>
      <c r="G678" s="114" t="s">
        <v>1389</v>
      </c>
      <c r="H678" s="114" t="s">
        <v>1390</v>
      </c>
      <c r="I678" s="116">
        <v>296.39999999999998</v>
      </c>
      <c r="J678" s="114" t="s">
        <v>350</v>
      </c>
      <c r="K678" s="114" t="s">
        <v>164</v>
      </c>
      <c r="L678" s="117" t="s">
        <v>1391</v>
      </c>
    </row>
    <row r="679" spans="1:12" s="106" customFormat="1" ht="15" customHeight="1">
      <c r="A679" s="113">
        <v>2019</v>
      </c>
      <c r="B679" s="114">
        <v>1489</v>
      </c>
      <c r="C679" s="115">
        <v>43678</v>
      </c>
      <c r="D679" s="115">
        <v>43852</v>
      </c>
      <c r="E679" s="114" t="s">
        <v>1251</v>
      </c>
      <c r="F679" s="114" t="s">
        <v>1218</v>
      </c>
      <c r="G679" s="114" t="s">
        <v>1252</v>
      </c>
      <c r="H679" s="114" t="s">
        <v>1092</v>
      </c>
      <c r="I679" s="116">
        <v>78</v>
      </c>
      <c r="J679" s="114" t="s">
        <v>350</v>
      </c>
      <c r="K679" s="114" t="s">
        <v>177</v>
      </c>
      <c r="L679" s="117" t="s">
        <v>1253</v>
      </c>
    </row>
    <row r="680" spans="1:12" s="106" customFormat="1" ht="15" customHeight="1">
      <c r="A680" s="113">
        <v>2019</v>
      </c>
      <c r="B680" s="114">
        <v>2070</v>
      </c>
      <c r="C680" s="115">
        <v>43797</v>
      </c>
      <c r="D680" s="115">
        <v>43852</v>
      </c>
      <c r="E680" s="114" t="s">
        <v>1607</v>
      </c>
      <c r="F680" s="114" t="s">
        <v>2773</v>
      </c>
      <c r="G680" s="114" t="s">
        <v>1608</v>
      </c>
      <c r="H680" s="114" t="s">
        <v>1609</v>
      </c>
      <c r="I680" s="116">
        <v>3060</v>
      </c>
      <c r="J680" s="114" t="s">
        <v>350</v>
      </c>
      <c r="K680" s="114" t="s">
        <v>166</v>
      </c>
      <c r="L680" s="117" t="s">
        <v>1610</v>
      </c>
    </row>
    <row r="681" spans="1:12" s="106" customFormat="1" ht="15" customHeight="1">
      <c r="A681" s="113">
        <v>2019</v>
      </c>
      <c r="B681" s="114">
        <v>2069</v>
      </c>
      <c r="C681" s="115">
        <v>43797</v>
      </c>
      <c r="D681" s="115">
        <v>43852</v>
      </c>
      <c r="E681" s="114" t="s">
        <v>1605</v>
      </c>
      <c r="F681" s="114" t="s">
        <v>3239</v>
      </c>
      <c r="G681" s="114" t="s">
        <v>1606</v>
      </c>
      <c r="H681" s="114" t="s">
        <v>398</v>
      </c>
      <c r="I681" s="116">
        <v>5852.16</v>
      </c>
      <c r="J681" s="114" t="s">
        <v>350</v>
      </c>
      <c r="K681" s="114" t="s">
        <v>29</v>
      </c>
      <c r="L681" s="117" t="s">
        <v>315</v>
      </c>
    </row>
    <row r="682" spans="1:12" s="106" customFormat="1" ht="15" customHeight="1">
      <c r="A682" s="113">
        <v>2019</v>
      </c>
      <c r="B682" s="114">
        <v>2145</v>
      </c>
      <c r="C682" s="115">
        <v>43811</v>
      </c>
      <c r="D682" s="115">
        <v>43853</v>
      </c>
      <c r="E682" s="114"/>
      <c r="F682" s="114" t="s">
        <v>3262</v>
      </c>
      <c r="G682" s="114" t="s">
        <v>1636</v>
      </c>
      <c r="H682" s="114" t="s">
        <v>831</v>
      </c>
      <c r="I682" s="116">
        <v>1828.2</v>
      </c>
      <c r="J682" s="114" t="s">
        <v>350</v>
      </c>
      <c r="K682" s="114" t="s">
        <v>32</v>
      </c>
      <c r="L682" s="117" t="s">
        <v>591</v>
      </c>
    </row>
    <row r="683" spans="1:12" s="106" customFormat="1" ht="15" customHeight="1">
      <c r="A683" s="113">
        <v>2019</v>
      </c>
      <c r="B683" s="114">
        <v>2139</v>
      </c>
      <c r="C683" s="115">
        <v>43811</v>
      </c>
      <c r="D683" s="115">
        <v>43853</v>
      </c>
      <c r="E683" s="114" t="s">
        <v>1633</v>
      </c>
      <c r="F683" s="114" t="s">
        <v>3203</v>
      </c>
      <c r="G683" s="114" t="s">
        <v>1634</v>
      </c>
      <c r="H683" s="114" t="s">
        <v>1635</v>
      </c>
      <c r="I683" s="116">
        <v>279.60000000000002</v>
      </c>
      <c r="J683" s="114" t="s">
        <v>350</v>
      </c>
      <c r="K683" s="114" t="s">
        <v>119</v>
      </c>
      <c r="L683" s="117" t="s">
        <v>748</v>
      </c>
    </row>
    <row r="684" spans="1:12" s="106" customFormat="1" ht="15" customHeight="1">
      <c r="A684" s="113">
        <v>2019</v>
      </c>
      <c r="B684" s="114">
        <v>1777</v>
      </c>
      <c r="C684" s="115">
        <v>43740</v>
      </c>
      <c r="D684" s="115">
        <v>43854</v>
      </c>
      <c r="E684" s="114" t="s">
        <v>1392</v>
      </c>
      <c r="F684" s="114" t="s">
        <v>973</v>
      </c>
      <c r="G684" s="114" t="s">
        <v>1393</v>
      </c>
      <c r="H684" s="114" t="s">
        <v>1411</v>
      </c>
      <c r="I684" s="116">
        <v>980.94</v>
      </c>
      <c r="J684" s="114" t="s">
        <v>350</v>
      </c>
      <c r="K684" s="114" t="s">
        <v>164</v>
      </c>
      <c r="L684" s="117" t="s">
        <v>1391</v>
      </c>
    </row>
    <row r="685" spans="1:12" s="106" customFormat="1" ht="15" customHeight="1">
      <c r="A685" s="113">
        <v>2019</v>
      </c>
      <c r="B685" s="114">
        <v>1708</v>
      </c>
      <c r="C685" s="115">
        <v>43728</v>
      </c>
      <c r="D685" s="115">
        <v>43854</v>
      </c>
      <c r="E685" s="114" t="s">
        <v>1380</v>
      </c>
      <c r="F685" s="114" t="s">
        <v>1894</v>
      </c>
      <c r="G685" s="114" t="s">
        <v>1381</v>
      </c>
      <c r="H685" s="114" t="s">
        <v>710</v>
      </c>
      <c r="I685" s="116">
        <v>320.16000000000003</v>
      </c>
      <c r="J685" s="114" t="s">
        <v>350</v>
      </c>
      <c r="K685" s="114" t="s">
        <v>44</v>
      </c>
      <c r="L685" s="117" t="s">
        <v>1245</v>
      </c>
    </row>
    <row r="686" spans="1:12" s="106" customFormat="1" ht="15" customHeight="1">
      <c r="A686" s="113">
        <v>2020</v>
      </c>
      <c r="B686" s="114">
        <v>15</v>
      </c>
      <c r="C686" s="115">
        <v>43838</v>
      </c>
      <c r="D686" s="115">
        <v>43855</v>
      </c>
      <c r="E686" s="114" t="s">
        <v>1661</v>
      </c>
      <c r="F686" s="114" t="s">
        <v>3198</v>
      </c>
      <c r="G686" s="114" t="s">
        <v>1662</v>
      </c>
      <c r="H686" s="114" t="s">
        <v>1663</v>
      </c>
      <c r="I686" s="116">
        <v>184.32</v>
      </c>
      <c r="J686" s="114" t="s">
        <v>350</v>
      </c>
      <c r="K686" s="114" t="s">
        <v>29</v>
      </c>
      <c r="L686" s="117" t="s">
        <v>315</v>
      </c>
    </row>
    <row r="687" spans="1:12" s="106" customFormat="1" ht="15" customHeight="1">
      <c r="A687" s="113">
        <v>2020</v>
      </c>
      <c r="B687" s="114">
        <v>72</v>
      </c>
      <c r="C687" s="115">
        <v>43845</v>
      </c>
      <c r="D687" s="115">
        <v>43857</v>
      </c>
      <c r="E687" s="114" t="s">
        <v>1670</v>
      </c>
      <c r="F687" s="114" t="s">
        <v>3236</v>
      </c>
      <c r="G687" s="114" t="s">
        <v>1671</v>
      </c>
      <c r="H687" s="114" t="s">
        <v>372</v>
      </c>
      <c r="I687" s="116">
        <v>18</v>
      </c>
      <c r="J687" s="114" t="s">
        <v>350</v>
      </c>
      <c r="K687" s="114" t="s">
        <v>97</v>
      </c>
      <c r="L687" s="117" t="s">
        <v>1668</v>
      </c>
    </row>
    <row r="688" spans="1:12" s="106" customFormat="1" ht="15" customHeight="1">
      <c r="A688" s="113">
        <v>2020</v>
      </c>
      <c r="B688" s="114">
        <v>72</v>
      </c>
      <c r="C688" s="115">
        <v>43845</v>
      </c>
      <c r="D688" s="115">
        <v>43857</v>
      </c>
      <c r="E688" s="114" t="s">
        <v>1666</v>
      </c>
      <c r="F688" s="114" t="s">
        <v>3265</v>
      </c>
      <c r="G688" s="114" t="s">
        <v>1667</v>
      </c>
      <c r="H688" s="114" t="s">
        <v>372</v>
      </c>
      <c r="I688" s="116">
        <v>18</v>
      </c>
      <c r="J688" s="114" t="s">
        <v>350</v>
      </c>
      <c r="K688" s="114" t="s">
        <v>97</v>
      </c>
      <c r="L688" s="117" t="s">
        <v>1668</v>
      </c>
    </row>
    <row r="689" spans="1:12" s="106" customFormat="1" ht="15" customHeight="1">
      <c r="A689" s="113">
        <v>2020</v>
      </c>
      <c r="B689" s="114">
        <v>72</v>
      </c>
      <c r="C689" s="115">
        <v>43845</v>
      </c>
      <c r="D689" s="115">
        <v>43857</v>
      </c>
      <c r="E689" s="114" t="s">
        <v>1669</v>
      </c>
      <c r="F689" s="114" t="s">
        <v>3265</v>
      </c>
      <c r="G689" s="114" t="s">
        <v>1667</v>
      </c>
      <c r="H689" s="114" t="s">
        <v>372</v>
      </c>
      <c r="I689" s="116">
        <v>18</v>
      </c>
      <c r="J689" s="114" t="s">
        <v>350</v>
      </c>
      <c r="K689" s="114" t="s">
        <v>97</v>
      </c>
      <c r="L689" s="117" t="s">
        <v>1668</v>
      </c>
    </row>
    <row r="690" spans="1:12" s="106" customFormat="1" ht="15" customHeight="1">
      <c r="A690" s="113">
        <v>2019</v>
      </c>
      <c r="B690" s="114">
        <v>2163</v>
      </c>
      <c r="C690" s="115">
        <v>43829</v>
      </c>
      <c r="D690" s="115">
        <v>43857</v>
      </c>
      <c r="E690" s="114" t="s">
        <v>1649</v>
      </c>
      <c r="F690" s="114" t="s">
        <v>3203</v>
      </c>
      <c r="G690" s="114" t="s">
        <v>1650</v>
      </c>
      <c r="H690" s="114" t="s">
        <v>1651</v>
      </c>
      <c r="I690" s="116">
        <v>141.21</v>
      </c>
      <c r="J690" s="114" t="s">
        <v>350</v>
      </c>
      <c r="K690" s="114" t="s">
        <v>56</v>
      </c>
      <c r="L690" s="117" t="s">
        <v>698</v>
      </c>
    </row>
    <row r="691" spans="1:12" s="106" customFormat="1" ht="15" customHeight="1">
      <c r="A691" s="113">
        <v>2019</v>
      </c>
      <c r="B691" s="114">
        <v>2163</v>
      </c>
      <c r="C691" s="115">
        <v>43829</v>
      </c>
      <c r="D691" s="115">
        <v>43857</v>
      </c>
      <c r="E691" s="114" t="s">
        <v>1652</v>
      </c>
      <c r="F691" s="114" t="s">
        <v>3203</v>
      </c>
      <c r="G691" s="114" t="s">
        <v>1650</v>
      </c>
      <c r="H691" s="114" t="s">
        <v>1651</v>
      </c>
      <c r="I691" s="116">
        <v>141.21</v>
      </c>
      <c r="J691" s="114" t="s">
        <v>350</v>
      </c>
      <c r="K691" s="114" t="s">
        <v>56</v>
      </c>
      <c r="L691" s="117" t="s">
        <v>698</v>
      </c>
    </row>
    <row r="692" spans="1:12" s="106" customFormat="1" ht="15" customHeight="1">
      <c r="A692" s="113">
        <v>2019</v>
      </c>
      <c r="B692" s="114">
        <v>2163</v>
      </c>
      <c r="C692" s="115">
        <v>43829</v>
      </c>
      <c r="D692" s="115">
        <v>43857</v>
      </c>
      <c r="E692" s="114" t="s">
        <v>1653</v>
      </c>
      <c r="F692" s="114" t="s">
        <v>3203</v>
      </c>
      <c r="G692" s="114" t="s">
        <v>1650</v>
      </c>
      <c r="H692" s="114" t="s">
        <v>1651</v>
      </c>
      <c r="I692" s="116">
        <v>141.21</v>
      </c>
      <c r="J692" s="114" t="s">
        <v>350</v>
      </c>
      <c r="K692" s="114" t="s">
        <v>56</v>
      </c>
      <c r="L692" s="117" t="s">
        <v>698</v>
      </c>
    </row>
    <row r="693" spans="1:12" s="106" customFormat="1" ht="15" customHeight="1">
      <c r="A693" s="113">
        <v>2019</v>
      </c>
      <c r="B693" s="114">
        <v>2163</v>
      </c>
      <c r="C693" s="115">
        <v>43829</v>
      </c>
      <c r="D693" s="115">
        <v>43857</v>
      </c>
      <c r="E693" s="114" t="s">
        <v>1654</v>
      </c>
      <c r="F693" s="114" t="s">
        <v>3203</v>
      </c>
      <c r="G693" s="114" t="s">
        <v>1650</v>
      </c>
      <c r="H693" s="114" t="s">
        <v>1651</v>
      </c>
      <c r="I693" s="116">
        <v>141.21</v>
      </c>
      <c r="J693" s="114" t="s">
        <v>350</v>
      </c>
      <c r="K693" s="114" t="s">
        <v>56</v>
      </c>
      <c r="L693" s="117" t="s">
        <v>698</v>
      </c>
    </row>
    <row r="694" spans="1:12" s="106" customFormat="1" ht="15" customHeight="1">
      <c r="A694" s="113">
        <v>2020</v>
      </c>
      <c r="B694" s="114">
        <v>72</v>
      </c>
      <c r="C694" s="115">
        <v>43845</v>
      </c>
      <c r="D694" s="115">
        <v>43857</v>
      </c>
      <c r="E694" s="114" t="s">
        <v>1672</v>
      </c>
      <c r="F694" s="114" t="s">
        <v>1673</v>
      </c>
      <c r="G694" s="114" t="s">
        <v>1673</v>
      </c>
      <c r="H694" s="114" t="s">
        <v>372</v>
      </c>
      <c r="I694" s="116">
        <v>18</v>
      </c>
      <c r="J694" s="114" t="s">
        <v>350</v>
      </c>
      <c r="K694" s="114" t="s">
        <v>97</v>
      </c>
      <c r="L694" s="117" t="s">
        <v>1668</v>
      </c>
    </row>
    <row r="695" spans="1:12" s="106" customFormat="1" ht="15" customHeight="1">
      <c r="A695" s="113">
        <v>2019</v>
      </c>
      <c r="B695" s="114">
        <v>2076</v>
      </c>
      <c r="C695" s="115">
        <v>43801</v>
      </c>
      <c r="D695" s="115">
        <v>43857</v>
      </c>
      <c r="E695" s="114"/>
      <c r="F695" s="114" t="s">
        <v>341</v>
      </c>
      <c r="G695" s="114" t="s">
        <v>1612</v>
      </c>
      <c r="H695" s="114" t="s">
        <v>1347</v>
      </c>
      <c r="I695" s="116">
        <v>413.76</v>
      </c>
      <c r="J695" s="114" t="s">
        <v>350</v>
      </c>
      <c r="K695" s="114" t="s">
        <v>43</v>
      </c>
      <c r="L695" s="117" t="s">
        <v>1334</v>
      </c>
    </row>
    <row r="696" spans="1:12" s="106" customFormat="1" ht="15" customHeight="1">
      <c r="A696" s="113">
        <v>2019</v>
      </c>
      <c r="B696" s="114">
        <v>1638</v>
      </c>
      <c r="C696" s="115">
        <v>43717</v>
      </c>
      <c r="D696" s="115">
        <v>43857</v>
      </c>
      <c r="E696" s="114" t="s">
        <v>430</v>
      </c>
      <c r="F696" s="114" t="s">
        <v>341</v>
      </c>
      <c r="G696" s="114" t="s">
        <v>341</v>
      </c>
      <c r="H696" s="114" t="s">
        <v>1345</v>
      </c>
      <c r="I696" s="116">
        <v>514.79999999999995</v>
      </c>
      <c r="J696" s="114" t="s">
        <v>350</v>
      </c>
      <c r="K696" s="114" t="s">
        <v>46</v>
      </c>
      <c r="L696" s="117" t="s">
        <v>1120</v>
      </c>
    </row>
    <row r="697" spans="1:12" s="106" customFormat="1" ht="15" customHeight="1">
      <c r="A697" s="113">
        <v>2019</v>
      </c>
      <c r="B697" s="114">
        <v>1639</v>
      </c>
      <c r="C697" s="115">
        <v>43717</v>
      </c>
      <c r="D697" s="115">
        <v>43857</v>
      </c>
      <c r="E697" s="114"/>
      <c r="F697" s="114" t="s">
        <v>341</v>
      </c>
      <c r="G697" s="114" t="s">
        <v>1346</v>
      </c>
      <c r="H697" s="114" t="s">
        <v>1347</v>
      </c>
      <c r="I697" s="116">
        <v>413.76</v>
      </c>
      <c r="J697" s="114" t="s">
        <v>350</v>
      </c>
      <c r="K697" s="114" t="s">
        <v>43</v>
      </c>
      <c r="L697" s="117" t="s">
        <v>1334</v>
      </c>
    </row>
    <row r="698" spans="1:12" s="106" customFormat="1" ht="15" customHeight="1">
      <c r="A698" s="113">
        <v>2019</v>
      </c>
      <c r="B698" s="114">
        <v>1640</v>
      </c>
      <c r="C698" s="115">
        <v>43717</v>
      </c>
      <c r="D698" s="115">
        <v>43857</v>
      </c>
      <c r="E698" s="114" t="s">
        <v>360</v>
      </c>
      <c r="F698" s="114" t="s">
        <v>341</v>
      </c>
      <c r="G698" s="114" t="s">
        <v>361</v>
      </c>
      <c r="H698" s="114" t="s">
        <v>1347</v>
      </c>
      <c r="I698" s="116">
        <v>413.76</v>
      </c>
      <c r="J698" s="114" t="s">
        <v>350</v>
      </c>
      <c r="K698" s="114" t="s">
        <v>43</v>
      </c>
      <c r="L698" s="117" t="s">
        <v>1334</v>
      </c>
    </row>
    <row r="699" spans="1:12" s="106" customFormat="1" ht="15" customHeight="1">
      <c r="A699" s="113">
        <v>2019</v>
      </c>
      <c r="B699" s="114">
        <v>2159</v>
      </c>
      <c r="C699" s="115">
        <v>43818</v>
      </c>
      <c r="D699" s="115">
        <v>43857</v>
      </c>
      <c r="E699" s="114" t="s">
        <v>1154</v>
      </c>
      <c r="F699" s="114" t="s">
        <v>341</v>
      </c>
      <c r="G699" s="114" t="s">
        <v>361</v>
      </c>
      <c r="H699" s="114" t="s">
        <v>1648</v>
      </c>
      <c r="I699" s="116">
        <v>54.96</v>
      </c>
      <c r="J699" s="114" t="s">
        <v>350</v>
      </c>
      <c r="K699" s="114" t="s">
        <v>41</v>
      </c>
      <c r="L699" s="117" t="s">
        <v>1180</v>
      </c>
    </row>
    <row r="700" spans="1:12" s="106" customFormat="1" ht="15" customHeight="1">
      <c r="A700" s="113">
        <v>2020</v>
      </c>
      <c r="B700" s="114">
        <v>74</v>
      </c>
      <c r="C700" s="115">
        <v>43845</v>
      </c>
      <c r="D700" s="115">
        <v>43857</v>
      </c>
      <c r="E700" s="114" t="s">
        <v>1674</v>
      </c>
      <c r="F700" s="114" t="s">
        <v>3236</v>
      </c>
      <c r="G700" s="114" t="s">
        <v>1675</v>
      </c>
      <c r="H700" s="114" t="s">
        <v>372</v>
      </c>
      <c r="I700" s="116">
        <v>36</v>
      </c>
      <c r="J700" s="114" t="s">
        <v>350</v>
      </c>
      <c r="K700" s="114" t="s">
        <v>65</v>
      </c>
      <c r="L700" s="117" t="s">
        <v>1352</v>
      </c>
    </row>
    <row r="701" spans="1:12" s="106" customFormat="1" ht="15" customHeight="1">
      <c r="A701" s="113">
        <v>2020</v>
      </c>
      <c r="B701" s="114">
        <v>31</v>
      </c>
      <c r="C701" s="115">
        <v>43843</v>
      </c>
      <c r="D701" s="115">
        <v>43858</v>
      </c>
      <c r="E701" s="114" t="s">
        <v>1451</v>
      </c>
      <c r="F701" s="114" t="s">
        <v>973</v>
      </c>
      <c r="G701" s="114" t="s">
        <v>884</v>
      </c>
      <c r="H701" s="114" t="s">
        <v>1665</v>
      </c>
      <c r="I701" s="116">
        <v>436.08</v>
      </c>
      <c r="J701" s="114" t="s">
        <v>350</v>
      </c>
      <c r="K701" s="114" t="s">
        <v>100</v>
      </c>
      <c r="L701" s="117" t="s">
        <v>435</v>
      </c>
    </row>
    <row r="702" spans="1:12" s="106" customFormat="1" ht="15" customHeight="1">
      <c r="A702" s="113">
        <v>2019</v>
      </c>
      <c r="B702" s="114">
        <v>162</v>
      </c>
      <c r="C702" s="115">
        <v>43488</v>
      </c>
      <c r="D702" s="115">
        <v>43858</v>
      </c>
      <c r="E702" s="114" t="s">
        <v>490</v>
      </c>
      <c r="F702" s="114" t="s">
        <v>2773</v>
      </c>
      <c r="G702" s="114" t="s">
        <v>491</v>
      </c>
      <c r="H702" s="114" t="s">
        <v>492</v>
      </c>
      <c r="I702" s="116">
        <v>30.24</v>
      </c>
      <c r="J702" s="114" t="s">
        <v>350</v>
      </c>
      <c r="K702" s="114" t="s">
        <v>55</v>
      </c>
      <c r="L702" s="117" t="s">
        <v>493</v>
      </c>
    </row>
    <row r="703" spans="1:12" s="106" customFormat="1" ht="15" customHeight="1">
      <c r="A703" s="113">
        <v>2019</v>
      </c>
      <c r="B703" s="114">
        <v>2016</v>
      </c>
      <c r="C703" s="115">
        <v>43787</v>
      </c>
      <c r="D703" s="115">
        <v>43858</v>
      </c>
      <c r="E703" s="114" t="s">
        <v>1587</v>
      </c>
      <c r="F703" s="114" t="s">
        <v>3203</v>
      </c>
      <c r="G703" s="114" t="s">
        <v>1588</v>
      </c>
      <c r="H703" s="114" t="s">
        <v>1589</v>
      </c>
      <c r="I703" s="116">
        <v>202.56</v>
      </c>
      <c r="J703" s="114" t="s">
        <v>350</v>
      </c>
      <c r="K703" s="114" t="s">
        <v>30</v>
      </c>
      <c r="L703" s="117" t="s">
        <v>484</v>
      </c>
    </row>
    <row r="704" spans="1:12" s="106" customFormat="1" ht="15" customHeight="1">
      <c r="A704" s="113">
        <v>2019</v>
      </c>
      <c r="B704" s="114">
        <v>166</v>
      </c>
      <c r="C704" s="115">
        <v>43488</v>
      </c>
      <c r="D704" s="115">
        <v>43858</v>
      </c>
      <c r="E704" s="114" t="s">
        <v>494</v>
      </c>
      <c r="F704" s="114" t="s">
        <v>647</v>
      </c>
      <c r="G704" s="114" t="s">
        <v>495</v>
      </c>
      <c r="H704" s="114" t="s">
        <v>496</v>
      </c>
      <c r="I704" s="116">
        <v>139.19999999999999</v>
      </c>
      <c r="J704" s="114" t="s">
        <v>350</v>
      </c>
      <c r="K704" s="114" t="s">
        <v>52</v>
      </c>
      <c r="L704" s="117" t="s">
        <v>319</v>
      </c>
    </row>
    <row r="705" spans="1:12" s="106" customFormat="1" ht="15" customHeight="1">
      <c r="A705" s="113">
        <v>2020</v>
      </c>
      <c r="B705" s="114">
        <v>87</v>
      </c>
      <c r="C705" s="115">
        <v>43846</v>
      </c>
      <c r="D705" s="115">
        <v>43860</v>
      </c>
      <c r="E705" s="114" t="s">
        <v>1682</v>
      </c>
      <c r="F705" s="114" t="s">
        <v>3236</v>
      </c>
      <c r="G705" s="114" t="s">
        <v>1683</v>
      </c>
      <c r="H705" s="114" t="s">
        <v>372</v>
      </c>
      <c r="I705" s="116">
        <v>36</v>
      </c>
      <c r="J705" s="114" t="s">
        <v>350</v>
      </c>
      <c r="K705" s="114" t="s">
        <v>44</v>
      </c>
      <c r="L705" s="117" t="s">
        <v>1245</v>
      </c>
    </row>
    <row r="706" spans="1:12" s="106" customFormat="1" ht="15" customHeight="1">
      <c r="A706" s="113">
        <v>2020</v>
      </c>
      <c r="B706" s="114">
        <v>121</v>
      </c>
      <c r="C706" s="115">
        <v>43852</v>
      </c>
      <c r="D706" s="115">
        <v>43860</v>
      </c>
      <c r="E706" s="114"/>
      <c r="F706" s="114" t="s">
        <v>3235</v>
      </c>
      <c r="G706" s="114" t="s">
        <v>1694</v>
      </c>
      <c r="H706" s="114" t="s">
        <v>1695</v>
      </c>
      <c r="I706" s="116">
        <v>914.52</v>
      </c>
      <c r="J706" s="114" t="s">
        <v>350</v>
      </c>
      <c r="K706" s="114" t="s">
        <v>167</v>
      </c>
      <c r="L706" s="117" t="s">
        <v>1356</v>
      </c>
    </row>
    <row r="707" spans="1:12" s="106" customFormat="1" ht="15" customHeight="1">
      <c r="A707" s="113">
        <v>2020</v>
      </c>
      <c r="B707" s="114">
        <v>2</v>
      </c>
      <c r="C707" s="115">
        <v>43838</v>
      </c>
      <c r="D707" s="115">
        <v>43861</v>
      </c>
      <c r="E707" s="114" t="s">
        <v>1658</v>
      </c>
      <c r="F707" s="114" t="s">
        <v>863</v>
      </c>
      <c r="G707" s="114" t="s">
        <v>1659</v>
      </c>
      <c r="H707" s="114" t="s">
        <v>1660</v>
      </c>
      <c r="I707" s="116">
        <v>659.88</v>
      </c>
      <c r="J707" s="114" t="s">
        <v>350</v>
      </c>
      <c r="K707" s="114" t="s">
        <v>60</v>
      </c>
      <c r="L707" s="117" t="s">
        <v>1311</v>
      </c>
    </row>
    <row r="708" spans="1:12" s="106" customFormat="1" ht="15" customHeight="1">
      <c r="A708" s="113">
        <v>2020</v>
      </c>
      <c r="B708" s="114">
        <v>193</v>
      </c>
      <c r="C708" s="115">
        <v>43860</v>
      </c>
      <c r="D708" s="115">
        <v>43861</v>
      </c>
      <c r="E708" s="114" t="s">
        <v>1206</v>
      </c>
      <c r="F708" s="114" t="s">
        <v>3239</v>
      </c>
      <c r="G708" s="114" t="s">
        <v>486</v>
      </c>
      <c r="H708" s="114" t="s">
        <v>1704</v>
      </c>
      <c r="I708" s="116">
        <v>289.68</v>
      </c>
      <c r="J708" s="114" t="s">
        <v>350</v>
      </c>
      <c r="K708" s="114" t="s">
        <v>29</v>
      </c>
      <c r="L708" s="117" t="s">
        <v>315</v>
      </c>
    </row>
    <row r="709" spans="1:12" s="106" customFormat="1" ht="15" customHeight="1">
      <c r="A709" s="113">
        <v>2019</v>
      </c>
      <c r="B709" s="114">
        <v>2097</v>
      </c>
      <c r="C709" s="115">
        <v>43802</v>
      </c>
      <c r="D709" s="115">
        <v>43864</v>
      </c>
      <c r="E709" s="114" t="s">
        <v>1617</v>
      </c>
      <c r="F709" s="114" t="s">
        <v>647</v>
      </c>
      <c r="G709" s="114" t="s">
        <v>1117</v>
      </c>
      <c r="H709" s="114" t="s">
        <v>1618</v>
      </c>
      <c r="I709" s="116">
        <v>27.6</v>
      </c>
      <c r="J709" s="114" t="s">
        <v>350</v>
      </c>
      <c r="K709" s="114" t="s">
        <v>41</v>
      </c>
      <c r="L709" s="117" t="s">
        <v>1180</v>
      </c>
    </row>
    <row r="710" spans="1:12" s="106" customFormat="1" ht="15" customHeight="1">
      <c r="A710" s="113">
        <v>2019</v>
      </c>
      <c r="B710" s="114">
        <v>2075</v>
      </c>
      <c r="C710" s="115">
        <v>43801</v>
      </c>
      <c r="D710" s="115">
        <v>43864</v>
      </c>
      <c r="E710" s="114" t="s">
        <v>360</v>
      </c>
      <c r="F710" s="114" t="s">
        <v>341</v>
      </c>
      <c r="G710" s="114" t="s">
        <v>361</v>
      </c>
      <c r="H710" s="114" t="s">
        <v>1611</v>
      </c>
      <c r="I710" s="116">
        <v>348.72</v>
      </c>
      <c r="J710" s="114" t="s">
        <v>350</v>
      </c>
      <c r="K710" s="114" t="s">
        <v>43</v>
      </c>
      <c r="L710" s="117" t="s">
        <v>1334</v>
      </c>
    </row>
    <row r="711" spans="1:12" s="106" customFormat="1" ht="15" customHeight="1">
      <c r="A711" s="113">
        <v>2020</v>
      </c>
      <c r="B711" s="114">
        <v>104</v>
      </c>
      <c r="C711" s="115">
        <v>43851</v>
      </c>
      <c r="D711" s="115">
        <v>43864</v>
      </c>
      <c r="E711" s="114" t="s">
        <v>1691</v>
      </c>
      <c r="F711" s="114" t="s">
        <v>3238</v>
      </c>
      <c r="G711" s="114" t="s">
        <v>1692</v>
      </c>
      <c r="H711" s="114" t="s">
        <v>1693</v>
      </c>
      <c r="I711" s="116">
        <v>399.36</v>
      </c>
      <c r="J711" s="114" t="s">
        <v>350</v>
      </c>
      <c r="K711" s="114" t="s">
        <v>78</v>
      </c>
      <c r="L711" s="117" t="s">
        <v>1299</v>
      </c>
    </row>
    <row r="712" spans="1:12" s="106" customFormat="1" ht="15" customHeight="1">
      <c r="A712" s="113">
        <v>2020</v>
      </c>
      <c r="B712" s="114">
        <v>131</v>
      </c>
      <c r="C712" s="115">
        <v>43854</v>
      </c>
      <c r="D712" s="115">
        <v>43865</v>
      </c>
      <c r="E712" s="114" t="s">
        <v>1696</v>
      </c>
      <c r="F712" s="114" t="s">
        <v>3235</v>
      </c>
      <c r="G712" s="114" t="s">
        <v>1313</v>
      </c>
      <c r="H712" s="114" t="s">
        <v>705</v>
      </c>
      <c r="I712" s="116">
        <v>62.4</v>
      </c>
      <c r="J712" s="114" t="s">
        <v>350</v>
      </c>
      <c r="K712" s="114" t="s">
        <v>60</v>
      </c>
      <c r="L712" s="117" t="s">
        <v>1311</v>
      </c>
    </row>
    <row r="713" spans="1:12" s="106" customFormat="1" ht="15" customHeight="1">
      <c r="A713" s="113">
        <v>2019</v>
      </c>
      <c r="B713" s="114">
        <v>2153</v>
      </c>
      <c r="C713" s="115">
        <v>43817</v>
      </c>
      <c r="D713" s="115">
        <v>43866</v>
      </c>
      <c r="E713" s="114" t="s">
        <v>1642</v>
      </c>
      <c r="F713" s="114" t="s">
        <v>1218</v>
      </c>
      <c r="G713" s="114" t="s">
        <v>1643</v>
      </c>
      <c r="H713" s="114" t="s">
        <v>898</v>
      </c>
      <c r="I713" s="116">
        <v>78</v>
      </c>
      <c r="J713" s="114" t="s">
        <v>350</v>
      </c>
      <c r="K713" s="114" t="s">
        <v>92</v>
      </c>
      <c r="L713" s="117" t="s">
        <v>1450</v>
      </c>
    </row>
    <row r="714" spans="1:12" s="106" customFormat="1" ht="15" customHeight="1">
      <c r="A714" s="113">
        <v>2019</v>
      </c>
      <c r="B714" s="114">
        <v>2095</v>
      </c>
      <c r="C714" s="115">
        <v>43801</v>
      </c>
      <c r="D714" s="115">
        <v>43866</v>
      </c>
      <c r="E714" s="114"/>
      <c r="F714" s="114" t="s">
        <v>3235</v>
      </c>
      <c r="G714" s="114" t="s">
        <v>1616</v>
      </c>
      <c r="H714" s="114" t="s">
        <v>962</v>
      </c>
      <c r="I714" s="116">
        <v>90.84</v>
      </c>
      <c r="J714" s="114" t="s">
        <v>350</v>
      </c>
      <c r="K714" s="114" t="s">
        <v>144</v>
      </c>
      <c r="L714" s="117" t="s">
        <v>926</v>
      </c>
    </row>
    <row r="715" spans="1:12" s="106" customFormat="1" ht="15" customHeight="1">
      <c r="A715" s="113">
        <v>2020</v>
      </c>
      <c r="B715" s="114">
        <v>80</v>
      </c>
      <c r="C715" s="115">
        <v>43845</v>
      </c>
      <c r="D715" s="115">
        <v>43866</v>
      </c>
      <c r="E715" s="114" t="s">
        <v>1678</v>
      </c>
      <c r="F715" s="114" t="s">
        <v>647</v>
      </c>
      <c r="G715" s="114" t="s">
        <v>1679</v>
      </c>
      <c r="H715" s="114" t="s">
        <v>372</v>
      </c>
      <c r="I715" s="116">
        <v>36</v>
      </c>
      <c r="J715" s="114" t="s">
        <v>350</v>
      </c>
      <c r="K715" s="114" t="s">
        <v>163</v>
      </c>
      <c r="L715" s="117" t="s">
        <v>1198</v>
      </c>
    </row>
    <row r="716" spans="1:12" s="106" customFormat="1" ht="15" customHeight="1">
      <c r="A716" s="113">
        <v>2020</v>
      </c>
      <c r="B716" s="114">
        <v>196</v>
      </c>
      <c r="C716" s="115">
        <v>43860</v>
      </c>
      <c r="D716" s="115">
        <v>43866</v>
      </c>
      <c r="E716" s="114" t="s">
        <v>1705</v>
      </c>
      <c r="F716" s="114" t="s">
        <v>3235</v>
      </c>
      <c r="G716" s="114" t="s">
        <v>576</v>
      </c>
      <c r="H716" s="114" t="s">
        <v>302</v>
      </c>
      <c r="I716" s="116">
        <v>80.64</v>
      </c>
      <c r="J716" s="114" t="s">
        <v>350</v>
      </c>
      <c r="K716" s="114" t="s">
        <v>91</v>
      </c>
      <c r="L716" s="117" t="s">
        <v>1266</v>
      </c>
    </row>
    <row r="717" spans="1:12" s="106" customFormat="1" ht="15" customHeight="1">
      <c r="A717" s="113">
        <v>2020</v>
      </c>
      <c r="B717" s="114">
        <v>75</v>
      </c>
      <c r="C717" s="115">
        <v>43845</v>
      </c>
      <c r="D717" s="115">
        <v>43867</v>
      </c>
      <c r="E717" s="114" t="s">
        <v>1676</v>
      </c>
      <c r="F717" s="114" t="s">
        <v>1218</v>
      </c>
      <c r="G717" s="114" t="s">
        <v>1218</v>
      </c>
      <c r="H717" s="114" t="s">
        <v>898</v>
      </c>
      <c r="I717" s="116">
        <v>78</v>
      </c>
      <c r="J717" s="114" t="s">
        <v>350</v>
      </c>
      <c r="K717" s="114" t="s">
        <v>141</v>
      </c>
      <c r="L717" s="117" t="s">
        <v>1677</v>
      </c>
    </row>
    <row r="718" spans="1:12" s="106" customFormat="1" ht="15" customHeight="1">
      <c r="A718" s="113">
        <v>2020</v>
      </c>
      <c r="B718" s="114">
        <v>86</v>
      </c>
      <c r="C718" s="115">
        <v>43846</v>
      </c>
      <c r="D718" s="115">
        <v>43867</v>
      </c>
      <c r="E718" s="114" t="s">
        <v>1680</v>
      </c>
      <c r="F718" s="114" t="s">
        <v>973</v>
      </c>
      <c r="G718" s="114" t="s">
        <v>1681</v>
      </c>
      <c r="H718" s="114" t="s">
        <v>372</v>
      </c>
      <c r="I718" s="116">
        <v>36</v>
      </c>
      <c r="J718" s="114" t="s">
        <v>350</v>
      </c>
      <c r="K718" s="114" t="s">
        <v>70</v>
      </c>
      <c r="L718" s="117" t="s">
        <v>393</v>
      </c>
    </row>
    <row r="719" spans="1:12" s="106" customFormat="1" ht="15" customHeight="1">
      <c r="A719" s="113">
        <v>2020</v>
      </c>
      <c r="B719" s="114">
        <v>146</v>
      </c>
      <c r="C719" s="115">
        <v>43854</v>
      </c>
      <c r="D719" s="115">
        <v>43867</v>
      </c>
      <c r="E719" s="114" t="s">
        <v>1297</v>
      </c>
      <c r="F719" s="114" t="s">
        <v>475</v>
      </c>
      <c r="G719" s="114" t="s">
        <v>467</v>
      </c>
      <c r="H719" s="114" t="s">
        <v>968</v>
      </c>
      <c r="I719" s="116">
        <v>166.2</v>
      </c>
      <c r="J719" s="114" t="s">
        <v>350</v>
      </c>
      <c r="K719" s="114" t="s">
        <v>78</v>
      </c>
      <c r="L719" s="117" t="s">
        <v>1299</v>
      </c>
    </row>
    <row r="720" spans="1:12" s="106" customFormat="1" ht="15" customHeight="1">
      <c r="A720" s="113">
        <v>2020</v>
      </c>
      <c r="B720" s="114">
        <v>186</v>
      </c>
      <c r="C720" s="115">
        <v>43858</v>
      </c>
      <c r="D720" s="115">
        <v>43868</v>
      </c>
      <c r="E720" s="114"/>
      <c r="F720" s="114" t="s">
        <v>3254</v>
      </c>
      <c r="G720" s="114" t="s">
        <v>1702</v>
      </c>
      <c r="H720" s="114" t="s">
        <v>1703</v>
      </c>
      <c r="I720" s="116">
        <v>41.88</v>
      </c>
      <c r="J720" s="114" t="s">
        <v>350</v>
      </c>
      <c r="K720" s="114" t="s">
        <v>95</v>
      </c>
      <c r="L720" s="117" t="s">
        <v>383</v>
      </c>
    </row>
    <row r="721" spans="1:12" s="106" customFormat="1" ht="15" customHeight="1">
      <c r="A721" s="113">
        <v>2019</v>
      </c>
      <c r="B721" s="114">
        <v>2164</v>
      </c>
      <c r="C721" s="115">
        <v>43829</v>
      </c>
      <c r="D721" s="115">
        <v>43871</v>
      </c>
      <c r="E721" s="114" t="s">
        <v>1655</v>
      </c>
      <c r="F721" s="114" t="s">
        <v>3263</v>
      </c>
      <c r="G721" s="114" t="s">
        <v>1656</v>
      </c>
      <c r="H721" s="114" t="s">
        <v>1657</v>
      </c>
      <c r="I721" s="116">
        <v>137.76</v>
      </c>
      <c r="J721" s="114" t="s">
        <v>350</v>
      </c>
      <c r="K721" s="114" t="s">
        <v>95</v>
      </c>
      <c r="L721" s="117" t="s">
        <v>383</v>
      </c>
    </row>
    <row r="722" spans="1:12" s="106" customFormat="1" ht="15" customHeight="1">
      <c r="A722" s="113">
        <v>2019</v>
      </c>
      <c r="B722" s="114">
        <v>1296</v>
      </c>
      <c r="C722" s="115">
        <v>43636</v>
      </c>
      <c r="D722" s="115">
        <v>43874</v>
      </c>
      <c r="E722" s="114"/>
      <c r="F722" s="114" t="s">
        <v>3236</v>
      </c>
      <c r="G722" s="114" t="s">
        <v>1139</v>
      </c>
      <c r="H722" s="114" t="s">
        <v>302</v>
      </c>
      <c r="I722" s="116">
        <v>1764.24</v>
      </c>
      <c r="J722" s="114" t="s">
        <v>350</v>
      </c>
      <c r="K722" s="114" t="s">
        <v>35</v>
      </c>
      <c r="L722" s="117" t="s">
        <v>328</v>
      </c>
    </row>
    <row r="723" spans="1:12" s="106" customFormat="1" ht="15" customHeight="1">
      <c r="A723" s="113">
        <v>2020</v>
      </c>
      <c r="B723" s="114">
        <v>156</v>
      </c>
      <c r="C723" s="115">
        <v>43858</v>
      </c>
      <c r="D723" s="115">
        <v>43874</v>
      </c>
      <c r="E723" s="114" t="s">
        <v>1698</v>
      </c>
      <c r="F723" s="114" t="s">
        <v>3203</v>
      </c>
      <c r="G723" s="114" t="s">
        <v>1699</v>
      </c>
      <c r="H723" s="114" t="s">
        <v>302</v>
      </c>
      <c r="I723" s="116">
        <v>36</v>
      </c>
      <c r="J723" s="114" t="s">
        <v>350</v>
      </c>
      <c r="K723" s="114" t="s">
        <v>30</v>
      </c>
      <c r="L723" s="117" t="s">
        <v>484</v>
      </c>
    </row>
    <row r="724" spans="1:12" s="106" customFormat="1" ht="15" customHeight="1">
      <c r="A724" s="113">
        <v>2020</v>
      </c>
      <c r="B724" s="114">
        <v>263</v>
      </c>
      <c r="C724" s="115">
        <v>43866</v>
      </c>
      <c r="D724" s="115">
        <v>43874</v>
      </c>
      <c r="E724" s="114" t="s">
        <v>1721</v>
      </c>
      <c r="F724" s="114" t="s">
        <v>647</v>
      </c>
      <c r="G724" s="114" t="s">
        <v>647</v>
      </c>
      <c r="H724" s="114" t="s">
        <v>948</v>
      </c>
      <c r="I724" s="116">
        <v>325.44</v>
      </c>
      <c r="J724" s="114" t="s">
        <v>350</v>
      </c>
      <c r="K724" s="114" t="s">
        <v>100</v>
      </c>
      <c r="L724" s="117" t="s">
        <v>435</v>
      </c>
    </row>
    <row r="725" spans="1:12" s="106" customFormat="1" ht="15" customHeight="1">
      <c r="A725" s="113">
        <v>2020</v>
      </c>
      <c r="B725" s="114">
        <v>264</v>
      </c>
      <c r="C725" s="115">
        <v>43866</v>
      </c>
      <c r="D725" s="115">
        <v>43874</v>
      </c>
      <c r="E725" s="114" t="s">
        <v>1454</v>
      </c>
      <c r="F725" s="114" t="s">
        <v>647</v>
      </c>
      <c r="G725" s="114" t="s">
        <v>647</v>
      </c>
      <c r="H725" s="114" t="s">
        <v>948</v>
      </c>
      <c r="I725" s="116">
        <v>271.44</v>
      </c>
      <c r="J725" s="114" t="s">
        <v>350</v>
      </c>
      <c r="K725" s="114" t="s">
        <v>100</v>
      </c>
      <c r="L725" s="117" t="s">
        <v>435</v>
      </c>
    </row>
    <row r="726" spans="1:12" s="106" customFormat="1" ht="15" customHeight="1">
      <c r="A726" s="113">
        <v>2019</v>
      </c>
      <c r="B726" s="114">
        <v>2103</v>
      </c>
      <c r="C726" s="115">
        <v>43805</v>
      </c>
      <c r="D726" s="115">
        <v>43876</v>
      </c>
      <c r="E726" s="114" t="s">
        <v>1624</v>
      </c>
      <c r="F726" s="114" t="s">
        <v>3235</v>
      </c>
      <c r="G726" s="114" t="s">
        <v>529</v>
      </c>
      <c r="H726" s="114" t="s">
        <v>372</v>
      </c>
      <c r="I726" s="116">
        <v>54</v>
      </c>
      <c r="J726" s="114" t="s">
        <v>350</v>
      </c>
      <c r="K726" s="114" t="s">
        <v>136</v>
      </c>
      <c r="L726" s="117" t="s">
        <v>1504</v>
      </c>
    </row>
    <row r="727" spans="1:12" s="106" customFormat="1" ht="15" customHeight="1">
      <c r="A727" s="113">
        <v>2019</v>
      </c>
      <c r="B727" s="114">
        <v>2103</v>
      </c>
      <c r="C727" s="115">
        <v>43805</v>
      </c>
      <c r="D727" s="115">
        <v>43876</v>
      </c>
      <c r="E727" s="114" t="s">
        <v>1625</v>
      </c>
      <c r="F727" s="114" t="s">
        <v>3235</v>
      </c>
      <c r="G727" s="114" t="s">
        <v>529</v>
      </c>
      <c r="H727" s="114" t="s">
        <v>372</v>
      </c>
      <c r="I727" s="116">
        <v>54</v>
      </c>
      <c r="J727" s="114" t="s">
        <v>350</v>
      </c>
      <c r="K727" s="114" t="s">
        <v>136</v>
      </c>
      <c r="L727" s="117" t="s">
        <v>1504</v>
      </c>
    </row>
    <row r="728" spans="1:12" s="106" customFormat="1" ht="15" customHeight="1">
      <c r="A728" s="113">
        <v>2019</v>
      </c>
      <c r="B728" s="114">
        <v>2103</v>
      </c>
      <c r="C728" s="115">
        <v>43805</v>
      </c>
      <c r="D728" s="115">
        <v>43876</v>
      </c>
      <c r="E728" s="114" t="s">
        <v>1626</v>
      </c>
      <c r="F728" s="114" t="s">
        <v>3235</v>
      </c>
      <c r="G728" s="114" t="s">
        <v>529</v>
      </c>
      <c r="H728" s="114" t="s">
        <v>372</v>
      </c>
      <c r="I728" s="116">
        <v>54</v>
      </c>
      <c r="J728" s="114" t="s">
        <v>350</v>
      </c>
      <c r="K728" s="114" t="s">
        <v>136</v>
      </c>
      <c r="L728" s="117" t="s">
        <v>1504</v>
      </c>
    </row>
    <row r="729" spans="1:12" s="106" customFormat="1" ht="15" customHeight="1">
      <c r="A729" s="113">
        <v>2019</v>
      </c>
      <c r="B729" s="114">
        <v>2103</v>
      </c>
      <c r="C729" s="115">
        <v>43805</v>
      </c>
      <c r="D729" s="115">
        <v>43876</v>
      </c>
      <c r="E729" s="114" t="s">
        <v>1627</v>
      </c>
      <c r="F729" s="114" t="s">
        <v>3235</v>
      </c>
      <c r="G729" s="114" t="s">
        <v>529</v>
      </c>
      <c r="H729" s="114" t="s">
        <v>372</v>
      </c>
      <c r="I729" s="116">
        <v>54</v>
      </c>
      <c r="J729" s="114" t="s">
        <v>350</v>
      </c>
      <c r="K729" s="114" t="s">
        <v>136</v>
      </c>
      <c r="L729" s="117" t="s">
        <v>1504</v>
      </c>
    </row>
    <row r="730" spans="1:12" s="106" customFormat="1" ht="15" customHeight="1">
      <c r="A730" s="113">
        <v>2020</v>
      </c>
      <c r="B730" s="114">
        <v>248</v>
      </c>
      <c r="C730" s="115">
        <v>43865</v>
      </c>
      <c r="D730" s="115">
        <v>43878</v>
      </c>
      <c r="E730" s="114" t="s">
        <v>1713</v>
      </c>
      <c r="F730" s="114" t="s">
        <v>3198</v>
      </c>
      <c r="G730" s="114" t="s">
        <v>906</v>
      </c>
      <c r="H730" s="114" t="s">
        <v>705</v>
      </c>
      <c r="I730" s="116">
        <v>96.6</v>
      </c>
      <c r="J730" s="114" t="s">
        <v>350</v>
      </c>
      <c r="K730" s="114" t="s">
        <v>119</v>
      </c>
      <c r="L730" s="117" t="s">
        <v>748</v>
      </c>
    </row>
    <row r="731" spans="1:12" s="106" customFormat="1" ht="15" customHeight="1">
      <c r="A731" s="113">
        <v>2019</v>
      </c>
      <c r="B731" s="114">
        <v>2048</v>
      </c>
      <c r="C731" s="115">
        <v>43791</v>
      </c>
      <c r="D731" s="115">
        <v>43878</v>
      </c>
      <c r="E731" s="114"/>
      <c r="F731" s="114" t="s">
        <v>3203</v>
      </c>
      <c r="G731" s="114" t="s">
        <v>1595</v>
      </c>
      <c r="H731" s="114" t="s">
        <v>1596</v>
      </c>
      <c r="I731" s="116">
        <v>1457.52</v>
      </c>
      <c r="J731" s="114" t="s">
        <v>350</v>
      </c>
      <c r="K731" s="114" t="s">
        <v>31</v>
      </c>
      <c r="L731" s="117" t="s">
        <v>351</v>
      </c>
    </row>
    <row r="732" spans="1:12" s="106" customFormat="1" ht="15" customHeight="1">
      <c r="A732" s="113">
        <v>2020</v>
      </c>
      <c r="B732" s="114">
        <v>260</v>
      </c>
      <c r="C732" s="115">
        <v>43866</v>
      </c>
      <c r="D732" s="115">
        <v>43878</v>
      </c>
      <c r="E732" s="114" t="s">
        <v>1717</v>
      </c>
      <c r="F732" s="114" t="s">
        <v>3250</v>
      </c>
      <c r="G732" s="114" t="s">
        <v>1718</v>
      </c>
      <c r="H732" s="114" t="s">
        <v>898</v>
      </c>
      <c r="I732" s="116">
        <v>78</v>
      </c>
      <c r="J732" s="114" t="s">
        <v>350</v>
      </c>
      <c r="K732" s="114" t="s">
        <v>160</v>
      </c>
      <c r="L732" s="117" t="s">
        <v>1526</v>
      </c>
    </row>
    <row r="733" spans="1:12" s="106" customFormat="1" ht="15" customHeight="1">
      <c r="A733" s="113">
        <v>2020</v>
      </c>
      <c r="B733" s="114">
        <v>262</v>
      </c>
      <c r="C733" s="115">
        <v>43866</v>
      </c>
      <c r="D733" s="115">
        <v>43878</v>
      </c>
      <c r="E733" s="114" t="s">
        <v>1720</v>
      </c>
      <c r="F733" s="114" t="s">
        <v>2554</v>
      </c>
      <c r="G733" s="114" t="s">
        <v>696</v>
      </c>
      <c r="H733" s="114" t="s">
        <v>302</v>
      </c>
      <c r="I733" s="116">
        <v>291.11</v>
      </c>
      <c r="J733" s="114" t="s">
        <v>350</v>
      </c>
      <c r="K733" s="114" t="s">
        <v>100</v>
      </c>
      <c r="L733" s="117" t="s">
        <v>435</v>
      </c>
    </row>
    <row r="734" spans="1:12" s="106" customFormat="1" ht="15" customHeight="1">
      <c r="A734" s="113">
        <v>2020</v>
      </c>
      <c r="B734" s="114">
        <v>258</v>
      </c>
      <c r="C734" s="115">
        <v>43866</v>
      </c>
      <c r="D734" s="115">
        <v>43878</v>
      </c>
      <c r="E734" s="114" t="s">
        <v>1529</v>
      </c>
      <c r="F734" s="114" t="s">
        <v>3263</v>
      </c>
      <c r="G734" s="114" t="s">
        <v>1530</v>
      </c>
      <c r="H734" s="114" t="s">
        <v>1703</v>
      </c>
      <c r="I734" s="116">
        <v>99.36</v>
      </c>
      <c r="J734" s="114" t="s">
        <v>350</v>
      </c>
      <c r="K734" s="114" t="s">
        <v>83</v>
      </c>
      <c r="L734" s="117" t="s">
        <v>1532</v>
      </c>
    </row>
    <row r="735" spans="1:12" s="106" customFormat="1" ht="15" customHeight="1">
      <c r="A735" s="113">
        <v>2019</v>
      </c>
      <c r="B735" s="114">
        <v>2158</v>
      </c>
      <c r="C735" s="115">
        <v>43818</v>
      </c>
      <c r="D735" s="115">
        <v>43880</v>
      </c>
      <c r="E735" s="114" t="s">
        <v>1647</v>
      </c>
      <c r="F735" s="114" t="s">
        <v>1218</v>
      </c>
      <c r="G735" s="114" t="s">
        <v>1218</v>
      </c>
      <c r="H735" s="114" t="s">
        <v>1645</v>
      </c>
      <c r="I735" s="116">
        <v>78</v>
      </c>
      <c r="J735" s="114" t="s">
        <v>350</v>
      </c>
      <c r="K735" s="114" t="s">
        <v>49</v>
      </c>
      <c r="L735" s="117" t="s">
        <v>401</v>
      </c>
    </row>
    <row r="736" spans="1:12" s="106" customFormat="1" ht="15" customHeight="1">
      <c r="A736" s="113">
        <v>2019</v>
      </c>
      <c r="B736" s="114">
        <v>2158</v>
      </c>
      <c r="C736" s="115">
        <v>43818</v>
      </c>
      <c r="D736" s="115">
        <v>43880</v>
      </c>
      <c r="E736" s="114" t="s">
        <v>1644</v>
      </c>
      <c r="F736" s="114" t="s">
        <v>1218</v>
      </c>
      <c r="G736" s="114" t="s">
        <v>1255</v>
      </c>
      <c r="H736" s="114" t="s">
        <v>1645</v>
      </c>
      <c r="I736" s="116">
        <v>78</v>
      </c>
      <c r="J736" s="114" t="s">
        <v>350</v>
      </c>
      <c r="K736" s="114" t="s">
        <v>49</v>
      </c>
      <c r="L736" s="117" t="s">
        <v>401</v>
      </c>
    </row>
    <row r="737" spans="1:12" s="106" customFormat="1" ht="15" customHeight="1">
      <c r="A737" s="113">
        <v>2019</v>
      </c>
      <c r="B737" s="114">
        <v>2158</v>
      </c>
      <c r="C737" s="115">
        <v>43818</v>
      </c>
      <c r="D737" s="115">
        <v>43880</v>
      </c>
      <c r="E737" s="114" t="s">
        <v>1646</v>
      </c>
      <c r="F737" s="114" t="s">
        <v>1218</v>
      </c>
      <c r="G737" s="114" t="s">
        <v>1255</v>
      </c>
      <c r="H737" s="114" t="s">
        <v>1645</v>
      </c>
      <c r="I737" s="116">
        <v>78</v>
      </c>
      <c r="J737" s="114" t="s">
        <v>350</v>
      </c>
      <c r="K737" s="114" t="s">
        <v>49</v>
      </c>
      <c r="L737" s="117" t="s">
        <v>401</v>
      </c>
    </row>
    <row r="738" spans="1:12" s="106" customFormat="1" ht="15" customHeight="1">
      <c r="A738" s="113">
        <v>2020</v>
      </c>
      <c r="B738" s="114">
        <v>293</v>
      </c>
      <c r="C738" s="115">
        <v>43872</v>
      </c>
      <c r="D738" s="115">
        <v>43880</v>
      </c>
      <c r="E738" s="114" t="s">
        <v>1646</v>
      </c>
      <c r="F738" s="114" t="s">
        <v>1218</v>
      </c>
      <c r="G738" s="114" t="s">
        <v>1255</v>
      </c>
      <c r="H738" s="114" t="s">
        <v>1725</v>
      </c>
      <c r="I738" s="116">
        <v>416.52</v>
      </c>
      <c r="J738" s="114" t="s">
        <v>350</v>
      </c>
      <c r="K738" s="114" t="s">
        <v>49</v>
      </c>
      <c r="L738" s="117" t="s">
        <v>401</v>
      </c>
    </row>
    <row r="739" spans="1:12" s="106" customFormat="1" ht="15" customHeight="1">
      <c r="A739" s="113">
        <v>2020</v>
      </c>
      <c r="B739" s="114">
        <v>292</v>
      </c>
      <c r="C739" s="115">
        <v>43872</v>
      </c>
      <c r="D739" s="115">
        <v>43880</v>
      </c>
      <c r="E739" s="114" t="s">
        <v>1642</v>
      </c>
      <c r="F739" s="114" t="s">
        <v>1218</v>
      </c>
      <c r="G739" s="114" t="s">
        <v>1643</v>
      </c>
      <c r="H739" s="114" t="s">
        <v>302</v>
      </c>
      <c r="I739" s="116">
        <v>416.52</v>
      </c>
      <c r="J739" s="114" t="s">
        <v>350</v>
      </c>
      <c r="K739" s="114" t="s">
        <v>92</v>
      </c>
      <c r="L739" s="117" t="s">
        <v>1450</v>
      </c>
    </row>
    <row r="740" spans="1:12" s="106" customFormat="1" ht="15" customHeight="1">
      <c r="A740" s="113">
        <v>2019</v>
      </c>
      <c r="B740" s="114">
        <v>2101</v>
      </c>
      <c r="C740" s="115">
        <v>43805</v>
      </c>
      <c r="D740" s="115">
        <v>43881</v>
      </c>
      <c r="E740" s="114" t="s">
        <v>1621</v>
      </c>
      <c r="F740" s="114" t="s">
        <v>3203</v>
      </c>
      <c r="G740" s="114" t="s">
        <v>1366</v>
      </c>
      <c r="H740" s="114" t="s">
        <v>1622</v>
      </c>
      <c r="I740" s="116">
        <v>80.94</v>
      </c>
      <c r="J740" s="114" t="s">
        <v>350</v>
      </c>
      <c r="K740" s="114" t="s">
        <v>71</v>
      </c>
      <c r="L740" s="117" t="s">
        <v>1087</v>
      </c>
    </row>
    <row r="741" spans="1:12" s="106" customFormat="1" ht="15" customHeight="1">
      <c r="A741" s="113">
        <v>2020</v>
      </c>
      <c r="B741" s="114">
        <v>561</v>
      </c>
      <c r="C741" s="115">
        <v>43907</v>
      </c>
      <c r="D741" s="115">
        <v>43881</v>
      </c>
      <c r="E741" s="114"/>
      <c r="F741" s="114" t="s">
        <v>3238</v>
      </c>
      <c r="G741" s="114" t="s">
        <v>1833</v>
      </c>
      <c r="H741" s="114" t="s">
        <v>302</v>
      </c>
      <c r="I741" s="116">
        <v>432.96</v>
      </c>
      <c r="J741" s="114" t="s">
        <v>350</v>
      </c>
      <c r="K741" s="114" t="s">
        <v>46</v>
      </c>
      <c r="L741" s="117" t="s">
        <v>1120</v>
      </c>
    </row>
    <row r="742" spans="1:12" s="106" customFormat="1" ht="15" customHeight="1">
      <c r="A742" s="113">
        <v>2020</v>
      </c>
      <c r="B742" s="114">
        <v>561</v>
      </c>
      <c r="C742" s="115">
        <v>43907</v>
      </c>
      <c r="D742" s="115">
        <v>43881</v>
      </c>
      <c r="E742" s="114"/>
      <c r="F742" s="114" t="s">
        <v>3238</v>
      </c>
      <c r="G742" s="114" t="s">
        <v>1834</v>
      </c>
      <c r="H742" s="114" t="s">
        <v>302</v>
      </c>
      <c r="I742" s="116">
        <v>432.96</v>
      </c>
      <c r="J742" s="114" t="s">
        <v>350</v>
      </c>
      <c r="K742" s="114" t="s">
        <v>46</v>
      </c>
      <c r="L742" s="117" t="s">
        <v>1120</v>
      </c>
    </row>
    <row r="743" spans="1:12" s="106" customFormat="1" ht="15" customHeight="1">
      <c r="A743" s="113">
        <v>2020</v>
      </c>
      <c r="B743" s="114">
        <v>561</v>
      </c>
      <c r="C743" s="115">
        <v>43907</v>
      </c>
      <c r="D743" s="115">
        <v>43881</v>
      </c>
      <c r="E743" s="114"/>
      <c r="F743" s="114" t="s">
        <v>3238</v>
      </c>
      <c r="G743" s="114" t="s">
        <v>1835</v>
      </c>
      <c r="H743" s="114" t="s">
        <v>302</v>
      </c>
      <c r="I743" s="116">
        <v>432.96</v>
      </c>
      <c r="J743" s="114" t="s">
        <v>350</v>
      </c>
      <c r="K743" s="114" t="s">
        <v>46</v>
      </c>
      <c r="L743" s="117" t="s">
        <v>1120</v>
      </c>
    </row>
    <row r="744" spans="1:12" s="106" customFormat="1" ht="15" customHeight="1">
      <c r="A744" s="113">
        <v>2020</v>
      </c>
      <c r="B744" s="114">
        <v>133</v>
      </c>
      <c r="C744" s="115">
        <v>43854</v>
      </c>
      <c r="D744" s="115">
        <v>43881</v>
      </c>
      <c r="E744" s="114" t="s">
        <v>1697</v>
      </c>
      <c r="F744" s="114" t="s">
        <v>3235</v>
      </c>
      <c r="G744" s="114" t="s">
        <v>326</v>
      </c>
      <c r="H744" s="114" t="s">
        <v>302</v>
      </c>
      <c r="I744" s="116">
        <v>43.44</v>
      </c>
      <c r="J744" s="114" t="s">
        <v>350</v>
      </c>
      <c r="K744" s="114" t="s">
        <v>27</v>
      </c>
      <c r="L744" s="117" t="s">
        <v>944</v>
      </c>
    </row>
    <row r="745" spans="1:12" s="106" customFormat="1" ht="15" customHeight="1">
      <c r="A745" s="113">
        <v>2019</v>
      </c>
      <c r="B745" s="114">
        <v>1860</v>
      </c>
      <c r="C745" s="115">
        <v>43756</v>
      </c>
      <c r="D745" s="115">
        <v>43882</v>
      </c>
      <c r="E745" s="114" t="s">
        <v>1217</v>
      </c>
      <c r="F745" s="114" t="s">
        <v>1218</v>
      </c>
      <c r="G745" s="114" t="s">
        <v>1218</v>
      </c>
      <c r="H745" s="114" t="s">
        <v>1092</v>
      </c>
      <c r="I745" s="116">
        <v>88.4</v>
      </c>
      <c r="J745" s="114" t="s">
        <v>350</v>
      </c>
      <c r="K745" s="114" t="s">
        <v>27</v>
      </c>
      <c r="L745" s="117" t="s">
        <v>944</v>
      </c>
    </row>
    <row r="746" spans="1:12" s="106" customFormat="1" ht="15" customHeight="1">
      <c r="A746" s="113">
        <v>2019</v>
      </c>
      <c r="B746" s="114">
        <v>1860</v>
      </c>
      <c r="C746" s="115">
        <v>43756</v>
      </c>
      <c r="D746" s="115">
        <v>43882</v>
      </c>
      <c r="E746" s="114" t="s">
        <v>1470</v>
      </c>
      <c r="F746" s="114" t="s">
        <v>1218</v>
      </c>
      <c r="G746" s="114" t="s">
        <v>1171</v>
      </c>
      <c r="H746" s="114" t="s">
        <v>1092</v>
      </c>
      <c r="I746" s="116">
        <v>88.4</v>
      </c>
      <c r="J746" s="114" t="s">
        <v>350</v>
      </c>
      <c r="K746" s="114" t="s">
        <v>27</v>
      </c>
      <c r="L746" s="117" t="s">
        <v>944</v>
      </c>
    </row>
    <row r="747" spans="1:12" s="106" customFormat="1" ht="15" customHeight="1">
      <c r="A747" s="113">
        <v>2019</v>
      </c>
      <c r="B747" s="114">
        <v>1860</v>
      </c>
      <c r="C747" s="115">
        <v>43756</v>
      </c>
      <c r="D747" s="115">
        <v>43882</v>
      </c>
      <c r="E747" s="114" t="s">
        <v>1471</v>
      </c>
      <c r="F747" s="114" t="s">
        <v>1218</v>
      </c>
      <c r="G747" s="114" t="s">
        <v>1171</v>
      </c>
      <c r="H747" s="114" t="s">
        <v>1092</v>
      </c>
      <c r="I747" s="116">
        <v>88.4</v>
      </c>
      <c r="J747" s="114" t="s">
        <v>350</v>
      </c>
      <c r="K747" s="114" t="s">
        <v>27</v>
      </c>
      <c r="L747" s="117" t="s">
        <v>944</v>
      </c>
    </row>
    <row r="748" spans="1:12" s="106" customFormat="1" ht="15" customHeight="1">
      <c r="A748" s="113">
        <v>2019</v>
      </c>
      <c r="B748" s="114">
        <v>1860</v>
      </c>
      <c r="C748" s="115">
        <v>43756</v>
      </c>
      <c r="D748" s="115">
        <v>43882</v>
      </c>
      <c r="E748" s="114" t="s">
        <v>1472</v>
      </c>
      <c r="F748" s="114" t="s">
        <v>1218</v>
      </c>
      <c r="G748" s="114" t="s">
        <v>1171</v>
      </c>
      <c r="H748" s="114" t="s">
        <v>1092</v>
      </c>
      <c r="I748" s="116">
        <v>88.4</v>
      </c>
      <c r="J748" s="114" t="s">
        <v>350</v>
      </c>
      <c r="K748" s="114" t="s">
        <v>27</v>
      </c>
      <c r="L748" s="117" t="s">
        <v>944</v>
      </c>
    </row>
    <row r="749" spans="1:12" s="106" customFormat="1" ht="15" customHeight="1">
      <c r="A749" s="113">
        <v>2019</v>
      </c>
      <c r="B749" s="114">
        <v>1860</v>
      </c>
      <c r="C749" s="115">
        <v>43756</v>
      </c>
      <c r="D749" s="115">
        <v>43882</v>
      </c>
      <c r="E749" s="114" t="s">
        <v>1473</v>
      </c>
      <c r="F749" s="114" t="s">
        <v>1218</v>
      </c>
      <c r="G749" s="114" t="s">
        <v>1171</v>
      </c>
      <c r="H749" s="114" t="s">
        <v>1092</v>
      </c>
      <c r="I749" s="116">
        <v>88.4</v>
      </c>
      <c r="J749" s="114" t="s">
        <v>350</v>
      </c>
      <c r="K749" s="114" t="s">
        <v>27</v>
      </c>
      <c r="L749" s="117" t="s">
        <v>944</v>
      </c>
    </row>
    <row r="750" spans="1:12" s="106" customFormat="1" ht="15" customHeight="1">
      <c r="A750" s="113">
        <v>2019</v>
      </c>
      <c r="B750" s="114">
        <v>1860</v>
      </c>
      <c r="C750" s="115">
        <v>43756</v>
      </c>
      <c r="D750" s="115">
        <v>43882</v>
      </c>
      <c r="E750" s="114" t="s">
        <v>1474</v>
      </c>
      <c r="F750" s="114" t="s">
        <v>1218</v>
      </c>
      <c r="G750" s="114" t="s">
        <v>1171</v>
      </c>
      <c r="H750" s="114" t="s">
        <v>1092</v>
      </c>
      <c r="I750" s="116">
        <v>88.4</v>
      </c>
      <c r="J750" s="114" t="s">
        <v>350</v>
      </c>
      <c r="K750" s="114" t="s">
        <v>27</v>
      </c>
      <c r="L750" s="117" t="s">
        <v>944</v>
      </c>
    </row>
    <row r="751" spans="1:12" s="106" customFormat="1" ht="15" customHeight="1">
      <c r="A751" s="113">
        <v>2019</v>
      </c>
      <c r="B751" s="114">
        <v>1860</v>
      </c>
      <c r="C751" s="115">
        <v>43756</v>
      </c>
      <c r="D751" s="115">
        <v>43882</v>
      </c>
      <c r="E751" s="114" t="s">
        <v>1475</v>
      </c>
      <c r="F751" s="114" t="s">
        <v>1218</v>
      </c>
      <c r="G751" s="114" t="s">
        <v>1171</v>
      </c>
      <c r="H751" s="114" t="s">
        <v>1092</v>
      </c>
      <c r="I751" s="116">
        <v>88.4</v>
      </c>
      <c r="J751" s="114" t="s">
        <v>350</v>
      </c>
      <c r="K751" s="114" t="s">
        <v>35</v>
      </c>
      <c r="L751" s="117" t="s">
        <v>328</v>
      </c>
    </row>
    <row r="752" spans="1:12" s="106" customFormat="1" ht="15" customHeight="1">
      <c r="A752" s="113">
        <v>2019</v>
      </c>
      <c r="B752" s="114">
        <v>1860</v>
      </c>
      <c r="C752" s="115">
        <v>43756</v>
      </c>
      <c r="D752" s="115">
        <v>43882</v>
      </c>
      <c r="E752" s="114" t="s">
        <v>1476</v>
      </c>
      <c r="F752" s="114" t="s">
        <v>1218</v>
      </c>
      <c r="G752" s="114" t="s">
        <v>1171</v>
      </c>
      <c r="H752" s="114" t="s">
        <v>1092</v>
      </c>
      <c r="I752" s="116">
        <v>88.4</v>
      </c>
      <c r="J752" s="114" t="s">
        <v>350</v>
      </c>
      <c r="K752" s="114" t="s">
        <v>35</v>
      </c>
      <c r="L752" s="117" t="s">
        <v>328</v>
      </c>
    </row>
    <row r="753" spans="1:12" s="106" customFormat="1" ht="15" customHeight="1">
      <c r="A753" s="113">
        <v>2019</v>
      </c>
      <c r="B753" s="114">
        <v>1860</v>
      </c>
      <c r="C753" s="115">
        <v>43756</v>
      </c>
      <c r="D753" s="115">
        <v>43882</v>
      </c>
      <c r="E753" s="114" t="s">
        <v>1477</v>
      </c>
      <c r="F753" s="114" t="s">
        <v>1218</v>
      </c>
      <c r="G753" s="114" t="s">
        <v>1171</v>
      </c>
      <c r="H753" s="114" t="s">
        <v>1092</v>
      </c>
      <c r="I753" s="116">
        <v>88.4</v>
      </c>
      <c r="J753" s="114" t="s">
        <v>350</v>
      </c>
      <c r="K753" s="114" t="s">
        <v>35</v>
      </c>
      <c r="L753" s="117" t="s">
        <v>328</v>
      </c>
    </row>
    <row r="754" spans="1:12" s="106" customFormat="1" ht="15" customHeight="1">
      <c r="A754" s="113">
        <v>2019</v>
      </c>
      <c r="B754" s="114">
        <v>1860</v>
      </c>
      <c r="C754" s="115">
        <v>43756</v>
      </c>
      <c r="D754" s="115">
        <v>43882</v>
      </c>
      <c r="E754" s="114" t="s">
        <v>1478</v>
      </c>
      <c r="F754" s="114" t="s">
        <v>1218</v>
      </c>
      <c r="G754" s="114" t="s">
        <v>1171</v>
      </c>
      <c r="H754" s="114" t="s">
        <v>1092</v>
      </c>
      <c r="I754" s="116">
        <v>88.4</v>
      </c>
      <c r="J754" s="114" t="s">
        <v>350</v>
      </c>
      <c r="K754" s="114" t="s">
        <v>35</v>
      </c>
      <c r="L754" s="117" t="s">
        <v>328</v>
      </c>
    </row>
    <row r="755" spans="1:12" s="106" customFormat="1" ht="15" customHeight="1">
      <c r="A755" s="113">
        <v>2019</v>
      </c>
      <c r="B755" s="114">
        <v>1860</v>
      </c>
      <c r="C755" s="115">
        <v>43756</v>
      </c>
      <c r="D755" s="115">
        <v>43882</v>
      </c>
      <c r="E755" s="114" t="s">
        <v>1479</v>
      </c>
      <c r="F755" s="114" t="s">
        <v>1218</v>
      </c>
      <c r="G755" s="114" t="s">
        <v>1171</v>
      </c>
      <c r="H755" s="114" t="s">
        <v>1092</v>
      </c>
      <c r="I755" s="116">
        <v>88.4</v>
      </c>
      <c r="J755" s="114" t="s">
        <v>350</v>
      </c>
      <c r="K755" s="114" t="s">
        <v>35</v>
      </c>
      <c r="L755" s="117" t="s">
        <v>328</v>
      </c>
    </row>
    <row r="756" spans="1:12" s="106" customFormat="1" ht="15" customHeight="1">
      <c r="A756" s="113">
        <v>2019</v>
      </c>
      <c r="B756" s="114">
        <v>1860</v>
      </c>
      <c r="C756" s="115">
        <v>43756</v>
      </c>
      <c r="D756" s="115">
        <v>43882</v>
      </c>
      <c r="E756" s="114" t="s">
        <v>1480</v>
      </c>
      <c r="F756" s="114" t="s">
        <v>1218</v>
      </c>
      <c r="G756" s="114" t="s">
        <v>1171</v>
      </c>
      <c r="H756" s="114" t="s">
        <v>1092</v>
      </c>
      <c r="I756" s="116">
        <v>88.4</v>
      </c>
      <c r="J756" s="114" t="s">
        <v>350</v>
      </c>
      <c r="K756" s="114" t="s">
        <v>35</v>
      </c>
      <c r="L756" s="117" t="s">
        <v>328</v>
      </c>
    </row>
    <row r="757" spans="1:12" s="106" customFormat="1" ht="15" customHeight="1">
      <c r="A757" s="113">
        <v>2019</v>
      </c>
      <c r="B757" s="114">
        <v>1860</v>
      </c>
      <c r="C757" s="115">
        <v>43756</v>
      </c>
      <c r="D757" s="115">
        <v>43882</v>
      </c>
      <c r="E757" s="114" t="s">
        <v>1481</v>
      </c>
      <c r="F757" s="114" t="s">
        <v>1218</v>
      </c>
      <c r="G757" s="114" t="s">
        <v>1171</v>
      </c>
      <c r="H757" s="114" t="s">
        <v>1092</v>
      </c>
      <c r="I757" s="116">
        <v>88.4</v>
      </c>
      <c r="J757" s="114" t="s">
        <v>350</v>
      </c>
      <c r="K757" s="114" t="s">
        <v>35</v>
      </c>
      <c r="L757" s="117" t="s">
        <v>328</v>
      </c>
    </row>
    <row r="758" spans="1:12" s="106" customFormat="1" ht="15" customHeight="1">
      <c r="A758" s="113">
        <v>2019</v>
      </c>
      <c r="B758" s="114">
        <v>1860</v>
      </c>
      <c r="C758" s="115">
        <v>43756</v>
      </c>
      <c r="D758" s="115">
        <v>43882</v>
      </c>
      <c r="E758" s="114" t="s">
        <v>1482</v>
      </c>
      <c r="F758" s="114" t="s">
        <v>1218</v>
      </c>
      <c r="G758" s="114" t="s">
        <v>1171</v>
      </c>
      <c r="H758" s="114" t="s">
        <v>1092</v>
      </c>
      <c r="I758" s="116">
        <v>88.4</v>
      </c>
      <c r="J758" s="114" t="s">
        <v>350</v>
      </c>
      <c r="K758" s="114" t="s">
        <v>75</v>
      </c>
      <c r="L758" s="117" t="s">
        <v>1128</v>
      </c>
    </row>
    <row r="759" spans="1:12" s="106" customFormat="1" ht="15" customHeight="1">
      <c r="A759" s="113">
        <v>2019</v>
      </c>
      <c r="B759" s="114">
        <v>1860</v>
      </c>
      <c r="C759" s="115">
        <v>43756</v>
      </c>
      <c r="D759" s="115">
        <v>43882</v>
      </c>
      <c r="E759" s="114" t="s">
        <v>1483</v>
      </c>
      <c r="F759" s="114" t="s">
        <v>1218</v>
      </c>
      <c r="G759" s="114" t="s">
        <v>1171</v>
      </c>
      <c r="H759" s="114" t="s">
        <v>1092</v>
      </c>
      <c r="I759" s="116">
        <v>88.4</v>
      </c>
      <c r="J759" s="114" t="s">
        <v>350</v>
      </c>
      <c r="K759" s="114" t="s">
        <v>75</v>
      </c>
      <c r="L759" s="117" t="s">
        <v>1128</v>
      </c>
    </row>
    <row r="760" spans="1:12" s="106" customFormat="1" ht="15" customHeight="1">
      <c r="A760" s="113">
        <v>2019</v>
      </c>
      <c r="B760" s="114">
        <v>1860</v>
      </c>
      <c r="C760" s="115">
        <v>43756</v>
      </c>
      <c r="D760" s="115">
        <v>43882</v>
      </c>
      <c r="E760" s="114" t="s">
        <v>1484</v>
      </c>
      <c r="F760" s="114" t="s">
        <v>1218</v>
      </c>
      <c r="G760" s="114" t="s">
        <v>1171</v>
      </c>
      <c r="H760" s="114" t="s">
        <v>1092</v>
      </c>
      <c r="I760" s="116">
        <v>88.4</v>
      </c>
      <c r="J760" s="114" t="s">
        <v>350</v>
      </c>
      <c r="K760" s="114" t="s">
        <v>75</v>
      </c>
      <c r="L760" s="117" t="s">
        <v>1128</v>
      </c>
    </row>
    <row r="761" spans="1:12" s="106" customFormat="1" ht="15" customHeight="1">
      <c r="A761" s="113">
        <v>2019</v>
      </c>
      <c r="B761" s="114">
        <v>1860</v>
      </c>
      <c r="C761" s="115">
        <v>43756</v>
      </c>
      <c r="D761" s="115">
        <v>43882</v>
      </c>
      <c r="E761" s="114" t="s">
        <v>1485</v>
      </c>
      <c r="F761" s="114" t="s">
        <v>1218</v>
      </c>
      <c r="G761" s="114" t="s">
        <v>1171</v>
      </c>
      <c r="H761" s="114" t="s">
        <v>1092</v>
      </c>
      <c r="I761" s="116">
        <v>88.4</v>
      </c>
      <c r="J761" s="114" t="s">
        <v>350</v>
      </c>
      <c r="K761" s="114" t="s">
        <v>75</v>
      </c>
      <c r="L761" s="117" t="s">
        <v>1128</v>
      </c>
    </row>
    <row r="762" spans="1:12" s="106" customFormat="1" ht="15" customHeight="1">
      <c r="A762" s="113">
        <v>2019</v>
      </c>
      <c r="B762" s="114">
        <v>1860</v>
      </c>
      <c r="C762" s="115">
        <v>43756</v>
      </c>
      <c r="D762" s="115">
        <v>43882</v>
      </c>
      <c r="E762" s="114" t="s">
        <v>1488</v>
      </c>
      <c r="F762" s="114" t="s">
        <v>1218</v>
      </c>
      <c r="G762" s="114" t="s">
        <v>1171</v>
      </c>
      <c r="H762" s="114" t="s">
        <v>1092</v>
      </c>
      <c r="I762" s="116">
        <v>88.4</v>
      </c>
      <c r="J762" s="114" t="s">
        <v>350</v>
      </c>
      <c r="K762" s="114" t="s">
        <v>35</v>
      </c>
      <c r="L762" s="117" t="s">
        <v>328</v>
      </c>
    </row>
    <row r="763" spans="1:12" s="106" customFormat="1" ht="15" customHeight="1">
      <c r="A763" s="113">
        <v>2019</v>
      </c>
      <c r="B763" s="114">
        <v>1860</v>
      </c>
      <c r="C763" s="115">
        <v>43756</v>
      </c>
      <c r="D763" s="115">
        <v>43882</v>
      </c>
      <c r="E763" s="114" t="s">
        <v>1486</v>
      </c>
      <c r="F763" s="114" t="s">
        <v>1218</v>
      </c>
      <c r="G763" s="114" t="s">
        <v>1487</v>
      </c>
      <c r="H763" s="114" t="s">
        <v>1092</v>
      </c>
      <c r="I763" s="116">
        <v>88.4</v>
      </c>
      <c r="J763" s="114" t="s">
        <v>350</v>
      </c>
      <c r="K763" s="114" t="s">
        <v>75</v>
      </c>
      <c r="L763" s="117" t="s">
        <v>1128</v>
      </c>
    </row>
    <row r="764" spans="1:12" s="106" customFormat="1" ht="15" customHeight="1">
      <c r="A764" s="113">
        <v>2019</v>
      </c>
      <c r="B764" s="114">
        <v>1860</v>
      </c>
      <c r="C764" s="115">
        <v>43756</v>
      </c>
      <c r="D764" s="115">
        <v>43882</v>
      </c>
      <c r="E764" s="114" t="s">
        <v>1469</v>
      </c>
      <c r="F764" s="114" t="s">
        <v>1218</v>
      </c>
      <c r="G764" s="114" t="s">
        <v>1252</v>
      </c>
      <c r="H764" s="114" t="s">
        <v>1092</v>
      </c>
      <c r="I764" s="116">
        <v>88.4</v>
      </c>
      <c r="J764" s="114" t="s">
        <v>350</v>
      </c>
      <c r="K764" s="114" t="s">
        <v>27</v>
      </c>
      <c r="L764" s="117" t="s">
        <v>944</v>
      </c>
    </row>
    <row r="765" spans="1:12" s="106" customFormat="1" ht="15" customHeight="1">
      <c r="A765" s="113">
        <v>2019</v>
      </c>
      <c r="B765" s="114">
        <v>1860</v>
      </c>
      <c r="C765" s="115">
        <v>43756</v>
      </c>
      <c r="D765" s="115">
        <v>43882</v>
      </c>
      <c r="E765" s="114" t="s">
        <v>1467</v>
      </c>
      <c r="F765" s="114" t="s">
        <v>1218</v>
      </c>
      <c r="G765" s="114" t="s">
        <v>1468</v>
      </c>
      <c r="H765" s="114" t="s">
        <v>1092</v>
      </c>
      <c r="I765" s="116">
        <v>88.4</v>
      </c>
      <c r="J765" s="114" t="s">
        <v>350</v>
      </c>
      <c r="K765" s="114" t="s">
        <v>35</v>
      </c>
      <c r="L765" s="117" t="s">
        <v>328</v>
      </c>
    </row>
    <row r="766" spans="1:12" s="106" customFormat="1" ht="15" customHeight="1">
      <c r="A766" s="113">
        <v>2019</v>
      </c>
      <c r="B766" s="114">
        <v>2148</v>
      </c>
      <c r="C766" s="115">
        <v>43815</v>
      </c>
      <c r="D766" s="115">
        <v>43882</v>
      </c>
      <c r="E766" s="114"/>
      <c r="F766" s="114" t="s">
        <v>3235</v>
      </c>
      <c r="G766" s="114" t="s">
        <v>421</v>
      </c>
      <c r="H766" s="114" t="s">
        <v>1637</v>
      </c>
      <c r="I766" s="116">
        <v>2492.2800000000002</v>
      </c>
      <c r="J766" s="114" t="s">
        <v>350</v>
      </c>
      <c r="K766" s="114" t="s">
        <v>35</v>
      </c>
      <c r="L766" s="117" t="s">
        <v>328</v>
      </c>
    </row>
    <row r="767" spans="1:12" s="106" customFormat="1" ht="15" customHeight="1">
      <c r="A767" s="113">
        <v>2019</v>
      </c>
      <c r="B767" s="114">
        <v>1736</v>
      </c>
      <c r="C767" s="115">
        <v>43735</v>
      </c>
      <c r="D767" s="115">
        <v>43882</v>
      </c>
      <c r="E767" s="114" t="s">
        <v>1400</v>
      </c>
      <c r="F767" s="114" t="s">
        <v>3234</v>
      </c>
      <c r="G767" s="114" t="s">
        <v>1097</v>
      </c>
      <c r="H767" s="114" t="s">
        <v>1401</v>
      </c>
      <c r="I767" s="116">
        <v>1325.28</v>
      </c>
      <c r="J767" s="114" t="s">
        <v>350</v>
      </c>
      <c r="K767" s="114" t="s">
        <v>27</v>
      </c>
      <c r="L767" s="117" t="s">
        <v>944</v>
      </c>
    </row>
    <row r="768" spans="1:12" s="106" customFormat="1" ht="15" customHeight="1">
      <c r="A768" s="113">
        <v>2019</v>
      </c>
      <c r="B768" s="114">
        <v>2109</v>
      </c>
      <c r="C768" s="115">
        <v>43805</v>
      </c>
      <c r="D768" s="115">
        <v>43882</v>
      </c>
      <c r="E768" s="114" t="s">
        <v>1107</v>
      </c>
      <c r="F768" s="114" t="s">
        <v>3242</v>
      </c>
      <c r="G768" s="114" t="s">
        <v>419</v>
      </c>
      <c r="H768" s="114" t="s">
        <v>420</v>
      </c>
      <c r="I768" s="116">
        <v>240</v>
      </c>
      <c r="J768" s="114" t="s">
        <v>350</v>
      </c>
      <c r="K768" s="114" t="s">
        <v>35</v>
      </c>
      <c r="L768" s="117" t="s">
        <v>328</v>
      </c>
    </row>
    <row r="769" spans="1:12" s="106" customFormat="1" ht="15" customHeight="1">
      <c r="A769" s="113">
        <v>2020</v>
      </c>
      <c r="B769" s="114">
        <v>341</v>
      </c>
      <c r="C769" s="115">
        <v>43878</v>
      </c>
      <c r="D769" s="115">
        <v>43885</v>
      </c>
      <c r="E769" s="114" t="s">
        <v>1733</v>
      </c>
      <c r="F769" s="114" t="s">
        <v>973</v>
      </c>
      <c r="G769" s="114" t="s">
        <v>1734</v>
      </c>
      <c r="H769" s="114" t="s">
        <v>1735</v>
      </c>
      <c r="I769" s="116">
        <v>457.56</v>
      </c>
      <c r="J769" s="114" t="s">
        <v>350</v>
      </c>
      <c r="K769" s="114" t="s">
        <v>52</v>
      </c>
      <c r="L769" s="117" t="s">
        <v>319</v>
      </c>
    </row>
    <row r="770" spans="1:12" s="106" customFormat="1" ht="15" customHeight="1">
      <c r="A770" s="113">
        <v>2020</v>
      </c>
      <c r="B770" s="114">
        <v>304</v>
      </c>
      <c r="C770" s="115">
        <v>43873</v>
      </c>
      <c r="D770" s="115">
        <v>43886</v>
      </c>
      <c r="E770" s="114" t="s">
        <v>1727</v>
      </c>
      <c r="F770" s="114" t="s">
        <v>647</v>
      </c>
      <c r="G770" s="114" t="s">
        <v>1728</v>
      </c>
      <c r="H770" s="114" t="s">
        <v>372</v>
      </c>
      <c r="I770" s="116">
        <v>36</v>
      </c>
      <c r="J770" s="114" t="s">
        <v>350</v>
      </c>
      <c r="K770" s="114" t="s">
        <v>70</v>
      </c>
      <c r="L770" s="117" t="s">
        <v>393</v>
      </c>
    </row>
    <row r="771" spans="1:12" s="106" customFormat="1" ht="15" customHeight="1">
      <c r="A771" s="113">
        <v>2020</v>
      </c>
      <c r="B771" s="114">
        <v>269</v>
      </c>
      <c r="C771" s="115">
        <v>43867</v>
      </c>
      <c r="D771" s="115">
        <v>43886</v>
      </c>
      <c r="E771" s="114" t="s">
        <v>1722</v>
      </c>
      <c r="F771" s="114" t="s">
        <v>3235</v>
      </c>
      <c r="G771" s="114" t="s">
        <v>326</v>
      </c>
      <c r="H771" s="114" t="s">
        <v>705</v>
      </c>
      <c r="I771" s="116">
        <v>43.44</v>
      </c>
      <c r="J771" s="114" t="s">
        <v>350</v>
      </c>
      <c r="K771" s="114" t="s">
        <v>70</v>
      </c>
      <c r="L771" s="117" t="s">
        <v>393</v>
      </c>
    </row>
    <row r="772" spans="1:12" s="106" customFormat="1" ht="15" customHeight="1">
      <c r="A772" s="113">
        <v>2020</v>
      </c>
      <c r="B772" s="114">
        <v>386</v>
      </c>
      <c r="C772" s="115">
        <v>43885</v>
      </c>
      <c r="D772" s="115">
        <v>43889</v>
      </c>
      <c r="E772" s="114" t="s">
        <v>1759</v>
      </c>
      <c r="F772" s="114" t="s">
        <v>3235</v>
      </c>
      <c r="G772" s="114" t="s">
        <v>1295</v>
      </c>
      <c r="H772" s="114" t="s">
        <v>302</v>
      </c>
      <c r="I772" s="116">
        <v>126.96</v>
      </c>
      <c r="J772" s="114" t="s">
        <v>350</v>
      </c>
      <c r="K772" s="114" t="s">
        <v>181</v>
      </c>
      <c r="L772" s="117" t="s">
        <v>1760</v>
      </c>
    </row>
    <row r="773" spans="1:12" s="106" customFormat="1" ht="15" customHeight="1">
      <c r="A773" s="113">
        <v>2020</v>
      </c>
      <c r="B773" s="114">
        <v>373</v>
      </c>
      <c r="C773" s="115">
        <v>43881</v>
      </c>
      <c r="D773" s="115">
        <v>43892</v>
      </c>
      <c r="E773" s="114" t="s">
        <v>664</v>
      </c>
      <c r="F773" s="114" t="s">
        <v>475</v>
      </c>
      <c r="G773" s="114" t="s">
        <v>665</v>
      </c>
      <c r="H773" s="114" t="s">
        <v>1753</v>
      </c>
      <c r="I773" s="116">
        <v>54.96</v>
      </c>
      <c r="J773" s="114" t="s">
        <v>350</v>
      </c>
      <c r="K773" s="114" t="s">
        <v>40</v>
      </c>
      <c r="L773" s="117" t="s">
        <v>640</v>
      </c>
    </row>
    <row r="774" spans="1:12" s="106" customFormat="1" ht="15" customHeight="1">
      <c r="A774" s="113">
        <v>2020</v>
      </c>
      <c r="B774" s="114">
        <v>103</v>
      </c>
      <c r="C774" s="115">
        <v>43851</v>
      </c>
      <c r="D774" s="115">
        <v>43893</v>
      </c>
      <c r="E774" s="114" t="s">
        <v>1688</v>
      </c>
      <c r="F774" s="114" t="s">
        <v>3236</v>
      </c>
      <c r="G774" s="114" t="s">
        <v>1689</v>
      </c>
      <c r="H774" s="114" t="s">
        <v>1690</v>
      </c>
      <c r="I774" s="116">
        <v>280.08</v>
      </c>
      <c r="J774" s="114" t="s">
        <v>350</v>
      </c>
      <c r="K774" s="114" t="s">
        <v>78</v>
      </c>
      <c r="L774" s="117" t="s">
        <v>1299</v>
      </c>
    </row>
    <row r="775" spans="1:12" s="106" customFormat="1" ht="15" customHeight="1">
      <c r="A775" s="113">
        <v>2020</v>
      </c>
      <c r="B775" s="114">
        <v>346</v>
      </c>
      <c r="C775" s="115">
        <v>43878</v>
      </c>
      <c r="D775" s="115">
        <v>43893</v>
      </c>
      <c r="E775" s="114"/>
      <c r="F775" s="114" t="s">
        <v>3235</v>
      </c>
      <c r="G775" s="114" t="s">
        <v>541</v>
      </c>
      <c r="H775" s="114" t="s">
        <v>1738</v>
      </c>
      <c r="I775" s="116">
        <v>89.88</v>
      </c>
      <c r="J775" s="114" t="s">
        <v>350</v>
      </c>
      <c r="K775" s="114" t="s">
        <v>40</v>
      </c>
      <c r="L775" s="117" t="s">
        <v>640</v>
      </c>
    </row>
    <row r="776" spans="1:12" s="106" customFormat="1" ht="15" customHeight="1">
      <c r="A776" s="113">
        <v>2020</v>
      </c>
      <c r="B776" s="114">
        <v>412</v>
      </c>
      <c r="C776" s="115">
        <v>43887</v>
      </c>
      <c r="D776" s="115">
        <v>43893</v>
      </c>
      <c r="E776" s="114" t="s">
        <v>508</v>
      </c>
      <c r="F776" s="114" t="s">
        <v>3198</v>
      </c>
      <c r="G776" s="114" t="s">
        <v>509</v>
      </c>
      <c r="H776" s="114" t="s">
        <v>372</v>
      </c>
      <c r="I776" s="116">
        <v>36</v>
      </c>
      <c r="J776" s="114" t="s">
        <v>350</v>
      </c>
      <c r="K776" s="114" t="s">
        <v>175</v>
      </c>
      <c r="L776" s="117" t="s">
        <v>1594</v>
      </c>
    </row>
    <row r="777" spans="1:12" s="106" customFormat="1" ht="15" customHeight="1">
      <c r="A777" s="113">
        <v>2020</v>
      </c>
      <c r="B777" s="114">
        <v>412</v>
      </c>
      <c r="C777" s="115">
        <v>43887</v>
      </c>
      <c r="D777" s="115">
        <v>43893</v>
      </c>
      <c r="E777" s="114" t="s">
        <v>504</v>
      </c>
      <c r="F777" s="114" t="s">
        <v>3198</v>
      </c>
      <c r="G777" s="114" t="s">
        <v>505</v>
      </c>
      <c r="H777" s="114" t="s">
        <v>372</v>
      </c>
      <c r="I777" s="116">
        <v>36</v>
      </c>
      <c r="J777" s="114" t="s">
        <v>350</v>
      </c>
      <c r="K777" s="114" t="s">
        <v>175</v>
      </c>
      <c r="L777" s="117" t="s">
        <v>1594</v>
      </c>
    </row>
    <row r="778" spans="1:12" s="106" customFormat="1" ht="15" customHeight="1">
      <c r="A778" s="113">
        <v>2020</v>
      </c>
      <c r="B778" s="114">
        <v>413</v>
      </c>
      <c r="C778" s="115">
        <v>43887</v>
      </c>
      <c r="D778" s="115">
        <v>43893</v>
      </c>
      <c r="E778" s="114" t="s">
        <v>1770</v>
      </c>
      <c r="F778" s="114" t="s">
        <v>3198</v>
      </c>
      <c r="G778" s="114" t="s">
        <v>505</v>
      </c>
      <c r="H778" s="114" t="s">
        <v>372</v>
      </c>
      <c r="I778" s="116">
        <v>36</v>
      </c>
      <c r="J778" s="114" t="s">
        <v>350</v>
      </c>
      <c r="K778" s="114" t="s">
        <v>42</v>
      </c>
      <c r="L778" s="117" t="s">
        <v>1349</v>
      </c>
    </row>
    <row r="779" spans="1:12" s="106" customFormat="1" ht="15" customHeight="1">
      <c r="A779" s="113">
        <v>2020</v>
      </c>
      <c r="B779" s="114">
        <v>361</v>
      </c>
      <c r="C779" s="115">
        <v>43880</v>
      </c>
      <c r="D779" s="115">
        <v>43893</v>
      </c>
      <c r="E779" s="114" t="s">
        <v>963</v>
      </c>
      <c r="F779" s="114" t="s">
        <v>341</v>
      </c>
      <c r="G779" s="114" t="s">
        <v>933</v>
      </c>
      <c r="H779" s="114" t="s">
        <v>1750</v>
      </c>
      <c r="I779" s="116">
        <v>53.88</v>
      </c>
      <c r="J779" s="114" t="s">
        <v>350</v>
      </c>
      <c r="K779" s="114" t="s">
        <v>42</v>
      </c>
      <c r="L779" s="117" t="s">
        <v>1349</v>
      </c>
    </row>
    <row r="780" spans="1:12" s="106" customFormat="1" ht="15" customHeight="1">
      <c r="A780" s="113">
        <v>2020</v>
      </c>
      <c r="B780" s="114">
        <v>336</v>
      </c>
      <c r="C780" s="115">
        <v>43878</v>
      </c>
      <c r="D780" s="115">
        <v>43893</v>
      </c>
      <c r="E780" s="114" t="s">
        <v>1729</v>
      </c>
      <c r="F780" s="114" t="s">
        <v>341</v>
      </c>
      <c r="G780" s="114" t="s">
        <v>341</v>
      </c>
      <c r="H780" s="114" t="s">
        <v>1730</v>
      </c>
      <c r="I780" s="116">
        <v>124.92</v>
      </c>
      <c r="J780" s="114" t="s">
        <v>350</v>
      </c>
      <c r="K780" s="114" t="s">
        <v>46</v>
      </c>
      <c r="L780" s="117" t="s">
        <v>1120</v>
      </c>
    </row>
    <row r="781" spans="1:12" s="106" customFormat="1" ht="15" customHeight="1">
      <c r="A781" s="113">
        <v>2020</v>
      </c>
      <c r="B781" s="114">
        <v>387</v>
      </c>
      <c r="C781" s="115">
        <v>43885</v>
      </c>
      <c r="D781" s="115">
        <v>43893</v>
      </c>
      <c r="E781" s="114" t="s">
        <v>1527</v>
      </c>
      <c r="F781" s="114" t="s">
        <v>3235</v>
      </c>
      <c r="G781" s="114" t="s">
        <v>326</v>
      </c>
      <c r="H781" s="114" t="s">
        <v>1761</v>
      </c>
      <c r="I781" s="116">
        <v>93</v>
      </c>
      <c r="J781" s="114" t="s">
        <v>350</v>
      </c>
      <c r="K781" s="114" t="s">
        <v>103</v>
      </c>
      <c r="L781" s="117" t="s">
        <v>426</v>
      </c>
    </row>
    <row r="782" spans="1:12" s="106" customFormat="1" ht="15" customHeight="1">
      <c r="A782" s="113">
        <v>2020</v>
      </c>
      <c r="B782" s="114">
        <v>350</v>
      </c>
      <c r="C782" s="115">
        <v>43878</v>
      </c>
      <c r="D782" s="115">
        <v>43895</v>
      </c>
      <c r="E782" s="114" t="s">
        <v>1746</v>
      </c>
      <c r="F782" s="114" t="s">
        <v>536</v>
      </c>
      <c r="G782" s="114" t="s">
        <v>536</v>
      </c>
      <c r="H782" s="114" t="s">
        <v>1747</v>
      </c>
      <c r="I782" s="116">
        <v>456</v>
      </c>
      <c r="J782" s="114" t="s">
        <v>350</v>
      </c>
      <c r="K782" s="114" t="s">
        <v>68</v>
      </c>
      <c r="L782" s="117" t="s">
        <v>853</v>
      </c>
    </row>
    <row r="783" spans="1:12" s="106" customFormat="1" ht="15" customHeight="1">
      <c r="A783" s="113">
        <v>2019</v>
      </c>
      <c r="B783" s="114">
        <v>1124</v>
      </c>
      <c r="C783" s="115">
        <v>43619</v>
      </c>
      <c r="D783" s="115">
        <v>43899</v>
      </c>
      <c r="E783" s="114" t="s">
        <v>1063</v>
      </c>
      <c r="F783" s="114" t="s">
        <v>3266</v>
      </c>
      <c r="G783" s="114" t="s">
        <v>1064</v>
      </c>
      <c r="H783" s="114" t="s">
        <v>1065</v>
      </c>
      <c r="I783" s="116">
        <v>72</v>
      </c>
      <c r="J783" s="114" t="s">
        <v>350</v>
      </c>
      <c r="K783" s="114" t="s">
        <v>34</v>
      </c>
      <c r="L783" s="117" t="s">
        <v>503</v>
      </c>
    </row>
    <row r="784" spans="1:12" s="106" customFormat="1" ht="15" customHeight="1">
      <c r="A784" s="113">
        <v>2020</v>
      </c>
      <c r="B784" s="114">
        <v>368</v>
      </c>
      <c r="C784" s="115">
        <v>43880</v>
      </c>
      <c r="D784" s="115">
        <v>43899</v>
      </c>
      <c r="E784" s="114" t="s">
        <v>726</v>
      </c>
      <c r="F784" s="114" t="s">
        <v>475</v>
      </c>
      <c r="G784" s="114" t="s">
        <v>633</v>
      </c>
      <c r="H784" s="114" t="s">
        <v>1752</v>
      </c>
      <c r="I784" s="116">
        <v>101.64</v>
      </c>
      <c r="J784" s="114" t="s">
        <v>350</v>
      </c>
      <c r="K784" s="114" t="s">
        <v>40</v>
      </c>
      <c r="L784" s="117" t="s">
        <v>640</v>
      </c>
    </row>
    <row r="785" spans="1:12" s="106" customFormat="1" ht="15" customHeight="1">
      <c r="A785" s="113">
        <v>2020</v>
      </c>
      <c r="B785" s="114">
        <v>362</v>
      </c>
      <c r="C785" s="115">
        <v>43880</v>
      </c>
      <c r="D785" s="115">
        <v>43900</v>
      </c>
      <c r="E785" s="114" t="s">
        <v>592</v>
      </c>
      <c r="F785" s="114" t="s">
        <v>973</v>
      </c>
      <c r="G785" s="114" t="s">
        <v>593</v>
      </c>
      <c r="H785" s="114" t="s">
        <v>1751</v>
      </c>
      <c r="I785" s="116">
        <v>652.91999999999996</v>
      </c>
      <c r="J785" s="114" t="s">
        <v>350</v>
      </c>
      <c r="K785" s="114" t="s">
        <v>30</v>
      </c>
      <c r="L785" s="117" t="s">
        <v>484</v>
      </c>
    </row>
    <row r="786" spans="1:12" s="106" customFormat="1" ht="15" customHeight="1">
      <c r="A786" s="113">
        <v>2020</v>
      </c>
      <c r="B786" s="114">
        <v>556</v>
      </c>
      <c r="C786" s="115">
        <v>43903</v>
      </c>
      <c r="D786" s="115">
        <v>43900</v>
      </c>
      <c r="E786" s="114" t="s">
        <v>1830</v>
      </c>
      <c r="F786" s="114" t="s">
        <v>3143</v>
      </c>
      <c r="G786" s="114" t="s">
        <v>1831</v>
      </c>
      <c r="H786" s="114" t="s">
        <v>1832</v>
      </c>
      <c r="I786" s="116">
        <v>4847</v>
      </c>
      <c r="J786" s="114" t="s">
        <v>350</v>
      </c>
      <c r="K786" s="114" t="s">
        <v>116</v>
      </c>
      <c r="L786" s="117" t="s">
        <v>1822</v>
      </c>
    </row>
    <row r="787" spans="1:12" s="106" customFormat="1" ht="15" customHeight="1">
      <c r="A787" s="113">
        <v>2020</v>
      </c>
      <c r="B787" s="114">
        <v>251</v>
      </c>
      <c r="C787" s="115">
        <v>43865</v>
      </c>
      <c r="D787" s="115">
        <v>43900</v>
      </c>
      <c r="E787" s="114"/>
      <c r="F787" s="114" t="s">
        <v>341</v>
      </c>
      <c r="G787" s="114" t="s">
        <v>1714</v>
      </c>
      <c r="H787" s="114" t="s">
        <v>1715</v>
      </c>
      <c r="I787" s="116">
        <v>141.36000000000001</v>
      </c>
      <c r="J787" s="114" t="s">
        <v>350</v>
      </c>
      <c r="K787" s="114" t="s">
        <v>519</v>
      </c>
      <c r="L787" s="117" t="s">
        <v>520</v>
      </c>
    </row>
    <row r="788" spans="1:12" s="106" customFormat="1" ht="15" customHeight="1">
      <c r="A788" s="113">
        <v>2019</v>
      </c>
      <c r="B788" s="114">
        <v>1969</v>
      </c>
      <c r="C788" s="115">
        <v>43777</v>
      </c>
      <c r="D788" s="115">
        <v>43900</v>
      </c>
      <c r="E788" s="114" t="s">
        <v>1547</v>
      </c>
      <c r="F788" s="114" t="s">
        <v>3234</v>
      </c>
      <c r="G788" s="114" t="s">
        <v>1548</v>
      </c>
      <c r="H788" s="114" t="s">
        <v>1549</v>
      </c>
      <c r="I788" s="116">
        <v>236.76</v>
      </c>
      <c r="J788" s="114" t="s">
        <v>350</v>
      </c>
      <c r="K788" s="114" t="s">
        <v>27</v>
      </c>
      <c r="L788" s="117" t="s">
        <v>944</v>
      </c>
    </row>
    <row r="789" spans="1:12" s="106" customFormat="1" ht="15" customHeight="1">
      <c r="A789" s="113">
        <v>2019</v>
      </c>
      <c r="B789" s="114">
        <v>1970</v>
      </c>
      <c r="C789" s="115">
        <v>43777</v>
      </c>
      <c r="D789" s="115">
        <v>43900</v>
      </c>
      <c r="E789" s="114" t="s">
        <v>1096</v>
      </c>
      <c r="F789" s="114" t="s">
        <v>3234</v>
      </c>
      <c r="G789" s="114" t="s">
        <v>1097</v>
      </c>
      <c r="H789" s="114" t="s">
        <v>1318</v>
      </c>
      <c r="I789" s="116">
        <v>678.72</v>
      </c>
      <c r="J789" s="114" t="s">
        <v>350</v>
      </c>
      <c r="K789" s="114" t="s">
        <v>27</v>
      </c>
      <c r="L789" s="117" t="s">
        <v>944</v>
      </c>
    </row>
    <row r="790" spans="1:12" s="106" customFormat="1" ht="15" customHeight="1">
      <c r="A790" s="113">
        <v>2019</v>
      </c>
      <c r="B790" s="114">
        <v>1971</v>
      </c>
      <c r="C790" s="115">
        <v>43777</v>
      </c>
      <c r="D790" s="115">
        <v>43900</v>
      </c>
      <c r="E790" s="114" t="s">
        <v>783</v>
      </c>
      <c r="F790" s="114" t="s">
        <v>3234</v>
      </c>
      <c r="G790" s="114" t="s">
        <v>784</v>
      </c>
      <c r="H790" s="114" t="s">
        <v>1550</v>
      </c>
      <c r="I790" s="116">
        <v>141.36000000000001</v>
      </c>
      <c r="J790" s="114" t="s">
        <v>350</v>
      </c>
      <c r="K790" s="114" t="s">
        <v>27</v>
      </c>
      <c r="L790" s="117" t="s">
        <v>944</v>
      </c>
    </row>
    <row r="791" spans="1:12" s="106" customFormat="1" ht="15" customHeight="1">
      <c r="A791" s="113">
        <v>2019</v>
      </c>
      <c r="B791" s="114">
        <v>1971</v>
      </c>
      <c r="C791" s="115">
        <v>43777</v>
      </c>
      <c r="D791" s="115">
        <v>43900</v>
      </c>
      <c r="E791" s="114" t="s">
        <v>1551</v>
      </c>
      <c r="F791" s="114" t="s">
        <v>3234</v>
      </c>
      <c r="G791" s="114" t="s">
        <v>784</v>
      </c>
      <c r="H791" s="114" t="s">
        <v>1550</v>
      </c>
      <c r="I791" s="116">
        <v>141.36000000000001</v>
      </c>
      <c r="J791" s="114" t="s">
        <v>350</v>
      </c>
      <c r="K791" s="114" t="s">
        <v>27</v>
      </c>
      <c r="L791" s="117" t="s">
        <v>944</v>
      </c>
    </row>
    <row r="792" spans="1:12" s="106" customFormat="1" ht="15" customHeight="1">
      <c r="A792" s="113">
        <v>2019</v>
      </c>
      <c r="B792" s="114">
        <v>1971</v>
      </c>
      <c r="C792" s="115">
        <v>43777</v>
      </c>
      <c r="D792" s="115">
        <v>43900</v>
      </c>
      <c r="E792" s="114" t="s">
        <v>1552</v>
      </c>
      <c r="F792" s="114" t="s">
        <v>3234</v>
      </c>
      <c r="G792" s="114" t="s">
        <v>784</v>
      </c>
      <c r="H792" s="114" t="s">
        <v>1550</v>
      </c>
      <c r="I792" s="116">
        <v>141.36000000000001</v>
      </c>
      <c r="J792" s="114" t="s">
        <v>350</v>
      </c>
      <c r="K792" s="114" t="s">
        <v>27</v>
      </c>
      <c r="L792" s="117" t="s">
        <v>944</v>
      </c>
    </row>
    <row r="793" spans="1:12" s="106" customFormat="1" ht="15" customHeight="1">
      <c r="A793" s="113">
        <v>2019</v>
      </c>
      <c r="B793" s="114">
        <v>1972</v>
      </c>
      <c r="C793" s="115">
        <v>43777</v>
      </c>
      <c r="D793" s="115">
        <v>43900</v>
      </c>
      <c r="E793" s="114" t="s">
        <v>1127</v>
      </c>
      <c r="F793" s="114" t="s">
        <v>3234</v>
      </c>
      <c r="G793" s="114" t="s">
        <v>784</v>
      </c>
      <c r="H793" s="114" t="s">
        <v>1553</v>
      </c>
      <c r="I793" s="116">
        <v>683.52</v>
      </c>
      <c r="J793" s="114" t="s">
        <v>350</v>
      </c>
      <c r="K793" s="114" t="s">
        <v>75</v>
      </c>
      <c r="L793" s="117" t="s">
        <v>1128</v>
      </c>
    </row>
    <row r="794" spans="1:12" s="106" customFormat="1" ht="15" customHeight="1">
      <c r="A794" s="113">
        <v>2020</v>
      </c>
      <c r="B794" s="114">
        <v>101</v>
      </c>
      <c r="C794" s="115">
        <v>43851</v>
      </c>
      <c r="D794" s="115">
        <v>43900</v>
      </c>
      <c r="E794" s="114" t="s">
        <v>726</v>
      </c>
      <c r="F794" s="114" t="s">
        <v>475</v>
      </c>
      <c r="G794" s="114" t="s">
        <v>633</v>
      </c>
      <c r="H794" s="114" t="s">
        <v>1684</v>
      </c>
      <c r="I794" s="116" t="s">
        <v>1685</v>
      </c>
      <c r="J794" s="114" t="s">
        <v>350</v>
      </c>
      <c r="K794" s="114" t="s">
        <v>40</v>
      </c>
      <c r="L794" s="117" t="s">
        <v>640</v>
      </c>
    </row>
    <row r="795" spans="1:12" s="106" customFormat="1" ht="15" customHeight="1">
      <c r="A795" s="113">
        <v>2020</v>
      </c>
      <c r="B795" s="114">
        <v>102</v>
      </c>
      <c r="C795" s="115">
        <v>43851</v>
      </c>
      <c r="D795" s="115">
        <v>43900</v>
      </c>
      <c r="E795" s="114"/>
      <c r="F795" s="114" t="s">
        <v>475</v>
      </c>
      <c r="G795" s="114" t="s">
        <v>1686</v>
      </c>
      <c r="H795" s="114" t="s">
        <v>1687</v>
      </c>
      <c r="I795" s="116">
        <v>1232.82</v>
      </c>
      <c r="J795" s="114" t="s">
        <v>350</v>
      </c>
      <c r="K795" s="114" t="s">
        <v>114</v>
      </c>
      <c r="L795" s="117" t="s">
        <v>1010</v>
      </c>
    </row>
    <row r="796" spans="1:12" s="106" customFormat="1" ht="15" customHeight="1">
      <c r="A796" s="113">
        <v>2020</v>
      </c>
      <c r="B796" s="114">
        <v>359</v>
      </c>
      <c r="C796" s="115">
        <v>43880</v>
      </c>
      <c r="D796" s="115">
        <v>43901</v>
      </c>
      <c r="E796" s="114" t="s">
        <v>1335</v>
      </c>
      <c r="F796" s="114" t="s">
        <v>973</v>
      </c>
      <c r="G796" s="114" t="s">
        <v>884</v>
      </c>
      <c r="H796" s="114" t="s">
        <v>1749</v>
      </c>
      <c r="I796" s="116">
        <v>215.04</v>
      </c>
      <c r="J796" s="114" t="s">
        <v>350</v>
      </c>
      <c r="K796" s="114" t="s">
        <v>30</v>
      </c>
      <c r="L796" s="117" t="s">
        <v>484</v>
      </c>
    </row>
    <row r="797" spans="1:12" s="106" customFormat="1" ht="15" customHeight="1">
      <c r="A797" s="113">
        <v>2020</v>
      </c>
      <c r="B797" s="114">
        <v>393</v>
      </c>
      <c r="C797" s="115">
        <v>43885</v>
      </c>
      <c r="D797" s="115">
        <v>43901</v>
      </c>
      <c r="E797" s="114" t="s">
        <v>1762</v>
      </c>
      <c r="F797" s="114" t="s">
        <v>973</v>
      </c>
      <c r="G797" s="114" t="s">
        <v>433</v>
      </c>
      <c r="H797" s="114" t="s">
        <v>1763</v>
      </c>
      <c r="I797" s="116">
        <v>362.52</v>
      </c>
      <c r="J797" s="114" t="s">
        <v>350</v>
      </c>
      <c r="K797" s="114" t="s">
        <v>92</v>
      </c>
      <c r="L797" s="117" t="s">
        <v>1450</v>
      </c>
    </row>
    <row r="798" spans="1:12" s="106" customFormat="1" ht="15" customHeight="1">
      <c r="A798" s="113">
        <v>2020</v>
      </c>
      <c r="B798" s="114">
        <v>184</v>
      </c>
      <c r="C798" s="115">
        <v>43858</v>
      </c>
      <c r="D798" s="115">
        <v>43901</v>
      </c>
      <c r="E798" s="114" t="s">
        <v>1700</v>
      </c>
      <c r="F798" s="114" t="s">
        <v>3266</v>
      </c>
      <c r="G798" s="114" t="s">
        <v>1701</v>
      </c>
      <c r="H798" s="114" t="s">
        <v>302</v>
      </c>
      <c r="I798" s="116">
        <v>243.48</v>
      </c>
      <c r="J798" s="114" t="s">
        <v>350</v>
      </c>
      <c r="K798" s="114" t="s">
        <v>30</v>
      </c>
      <c r="L798" s="117" t="s">
        <v>484</v>
      </c>
    </row>
    <row r="799" spans="1:12" s="106" customFormat="1" ht="15" customHeight="1">
      <c r="A799" s="113">
        <v>2020</v>
      </c>
      <c r="B799" s="114">
        <v>252</v>
      </c>
      <c r="C799" s="115">
        <v>43865</v>
      </c>
      <c r="D799" s="115">
        <v>43902</v>
      </c>
      <c r="E799" s="114"/>
      <c r="F799" s="114" t="s">
        <v>341</v>
      </c>
      <c r="G799" s="114" t="s">
        <v>1444</v>
      </c>
      <c r="H799" s="114" t="s">
        <v>1716</v>
      </c>
      <c r="I799" s="116">
        <v>866.04</v>
      </c>
      <c r="J799" s="114" t="s">
        <v>350</v>
      </c>
      <c r="K799" s="114" t="s">
        <v>40</v>
      </c>
      <c r="L799" s="117" t="s">
        <v>640</v>
      </c>
    </row>
    <row r="800" spans="1:12" s="106" customFormat="1" ht="15" customHeight="1">
      <c r="A800" s="113">
        <v>2019</v>
      </c>
      <c r="B800" s="114">
        <v>1447</v>
      </c>
      <c r="C800" s="115">
        <v>43670</v>
      </c>
      <c r="D800" s="115">
        <v>43903</v>
      </c>
      <c r="E800" s="114"/>
      <c r="F800" s="114" t="s">
        <v>3235</v>
      </c>
      <c r="G800" s="114" t="s">
        <v>1232</v>
      </c>
      <c r="H800" s="114" t="s">
        <v>1233</v>
      </c>
      <c r="I800" s="116">
        <v>208.2</v>
      </c>
      <c r="J800" s="114" t="s">
        <v>350</v>
      </c>
      <c r="K800" s="114" t="s">
        <v>99</v>
      </c>
      <c r="L800" s="117" t="s">
        <v>439</v>
      </c>
    </row>
    <row r="801" spans="1:12" s="106" customFormat="1" ht="15" customHeight="1">
      <c r="A801" s="113">
        <v>2020</v>
      </c>
      <c r="B801" s="114">
        <v>530</v>
      </c>
      <c r="C801" s="115">
        <v>43901</v>
      </c>
      <c r="D801" s="115">
        <v>43906</v>
      </c>
      <c r="E801" s="114" t="s">
        <v>1810</v>
      </c>
      <c r="F801" s="114" t="s">
        <v>540</v>
      </c>
      <c r="G801" s="114" t="s">
        <v>1811</v>
      </c>
      <c r="H801" s="114" t="s">
        <v>1214</v>
      </c>
      <c r="I801" s="116">
        <v>36</v>
      </c>
      <c r="J801" s="114" t="s">
        <v>350</v>
      </c>
      <c r="K801" s="114" t="s">
        <v>30</v>
      </c>
      <c r="L801" s="117" t="s">
        <v>484</v>
      </c>
    </row>
    <row r="802" spans="1:12" s="106" customFormat="1" ht="15" customHeight="1">
      <c r="A802" s="113">
        <v>2019</v>
      </c>
      <c r="B802" s="114">
        <v>1946</v>
      </c>
      <c r="C802" s="115">
        <v>43776</v>
      </c>
      <c r="D802" s="115">
        <v>43906</v>
      </c>
      <c r="E802" s="114" t="s">
        <v>880</v>
      </c>
      <c r="F802" s="114" t="s">
        <v>973</v>
      </c>
      <c r="G802" s="114" t="s">
        <v>881</v>
      </c>
      <c r="H802" s="114" t="s">
        <v>462</v>
      </c>
      <c r="I802" s="116">
        <v>164.16</v>
      </c>
      <c r="J802" s="114" t="s">
        <v>350</v>
      </c>
      <c r="K802" s="114" t="s">
        <v>92</v>
      </c>
      <c r="L802" s="117" t="s">
        <v>1450</v>
      </c>
    </row>
    <row r="803" spans="1:12" s="106" customFormat="1" ht="15" customHeight="1">
      <c r="A803" s="113">
        <v>2020</v>
      </c>
      <c r="B803" s="114">
        <v>531</v>
      </c>
      <c r="C803" s="115">
        <v>43901</v>
      </c>
      <c r="D803" s="115">
        <v>43906</v>
      </c>
      <c r="E803" s="114" t="s">
        <v>1812</v>
      </c>
      <c r="F803" s="114" t="s">
        <v>540</v>
      </c>
      <c r="G803" s="114" t="s">
        <v>1813</v>
      </c>
      <c r="H803" s="114" t="s">
        <v>1214</v>
      </c>
      <c r="I803" s="116">
        <v>36</v>
      </c>
      <c r="J803" s="114" t="s">
        <v>350</v>
      </c>
      <c r="K803" s="114" t="s">
        <v>30</v>
      </c>
      <c r="L803" s="117" t="s">
        <v>484</v>
      </c>
    </row>
    <row r="804" spans="1:12" s="106" customFormat="1" ht="15" customHeight="1">
      <c r="A804" s="113">
        <v>2020</v>
      </c>
      <c r="B804" s="114">
        <v>532</v>
      </c>
      <c r="C804" s="115">
        <v>43901</v>
      </c>
      <c r="D804" s="115">
        <v>43906</v>
      </c>
      <c r="E804" s="114" t="s">
        <v>1814</v>
      </c>
      <c r="F804" s="114" t="s">
        <v>540</v>
      </c>
      <c r="G804" s="114" t="s">
        <v>1815</v>
      </c>
      <c r="H804" s="114" t="s">
        <v>1214</v>
      </c>
      <c r="I804" s="116">
        <v>36</v>
      </c>
      <c r="J804" s="114" t="s">
        <v>350</v>
      </c>
      <c r="K804" s="114" t="s">
        <v>30</v>
      </c>
      <c r="L804" s="117" t="s">
        <v>484</v>
      </c>
    </row>
    <row r="805" spans="1:12" s="106" customFormat="1" ht="15" customHeight="1">
      <c r="A805" s="113">
        <v>2019</v>
      </c>
      <c r="B805" s="114">
        <v>1822</v>
      </c>
      <c r="C805" s="115">
        <v>43748</v>
      </c>
      <c r="D805" s="115">
        <v>43906</v>
      </c>
      <c r="E805" s="114"/>
      <c r="F805" s="114" t="s">
        <v>341</v>
      </c>
      <c r="G805" s="114" t="s">
        <v>1444</v>
      </c>
      <c r="H805" s="114" t="s">
        <v>1445</v>
      </c>
      <c r="I805" s="116">
        <v>1988.16</v>
      </c>
      <c r="J805" s="114" t="s">
        <v>350</v>
      </c>
      <c r="K805" s="114" t="s">
        <v>77</v>
      </c>
      <c r="L805" s="117" t="s">
        <v>767</v>
      </c>
    </row>
    <row r="806" spans="1:12" s="106" customFormat="1" ht="15" customHeight="1">
      <c r="A806" s="113">
        <v>2020</v>
      </c>
      <c r="B806" s="114">
        <v>504</v>
      </c>
      <c r="C806" s="115">
        <v>43899</v>
      </c>
      <c r="D806" s="115">
        <v>43907</v>
      </c>
      <c r="E806" s="114"/>
      <c r="F806" s="114" t="s">
        <v>3235</v>
      </c>
      <c r="G806" s="114" t="s">
        <v>421</v>
      </c>
      <c r="H806" s="114" t="s">
        <v>476</v>
      </c>
      <c r="I806" s="116">
        <v>296.39999999999998</v>
      </c>
      <c r="J806" s="114" t="s">
        <v>350</v>
      </c>
      <c r="K806" s="114" t="s">
        <v>66</v>
      </c>
      <c r="L806" s="117" t="s">
        <v>307</v>
      </c>
    </row>
    <row r="807" spans="1:12" s="106" customFormat="1" ht="15" customHeight="1">
      <c r="A807" s="113">
        <v>2020</v>
      </c>
      <c r="B807" s="114">
        <v>219</v>
      </c>
      <c r="C807" s="115">
        <v>43864</v>
      </c>
      <c r="D807" s="115">
        <v>43907</v>
      </c>
      <c r="E807" s="114"/>
      <c r="F807" s="114" t="s">
        <v>3235</v>
      </c>
      <c r="G807" s="114" t="s">
        <v>1160</v>
      </c>
      <c r="H807" s="114" t="s">
        <v>1410</v>
      </c>
      <c r="I807" s="116">
        <v>256.68</v>
      </c>
      <c r="J807" s="114" t="s">
        <v>350</v>
      </c>
      <c r="K807" s="114" t="s">
        <v>74</v>
      </c>
      <c r="L807" s="117" t="s">
        <v>832</v>
      </c>
    </row>
    <row r="808" spans="1:12" s="106" customFormat="1" ht="15" customHeight="1">
      <c r="A808" s="113">
        <v>2020</v>
      </c>
      <c r="B808" s="114">
        <v>301</v>
      </c>
      <c r="C808" s="115">
        <v>43873</v>
      </c>
      <c r="D808" s="115">
        <v>43907</v>
      </c>
      <c r="E808" s="114" t="s">
        <v>1726</v>
      </c>
      <c r="F808" s="114" t="s">
        <v>3234</v>
      </c>
      <c r="G808" s="114" t="s">
        <v>488</v>
      </c>
      <c r="H808" s="114" t="s">
        <v>622</v>
      </c>
      <c r="I808" s="116">
        <v>461.52</v>
      </c>
      <c r="J808" s="114" t="s">
        <v>350</v>
      </c>
      <c r="K808" s="114" t="s">
        <v>29</v>
      </c>
      <c r="L808" s="117" t="s">
        <v>315</v>
      </c>
    </row>
    <row r="809" spans="1:12" s="106" customFormat="1" ht="15" customHeight="1">
      <c r="A809" s="113">
        <v>2020</v>
      </c>
      <c r="B809" s="114">
        <v>447</v>
      </c>
      <c r="C809" s="115">
        <v>43895</v>
      </c>
      <c r="D809" s="115">
        <v>43907</v>
      </c>
      <c r="E809" s="114"/>
      <c r="F809" s="114" t="s">
        <v>3236</v>
      </c>
      <c r="G809" s="114" t="s">
        <v>1787</v>
      </c>
      <c r="H809" s="114" t="s">
        <v>302</v>
      </c>
      <c r="I809" s="116">
        <v>204.6</v>
      </c>
      <c r="J809" s="114" t="s">
        <v>350</v>
      </c>
      <c r="K809" s="114" t="s">
        <v>167</v>
      </c>
      <c r="L809" s="117" t="s">
        <v>1356</v>
      </c>
    </row>
    <row r="810" spans="1:12" s="106" customFormat="1" ht="15" customHeight="1">
      <c r="A810" s="113">
        <v>2020</v>
      </c>
      <c r="B810" s="114">
        <v>351</v>
      </c>
      <c r="C810" s="115">
        <v>43878</v>
      </c>
      <c r="D810" s="115">
        <v>43908</v>
      </c>
      <c r="E810" s="114"/>
      <c r="F810" s="114" t="s">
        <v>341</v>
      </c>
      <c r="G810" s="114" t="s">
        <v>1748</v>
      </c>
      <c r="H810" s="114" t="s">
        <v>476</v>
      </c>
      <c r="I810" s="116">
        <v>1073.52</v>
      </c>
      <c r="J810" s="114" t="s">
        <v>350</v>
      </c>
      <c r="K810" s="114" t="s">
        <v>41</v>
      </c>
      <c r="L810" s="117" t="s">
        <v>1180</v>
      </c>
    </row>
    <row r="811" spans="1:12" s="106" customFormat="1" ht="15" customHeight="1">
      <c r="A811" s="113">
        <v>2020</v>
      </c>
      <c r="B811" s="114">
        <v>479</v>
      </c>
      <c r="C811" s="115">
        <v>43896</v>
      </c>
      <c r="D811" s="115">
        <v>43908</v>
      </c>
      <c r="E811" s="114" t="s">
        <v>952</v>
      </c>
      <c r="F811" s="114" t="s">
        <v>341</v>
      </c>
      <c r="G811" s="114" t="s">
        <v>361</v>
      </c>
      <c r="H811" s="114" t="s">
        <v>816</v>
      </c>
      <c r="I811" s="116">
        <v>59.52</v>
      </c>
      <c r="J811" s="114" t="s">
        <v>350</v>
      </c>
      <c r="K811" s="114" t="s">
        <v>41</v>
      </c>
      <c r="L811" s="117" t="s">
        <v>1180</v>
      </c>
    </row>
    <row r="812" spans="1:12" s="106" customFormat="1" ht="15" customHeight="1">
      <c r="A812" s="113">
        <v>2020</v>
      </c>
      <c r="B812" s="114">
        <v>379</v>
      </c>
      <c r="C812" s="115">
        <v>43881</v>
      </c>
      <c r="D812" s="115">
        <v>43909</v>
      </c>
      <c r="E812" s="114" t="s">
        <v>1754</v>
      </c>
      <c r="F812" s="114" t="s">
        <v>3236</v>
      </c>
      <c r="G812" s="114" t="s">
        <v>1755</v>
      </c>
      <c r="H812" s="114" t="s">
        <v>1556</v>
      </c>
      <c r="I812" s="116">
        <v>54.96</v>
      </c>
      <c r="J812" s="114" t="s">
        <v>350</v>
      </c>
      <c r="K812" s="114" t="s">
        <v>84</v>
      </c>
      <c r="L812" s="117" t="s">
        <v>1397</v>
      </c>
    </row>
    <row r="813" spans="1:12" s="106" customFormat="1" ht="15" customHeight="1">
      <c r="A813" s="113">
        <v>2020</v>
      </c>
      <c r="B813" s="114">
        <v>555</v>
      </c>
      <c r="C813" s="115">
        <v>43903</v>
      </c>
      <c r="D813" s="115">
        <v>43910</v>
      </c>
      <c r="E813" s="114"/>
      <c r="F813" s="114" t="s">
        <v>3143</v>
      </c>
      <c r="G813" s="114" t="s">
        <v>1828</v>
      </c>
      <c r="H813" s="114" t="s">
        <v>1829</v>
      </c>
      <c r="I813" s="116">
        <v>9875.2999999999993</v>
      </c>
      <c r="J813" s="114" t="s">
        <v>350</v>
      </c>
      <c r="K813" s="114" t="s">
        <v>116</v>
      </c>
      <c r="L813" s="117" t="s">
        <v>1822</v>
      </c>
    </row>
    <row r="814" spans="1:12" s="106" customFormat="1" ht="15" customHeight="1">
      <c r="A814" s="113">
        <v>2020</v>
      </c>
      <c r="B814" s="114">
        <v>550</v>
      </c>
      <c r="C814" s="115">
        <v>43903</v>
      </c>
      <c r="D814" s="115">
        <v>43910</v>
      </c>
      <c r="E814" s="114" t="s">
        <v>1817</v>
      </c>
      <c r="F814" s="114" t="s">
        <v>3211</v>
      </c>
      <c r="G814" s="114" t="s">
        <v>1818</v>
      </c>
      <c r="H814" s="114" t="s">
        <v>1819</v>
      </c>
      <c r="I814" s="116">
        <v>36</v>
      </c>
      <c r="J814" s="114" t="s">
        <v>350</v>
      </c>
      <c r="K814" s="114" t="s">
        <v>49</v>
      </c>
      <c r="L814" s="117" t="s">
        <v>401</v>
      </c>
    </row>
    <row r="815" spans="1:12" s="106" customFormat="1" ht="15" customHeight="1">
      <c r="A815" s="113">
        <v>2020</v>
      </c>
      <c r="B815" s="114">
        <v>553</v>
      </c>
      <c r="C815" s="115">
        <v>43903</v>
      </c>
      <c r="D815" s="115">
        <v>43910</v>
      </c>
      <c r="E815" s="114"/>
      <c r="F815" s="114" t="s">
        <v>3236</v>
      </c>
      <c r="G815" s="114" t="s">
        <v>1825</v>
      </c>
      <c r="H815" s="114" t="s">
        <v>302</v>
      </c>
      <c r="I815" s="116">
        <v>1970</v>
      </c>
      <c r="J815" s="114" t="s">
        <v>350</v>
      </c>
      <c r="K815" s="114" t="s">
        <v>116</v>
      </c>
      <c r="L815" s="117" t="s">
        <v>1822</v>
      </c>
    </row>
    <row r="816" spans="1:12" s="106" customFormat="1" ht="15" customHeight="1">
      <c r="A816" s="113">
        <v>2020</v>
      </c>
      <c r="B816" s="114">
        <v>562</v>
      </c>
      <c r="C816" s="115">
        <v>43907</v>
      </c>
      <c r="D816" s="115">
        <v>43910</v>
      </c>
      <c r="E816" s="114" t="s">
        <v>1836</v>
      </c>
      <c r="F816" s="114" t="s">
        <v>3235</v>
      </c>
      <c r="G816" s="114" t="s">
        <v>330</v>
      </c>
      <c r="H816" s="114" t="s">
        <v>554</v>
      </c>
      <c r="I816" s="116">
        <v>118.68</v>
      </c>
      <c r="J816" s="114" t="s">
        <v>350</v>
      </c>
      <c r="K816" s="114" t="s">
        <v>180</v>
      </c>
      <c r="L816" s="117" t="s">
        <v>1837</v>
      </c>
    </row>
    <row r="817" spans="1:12" s="106" customFormat="1" ht="15" customHeight="1">
      <c r="A817" s="113">
        <v>2020</v>
      </c>
      <c r="B817" s="114">
        <v>220</v>
      </c>
      <c r="C817" s="115">
        <v>43864</v>
      </c>
      <c r="D817" s="115">
        <v>43913</v>
      </c>
      <c r="E817" s="114"/>
      <c r="F817" s="114" t="s">
        <v>3235</v>
      </c>
      <c r="G817" s="114" t="s">
        <v>1712</v>
      </c>
      <c r="H817" s="114" t="s">
        <v>1410</v>
      </c>
      <c r="I817" s="116">
        <v>1056.9000000000001</v>
      </c>
      <c r="J817" s="114" t="s">
        <v>350</v>
      </c>
      <c r="K817" s="114" t="s">
        <v>151</v>
      </c>
      <c r="L817" s="117" t="s">
        <v>1080</v>
      </c>
    </row>
    <row r="818" spans="1:12" s="106" customFormat="1" ht="15" customHeight="1">
      <c r="A818" s="113">
        <v>2020</v>
      </c>
      <c r="B818" s="114">
        <v>458</v>
      </c>
      <c r="C818" s="115">
        <v>43896</v>
      </c>
      <c r="D818" s="115">
        <v>43913</v>
      </c>
      <c r="E818" s="114" t="s">
        <v>1795</v>
      </c>
      <c r="F818" s="114" t="s">
        <v>3204</v>
      </c>
      <c r="G818" s="114" t="s">
        <v>1796</v>
      </c>
      <c r="H818" s="114" t="s">
        <v>1797</v>
      </c>
      <c r="I818" s="116">
        <v>54.96</v>
      </c>
      <c r="J818" s="114" t="s">
        <v>350</v>
      </c>
      <c r="K818" s="114" t="s">
        <v>29</v>
      </c>
      <c r="L818" s="117" t="s">
        <v>315</v>
      </c>
    </row>
    <row r="819" spans="1:12" s="106" customFormat="1" ht="15" customHeight="1">
      <c r="A819" s="113">
        <v>2020</v>
      </c>
      <c r="B819" s="114">
        <v>383</v>
      </c>
      <c r="C819" s="115">
        <v>43881</v>
      </c>
      <c r="D819" s="115">
        <v>43914</v>
      </c>
      <c r="E819" s="114"/>
      <c r="F819" s="114" t="s">
        <v>3235</v>
      </c>
      <c r="G819" s="114" t="s">
        <v>1758</v>
      </c>
      <c r="H819" s="114" t="s">
        <v>898</v>
      </c>
      <c r="I819" s="116">
        <v>867.72</v>
      </c>
      <c r="J819" s="114" t="s">
        <v>350</v>
      </c>
      <c r="K819" s="114" t="s">
        <v>91</v>
      </c>
      <c r="L819" s="117" t="s">
        <v>1266</v>
      </c>
    </row>
    <row r="820" spans="1:12" s="106" customFormat="1" ht="15" customHeight="1">
      <c r="A820" s="113">
        <v>2020</v>
      </c>
      <c r="B820" s="114">
        <v>394</v>
      </c>
      <c r="C820" s="115">
        <v>43885</v>
      </c>
      <c r="D820" s="115">
        <v>43915</v>
      </c>
      <c r="E820" s="114" t="s">
        <v>1764</v>
      </c>
      <c r="F820" s="114" t="s">
        <v>3236</v>
      </c>
      <c r="G820" s="114" t="s">
        <v>1765</v>
      </c>
      <c r="H820" s="114" t="s">
        <v>302</v>
      </c>
      <c r="I820" s="116">
        <v>75.48</v>
      </c>
      <c r="J820" s="114" t="s">
        <v>350</v>
      </c>
      <c r="K820" s="114" t="s">
        <v>27</v>
      </c>
      <c r="L820" s="117" t="s">
        <v>944</v>
      </c>
    </row>
    <row r="821" spans="1:12" s="106" customFormat="1" ht="15" customHeight="1">
      <c r="A821" s="113">
        <v>2020</v>
      </c>
      <c r="B821" s="114">
        <v>485</v>
      </c>
      <c r="C821" s="115">
        <v>43896</v>
      </c>
      <c r="D821" s="115">
        <v>43915</v>
      </c>
      <c r="E821" s="114" t="s">
        <v>1800</v>
      </c>
      <c r="F821" s="114" t="s">
        <v>3236</v>
      </c>
      <c r="G821" s="114" t="s">
        <v>1801</v>
      </c>
      <c r="H821" s="114" t="s">
        <v>302</v>
      </c>
      <c r="I821" s="116">
        <v>4458.12</v>
      </c>
      <c r="J821" s="114" t="s">
        <v>350</v>
      </c>
      <c r="K821" s="114" t="s">
        <v>27</v>
      </c>
      <c r="L821" s="117" t="s">
        <v>944</v>
      </c>
    </row>
    <row r="822" spans="1:12" s="106" customFormat="1" ht="15" customHeight="1">
      <c r="A822" s="113">
        <v>2020</v>
      </c>
      <c r="B822" s="114">
        <v>214</v>
      </c>
      <c r="C822" s="115">
        <v>43861</v>
      </c>
      <c r="D822" s="115">
        <v>43916</v>
      </c>
      <c r="E822" s="114" t="s">
        <v>1711</v>
      </c>
      <c r="F822" s="114" t="s">
        <v>1218</v>
      </c>
      <c r="G822" s="114" t="s">
        <v>1218</v>
      </c>
      <c r="H822" s="114" t="s">
        <v>302</v>
      </c>
      <c r="I822" s="116">
        <v>272.76</v>
      </c>
      <c r="J822" s="114" t="s">
        <v>350</v>
      </c>
      <c r="K822" s="114" t="s">
        <v>69</v>
      </c>
      <c r="L822" s="117" t="s">
        <v>861</v>
      </c>
    </row>
    <row r="823" spans="1:12" s="106" customFormat="1" ht="15" customHeight="1">
      <c r="A823" s="113">
        <v>2020</v>
      </c>
      <c r="B823" s="114">
        <v>450</v>
      </c>
      <c r="C823" s="115">
        <v>43896</v>
      </c>
      <c r="D823" s="115">
        <v>43916</v>
      </c>
      <c r="E823" s="114" t="s">
        <v>1790</v>
      </c>
      <c r="F823" s="114" t="s">
        <v>3198</v>
      </c>
      <c r="G823" s="114" t="s">
        <v>801</v>
      </c>
      <c r="H823" s="114" t="s">
        <v>1791</v>
      </c>
      <c r="I823" s="116">
        <v>36</v>
      </c>
      <c r="J823" s="114" t="s">
        <v>350</v>
      </c>
      <c r="K823" s="114" t="s">
        <v>30</v>
      </c>
      <c r="L823" s="117" t="s">
        <v>484</v>
      </c>
    </row>
    <row r="824" spans="1:12" s="106" customFormat="1" ht="15" customHeight="1">
      <c r="A824" s="113">
        <v>2020</v>
      </c>
      <c r="B824" s="114">
        <v>198</v>
      </c>
      <c r="C824" s="115">
        <v>43860</v>
      </c>
      <c r="D824" s="115">
        <v>43916</v>
      </c>
      <c r="E824" s="114" t="s">
        <v>1706</v>
      </c>
      <c r="F824" s="114" t="s">
        <v>647</v>
      </c>
      <c r="G824" s="114" t="s">
        <v>1707</v>
      </c>
      <c r="H824" s="114" t="s">
        <v>843</v>
      </c>
      <c r="I824" s="116">
        <v>1255.68</v>
      </c>
      <c r="J824" s="114" t="s">
        <v>350</v>
      </c>
      <c r="K824" s="114" t="s">
        <v>103</v>
      </c>
      <c r="L824" s="117" t="s">
        <v>426</v>
      </c>
    </row>
    <row r="825" spans="1:12" s="106" customFormat="1" ht="15" customHeight="1">
      <c r="A825" s="113">
        <v>2020</v>
      </c>
      <c r="B825" s="114">
        <v>449</v>
      </c>
      <c r="C825" s="115">
        <v>43896</v>
      </c>
      <c r="D825" s="115">
        <v>43916</v>
      </c>
      <c r="E825" s="114" t="s">
        <v>1788</v>
      </c>
      <c r="F825" s="114" t="s">
        <v>973</v>
      </c>
      <c r="G825" s="114" t="s">
        <v>1789</v>
      </c>
      <c r="H825" s="114" t="s">
        <v>1374</v>
      </c>
      <c r="I825" s="116">
        <v>63.48</v>
      </c>
      <c r="J825" s="114" t="s">
        <v>350</v>
      </c>
      <c r="K825" s="114" t="s">
        <v>30</v>
      </c>
      <c r="L825" s="117" t="s">
        <v>484</v>
      </c>
    </row>
    <row r="826" spans="1:12" s="106" customFormat="1" ht="15" customHeight="1">
      <c r="A826" s="113">
        <v>2020</v>
      </c>
      <c r="B826" s="114">
        <v>563</v>
      </c>
      <c r="C826" s="115">
        <v>43907</v>
      </c>
      <c r="D826" s="115">
        <v>43917</v>
      </c>
      <c r="E826" s="114"/>
      <c r="F826" s="114" t="s">
        <v>3246</v>
      </c>
      <c r="G826" s="114" t="s">
        <v>1838</v>
      </c>
      <c r="H826" s="114" t="s">
        <v>1839</v>
      </c>
      <c r="I826" s="116">
        <v>27.48</v>
      </c>
      <c r="J826" s="114" t="s">
        <v>350</v>
      </c>
      <c r="K826" s="114" t="s">
        <v>50</v>
      </c>
      <c r="L826" s="117" t="s">
        <v>446</v>
      </c>
    </row>
    <row r="827" spans="1:12" s="106" customFormat="1" ht="15" customHeight="1">
      <c r="A827" s="113">
        <v>2020</v>
      </c>
      <c r="B827" s="114">
        <v>507</v>
      </c>
      <c r="C827" s="115">
        <v>43899</v>
      </c>
      <c r="D827" s="115">
        <v>43917</v>
      </c>
      <c r="E827" s="114"/>
      <c r="F827" s="114" t="s">
        <v>3260</v>
      </c>
      <c r="G827" s="114" t="s">
        <v>1808</v>
      </c>
      <c r="H827" s="114" t="s">
        <v>1809</v>
      </c>
      <c r="I827" s="116">
        <v>146.4</v>
      </c>
      <c r="J827" s="114" t="s">
        <v>350</v>
      </c>
      <c r="K827" s="114" t="s">
        <v>29</v>
      </c>
      <c r="L827" s="117" t="s">
        <v>315</v>
      </c>
    </row>
    <row r="828" spans="1:12" s="106" customFormat="1" ht="15" customHeight="1">
      <c r="A828" s="113">
        <v>2020</v>
      </c>
      <c r="B828" s="114">
        <v>420</v>
      </c>
      <c r="C828" s="115">
        <v>43887</v>
      </c>
      <c r="D828" s="115">
        <v>43917</v>
      </c>
      <c r="E828" s="114" t="s">
        <v>1772</v>
      </c>
      <c r="F828" s="114" t="s">
        <v>3267</v>
      </c>
      <c r="G828" s="114" t="s">
        <v>1773</v>
      </c>
      <c r="H828" s="114" t="s">
        <v>1774</v>
      </c>
      <c r="I828" s="116">
        <v>54.96</v>
      </c>
      <c r="J828" s="114" t="s">
        <v>350</v>
      </c>
      <c r="K828" s="114" t="s">
        <v>94</v>
      </c>
      <c r="L828" s="117" t="s">
        <v>674</v>
      </c>
    </row>
    <row r="829" spans="1:12" s="106" customFormat="1" ht="15" customHeight="1">
      <c r="A829" s="113">
        <v>2020</v>
      </c>
      <c r="B829" s="114">
        <v>419</v>
      </c>
      <c r="C829" s="115">
        <v>43887</v>
      </c>
      <c r="D829" s="115">
        <v>43917</v>
      </c>
      <c r="E829" s="114" t="s">
        <v>671</v>
      </c>
      <c r="F829" s="114" t="s">
        <v>3246</v>
      </c>
      <c r="G829" s="114" t="s">
        <v>672</v>
      </c>
      <c r="H829" s="114" t="s">
        <v>1771</v>
      </c>
      <c r="I829" s="116">
        <v>57.36</v>
      </c>
      <c r="J829" s="114" t="s">
        <v>350</v>
      </c>
      <c r="K829" s="114" t="s">
        <v>94</v>
      </c>
      <c r="L829" s="117" t="s">
        <v>674</v>
      </c>
    </row>
    <row r="830" spans="1:12" s="106" customFormat="1" ht="15" customHeight="1">
      <c r="A830" s="113">
        <v>2020</v>
      </c>
      <c r="B830" s="114">
        <v>552</v>
      </c>
      <c r="C830" s="115">
        <v>43903</v>
      </c>
      <c r="D830" s="115">
        <v>43917</v>
      </c>
      <c r="E830" s="114"/>
      <c r="F830" s="114" t="s">
        <v>3236</v>
      </c>
      <c r="G830" s="114" t="s">
        <v>1823</v>
      </c>
      <c r="H830" s="114" t="s">
        <v>1824</v>
      </c>
      <c r="I830" s="116">
        <v>2409</v>
      </c>
      <c r="J830" s="114" t="s">
        <v>350</v>
      </c>
      <c r="K830" s="114" t="s">
        <v>116</v>
      </c>
      <c r="L830" s="117" t="s">
        <v>1822</v>
      </c>
    </row>
    <row r="831" spans="1:12" s="106" customFormat="1" ht="15" customHeight="1">
      <c r="A831" s="113">
        <v>2020</v>
      </c>
      <c r="B831" s="114">
        <v>291</v>
      </c>
      <c r="C831" s="115">
        <v>43872</v>
      </c>
      <c r="D831" s="115">
        <v>43917</v>
      </c>
      <c r="E831" s="114" t="s">
        <v>1723</v>
      </c>
      <c r="F831" s="114" t="s">
        <v>3235</v>
      </c>
      <c r="G831" s="114" t="s">
        <v>736</v>
      </c>
      <c r="H831" s="114" t="s">
        <v>1724</v>
      </c>
      <c r="I831" s="116">
        <v>41.88</v>
      </c>
      <c r="J831" s="114" t="s">
        <v>350</v>
      </c>
      <c r="K831" s="114" t="s">
        <v>120</v>
      </c>
      <c r="L831" s="117" t="s">
        <v>738</v>
      </c>
    </row>
    <row r="832" spans="1:12" s="106" customFormat="1" ht="15" customHeight="1">
      <c r="A832" s="113">
        <v>2020</v>
      </c>
      <c r="B832" s="114">
        <v>564</v>
      </c>
      <c r="C832" s="115">
        <v>43907</v>
      </c>
      <c r="D832" s="115">
        <v>43917</v>
      </c>
      <c r="E832" s="114" t="s">
        <v>735</v>
      </c>
      <c r="F832" s="114" t="s">
        <v>3235</v>
      </c>
      <c r="G832" s="114" t="s">
        <v>736</v>
      </c>
      <c r="H832" s="114" t="s">
        <v>1556</v>
      </c>
      <c r="I832" s="116">
        <v>27.48</v>
      </c>
      <c r="J832" s="114" t="s">
        <v>350</v>
      </c>
      <c r="K832" s="114" t="s">
        <v>120</v>
      </c>
      <c r="L832" s="117" t="s">
        <v>738</v>
      </c>
    </row>
    <row r="833" spans="1:12" s="106" customFormat="1" ht="15" customHeight="1">
      <c r="A833" s="113">
        <v>2020</v>
      </c>
      <c r="B833" s="114">
        <v>592</v>
      </c>
      <c r="C833" s="115">
        <v>43915</v>
      </c>
      <c r="D833" s="115">
        <v>43920</v>
      </c>
      <c r="E833" s="114" t="s">
        <v>1565</v>
      </c>
      <c r="F833" s="114" t="s">
        <v>3260</v>
      </c>
      <c r="G833" s="114" t="s">
        <v>1566</v>
      </c>
      <c r="H833" s="114" t="s">
        <v>1567</v>
      </c>
      <c r="I833" s="116">
        <v>1686.48</v>
      </c>
      <c r="J833" s="114" t="s">
        <v>350</v>
      </c>
      <c r="K833" s="114" t="s">
        <v>29</v>
      </c>
      <c r="L833" s="117" t="s">
        <v>315</v>
      </c>
    </row>
    <row r="834" spans="1:12" s="106" customFormat="1" ht="15" customHeight="1">
      <c r="A834" s="113">
        <v>2020</v>
      </c>
      <c r="B834" s="114">
        <v>188</v>
      </c>
      <c r="C834" s="115">
        <v>43858</v>
      </c>
      <c r="D834" s="115">
        <v>43920</v>
      </c>
      <c r="E834" s="114" t="s">
        <v>897</v>
      </c>
      <c r="F834" s="114" t="s">
        <v>3234</v>
      </c>
      <c r="G834" s="114" t="s">
        <v>488</v>
      </c>
      <c r="H834" s="114" t="s">
        <v>898</v>
      </c>
      <c r="I834" s="116">
        <v>216</v>
      </c>
      <c r="J834" s="114" t="s">
        <v>350</v>
      </c>
      <c r="K834" s="114" t="s">
        <v>171</v>
      </c>
      <c r="L834" s="117" t="s">
        <v>1257</v>
      </c>
    </row>
    <row r="835" spans="1:12" s="106" customFormat="1" ht="15" customHeight="1">
      <c r="A835" s="113">
        <v>2020</v>
      </c>
      <c r="B835" s="114">
        <v>583</v>
      </c>
      <c r="C835" s="115">
        <v>43913</v>
      </c>
      <c r="D835" s="115">
        <v>43920</v>
      </c>
      <c r="E835" s="114" t="s">
        <v>1154</v>
      </c>
      <c r="F835" s="114" t="s">
        <v>341</v>
      </c>
      <c r="G835" s="114" t="s">
        <v>361</v>
      </c>
      <c r="H835" s="114" t="s">
        <v>302</v>
      </c>
      <c r="I835" s="116">
        <v>242.16</v>
      </c>
      <c r="J835" s="114" t="s">
        <v>350</v>
      </c>
      <c r="K835" s="114" t="s">
        <v>41</v>
      </c>
      <c r="L835" s="117" t="s">
        <v>1180</v>
      </c>
    </row>
    <row r="836" spans="1:12" s="106" customFormat="1" ht="15" customHeight="1">
      <c r="A836" s="113">
        <v>2020</v>
      </c>
      <c r="B836" s="114">
        <v>582</v>
      </c>
      <c r="C836" s="115">
        <v>43913</v>
      </c>
      <c r="D836" s="115">
        <v>43920</v>
      </c>
      <c r="E836" s="114" t="s">
        <v>1844</v>
      </c>
      <c r="F836" s="114" t="s">
        <v>3235</v>
      </c>
      <c r="G836" s="114" t="s">
        <v>1845</v>
      </c>
      <c r="H836" s="114" t="s">
        <v>705</v>
      </c>
      <c r="I836" s="116">
        <v>73.92</v>
      </c>
      <c r="J836" s="114" t="s">
        <v>350</v>
      </c>
      <c r="K836" s="114" t="s">
        <v>81</v>
      </c>
      <c r="L836" s="117" t="s">
        <v>1846</v>
      </c>
    </row>
    <row r="837" spans="1:12" s="106" customFormat="1" ht="15" customHeight="1">
      <c r="A837" s="113">
        <v>2020</v>
      </c>
      <c r="B837" s="114">
        <v>410</v>
      </c>
      <c r="C837" s="115">
        <v>43887</v>
      </c>
      <c r="D837" s="115">
        <v>43921</v>
      </c>
      <c r="E837" s="114"/>
      <c r="F837" s="114" t="s">
        <v>341</v>
      </c>
      <c r="G837" s="114" t="s">
        <v>1768</v>
      </c>
      <c r="H837" s="114" t="s">
        <v>1769</v>
      </c>
      <c r="I837" s="116">
        <v>358.8</v>
      </c>
      <c r="J837" s="114" t="s">
        <v>350</v>
      </c>
      <c r="K837" s="114" t="s">
        <v>43</v>
      </c>
      <c r="L837" s="117" t="s">
        <v>1334</v>
      </c>
    </row>
    <row r="838" spans="1:12" s="106" customFormat="1" ht="15" customHeight="1">
      <c r="A838" s="113">
        <v>2020</v>
      </c>
      <c r="B838" s="114">
        <v>587</v>
      </c>
      <c r="C838" s="115">
        <v>43913</v>
      </c>
      <c r="D838" s="115">
        <v>43922</v>
      </c>
      <c r="E838" s="114" t="s">
        <v>1847</v>
      </c>
      <c r="F838" s="114" t="s">
        <v>3236</v>
      </c>
      <c r="G838" s="114" t="s">
        <v>1848</v>
      </c>
      <c r="H838" s="114" t="s">
        <v>1849</v>
      </c>
      <c r="I838" s="116">
        <v>524.28</v>
      </c>
      <c r="J838" s="114" t="s">
        <v>350</v>
      </c>
      <c r="K838" s="114" t="s">
        <v>91</v>
      </c>
      <c r="L838" s="117" t="s">
        <v>1266</v>
      </c>
    </row>
    <row r="839" spans="1:12" s="106" customFormat="1" ht="15" customHeight="1">
      <c r="A839" s="113">
        <v>2019</v>
      </c>
      <c r="B839" s="114">
        <v>1786</v>
      </c>
      <c r="C839" s="115">
        <v>43745</v>
      </c>
      <c r="D839" s="115">
        <v>43922</v>
      </c>
      <c r="E839" s="114"/>
      <c r="F839" s="114" t="s">
        <v>3235</v>
      </c>
      <c r="G839" s="114" t="s">
        <v>1368</v>
      </c>
      <c r="H839" s="114" t="s">
        <v>476</v>
      </c>
      <c r="I839" s="116">
        <v>263.76</v>
      </c>
      <c r="J839" s="114" t="s">
        <v>350</v>
      </c>
      <c r="K839" s="114" t="s">
        <v>40</v>
      </c>
      <c r="L839" s="117" t="s">
        <v>640</v>
      </c>
    </row>
    <row r="840" spans="1:12" s="106" customFormat="1" ht="15" customHeight="1">
      <c r="A840" s="113">
        <v>2020</v>
      </c>
      <c r="B840" s="114">
        <v>401</v>
      </c>
      <c r="C840" s="115">
        <v>43887</v>
      </c>
      <c r="D840" s="115">
        <v>43923</v>
      </c>
      <c r="E840" s="114" t="s">
        <v>1766</v>
      </c>
      <c r="F840" s="114" t="s">
        <v>3254</v>
      </c>
      <c r="G840" s="114" t="s">
        <v>1016</v>
      </c>
      <c r="H840" s="114" t="s">
        <v>1767</v>
      </c>
      <c r="I840" s="116">
        <v>83.88</v>
      </c>
      <c r="J840" s="114" t="s">
        <v>350</v>
      </c>
      <c r="K840" s="114" t="s">
        <v>31</v>
      </c>
      <c r="L840" s="117" t="s">
        <v>351</v>
      </c>
    </row>
    <row r="841" spans="1:12" s="106" customFormat="1" ht="15" customHeight="1">
      <c r="A841" s="113">
        <v>2020</v>
      </c>
      <c r="B841" s="114">
        <v>401</v>
      </c>
      <c r="C841" s="115">
        <v>43887</v>
      </c>
      <c r="D841" s="115">
        <v>43923</v>
      </c>
      <c r="E841" s="114" t="s">
        <v>1015</v>
      </c>
      <c r="F841" s="114" t="s">
        <v>3254</v>
      </c>
      <c r="G841" s="114" t="s">
        <v>1016</v>
      </c>
      <c r="H841" s="114" t="s">
        <v>1767</v>
      </c>
      <c r="I841" s="116">
        <v>83.88</v>
      </c>
      <c r="J841" s="114" t="s">
        <v>350</v>
      </c>
      <c r="K841" s="114" t="s">
        <v>31</v>
      </c>
      <c r="L841" s="117" t="s">
        <v>351</v>
      </c>
    </row>
    <row r="842" spans="1:12" s="106" customFormat="1" ht="15" customHeight="1">
      <c r="A842" s="113">
        <v>2020</v>
      </c>
      <c r="B842" s="114">
        <v>595</v>
      </c>
      <c r="C842" s="115">
        <v>43920</v>
      </c>
      <c r="D842" s="115">
        <v>43927</v>
      </c>
      <c r="E842" s="114" t="s">
        <v>1850</v>
      </c>
      <c r="F842" s="114" t="s">
        <v>3268</v>
      </c>
      <c r="G842" s="114" t="s">
        <v>1851</v>
      </c>
      <c r="H842" s="114" t="s">
        <v>1852</v>
      </c>
      <c r="I842" s="116">
        <v>626.28</v>
      </c>
      <c r="J842" s="114" t="s">
        <v>350</v>
      </c>
      <c r="K842" s="114" t="s">
        <v>68</v>
      </c>
      <c r="L842" s="117" t="s">
        <v>853</v>
      </c>
    </row>
    <row r="843" spans="1:12" s="106" customFormat="1" ht="15" customHeight="1">
      <c r="A843" s="113">
        <v>2019</v>
      </c>
      <c r="B843" s="114">
        <v>1902</v>
      </c>
      <c r="C843" s="115">
        <v>43763</v>
      </c>
      <c r="D843" s="115">
        <v>43929</v>
      </c>
      <c r="E843" s="114" t="s">
        <v>1249</v>
      </c>
      <c r="F843" s="114" t="s">
        <v>1218</v>
      </c>
      <c r="G843" s="114" t="s">
        <v>1250</v>
      </c>
      <c r="H843" s="114" t="s">
        <v>314</v>
      </c>
      <c r="I843" s="116">
        <v>876.72</v>
      </c>
      <c r="J843" s="114" t="s">
        <v>350</v>
      </c>
      <c r="K843" s="114" t="s">
        <v>122</v>
      </c>
      <c r="L843" s="117" t="s">
        <v>755</v>
      </c>
    </row>
    <row r="844" spans="1:12" s="106" customFormat="1" ht="15" customHeight="1">
      <c r="A844" s="113">
        <v>2020</v>
      </c>
      <c r="B844" s="114">
        <v>624</v>
      </c>
      <c r="C844" s="115">
        <v>43928</v>
      </c>
      <c r="D844" s="115">
        <v>43929</v>
      </c>
      <c r="E844" s="114" t="s">
        <v>1131</v>
      </c>
      <c r="F844" s="114" t="s">
        <v>647</v>
      </c>
      <c r="G844" s="114" t="s">
        <v>1132</v>
      </c>
      <c r="H844" s="114" t="s">
        <v>1858</v>
      </c>
      <c r="I844" s="116">
        <v>1829.28</v>
      </c>
      <c r="J844" s="114" t="s">
        <v>350</v>
      </c>
      <c r="K844" s="114" t="s">
        <v>29</v>
      </c>
      <c r="L844" s="117" t="s">
        <v>315</v>
      </c>
    </row>
    <row r="845" spans="1:12" s="106" customFormat="1" ht="15" customHeight="1">
      <c r="A845" s="113">
        <v>2020</v>
      </c>
      <c r="B845" s="114">
        <v>621</v>
      </c>
      <c r="C845" s="115">
        <v>43927</v>
      </c>
      <c r="D845" s="115">
        <v>43929</v>
      </c>
      <c r="E845" s="114" t="s">
        <v>1177</v>
      </c>
      <c r="F845" s="114" t="s">
        <v>3238</v>
      </c>
      <c r="G845" s="114" t="s">
        <v>1178</v>
      </c>
      <c r="H845" s="114" t="s">
        <v>1179</v>
      </c>
      <c r="I845" s="116">
        <v>403.92</v>
      </c>
      <c r="J845" s="114" t="s">
        <v>350</v>
      </c>
      <c r="K845" s="114" t="s">
        <v>41</v>
      </c>
      <c r="L845" s="117" t="s">
        <v>1180</v>
      </c>
    </row>
    <row r="846" spans="1:12" s="106" customFormat="1" ht="15" customHeight="1">
      <c r="A846" s="113">
        <v>2020</v>
      </c>
      <c r="B846" s="114">
        <v>199</v>
      </c>
      <c r="C846" s="115">
        <v>43860</v>
      </c>
      <c r="D846" s="115">
        <v>43930</v>
      </c>
      <c r="E846" s="114" t="s">
        <v>1708</v>
      </c>
      <c r="F846" s="114" t="s">
        <v>3269</v>
      </c>
      <c r="G846" s="114" t="s">
        <v>1709</v>
      </c>
      <c r="H846" s="114" t="s">
        <v>1710</v>
      </c>
      <c r="I846" s="116">
        <v>1731.84</v>
      </c>
      <c r="J846" s="114" t="s">
        <v>350</v>
      </c>
      <c r="K846" s="114" t="s">
        <v>103</v>
      </c>
      <c r="L846" s="117" t="s">
        <v>426</v>
      </c>
    </row>
    <row r="847" spans="1:12" s="106" customFormat="1" ht="15" customHeight="1">
      <c r="A847" s="113">
        <v>2020</v>
      </c>
      <c r="B847" s="114">
        <v>452</v>
      </c>
      <c r="C847" s="115">
        <v>43896</v>
      </c>
      <c r="D847" s="115">
        <v>43931</v>
      </c>
      <c r="E847" s="114"/>
      <c r="F847" s="114" t="s">
        <v>3235</v>
      </c>
      <c r="G847" s="114" t="s">
        <v>1792</v>
      </c>
      <c r="H847" s="114" t="s">
        <v>1793</v>
      </c>
      <c r="I847" s="116">
        <v>173.64</v>
      </c>
      <c r="J847" s="114" t="s">
        <v>350</v>
      </c>
      <c r="K847" s="114" t="s">
        <v>182</v>
      </c>
      <c r="L847" s="117" t="s">
        <v>1794</v>
      </c>
    </row>
    <row r="848" spans="1:12" s="106" customFormat="1" ht="15" customHeight="1">
      <c r="A848" s="113">
        <v>2020</v>
      </c>
      <c r="B848" s="114">
        <v>610</v>
      </c>
      <c r="C848" s="115">
        <v>43922</v>
      </c>
      <c r="D848" s="115">
        <v>43935</v>
      </c>
      <c r="E848" s="114"/>
      <c r="F848" s="114" t="s">
        <v>3236</v>
      </c>
      <c r="G848" s="114" t="s">
        <v>1853</v>
      </c>
      <c r="H848" s="114" t="s">
        <v>831</v>
      </c>
      <c r="I848" s="116">
        <v>274.8</v>
      </c>
      <c r="J848" s="114" t="s">
        <v>350</v>
      </c>
      <c r="K848" s="114" t="s">
        <v>91</v>
      </c>
      <c r="L848" s="117" t="s">
        <v>1266</v>
      </c>
    </row>
    <row r="849" spans="1:12" s="106" customFormat="1" ht="15" customHeight="1">
      <c r="A849" s="113">
        <v>2020</v>
      </c>
      <c r="B849" s="114">
        <v>501</v>
      </c>
      <c r="C849" s="115">
        <v>43896</v>
      </c>
      <c r="D849" s="115">
        <v>43935</v>
      </c>
      <c r="E849" s="114"/>
      <c r="F849" s="114" t="s">
        <v>3235</v>
      </c>
      <c r="G849" s="114" t="s">
        <v>541</v>
      </c>
      <c r="H849" s="114" t="s">
        <v>1806</v>
      </c>
      <c r="I849" s="116">
        <v>544.79999999999995</v>
      </c>
      <c r="J849" s="114" t="s">
        <v>350</v>
      </c>
      <c r="K849" s="114" t="s">
        <v>185</v>
      </c>
      <c r="L849" s="117" t="s">
        <v>1807</v>
      </c>
    </row>
    <row r="850" spans="1:12" s="106" customFormat="1" ht="15" customHeight="1">
      <c r="A850" s="113">
        <v>2020</v>
      </c>
      <c r="B850" s="114">
        <v>513</v>
      </c>
      <c r="C850" s="115">
        <v>43899</v>
      </c>
      <c r="D850" s="115">
        <v>43935</v>
      </c>
      <c r="E850" s="114"/>
      <c r="F850" s="114" t="s">
        <v>3235</v>
      </c>
      <c r="G850" s="114" t="s">
        <v>1368</v>
      </c>
      <c r="H850" s="114" t="s">
        <v>476</v>
      </c>
      <c r="I850" s="116">
        <v>689.64</v>
      </c>
      <c r="J850" s="114" t="s">
        <v>350</v>
      </c>
      <c r="K850" s="114" t="s">
        <v>119</v>
      </c>
      <c r="L850" s="117" t="s">
        <v>748</v>
      </c>
    </row>
    <row r="851" spans="1:12" s="106" customFormat="1" ht="15" customHeight="1">
      <c r="A851" s="113">
        <v>2020</v>
      </c>
      <c r="B851" s="114">
        <v>580</v>
      </c>
      <c r="C851" s="115">
        <v>43913</v>
      </c>
      <c r="D851" s="115">
        <v>43936</v>
      </c>
      <c r="E851" s="114" t="s">
        <v>1842</v>
      </c>
      <c r="F851" s="114" t="s">
        <v>2773</v>
      </c>
      <c r="G851" s="114" t="s">
        <v>1843</v>
      </c>
      <c r="H851" s="114" t="s">
        <v>302</v>
      </c>
      <c r="I851" s="116">
        <v>4457.76</v>
      </c>
      <c r="J851" s="114" t="s">
        <v>350</v>
      </c>
      <c r="K851" s="114" t="s">
        <v>166</v>
      </c>
      <c r="L851" s="117" t="s">
        <v>1610</v>
      </c>
    </row>
    <row r="852" spans="1:12" s="106" customFormat="1" ht="15" customHeight="1">
      <c r="A852" s="113">
        <v>2020</v>
      </c>
      <c r="B852" s="114">
        <v>337</v>
      </c>
      <c r="C852" s="115">
        <v>43878</v>
      </c>
      <c r="D852" s="115">
        <v>43936</v>
      </c>
      <c r="E852" s="114" t="s">
        <v>1731</v>
      </c>
      <c r="F852" s="114" t="s">
        <v>3238</v>
      </c>
      <c r="G852" s="114" t="s">
        <v>1732</v>
      </c>
      <c r="H852" s="114" t="s">
        <v>302</v>
      </c>
      <c r="I852" s="116">
        <v>376.56</v>
      </c>
      <c r="J852" s="114" t="s">
        <v>350</v>
      </c>
      <c r="K852" s="114" t="s">
        <v>111</v>
      </c>
      <c r="L852" s="117" t="s">
        <v>416</v>
      </c>
    </row>
    <row r="853" spans="1:12" s="106" customFormat="1" ht="15" customHeight="1">
      <c r="A853" s="113">
        <v>2020</v>
      </c>
      <c r="B853" s="114">
        <v>616</v>
      </c>
      <c r="C853" s="115">
        <v>43927</v>
      </c>
      <c r="D853" s="115">
        <v>43937</v>
      </c>
      <c r="E853" s="114"/>
      <c r="F853" s="114" t="s">
        <v>3262</v>
      </c>
      <c r="G853" s="114" t="s">
        <v>1636</v>
      </c>
      <c r="H853" s="114" t="s">
        <v>476</v>
      </c>
      <c r="I853" s="116">
        <v>2137.1999999999998</v>
      </c>
      <c r="J853" s="114" t="s">
        <v>350</v>
      </c>
      <c r="K853" s="114" t="s">
        <v>66</v>
      </c>
      <c r="L853" s="117" t="s">
        <v>307</v>
      </c>
    </row>
    <row r="854" spans="1:12" s="106" customFormat="1" ht="15" customHeight="1">
      <c r="A854" s="113">
        <v>2020</v>
      </c>
      <c r="B854" s="114">
        <v>614</v>
      </c>
      <c r="C854" s="115">
        <v>43927</v>
      </c>
      <c r="D854" s="115">
        <v>43937</v>
      </c>
      <c r="E854" s="114" t="s">
        <v>440</v>
      </c>
      <c r="F854" s="114" t="s">
        <v>3234</v>
      </c>
      <c r="G854" s="114" t="s">
        <v>441</v>
      </c>
      <c r="H854" s="114" t="s">
        <v>1854</v>
      </c>
      <c r="I854" s="116">
        <v>99.24</v>
      </c>
      <c r="J854" s="114" t="s">
        <v>350</v>
      </c>
      <c r="K854" s="114" t="s">
        <v>29</v>
      </c>
      <c r="L854" s="117" t="s">
        <v>315</v>
      </c>
    </row>
    <row r="855" spans="1:12" s="106" customFormat="1" ht="15" customHeight="1">
      <c r="A855" s="113">
        <v>2020</v>
      </c>
      <c r="B855" s="114">
        <v>349</v>
      </c>
      <c r="C855" s="115">
        <v>43878</v>
      </c>
      <c r="D855" s="115">
        <v>43938</v>
      </c>
      <c r="E855" s="114" t="s">
        <v>1743</v>
      </c>
      <c r="F855" s="114" t="s">
        <v>3236</v>
      </c>
      <c r="G855" s="114" t="s">
        <v>1744</v>
      </c>
      <c r="H855" s="114" t="s">
        <v>1745</v>
      </c>
      <c r="I855" s="116">
        <v>475.92</v>
      </c>
      <c r="J855" s="114" t="s">
        <v>350</v>
      </c>
      <c r="K855" s="114" t="s">
        <v>77</v>
      </c>
      <c r="L855" s="117" t="s">
        <v>767</v>
      </c>
    </row>
    <row r="856" spans="1:12" s="106" customFormat="1" ht="15" customHeight="1">
      <c r="A856" s="113">
        <v>2020</v>
      </c>
      <c r="B856" s="114">
        <v>566</v>
      </c>
      <c r="C856" s="115">
        <v>43907</v>
      </c>
      <c r="D856" s="115">
        <v>43938</v>
      </c>
      <c r="E856" s="114"/>
      <c r="F856" s="114" t="s">
        <v>3235</v>
      </c>
      <c r="G856" s="114" t="s">
        <v>1792</v>
      </c>
      <c r="H856" s="114" t="s">
        <v>1840</v>
      </c>
      <c r="I856" s="116">
        <v>159.24</v>
      </c>
      <c r="J856" s="114" t="s">
        <v>350</v>
      </c>
      <c r="K856" s="114" t="s">
        <v>179</v>
      </c>
      <c r="L856" s="117" t="s">
        <v>1841</v>
      </c>
    </row>
    <row r="857" spans="1:12" s="106" customFormat="1" ht="15" customHeight="1">
      <c r="A857" s="113">
        <v>2020</v>
      </c>
      <c r="B857" s="114">
        <v>499</v>
      </c>
      <c r="C857" s="115">
        <v>43896</v>
      </c>
      <c r="D857" s="115">
        <v>43938</v>
      </c>
      <c r="E857" s="114" t="s">
        <v>1375</v>
      </c>
      <c r="F857" s="114" t="s">
        <v>3234</v>
      </c>
      <c r="G857" s="114" t="s">
        <v>784</v>
      </c>
      <c r="H857" s="114" t="s">
        <v>1805</v>
      </c>
      <c r="I857" s="116">
        <v>877.92</v>
      </c>
      <c r="J857" s="114" t="s">
        <v>350</v>
      </c>
      <c r="K857" s="114" t="s">
        <v>156</v>
      </c>
      <c r="L857" s="117" t="s">
        <v>1373</v>
      </c>
    </row>
    <row r="858" spans="1:12" s="106" customFormat="1" ht="15" customHeight="1">
      <c r="A858" s="113">
        <v>2020</v>
      </c>
      <c r="B858" s="114">
        <v>347</v>
      </c>
      <c r="C858" s="115">
        <v>43878</v>
      </c>
      <c r="D858" s="115">
        <v>43938</v>
      </c>
      <c r="E858" s="114" t="s">
        <v>1739</v>
      </c>
      <c r="F858" s="114" t="s">
        <v>3238</v>
      </c>
      <c r="G858" s="114" t="s">
        <v>1740</v>
      </c>
      <c r="H858" s="114" t="s">
        <v>1741</v>
      </c>
      <c r="I858" s="116">
        <v>321.60000000000002</v>
      </c>
      <c r="J858" s="114" t="s">
        <v>350</v>
      </c>
      <c r="K858" s="114" t="s">
        <v>77</v>
      </c>
      <c r="L858" s="117" t="s">
        <v>767</v>
      </c>
    </row>
    <row r="859" spans="1:12" s="106" customFormat="1" ht="15" customHeight="1">
      <c r="A859" s="113">
        <v>2020</v>
      </c>
      <c r="B859" s="114">
        <v>347</v>
      </c>
      <c r="C859" s="115">
        <v>43878</v>
      </c>
      <c r="D859" s="115">
        <v>43938</v>
      </c>
      <c r="E859" s="114" t="s">
        <v>1742</v>
      </c>
      <c r="F859" s="114" t="s">
        <v>3238</v>
      </c>
      <c r="G859" s="114" t="s">
        <v>1740</v>
      </c>
      <c r="H859" s="114" t="s">
        <v>1741</v>
      </c>
      <c r="I859" s="116">
        <v>321.60000000000002</v>
      </c>
      <c r="J859" s="114" t="s">
        <v>350</v>
      </c>
      <c r="K859" s="114" t="s">
        <v>77</v>
      </c>
      <c r="L859" s="117" t="s">
        <v>767</v>
      </c>
    </row>
    <row r="860" spans="1:12" s="106" customFormat="1" ht="15" customHeight="1">
      <c r="A860" s="113">
        <v>2020</v>
      </c>
      <c r="B860" s="114">
        <v>654</v>
      </c>
      <c r="C860" s="115">
        <v>43935</v>
      </c>
      <c r="D860" s="115">
        <v>43941</v>
      </c>
      <c r="E860" s="114" t="s">
        <v>1762</v>
      </c>
      <c r="F860" s="114" t="s">
        <v>973</v>
      </c>
      <c r="G860" s="114" t="s">
        <v>433</v>
      </c>
      <c r="H860" s="114" t="s">
        <v>1865</v>
      </c>
      <c r="I860" s="116">
        <v>109.92</v>
      </c>
      <c r="J860" s="114" t="s">
        <v>350</v>
      </c>
      <c r="K860" s="114" t="s">
        <v>92</v>
      </c>
      <c r="L860" s="117" t="s">
        <v>1450</v>
      </c>
    </row>
    <row r="861" spans="1:12" s="106" customFormat="1" ht="15" customHeight="1">
      <c r="A861" s="113">
        <v>2020</v>
      </c>
      <c r="B861" s="114">
        <v>651</v>
      </c>
      <c r="C861" s="115">
        <v>43935</v>
      </c>
      <c r="D861" s="115">
        <v>43941</v>
      </c>
      <c r="E861" s="114"/>
      <c r="F861" s="114" t="s">
        <v>3262</v>
      </c>
      <c r="G861" s="114" t="s">
        <v>1863</v>
      </c>
      <c r="H861" s="114" t="s">
        <v>831</v>
      </c>
      <c r="I861" s="116">
        <v>4128</v>
      </c>
      <c r="J861" s="114" t="s">
        <v>350</v>
      </c>
      <c r="K861" s="114" t="s">
        <v>184</v>
      </c>
      <c r="L861" s="117" t="s">
        <v>1864</v>
      </c>
    </row>
    <row r="862" spans="1:12" s="106" customFormat="1" ht="15" customHeight="1">
      <c r="A862" s="113">
        <v>2020</v>
      </c>
      <c r="B862" s="114">
        <v>551</v>
      </c>
      <c r="C862" s="115">
        <v>43903</v>
      </c>
      <c r="D862" s="115">
        <v>43941</v>
      </c>
      <c r="E862" s="114"/>
      <c r="F862" s="114" t="s">
        <v>3143</v>
      </c>
      <c r="G862" s="114" t="s">
        <v>1820</v>
      </c>
      <c r="H862" s="114" t="s">
        <v>1821</v>
      </c>
      <c r="I862" s="116">
        <v>5554.5</v>
      </c>
      <c r="J862" s="114" t="s">
        <v>350</v>
      </c>
      <c r="K862" s="114" t="s">
        <v>116</v>
      </c>
      <c r="L862" s="117" t="s">
        <v>1822</v>
      </c>
    </row>
    <row r="863" spans="1:12" s="106" customFormat="1" ht="15" customHeight="1">
      <c r="A863" s="113">
        <v>2020</v>
      </c>
      <c r="B863" s="114">
        <v>382</v>
      </c>
      <c r="C863" s="115">
        <v>43881</v>
      </c>
      <c r="D863" s="115">
        <v>43941</v>
      </c>
      <c r="E863" s="114" t="s">
        <v>1756</v>
      </c>
      <c r="F863" s="114" t="s">
        <v>3242</v>
      </c>
      <c r="G863" s="114" t="s">
        <v>419</v>
      </c>
      <c r="H863" s="114" t="s">
        <v>1757</v>
      </c>
      <c r="I863" s="116">
        <v>240</v>
      </c>
      <c r="J863" s="114" t="s">
        <v>350</v>
      </c>
      <c r="K863" s="114" t="s">
        <v>35</v>
      </c>
      <c r="L863" s="117" t="s">
        <v>328</v>
      </c>
    </row>
    <row r="864" spans="1:12" s="106" customFormat="1" ht="15" customHeight="1">
      <c r="A864" s="113">
        <v>2020</v>
      </c>
      <c r="B864" s="114">
        <v>626</v>
      </c>
      <c r="C864" s="115">
        <v>43928</v>
      </c>
      <c r="D864" s="115">
        <v>43942</v>
      </c>
      <c r="E864" s="114" t="s">
        <v>1861</v>
      </c>
      <c r="F864" s="114" t="s">
        <v>973</v>
      </c>
      <c r="G864" s="114" t="s">
        <v>1862</v>
      </c>
      <c r="H864" s="114" t="s">
        <v>302</v>
      </c>
      <c r="I864" s="116">
        <v>889.2</v>
      </c>
      <c r="J864" s="114" t="s">
        <v>350</v>
      </c>
      <c r="K864" s="114" t="s">
        <v>183</v>
      </c>
      <c r="L864" s="117" t="s">
        <v>1856</v>
      </c>
    </row>
    <row r="865" spans="1:12" s="106" customFormat="1" ht="15" customHeight="1">
      <c r="A865" s="113">
        <v>2019</v>
      </c>
      <c r="B865" s="114">
        <v>2019</v>
      </c>
      <c r="C865" s="115">
        <v>43787</v>
      </c>
      <c r="D865" s="115">
        <v>43943</v>
      </c>
      <c r="E865" s="114" t="s">
        <v>1590</v>
      </c>
      <c r="F865" s="114" t="s">
        <v>3266</v>
      </c>
      <c r="G865" s="114" t="s">
        <v>1591</v>
      </c>
      <c r="H865" s="114" t="s">
        <v>1553</v>
      </c>
      <c r="I865" s="116">
        <v>373.56</v>
      </c>
      <c r="J865" s="114" t="s">
        <v>350</v>
      </c>
      <c r="K865" s="114" t="s">
        <v>35</v>
      </c>
      <c r="L865" s="117" t="s">
        <v>328</v>
      </c>
    </row>
    <row r="866" spans="1:12" s="106" customFormat="1" ht="15" customHeight="1">
      <c r="A866" s="113">
        <v>2020</v>
      </c>
      <c r="B866" s="114">
        <v>439</v>
      </c>
      <c r="C866" s="115">
        <v>43892</v>
      </c>
      <c r="D866" s="115">
        <v>43949</v>
      </c>
      <c r="E866" s="114" t="s">
        <v>1785</v>
      </c>
      <c r="F866" s="114" t="s">
        <v>1218</v>
      </c>
      <c r="G866" s="114" t="s">
        <v>1786</v>
      </c>
      <c r="H866" s="114" t="s">
        <v>1778</v>
      </c>
      <c r="I866" s="116">
        <v>36</v>
      </c>
      <c r="J866" s="114" t="s">
        <v>350</v>
      </c>
      <c r="K866" s="114" t="s">
        <v>136</v>
      </c>
      <c r="L866" s="117" t="s">
        <v>1504</v>
      </c>
    </row>
    <row r="867" spans="1:12" s="106" customFormat="1" ht="15" customHeight="1">
      <c r="A867" s="113">
        <v>2020</v>
      </c>
      <c r="B867" s="114">
        <v>437</v>
      </c>
      <c r="C867" s="115">
        <v>43892</v>
      </c>
      <c r="D867" s="115">
        <v>43949</v>
      </c>
      <c r="E867" s="114" t="s">
        <v>1781</v>
      </c>
      <c r="F867" s="114" t="s">
        <v>647</v>
      </c>
      <c r="G867" s="114" t="s">
        <v>1782</v>
      </c>
      <c r="H867" s="114" t="s">
        <v>1778</v>
      </c>
      <c r="I867" s="116">
        <v>54</v>
      </c>
      <c r="J867" s="114" t="s">
        <v>350</v>
      </c>
      <c r="K867" s="114" t="s">
        <v>136</v>
      </c>
      <c r="L867" s="117" t="s">
        <v>1504</v>
      </c>
    </row>
    <row r="868" spans="1:12" s="106" customFormat="1" ht="15" customHeight="1">
      <c r="A868" s="113">
        <v>2020</v>
      </c>
      <c r="B868" s="114">
        <v>436</v>
      </c>
      <c r="C868" s="115">
        <v>43892</v>
      </c>
      <c r="D868" s="115">
        <v>43949</v>
      </c>
      <c r="E868" s="114" t="s">
        <v>1779</v>
      </c>
      <c r="F868" s="114" t="s">
        <v>647</v>
      </c>
      <c r="G868" s="114" t="s">
        <v>1780</v>
      </c>
      <c r="H868" s="114" t="s">
        <v>1778</v>
      </c>
      <c r="I868" s="116">
        <v>54</v>
      </c>
      <c r="J868" s="114" t="s">
        <v>350</v>
      </c>
      <c r="K868" s="114" t="s">
        <v>136</v>
      </c>
      <c r="L868" s="117" t="s">
        <v>1504</v>
      </c>
    </row>
    <row r="869" spans="1:12" s="106" customFormat="1" ht="15" customHeight="1">
      <c r="A869" s="113">
        <v>2020</v>
      </c>
      <c r="B869" s="114">
        <v>667</v>
      </c>
      <c r="C869" s="115">
        <v>43936</v>
      </c>
      <c r="D869" s="115">
        <v>43949</v>
      </c>
      <c r="E869" s="114" t="s">
        <v>1873</v>
      </c>
      <c r="F869" s="114" t="s">
        <v>647</v>
      </c>
      <c r="G869" s="114" t="s">
        <v>1874</v>
      </c>
      <c r="H869" s="114" t="s">
        <v>1875</v>
      </c>
      <c r="I869" s="116">
        <v>829.92</v>
      </c>
      <c r="J869" s="114" t="s">
        <v>350</v>
      </c>
      <c r="K869" s="114" t="s">
        <v>36</v>
      </c>
      <c r="L869" s="117" t="s">
        <v>580</v>
      </c>
    </row>
    <row r="870" spans="1:12" s="106" customFormat="1" ht="15" customHeight="1">
      <c r="A870" s="113">
        <v>2020</v>
      </c>
      <c r="B870" s="114">
        <v>434</v>
      </c>
      <c r="C870" s="115">
        <v>43892</v>
      </c>
      <c r="D870" s="115">
        <v>43949</v>
      </c>
      <c r="E870" s="114" t="s">
        <v>1775</v>
      </c>
      <c r="F870" s="114" t="s">
        <v>3270</v>
      </c>
      <c r="G870" s="114" t="s">
        <v>1776</v>
      </c>
      <c r="H870" s="114" t="s">
        <v>1777</v>
      </c>
      <c r="I870" s="116">
        <v>36</v>
      </c>
      <c r="J870" s="114" t="s">
        <v>350</v>
      </c>
      <c r="K870" s="114" t="s">
        <v>136</v>
      </c>
      <c r="L870" s="117" t="s">
        <v>1504</v>
      </c>
    </row>
    <row r="871" spans="1:12" s="106" customFormat="1" ht="15" customHeight="1">
      <c r="A871" s="113">
        <v>2020</v>
      </c>
      <c r="B871" s="114">
        <v>261</v>
      </c>
      <c r="C871" s="115">
        <v>43866</v>
      </c>
      <c r="D871" s="115">
        <v>43949</v>
      </c>
      <c r="E871" s="114" t="s">
        <v>1557</v>
      </c>
      <c r="F871" s="114" t="s">
        <v>3240</v>
      </c>
      <c r="G871" s="114" t="s">
        <v>1061</v>
      </c>
      <c r="H871" s="114" t="s">
        <v>1719</v>
      </c>
      <c r="I871" s="116">
        <v>90</v>
      </c>
      <c r="J871" s="114" t="s">
        <v>350</v>
      </c>
      <c r="K871" s="114" t="s">
        <v>160</v>
      </c>
      <c r="L871" s="117" t="s">
        <v>1526</v>
      </c>
    </row>
    <row r="872" spans="1:12" s="106" customFormat="1" ht="15" customHeight="1">
      <c r="A872" s="113">
        <v>2020</v>
      </c>
      <c r="B872" s="114">
        <v>438</v>
      </c>
      <c r="C872" s="115">
        <v>43892</v>
      </c>
      <c r="D872" s="115">
        <v>43949</v>
      </c>
      <c r="E872" s="114" t="s">
        <v>1783</v>
      </c>
      <c r="F872" s="114" t="s">
        <v>3234</v>
      </c>
      <c r="G872" s="114" t="s">
        <v>1784</v>
      </c>
      <c r="H872" s="114" t="s">
        <v>1778</v>
      </c>
      <c r="I872" s="116">
        <v>180</v>
      </c>
      <c r="J872" s="114" t="s">
        <v>350</v>
      </c>
      <c r="K872" s="114" t="s">
        <v>136</v>
      </c>
      <c r="L872" s="117" t="s">
        <v>1504</v>
      </c>
    </row>
    <row r="873" spans="1:12" s="106" customFormat="1" ht="15" customHeight="1">
      <c r="A873" s="113">
        <v>2020</v>
      </c>
      <c r="B873" s="114">
        <v>435</v>
      </c>
      <c r="C873" s="115">
        <v>43892</v>
      </c>
      <c r="D873" s="115">
        <v>43949</v>
      </c>
      <c r="E873" s="114" t="s">
        <v>620</v>
      </c>
      <c r="F873" s="114" t="s">
        <v>3234</v>
      </c>
      <c r="G873" s="114" t="s">
        <v>621</v>
      </c>
      <c r="H873" s="114" t="s">
        <v>1778</v>
      </c>
      <c r="I873" s="116">
        <v>180</v>
      </c>
      <c r="J873" s="114" t="s">
        <v>350</v>
      </c>
      <c r="K873" s="114" t="s">
        <v>136</v>
      </c>
      <c r="L873" s="117" t="s">
        <v>1504</v>
      </c>
    </row>
    <row r="874" spans="1:12" s="106" customFormat="1" ht="15" customHeight="1">
      <c r="A874" s="113">
        <v>2020</v>
      </c>
      <c r="B874" s="114">
        <v>622</v>
      </c>
      <c r="C874" s="115">
        <v>43927</v>
      </c>
      <c r="D874" s="115">
        <v>43951</v>
      </c>
      <c r="E874" s="114"/>
      <c r="F874" s="114" t="s">
        <v>3235</v>
      </c>
      <c r="G874" s="114" t="s">
        <v>1855</v>
      </c>
      <c r="H874" s="114" t="s">
        <v>816</v>
      </c>
      <c r="I874" s="116">
        <v>199.56</v>
      </c>
      <c r="J874" s="114" t="s">
        <v>350</v>
      </c>
      <c r="K874" s="114" t="s">
        <v>49</v>
      </c>
      <c r="L874" s="117" t="s">
        <v>401</v>
      </c>
    </row>
    <row r="875" spans="1:12" s="106" customFormat="1" ht="15" customHeight="1">
      <c r="A875" s="113">
        <v>2020</v>
      </c>
      <c r="B875" s="114">
        <v>543</v>
      </c>
      <c r="C875" s="115">
        <v>43901</v>
      </c>
      <c r="D875" s="115">
        <v>43951</v>
      </c>
      <c r="E875" s="114" t="s">
        <v>345</v>
      </c>
      <c r="F875" s="114" t="s">
        <v>3234</v>
      </c>
      <c r="G875" s="114" t="s">
        <v>346</v>
      </c>
      <c r="H875" s="114" t="s">
        <v>1816</v>
      </c>
      <c r="I875" s="116">
        <v>555.84</v>
      </c>
      <c r="J875" s="114" t="s">
        <v>350</v>
      </c>
      <c r="K875" s="114" t="s">
        <v>163</v>
      </c>
      <c r="L875" s="117" t="s">
        <v>1198</v>
      </c>
    </row>
    <row r="876" spans="1:12" s="106" customFormat="1" ht="15" customHeight="1">
      <c r="A876" s="113">
        <v>2020</v>
      </c>
      <c r="B876" s="114">
        <v>674</v>
      </c>
      <c r="C876" s="115">
        <v>43941</v>
      </c>
      <c r="D876" s="115">
        <v>43955</v>
      </c>
      <c r="E876" s="114" t="s">
        <v>1877</v>
      </c>
      <c r="F876" s="114" t="s">
        <v>807</v>
      </c>
      <c r="G876" s="114" t="s">
        <v>1878</v>
      </c>
      <c r="H876" s="114" t="s">
        <v>302</v>
      </c>
      <c r="I876" s="116">
        <v>159.24</v>
      </c>
      <c r="J876" s="114" t="s">
        <v>350</v>
      </c>
      <c r="K876" s="114" t="s">
        <v>49</v>
      </c>
      <c r="L876" s="117" t="s">
        <v>401</v>
      </c>
    </row>
    <row r="877" spans="1:12" s="106" customFormat="1" ht="15" customHeight="1">
      <c r="A877" s="113">
        <v>2020</v>
      </c>
      <c r="B877" s="114">
        <v>343</v>
      </c>
      <c r="C877" s="115">
        <v>43878</v>
      </c>
      <c r="D877" s="115">
        <v>43955</v>
      </c>
      <c r="E877" s="114" t="s">
        <v>466</v>
      </c>
      <c r="F877" s="114" t="s">
        <v>475</v>
      </c>
      <c r="G877" s="114" t="s">
        <v>467</v>
      </c>
      <c r="H877" s="114" t="s">
        <v>1273</v>
      </c>
      <c r="I877" s="116">
        <v>205.92</v>
      </c>
      <c r="J877" s="114" t="s">
        <v>350</v>
      </c>
      <c r="K877" s="114" t="s">
        <v>44</v>
      </c>
      <c r="L877" s="117" t="s">
        <v>1245</v>
      </c>
    </row>
    <row r="878" spans="1:12" s="106" customFormat="1" ht="15" customHeight="1">
      <c r="A878" s="113">
        <v>2020</v>
      </c>
      <c r="B878" s="114">
        <v>665</v>
      </c>
      <c r="C878" s="115">
        <v>43936</v>
      </c>
      <c r="D878" s="115">
        <v>43956</v>
      </c>
      <c r="E878" s="114" t="s">
        <v>1870</v>
      </c>
      <c r="F878" s="114" t="s">
        <v>3251</v>
      </c>
      <c r="G878" s="114" t="s">
        <v>1871</v>
      </c>
      <c r="H878" s="114" t="s">
        <v>1872</v>
      </c>
      <c r="I878" s="116">
        <v>82.44</v>
      </c>
      <c r="J878" s="114" t="s">
        <v>350</v>
      </c>
      <c r="K878" s="114" t="s">
        <v>128</v>
      </c>
      <c r="L878" s="117" t="s">
        <v>615</v>
      </c>
    </row>
    <row r="879" spans="1:12" s="106" customFormat="1" ht="15" customHeight="1">
      <c r="A879" s="113">
        <v>2020</v>
      </c>
      <c r="B879" s="114">
        <v>463</v>
      </c>
      <c r="C879" s="115">
        <v>43896</v>
      </c>
      <c r="D879" s="115">
        <v>43956</v>
      </c>
      <c r="E879" s="114" t="s">
        <v>1337</v>
      </c>
      <c r="F879" s="114" t="s">
        <v>973</v>
      </c>
      <c r="G879" s="114" t="s">
        <v>1338</v>
      </c>
      <c r="H879" s="114" t="s">
        <v>1798</v>
      </c>
      <c r="I879" s="116" t="s">
        <v>1799</v>
      </c>
      <c r="J879" s="114" t="s">
        <v>350</v>
      </c>
      <c r="K879" s="114" t="s">
        <v>128</v>
      </c>
      <c r="L879" s="117" t="s">
        <v>615</v>
      </c>
    </row>
    <row r="880" spans="1:12" s="106" customFormat="1" ht="15" customHeight="1">
      <c r="A880" s="113">
        <v>2020</v>
      </c>
      <c r="B880" s="114">
        <v>685</v>
      </c>
      <c r="C880" s="115">
        <v>43943</v>
      </c>
      <c r="D880" s="115">
        <v>43956</v>
      </c>
      <c r="E880" s="114"/>
      <c r="F880" s="114" t="s">
        <v>3235</v>
      </c>
      <c r="G880" s="114" t="s">
        <v>541</v>
      </c>
      <c r="H880" s="114" t="s">
        <v>705</v>
      </c>
      <c r="I880" s="116">
        <v>60</v>
      </c>
      <c r="J880" s="114" t="s">
        <v>350</v>
      </c>
      <c r="K880" s="114" t="s">
        <v>101</v>
      </c>
      <c r="L880" s="117" t="s">
        <v>1879</v>
      </c>
    </row>
    <row r="881" spans="1:12" s="106" customFormat="1" ht="15" customHeight="1">
      <c r="A881" s="113">
        <v>2020</v>
      </c>
      <c r="B881" s="114">
        <v>658</v>
      </c>
      <c r="C881" s="115">
        <v>43936</v>
      </c>
      <c r="D881" s="115">
        <v>43958</v>
      </c>
      <c r="E881" s="114" t="s">
        <v>883</v>
      </c>
      <c r="F881" s="114" t="s">
        <v>973</v>
      </c>
      <c r="G881" s="114" t="s">
        <v>884</v>
      </c>
      <c r="H881" s="114" t="s">
        <v>885</v>
      </c>
      <c r="I881" s="116">
        <v>173.7</v>
      </c>
      <c r="J881" s="114" t="s">
        <v>350</v>
      </c>
      <c r="K881" s="114" t="s">
        <v>103</v>
      </c>
      <c r="L881" s="117" t="s">
        <v>426</v>
      </c>
    </row>
    <row r="882" spans="1:12" s="106" customFormat="1" ht="15" customHeight="1">
      <c r="A882" s="113">
        <v>2020</v>
      </c>
      <c r="B882" s="114">
        <v>498</v>
      </c>
      <c r="C882" s="115">
        <v>43896</v>
      </c>
      <c r="D882" s="115">
        <v>43958</v>
      </c>
      <c r="E882" s="114" t="s">
        <v>1802</v>
      </c>
      <c r="F882" s="114" t="s">
        <v>3266</v>
      </c>
      <c r="G882" s="114" t="s">
        <v>1803</v>
      </c>
      <c r="H882" s="114" t="s">
        <v>1804</v>
      </c>
      <c r="I882" s="116">
        <v>105.48</v>
      </c>
      <c r="J882" s="114" t="s">
        <v>350</v>
      </c>
      <c r="K882" s="114" t="s">
        <v>136</v>
      </c>
      <c r="L882" s="117" t="s">
        <v>1504</v>
      </c>
    </row>
    <row r="883" spans="1:12" s="106" customFormat="1" ht="15" customHeight="1">
      <c r="A883" s="113">
        <v>2020</v>
      </c>
      <c r="B883" s="114">
        <v>703</v>
      </c>
      <c r="C883" s="115">
        <v>43955</v>
      </c>
      <c r="D883" s="115">
        <v>43958</v>
      </c>
      <c r="E883" s="114" t="s">
        <v>1881</v>
      </c>
      <c r="F883" s="114" t="s">
        <v>3257</v>
      </c>
      <c r="G883" s="114" t="s">
        <v>1882</v>
      </c>
      <c r="H883" s="114" t="s">
        <v>1883</v>
      </c>
      <c r="I883" s="116">
        <v>108.96</v>
      </c>
      <c r="J883" s="114" t="s">
        <v>350</v>
      </c>
      <c r="K883" s="114" t="s">
        <v>49</v>
      </c>
      <c r="L883" s="117" t="s">
        <v>401</v>
      </c>
    </row>
    <row r="884" spans="1:12" s="106" customFormat="1" ht="15" customHeight="1">
      <c r="A884" s="113">
        <v>2020</v>
      </c>
      <c r="B884" s="114">
        <v>344</v>
      </c>
      <c r="C884" s="115">
        <v>43878</v>
      </c>
      <c r="D884" s="115">
        <v>43962</v>
      </c>
      <c r="E884" s="114" t="s">
        <v>1736</v>
      </c>
      <c r="F884" s="114" t="s">
        <v>1218</v>
      </c>
      <c r="G884" s="114" t="s">
        <v>1218</v>
      </c>
      <c r="H884" s="114" t="s">
        <v>1737</v>
      </c>
      <c r="I884" s="116">
        <v>615.12</v>
      </c>
      <c r="J884" s="114" t="s">
        <v>350</v>
      </c>
      <c r="K884" s="114" t="s">
        <v>56</v>
      </c>
      <c r="L884" s="117" t="s">
        <v>698</v>
      </c>
    </row>
    <row r="885" spans="1:12" s="106" customFormat="1" ht="15" customHeight="1">
      <c r="A885" s="113">
        <v>2020</v>
      </c>
      <c r="B885" s="114">
        <v>700</v>
      </c>
      <c r="C885" s="115">
        <v>43950</v>
      </c>
      <c r="D885" s="115">
        <v>43963</v>
      </c>
      <c r="E885" s="114"/>
      <c r="F885" s="114" t="s">
        <v>3262</v>
      </c>
      <c r="G885" s="114" t="s">
        <v>1880</v>
      </c>
      <c r="H885" s="114" t="s">
        <v>831</v>
      </c>
      <c r="I885" s="116">
        <v>2017.68</v>
      </c>
      <c r="J885" s="114" t="s">
        <v>350</v>
      </c>
      <c r="K885" s="114" t="s">
        <v>50</v>
      </c>
      <c r="L885" s="117" t="s">
        <v>446</v>
      </c>
    </row>
    <row r="886" spans="1:12" s="106" customFormat="1" ht="15" customHeight="1">
      <c r="A886" s="113">
        <v>2020</v>
      </c>
      <c r="B886" s="114">
        <v>672</v>
      </c>
      <c r="C886" s="115">
        <v>43941</v>
      </c>
      <c r="D886" s="115">
        <v>43965</v>
      </c>
      <c r="E886" s="114" t="s">
        <v>1541</v>
      </c>
      <c r="F886" s="114" t="s">
        <v>3235</v>
      </c>
      <c r="G886" s="114" t="s">
        <v>532</v>
      </c>
      <c r="H886" s="114" t="s">
        <v>302</v>
      </c>
      <c r="I886" s="116">
        <v>209.48</v>
      </c>
      <c r="J886" s="114" t="s">
        <v>350</v>
      </c>
      <c r="K886" s="114" t="s">
        <v>53</v>
      </c>
      <c r="L886" s="117" t="s">
        <v>377</v>
      </c>
    </row>
    <row r="887" spans="1:12" s="106" customFormat="1" ht="15" customHeight="1">
      <c r="A887" s="113">
        <v>2020</v>
      </c>
      <c r="B887" s="114">
        <v>672</v>
      </c>
      <c r="C887" s="115">
        <v>43941</v>
      </c>
      <c r="D887" s="115">
        <v>43965</v>
      </c>
      <c r="E887" s="114" t="s">
        <v>1542</v>
      </c>
      <c r="F887" s="114" t="s">
        <v>3235</v>
      </c>
      <c r="G887" s="114" t="s">
        <v>532</v>
      </c>
      <c r="H887" s="114" t="s">
        <v>302</v>
      </c>
      <c r="I887" s="116">
        <v>209.48</v>
      </c>
      <c r="J887" s="114" t="s">
        <v>350</v>
      </c>
      <c r="K887" s="114" t="s">
        <v>53</v>
      </c>
      <c r="L887" s="117" t="s">
        <v>377</v>
      </c>
    </row>
    <row r="888" spans="1:12" s="106" customFormat="1" ht="15" customHeight="1">
      <c r="A888" s="113">
        <v>2020</v>
      </c>
      <c r="B888" s="114">
        <v>672</v>
      </c>
      <c r="C888" s="115">
        <v>43941</v>
      </c>
      <c r="D888" s="115">
        <v>43965</v>
      </c>
      <c r="E888" s="114" t="s">
        <v>1876</v>
      </c>
      <c r="F888" s="114" t="s">
        <v>3235</v>
      </c>
      <c r="G888" s="114" t="s">
        <v>532</v>
      </c>
      <c r="H888" s="114" t="s">
        <v>302</v>
      </c>
      <c r="I888" s="116">
        <v>209.48</v>
      </c>
      <c r="J888" s="114" t="s">
        <v>350</v>
      </c>
      <c r="K888" s="114" t="s">
        <v>53</v>
      </c>
      <c r="L888" s="117" t="s">
        <v>377</v>
      </c>
    </row>
    <row r="889" spans="1:12" s="106" customFormat="1" ht="15" customHeight="1">
      <c r="A889" s="113">
        <v>2020</v>
      </c>
      <c r="B889" s="114">
        <v>554</v>
      </c>
      <c r="C889" s="115">
        <v>43903</v>
      </c>
      <c r="D889" s="115">
        <v>43973</v>
      </c>
      <c r="E889" s="114"/>
      <c r="F889" s="114" t="s">
        <v>3236</v>
      </c>
      <c r="G889" s="114" t="s">
        <v>1826</v>
      </c>
      <c r="H889" s="114" t="s">
        <v>1827</v>
      </c>
      <c r="I889" s="116">
        <v>7336</v>
      </c>
      <c r="J889" s="114" t="s">
        <v>350</v>
      </c>
      <c r="K889" s="114" t="s">
        <v>116</v>
      </c>
      <c r="L889" s="117" t="s">
        <v>1822</v>
      </c>
    </row>
    <row r="890" spans="1:12" s="106" customFormat="1" ht="15" customHeight="1">
      <c r="A890" s="113">
        <v>2020</v>
      </c>
      <c r="B890" s="114">
        <v>544</v>
      </c>
      <c r="C890" s="115">
        <v>43901</v>
      </c>
      <c r="D890" s="115">
        <v>43986</v>
      </c>
      <c r="E890" s="114" t="s">
        <v>1587</v>
      </c>
      <c r="F890" s="114" t="s">
        <v>3266</v>
      </c>
      <c r="G890" s="114" t="s">
        <v>1588</v>
      </c>
      <c r="H890" s="114" t="s">
        <v>420</v>
      </c>
      <c r="I890" s="116">
        <v>294.83999999999997</v>
      </c>
      <c r="J890" s="114" t="s">
        <v>350</v>
      </c>
      <c r="K890" s="114" t="s">
        <v>30</v>
      </c>
      <c r="L890" s="117" t="s">
        <v>484</v>
      </c>
    </row>
    <row r="891" spans="1:12" s="106" customFormat="1" ht="15" customHeight="1">
      <c r="A891" s="113">
        <v>2020</v>
      </c>
      <c r="B891" s="114">
        <v>625</v>
      </c>
      <c r="C891" s="115">
        <v>43928</v>
      </c>
      <c r="D891" s="115">
        <v>43990</v>
      </c>
      <c r="E891" s="114" t="s">
        <v>1859</v>
      </c>
      <c r="F891" s="114" t="s">
        <v>3235</v>
      </c>
      <c r="G891" s="114" t="s">
        <v>326</v>
      </c>
      <c r="H891" s="114" t="s">
        <v>302</v>
      </c>
      <c r="I891" s="116">
        <v>74.28</v>
      </c>
      <c r="J891" s="114" t="s">
        <v>350</v>
      </c>
      <c r="K891" s="114" t="s">
        <v>27</v>
      </c>
      <c r="L891" s="117" t="s">
        <v>944</v>
      </c>
    </row>
    <row r="892" spans="1:12" s="106" customFormat="1" ht="15" customHeight="1">
      <c r="A892" s="113">
        <v>2020</v>
      </c>
      <c r="B892" s="114">
        <v>625</v>
      </c>
      <c r="C892" s="115">
        <v>43928</v>
      </c>
      <c r="D892" s="115">
        <v>43990</v>
      </c>
      <c r="E892" s="114" t="s">
        <v>1860</v>
      </c>
      <c r="F892" s="114" t="s">
        <v>3235</v>
      </c>
      <c r="G892" s="114" t="s">
        <v>326</v>
      </c>
      <c r="H892" s="114" t="s">
        <v>302</v>
      </c>
      <c r="I892" s="116">
        <v>74.28</v>
      </c>
      <c r="J892" s="114" t="s">
        <v>350</v>
      </c>
      <c r="K892" s="114" t="s">
        <v>27</v>
      </c>
      <c r="L892" s="117" t="s">
        <v>944</v>
      </c>
    </row>
    <row r="893" spans="1:12" s="106" customFormat="1" ht="15" customHeight="1">
      <c r="A893" s="113">
        <v>2020</v>
      </c>
      <c r="B893" s="114">
        <v>625</v>
      </c>
      <c r="C893" s="115">
        <v>43928</v>
      </c>
      <c r="D893" s="115">
        <v>43990</v>
      </c>
      <c r="E893" s="114" t="s">
        <v>1697</v>
      </c>
      <c r="F893" s="114" t="s">
        <v>3235</v>
      </c>
      <c r="G893" s="114" t="s">
        <v>326</v>
      </c>
      <c r="H893" s="114" t="s">
        <v>302</v>
      </c>
      <c r="I893" s="116">
        <v>74.28</v>
      </c>
      <c r="J893" s="114" t="s">
        <v>350</v>
      </c>
      <c r="K893" s="114" t="s">
        <v>27</v>
      </c>
      <c r="L893" s="117" t="s">
        <v>944</v>
      </c>
    </row>
    <row r="894" spans="1:12" s="106" customFormat="1" ht="15" customHeight="1">
      <c r="A894" s="113">
        <v>2020</v>
      </c>
      <c r="B894" s="114">
        <v>831</v>
      </c>
      <c r="C894" s="115">
        <v>43976</v>
      </c>
      <c r="D894" s="115">
        <v>44006</v>
      </c>
      <c r="E894" s="114" t="s">
        <v>1886</v>
      </c>
      <c r="F894" s="114" t="s">
        <v>3235</v>
      </c>
      <c r="G894" s="114" t="s">
        <v>532</v>
      </c>
      <c r="H894" s="114" t="s">
        <v>302</v>
      </c>
      <c r="I894" s="116">
        <v>200.28</v>
      </c>
      <c r="J894" s="114" t="s">
        <v>219</v>
      </c>
      <c r="K894" s="114" t="s">
        <v>27</v>
      </c>
      <c r="L894" s="117" t="s">
        <v>1887</v>
      </c>
    </row>
    <row r="895" spans="1:12" s="106" customFormat="1" ht="15" customHeight="1">
      <c r="A895" s="113">
        <v>2020</v>
      </c>
      <c r="B895" s="114">
        <v>832</v>
      </c>
      <c r="C895" s="115">
        <v>43976</v>
      </c>
      <c r="D895" s="115">
        <v>44006</v>
      </c>
      <c r="E895" s="114" t="s">
        <v>1888</v>
      </c>
      <c r="F895" s="114" t="s">
        <v>3235</v>
      </c>
      <c r="G895" s="114" t="s">
        <v>532</v>
      </c>
      <c r="H895" s="114" t="s">
        <v>302</v>
      </c>
      <c r="I895" s="116">
        <v>181.92</v>
      </c>
      <c r="J895" s="114" t="s">
        <v>219</v>
      </c>
      <c r="K895" s="114" t="s">
        <v>152</v>
      </c>
      <c r="L895" s="117" t="s">
        <v>1889</v>
      </c>
    </row>
    <row r="896" spans="1:12" s="106" customFormat="1" ht="15" customHeight="1">
      <c r="A896" s="113">
        <v>2020</v>
      </c>
      <c r="B896" s="114">
        <v>867</v>
      </c>
      <c r="C896" s="115">
        <v>43980</v>
      </c>
      <c r="D896" s="115">
        <v>44006</v>
      </c>
      <c r="E896" s="114"/>
      <c r="F896" s="114" t="s">
        <v>647</v>
      </c>
      <c r="G896" s="114" t="s">
        <v>812</v>
      </c>
      <c r="H896" s="114" t="s">
        <v>1912</v>
      </c>
      <c r="I896" s="116">
        <v>414.36</v>
      </c>
      <c r="J896" s="114" t="s">
        <v>219</v>
      </c>
      <c r="K896" s="114" t="s">
        <v>177</v>
      </c>
      <c r="L896" s="117" t="s">
        <v>1913</v>
      </c>
    </row>
    <row r="897" spans="1:12" s="106" customFormat="1" ht="15" customHeight="1">
      <c r="A897" s="113">
        <v>2020</v>
      </c>
      <c r="B897" s="114">
        <v>914</v>
      </c>
      <c r="C897" s="115">
        <v>43991</v>
      </c>
      <c r="D897" s="115">
        <v>44006</v>
      </c>
      <c r="E897" s="114" t="s">
        <v>1779</v>
      </c>
      <c r="F897" s="114" t="s">
        <v>647</v>
      </c>
      <c r="G897" s="114" t="s">
        <v>1780</v>
      </c>
      <c r="H897" s="114" t="s">
        <v>1926</v>
      </c>
      <c r="I897" s="116">
        <v>865.2</v>
      </c>
      <c r="J897" s="114" t="s">
        <v>219</v>
      </c>
      <c r="K897" s="114" t="s">
        <v>136</v>
      </c>
      <c r="L897" s="117" t="s">
        <v>1923</v>
      </c>
    </row>
    <row r="898" spans="1:12" s="106" customFormat="1" ht="15" customHeight="1">
      <c r="A898" s="113">
        <v>2020</v>
      </c>
      <c r="B898" s="114">
        <v>889</v>
      </c>
      <c r="C898" s="115">
        <v>43987</v>
      </c>
      <c r="D898" s="115">
        <v>44006</v>
      </c>
      <c r="E898" s="114" t="s">
        <v>360</v>
      </c>
      <c r="F898" s="114" t="s">
        <v>341</v>
      </c>
      <c r="G898" s="114" t="s">
        <v>361</v>
      </c>
      <c r="H898" s="114" t="s">
        <v>302</v>
      </c>
      <c r="I898" s="116">
        <v>233.76</v>
      </c>
      <c r="J898" s="114" t="s">
        <v>219</v>
      </c>
      <c r="K898" s="114" t="s">
        <v>43</v>
      </c>
      <c r="L898" s="117" t="s">
        <v>1919</v>
      </c>
    </row>
    <row r="899" spans="1:12" s="106" customFormat="1" ht="15" customHeight="1">
      <c r="A899" s="113">
        <v>2020</v>
      </c>
      <c r="B899" s="114">
        <v>915</v>
      </c>
      <c r="C899" s="115">
        <v>43991</v>
      </c>
      <c r="D899" s="115">
        <v>44006</v>
      </c>
      <c r="E899" s="114" t="s">
        <v>1927</v>
      </c>
      <c r="F899" s="114" t="s">
        <v>3235</v>
      </c>
      <c r="G899" s="114" t="s">
        <v>1295</v>
      </c>
      <c r="H899" s="114" t="s">
        <v>705</v>
      </c>
      <c r="I899" s="116">
        <v>112.92</v>
      </c>
      <c r="J899" s="114" t="s">
        <v>219</v>
      </c>
      <c r="K899" s="114" t="s">
        <v>119</v>
      </c>
      <c r="L899" s="117" t="s">
        <v>1928</v>
      </c>
    </row>
    <row r="900" spans="1:12" s="106" customFormat="1" ht="15" customHeight="1">
      <c r="A900" s="113">
        <v>2020</v>
      </c>
      <c r="B900" s="114">
        <v>663</v>
      </c>
      <c r="C900" s="115">
        <v>43936</v>
      </c>
      <c r="D900" s="115">
        <v>44012</v>
      </c>
      <c r="E900" s="114"/>
      <c r="F900" s="114" t="s">
        <v>3143</v>
      </c>
      <c r="G900" s="114" t="s">
        <v>1868</v>
      </c>
      <c r="H900" s="114" t="s">
        <v>1869</v>
      </c>
      <c r="I900" s="116">
        <v>8790</v>
      </c>
      <c r="J900" s="114" t="s">
        <v>350</v>
      </c>
      <c r="K900" s="114" t="s">
        <v>116</v>
      </c>
      <c r="L900" s="117" t="s">
        <v>1822</v>
      </c>
    </row>
    <row r="901" spans="1:12" s="106" customFormat="1" ht="15" customHeight="1">
      <c r="A901" s="113">
        <v>2020</v>
      </c>
      <c r="B901" s="114">
        <v>659</v>
      </c>
      <c r="C901" s="115">
        <v>43936</v>
      </c>
      <c r="D901" s="115">
        <v>44012</v>
      </c>
      <c r="E901" s="114"/>
      <c r="F901" s="114" t="s">
        <v>3236</v>
      </c>
      <c r="G901" s="114" t="s">
        <v>1866</v>
      </c>
      <c r="H901" s="114" t="s">
        <v>302</v>
      </c>
      <c r="I901" s="116">
        <v>4890</v>
      </c>
      <c r="J901" s="114" t="s">
        <v>350</v>
      </c>
      <c r="K901" s="114" t="s">
        <v>116</v>
      </c>
      <c r="L901" s="117" t="s">
        <v>1822</v>
      </c>
    </row>
    <row r="902" spans="1:12" s="106" customFormat="1" ht="15" customHeight="1">
      <c r="A902" s="113">
        <v>2020</v>
      </c>
      <c r="B902" s="114">
        <v>917</v>
      </c>
      <c r="C902" s="115">
        <v>43991</v>
      </c>
      <c r="D902" s="115">
        <v>44015</v>
      </c>
      <c r="E902" s="114" t="s">
        <v>1932</v>
      </c>
      <c r="F902" s="114" t="s">
        <v>863</v>
      </c>
      <c r="G902" s="114" t="s">
        <v>1659</v>
      </c>
      <c r="H902" s="114" t="s">
        <v>302</v>
      </c>
      <c r="I902" s="116">
        <v>111.6</v>
      </c>
      <c r="J902" s="114" t="s">
        <v>219</v>
      </c>
      <c r="K902" s="114" t="s">
        <v>60</v>
      </c>
      <c r="L902" s="117" t="s">
        <v>1311</v>
      </c>
    </row>
    <row r="903" spans="1:12" s="106" customFormat="1" ht="15" customHeight="1">
      <c r="A903" s="113">
        <v>2020</v>
      </c>
      <c r="B903" s="114">
        <v>866</v>
      </c>
      <c r="C903" s="115">
        <v>43980</v>
      </c>
      <c r="D903" s="115">
        <v>44015</v>
      </c>
      <c r="E903" s="114" t="s">
        <v>1167</v>
      </c>
      <c r="F903" s="114" t="s">
        <v>1218</v>
      </c>
      <c r="G903" s="114" t="s">
        <v>1168</v>
      </c>
      <c r="H903" s="114" t="s">
        <v>1910</v>
      </c>
      <c r="I903" s="116">
        <v>75</v>
      </c>
      <c r="J903" s="114" t="s">
        <v>219</v>
      </c>
      <c r="K903" s="114" t="s">
        <v>56</v>
      </c>
      <c r="L903" s="117" t="s">
        <v>1911</v>
      </c>
    </row>
    <row r="904" spans="1:12" s="106" customFormat="1" ht="15" customHeight="1">
      <c r="A904" s="113">
        <v>2020</v>
      </c>
      <c r="B904" s="114">
        <v>866</v>
      </c>
      <c r="C904" s="115">
        <v>43980</v>
      </c>
      <c r="D904" s="115">
        <v>44015</v>
      </c>
      <c r="E904" s="114" t="s">
        <v>1170</v>
      </c>
      <c r="F904" s="114" t="s">
        <v>1218</v>
      </c>
      <c r="G904" s="114" t="s">
        <v>1171</v>
      </c>
      <c r="H904" s="114" t="s">
        <v>1910</v>
      </c>
      <c r="I904" s="116">
        <v>75</v>
      </c>
      <c r="J904" s="114" t="s">
        <v>219</v>
      </c>
      <c r="K904" s="114" t="s">
        <v>56</v>
      </c>
      <c r="L904" s="117" t="s">
        <v>1911</v>
      </c>
    </row>
    <row r="905" spans="1:12" s="106" customFormat="1" ht="15" customHeight="1">
      <c r="A905" s="113">
        <v>2020</v>
      </c>
      <c r="B905" s="114">
        <v>957</v>
      </c>
      <c r="C905" s="115">
        <v>43992</v>
      </c>
      <c r="D905" s="115">
        <v>44015</v>
      </c>
      <c r="E905" s="114"/>
      <c r="F905" s="114" t="s">
        <v>3235</v>
      </c>
      <c r="G905" s="114" t="s">
        <v>1937</v>
      </c>
      <c r="H905" s="114" t="s">
        <v>1938</v>
      </c>
      <c r="I905" s="116">
        <v>397</v>
      </c>
      <c r="J905" s="114" t="s">
        <v>219</v>
      </c>
      <c r="K905" s="114" t="s">
        <v>1939</v>
      </c>
      <c r="L905" s="117" t="s">
        <v>861</v>
      </c>
    </row>
    <row r="906" spans="1:12" s="106" customFormat="1" ht="15" customHeight="1">
      <c r="A906" s="113">
        <v>2020</v>
      </c>
      <c r="B906" s="114">
        <v>886</v>
      </c>
      <c r="C906" s="115">
        <v>43987</v>
      </c>
      <c r="D906" s="115">
        <v>44015</v>
      </c>
      <c r="E906" s="114"/>
      <c r="F906" s="114" t="s">
        <v>3235</v>
      </c>
      <c r="G906" s="114" t="s">
        <v>1917</v>
      </c>
      <c r="H906" s="114" t="s">
        <v>1918</v>
      </c>
      <c r="I906" s="116">
        <v>136</v>
      </c>
      <c r="J906" s="114" t="s">
        <v>219</v>
      </c>
      <c r="K906" s="114" t="s">
        <v>59</v>
      </c>
      <c r="L906" s="117" t="s">
        <v>1889</v>
      </c>
    </row>
    <row r="907" spans="1:12" s="106" customFormat="1" ht="15" customHeight="1">
      <c r="A907" s="113">
        <v>2020</v>
      </c>
      <c r="B907" s="114">
        <v>864</v>
      </c>
      <c r="C907" s="115">
        <v>43980</v>
      </c>
      <c r="D907" s="115">
        <v>44015</v>
      </c>
      <c r="E907" s="114" t="s">
        <v>1908</v>
      </c>
      <c r="F907" s="114" t="s">
        <v>3235</v>
      </c>
      <c r="G907" s="114" t="s">
        <v>532</v>
      </c>
      <c r="H907" s="114" t="s">
        <v>302</v>
      </c>
      <c r="I907" s="116">
        <v>106.5</v>
      </c>
      <c r="J907" s="114" t="s">
        <v>219</v>
      </c>
      <c r="K907" s="114" t="s">
        <v>75</v>
      </c>
      <c r="L907" s="117" t="s">
        <v>1887</v>
      </c>
    </row>
    <row r="908" spans="1:12" s="106" customFormat="1">
      <c r="A908" s="113">
        <v>2020</v>
      </c>
      <c r="B908" s="114">
        <v>973</v>
      </c>
      <c r="C908" s="115">
        <v>43997</v>
      </c>
      <c r="D908" s="115">
        <v>44015</v>
      </c>
      <c r="E908" s="114" t="s">
        <v>1940</v>
      </c>
      <c r="F908" s="114" t="s">
        <v>3240</v>
      </c>
      <c r="G908" s="114" t="s">
        <v>1941</v>
      </c>
      <c r="H908" s="114" t="s">
        <v>1942</v>
      </c>
      <c r="I908" s="116">
        <v>50</v>
      </c>
      <c r="J908" s="114" t="s">
        <v>219</v>
      </c>
      <c r="K908" s="114" t="s">
        <v>160</v>
      </c>
      <c r="L908" s="117" t="s">
        <v>1936</v>
      </c>
    </row>
    <row r="909" spans="1:12" s="106" customFormat="1" ht="15" customHeight="1">
      <c r="A909" s="113">
        <v>2020</v>
      </c>
      <c r="B909" s="114">
        <v>930</v>
      </c>
      <c r="C909" s="115">
        <v>43991</v>
      </c>
      <c r="D909" s="115">
        <v>44015</v>
      </c>
      <c r="E909" s="114" t="s">
        <v>1933</v>
      </c>
      <c r="F909" s="114" t="s">
        <v>3240</v>
      </c>
      <c r="G909" s="114" t="s">
        <v>1934</v>
      </c>
      <c r="H909" s="114" t="s">
        <v>1935</v>
      </c>
      <c r="I909" s="116">
        <v>50</v>
      </c>
      <c r="J909" s="114" t="s">
        <v>219</v>
      </c>
      <c r="K909" s="114" t="s">
        <v>160</v>
      </c>
      <c r="L909" s="117" t="s">
        <v>1936</v>
      </c>
    </row>
    <row r="910" spans="1:12" s="106" customFormat="1" ht="15" customHeight="1">
      <c r="A910" s="113">
        <v>2020</v>
      </c>
      <c r="B910" s="114">
        <v>856</v>
      </c>
      <c r="C910" s="115">
        <v>43977</v>
      </c>
      <c r="D910" s="115">
        <v>44015</v>
      </c>
      <c r="E910" s="114" t="s">
        <v>481</v>
      </c>
      <c r="F910" s="114" t="s">
        <v>3198</v>
      </c>
      <c r="G910" s="114" t="s">
        <v>1904</v>
      </c>
      <c r="H910" s="114" t="s">
        <v>302</v>
      </c>
      <c r="I910" s="116">
        <v>205.7</v>
      </c>
      <c r="J910" s="114" t="s">
        <v>219</v>
      </c>
      <c r="K910" s="114" t="s">
        <v>30</v>
      </c>
      <c r="L910" s="117" t="s">
        <v>484</v>
      </c>
    </row>
    <row r="911" spans="1:12" s="106" customFormat="1" ht="15" customHeight="1">
      <c r="A911" s="113">
        <v>2020</v>
      </c>
      <c r="B911" s="114">
        <v>895</v>
      </c>
      <c r="C911" s="115">
        <v>43987</v>
      </c>
      <c r="D911" s="115">
        <v>44015</v>
      </c>
      <c r="E911" s="114" t="s">
        <v>1920</v>
      </c>
      <c r="F911" s="114" t="s">
        <v>540</v>
      </c>
      <c r="G911" s="114" t="s">
        <v>405</v>
      </c>
      <c r="H911" s="114" t="s">
        <v>1921</v>
      </c>
      <c r="I911" s="116">
        <v>192.5</v>
      </c>
      <c r="J911" s="114" t="s">
        <v>219</v>
      </c>
      <c r="K911" s="114" t="s">
        <v>95</v>
      </c>
      <c r="L911" s="117" t="s">
        <v>1922</v>
      </c>
    </row>
    <row r="912" spans="1:12" s="106" customFormat="1" ht="15" customHeight="1">
      <c r="A912" s="113">
        <v>2020</v>
      </c>
      <c r="B912" s="114">
        <v>844</v>
      </c>
      <c r="C912" s="115">
        <v>43976</v>
      </c>
      <c r="D912" s="115">
        <v>44015</v>
      </c>
      <c r="E912" s="114" t="s">
        <v>1114</v>
      </c>
      <c r="F912" s="114" t="s">
        <v>1894</v>
      </c>
      <c r="G912" s="114" t="s">
        <v>1894</v>
      </c>
      <c r="H912" s="114" t="s">
        <v>302</v>
      </c>
      <c r="I912" s="116">
        <v>262</v>
      </c>
      <c r="J912" s="114" t="s">
        <v>219</v>
      </c>
      <c r="K912" s="114" t="s">
        <v>41</v>
      </c>
      <c r="L912" s="117" t="s">
        <v>1895</v>
      </c>
    </row>
    <row r="913" spans="1:12" s="106" customFormat="1" ht="15" customHeight="1">
      <c r="A913" s="113">
        <v>2020</v>
      </c>
      <c r="B913" s="114">
        <v>854</v>
      </c>
      <c r="C913" s="115">
        <v>43977</v>
      </c>
      <c r="D913" s="115">
        <v>44015</v>
      </c>
      <c r="E913" s="114" t="s">
        <v>1899</v>
      </c>
      <c r="F913" s="114" t="s">
        <v>1894</v>
      </c>
      <c r="G913" s="114" t="s">
        <v>1894</v>
      </c>
      <c r="H913" s="114" t="s">
        <v>302</v>
      </c>
      <c r="I913" s="116">
        <v>333.8</v>
      </c>
      <c r="J913" s="114" t="s">
        <v>219</v>
      </c>
      <c r="K913" s="114" t="s">
        <v>40</v>
      </c>
      <c r="L913" s="117" t="s">
        <v>640</v>
      </c>
    </row>
    <row r="914" spans="1:12" s="106" customFormat="1" ht="15" customHeight="1">
      <c r="A914" s="113">
        <v>2020</v>
      </c>
      <c r="B914" s="114">
        <v>830</v>
      </c>
      <c r="C914" s="115">
        <v>43976</v>
      </c>
      <c r="D914" s="115">
        <v>44015</v>
      </c>
      <c r="E914" s="114" t="s">
        <v>1884</v>
      </c>
      <c r="F914" s="114" t="s">
        <v>1894</v>
      </c>
      <c r="G914" s="114" t="s">
        <v>1885</v>
      </c>
      <c r="H914" s="114" t="s">
        <v>302</v>
      </c>
      <c r="I914" s="116">
        <v>262</v>
      </c>
      <c r="J914" s="114" t="s">
        <v>219</v>
      </c>
      <c r="K914" s="114" t="s">
        <v>41</v>
      </c>
      <c r="L914" s="117" t="s">
        <v>1180</v>
      </c>
    </row>
    <row r="915" spans="1:12" s="106" customFormat="1" ht="15" customHeight="1">
      <c r="A915" s="113">
        <v>2020</v>
      </c>
      <c r="B915" s="114">
        <v>843</v>
      </c>
      <c r="C915" s="115">
        <v>43976</v>
      </c>
      <c r="D915" s="115">
        <v>44015</v>
      </c>
      <c r="E915" s="114" t="s">
        <v>1892</v>
      </c>
      <c r="F915" s="114" t="s">
        <v>1894</v>
      </c>
      <c r="G915" s="114" t="s">
        <v>1893</v>
      </c>
      <c r="H915" s="114" t="s">
        <v>302</v>
      </c>
      <c r="I915" s="116">
        <v>262</v>
      </c>
      <c r="J915" s="114" t="s">
        <v>219</v>
      </c>
      <c r="K915" s="114" t="s">
        <v>41</v>
      </c>
      <c r="L915" s="117" t="s">
        <v>1180</v>
      </c>
    </row>
    <row r="916" spans="1:12" s="106" customFormat="1" ht="15" customHeight="1">
      <c r="A916" s="113">
        <v>2020</v>
      </c>
      <c r="B916" s="114">
        <v>857</v>
      </c>
      <c r="C916" s="115">
        <v>43977</v>
      </c>
      <c r="D916" s="115">
        <v>44015</v>
      </c>
      <c r="E916" s="114" t="s">
        <v>1905</v>
      </c>
      <c r="F916" s="114" t="s">
        <v>807</v>
      </c>
      <c r="G916" s="114" t="s">
        <v>807</v>
      </c>
      <c r="H916" s="114" t="s">
        <v>422</v>
      </c>
      <c r="I916" s="116">
        <v>186.72</v>
      </c>
      <c r="J916" s="114" t="s">
        <v>219</v>
      </c>
      <c r="K916" s="114" t="s">
        <v>1906</v>
      </c>
      <c r="L916" s="117" t="s">
        <v>1907</v>
      </c>
    </row>
    <row r="917" spans="1:12" s="106" customFormat="1" ht="15" customHeight="1">
      <c r="A917" s="113">
        <v>2020</v>
      </c>
      <c r="B917" s="114">
        <v>916</v>
      </c>
      <c r="C917" s="115">
        <v>43991</v>
      </c>
      <c r="D917" s="115">
        <v>44015</v>
      </c>
      <c r="E917" s="114" t="s">
        <v>1929</v>
      </c>
      <c r="F917" s="114" t="s">
        <v>807</v>
      </c>
      <c r="G917" s="114" t="s">
        <v>1878</v>
      </c>
      <c r="H917" s="114" t="s">
        <v>1930</v>
      </c>
      <c r="I917" s="116">
        <v>163.19999999999999</v>
      </c>
      <c r="J917" s="114" t="s">
        <v>219</v>
      </c>
      <c r="K917" s="114" t="s">
        <v>31</v>
      </c>
      <c r="L917" s="117" t="s">
        <v>1931</v>
      </c>
    </row>
    <row r="918" spans="1:12" s="106" customFormat="1" ht="15" customHeight="1">
      <c r="A918" s="113">
        <v>2020</v>
      </c>
      <c r="B918" s="114">
        <v>913</v>
      </c>
      <c r="C918" s="115">
        <v>43991</v>
      </c>
      <c r="D918" s="115">
        <v>44015</v>
      </c>
      <c r="E918" s="114" t="s">
        <v>1924</v>
      </c>
      <c r="F918" s="114" t="s">
        <v>647</v>
      </c>
      <c r="G918" s="114" t="s">
        <v>1925</v>
      </c>
      <c r="H918" s="114" t="s">
        <v>420</v>
      </c>
      <c r="I918" s="116">
        <v>85</v>
      </c>
      <c r="J918" s="114" t="s">
        <v>219</v>
      </c>
      <c r="K918" s="114" t="s">
        <v>136</v>
      </c>
      <c r="L918" s="117" t="s">
        <v>1923</v>
      </c>
    </row>
    <row r="919" spans="1:12" s="106" customFormat="1" ht="15" customHeight="1">
      <c r="A919" s="113">
        <v>2020</v>
      </c>
      <c r="B919" s="114">
        <v>853</v>
      </c>
      <c r="C919" s="115">
        <v>43977</v>
      </c>
      <c r="D919" s="115">
        <v>44015</v>
      </c>
      <c r="E919" s="114" t="s">
        <v>1897</v>
      </c>
      <c r="F919" s="114" t="s">
        <v>1363</v>
      </c>
      <c r="G919" s="114" t="s">
        <v>1898</v>
      </c>
      <c r="H919" s="114" t="s">
        <v>1891</v>
      </c>
      <c r="I919" s="116">
        <v>80</v>
      </c>
      <c r="J919" s="114" t="s">
        <v>219</v>
      </c>
      <c r="K919" s="114" t="s">
        <v>343</v>
      </c>
      <c r="L919" s="117" t="s">
        <v>344</v>
      </c>
    </row>
    <row r="920" spans="1:12" s="106" customFormat="1" ht="15" customHeight="1">
      <c r="A920" s="113">
        <v>2020</v>
      </c>
      <c r="B920" s="114">
        <v>842</v>
      </c>
      <c r="C920" s="115">
        <v>43976</v>
      </c>
      <c r="D920" s="115">
        <v>44015</v>
      </c>
      <c r="E920" s="114" t="s">
        <v>1729</v>
      </c>
      <c r="F920" s="114" t="s">
        <v>341</v>
      </c>
      <c r="G920" s="114" t="s">
        <v>341</v>
      </c>
      <c r="H920" s="114" t="s">
        <v>1891</v>
      </c>
      <c r="I920" s="116">
        <v>50</v>
      </c>
      <c r="J920" s="114" t="s">
        <v>219</v>
      </c>
      <c r="K920" s="114" t="s">
        <v>46</v>
      </c>
      <c r="L920" s="117" t="s">
        <v>1120</v>
      </c>
    </row>
    <row r="921" spans="1:12" s="106" customFormat="1" ht="15" customHeight="1">
      <c r="A921" s="113">
        <v>2020</v>
      </c>
      <c r="B921" s="114">
        <v>842</v>
      </c>
      <c r="C921" s="115">
        <v>43976</v>
      </c>
      <c r="D921" s="115">
        <v>44015</v>
      </c>
      <c r="E921" s="114" t="s">
        <v>548</v>
      </c>
      <c r="F921" s="114" t="s">
        <v>341</v>
      </c>
      <c r="G921" s="114" t="s">
        <v>341</v>
      </c>
      <c r="H921" s="114" t="s">
        <v>1891</v>
      </c>
      <c r="I921" s="116">
        <v>50</v>
      </c>
      <c r="J921" s="114" t="s">
        <v>219</v>
      </c>
      <c r="K921" s="114" t="s">
        <v>46</v>
      </c>
      <c r="L921" s="117" t="s">
        <v>1120</v>
      </c>
    </row>
    <row r="922" spans="1:12" s="106" customFormat="1" ht="15" customHeight="1">
      <c r="A922" s="113">
        <v>2020</v>
      </c>
      <c r="B922" s="114">
        <v>842</v>
      </c>
      <c r="C922" s="115">
        <v>43976</v>
      </c>
      <c r="D922" s="115">
        <v>44015</v>
      </c>
      <c r="E922" s="114" t="s">
        <v>546</v>
      </c>
      <c r="F922" s="114" t="s">
        <v>341</v>
      </c>
      <c r="G922" s="114" t="s">
        <v>341</v>
      </c>
      <c r="H922" s="114" t="s">
        <v>1891</v>
      </c>
      <c r="I922" s="116">
        <v>50</v>
      </c>
      <c r="J922" s="114" t="s">
        <v>219</v>
      </c>
      <c r="K922" s="114" t="s">
        <v>46</v>
      </c>
      <c r="L922" s="117" t="s">
        <v>1120</v>
      </c>
    </row>
    <row r="923" spans="1:12" s="106" customFormat="1" ht="15" customHeight="1">
      <c r="A923" s="113">
        <v>2020</v>
      </c>
      <c r="B923" s="114">
        <v>842</v>
      </c>
      <c r="C923" s="115">
        <v>43976</v>
      </c>
      <c r="D923" s="115">
        <v>44015</v>
      </c>
      <c r="E923" s="114" t="s">
        <v>630</v>
      </c>
      <c r="F923" s="114" t="s">
        <v>341</v>
      </c>
      <c r="G923" s="114" t="s">
        <v>1890</v>
      </c>
      <c r="H923" s="114" t="s">
        <v>1891</v>
      </c>
      <c r="I923" s="116">
        <v>50</v>
      </c>
      <c r="J923" s="114" t="s">
        <v>219</v>
      </c>
      <c r="K923" s="114" t="s">
        <v>46</v>
      </c>
      <c r="L923" s="117" t="s">
        <v>1120</v>
      </c>
    </row>
    <row r="924" spans="1:12" s="106" customFormat="1" ht="15" customHeight="1">
      <c r="A924" s="113">
        <v>2020</v>
      </c>
      <c r="B924" s="114">
        <v>842</v>
      </c>
      <c r="C924" s="115">
        <v>43976</v>
      </c>
      <c r="D924" s="115">
        <v>44015</v>
      </c>
      <c r="E924" s="114" t="s">
        <v>1047</v>
      </c>
      <c r="F924" s="114" t="s">
        <v>341</v>
      </c>
      <c r="G924" s="114" t="s">
        <v>1890</v>
      </c>
      <c r="H924" s="114" t="s">
        <v>1891</v>
      </c>
      <c r="I924" s="116">
        <v>50</v>
      </c>
      <c r="J924" s="114" t="s">
        <v>219</v>
      </c>
      <c r="K924" s="114" t="s">
        <v>343</v>
      </c>
      <c r="L924" s="117" t="s">
        <v>344</v>
      </c>
    </row>
    <row r="925" spans="1:12" s="106" customFormat="1" ht="15" customHeight="1">
      <c r="A925" s="113">
        <v>2020</v>
      </c>
      <c r="B925" s="114">
        <v>842</v>
      </c>
      <c r="C925" s="115">
        <v>43976</v>
      </c>
      <c r="D925" s="115">
        <v>44015</v>
      </c>
      <c r="E925" s="114" t="s">
        <v>924</v>
      </c>
      <c r="F925" s="114" t="s">
        <v>341</v>
      </c>
      <c r="G925" s="114" t="s">
        <v>1890</v>
      </c>
      <c r="H925" s="114" t="s">
        <v>1891</v>
      </c>
      <c r="I925" s="116">
        <v>50</v>
      </c>
      <c r="J925" s="114" t="s">
        <v>219</v>
      </c>
      <c r="K925" s="114" t="s">
        <v>46</v>
      </c>
      <c r="L925" s="117" t="s">
        <v>1120</v>
      </c>
    </row>
    <row r="926" spans="1:12" s="106" customFormat="1" ht="15" customHeight="1">
      <c r="A926" s="113">
        <v>2020</v>
      </c>
      <c r="B926" s="114">
        <v>842</v>
      </c>
      <c r="C926" s="115">
        <v>43976</v>
      </c>
      <c r="D926" s="115">
        <v>44015</v>
      </c>
      <c r="E926" s="114" t="s">
        <v>430</v>
      </c>
      <c r="F926" s="114" t="s">
        <v>341</v>
      </c>
      <c r="G926" s="114" t="s">
        <v>1890</v>
      </c>
      <c r="H926" s="114" t="s">
        <v>1891</v>
      </c>
      <c r="I926" s="116">
        <v>50</v>
      </c>
      <c r="J926" s="114" t="s">
        <v>219</v>
      </c>
      <c r="K926" s="114" t="s">
        <v>46</v>
      </c>
      <c r="L926" s="117" t="s">
        <v>1120</v>
      </c>
    </row>
    <row r="927" spans="1:12" s="106" customFormat="1" ht="15" customHeight="1">
      <c r="A927" s="113">
        <v>2020</v>
      </c>
      <c r="B927" s="114">
        <v>842</v>
      </c>
      <c r="C927" s="115">
        <v>43976</v>
      </c>
      <c r="D927" s="115">
        <v>44015</v>
      </c>
      <c r="E927" s="114" t="s">
        <v>340</v>
      </c>
      <c r="F927" s="114" t="s">
        <v>341</v>
      </c>
      <c r="G927" s="114" t="s">
        <v>1890</v>
      </c>
      <c r="H927" s="114" t="s">
        <v>1891</v>
      </c>
      <c r="I927" s="116">
        <v>50</v>
      </c>
      <c r="J927" s="114" t="s">
        <v>219</v>
      </c>
      <c r="K927" s="114" t="s">
        <v>46</v>
      </c>
      <c r="L927" s="117" t="s">
        <v>1120</v>
      </c>
    </row>
    <row r="928" spans="1:12" s="106" customFormat="1" ht="15" customHeight="1">
      <c r="A928" s="113">
        <v>2020</v>
      </c>
      <c r="B928" s="114">
        <v>855</v>
      </c>
      <c r="C928" s="115">
        <v>43977</v>
      </c>
      <c r="D928" s="115">
        <v>44015</v>
      </c>
      <c r="E928" s="114" t="s">
        <v>1900</v>
      </c>
      <c r="F928" s="114" t="s">
        <v>3238</v>
      </c>
      <c r="G928" s="114" t="s">
        <v>1901</v>
      </c>
      <c r="H928" s="114" t="s">
        <v>302</v>
      </c>
      <c r="I928" s="116">
        <v>333.8</v>
      </c>
      <c r="J928" s="114" t="s">
        <v>219</v>
      </c>
      <c r="K928" s="114" t="s">
        <v>1902</v>
      </c>
      <c r="L928" s="117" t="s">
        <v>1903</v>
      </c>
    </row>
    <row r="929" spans="1:12" s="106" customFormat="1" ht="15" customHeight="1">
      <c r="A929" s="113">
        <v>2020</v>
      </c>
      <c r="B929" s="114">
        <v>906</v>
      </c>
      <c r="C929" s="115">
        <v>43991</v>
      </c>
      <c r="D929" s="115">
        <v>44015</v>
      </c>
      <c r="E929" s="114" t="s">
        <v>1505</v>
      </c>
      <c r="F929" s="114" t="s">
        <v>3244</v>
      </c>
      <c r="G929" s="114" t="s">
        <v>1506</v>
      </c>
      <c r="H929" s="114" t="s">
        <v>420</v>
      </c>
      <c r="I929" s="116">
        <v>150</v>
      </c>
      <c r="J929" s="114" t="s">
        <v>219</v>
      </c>
      <c r="K929" s="114" t="s">
        <v>136</v>
      </c>
      <c r="L929" s="117" t="s">
        <v>1923</v>
      </c>
    </row>
    <row r="930" spans="1:12" s="106" customFormat="1" ht="15" customHeight="1">
      <c r="A930" s="113">
        <v>2020</v>
      </c>
      <c r="B930" s="114">
        <v>846</v>
      </c>
      <c r="C930" s="115">
        <v>43976</v>
      </c>
      <c r="D930" s="115">
        <v>44015</v>
      </c>
      <c r="E930" s="114" t="s">
        <v>664</v>
      </c>
      <c r="F930" s="114" t="s">
        <v>475</v>
      </c>
      <c r="G930" s="114" t="s">
        <v>665</v>
      </c>
      <c r="H930" s="114" t="s">
        <v>1896</v>
      </c>
      <c r="I930" s="116">
        <v>151.6</v>
      </c>
      <c r="J930" s="114" t="s">
        <v>219</v>
      </c>
      <c r="K930" s="114" t="s">
        <v>40</v>
      </c>
      <c r="L930" s="117" t="s">
        <v>640</v>
      </c>
    </row>
    <row r="931" spans="1:12" s="106" customFormat="1" ht="15" customHeight="1">
      <c r="A931" s="113">
        <v>2020</v>
      </c>
      <c r="B931" s="114">
        <v>975</v>
      </c>
      <c r="C931" s="115">
        <v>43997</v>
      </c>
      <c r="D931" s="115">
        <v>44015</v>
      </c>
      <c r="E931" s="114" t="s">
        <v>664</v>
      </c>
      <c r="F931" s="114" t="s">
        <v>475</v>
      </c>
      <c r="G931" s="114" t="s">
        <v>665</v>
      </c>
      <c r="H931" s="114" t="s">
        <v>1944</v>
      </c>
      <c r="I931" s="116">
        <v>411.2</v>
      </c>
      <c r="J931" s="114" t="s">
        <v>219</v>
      </c>
      <c r="K931" s="114" t="s">
        <v>40</v>
      </c>
      <c r="L931" s="117" t="s">
        <v>640</v>
      </c>
    </row>
    <row r="932" spans="1:12" s="106" customFormat="1" ht="15" customHeight="1">
      <c r="A932" s="113">
        <v>2020</v>
      </c>
      <c r="B932" s="114">
        <v>974</v>
      </c>
      <c r="C932" s="115">
        <v>43997</v>
      </c>
      <c r="D932" s="115">
        <v>44015</v>
      </c>
      <c r="E932" s="114" t="s">
        <v>1051</v>
      </c>
      <c r="F932" s="114" t="s">
        <v>475</v>
      </c>
      <c r="G932" s="114" t="s">
        <v>633</v>
      </c>
      <c r="H932" s="114" t="s">
        <v>1943</v>
      </c>
      <c r="I932" s="116">
        <v>424.6</v>
      </c>
      <c r="J932" s="114" t="s">
        <v>219</v>
      </c>
      <c r="K932" s="114" t="s">
        <v>77</v>
      </c>
      <c r="L932" s="117" t="s">
        <v>767</v>
      </c>
    </row>
    <row r="933" spans="1:12" s="106" customFormat="1" ht="15" customHeight="1">
      <c r="A933" s="113">
        <v>2020</v>
      </c>
      <c r="B933" s="114">
        <v>868</v>
      </c>
      <c r="C933" s="115">
        <v>43980</v>
      </c>
      <c r="D933" s="115">
        <v>44015</v>
      </c>
      <c r="E933" s="114" t="s">
        <v>1914</v>
      </c>
      <c r="F933" s="114" t="s">
        <v>3235</v>
      </c>
      <c r="G933" s="114" t="s">
        <v>1295</v>
      </c>
      <c r="H933" s="114" t="s">
        <v>1915</v>
      </c>
      <c r="I933" s="116">
        <v>42.9</v>
      </c>
      <c r="J933" s="114" t="s">
        <v>219</v>
      </c>
      <c r="K933" s="114" t="s">
        <v>90</v>
      </c>
      <c r="L933" s="117" t="s">
        <v>1916</v>
      </c>
    </row>
    <row r="934" spans="1:12" s="106" customFormat="1" ht="15" customHeight="1">
      <c r="A934" s="113">
        <v>2020</v>
      </c>
      <c r="B934" s="114">
        <v>865</v>
      </c>
      <c r="C934" s="115">
        <v>43980</v>
      </c>
      <c r="D934" s="115">
        <v>44015</v>
      </c>
      <c r="E934" s="114" t="s">
        <v>1909</v>
      </c>
      <c r="F934" s="114" t="s">
        <v>3235</v>
      </c>
      <c r="G934" s="114" t="s">
        <v>326</v>
      </c>
      <c r="H934" s="114" t="s">
        <v>302</v>
      </c>
      <c r="I934" s="116">
        <v>152.4</v>
      </c>
      <c r="J934" s="114" t="s">
        <v>219</v>
      </c>
      <c r="K934" s="114" t="s">
        <v>94</v>
      </c>
      <c r="L934" s="117" t="s">
        <v>446</v>
      </c>
    </row>
    <row r="935" spans="1:12" s="106" customFormat="1" ht="15" customHeight="1">
      <c r="A935" s="113">
        <v>2020</v>
      </c>
      <c r="B935" s="114">
        <v>660</v>
      </c>
      <c r="C935" s="115">
        <v>43936</v>
      </c>
      <c r="D935" s="115">
        <v>44029</v>
      </c>
      <c r="E935" s="114"/>
      <c r="F935" s="114" t="s">
        <v>3143</v>
      </c>
      <c r="G935" s="114" t="s">
        <v>1867</v>
      </c>
      <c r="H935" s="114" t="s">
        <v>1827</v>
      </c>
      <c r="I935" s="116">
        <v>5676</v>
      </c>
      <c r="J935" s="114" t="s">
        <v>350</v>
      </c>
      <c r="K935" s="114" t="s">
        <v>116</v>
      </c>
      <c r="L935" s="117" t="s">
        <v>1822</v>
      </c>
    </row>
    <row r="936" spans="1:12" s="106" customFormat="1" ht="15" customHeight="1">
      <c r="A936" s="113">
        <v>2020</v>
      </c>
      <c r="B936" s="114">
        <v>662</v>
      </c>
      <c r="C936" s="115">
        <v>43936</v>
      </c>
      <c r="D936" s="115">
        <v>44029</v>
      </c>
      <c r="E936" s="114"/>
      <c r="F936" s="114" t="s">
        <v>3236</v>
      </c>
      <c r="G936" s="114" t="s">
        <v>1823</v>
      </c>
      <c r="H936" s="114" t="s">
        <v>476</v>
      </c>
      <c r="I936" s="116">
        <v>9800</v>
      </c>
      <c r="J936" s="114" t="s">
        <v>350</v>
      </c>
      <c r="K936" s="114" t="s">
        <v>116</v>
      </c>
      <c r="L936" s="117" t="s">
        <v>1822</v>
      </c>
    </row>
    <row r="937" spans="1:12" s="106" customFormat="1" ht="15" customHeight="1">
      <c r="A937" s="113">
        <v>2020</v>
      </c>
      <c r="B937" s="114">
        <v>976</v>
      </c>
      <c r="C937" s="115">
        <v>43997</v>
      </c>
      <c r="D937" s="115">
        <v>44032</v>
      </c>
      <c r="E937" s="114" t="s">
        <v>632</v>
      </c>
      <c r="F937" s="114" t="s">
        <v>475</v>
      </c>
      <c r="G937" s="114" t="s">
        <v>633</v>
      </c>
      <c r="H937" s="114" t="s">
        <v>964</v>
      </c>
      <c r="I937" s="116">
        <v>263.2</v>
      </c>
      <c r="J937" s="114" t="s">
        <v>219</v>
      </c>
      <c r="K937" s="114" t="s">
        <v>40</v>
      </c>
      <c r="L937" s="117" t="s">
        <v>629</v>
      </c>
    </row>
    <row r="938" spans="1:12" s="106" customFormat="1" ht="15" customHeight="1">
      <c r="A938" s="113">
        <v>2020</v>
      </c>
      <c r="B938" s="114">
        <v>1043</v>
      </c>
      <c r="C938" s="115">
        <v>44007</v>
      </c>
      <c r="D938" s="115">
        <v>44034</v>
      </c>
      <c r="E938" s="114" t="s">
        <v>1948</v>
      </c>
      <c r="F938" s="114" t="s">
        <v>3236</v>
      </c>
      <c r="G938" s="114" t="s">
        <v>1949</v>
      </c>
      <c r="H938" s="114" t="s">
        <v>1950</v>
      </c>
      <c r="I938" s="116">
        <v>286.8</v>
      </c>
      <c r="J938" s="114" t="s">
        <v>219</v>
      </c>
      <c r="K938" s="114" t="s">
        <v>83</v>
      </c>
      <c r="L938" s="117" t="s">
        <v>522</v>
      </c>
    </row>
    <row r="939" spans="1:12" s="106" customFormat="1" ht="15" customHeight="1">
      <c r="A939" s="113">
        <v>2020</v>
      </c>
      <c r="B939" s="114">
        <v>1054</v>
      </c>
      <c r="C939" s="115">
        <v>44011</v>
      </c>
      <c r="D939" s="115">
        <v>44034</v>
      </c>
      <c r="E939" s="114" t="s">
        <v>1954</v>
      </c>
      <c r="F939" s="114" t="s">
        <v>973</v>
      </c>
      <c r="G939" s="114" t="s">
        <v>1955</v>
      </c>
      <c r="H939" s="114" t="s">
        <v>1956</v>
      </c>
      <c r="I939" s="116">
        <v>238.8</v>
      </c>
      <c r="J939" s="114" t="s">
        <v>219</v>
      </c>
      <c r="K939" s="114" t="s">
        <v>51</v>
      </c>
      <c r="L939" s="117" t="s">
        <v>1957</v>
      </c>
    </row>
    <row r="940" spans="1:12" s="106" customFormat="1" ht="15" customHeight="1">
      <c r="A940" s="113">
        <v>2020</v>
      </c>
      <c r="B940" s="114">
        <v>1046</v>
      </c>
      <c r="C940" s="115">
        <v>44011</v>
      </c>
      <c r="D940" s="115">
        <v>44034</v>
      </c>
      <c r="E940" s="114" t="s">
        <v>1652</v>
      </c>
      <c r="F940" s="114" t="s">
        <v>3266</v>
      </c>
      <c r="G940" s="114" t="s">
        <v>1650</v>
      </c>
      <c r="H940" s="114" t="s">
        <v>1951</v>
      </c>
      <c r="I940" s="116">
        <v>85.2</v>
      </c>
      <c r="J940" s="114" t="s">
        <v>219</v>
      </c>
      <c r="K940" s="114" t="s">
        <v>56</v>
      </c>
      <c r="L940" s="117" t="s">
        <v>1952</v>
      </c>
    </row>
    <row r="941" spans="1:12" s="106" customFormat="1" ht="15" customHeight="1">
      <c r="A941" s="113">
        <v>2020</v>
      </c>
      <c r="B941" s="114">
        <v>1047</v>
      </c>
      <c r="C941" s="115">
        <v>44011</v>
      </c>
      <c r="D941" s="115">
        <v>44034</v>
      </c>
      <c r="E941" s="114" t="s">
        <v>1518</v>
      </c>
      <c r="F941" s="114" t="s">
        <v>3257</v>
      </c>
      <c r="G941" s="114" t="s">
        <v>1519</v>
      </c>
      <c r="H941" s="114" t="s">
        <v>1953</v>
      </c>
      <c r="I941" s="116">
        <v>170</v>
      </c>
      <c r="J941" s="114" t="s">
        <v>219</v>
      </c>
      <c r="K941" s="114" t="s">
        <v>1521</v>
      </c>
      <c r="L941" s="117" t="s">
        <v>1522</v>
      </c>
    </row>
    <row r="942" spans="1:12" s="106" customFormat="1" ht="15" customHeight="1">
      <c r="A942" s="113">
        <v>2020</v>
      </c>
      <c r="B942" s="114">
        <v>1120</v>
      </c>
      <c r="C942" s="115">
        <v>44026</v>
      </c>
      <c r="D942" s="114"/>
      <c r="E942" s="114" t="s">
        <v>1980</v>
      </c>
      <c r="F942" s="114" t="s">
        <v>3236</v>
      </c>
      <c r="G942" s="114" t="s">
        <v>1981</v>
      </c>
      <c r="H942" s="114" t="s">
        <v>1982</v>
      </c>
      <c r="I942" s="116">
        <v>395.30399999999997</v>
      </c>
      <c r="J942" s="114" t="s">
        <v>219</v>
      </c>
      <c r="K942" s="114" t="s">
        <v>93</v>
      </c>
      <c r="L942" s="117" t="s">
        <v>1405</v>
      </c>
    </row>
    <row r="943" spans="1:12" s="106" customFormat="1" ht="15" customHeight="1">
      <c r="A943" s="113">
        <v>2020</v>
      </c>
      <c r="B943" s="114">
        <v>1162</v>
      </c>
      <c r="C943" s="115">
        <v>44039</v>
      </c>
      <c r="D943" s="114"/>
      <c r="E943" s="114" t="s">
        <v>1998</v>
      </c>
      <c r="F943" s="114" t="s">
        <v>863</v>
      </c>
      <c r="G943" s="114" t="s">
        <v>1999</v>
      </c>
      <c r="H943" s="114" t="s">
        <v>2000</v>
      </c>
      <c r="I943" s="116">
        <v>304.8</v>
      </c>
      <c r="J943" s="114" t="s">
        <v>350</v>
      </c>
      <c r="K943" s="114" t="s">
        <v>82</v>
      </c>
      <c r="L943" s="117" t="s">
        <v>2001</v>
      </c>
    </row>
    <row r="944" spans="1:12" s="106" customFormat="1" ht="15" customHeight="1">
      <c r="A944" s="113">
        <v>2020</v>
      </c>
      <c r="B944" s="114">
        <v>1118</v>
      </c>
      <c r="C944" s="115">
        <v>44026</v>
      </c>
      <c r="D944" s="114"/>
      <c r="E944" s="114" t="s">
        <v>1977</v>
      </c>
      <c r="F944" s="114" t="s">
        <v>3271</v>
      </c>
      <c r="G944" s="114" t="s">
        <v>1978</v>
      </c>
      <c r="H944" s="114" t="s">
        <v>1979</v>
      </c>
      <c r="I944" s="116">
        <v>324.48</v>
      </c>
      <c r="J944" s="114" t="s">
        <v>219</v>
      </c>
      <c r="K944" s="114" t="s">
        <v>65</v>
      </c>
      <c r="L944" s="117" t="s">
        <v>1352</v>
      </c>
    </row>
    <row r="945" spans="1:12" s="106" customFormat="1" ht="15" customHeight="1">
      <c r="A945" s="113">
        <v>2020</v>
      </c>
      <c r="B945" s="114">
        <v>1088</v>
      </c>
      <c r="C945" s="115">
        <v>44019</v>
      </c>
      <c r="D945" s="114"/>
      <c r="E945" s="114" t="s">
        <v>1967</v>
      </c>
      <c r="F945" s="114" t="s">
        <v>973</v>
      </c>
      <c r="G945" s="114" t="s">
        <v>973</v>
      </c>
      <c r="H945" s="114" t="s">
        <v>1968</v>
      </c>
      <c r="I945" s="116">
        <v>156.96</v>
      </c>
      <c r="J945" s="114" t="s">
        <v>219</v>
      </c>
      <c r="K945" s="114" t="s">
        <v>1969</v>
      </c>
      <c r="L945" s="117" t="s">
        <v>1970</v>
      </c>
    </row>
    <row r="946" spans="1:12" s="106" customFormat="1" ht="15" customHeight="1">
      <c r="A946" s="113">
        <v>2020</v>
      </c>
      <c r="B946" s="114">
        <v>1153</v>
      </c>
      <c r="C946" s="115">
        <v>44039</v>
      </c>
      <c r="D946" s="114"/>
      <c r="E946" s="114"/>
      <c r="F946" s="114" t="s">
        <v>3235</v>
      </c>
      <c r="G946" s="114" t="s">
        <v>1995</v>
      </c>
      <c r="H946" s="114" t="s">
        <v>1996</v>
      </c>
      <c r="I946" s="116">
        <v>312.18</v>
      </c>
      <c r="J946" s="114" t="s">
        <v>350</v>
      </c>
      <c r="K946" s="114" t="s">
        <v>99</v>
      </c>
      <c r="L946" s="117" t="s">
        <v>439</v>
      </c>
    </row>
    <row r="947" spans="1:12" s="106" customFormat="1" ht="15" customHeight="1">
      <c r="A947" s="113">
        <v>2020</v>
      </c>
      <c r="B947" s="114">
        <v>1159</v>
      </c>
      <c r="C947" s="115">
        <v>44039</v>
      </c>
      <c r="D947" s="114"/>
      <c r="E947" s="114"/>
      <c r="F947" s="114" t="s">
        <v>3235</v>
      </c>
      <c r="G947" s="114" t="s">
        <v>1997</v>
      </c>
      <c r="H947" s="114" t="s">
        <v>476</v>
      </c>
      <c r="I947" s="116">
        <v>609.66</v>
      </c>
      <c r="J947" s="114" t="s">
        <v>350</v>
      </c>
      <c r="K947" s="114" t="s">
        <v>35</v>
      </c>
      <c r="L947" s="117" t="s">
        <v>328</v>
      </c>
    </row>
    <row r="948" spans="1:12" s="106" customFormat="1" ht="15" customHeight="1">
      <c r="A948" s="113">
        <v>2020</v>
      </c>
      <c r="B948" s="114">
        <v>1015</v>
      </c>
      <c r="C948" s="115">
        <v>44005</v>
      </c>
      <c r="D948" s="114"/>
      <c r="E948" s="114"/>
      <c r="F948" s="114" t="s">
        <v>3235</v>
      </c>
      <c r="G948" s="114" t="s">
        <v>1917</v>
      </c>
      <c r="H948" s="114" t="s">
        <v>476</v>
      </c>
      <c r="I948" s="116">
        <v>211.44</v>
      </c>
      <c r="J948" s="114" t="s">
        <v>219</v>
      </c>
      <c r="K948" s="114" t="s">
        <v>1946</v>
      </c>
      <c r="L948" s="117" t="s">
        <v>1947</v>
      </c>
    </row>
    <row r="949" spans="1:12" s="106" customFormat="1" ht="15" customHeight="1">
      <c r="A949" s="113">
        <v>2020</v>
      </c>
      <c r="B949" s="114">
        <v>982</v>
      </c>
      <c r="C949" s="115">
        <v>44000</v>
      </c>
      <c r="D949" s="114"/>
      <c r="E949" s="114"/>
      <c r="F949" s="114" t="s">
        <v>3235</v>
      </c>
      <c r="G949" s="114" t="s">
        <v>532</v>
      </c>
      <c r="H949" s="114" t="s">
        <v>476</v>
      </c>
      <c r="I949" s="116">
        <v>129.24</v>
      </c>
      <c r="J949" s="114" t="s">
        <v>219</v>
      </c>
      <c r="K949" s="114" t="s">
        <v>49</v>
      </c>
      <c r="L949" s="117" t="s">
        <v>401</v>
      </c>
    </row>
    <row r="950" spans="1:12" s="106" customFormat="1" ht="15" customHeight="1">
      <c r="A950" s="113">
        <v>2020</v>
      </c>
      <c r="B950" s="114">
        <v>1010</v>
      </c>
      <c r="C950" s="115">
        <v>44004</v>
      </c>
      <c r="D950" s="114"/>
      <c r="E950" s="114"/>
      <c r="F950" s="114" t="s">
        <v>3235</v>
      </c>
      <c r="G950" s="114" t="s">
        <v>532</v>
      </c>
      <c r="H950" s="114" t="s">
        <v>422</v>
      </c>
      <c r="I950" s="116">
        <v>850.32</v>
      </c>
      <c r="J950" s="114" t="s">
        <v>219</v>
      </c>
      <c r="K950" s="114" t="s">
        <v>1906</v>
      </c>
      <c r="L950" s="117" t="s">
        <v>315</v>
      </c>
    </row>
    <row r="951" spans="1:12" s="106" customFormat="1" ht="15" customHeight="1">
      <c r="A951" s="113">
        <v>2020</v>
      </c>
      <c r="B951" s="114">
        <v>1127</v>
      </c>
      <c r="C951" s="115">
        <v>44034</v>
      </c>
      <c r="D951" s="114"/>
      <c r="E951" s="114" t="s">
        <v>1983</v>
      </c>
      <c r="F951" s="114" t="s">
        <v>3198</v>
      </c>
      <c r="G951" s="114" t="s">
        <v>801</v>
      </c>
      <c r="H951" s="114" t="s">
        <v>1930</v>
      </c>
      <c r="I951" s="116">
        <v>169.8</v>
      </c>
      <c r="J951" s="114" t="s">
        <v>219</v>
      </c>
      <c r="K951" s="114" t="s">
        <v>180</v>
      </c>
      <c r="L951" s="117" t="s">
        <v>1837</v>
      </c>
    </row>
    <row r="952" spans="1:12" s="106" customFormat="1" ht="15" customHeight="1">
      <c r="A952" s="113">
        <v>2020</v>
      </c>
      <c r="B952" s="114">
        <v>1127</v>
      </c>
      <c r="C952" s="115">
        <v>44034</v>
      </c>
      <c r="D952" s="114"/>
      <c r="E952" s="114" t="s">
        <v>1984</v>
      </c>
      <c r="F952" s="114" t="s">
        <v>3198</v>
      </c>
      <c r="G952" s="114" t="s">
        <v>801</v>
      </c>
      <c r="H952" s="114" t="s">
        <v>1930</v>
      </c>
      <c r="I952" s="116">
        <v>169.8</v>
      </c>
      <c r="J952" s="114" t="s">
        <v>219</v>
      </c>
      <c r="K952" s="114" t="s">
        <v>52</v>
      </c>
      <c r="L952" s="117" t="s">
        <v>319</v>
      </c>
    </row>
    <row r="953" spans="1:12" s="106" customFormat="1" ht="15" customHeight="1">
      <c r="A953" s="113">
        <v>2020</v>
      </c>
      <c r="B953" s="114">
        <v>1139</v>
      </c>
      <c r="C953" s="115">
        <v>44035</v>
      </c>
      <c r="D953" s="114"/>
      <c r="E953" s="114" t="s">
        <v>768</v>
      </c>
      <c r="F953" s="114" t="s">
        <v>3198</v>
      </c>
      <c r="G953" s="114" t="s">
        <v>769</v>
      </c>
      <c r="H953" s="114" t="s">
        <v>1985</v>
      </c>
      <c r="I953" s="116">
        <v>116.76</v>
      </c>
      <c r="J953" s="114" t="s">
        <v>219</v>
      </c>
      <c r="K953" s="114" t="s">
        <v>130</v>
      </c>
      <c r="L953" s="117" t="s">
        <v>772</v>
      </c>
    </row>
    <row r="954" spans="1:12" s="106" customFormat="1" ht="15" customHeight="1">
      <c r="A954" s="113">
        <v>2020</v>
      </c>
      <c r="B954" s="114">
        <v>1116</v>
      </c>
      <c r="C954" s="115">
        <v>44026</v>
      </c>
      <c r="D954" s="114"/>
      <c r="E954" s="114" t="s">
        <v>1975</v>
      </c>
      <c r="F954" s="114" t="s">
        <v>540</v>
      </c>
      <c r="G954" s="114" t="s">
        <v>405</v>
      </c>
      <c r="H954" s="114" t="s">
        <v>1976</v>
      </c>
      <c r="I954" s="116">
        <v>60</v>
      </c>
      <c r="J954" s="114" t="s">
        <v>219</v>
      </c>
      <c r="K954" s="114" t="s">
        <v>30</v>
      </c>
      <c r="L954" s="117" t="s">
        <v>484</v>
      </c>
    </row>
    <row r="955" spans="1:12" s="106" customFormat="1" ht="15" customHeight="1">
      <c r="A955" s="113">
        <v>2020</v>
      </c>
      <c r="B955" s="114">
        <v>1143</v>
      </c>
      <c r="C955" s="115">
        <v>44035</v>
      </c>
      <c r="D955" s="114"/>
      <c r="E955" s="114" t="s">
        <v>1986</v>
      </c>
      <c r="F955" s="114" t="s">
        <v>3211</v>
      </c>
      <c r="G955" s="114" t="s">
        <v>498</v>
      </c>
      <c r="H955" s="114" t="s">
        <v>302</v>
      </c>
      <c r="I955" s="116">
        <v>85.68</v>
      </c>
      <c r="J955" s="114" t="s">
        <v>219</v>
      </c>
      <c r="K955" s="114" t="s">
        <v>35</v>
      </c>
      <c r="L955" s="117" t="s">
        <v>328</v>
      </c>
    </row>
    <row r="956" spans="1:12" s="106" customFormat="1" ht="15" customHeight="1">
      <c r="A956" s="113">
        <v>2020</v>
      </c>
      <c r="B956" s="114">
        <v>1144</v>
      </c>
      <c r="C956" s="115">
        <v>44035</v>
      </c>
      <c r="D956" s="114"/>
      <c r="E956" s="114" t="s">
        <v>1987</v>
      </c>
      <c r="F956" s="114" t="s">
        <v>3211</v>
      </c>
      <c r="G956" s="114" t="s">
        <v>498</v>
      </c>
      <c r="H956" s="114" t="s">
        <v>1988</v>
      </c>
      <c r="I956" s="116">
        <v>83.76</v>
      </c>
      <c r="J956" s="114" t="s">
        <v>219</v>
      </c>
      <c r="K956" s="114" t="s">
        <v>35</v>
      </c>
      <c r="L956" s="117" t="s">
        <v>328</v>
      </c>
    </row>
    <row r="957" spans="1:12" s="106" customFormat="1" ht="15" customHeight="1">
      <c r="A957" s="113">
        <v>2020</v>
      </c>
      <c r="B957" s="114">
        <v>1145</v>
      </c>
      <c r="C957" s="115">
        <v>44035</v>
      </c>
      <c r="D957" s="114"/>
      <c r="E957" s="114" t="s">
        <v>1989</v>
      </c>
      <c r="F957" s="114" t="s">
        <v>3211</v>
      </c>
      <c r="G957" s="114" t="s">
        <v>498</v>
      </c>
      <c r="H957" s="114" t="s">
        <v>302</v>
      </c>
      <c r="I957" s="116">
        <v>86.52</v>
      </c>
      <c r="J957" s="114" t="s">
        <v>219</v>
      </c>
      <c r="K957" s="114" t="s">
        <v>35</v>
      </c>
      <c r="L957" s="117" t="s">
        <v>328</v>
      </c>
    </row>
    <row r="958" spans="1:12" s="106" customFormat="1" ht="15" customHeight="1">
      <c r="A958" s="113">
        <v>2020</v>
      </c>
      <c r="B958" s="114">
        <v>1145</v>
      </c>
      <c r="C958" s="115">
        <v>44035</v>
      </c>
      <c r="D958" s="114"/>
      <c r="E958" s="114" t="s">
        <v>1990</v>
      </c>
      <c r="F958" s="114" t="s">
        <v>3211</v>
      </c>
      <c r="G958" s="114" t="s">
        <v>498</v>
      </c>
      <c r="H958" s="114" t="s">
        <v>302</v>
      </c>
      <c r="I958" s="116">
        <v>86.52</v>
      </c>
      <c r="J958" s="114" t="s">
        <v>219</v>
      </c>
      <c r="K958" s="114" t="s">
        <v>35</v>
      </c>
      <c r="L958" s="117" t="s">
        <v>328</v>
      </c>
    </row>
    <row r="959" spans="1:12" s="106" customFormat="1" ht="15" customHeight="1">
      <c r="A959" s="113">
        <v>2020</v>
      </c>
      <c r="B959" s="114">
        <v>1146</v>
      </c>
      <c r="C959" s="115">
        <v>44035</v>
      </c>
      <c r="D959" s="114"/>
      <c r="E959" s="114" t="s">
        <v>1991</v>
      </c>
      <c r="F959" s="114" t="s">
        <v>3211</v>
      </c>
      <c r="G959" s="114" t="s">
        <v>498</v>
      </c>
      <c r="H959" s="114" t="s">
        <v>1992</v>
      </c>
      <c r="I959" s="116">
        <v>74.88</v>
      </c>
      <c r="J959" s="114" t="s">
        <v>219</v>
      </c>
      <c r="K959" s="114" t="s">
        <v>35</v>
      </c>
      <c r="L959" s="117" t="s">
        <v>328</v>
      </c>
    </row>
    <row r="960" spans="1:12" s="106" customFormat="1" ht="15" customHeight="1">
      <c r="A960" s="113">
        <v>2020</v>
      </c>
      <c r="B960" s="114">
        <v>1146</v>
      </c>
      <c r="C960" s="115">
        <v>44035</v>
      </c>
      <c r="D960" s="114"/>
      <c r="E960" s="114" t="s">
        <v>1993</v>
      </c>
      <c r="F960" s="114" t="s">
        <v>3211</v>
      </c>
      <c r="G960" s="114" t="s">
        <v>498</v>
      </c>
      <c r="H960" s="114" t="s">
        <v>1992</v>
      </c>
      <c r="I960" s="116">
        <v>74.88</v>
      </c>
      <c r="J960" s="114" t="s">
        <v>219</v>
      </c>
      <c r="K960" s="114" t="s">
        <v>35</v>
      </c>
      <c r="L960" s="117" t="s">
        <v>328</v>
      </c>
    </row>
    <row r="961" spans="1:18" s="106" customFormat="1" ht="15" customHeight="1">
      <c r="A961" s="113">
        <v>2020</v>
      </c>
      <c r="B961" s="114">
        <v>1146</v>
      </c>
      <c r="C961" s="115">
        <v>44035</v>
      </c>
      <c r="D961" s="114"/>
      <c r="E961" s="114" t="s">
        <v>1994</v>
      </c>
      <c r="F961" s="114" t="s">
        <v>3211</v>
      </c>
      <c r="G961" s="114" t="s">
        <v>498</v>
      </c>
      <c r="H961" s="114" t="s">
        <v>1992</v>
      </c>
      <c r="I961" s="116">
        <v>74.88</v>
      </c>
      <c r="J961" s="114" t="s">
        <v>219</v>
      </c>
      <c r="K961" s="114" t="s">
        <v>35</v>
      </c>
      <c r="L961" s="117" t="s">
        <v>328</v>
      </c>
    </row>
    <row r="962" spans="1:18" s="106" customFormat="1" ht="15" customHeight="1">
      <c r="A962" s="113">
        <v>2020</v>
      </c>
      <c r="B962" s="114">
        <v>1150</v>
      </c>
      <c r="C962" s="115">
        <v>44039</v>
      </c>
      <c r="D962" s="114"/>
      <c r="E962" s="114" t="s">
        <v>616</v>
      </c>
      <c r="F962" s="114" t="s">
        <v>3234</v>
      </c>
      <c r="G962" s="114" t="s">
        <v>488</v>
      </c>
      <c r="H962" s="114" t="s">
        <v>302</v>
      </c>
      <c r="I962" s="116">
        <v>221.76</v>
      </c>
      <c r="J962" s="114" t="s">
        <v>350</v>
      </c>
      <c r="K962" s="114" t="s">
        <v>29</v>
      </c>
      <c r="L962" s="117" t="s">
        <v>315</v>
      </c>
    </row>
    <row r="963" spans="1:18" s="106" customFormat="1" ht="15" customHeight="1">
      <c r="A963" s="113">
        <v>2020</v>
      </c>
      <c r="B963" s="114">
        <v>1002</v>
      </c>
      <c r="C963" s="115">
        <v>44004</v>
      </c>
      <c r="D963" s="114"/>
      <c r="E963" s="114" t="s">
        <v>867</v>
      </c>
      <c r="F963" s="114" t="s">
        <v>341</v>
      </c>
      <c r="G963" s="114" t="s">
        <v>361</v>
      </c>
      <c r="H963" s="114" t="s">
        <v>1945</v>
      </c>
      <c r="I963" s="116">
        <v>235.2</v>
      </c>
      <c r="J963" s="114" t="s">
        <v>219</v>
      </c>
      <c r="K963" s="114" t="s">
        <v>43</v>
      </c>
      <c r="L963" s="117" t="s">
        <v>1334</v>
      </c>
    </row>
    <row r="964" spans="1:18" s="106" customFormat="1" ht="15" customHeight="1">
      <c r="A964" s="113">
        <v>2020</v>
      </c>
      <c r="B964" s="114">
        <v>1086</v>
      </c>
      <c r="C964" s="115">
        <v>44019</v>
      </c>
      <c r="D964" s="114"/>
      <c r="E964" s="114" t="s">
        <v>1497</v>
      </c>
      <c r="F964" s="114" t="s">
        <v>341</v>
      </c>
      <c r="G964" s="114" t="s">
        <v>361</v>
      </c>
      <c r="H964" s="114" t="s">
        <v>1965</v>
      </c>
      <c r="I964" s="116">
        <v>133.91999999999999</v>
      </c>
      <c r="J964" s="114" t="s">
        <v>219</v>
      </c>
      <c r="K964" s="114" t="s">
        <v>43</v>
      </c>
      <c r="L964" s="117" t="s">
        <v>1966</v>
      </c>
    </row>
    <row r="965" spans="1:18" s="106" customFormat="1" ht="15" customHeight="1">
      <c r="A965" s="113">
        <v>2020</v>
      </c>
      <c r="B965" s="114">
        <v>1070</v>
      </c>
      <c r="C965" s="115">
        <v>44015</v>
      </c>
      <c r="D965" s="114"/>
      <c r="E965" s="114" t="s">
        <v>1962</v>
      </c>
      <c r="F965" s="114" t="s">
        <v>3242</v>
      </c>
      <c r="G965" s="114" t="s">
        <v>419</v>
      </c>
      <c r="H965" s="114" t="s">
        <v>1963</v>
      </c>
      <c r="I965" s="116">
        <v>150.30000000000001</v>
      </c>
      <c r="J965" s="114" t="s">
        <v>219</v>
      </c>
      <c r="K965" s="114" t="s">
        <v>35</v>
      </c>
      <c r="L965" s="117" t="s">
        <v>1964</v>
      </c>
    </row>
    <row r="966" spans="1:18" s="106" customFormat="1" ht="15" customHeight="1">
      <c r="A966" s="113">
        <v>2020</v>
      </c>
      <c r="B966" s="114">
        <v>1126</v>
      </c>
      <c r="C966" s="115">
        <v>44028</v>
      </c>
      <c r="D966" s="114"/>
      <c r="E966" s="114" t="s">
        <v>1012</v>
      </c>
      <c r="F966" s="114" t="s">
        <v>475</v>
      </c>
      <c r="G966" s="114" t="s">
        <v>1013</v>
      </c>
      <c r="H966" s="114" t="s">
        <v>1979</v>
      </c>
      <c r="I966" s="116">
        <v>213.36</v>
      </c>
      <c r="J966" s="114" t="s">
        <v>219</v>
      </c>
      <c r="K966" s="114" t="s">
        <v>114</v>
      </c>
      <c r="L966" s="117" t="s">
        <v>1010</v>
      </c>
    </row>
    <row r="967" spans="1:18" s="106" customFormat="1" ht="15" customHeight="1">
      <c r="A967" s="113">
        <v>2020</v>
      </c>
      <c r="B967" s="114">
        <v>1065</v>
      </c>
      <c r="C967" s="115">
        <v>44015</v>
      </c>
      <c r="D967" s="114"/>
      <c r="E967" s="114" t="s">
        <v>1958</v>
      </c>
      <c r="F967" s="114" t="s">
        <v>3235</v>
      </c>
      <c r="G967" s="114" t="s">
        <v>326</v>
      </c>
      <c r="H967" s="114" t="s">
        <v>302</v>
      </c>
      <c r="I967" s="116">
        <v>100.68</v>
      </c>
      <c r="J967" s="114" t="s">
        <v>219</v>
      </c>
      <c r="K967" s="114" t="s">
        <v>31</v>
      </c>
      <c r="L967" s="117" t="s">
        <v>1959</v>
      </c>
    </row>
    <row r="968" spans="1:18" s="106" customFormat="1" ht="15" customHeight="1">
      <c r="A968" s="113">
        <v>2020</v>
      </c>
      <c r="B968" s="114">
        <v>1065</v>
      </c>
      <c r="C968" s="115">
        <v>44015</v>
      </c>
      <c r="D968" s="114"/>
      <c r="E968" s="114" t="s">
        <v>1960</v>
      </c>
      <c r="F968" s="114" t="s">
        <v>3235</v>
      </c>
      <c r="G968" s="114" t="s">
        <v>326</v>
      </c>
      <c r="H968" s="114" t="s">
        <v>302</v>
      </c>
      <c r="I968" s="116">
        <v>100.68</v>
      </c>
      <c r="J968" s="114" t="s">
        <v>219</v>
      </c>
      <c r="K968" s="114" t="s">
        <v>31</v>
      </c>
      <c r="L968" s="117" t="s">
        <v>1959</v>
      </c>
    </row>
    <row r="969" spans="1:18" s="106" customFormat="1" ht="15" customHeight="1">
      <c r="A969" s="113">
        <v>2020</v>
      </c>
      <c r="B969" s="114">
        <v>1065</v>
      </c>
      <c r="C969" s="115">
        <v>44015</v>
      </c>
      <c r="D969" s="114"/>
      <c r="E969" s="114" t="s">
        <v>1961</v>
      </c>
      <c r="F969" s="114" t="s">
        <v>3235</v>
      </c>
      <c r="G969" s="114" t="s">
        <v>326</v>
      </c>
      <c r="H969" s="114" t="s">
        <v>302</v>
      </c>
      <c r="I969" s="116">
        <v>100.68</v>
      </c>
      <c r="J969" s="114" t="s">
        <v>219</v>
      </c>
      <c r="K969" s="114" t="s">
        <v>31</v>
      </c>
      <c r="L969" s="117" t="s">
        <v>351</v>
      </c>
    </row>
    <row r="970" spans="1:18" s="106" customFormat="1" ht="15" customHeight="1">
      <c r="A970" s="113">
        <v>2020</v>
      </c>
      <c r="B970" s="114">
        <v>1112</v>
      </c>
      <c r="C970" s="115">
        <v>44026</v>
      </c>
      <c r="D970" s="114"/>
      <c r="E970" s="114" t="s">
        <v>1971</v>
      </c>
      <c r="F970" s="114" t="s">
        <v>3235</v>
      </c>
      <c r="G970" s="114" t="s">
        <v>326</v>
      </c>
      <c r="H970" s="114" t="s">
        <v>1972</v>
      </c>
      <c r="I970" s="116">
        <v>123</v>
      </c>
      <c r="J970" s="114" t="s">
        <v>219</v>
      </c>
      <c r="K970" s="114" t="s">
        <v>31</v>
      </c>
      <c r="L970" s="117" t="s">
        <v>351</v>
      </c>
    </row>
    <row r="971" spans="1:18" s="106" customFormat="1" ht="15.75" customHeight="1" thickBot="1">
      <c r="A971" s="118">
        <v>2020</v>
      </c>
      <c r="B971" s="119">
        <v>1112</v>
      </c>
      <c r="C971" s="120">
        <v>44026</v>
      </c>
      <c r="D971" s="119"/>
      <c r="E971" s="119" t="s">
        <v>1973</v>
      </c>
      <c r="F971" s="119" t="s">
        <v>3235</v>
      </c>
      <c r="G971" s="119" t="s">
        <v>326</v>
      </c>
      <c r="H971" s="119" t="s">
        <v>1972</v>
      </c>
      <c r="I971" s="121">
        <v>123</v>
      </c>
      <c r="J971" s="119" t="s">
        <v>219</v>
      </c>
      <c r="K971" s="119" t="s">
        <v>31</v>
      </c>
      <c r="L971" s="122" t="s">
        <v>1974</v>
      </c>
    </row>
    <row r="972" spans="1:18" s="42" customFormat="1">
      <c r="B972" s="7"/>
    </row>
    <row r="973" spans="1:18" s="42" customFormat="1">
      <c r="B973" s="7"/>
    </row>
    <row r="974" spans="1:18" s="42" customFormat="1" ht="15.75" hidden="1" thickBot="1">
      <c r="A974" s="31" t="s">
        <v>11070</v>
      </c>
    </row>
    <row r="975" spans="1:18" s="42" customFormat="1" ht="15.75" hidden="1" thickBot="1">
      <c r="A975" s="160" t="s">
        <v>3652</v>
      </c>
      <c r="B975" s="161" t="s">
        <v>3653</v>
      </c>
      <c r="C975" s="161" t="s">
        <v>7</v>
      </c>
      <c r="D975" s="161" t="s">
        <v>3658</v>
      </c>
      <c r="E975" s="161" t="s">
        <v>3654</v>
      </c>
      <c r="F975" s="161" t="s">
        <v>3663</v>
      </c>
      <c r="G975" s="161" t="s">
        <v>3665</v>
      </c>
      <c r="H975" s="161" t="s">
        <v>3660</v>
      </c>
      <c r="I975" s="161" t="s">
        <v>3668</v>
      </c>
      <c r="J975" s="161" t="s">
        <v>3655</v>
      </c>
      <c r="K975" s="161" t="s">
        <v>3656</v>
      </c>
      <c r="L975" s="161" t="s">
        <v>3657</v>
      </c>
      <c r="M975" s="161" t="s">
        <v>3659</v>
      </c>
      <c r="N975" s="161" t="s">
        <v>3661</v>
      </c>
      <c r="O975" s="161" t="s">
        <v>3662</v>
      </c>
      <c r="P975" s="161" t="s">
        <v>3664</v>
      </c>
      <c r="Q975" s="161" t="s">
        <v>3666</v>
      </c>
      <c r="R975" s="162" t="s">
        <v>3667</v>
      </c>
    </row>
    <row r="976" spans="1:18" s="106" customFormat="1" ht="16.5" hidden="1" thickBot="1">
      <c r="A976" s="171" t="s">
        <v>11065</v>
      </c>
      <c r="B976" s="172"/>
      <c r="C976" s="172"/>
      <c r="D976" s="172"/>
      <c r="E976" s="174">
        <f>SUM(E977:E1554)</f>
        <v>7924120.570000004</v>
      </c>
      <c r="F976" s="172"/>
      <c r="G976" s="172"/>
      <c r="H976" s="172"/>
      <c r="I976" s="172"/>
      <c r="J976" s="172"/>
      <c r="K976" s="172"/>
      <c r="L976" s="172"/>
      <c r="M976" s="172"/>
      <c r="N976" s="172"/>
      <c r="O976" s="172"/>
      <c r="P976" s="172"/>
      <c r="Q976" s="172"/>
      <c r="R976" s="173"/>
    </row>
    <row r="977" spans="1:18" s="42" customFormat="1" hidden="1">
      <c r="A977" s="135" t="s">
        <v>7636</v>
      </c>
      <c r="B977" s="136" t="s">
        <v>7637</v>
      </c>
      <c r="C977" s="136" t="s">
        <v>3255</v>
      </c>
      <c r="D977" s="137">
        <v>43983</v>
      </c>
      <c r="E977" s="139">
        <v>4318.8</v>
      </c>
      <c r="F977" s="154" t="s">
        <v>3722</v>
      </c>
      <c r="G977" s="154" t="s">
        <v>7638</v>
      </c>
      <c r="H977" s="136" t="s">
        <v>767</v>
      </c>
      <c r="I977" s="136" t="s">
        <v>3751</v>
      </c>
      <c r="J977" s="139">
        <v>-29.99</v>
      </c>
      <c r="K977" s="139">
        <v>4288.8100000000004</v>
      </c>
      <c r="L977" s="139">
        <v>-29.99</v>
      </c>
      <c r="M977" s="136">
        <v>0</v>
      </c>
      <c r="N977" s="136" t="s">
        <v>3672</v>
      </c>
      <c r="O977" s="136" t="s">
        <v>3890</v>
      </c>
      <c r="P977" s="136" t="s">
        <v>77</v>
      </c>
      <c r="Q977" s="136">
        <v>2019</v>
      </c>
      <c r="R977" s="138" t="s">
        <v>7639</v>
      </c>
    </row>
    <row r="978" spans="1:18" hidden="1">
      <c r="A978" s="40" t="s">
        <v>7640</v>
      </c>
      <c r="B978" s="30" t="s">
        <v>7641</v>
      </c>
      <c r="C978" s="30" t="s">
        <v>3255</v>
      </c>
      <c r="D978" s="35">
        <v>43983</v>
      </c>
      <c r="E978" s="70">
        <v>2046</v>
      </c>
      <c r="F978" s="156" t="s">
        <v>3722</v>
      </c>
      <c r="G978" s="156" t="s">
        <v>7642</v>
      </c>
      <c r="H978" s="30" t="s">
        <v>640</v>
      </c>
      <c r="I978" s="30" t="s">
        <v>3751</v>
      </c>
      <c r="J978" s="70">
        <v>-14.21</v>
      </c>
      <c r="K978" s="70">
        <v>2031.79</v>
      </c>
      <c r="L978" s="70">
        <v>-14.21</v>
      </c>
      <c r="M978" s="30">
        <v>0</v>
      </c>
      <c r="N978" s="30" t="s">
        <v>3672</v>
      </c>
      <c r="O978" s="30" t="s">
        <v>3820</v>
      </c>
      <c r="P978" s="30" t="s">
        <v>40</v>
      </c>
      <c r="Q978" s="30">
        <v>2019</v>
      </c>
      <c r="R978" s="34" t="s">
        <v>7643</v>
      </c>
    </row>
    <row r="979" spans="1:18" hidden="1">
      <c r="A979" s="40" t="s">
        <v>9929</v>
      </c>
      <c r="B979" s="30" t="s">
        <v>9930</v>
      </c>
      <c r="C979" s="30" t="s">
        <v>355</v>
      </c>
      <c r="D979" s="35">
        <v>43983</v>
      </c>
      <c r="E979" s="70">
        <v>3874.08</v>
      </c>
      <c r="F979" s="156" t="s">
        <v>3722</v>
      </c>
      <c r="G979" s="156" t="s">
        <v>9931</v>
      </c>
      <c r="H979" s="30" t="s">
        <v>1180</v>
      </c>
      <c r="I979" s="30" t="s">
        <v>3751</v>
      </c>
      <c r="J979" s="70">
        <v>-26.9</v>
      </c>
      <c r="K979" s="70">
        <v>3847.18</v>
      </c>
      <c r="L979" s="70">
        <v>-26.9</v>
      </c>
      <c r="M979" s="30">
        <v>0</v>
      </c>
      <c r="N979" s="30" t="s">
        <v>3672</v>
      </c>
      <c r="O979" s="30" t="s">
        <v>9627</v>
      </c>
      <c r="P979" s="30" t="s">
        <v>41</v>
      </c>
      <c r="Q979" s="30">
        <v>2019</v>
      </c>
      <c r="R979" s="34" t="s">
        <v>9932</v>
      </c>
    </row>
    <row r="980" spans="1:18" hidden="1">
      <c r="A980" s="40" t="s">
        <v>7575</v>
      </c>
      <c r="B980" s="30" t="s">
        <v>7576</v>
      </c>
      <c r="C980" s="30" t="s">
        <v>7577</v>
      </c>
      <c r="D980" s="35">
        <v>43800</v>
      </c>
      <c r="E980" s="70">
        <v>5944.92</v>
      </c>
      <c r="F980" s="156" t="s">
        <v>3722</v>
      </c>
      <c r="G980" s="156" t="s">
        <v>7578</v>
      </c>
      <c r="H980" s="30" t="s">
        <v>1005</v>
      </c>
      <c r="I980" s="30" t="s">
        <v>4851</v>
      </c>
      <c r="J980" s="70">
        <v>-288.95999999999998</v>
      </c>
      <c r="K980" s="70">
        <v>5655.96</v>
      </c>
      <c r="L980" s="70">
        <v>-41.28</v>
      </c>
      <c r="M980" s="30">
        <v>0</v>
      </c>
      <c r="N980" s="30" t="s">
        <v>3672</v>
      </c>
      <c r="O980" s="30" t="s">
        <v>3957</v>
      </c>
      <c r="P980" s="30" t="s">
        <v>57</v>
      </c>
      <c r="Q980" s="30">
        <v>2019</v>
      </c>
      <c r="R980" s="34">
        <v>2019425</v>
      </c>
    </row>
    <row r="981" spans="1:18" hidden="1">
      <c r="A981" s="40" t="s">
        <v>7579</v>
      </c>
      <c r="B981" s="30" t="s">
        <v>7576</v>
      </c>
      <c r="C981" s="30" t="s">
        <v>7577</v>
      </c>
      <c r="D981" s="35">
        <v>43800</v>
      </c>
      <c r="E981" s="70">
        <v>5944.92</v>
      </c>
      <c r="F981" s="156" t="s">
        <v>3722</v>
      </c>
      <c r="G981" s="156" t="s">
        <v>7580</v>
      </c>
      <c r="H981" s="30" t="s">
        <v>619</v>
      </c>
      <c r="I981" s="30" t="s">
        <v>4851</v>
      </c>
      <c r="J981" s="70">
        <v>-288.95999999999998</v>
      </c>
      <c r="K981" s="70">
        <v>5655.96</v>
      </c>
      <c r="L981" s="70">
        <v>-41.28</v>
      </c>
      <c r="M981" s="30">
        <v>0</v>
      </c>
      <c r="N981" s="30" t="s">
        <v>3672</v>
      </c>
      <c r="O981" s="30" t="s">
        <v>3850</v>
      </c>
      <c r="P981" s="30" t="s">
        <v>127</v>
      </c>
      <c r="Q981" s="30">
        <v>2019</v>
      </c>
      <c r="R981" s="34">
        <v>2019426</v>
      </c>
    </row>
    <row r="982" spans="1:18" hidden="1">
      <c r="A982" s="40" t="s">
        <v>9742</v>
      </c>
      <c r="B982" s="30" t="s">
        <v>9743</v>
      </c>
      <c r="C982" s="30" t="s">
        <v>9744</v>
      </c>
      <c r="D982" s="35">
        <v>43800</v>
      </c>
      <c r="E982" s="70">
        <v>5988</v>
      </c>
      <c r="F982" s="156" t="s">
        <v>3722</v>
      </c>
      <c r="G982" s="156"/>
      <c r="H982" s="30" t="s">
        <v>3717</v>
      </c>
      <c r="I982" s="30" t="s">
        <v>3751</v>
      </c>
      <c r="J982" s="70">
        <v>-291.06</v>
      </c>
      <c r="K982" s="70">
        <v>5696.94</v>
      </c>
      <c r="L982" s="70">
        <v>-41.58</v>
      </c>
      <c r="M982" s="30">
        <v>0</v>
      </c>
      <c r="N982" s="30" t="s">
        <v>3672</v>
      </c>
      <c r="O982" s="30" t="s">
        <v>3673</v>
      </c>
      <c r="P982" s="30" t="s">
        <v>162</v>
      </c>
      <c r="Q982" s="30">
        <v>2019</v>
      </c>
      <c r="R982" s="34">
        <v>2019149</v>
      </c>
    </row>
    <row r="983" spans="1:18" hidden="1">
      <c r="A983" s="40" t="s">
        <v>9682</v>
      </c>
      <c r="B983" s="30" t="s">
        <v>9683</v>
      </c>
      <c r="C983" s="30" t="s">
        <v>9684</v>
      </c>
      <c r="D983" s="35">
        <v>43739</v>
      </c>
      <c r="E983" s="70">
        <v>33300</v>
      </c>
      <c r="F983" s="156" t="s">
        <v>3722</v>
      </c>
      <c r="G983" s="156" t="s">
        <v>9686</v>
      </c>
      <c r="H983" s="30" t="s">
        <v>426</v>
      </c>
      <c r="I983" s="30" t="s">
        <v>4851</v>
      </c>
      <c r="J983" s="70">
        <v>-1052.0899999999999</v>
      </c>
      <c r="K983" s="70">
        <v>32247.91</v>
      </c>
      <c r="L983" s="70">
        <v>-238.87</v>
      </c>
      <c r="M983" s="30">
        <v>0</v>
      </c>
      <c r="N983" s="30" t="s">
        <v>3672</v>
      </c>
      <c r="O983" s="30" t="s">
        <v>9685</v>
      </c>
      <c r="P983" s="30" t="s">
        <v>103</v>
      </c>
      <c r="Q983" s="30">
        <v>2019</v>
      </c>
      <c r="R983" s="34" t="s">
        <v>9687</v>
      </c>
    </row>
    <row r="984" spans="1:18" hidden="1">
      <c r="A984" s="40" t="s">
        <v>10374</v>
      </c>
      <c r="B984" s="30" t="s">
        <v>10375</v>
      </c>
      <c r="C984" s="30"/>
      <c r="D984" s="35">
        <v>39385</v>
      </c>
      <c r="E984" s="70">
        <v>3239.06</v>
      </c>
      <c r="F984" s="156" t="s">
        <v>3722</v>
      </c>
      <c r="G984" s="156" t="s">
        <v>10376</v>
      </c>
      <c r="H984" s="30" t="s">
        <v>1334</v>
      </c>
      <c r="I984" s="30" t="s">
        <v>5653</v>
      </c>
      <c r="J984" s="70">
        <v>-3239.06</v>
      </c>
      <c r="K984" s="70">
        <v>0</v>
      </c>
      <c r="L984" s="70">
        <v>0</v>
      </c>
      <c r="M984" s="30">
        <v>0</v>
      </c>
      <c r="N984" s="30" t="s">
        <v>3672</v>
      </c>
      <c r="O984" s="30" t="s">
        <v>9017</v>
      </c>
      <c r="P984" s="30" t="s">
        <v>43</v>
      </c>
      <c r="Q984" s="30">
        <v>2007</v>
      </c>
      <c r="R984" s="34"/>
    </row>
    <row r="985" spans="1:18" hidden="1">
      <c r="A985" s="40" t="s">
        <v>7654</v>
      </c>
      <c r="B985" s="30" t="s">
        <v>7655</v>
      </c>
      <c r="C985" s="30"/>
      <c r="D985" s="35">
        <v>39355</v>
      </c>
      <c r="E985" s="70">
        <v>1177.95</v>
      </c>
      <c r="F985" s="156" t="s">
        <v>3722</v>
      </c>
      <c r="G985" s="156" t="s">
        <v>7656</v>
      </c>
      <c r="H985" s="30" t="s">
        <v>1532</v>
      </c>
      <c r="I985" s="30" t="s">
        <v>3680</v>
      </c>
      <c r="J985" s="70">
        <v>-1177.95</v>
      </c>
      <c r="K985" s="70">
        <v>0</v>
      </c>
      <c r="L985" s="70">
        <v>0</v>
      </c>
      <c r="M985" s="30">
        <v>0</v>
      </c>
      <c r="N985" s="30" t="s">
        <v>3672</v>
      </c>
      <c r="O985" s="30" t="s">
        <v>4396</v>
      </c>
      <c r="P985" s="30" t="s">
        <v>83</v>
      </c>
      <c r="Q985" s="30">
        <v>2005</v>
      </c>
      <c r="R985" s="34"/>
    </row>
    <row r="986" spans="1:18" hidden="1">
      <c r="A986" s="40" t="s">
        <v>7657</v>
      </c>
      <c r="B986" s="30" t="s">
        <v>7655</v>
      </c>
      <c r="C986" s="30"/>
      <c r="D986" s="35">
        <v>39355</v>
      </c>
      <c r="E986" s="70">
        <v>1177.95</v>
      </c>
      <c r="F986" s="156" t="s">
        <v>3722</v>
      </c>
      <c r="G986" s="156" t="s">
        <v>7656</v>
      </c>
      <c r="H986" s="30" t="s">
        <v>1532</v>
      </c>
      <c r="I986" s="30" t="s">
        <v>3680</v>
      </c>
      <c r="J986" s="70">
        <v>-1177.95</v>
      </c>
      <c r="K986" s="70">
        <v>0</v>
      </c>
      <c r="L986" s="70">
        <v>0</v>
      </c>
      <c r="M986" s="30">
        <v>0</v>
      </c>
      <c r="N986" s="30" t="s">
        <v>3672</v>
      </c>
      <c r="O986" s="30" t="s">
        <v>3905</v>
      </c>
      <c r="P986" s="30" t="s">
        <v>83</v>
      </c>
      <c r="Q986" s="30">
        <v>2005</v>
      </c>
      <c r="R986" s="34"/>
    </row>
    <row r="987" spans="1:18" hidden="1">
      <c r="A987" s="40" t="s">
        <v>10371</v>
      </c>
      <c r="B987" s="30" t="s">
        <v>10372</v>
      </c>
      <c r="C987" s="30"/>
      <c r="D987" s="35">
        <v>39263</v>
      </c>
      <c r="E987" s="70">
        <v>1128.5899999999999</v>
      </c>
      <c r="F987" s="156" t="s">
        <v>3722</v>
      </c>
      <c r="G987" s="156" t="s">
        <v>10373</v>
      </c>
      <c r="H987" s="30" t="s">
        <v>1161</v>
      </c>
      <c r="I987" s="30" t="s">
        <v>5653</v>
      </c>
      <c r="J987" s="70">
        <v>-1128.5899999999999</v>
      </c>
      <c r="K987" s="70">
        <v>0</v>
      </c>
      <c r="L987" s="70">
        <v>0</v>
      </c>
      <c r="M987" s="30">
        <v>0</v>
      </c>
      <c r="N987" s="30" t="s">
        <v>3672</v>
      </c>
      <c r="O987" s="30" t="s">
        <v>3973</v>
      </c>
      <c r="P987" s="30" t="s">
        <v>146</v>
      </c>
      <c r="Q987" s="30">
        <v>2007</v>
      </c>
      <c r="R987" s="34"/>
    </row>
    <row r="988" spans="1:18" hidden="1">
      <c r="A988" s="40" t="s">
        <v>3092</v>
      </c>
      <c r="B988" s="30" t="s">
        <v>10369</v>
      </c>
      <c r="C988" s="30"/>
      <c r="D988" s="35">
        <v>39233</v>
      </c>
      <c r="E988" s="70">
        <v>9755.69</v>
      </c>
      <c r="F988" s="156" t="s">
        <v>3722</v>
      </c>
      <c r="G988" s="156" t="s">
        <v>10370</v>
      </c>
      <c r="H988" s="30" t="s">
        <v>354</v>
      </c>
      <c r="I988" s="30" t="s">
        <v>4359</v>
      </c>
      <c r="J988" s="70">
        <v>-9755.69</v>
      </c>
      <c r="K988" s="70">
        <v>0</v>
      </c>
      <c r="L988" s="70">
        <v>0</v>
      </c>
      <c r="M988" s="30">
        <v>0</v>
      </c>
      <c r="N988" s="30" t="s">
        <v>3672</v>
      </c>
      <c r="O988" s="30" t="s">
        <v>3792</v>
      </c>
      <c r="P988" s="30" t="s">
        <v>96</v>
      </c>
      <c r="Q988" s="30">
        <v>2007</v>
      </c>
      <c r="R988" s="34"/>
    </row>
    <row r="989" spans="1:18" hidden="1">
      <c r="A989" s="40" t="s">
        <v>10359</v>
      </c>
      <c r="B989" s="30" t="s">
        <v>10360</v>
      </c>
      <c r="C989" s="30"/>
      <c r="D989" s="35">
        <v>39202</v>
      </c>
      <c r="E989" s="70">
        <v>1560.11</v>
      </c>
      <c r="F989" s="156" t="s">
        <v>3722</v>
      </c>
      <c r="G989" s="156" t="s">
        <v>4596</v>
      </c>
      <c r="H989" s="30" t="s">
        <v>3759</v>
      </c>
      <c r="I989" s="30" t="s">
        <v>3751</v>
      </c>
      <c r="J989" s="70">
        <v>-1560.11</v>
      </c>
      <c r="K989" s="70">
        <v>0</v>
      </c>
      <c r="L989" s="70">
        <v>0</v>
      </c>
      <c r="M989" s="30">
        <v>0</v>
      </c>
      <c r="N989" s="30" t="s">
        <v>3672</v>
      </c>
      <c r="O989" s="30" t="s">
        <v>3760</v>
      </c>
      <c r="P989" s="30" t="s">
        <v>159</v>
      </c>
      <c r="Q989" s="30">
        <v>2006</v>
      </c>
      <c r="R989" s="34"/>
    </row>
    <row r="990" spans="1:18" hidden="1">
      <c r="A990" s="40" t="s">
        <v>10364</v>
      </c>
      <c r="B990" s="30" t="s">
        <v>10365</v>
      </c>
      <c r="C990" s="30"/>
      <c r="D990" s="35">
        <v>39202</v>
      </c>
      <c r="E990" s="70">
        <v>1757.78</v>
      </c>
      <c r="F990" s="156" t="s">
        <v>3722</v>
      </c>
      <c r="G990" s="156" t="s">
        <v>7886</v>
      </c>
      <c r="H990" s="30" t="s">
        <v>591</v>
      </c>
      <c r="I990" s="30" t="s">
        <v>3680</v>
      </c>
      <c r="J990" s="70">
        <v>-1757.78</v>
      </c>
      <c r="K990" s="70">
        <v>0</v>
      </c>
      <c r="L990" s="70">
        <v>0</v>
      </c>
      <c r="M990" s="30">
        <v>0</v>
      </c>
      <c r="N990" s="30" t="s">
        <v>3672</v>
      </c>
      <c r="O990" s="30" t="s">
        <v>3766</v>
      </c>
      <c r="P990" s="30" t="s">
        <v>32</v>
      </c>
      <c r="Q990" s="30">
        <v>2006</v>
      </c>
      <c r="R990" s="34"/>
    </row>
    <row r="991" spans="1:18" hidden="1">
      <c r="A991" s="40" t="s">
        <v>10366</v>
      </c>
      <c r="B991" s="30" t="s">
        <v>10365</v>
      </c>
      <c r="C991" s="30"/>
      <c r="D991" s="35">
        <v>39202</v>
      </c>
      <c r="E991" s="70">
        <v>1757.78</v>
      </c>
      <c r="F991" s="156" t="s">
        <v>3722</v>
      </c>
      <c r="G991" s="156" t="s">
        <v>7886</v>
      </c>
      <c r="H991" s="30" t="s">
        <v>591</v>
      </c>
      <c r="I991" s="30" t="s">
        <v>3680</v>
      </c>
      <c r="J991" s="70">
        <v>-1757.78</v>
      </c>
      <c r="K991" s="70">
        <v>0</v>
      </c>
      <c r="L991" s="70">
        <v>0</v>
      </c>
      <c r="M991" s="30">
        <v>0</v>
      </c>
      <c r="N991" s="30" t="s">
        <v>3672</v>
      </c>
      <c r="O991" s="30" t="s">
        <v>3766</v>
      </c>
      <c r="P991" s="30" t="s">
        <v>32</v>
      </c>
      <c r="Q991" s="30">
        <v>2006</v>
      </c>
      <c r="R991" s="34"/>
    </row>
    <row r="992" spans="1:18" hidden="1">
      <c r="A992" s="40" t="s">
        <v>10367</v>
      </c>
      <c r="B992" s="30" t="s">
        <v>10368</v>
      </c>
      <c r="C992" s="30"/>
      <c r="D992" s="35">
        <v>39202</v>
      </c>
      <c r="E992" s="70">
        <v>1106.02</v>
      </c>
      <c r="F992" s="156" t="s">
        <v>3722</v>
      </c>
      <c r="G992" s="156" t="s">
        <v>4420</v>
      </c>
      <c r="H992" s="30" t="s">
        <v>591</v>
      </c>
      <c r="I992" s="30" t="s">
        <v>3680</v>
      </c>
      <c r="J992" s="70">
        <v>-1106.02</v>
      </c>
      <c r="K992" s="70">
        <v>0</v>
      </c>
      <c r="L992" s="70">
        <v>0</v>
      </c>
      <c r="M992" s="30">
        <v>0</v>
      </c>
      <c r="N992" s="30" t="s">
        <v>3672</v>
      </c>
      <c r="O992" s="30" t="s">
        <v>3766</v>
      </c>
      <c r="P992" s="30" t="s">
        <v>32</v>
      </c>
      <c r="Q992" s="30">
        <v>2007</v>
      </c>
      <c r="R992" s="34"/>
    </row>
    <row r="993" spans="1:18" hidden="1">
      <c r="A993" s="40" t="s">
        <v>592</v>
      </c>
      <c r="B993" s="30" t="s">
        <v>593</v>
      </c>
      <c r="C993" s="30"/>
      <c r="D993" s="35">
        <v>39202</v>
      </c>
      <c r="E993" s="70">
        <v>4149.24</v>
      </c>
      <c r="F993" s="156" t="s">
        <v>3722</v>
      </c>
      <c r="G993" s="156" t="s">
        <v>4391</v>
      </c>
      <c r="H993" s="30" t="s">
        <v>484</v>
      </c>
      <c r="I993" s="30" t="s">
        <v>4364</v>
      </c>
      <c r="J993" s="70">
        <v>-4149.24</v>
      </c>
      <c r="K993" s="70">
        <v>0</v>
      </c>
      <c r="L993" s="70">
        <v>0</v>
      </c>
      <c r="M993" s="30">
        <v>0</v>
      </c>
      <c r="N993" s="30" t="s">
        <v>3672</v>
      </c>
      <c r="O993" s="30" t="s">
        <v>3768</v>
      </c>
      <c r="P993" s="30" t="s">
        <v>30</v>
      </c>
      <c r="Q993" s="30">
        <v>2006</v>
      </c>
      <c r="R993" s="34"/>
    </row>
    <row r="994" spans="1:18" hidden="1">
      <c r="A994" s="40" t="s">
        <v>10356</v>
      </c>
      <c r="B994" s="30" t="s">
        <v>10357</v>
      </c>
      <c r="C994" s="30"/>
      <c r="D994" s="35">
        <v>39172</v>
      </c>
      <c r="E994" s="70">
        <v>77624.210000000006</v>
      </c>
      <c r="F994" s="156" t="s">
        <v>3722</v>
      </c>
      <c r="G994" s="156" t="s">
        <v>10358</v>
      </c>
      <c r="H994" s="30" t="s">
        <v>1266</v>
      </c>
      <c r="I994" s="30" t="s">
        <v>3680</v>
      </c>
      <c r="J994" s="70">
        <v>-77624.210000000006</v>
      </c>
      <c r="K994" s="70">
        <v>0</v>
      </c>
      <c r="L994" s="70">
        <v>0</v>
      </c>
      <c r="M994" s="30">
        <v>0</v>
      </c>
      <c r="N994" s="30" t="s">
        <v>3672</v>
      </c>
      <c r="O994" s="30" t="s">
        <v>3831</v>
      </c>
      <c r="P994" s="30" t="s">
        <v>91</v>
      </c>
      <c r="Q994" s="30">
        <v>2006</v>
      </c>
      <c r="R994" s="34"/>
    </row>
    <row r="995" spans="1:18" hidden="1">
      <c r="A995" s="40" t="s">
        <v>10361</v>
      </c>
      <c r="B995" s="30" t="s">
        <v>10362</v>
      </c>
      <c r="C995" s="30"/>
      <c r="D995" s="35">
        <v>39172</v>
      </c>
      <c r="E995" s="70">
        <v>2987.02</v>
      </c>
      <c r="F995" s="156" t="s">
        <v>3722</v>
      </c>
      <c r="G995" s="156" t="s">
        <v>10363</v>
      </c>
      <c r="H995" s="30" t="s">
        <v>2998</v>
      </c>
      <c r="I995" s="30" t="s">
        <v>3676</v>
      </c>
      <c r="J995" s="70">
        <v>-2987.02</v>
      </c>
      <c r="K995" s="70">
        <v>0</v>
      </c>
      <c r="L995" s="70">
        <v>0</v>
      </c>
      <c r="M995" s="30">
        <v>0</v>
      </c>
      <c r="N995" s="30" t="s">
        <v>3672</v>
      </c>
      <c r="O995" s="30" t="s">
        <v>10167</v>
      </c>
      <c r="P995" s="30" t="s">
        <v>86</v>
      </c>
      <c r="Q995" s="30">
        <v>0</v>
      </c>
      <c r="R995" s="34"/>
    </row>
    <row r="996" spans="1:18" hidden="1">
      <c r="A996" s="40" t="s">
        <v>1034</v>
      </c>
      <c r="B996" s="30" t="s">
        <v>1035</v>
      </c>
      <c r="C996" s="30"/>
      <c r="D996" s="35">
        <v>39113</v>
      </c>
      <c r="E996" s="70">
        <v>2655.51</v>
      </c>
      <c r="F996" s="156" t="s">
        <v>3722</v>
      </c>
      <c r="G996" s="156" t="s">
        <v>4526</v>
      </c>
      <c r="H996" s="30" t="s">
        <v>748</v>
      </c>
      <c r="I996" s="30" t="s">
        <v>4621</v>
      </c>
      <c r="J996" s="70">
        <v>-2655.51</v>
      </c>
      <c r="K996" s="70">
        <v>0</v>
      </c>
      <c r="L996" s="70">
        <v>0</v>
      </c>
      <c r="M996" s="30">
        <v>0</v>
      </c>
      <c r="N996" s="30" t="s">
        <v>3672</v>
      </c>
      <c r="O996" s="30" t="s">
        <v>8340</v>
      </c>
      <c r="P996" s="30" t="s">
        <v>119</v>
      </c>
      <c r="Q996" s="30">
        <v>2006</v>
      </c>
      <c r="R996" s="34"/>
    </row>
    <row r="997" spans="1:18" hidden="1">
      <c r="A997" s="40" t="s">
        <v>10351</v>
      </c>
      <c r="B997" s="30" t="s">
        <v>10352</v>
      </c>
      <c r="C997" s="30"/>
      <c r="D997" s="35">
        <v>39113</v>
      </c>
      <c r="E997" s="70">
        <v>2655.51</v>
      </c>
      <c r="F997" s="156" t="s">
        <v>3722</v>
      </c>
      <c r="G997" s="156" t="s">
        <v>4526</v>
      </c>
      <c r="H997" s="30" t="s">
        <v>484</v>
      </c>
      <c r="I997" s="30" t="s">
        <v>4621</v>
      </c>
      <c r="J997" s="70">
        <v>-2655.51</v>
      </c>
      <c r="K997" s="70">
        <v>0</v>
      </c>
      <c r="L997" s="70">
        <v>0</v>
      </c>
      <c r="M997" s="30">
        <v>0</v>
      </c>
      <c r="N997" s="30" t="s">
        <v>3672</v>
      </c>
      <c r="O997" s="30" t="s">
        <v>3768</v>
      </c>
      <c r="P997" s="30" t="s">
        <v>30</v>
      </c>
      <c r="Q997" s="30">
        <v>2006</v>
      </c>
      <c r="R997" s="34"/>
    </row>
    <row r="998" spans="1:18" hidden="1">
      <c r="A998" s="40" t="s">
        <v>10353</v>
      </c>
      <c r="B998" s="30" t="s">
        <v>10352</v>
      </c>
      <c r="C998" s="30"/>
      <c r="D998" s="35">
        <v>39113</v>
      </c>
      <c r="E998" s="70">
        <v>2655.51</v>
      </c>
      <c r="F998" s="156" t="s">
        <v>3722</v>
      </c>
      <c r="G998" s="156" t="s">
        <v>4526</v>
      </c>
      <c r="H998" s="30" t="s">
        <v>674</v>
      </c>
      <c r="I998" s="30" t="s">
        <v>4621</v>
      </c>
      <c r="J998" s="70">
        <v>-2655.51</v>
      </c>
      <c r="K998" s="70">
        <v>0</v>
      </c>
      <c r="L998" s="70">
        <v>0</v>
      </c>
      <c r="M998" s="30">
        <v>0</v>
      </c>
      <c r="N998" s="30" t="s">
        <v>3672</v>
      </c>
      <c r="O998" s="30" t="s">
        <v>7663</v>
      </c>
      <c r="P998" s="30" t="s">
        <v>94</v>
      </c>
      <c r="Q998" s="30">
        <v>2006</v>
      </c>
      <c r="R998" s="34"/>
    </row>
    <row r="999" spans="1:18" hidden="1">
      <c r="A999" s="40" t="s">
        <v>10354</v>
      </c>
      <c r="B999" s="30" t="s">
        <v>10355</v>
      </c>
      <c r="C999" s="30"/>
      <c r="D999" s="35">
        <v>39113</v>
      </c>
      <c r="E999" s="70">
        <v>78559.92</v>
      </c>
      <c r="F999" s="156" t="s">
        <v>3722</v>
      </c>
      <c r="G999" s="156" t="s">
        <v>7708</v>
      </c>
      <c r="H999" s="30" t="s">
        <v>1236</v>
      </c>
      <c r="I999" s="30" t="s">
        <v>4621</v>
      </c>
      <c r="J999" s="70">
        <v>-78559.92</v>
      </c>
      <c r="K999" s="70">
        <v>0</v>
      </c>
      <c r="L999" s="70">
        <v>0</v>
      </c>
      <c r="M999" s="30">
        <v>0</v>
      </c>
      <c r="N999" s="30" t="s">
        <v>3672</v>
      </c>
      <c r="O999" s="30" t="s">
        <v>8154</v>
      </c>
      <c r="P999" s="30" t="s">
        <v>58</v>
      </c>
      <c r="Q999" s="30">
        <v>2006</v>
      </c>
      <c r="R999" s="34"/>
    </row>
    <row r="1000" spans="1:18" hidden="1">
      <c r="A1000" s="40" t="s">
        <v>10323</v>
      </c>
      <c r="B1000" s="30" t="s">
        <v>10324</v>
      </c>
      <c r="C1000" s="30"/>
      <c r="D1000" s="35">
        <v>39082</v>
      </c>
      <c r="E1000" s="70">
        <v>1587.96</v>
      </c>
      <c r="F1000" s="156" t="s">
        <v>3722</v>
      </c>
      <c r="G1000" s="156" t="s">
        <v>4490</v>
      </c>
      <c r="H1000" s="30" t="s">
        <v>354</v>
      </c>
      <c r="I1000" s="30" t="s">
        <v>3751</v>
      </c>
      <c r="J1000" s="70">
        <v>-1587.96</v>
      </c>
      <c r="K1000" s="70">
        <v>0</v>
      </c>
      <c r="L1000" s="70">
        <v>0</v>
      </c>
      <c r="M1000" s="30">
        <v>0</v>
      </c>
      <c r="N1000" s="30" t="s">
        <v>3672</v>
      </c>
      <c r="O1000" s="30" t="s">
        <v>3792</v>
      </c>
      <c r="P1000" s="30" t="s">
        <v>96</v>
      </c>
      <c r="Q1000" s="30">
        <v>2006</v>
      </c>
      <c r="R1000" s="34"/>
    </row>
    <row r="1001" spans="1:18" hidden="1">
      <c r="A1001" s="40" t="s">
        <v>7646</v>
      </c>
      <c r="B1001" s="30" t="s">
        <v>7647</v>
      </c>
      <c r="C1001" s="30"/>
      <c r="D1001" s="35">
        <v>39051</v>
      </c>
      <c r="E1001" s="70">
        <v>15620.76</v>
      </c>
      <c r="F1001" s="156" t="s">
        <v>3722</v>
      </c>
      <c r="G1001" s="156"/>
      <c r="H1001" s="30" t="s">
        <v>1373</v>
      </c>
      <c r="I1001" s="30" t="s">
        <v>3751</v>
      </c>
      <c r="J1001" s="70">
        <v>-15620.76</v>
      </c>
      <c r="K1001" s="70">
        <v>0</v>
      </c>
      <c r="L1001" s="70">
        <v>0</v>
      </c>
      <c r="M1001" s="30">
        <v>0</v>
      </c>
      <c r="N1001" s="30" t="s">
        <v>3672</v>
      </c>
      <c r="O1001" s="30" t="s">
        <v>3892</v>
      </c>
      <c r="P1001" s="30" t="s">
        <v>156</v>
      </c>
      <c r="Q1001" s="30">
        <v>2006</v>
      </c>
      <c r="R1001" s="34"/>
    </row>
    <row r="1002" spans="1:18" hidden="1">
      <c r="A1002" s="40" t="s">
        <v>10344</v>
      </c>
      <c r="B1002" s="30" t="s">
        <v>10345</v>
      </c>
      <c r="C1002" s="30"/>
      <c r="D1002" s="35">
        <v>39051</v>
      </c>
      <c r="E1002" s="70">
        <v>17893.849999999999</v>
      </c>
      <c r="F1002" s="156" t="s">
        <v>3722</v>
      </c>
      <c r="G1002" s="156" t="s">
        <v>10346</v>
      </c>
      <c r="H1002" s="30" t="s">
        <v>3759</v>
      </c>
      <c r="I1002" s="30" t="s">
        <v>3676</v>
      </c>
      <c r="J1002" s="70">
        <v>-17893.849999999999</v>
      </c>
      <c r="K1002" s="70">
        <v>0</v>
      </c>
      <c r="L1002" s="70">
        <v>0</v>
      </c>
      <c r="M1002" s="30">
        <v>0</v>
      </c>
      <c r="N1002" s="30" t="s">
        <v>3672</v>
      </c>
      <c r="O1002" s="30" t="s">
        <v>3760</v>
      </c>
      <c r="P1002" s="30" t="s">
        <v>159</v>
      </c>
      <c r="Q1002" s="30">
        <v>0</v>
      </c>
      <c r="R1002" s="34"/>
    </row>
    <row r="1003" spans="1:18" hidden="1">
      <c r="A1003" s="40" t="s">
        <v>10348</v>
      </c>
      <c r="B1003" s="30" t="s">
        <v>10349</v>
      </c>
      <c r="C1003" s="30"/>
      <c r="D1003" s="35">
        <v>39051</v>
      </c>
      <c r="E1003" s="70">
        <v>1874.1</v>
      </c>
      <c r="F1003" s="156" t="s">
        <v>3722</v>
      </c>
      <c r="G1003" s="156" t="s">
        <v>4490</v>
      </c>
      <c r="H1003" s="30" t="s">
        <v>1424</v>
      </c>
      <c r="I1003" s="30" t="s">
        <v>3751</v>
      </c>
      <c r="J1003" s="70">
        <v>-1874.1</v>
      </c>
      <c r="K1003" s="70">
        <v>0</v>
      </c>
      <c r="L1003" s="70">
        <v>0</v>
      </c>
      <c r="M1003" s="30">
        <v>0</v>
      </c>
      <c r="N1003" s="30" t="s">
        <v>3672</v>
      </c>
      <c r="O1003" s="30" t="s">
        <v>3757</v>
      </c>
      <c r="P1003" s="30" t="s">
        <v>176</v>
      </c>
      <c r="Q1003" s="30">
        <v>2006</v>
      </c>
      <c r="R1003" s="34"/>
    </row>
    <row r="1004" spans="1:18" hidden="1">
      <c r="A1004" s="40" t="s">
        <v>1066</v>
      </c>
      <c r="B1004" s="30" t="s">
        <v>1067</v>
      </c>
      <c r="C1004" s="30"/>
      <c r="D1004" s="35">
        <v>39051</v>
      </c>
      <c r="E1004" s="70">
        <v>4345.08</v>
      </c>
      <c r="F1004" s="156" t="s">
        <v>3722</v>
      </c>
      <c r="G1004" s="156" t="s">
        <v>10350</v>
      </c>
      <c r="H1004" s="30" t="s">
        <v>354</v>
      </c>
      <c r="I1004" s="30" t="s">
        <v>3676</v>
      </c>
      <c r="J1004" s="70">
        <v>-4345.08</v>
      </c>
      <c r="K1004" s="70">
        <v>0</v>
      </c>
      <c r="L1004" s="70">
        <v>0</v>
      </c>
      <c r="M1004" s="30">
        <v>0</v>
      </c>
      <c r="N1004" s="30" t="s">
        <v>3672</v>
      </c>
      <c r="O1004" s="30" t="s">
        <v>3792</v>
      </c>
      <c r="P1004" s="30" t="s">
        <v>96</v>
      </c>
      <c r="Q1004" s="30">
        <v>2006</v>
      </c>
      <c r="R1004" s="34"/>
    </row>
    <row r="1005" spans="1:18" hidden="1">
      <c r="A1005" s="40" t="s">
        <v>1032</v>
      </c>
      <c r="B1005" s="30" t="s">
        <v>1033</v>
      </c>
      <c r="C1005" s="30"/>
      <c r="D1005" s="35">
        <v>39051</v>
      </c>
      <c r="E1005" s="70">
        <v>2655.18</v>
      </c>
      <c r="F1005" s="156" t="s">
        <v>3722</v>
      </c>
      <c r="G1005" s="156" t="s">
        <v>237</v>
      </c>
      <c r="H1005" s="30" t="s">
        <v>748</v>
      </c>
      <c r="I1005" s="30" t="s">
        <v>4621</v>
      </c>
      <c r="J1005" s="70">
        <v>-2655.18</v>
      </c>
      <c r="K1005" s="70">
        <v>0</v>
      </c>
      <c r="L1005" s="70">
        <v>0</v>
      </c>
      <c r="M1005" s="30">
        <v>0</v>
      </c>
      <c r="N1005" s="30" t="s">
        <v>3672</v>
      </c>
      <c r="O1005" s="30" t="s">
        <v>8340</v>
      </c>
      <c r="P1005" s="30" t="s">
        <v>119</v>
      </c>
      <c r="Q1005" s="30">
        <v>2006</v>
      </c>
      <c r="R1005" s="34"/>
    </row>
    <row r="1006" spans="1:18" hidden="1">
      <c r="A1006" s="40" t="s">
        <v>7648</v>
      </c>
      <c r="B1006" s="30" t="s">
        <v>7649</v>
      </c>
      <c r="C1006" s="30"/>
      <c r="D1006" s="35">
        <v>39021</v>
      </c>
      <c r="E1006" s="70">
        <v>29381.07</v>
      </c>
      <c r="F1006" s="156" t="s">
        <v>3722</v>
      </c>
      <c r="G1006" s="156" t="s">
        <v>7650</v>
      </c>
      <c r="H1006" s="30" t="s">
        <v>1610</v>
      </c>
      <c r="I1006" s="30" t="s">
        <v>3751</v>
      </c>
      <c r="J1006" s="70">
        <v>-29381.07</v>
      </c>
      <c r="K1006" s="70">
        <v>0</v>
      </c>
      <c r="L1006" s="70">
        <v>0</v>
      </c>
      <c r="M1006" s="30">
        <v>0</v>
      </c>
      <c r="N1006" s="30" t="s">
        <v>3672</v>
      </c>
      <c r="O1006" s="30" t="s">
        <v>3920</v>
      </c>
      <c r="P1006" s="30" t="s">
        <v>166</v>
      </c>
      <c r="Q1006" s="30">
        <v>2006</v>
      </c>
      <c r="R1006" s="34"/>
    </row>
    <row r="1007" spans="1:18" hidden="1">
      <c r="A1007" s="40" t="s">
        <v>10347</v>
      </c>
      <c r="B1007" s="30" t="s">
        <v>741</v>
      </c>
      <c r="C1007" s="30"/>
      <c r="D1007" s="35">
        <v>39020</v>
      </c>
      <c r="E1007" s="70">
        <v>1757.78</v>
      </c>
      <c r="F1007" s="156" t="s">
        <v>3722</v>
      </c>
      <c r="G1007" s="156" t="s">
        <v>4420</v>
      </c>
      <c r="H1007" s="30" t="s">
        <v>580</v>
      </c>
      <c r="I1007" s="30" t="s">
        <v>3680</v>
      </c>
      <c r="J1007" s="70">
        <v>-1757.78</v>
      </c>
      <c r="K1007" s="70">
        <v>0</v>
      </c>
      <c r="L1007" s="70">
        <v>0</v>
      </c>
      <c r="M1007" s="30">
        <v>0</v>
      </c>
      <c r="N1007" s="30" t="s">
        <v>3672</v>
      </c>
      <c r="O1007" s="30" t="s">
        <v>4162</v>
      </c>
      <c r="P1007" s="30" t="s">
        <v>36</v>
      </c>
      <c r="Q1007" s="30">
        <v>2006</v>
      </c>
      <c r="R1007" s="34"/>
    </row>
    <row r="1008" spans="1:18" hidden="1">
      <c r="A1008" s="40" t="s">
        <v>1260</v>
      </c>
      <c r="B1008" s="30" t="s">
        <v>10312</v>
      </c>
      <c r="C1008" s="30"/>
      <c r="D1008" s="35">
        <v>38990</v>
      </c>
      <c r="E1008" s="70">
        <v>25559.32</v>
      </c>
      <c r="F1008" s="156" t="s">
        <v>3722</v>
      </c>
      <c r="G1008" s="156" t="s">
        <v>4526</v>
      </c>
      <c r="H1008" s="30" t="s">
        <v>315</v>
      </c>
      <c r="I1008" s="30" t="s">
        <v>3680</v>
      </c>
      <c r="J1008" s="70">
        <v>-25559.32</v>
      </c>
      <c r="K1008" s="70">
        <v>0</v>
      </c>
      <c r="L1008" s="70">
        <v>0</v>
      </c>
      <c r="M1008" s="30">
        <v>0</v>
      </c>
      <c r="N1008" s="30" t="s">
        <v>3672</v>
      </c>
      <c r="O1008" s="30" t="s">
        <v>7984</v>
      </c>
      <c r="P1008" s="30" t="s">
        <v>29</v>
      </c>
      <c r="Q1008" s="30">
        <v>2006</v>
      </c>
      <c r="R1008" s="34"/>
    </row>
    <row r="1009" spans="1:18" hidden="1">
      <c r="A1009" s="40" t="s">
        <v>10313</v>
      </c>
      <c r="B1009" s="30" t="s">
        <v>10314</v>
      </c>
      <c r="C1009" s="30"/>
      <c r="D1009" s="35">
        <v>38990</v>
      </c>
      <c r="E1009" s="70">
        <v>13609.51</v>
      </c>
      <c r="F1009" s="156" t="s">
        <v>3722</v>
      </c>
      <c r="G1009" s="156" t="s">
        <v>4526</v>
      </c>
      <c r="H1009" s="30" t="s">
        <v>315</v>
      </c>
      <c r="I1009" s="30" t="s">
        <v>3680</v>
      </c>
      <c r="J1009" s="70">
        <v>-13609.51</v>
      </c>
      <c r="K1009" s="70">
        <v>0</v>
      </c>
      <c r="L1009" s="70">
        <v>0</v>
      </c>
      <c r="M1009" s="30">
        <v>0</v>
      </c>
      <c r="N1009" s="30" t="s">
        <v>3672</v>
      </c>
      <c r="O1009" s="30" t="s">
        <v>7984</v>
      </c>
      <c r="P1009" s="30" t="s">
        <v>29</v>
      </c>
      <c r="Q1009" s="30">
        <v>2006</v>
      </c>
      <c r="R1009" s="34"/>
    </row>
    <row r="1010" spans="1:18" hidden="1">
      <c r="A1010" s="40" t="s">
        <v>10315</v>
      </c>
      <c r="B1010" s="30" t="s">
        <v>10316</v>
      </c>
      <c r="C1010" s="30"/>
      <c r="D1010" s="35">
        <v>38990</v>
      </c>
      <c r="E1010" s="70">
        <v>13609.51</v>
      </c>
      <c r="F1010" s="156" t="s">
        <v>3722</v>
      </c>
      <c r="G1010" s="156" t="s">
        <v>4526</v>
      </c>
      <c r="H1010" s="30" t="s">
        <v>315</v>
      </c>
      <c r="I1010" s="30" t="s">
        <v>3680</v>
      </c>
      <c r="J1010" s="70">
        <v>-13609.51</v>
      </c>
      <c r="K1010" s="70">
        <v>0</v>
      </c>
      <c r="L1010" s="70">
        <v>0</v>
      </c>
      <c r="M1010" s="30">
        <v>0</v>
      </c>
      <c r="N1010" s="30" t="s">
        <v>3672</v>
      </c>
      <c r="O1010" s="30" t="s">
        <v>7984</v>
      </c>
      <c r="P1010" s="30" t="s">
        <v>29</v>
      </c>
      <c r="Q1010" s="30">
        <v>2006</v>
      </c>
      <c r="R1010" s="34"/>
    </row>
    <row r="1011" spans="1:18" hidden="1">
      <c r="A1011" s="40" t="s">
        <v>10330</v>
      </c>
      <c r="B1011" s="30" t="s">
        <v>10331</v>
      </c>
      <c r="C1011" s="30"/>
      <c r="D1011" s="35">
        <v>38990</v>
      </c>
      <c r="E1011" s="70">
        <v>33089.99</v>
      </c>
      <c r="F1011" s="156" t="s">
        <v>3722</v>
      </c>
      <c r="G1011" s="156" t="s">
        <v>10332</v>
      </c>
      <c r="H1011" s="30" t="s">
        <v>315</v>
      </c>
      <c r="I1011" s="30" t="s">
        <v>3680</v>
      </c>
      <c r="J1011" s="70">
        <v>-33089.99</v>
      </c>
      <c r="K1011" s="70">
        <v>0</v>
      </c>
      <c r="L1011" s="70">
        <v>0</v>
      </c>
      <c r="M1011" s="30">
        <v>0</v>
      </c>
      <c r="N1011" s="30" t="s">
        <v>3672</v>
      </c>
      <c r="O1011" s="30" t="s">
        <v>7984</v>
      </c>
      <c r="P1011" s="30" t="s">
        <v>29</v>
      </c>
      <c r="Q1011" s="30">
        <v>2006</v>
      </c>
      <c r="R1011" s="34"/>
    </row>
    <row r="1012" spans="1:18" hidden="1">
      <c r="A1012" s="40" t="s">
        <v>10339</v>
      </c>
      <c r="B1012" s="30" t="s">
        <v>10340</v>
      </c>
      <c r="C1012" s="30"/>
      <c r="D1012" s="35">
        <v>38990</v>
      </c>
      <c r="E1012" s="70">
        <v>3160.06</v>
      </c>
      <c r="F1012" s="156" t="s">
        <v>3722</v>
      </c>
      <c r="G1012" s="156" t="s">
        <v>4526</v>
      </c>
      <c r="H1012" s="30" t="s">
        <v>615</v>
      </c>
      <c r="I1012" s="30" t="s">
        <v>4587</v>
      </c>
      <c r="J1012" s="70">
        <v>-3160.06</v>
      </c>
      <c r="K1012" s="70">
        <v>0</v>
      </c>
      <c r="L1012" s="70">
        <v>0</v>
      </c>
      <c r="M1012" s="30">
        <v>0</v>
      </c>
      <c r="N1012" s="30" t="s">
        <v>3672</v>
      </c>
      <c r="O1012" s="30" t="s">
        <v>8516</v>
      </c>
      <c r="P1012" s="30" t="s">
        <v>128</v>
      </c>
      <c r="Q1012" s="30">
        <v>2005</v>
      </c>
      <c r="R1012" s="34"/>
    </row>
    <row r="1013" spans="1:18" hidden="1">
      <c r="A1013" s="40" t="s">
        <v>10341</v>
      </c>
      <c r="B1013" s="30" t="s">
        <v>4589</v>
      </c>
      <c r="C1013" s="30"/>
      <c r="D1013" s="35">
        <v>38990</v>
      </c>
      <c r="E1013" s="70">
        <v>5925.11</v>
      </c>
      <c r="F1013" s="156" t="s">
        <v>3722</v>
      </c>
      <c r="G1013" s="156" t="s">
        <v>4526</v>
      </c>
      <c r="H1013" s="30" t="s">
        <v>615</v>
      </c>
      <c r="I1013" s="30" t="s">
        <v>3680</v>
      </c>
      <c r="J1013" s="70">
        <v>-5925.11</v>
      </c>
      <c r="K1013" s="70">
        <v>0</v>
      </c>
      <c r="L1013" s="70">
        <v>0</v>
      </c>
      <c r="M1013" s="30">
        <v>0</v>
      </c>
      <c r="N1013" s="30" t="s">
        <v>3672</v>
      </c>
      <c r="O1013" s="30" t="s">
        <v>8516</v>
      </c>
      <c r="P1013" s="30" t="s">
        <v>128</v>
      </c>
      <c r="Q1013" s="30">
        <v>2005</v>
      </c>
      <c r="R1013" s="34"/>
    </row>
    <row r="1014" spans="1:18" hidden="1">
      <c r="A1014" s="40" t="s">
        <v>10342</v>
      </c>
      <c r="B1014" s="30" t="s">
        <v>10343</v>
      </c>
      <c r="C1014" s="30"/>
      <c r="D1014" s="35">
        <v>38990</v>
      </c>
      <c r="E1014" s="70">
        <v>6667.33</v>
      </c>
      <c r="F1014" s="156" t="s">
        <v>3722</v>
      </c>
      <c r="G1014" s="156" t="s">
        <v>7708</v>
      </c>
      <c r="H1014" s="30" t="s">
        <v>674</v>
      </c>
      <c r="I1014" s="30" t="s">
        <v>3680</v>
      </c>
      <c r="J1014" s="70">
        <v>-6667.33</v>
      </c>
      <c r="K1014" s="70">
        <v>0</v>
      </c>
      <c r="L1014" s="70">
        <v>0</v>
      </c>
      <c r="M1014" s="30">
        <v>0</v>
      </c>
      <c r="N1014" s="30" t="s">
        <v>3672</v>
      </c>
      <c r="O1014" s="30" t="s">
        <v>7663</v>
      </c>
      <c r="P1014" s="30" t="s">
        <v>94</v>
      </c>
      <c r="Q1014" s="30">
        <v>2004</v>
      </c>
      <c r="R1014" s="34"/>
    </row>
    <row r="1015" spans="1:18" hidden="1">
      <c r="A1015" s="40" t="s">
        <v>10333</v>
      </c>
      <c r="B1015" s="30" t="s">
        <v>10334</v>
      </c>
      <c r="C1015" s="30"/>
      <c r="D1015" s="35">
        <v>38960</v>
      </c>
      <c r="E1015" s="70">
        <v>4995.68</v>
      </c>
      <c r="F1015" s="156" t="s">
        <v>3722</v>
      </c>
      <c r="G1015" s="156" t="s">
        <v>4526</v>
      </c>
      <c r="H1015" s="30" t="s">
        <v>580</v>
      </c>
      <c r="I1015" s="30" t="s">
        <v>4359</v>
      </c>
      <c r="J1015" s="70">
        <v>-4995.68</v>
      </c>
      <c r="K1015" s="70">
        <v>0</v>
      </c>
      <c r="L1015" s="70">
        <v>0</v>
      </c>
      <c r="M1015" s="30">
        <v>0</v>
      </c>
      <c r="N1015" s="30" t="s">
        <v>3672</v>
      </c>
      <c r="O1015" s="30" t="s">
        <v>4162</v>
      </c>
      <c r="P1015" s="30" t="s">
        <v>36</v>
      </c>
      <c r="Q1015" s="30">
        <v>2006</v>
      </c>
      <c r="R1015" s="34"/>
    </row>
    <row r="1016" spans="1:18" hidden="1">
      <c r="A1016" s="40" t="s">
        <v>10335</v>
      </c>
      <c r="B1016" s="30" t="s">
        <v>10334</v>
      </c>
      <c r="C1016" s="30"/>
      <c r="D1016" s="35">
        <v>38960</v>
      </c>
      <c r="E1016" s="70">
        <v>4995.68</v>
      </c>
      <c r="F1016" s="156" t="s">
        <v>3722</v>
      </c>
      <c r="G1016" s="156" t="s">
        <v>4526</v>
      </c>
      <c r="H1016" s="30" t="s">
        <v>580</v>
      </c>
      <c r="I1016" s="30" t="s">
        <v>4359</v>
      </c>
      <c r="J1016" s="70">
        <v>-4995.68</v>
      </c>
      <c r="K1016" s="70">
        <v>0</v>
      </c>
      <c r="L1016" s="70">
        <v>0</v>
      </c>
      <c r="M1016" s="30">
        <v>0</v>
      </c>
      <c r="N1016" s="30" t="s">
        <v>3672</v>
      </c>
      <c r="O1016" s="30" t="s">
        <v>4162</v>
      </c>
      <c r="P1016" s="30" t="s">
        <v>36</v>
      </c>
      <c r="Q1016" s="30">
        <v>2006</v>
      </c>
      <c r="R1016" s="34"/>
    </row>
    <row r="1017" spans="1:18" hidden="1">
      <c r="A1017" s="40" t="s">
        <v>10336</v>
      </c>
      <c r="B1017" s="30" t="s">
        <v>10337</v>
      </c>
      <c r="C1017" s="30"/>
      <c r="D1017" s="35">
        <v>38960</v>
      </c>
      <c r="E1017" s="70">
        <v>29907.72</v>
      </c>
      <c r="F1017" s="156" t="s">
        <v>3722</v>
      </c>
      <c r="G1017" s="156" t="s">
        <v>4526</v>
      </c>
      <c r="H1017" s="30" t="s">
        <v>435</v>
      </c>
      <c r="I1017" s="30" t="s">
        <v>3680</v>
      </c>
      <c r="J1017" s="70">
        <v>-29907.72</v>
      </c>
      <c r="K1017" s="70">
        <v>0</v>
      </c>
      <c r="L1017" s="70">
        <v>0</v>
      </c>
      <c r="M1017" s="30">
        <v>0</v>
      </c>
      <c r="N1017" s="30" t="s">
        <v>3672</v>
      </c>
      <c r="O1017" s="30" t="s">
        <v>3754</v>
      </c>
      <c r="P1017" s="30" t="s">
        <v>100</v>
      </c>
      <c r="Q1017" s="30">
        <v>2006</v>
      </c>
      <c r="R1017" s="34"/>
    </row>
    <row r="1018" spans="1:18" hidden="1">
      <c r="A1018" s="40" t="s">
        <v>1452</v>
      </c>
      <c r="B1018" s="30" t="s">
        <v>10338</v>
      </c>
      <c r="C1018" s="30"/>
      <c r="D1018" s="35">
        <v>38960</v>
      </c>
      <c r="E1018" s="70">
        <v>29907.72</v>
      </c>
      <c r="F1018" s="156" t="s">
        <v>3722</v>
      </c>
      <c r="G1018" s="156" t="s">
        <v>4526</v>
      </c>
      <c r="H1018" s="30" t="s">
        <v>435</v>
      </c>
      <c r="I1018" s="30" t="s">
        <v>3680</v>
      </c>
      <c r="J1018" s="70">
        <v>-29907.72</v>
      </c>
      <c r="K1018" s="70">
        <v>0</v>
      </c>
      <c r="L1018" s="70">
        <v>0</v>
      </c>
      <c r="M1018" s="30">
        <v>0</v>
      </c>
      <c r="N1018" s="30" t="s">
        <v>3672</v>
      </c>
      <c r="O1018" s="30" t="s">
        <v>3754</v>
      </c>
      <c r="P1018" s="30" t="s">
        <v>100</v>
      </c>
      <c r="Q1018" s="30">
        <v>2006</v>
      </c>
      <c r="R1018" s="34"/>
    </row>
    <row r="1019" spans="1:18" hidden="1">
      <c r="A1019" s="40" t="s">
        <v>1736</v>
      </c>
      <c r="B1019" s="30" t="s">
        <v>1218</v>
      </c>
      <c r="C1019" s="30"/>
      <c r="D1019" s="35">
        <v>38929</v>
      </c>
      <c r="E1019" s="70">
        <v>13211.18</v>
      </c>
      <c r="F1019" s="156" t="s">
        <v>3722</v>
      </c>
      <c r="G1019" s="156" t="s">
        <v>4526</v>
      </c>
      <c r="H1019" s="30" t="s">
        <v>698</v>
      </c>
      <c r="I1019" s="30" t="s">
        <v>3680</v>
      </c>
      <c r="J1019" s="70">
        <v>-13211.18</v>
      </c>
      <c r="K1019" s="70">
        <v>0</v>
      </c>
      <c r="L1019" s="70">
        <v>0</v>
      </c>
      <c r="M1019" s="30">
        <v>0</v>
      </c>
      <c r="N1019" s="30" t="s">
        <v>3672</v>
      </c>
      <c r="O1019" s="30" t="s">
        <v>3761</v>
      </c>
      <c r="P1019" s="30" t="s">
        <v>56</v>
      </c>
      <c r="Q1019" s="30">
        <v>2006</v>
      </c>
      <c r="R1019" s="34"/>
    </row>
    <row r="1020" spans="1:18" hidden="1">
      <c r="A1020" s="40" t="s">
        <v>2778</v>
      </c>
      <c r="B1020" s="30" t="s">
        <v>2779</v>
      </c>
      <c r="C1020" s="30"/>
      <c r="D1020" s="35">
        <v>38929</v>
      </c>
      <c r="E1020" s="70">
        <v>17479.32</v>
      </c>
      <c r="F1020" s="156" t="s">
        <v>3722</v>
      </c>
      <c r="G1020" s="156" t="s">
        <v>4413</v>
      </c>
      <c r="H1020" s="30" t="s">
        <v>387</v>
      </c>
      <c r="I1020" s="30" t="s">
        <v>3683</v>
      </c>
      <c r="J1020" s="70">
        <v>-17479.32</v>
      </c>
      <c r="K1020" s="70">
        <v>0</v>
      </c>
      <c r="L1020" s="70">
        <v>0</v>
      </c>
      <c r="M1020" s="30">
        <v>0</v>
      </c>
      <c r="N1020" s="30" t="s">
        <v>3672</v>
      </c>
      <c r="O1020" s="30" t="s">
        <v>3884</v>
      </c>
      <c r="P1020" s="30" t="s">
        <v>61</v>
      </c>
      <c r="Q1020" s="30">
        <v>2006</v>
      </c>
      <c r="R1020" s="34"/>
    </row>
    <row r="1021" spans="1:18" hidden="1">
      <c r="A1021" s="40" t="s">
        <v>10325</v>
      </c>
      <c r="B1021" s="30" t="s">
        <v>10326</v>
      </c>
      <c r="C1021" s="30"/>
      <c r="D1021" s="35">
        <v>38929</v>
      </c>
      <c r="E1021" s="70">
        <v>8298.48</v>
      </c>
      <c r="F1021" s="156" t="s">
        <v>3722</v>
      </c>
      <c r="G1021" s="156" t="s">
        <v>4526</v>
      </c>
      <c r="H1021" s="30" t="s">
        <v>435</v>
      </c>
      <c r="I1021" s="30" t="s">
        <v>3683</v>
      </c>
      <c r="J1021" s="70">
        <v>-8298.48</v>
      </c>
      <c r="K1021" s="70">
        <v>0</v>
      </c>
      <c r="L1021" s="70">
        <v>0</v>
      </c>
      <c r="M1021" s="30">
        <v>0</v>
      </c>
      <c r="N1021" s="30" t="s">
        <v>3672</v>
      </c>
      <c r="O1021" s="30" t="s">
        <v>3754</v>
      </c>
      <c r="P1021" s="30" t="s">
        <v>100</v>
      </c>
      <c r="Q1021" s="30">
        <v>0</v>
      </c>
      <c r="R1021" s="34"/>
    </row>
    <row r="1022" spans="1:18" hidden="1">
      <c r="A1022" s="40" t="s">
        <v>10327</v>
      </c>
      <c r="B1022" s="30" t="s">
        <v>10326</v>
      </c>
      <c r="C1022" s="30"/>
      <c r="D1022" s="35">
        <v>38929</v>
      </c>
      <c r="E1022" s="70">
        <v>8298.48</v>
      </c>
      <c r="F1022" s="156" t="s">
        <v>3722</v>
      </c>
      <c r="G1022" s="156" t="s">
        <v>4526</v>
      </c>
      <c r="H1022" s="30" t="s">
        <v>435</v>
      </c>
      <c r="I1022" s="30" t="s">
        <v>3683</v>
      </c>
      <c r="J1022" s="70">
        <v>-8298.48</v>
      </c>
      <c r="K1022" s="70">
        <v>0</v>
      </c>
      <c r="L1022" s="70">
        <v>0</v>
      </c>
      <c r="M1022" s="30">
        <v>0</v>
      </c>
      <c r="N1022" s="30" t="s">
        <v>3672</v>
      </c>
      <c r="O1022" s="30" t="s">
        <v>3754</v>
      </c>
      <c r="P1022" s="30" t="s">
        <v>100</v>
      </c>
      <c r="Q1022" s="30">
        <v>2006</v>
      </c>
      <c r="R1022" s="34"/>
    </row>
    <row r="1023" spans="1:18" hidden="1">
      <c r="A1023" s="40" t="s">
        <v>10328</v>
      </c>
      <c r="B1023" s="30" t="s">
        <v>3403</v>
      </c>
      <c r="C1023" s="30"/>
      <c r="D1023" s="35">
        <v>38929</v>
      </c>
      <c r="E1023" s="70">
        <v>8298.48</v>
      </c>
      <c r="F1023" s="156" t="s">
        <v>3722</v>
      </c>
      <c r="G1023" s="156" t="s">
        <v>4526</v>
      </c>
      <c r="H1023" s="30" t="s">
        <v>782</v>
      </c>
      <c r="I1023" s="30" t="s">
        <v>3683</v>
      </c>
      <c r="J1023" s="70">
        <v>-8298.48</v>
      </c>
      <c r="K1023" s="70">
        <v>0</v>
      </c>
      <c r="L1023" s="70">
        <v>0</v>
      </c>
      <c r="M1023" s="30">
        <v>0</v>
      </c>
      <c r="N1023" s="30" t="s">
        <v>3672</v>
      </c>
      <c r="O1023" s="30" t="s">
        <v>8587</v>
      </c>
      <c r="P1023" s="30" t="s">
        <v>37</v>
      </c>
      <c r="Q1023" s="30">
        <v>2006</v>
      </c>
      <c r="R1023" s="34"/>
    </row>
    <row r="1024" spans="1:18" hidden="1">
      <c r="A1024" s="40" t="s">
        <v>10329</v>
      </c>
      <c r="B1024" s="30" t="s">
        <v>10326</v>
      </c>
      <c r="C1024" s="30"/>
      <c r="D1024" s="35">
        <v>38929</v>
      </c>
      <c r="E1024" s="70">
        <v>8298.48</v>
      </c>
      <c r="F1024" s="156" t="s">
        <v>3722</v>
      </c>
      <c r="G1024" s="156" t="s">
        <v>4526</v>
      </c>
      <c r="H1024" s="30" t="s">
        <v>782</v>
      </c>
      <c r="I1024" s="30" t="s">
        <v>3683</v>
      </c>
      <c r="J1024" s="70">
        <v>-8298.48</v>
      </c>
      <c r="K1024" s="70">
        <v>0</v>
      </c>
      <c r="L1024" s="70">
        <v>0</v>
      </c>
      <c r="M1024" s="30">
        <v>0</v>
      </c>
      <c r="N1024" s="30" t="s">
        <v>3672</v>
      </c>
      <c r="O1024" s="30" t="s">
        <v>8683</v>
      </c>
      <c r="P1024" s="30" t="s">
        <v>37</v>
      </c>
      <c r="Q1024" s="30">
        <v>2006</v>
      </c>
      <c r="R1024" s="34"/>
    </row>
    <row r="1025" spans="1:18" hidden="1">
      <c r="A1025" s="40" t="s">
        <v>10301</v>
      </c>
      <c r="B1025" s="30" t="s">
        <v>2658</v>
      </c>
      <c r="C1025" s="30"/>
      <c r="D1025" s="35">
        <v>38898</v>
      </c>
      <c r="E1025" s="70">
        <v>1982.84</v>
      </c>
      <c r="F1025" s="156" t="s">
        <v>3722</v>
      </c>
      <c r="G1025" s="156" t="s">
        <v>4345</v>
      </c>
      <c r="H1025" s="30" t="s">
        <v>10302</v>
      </c>
      <c r="I1025" s="30" t="s">
        <v>3751</v>
      </c>
      <c r="J1025" s="70">
        <v>-1982.84</v>
      </c>
      <c r="K1025" s="70">
        <v>0</v>
      </c>
      <c r="L1025" s="70">
        <v>0</v>
      </c>
      <c r="M1025" s="30">
        <v>0</v>
      </c>
      <c r="N1025" s="30" t="s">
        <v>3672</v>
      </c>
      <c r="O1025" s="30" t="s">
        <v>10303</v>
      </c>
      <c r="P1025" s="30" t="s">
        <v>10304</v>
      </c>
      <c r="Q1025" s="30">
        <v>2005</v>
      </c>
      <c r="R1025" s="34"/>
    </row>
    <row r="1026" spans="1:18" hidden="1">
      <c r="A1026" s="40" t="s">
        <v>10305</v>
      </c>
      <c r="B1026" s="30" t="s">
        <v>4305</v>
      </c>
      <c r="C1026" s="30"/>
      <c r="D1026" s="35">
        <v>38898</v>
      </c>
      <c r="E1026" s="70">
        <v>2099.1799999999998</v>
      </c>
      <c r="F1026" s="156" t="s">
        <v>3722</v>
      </c>
      <c r="G1026" s="156" t="s">
        <v>4490</v>
      </c>
      <c r="H1026" s="30" t="s">
        <v>315</v>
      </c>
      <c r="I1026" s="30" t="s">
        <v>3751</v>
      </c>
      <c r="J1026" s="70">
        <v>-2099.1799999999998</v>
      </c>
      <c r="K1026" s="70">
        <v>0</v>
      </c>
      <c r="L1026" s="70">
        <v>0</v>
      </c>
      <c r="M1026" s="30">
        <v>0</v>
      </c>
      <c r="N1026" s="30" t="s">
        <v>3672</v>
      </c>
      <c r="O1026" s="30" t="s">
        <v>7984</v>
      </c>
      <c r="P1026" s="30" t="s">
        <v>29</v>
      </c>
      <c r="Q1026" s="30">
        <v>2006</v>
      </c>
      <c r="R1026" s="34"/>
    </row>
    <row r="1027" spans="1:18" hidden="1">
      <c r="A1027" s="40" t="s">
        <v>10306</v>
      </c>
      <c r="B1027" s="30" t="s">
        <v>4305</v>
      </c>
      <c r="C1027" s="30"/>
      <c r="D1027" s="35">
        <v>38898</v>
      </c>
      <c r="E1027" s="70">
        <v>2099.1799999999998</v>
      </c>
      <c r="F1027" s="156" t="s">
        <v>3722</v>
      </c>
      <c r="G1027" s="156" t="s">
        <v>4490</v>
      </c>
      <c r="H1027" s="30" t="s">
        <v>315</v>
      </c>
      <c r="I1027" s="30" t="s">
        <v>3751</v>
      </c>
      <c r="J1027" s="70">
        <v>-2099.1799999999998</v>
      </c>
      <c r="K1027" s="70">
        <v>0</v>
      </c>
      <c r="L1027" s="70">
        <v>0</v>
      </c>
      <c r="M1027" s="30">
        <v>0</v>
      </c>
      <c r="N1027" s="30" t="s">
        <v>3672</v>
      </c>
      <c r="O1027" s="30" t="s">
        <v>7984</v>
      </c>
      <c r="P1027" s="30" t="s">
        <v>29</v>
      </c>
      <c r="Q1027" s="30">
        <v>2006</v>
      </c>
      <c r="R1027" s="34"/>
    </row>
    <row r="1028" spans="1:18" hidden="1">
      <c r="A1028" s="40" t="s">
        <v>10317</v>
      </c>
      <c r="B1028" s="30" t="s">
        <v>10318</v>
      </c>
      <c r="C1028" s="30"/>
      <c r="D1028" s="35">
        <v>38898</v>
      </c>
      <c r="E1028" s="70">
        <v>1106.02</v>
      </c>
      <c r="F1028" s="156" t="s">
        <v>3722</v>
      </c>
      <c r="G1028" s="156" t="s">
        <v>4420</v>
      </c>
      <c r="H1028" s="30" t="s">
        <v>435</v>
      </c>
      <c r="I1028" s="30" t="s">
        <v>3680</v>
      </c>
      <c r="J1028" s="70">
        <v>-1106.02</v>
      </c>
      <c r="K1028" s="70">
        <v>0</v>
      </c>
      <c r="L1028" s="70">
        <v>0</v>
      </c>
      <c r="M1028" s="30">
        <v>0</v>
      </c>
      <c r="N1028" s="30" t="s">
        <v>3672</v>
      </c>
      <c r="O1028" s="30" t="s">
        <v>3754</v>
      </c>
      <c r="P1028" s="30" t="s">
        <v>100</v>
      </c>
      <c r="Q1028" s="30">
        <v>2006</v>
      </c>
      <c r="R1028" s="34"/>
    </row>
    <row r="1029" spans="1:18" hidden="1">
      <c r="A1029" s="40" t="s">
        <v>10319</v>
      </c>
      <c r="B1029" s="30" t="s">
        <v>10320</v>
      </c>
      <c r="C1029" s="30"/>
      <c r="D1029" s="35">
        <v>38898</v>
      </c>
      <c r="E1029" s="70">
        <v>1757.78</v>
      </c>
      <c r="F1029" s="156" t="s">
        <v>3722</v>
      </c>
      <c r="G1029" s="156" t="s">
        <v>4420</v>
      </c>
      <c r="H1029" s="30" t="s">
        <v>435</v>
      </c>
      <c r="I1029" s="30" t="s">
        <v>3680</v>
      </c>
      <c r="J1029" s="70">
        <v>-1757.78</v>
      </c>
      <c r="K1029" s="70">
        <v>0</v>
      </c>
      <c r="L1029" s="70">
        <v>0</v>
      </c>
      <c r="M1029" s="30">
        <v>0</v>
      </c>
      <c r="N1029" s="30" t="s">
        <v>3672</v>
      </c>
      <c r="O1029" s="30" t="s">
        <v>3754</v>
      </c>
      <c r="P1029" s="30" t="s">
        <v>100</v>
      </c>
      <c r="Q1029" s="30">
        <v>2006</v>
      </c>
      <c r="R1029" s="34"/>
    </row>
    <row r="1030" spans="1:18" hidden="1">
      <c r="A1030" s="40" t="s">
        <v>10321</v>
      </c>
      <c r="B1030" s="30" t="s">
        <v>10322</v>
      </c>
      <c r="C1030" s="30"/>
      <c r="D1030" s="35">
        <v>38898</v>
      </c>
      <c r="E1030" s="70">
        <v>16787.82</v>
      </c>
      <c r="F1030" s="156" t="s">
        <v>3722</v>
      </c>
      <c r="G1030" s="156" t="s">
        <v>4526</v>
      </c>
      <c r="H1030" s="30" t="s">
        <v>615</v>
      </c>
      <c r="I1030" s="30" t="s">
        <v>3680</v>
      </c>
      <c r="J1030" s="70">
        <v>-16787.82</v>
      </c>
      <c r="K1030" s="70">
        <v>0</v>
      </c>
      <c r="L1030" s="70">
        <v>0</v>
      </c>
      <c r="M1030" s="30">
        <v>0</v>
      </c>
      <c r="N1030" s="30" t="s">
        <v>3672</v>
      </c>
      <c r="O1030" s="30" t="s">
        <v>8516</v>
      </c>
      <c r="P1030" s="30" t="s">
        <v>128</v>
      </c>
      <c r="Q1030" s="30">
        <v>2005</v>
      </c>
      <c r="R1030" s="34"/>
    </row>
    <row r="1031" spans="1:18" hidden="1">
      <c r="A1031" s="40" t="s">
        <v>10307</v>
      </c>
      <c r="B1031" s="30" t="s">
        <v>10308</v>
      </c>
      <c r="C1031" s="30"/>
      <c r="D1031" s="35">
        <v>38868</v>
      </c>
      <c r="E1031" s="70">
        <v>1113.8900000000001</v>
      </c>
      <c r="F1031" s="156" t="s">
        <v>3722</v>
      </c>
      <c r="G1031" s="156" t="s">
        <v>4490</v>
      </c>
      <c r="H1031" s="30" t="s">
        <v>1257</v>
      </c>
      <c r="I1031" s="30" t="s">
        <v>3751</v>
      </c>
      <c r="J1031" s="70">
        <v>-1113.8900000000001</v>
      </c>
      <c r="K1031" s="70">
        <v>0</v>
      </c>
      <c r="L1031" s="70">
        <v>0</v>
      </c>
      <c r="M1031" s="30">
        <v>0</v>
      </c>
      <c r="N1031" s="30" t="s">
        <v>3672</v>
      </c>
      <c r="O1031" s="30" t="s">
        <v>7988</v>
      </c>
      <c r="P1031" s="30" t="s">
        <v>171</v>
      </c>
      <c r="Q1031" s="30">
        <v>2006</v>
      </c>
      <c r="R1031" s="34"/>
    </row>
    <row r="1032" spans="1:18" hidden="1">
      <c r="A1032" s="40" t="s">
        <v>10309</v>
      </c>
      <c r="B1032" s="30" t="s">
        <v>10310</v>
      </c>
      <c r="C1032" s="30"/>
      <c r="D1032" s="35">
        <v>38868</v>
      </c>
      <c r="E1032" s="70">
        <v>22512.61</v>
      </c>
      <c r="F1032" s="156" t="s">
        <v>3722</v>
      </c>
      <c r="G1032" s="156" t="s">
        <v>10311</v>
      </c>
      <c r="H1032" s="30" t="s">
        <v>8129</v>
      </c>
      <c r="I1032" s="30" t="s">
        <v>3676</v>
      </c>
      <c r="J1032" s="70">
        <v>-22512.61</v>
      </c>
      <c r="K1032" s="70">
        <v>0</v>
      </c>
      <c r="L1032" s="70">
        <v>0</v>
      </c>
      <c r="M1032" s="30">
        <v>0</v>
      </c>
      <c r="N1032" s="30" t="s">
        <v>3672</v>
      </c>
      <c r="O1032" s="30" t="s">
        <v>8130</v>
      </c>
      <c r="P1032" s="30" t="s">
        <v>18</v>
      </c>
      <c r="Q1032" s="30">
        <v>0</v>
      </c>
      <c r="R1032" s="34"/>
    </row>
    <row r="1033" spans="1:18" hidden="1">
      <c r="A1033" s="40" t="s">
        <v>10299</v>
      </c>
      <c r="B1033" s="30" t="s">
        <v>10300</v>
      </c>
      <c r="C1033" s="30"/>
      <c r="D1033" s="35">
        <v>38837</v>
      </c>
      <c r="E1033" s="70">
        <v>16246.63</v>
      </c>
      <c r="F1033" s="156" t="s">
        <v>3722</v>
      </c>
      <c r="G1033" s="156" t="s">
        <v>4338</v>
      </c>
      <c r="H1033" s="30" t="s">
        <v>8535</v>
      </c>
      <c r="I1033" s="30" t="s">
        <v>3680</v>
      </c>
      <c r="J1033" s="70">
        <v>-16246.63</v>
      </c>
      <c r="K1033" s="70">
        <v>0</v>
      </c>
      <c r="L1033" s="70">
        <v>0</v>
      </c>
      <c r="M1033" s="30">
        <v>0</v>
      </c>
      <c r="N1033" s="30" t="s">
        <v>3672</v>
      </c>
      <c r="O1033" s="30" t="s">
        <v>8536</v>
      </c>
      <c r="P1033" s="30" t="s">
        <v>113</v>
      </c>
      <c r="Q1033" s="30">
        <v>2005</v>
      </c>
      <c r="R1033" s="34"/>
    </row>
    <row r="1034" spans="1:18" hidden="1">
      <c r="A1034" s="40" t="s">
        <v>10295</v>
      </c>
      <c r="B1034" s="30" t="s">
        <v>10296</v>
      </c>
      <c r="C1034" s="30"/>
      <c r="D1034" s="35">
        <v>38776</v>
      </c>
      <c r="E1034" s="70">
        <v>2776.14</v>
      </c>
      <c r="F1034" s="156" t="s">
        <v>3722</v>
      </c>
      <c r="G1034" s="156" t="s">
        <v>4605</v>
      </c>
      <c r="H1034" s="30" t="s">
        <v>315</v>
      </c>
      <c r="I1034" s="30" t="s">
        <v>4359</v>
      </c>
      <c r="J1034" s="70">
        <v>-2776.14</v>
      </c>
      <c r="K1034" s="70">
        <v>0</v>
      </c>
      <c r="L1034" s="70">
        <v>0</v>
      </c>
      <c r="M1034" s="30">
        <v>0</v>
      </c>
      <c r="N1034" s="30" t="s">
        <v>3672</v>
      </c>
      <c r="O1034" s="30" t="s">
        <v>7984</v>
      </c>
      <c r="P1034" s="30" t="s">
        <v>29</v>
      </c>
      <c r="Q1034" s="30">
        <v>2004</v>
      </c>
      <c r="R1034" s="34"/>
    </row>
    <row r="1035" spans="1:18" hidden="1">
      <c r="A1035" s="40" t="s">
        <v>10297</v>
      </c>
      <c r="B1035" s="30" t="s">
        <v>10298</v>
      </c>
      <c r="C1035" s="30"/>
      <c r="D1035" s="35">
        <v>38776</v>
      </c>
      <c r="E1035" s="70">
        <v>8810.76</v>
      </c>
      <c r="F1035" s="156" t="s">
        <v>3722</v>
      </c>
      <c r="G1035" s="156" t="s">
        <v>4605</v>
      </c>
      <c r="H1035" s="30" t="s">
        <v>315</v>
      </c>
      <c r="I1035" s="30" t="s">
        <v>4359</v>
      </c>
      <c r="J1035" s="70">
        <v>-8810.76</v>
      </c>
      <c r="K1035" s="70">
        <v>0</v>
      </c>
      <c r="L1035" s="70">
        <v>0</v>
      </c>
      <c r="M1035" s="30">
        <v>0</v>
      </c>
      <c r="N1035" s="30" t="s">
        <v>3672</v>
      </c>
      <c r="O1035" s="30" t="s">
        <v>7984</v>
      </c>
      <c r="P1035" s="30" t="s">
        <v>29</v>
      </c>
      <c r="Q1035" s="30">
        <v>0</v>
      </c>
      <c r="R1035" s="34"/>
    </row>
    <row r="1036" spans="1:18" hidden="1">
      <c r="A1036" s="40" t="s">
        <v>721</v>
      </c>
      <c r="B1036" s="30" t="s">
        <v>722</v>
      </c>
      <c r="C1036" s="30"/>
      <c r="D1036" s="35">
        <v>38776</v>
      </c>
      <c r="E1036" s="70">
        <v>32936.53</v>
      </c>
      <c r="F1036" s="156" t="s">
        <v>3722</v>
      </c>
      <c r="G1036" s="156" t="s">
        <v>4605</v>
      </c>
      <c r="H1036" s="30" t="s">
        <v>315</v>
      </c>
      <c r="I1036" s="30" t="s">
        <v>3680</v>
      </c>
      <c r="J1036" s="70">
        <v>-32936.53</v>
      </c>
      <c r="K1036" s="70">
        <v>0</v>
      </c>
      <c r="L1036" s="70">
        <v>0</v>
      </c>
      <c r="M1036" s="30">
        <v>0</v>
      </c>
      <c r="N1036" s="30" t="s">
        <v>3672</v>
      </c>
      <c r="O1036" s="30" t="s">
        <v>7984</v>
      </c>
      <c r="P1036" s="30" t="s">
        <v>29</v>
      </c>
      <c r="Q1036" s="30">
        <v>2004</v>
      </c>
      <c r="R1036" s="34"/>
    </row>
    <row r="1037" spans="1:18" hidden="1">
      <c r="A1037" s="40" t="s">
        <v>10291</v>
      </c>
      <c r="B1037" s="30" t="s">
        <v>2402</v>
      </c>
      <c r="C1037" s="30"/>
      <c r="D1037" s="35">
        <v>38748</v>
      </c>
      <c r="E1037" s="70">
        <v>53583.72</v>
      </c>
      <c r="F1037" s="156" t="s">
        <v>3722</v>
      </c>
      <c r="G1037" s="156" t="s">
        <v>4490</v>
      </c>
      <c r="H1037" s="30" t="s">
        <v>580</v>
      </c>
      <c r="I1037" s="30" t="s">
        <v>3751</v>
      </c>
      <c r="J1037" s="70">
        <v>-53583.72</v>
      </c>
      <c r="K1037" s="70">
        <v>0</v>
      </c>
      <c r="L1037" s="70">
        <v>0</v>
      </c>
      <c r="M1037" s="30">
        <v>0</v>
      </c>
      <c r="N1037" s="30" t="s">
        <v>3672</v>
      </c>
      <c r="O1037" s="30" t="s">
        <v>4162</v>
      </c>
      <c r="P1037" s="30" t="s">
        <v>36</v>
      </c>
      <c r="Q1037" s="30">
        <v>2005</v>
      </c>
      <c r="R1037" s="34"/>
    </row>
    <row r="1038" spans="1:18" hidden="1">
      <c r="A1038" s="40" t="s">
        <v>10292</v>
      </c>
      <c r="B1038" s="30" t="s">
        <v>10293</v>
      </c>
      <c r="C1038" s="30"/>
      <c r="D1038" s="35">
        <v>38748</v>
      </c>
      <c r="E1038" s="70">
        <v>6243.78</v>
      </c>
      <c r="F1038" s="156" t="s">
        <v>3722</v>
      </c>
      <c r="G1038" s="156" t="s">
        <v>10294</v>
      </c>
      <c r="H1038" s="30" t="s">
        <v>7994</v>
      </c>
      <c r="I1038" s="30" t="s">
        <v>3680</v>
      </c>
      <c r="J1038" s="70">
        <v>-6243.78</v>
      </c>
      <c r="K1038" s="70">
        <v>0</v>
      </c>
      <c r="L1038" s="70">
        <v>0</v>
      </c>
      <c r="M1038" s="30">
        <v>0</v>
      </c>
      <c r="N1038" s="30" t="s">
        <v>3672</v>
      </c>
      <c r="O1038" s="30" t="s">
        <v>7995</v>
      </c>
      <c r="P1038" s="30" t="s">
        <v>47</v>
      </c>
      <c r="Q1038" s="30">
        <v>2005</v>
      </c>
      <c r="R1038" s="34"/>
    </row>
    <row r="1039" spans="1:18" hidden="1">
      <c r="A1039" s="40" t="s">
        <v>2422</v>
      </c>
      <c r="B1039" s="30" t="s">
        <v>2423</v>
      </c>
      <c r="C1039" s="30"/>
      <c r="D1039" s="35">
        <v>38748</v>
      </c>
      <c r="E1039" s="70">
        <v>9873.86</v>
      </c>
      <c r="F1039" s="156" t="s">
        <v>3722</v>
      </c>
      <c r="G1039" s="156" t="s">
        <v>4413</v>
      </c>
      <c r="H1039" s="30" t="s">
        <v>387</v>
      </c>
      <c r="I1039" s="30" t="s">
        <v>3680</v>
      </c>
      <c r="J1039" s="70">
        <v>-9873.86</v>
      </c>
      <c r="K1039" s="70">
        <v>0</v>
      </c>
      <c r="L1039" s="70">
        <v>0</v>
      </c>
      <c r="M1039" s="30">
        <v>0</v>
      </c>
      <c r="N1039" s="30" t="s">
        <v>3672</v>
      </c>
      <c r="O1039" s="30" t="s">
        <v>3884</v>
      </c>
      <c r="P1039" s="30" t="s">
        <v>61</v>
      </c>
      <c r="Q1039" s="30">
        <v>2005</v>
      </c>
      <c r="R1039" s="34"/>
    </row>
    <row r="1040" spans="1:18" hidden="1">
      <c r="A1040" s="40" t="s">
        <v>2010</v>
      </c>
      <c r="B1040" s="30" t="s">
        <v>3721</v>
      </c>
      <c r="C1040" s="30"/>
      <c r="D1040" s="35">
        <v>38717</v>
      </c>
      <c r="E1040" s="70">
        <v>2266921.86</v>
      </c>
      <c r="F1040" s="156" t="s">
        <v>3722</v>
      </c>
      <c r="G1040" s="156" t="s">
        <v>3675</v>
      </c>
      <c r="H1040" s="30" t="s">
        <v>1001</v>
      </c>
      <c r="I1040" s="30" t="s">
        <v>3680</v>
      </c>
      <c r="J1040" s="70">
        <v>-2266921.86</v>
      </c>
      <c r="K1040" s="70">
        <v>0</v>
      </c>
      <c r="L1040" s="70">
        <v>0</v>
      </c>
      <c r="M1040" s="30">
        <v>0</v>
      </c>
      <c r="N1040" s="30" t="s">
        <v>3672</v>
      </c>
      <c r="O1040" s="30" t="s">
        <v>3673</v>
      </c>
      <c r="P1040" s="30" t="s">
        <v>87</v>
      </c>
      <c r="Q1040" s="30">
        <v>2005</v>
      </c>
      <c r="R1040" s="34"/>
    </row>
    <row r="1041" spans="1:18" hidden="1">
      <c r="A1041" s="40" t="s">
        <v>10288</v>
      </c>
      <c r="B1041" s="30" t="s">
        <v>10289</v>
      </c>
      <c r="C1041" s="30"/>
      <c r="D1041" s="35">
        <v>38717</v>
      </c>
      <c r="E1041" s="70">
        <v>1108.08</v>
      </c>
      <c r="F1041" s="156" t="s">
        <v>3722</v>
      </c>
      <c r="G1041" s="156" t="s">
        <v>4456</v>
      </c>
      <c r="H1041" s="30" t="s">
        <v>315</v>
      </c>
      <c r="I1041" s="30" t="s">
        <v>3751</v>
      </c>
      <c r="J1041" s="70">
        <v>-1108.08</v>
      </c>
      <c r="K1041" s="70">
        <v>0</v>
      </c>
      <c r="L1041" s="70">
        <v>0</v>
      </c>
      <c r="M1041" s="30">
        <v>0</v>
      </c>
      <c r="N1041" s="30" t="s">
        <v>3672</v>
      </c>
      <c r="O1041" s="30" t="s">
        <v>7984</v>
      </c>
      <c r="P1041" s="30" t="s">
        <v>29</v>
      </c>
      <c r="Q1041" s="30">
        <v>2005</v>
      </c>
      <c r="R1041" s="34"/>
    </row>
    <row r="1042" spans="1:18" hidden="1">
      <c r="A1042" s="40" t="s">
        <v>10290</v>
      </c>
      <c r="B1042" s="30" t="s">
        <v>10289</v>
      </c>
      <c r="C1042" s="30"/>
      <c r="D1042" s="35">
        <v>38717</v>
      </c>
      <c r="E1042" s="70">
        <v>1108.05</v>
      </c>
      <c r="F1042" s="156" t="s">
        <v>3722</v>
      </c>
      <c r="G1042" s="156" t="s">
        <v>4456</v>
      </c>
      <c r="H1042" s="30" t="s">
        <v>315</v>
      </c>
      <c r="I1042" s="30" t="s">
        <v>3751</v>
      </c>
      <c r="J1042" s="70">
        <v>-1108.05</v>
      </c>
      <c r="K1042" s="70">
        <v>0</v>
      </c>
      <c r="L1042" s="70">
        <v>0</v>
      </c>
      <c r="M1042" s="30">
        <v>0</v>
      </c>
      <c r="N1042" s="30" t="s">
        <v>3672</v>
      </c>
      <c r="O1042" s="30" t="s">
        <v>7984</v>
      </c>
      <c r="P1042" s="30" t="s">
        <v>29</v>
      </c>
      <c r="Q1042" s="30">
        <v>2005</v>
      </c>
      <c r="R1042" s="34"/>
    </row>
    <row r="1043" spans="1:18" hidden="1">
      <c r="A1043" s="40" t="s">
        <v>10284</v>
      </c>
      <c r="B1043" s="30" t="s">
        <v>10285</v>
      </c>
      <c r="C1043" s="30"/>
      <c r="D1043" s="35">
        <v>38716</v>
      </c>
      <c r="E1043" s="70">
        <v>9541.43</v>
      </c>
      <c r="F1043" s="156" t="s">
        <v>3722</v>
      </c>
      <c r="G1043" s="156" t="s">
        <v>4362</v>
      </c>
      <c r="H1043" s="30" t="s">
        <v>674</v>
      </c>
      <c r="I1043" s="30" t="s">
        <v>3680</v>
      </c>
      <c r="J1043" s="70">
        <v>-9541.43</v>
      </c>
      <c r="K1043" s="70">
        <v>0</v>
      </c>
      <c r="L1043" s="70">
        <v>0</v>
      </c>
      <c r="M1043" s="30">
        <v>0</v>
      </c>
      <c r="N1043" s="30" t="s">
        <v>3672</v>
      </c>
      <c r="O1043" s="30" t="s">
        <v>7663</v>
      </c>
      <c r="P1043" s="30" t="s">
        <v>94</v>
      </c>
      <c r="Q1043" s="30">
        <v>2005</v>
      </c>
      <c r="R1043" s="34"/>
    </row>
    <row r="1044" spans="1:18" hidden="1">
      <c r="A1044" s="40" t="s">
        <v>10286</v>
      </c>
      <c r="B1044" s="30" t="s">
        <v>10287</v>
      </c>
      <c r="C1044" s="30"/>
      <c r="D1044" s="35">
        <v>38716</v>
      </c>
      <c r="E1044" s="70">
        <v>9541.39</v>
      </c>
      <c r="F1044" s="156" t="s">
        <v>3722</v>
      </c>
      <c r="G1044" s="156" t="s">
        <v>4362</v>
      </c>
      <c r="H1044" s="30" t="s">
        <v>484</v>
      </c>
      <c r="I1044" s="30" t="s">
        <v>3680</v>
      </c>
      <c r="J1044" s="70">
        <v>-9541.39</v>
      </c>
      <c r="K1044" s="70">
        <v>0</v>
      </c>
      <c r="L1044" s="70">
        <v>0</v>
      </c>
      <c r="M1044" s="30">
        <v>0</v>
      </c>
      <c r="N1044" s="30" t="s">
        <v>3672</v>
      </c>
      <c r="O1044" s="30" t="s">
        <v>3768</v>
      </c>
      <c r="P1044" s="30" t="s">
        <v>30</v>
      </c>
      <c r="Q1044" s="30">
        <v>2005</v>
      </c>
      <c r="R1044" s="34"/>
    </row>
    <row r="1045" spans="1:18" hidden="1">
      <c r="A1045" s="40" t="s">
        <v>10282</v>
      </c>
      <c r="B1045" s="30" t="s">
        <v>10283</v>
      </c>
      <c r="C1045" s="30"/>
      <c r="D1045" s="35">
        <v>38686</v>
      </c>
      <c r="E1045" s="70">
        <v>96322.61</v>
      </c>
      <c r="F1045" s="156" t="s">
        <v>3722</v>
      </c>
      <c r="G1045" s="156" t="s">
        <v>7656</v>
      </c>
      <c r="H1045" s="30" t="s">
        <v>315</v>
      </c>
      <c r="I1045" s="30" t="s">
        <v>3680</v>
      </c>
      <c r="J1045" s="70">
        <v>-96322.61</v>
      </c>
      <c r="K1045" s="70">
        <v>0</v>
      </c>
      <c r="L1045" s="70">
        <v>0</v>
      </c>
      <c r="M1045" s="30">
        <v>0</v>
      </c>
      <c r="N1045" s="30" t="s">
        <v>3672</v>
      </c>
      <c r="O1045" s="30" t="s">
        <v>7984</v>
      </c>
      <c r="P1045" s="30" t="s">
        <v>29</v>
      </c>
      <c r="Q1045" s="30">
        <v>2005</v>
      </c>
      <c r="R1045" s="34"/>
    </row>
    <row r="1046" spans="1:18" hidden="1">
      <c r="A1046" s="40" t="s">
        <v>3108</v>
      </c>
      <c r="B1046" s="30" t="s">
        <v>10271</v>
      </c>
      <c r="C1046" s="30"/>
      <c r="D1046" s="35">
        <v>38656</v>
      </c>
      <c r="E1046" s="70">
        <v>93432.78</v>
      </c>
      <c r="F1046" s="156" t="s">
        <v>3722</v>
      </c>
      <c r="G1046" s="156" t="s">
        <v>7656</v>
      </c>
      <c r="H1046" s="30" t="s">
        <v>315</v>
      </c>
      <c r="I1046" s="30" t="s">
        <v>3680</v>
      </c>
      <c r="J1046" s="70">
        <v>-93432.78</v>
      </c>
      <c r="K1046" s="70">
        <v>0</v>
      </c>
      <c r="L1046" s="70">
        <v>0</v>
      </c>
      <c r="M1046" s="30">
        <v>0</v>
      </c>
      <c r="N1046" s="30" t="s">
        <v>3672</v>
      </c>
      <c r="O1046" s="30" t="s">
        <v>7984</v>
      </c>
      <c r="P1046" s="30" t="s">
        <v>29</v>
      </c>
      <c r="Q1046" s="30">
        <v>2005</v>
      </c>
      <c r="R1046" s="34"/>
    </row>
    <row r="1047" spans="1:18" hidden="1">
      <c r="A1047" s="40" t="s">
        <v>3123</v>
      </c>
      <c r="B1047" s="30" t="s">
        <v>10272</v>
      </c>
      <c r="C1047" s="30"/>
      <c r="D1047" s="35">
        <v>38656</v>
      </c>
      <c r="E1047" s="70">
        <v>93848.54</v>
      </c>
      <c r="F1047" s="156" t="s">
        <v>3722</v>
      </c>
      <c r="G1047" s="156" t="s">
        <v>7656</v>
      </c>
      <c r="H1047" s="30" t="s">
        <v>319</v>
      </c>
      <c r="I1047" s="30" t="s">
        <v>3680</v>
      </c>
      <c r="J1047" s="70">
        <v>-93848.54</v>
      </c>
      <c r="K1047" s="70">
        <v>0</v>
      </c>
      <c r="L1047" s="70">
        <v>0</v>
      </c>
      <c r="M1047" s="30">
        <v>0</v>
      </c>
      <c r="N1047" s="30" t="s">
        <v>3672</v>
      </c>
      <c r="O1047" s="30" t="s">
        <v>8055</v>
      </c>
      <c r="P1047" s="30" t="s">
        <v>52</v>
      </c>
      <c r="Q1047" s="30">
        <v>2005</v>
      </c>
      <c r="R1047" s="34"/>
    </row>
    <row r="1048" spans="1:18" hidden="1">
      <c r="A1048" s="40" t="s">
        <v>675</v>
      </c>
      <c r="B1048" s="30" t="s">
        <v>676</v>
      </c>
      <c r="C1048" s="30"/>
      <c r="D1048" s="35">
        <v>38656</v>
      </c>
      <c r="E1048" s="70">
        <v>9677.69</v>
      </c>
      <c r="F1048" s="156" t="s">
        <v>3722</v>
      </c>
      <c r="G1048" s="156" t="s">
        <v>7656</v>
      </c>
      <c r="H1048" s="30" t="s">
        <v>319</v>
      </c>
      <c r="I1048" s="30" t="s">
        <v>3680</v>
      </c>
      <c r="J1048" s="70">
        <v>-9677.69</v>
      </c>
      <c r="K1048" s="70">
        <v>0</v>
      </c>
      <c r="L1048" s="70">
        <v>0</v>
      </c>
      <c r="M1048" s="30">
        <v>0</v>
      </c>
      <c r="N1048" s="30" t="s">
        <v>3672</v>
      </c>
      <c r="O1048" s="30" t="s">
        <v>8055</v>
      </c>
      <c r="P1048" s="30" t="s">
        <v>52</v>
      </c>
      <c r="Q1048" s="30">
        <v>2005</v>
      </c>
      <c r="R1048" s="34"/>
    </row>
    <row r="1049" spans="1:18" hidden="1">
      <c r="A1049" s="40" t="s">
        <v>10273</v>
      </c>
      <c r="B1049" s="30" t="s">
        <v>10274</v>
      </c>
      <c r="C1049" s="30"/>
      <c r="D1049" s="35">
        <v>38656</v>
      </c>
      <c r="E1049" s="70">
        <v>9677.69</v>
      </c>
      <c r="F1049" s="156" t="s">
        <v>3722</v>
      </c>
      <c r="G1049" s="156" t="s">
        <v>7656</v>
      </c>
      <c r="H1049" s="30" t="s">
        <v>1253</v>
      </c>
      <c r="I1049" s="30" t="s">
        <v>3680</v>
      </c>
      <c r="J1049" s="70">
        <v>-9677.69</v>
      </c>
      <c r="K1049" s="70">
        <v>0</v>
      </c>
      <c r="L1049" s="70">
        <v>0</v>
      </c>
      <c r="M1049" s="30">
        <v>0</v>
      </c>
      <c r="N1049" s="30" t="s">
        <v>3672</v>
      </c>
      <c r="O1049" s="30" t="s">
        <v>3750</v>
      </c>
      <c r="P1049" s="30" t="s">
        <v>177</v>
      </c>
      <c r="Q1049" s="30">
        <v>2005</v>
      </c>
      <c r="R1049" s="34"/>
    </row>
    <row r="1050" spans="1:18" hidden="1">
      <c r="A1050" s="40" t="s">
        <v>10275</v>
      </c>
      <c r="B1050" s="30" t="s">
        <v>10276</v>
      </c>
      <c r="C1050" s="30"/>
      <c r="D1050" s="35">
        <v>38656</v>
      </c>
      <c r="E1050" s="70">
        <v>66889.81</v>
      </c>
      <c r="F1050" s="156" t="s">
        <v>3722</v>
      </c>
      <c r="G1050" s="156" t="s">
        <v>4338</v>
      </c>
      <c r="H1050" s="30" t="s">
        <v>1253</v>
      </c>
      <c r="I1050" s="30" t="s">
        <v>3680</v>
      </c>
      <c r="J1050" s="70">
        <v>-66889.81</v>
      </c>
      <c r="K1050" s="70">
        <v>0</v>
      </c>
      <c r="L1050" s="70">
        <v>0</v>
      </c>
      <c r="M1050" s="30">
        <v>0</v>
      </c>
      <c r="N1050" s="30" t="s">
        <v>3672</v>
      </c>
      <c r="O1050" s="30" t="s">
        <v>3750</v>
      </c>
      <c r="P1050" s="30" t="s">
        <v>177</v>
      </c>
      <c r="Q1050" s="30">
        <v>2005</v>
      </c>
      <c r="R1050" s="34"/>
    </row>
    <row r="1051" spans="1:18" hidden="1">
      <c r="A1051" s="40" t="s">
        <v>2372</v>
      </c>
      <c r="B1051" s="30" t="s">
        <v>2373</v>
      </c>
      <c r="C1051" s="30"/>
      <c r="D1051" s="35">
        <v>38656</v>
      </c>
      <c r="E1051" s="70">
        <v>63981.38</v>
      </c>
      <c r="F1051" s="156" t="s">
        <v>3722</v>
      </c>
      <c r="G1051" s="156" t="s">
        <v>4338</v>
      </c>
      <c r="H1051" s="30" t="s">
        <v>319</v>
      </c>
      <c r="I1051" s="30" t="s">
        <v>3680</v>
      </c>
      <c r="J1051" s="70">
        <v>-63981.38</v>
      </c>
      <c r="K1051" s="70">
        <v>0</v>
      </c>
      <c r="L1051" s="70">
        <v>0</v>
      </c>
      <c r="M1051" s="30">
        <v>0</v>
      </c>
      <c r="N1051" s="30" t="s">
        <v>3672</v>
      </c>
      <c r="O1051" s="30" t="s">
        <v>8055</v>
      </c>
      <c r="P1051" s="30" t="s">
        <v>52</v>
      </c>
      <c r="Q1051" s="30">
        <v>2005</v>
      </c>
      <c r="R1051" s="34"/>
    </row>
    <row r="1052" spans="1:18" hidden="1">
      <c r="A1052" s="40" t="s">
        <v>817</v>
      </c>
      <c r="B1052" s="30" t="s">
        <v>10277</v>
      </c>
      <c r="C1052" s="30"/>
      <c r="D1052" s="35">
        <v>38656</v>
      </c>
      <c r="E1052" s="70">
        <v>52138.71</v>
      </c>
      <c r="F1052" s="156" t="s">
        <v>3722</v>
      </c>
      <c r="G1052" s="156" t="s">
        <v>10254</v>
      </c>
      <c r="H1052" s="30" t="s">
        <v>315</v>
      </c>
      <c r="I1052" s="30" t="s">
        <v>3680</v>
      </c>
      <c r="J1052" s="70">
        <v>-52138.71</v>
      </c>
      <c r="K1052" s="70">
        <v>0</v>
      </c>
      <c r="L1052" s="70">
        <v>0</v>
      </c>
      <c r="M1052" s="30">
        <v>0</v>
      </c>
      <c r="N1052" s="30" t="s">
        <v>3672</v>
      </c>
      <c r="O1052" s="30" t="s">
        <v>7984</v>
      </c>
      <c r="P1052" s="30" t="s">
        <v>29</v>
      </c>
      <c r="Q1052" s="30">
        <v>2000</v>
      </c>
      <c r="R1052" s="34"/>
    </row>
    <row r="1053" spans="1:18" hidden="1">
      <c r="A1053" s="40" t="s">
        <v>312</v>
      </c>
      <c r="B1053" s="30" t="s">
        <v>10278</v>
      </c>
      <c r="C1053" s="30"/>
      <c r="D1053" s="35">
        <v>38656</v>
      </c>
      <c r="E1053" s="70">
        <v>52991.8</v>
      </c>
      <c r="F1053" s="156" t="s">
        <v>3722</v>
      </c>
      <c r="G1053" s="156" t="s">
        <v>10254</v>
      </c>
      <c r="H1053" s="30" t="s">
        <v>315</v>
      </c>
      <c r="I1053" s="30" t="s">
        <v>3680</v>
      </c>
      <c r="J1053" s="70">
        <v>-52991.8</v>
      </c>
      <c r="K1053" s="70">
        <v>0</v>
      </c>
      <c r="L1053" s="70">
        <v>0</v>
      </c>
      <c r="M1053" s="30">
        <v>0</v>
      </c>
      <c r="N1053" s="30" t="s">
        <v>3672</v>
      </c>
      <c r="O1053" s="30" t="s">
        <v>7984</v>
      </c>
      <c r="P1053" s="30" t="s">
        <v>29</v>
      </c>
      <c r="Q1053" s="30">
        <v>2000</v>
      </c>
      <c r="R1053" s="34"/>
    </row>
    <row r="1054" spans="1:18" hidden="1">
      <c r="A1054" s="40" t="s">
        <v>10279</v>
      </c>
      <c r="B1054" s="30" t="s">
        <v>10280</v>
      </c>
      <c r="C1054" s="30"/>
      <c r="D1054" s="35">
        <v>38656</v>
      </c>
      <c r="E1054" s="70">
        <v>8845.52</v>
      </c>
      <c r="F1054" s="156" t="s">
        <v>3722</v>
      </c>
      <c r="G1054" s="156" t="s">
        <v>10254</v>
      </c>
      <c r="H1054" s="30" t="s">
        <v>315</v>
      </c>
      <c r="I1054" s="30" t="s">
        <v>3680</v>
      </c>
      <c r="J1054" s="70">
        <v>-8845.52</v>
      </c>
      <c r="K1054" s="70">
        <v>0</v>
      </c>
      <c r="L1054" s="70">
        <v>0</v>
      </c>
      <c r="M1054" s="30">
        <v>0</v>
      </c>
      <c r="N1054" s="30" t="s">
        <v>3672</v>
      </c>
      <c r="O1054" s="30" t="s">
        <v>7984</v>
      </c>
      <c r="P1054" s="30" t="s">
        <v>29</v>
      </c>
      <c r="Q1054" s="30">
        <v>2003</v>
      </c>
      <c r="R1054" s="34"/>
    </row>
    <row r="1055" spans="1:18" hidden="1">
      <c r="A1055" s="40" t="s">
        <v>2441</v>
      </c>
      <c r="B1055" s="30" t="s">
        <v>10281</v>
      </c>
      <c r="C1055" s="30"/>
      <c r="D1055" s="35">
        <v>38656</v>
      </c>
      <c r="E1055" s="70">
        <v>102982.37</v>
      </c>
      <c r="F1055" s="156" t="s">
        <v>3722</v>
      </c>
      <c r="G1055" s="156" t="s">
        <v>4338</v>
      </c>
      <c r="H1055" s="30" t="s">
        <v>1257</v>
      </c>
      <c r="I1055" s="30" t="s">
        <v>3680</v>
      </c>
      <c r="J1055" s="70">
        <v>-102982.37</v>
      </c>
      <c r="K1055" s="70">
        <v>0</v>
      </c>
      <c r="L1055" s="70">
        <v>0</v>
      </c>
      <c r="M1055" s="30">
        <v>0</v>
      </c>
      <c r="N1055" s="30" t="s">
        <v>3672</v>
      </c>
      <c r="O1055" s="30" t="s">
        <v>7988</v>
      </c>
      <c r="P1055" s="30" t="s">
        <v>171</v>
      </c>
      <c r="Q1055" s="30">
        <v>2005</v>
      </c>
      <c r="R1055" s="34"/>
    </row>
    <row r="1056" spans="1:18" hidden="1">
      <c r="A1056" s="40" t="s">
        <v>10263</v>
      </c>
      <c r="B1056" s="30" t="s">
        <v>10264</v>
      </c>
      <c r="C1056" s="30"/>
      <c r="D1056" s="35">
        <v>38594</v>
      </c>
      <c r="E1056" s="70">
        <v>33773.15</v>
      </c>
      <c r="F1056" s="156" t="s">
        <v>3722</v>
      </c>
      <c r="G1056" s="156" t="s">
        <v>4399</v>
      </c>
      <c r="H1056" s="30" t="s">
        <v>435</v>
      </c>
      <c r="I1056" s="30" t="s">
        <v>3680</v>
      </c>
      <c r="J1056" s="70">
        <v>-33773.15</v>
      </c>
      <c r="K1056" s="70">
        <v>0</v>
      </c>
      <c r="L1056" s="70">
        <v>0</v>
      </c>
      <c r="M1056" s="30">
        <v>0</v>
      </c>
      <c r="N1056" s="30" t="s">
        <v>3672</v>
      </c>
      <c r="O1056" s="30" t="s">
        <v>3754</v>
      </c>
      <c r="P1056" s="30" t="s">
        <v>100</v>
      </c>
      <c r="Q1056" s="30">
        <v>2005</v>
      </c>
      <c r="R1056" s="34"/>
    </row>
    <row r="1057" spans="1:18" hidden="1">
      <c r="A1057" s="40" t="s">
        <v>10259</v>
      </c>
      <c r="B1057" s="30" t="s">
        <v>10260</v>
      </c>
      <c r="C1057" s="30"/>
      <c r="D1057" s="35">
        <v>38564</v>
      </c>
      <c r="E1057" s="70">
        <v>23305.45</v>
      </c>
      <c r="F1057" s="156" t="s">
        <v>3722</v>
      </c>
      <c r="G1057" s="156" t="s">
        <v>4526</v>
      </c>
      <c r="H1057" s="30" t="s">
        <v>493</v>
      </c>
      <c r="I1057" s="30" t="s">
        <v>4359</v>
      </c>
      <c r="J1057" s="70">
        <v>-23305.45</v>
      </c>
      <c r="K1057" s="70">
        <v>0</v>
      </c>
      <c r="L1057" s="70">
        <v>0</v>
      </c>
      <c r="M1057" s="30">
        <v>0</v>
      </c>
      <c r="N1057" s="30" t="s">
        <v>3672</v>
      </c>
      <c r="O1057" s="30" t="s">
        <v>5337</v>
      </c>
      <c r="P1057" s="30" t="s">
        <v>55</v>
      </c>
      <c r="Q1057" s="30">
        <v>2005</v>
      </c>
      <c r="R1057" s="34"/>
    </row>
    <row r="1058" spans="1:18" hidden="1">
      <c r="A1058" s="40" t="s">
        <v>10261</v>
      </c>
      <c r="B1058" s="30" t="s">
        <v>10262</v>
      </c>
      <c r="C1058" s="30"/>
      <c r="D1058" s="35">
        <v>38564</v>
      </c>
      <c r="E1058" s="70">
        <v>2962.56</v>
      </c>
      <c r="F1058" s="156" t="s">
        <v>3722</v>
      </c>
      <c r="G1058" s="156" t="s">
        <v>4391</v>
      </c>
      <c r="H1058" s="30" t="s">
        <v>3759</v>
      </c>
      <c r="I1058" s="30" t="s">
        <v>3680</v>
      </c>
      <c r="J1058" s="70">
        <v>-2962.56</v>
      </c>
      <c r="K1058" s="70">
        <v>0</v>
      </c>
      <c r="L1058" s="70">
        <v>0</v>
      </c>
      <c r="M1058" s="30">
        <v>0</v>
      </c>
      <c r="N1058" s="30" t="s">
        <v>3672</v>
      </c>
      <c r="O1058" s="30" t="s">
        <v>3760</v>
      </c>
      <c r="P1058" s="30" t="s">
        <v>159</v>
      </c>
      <c r="Q1058" s="30">
        <v>2005</v>
      </c>
      <c r="R1058" s="34"/>
    </row>
    <row r="1059" spans="1:18" hidden="1">
      <c r="A1059" s="40" t="s">
        <v>10265</v>
      </c>
      <c r="B1059" s="30" t="s">
        <v>10266</v>
      </c>
      <c r="C1059" s="30"/>
      <c r="D1059" s="35">
        <v>38564</v>
      </c>
      <c r="E1059" s="70">
        <v>5603.2</v>
      </c>
      <c r="F1059" s="156" t="s">
        <v>3722</v>
      </c>
      <c r="G1059" s="156" t="s">
        <v>4599</v>
      </c>
      <c r="H1059" s="30" t="s">
        <v>2961</v>
      </c>
      <c r="I1059" s="30" t="s">
        <v>3780</v>
      </c>
      <c r="J1059" s="70">
        <v>-5603.2</v>
      </c>
      <c r="K1059" s="70">
        <v>0</v>
      </c>
      <c r="L1059" s="70">
        <v>0</v>
      </c>
      <c r="M1059" s="30">
        <v>0</v>
      </c>
      <c r="N1059" s="30" t="s">
        <v>3672</v>
      </c>
      <c r="O1059" s="30" t="s">
        <v>8653</v>
      </c>
      <c r="P1059" s="30" t="s">
        <v>170</v>
      </c>
      <c r="Q1059" s="30">
        <v>2005</v>
      </c>
      <c r="R1059" s="34"/>
    </row>
    <row r="1060" spans="1:18" hidden="1">
      <c r="A1060" s="40" t="s">
        <v>10267</v>
      </c>
      <c r="B1060" s="30" t="s">
        <v>10268</v>
      </c>
      <c r="C1060" s="30"/>
      <c r="D1060" s="35">
        <v>38564</v>
      </c>
      <c r="E1060" s="70">
        <v>8132.51</v>
      </c>
      <c r="F1060" s="156" t="s">
        <v>3722</v>
      </c>
      <c r="G1060" s="156" t="s">
        <v>4599</v>
      </c>
      <c r="H1060" s="30" t="s">
        <v>493</v>
      </c>
      <c r="I1060" s="30" t="s">
        <v>3780</v>
      </c>
      <c r="J1060" s="70">
        <v>-8132.51</v>
      </c>
      <c r="K1060" s="70">
        <v>0</v>
      </c>
      <c r="L1060" s="70">
        <v>0</v>
      </c>
      <c r="M1060" s="30">
        <v>0</v>
      </c>
      <c r="N1060" s="30" t="s">
        <v>3672</v>
      </c>
      <c r="O1060" s="30" t="s">
        <v>5337</v>
      </c>
      <c r="P1060" s="30" t="s">
        <v>55</v>
      </c>
      <c r="Q1060" s="30">
        <v>2005</v>
      </c>
      <c r="R1060" s="34"/>
    </row>
    <row r="1061" spans="1:18" hidden="1">
      <c r="A1061" s="40" t="s">
        <v>10269</v>
      </c>
      <c r="B1061" s="30" t="s">
        <v>10270</v>
      </c>
      <c r="C1061" s="30"/>
      <c r="D1061" s="35">
        <v>38564</v>
      </c>
      <c r="E1061" s="70">
        <v>7966.54</v>
      </c>
      <c r="F1061" s="156" t="s">
        <v>3722</v>
      </c>
      <c r="G1061" s="156" t="s">
        <v>4599</v>
      </c>
      <c r="H1061" s="30" t="s">
        <v>919</v>
      </c>
      <c r="I1061" s="30" t="s">
        <v>3780</v>
      </c>
      <c r="J1061" s="70">
        <v>-7966.54</v>
      </c>
      <c r="K1061" s="70">
        <v>0</v>
      </c>
      <c r="L1061" s="70">
        <v>0</v>
      </c>
      <c r="M1061" s="30">
        <v>0</v>
      </c>
      <c r="N1061" s="30" t="s">
        <v>3672</v>
      </c>
      <c r="O1061" s="30" t="s">
        <v>3823</v>
      </c>
      <c r="P1061" s="30" t="s">
        <v>54</v>
      </c>
      <c r="Q1061" s="30">
        <v>2005</v>
      </c>
      <c r="R1061" s="34"/>
    </row>
    <row r="1062" spans="1:18" hidden="1">
      <c r="A1062" s="40" t="s">
        <v>1254</v>
      </c>
      <c r="B1062" s="30" t="s">
        <v>1255</v>
      </c>
      <c r="C1062" s="30"/>
      <c r="D1062" s="35">
        <v>38533</v>
      </c>
      <c r="E1062" s="70">
        <v>11575.91</v>
      </c>
      <c r="F1062" s="156" t="s">
        <v>3722</v>
      </c>
      <c r="G1062" s="156" t="s">
        <v>3743</v>
      </c>
      <c r="H1062" s="30" t="s">
        <v>1253</v>
      </c>
      <c r="I1062" s="30" t="s">
        <v>3751</v>
      </c>
      <c r="J1062" s="70">
        <v>-11575.91</v>
      </c>
      <c r="K1062" s="70">
        <v>0</v>
      </c>
      <c r="L1062" s="70">
        <v>0</v>
      </c>
      <c r="M1062" s="30">
        <v>0</v>
      </c>
      <c r="N1062" s="30" t="s">
        <v>3672</v>
      </c>
      <c r="O1062" s="30" t="s">
        <v>3750</v>
      </c>
      <c r="P1062" s="30" t="s">
        <v>177</v>
      </c>
      <c r="Q1062" s="30">
        <v>2005</v>
      </c>
      <c r="R1062" s="34"/>
    </row>
    <row r="1063" spans="1:18" hidden="1">
      <c r="A1063" s="40" t="s">
        <v>3752</v>
      </c>
      <c r="B1063" s="30" t="s">
        <v>3753</v>
      </c>
      <c r="C1063" s="30"/>
      <c r="D1063" s="35">
        <v>38533</v>
      </c>
      <c r="E1063" s="70">
        <v>11575.91</v>
      </c>
      <c r="F1063" s="156" t="s">
        <v>3722</v>
      </c>
      <c r="G1063" s="156" t="s">
        <v>3743</v>
      </c>
      <c r="H1063" s="30" t="s">
        <v>435</v>
      </c>
      <c r="I1063" s="30" t="s">
        <v>3676</v>
      </c>
      <c r="J1063" s="70">
        <v>-11575.91</v>
      </c>
      <c r="K1063" s="70">
        <v>0</v>
      </c>
      <c r="L1063" s="70">
        <v>0</v>
      </c>
      <c r="M1063" s="30">
        <v>0</v>
      </c>
      <c r="N1063" s="30" t="s">
        <v>3672</v>
      </c>
      <c r="O1063" s="30" t="s">
        <v>3754</v>
      </c>
      <c r="P1063" s="30" t="s">
        <v>100</v>
      </c>
      <c r="Q1063" s="30">
        <v>2005</v>
      </c>
      <c r="R1063" s="34"/>
    </row>
    <row r="1064" spans="1:18" hidden="1">
      <c r="A1064" s="40" t="s">
        <v>3755</v>
      </c>
      <c r="B1064" s="30" t="s">
        <v>3756</v>
      </c>
      <c r="C1064" s="30"/>
      <c r="D1064" s="35">
        <v>38533</v>
      </c>
      <c r="E1064" s="70">
        <v>11575.91</v>
      </c>
      <c r="F1064" s="156" t="s">
        <v>3722</v>
      </c>
      <c r="G1064" s="156" t="s">
        <v>3743</v>
      </c>
      <c r="H1064" s="30" t="s">
        <v>1424</v>
      </c>
      <c r="I1064" s="30" t="s">
        <v>3676</v>
      </c>
      <c r="J1064" s="70">
        <v>-11575.91</v>
      </c>
      <c r="K1064" s="70">
        <v>0</v>
      </c>
      <c r="L1064" s="70">
        <v>0</v>
      </c>
      <c r="M1064" s="30">
        <v>0</v>
      </c>
      <c r="N1064" s="30" t="s">
        <v>3672</v>
      </c>
      <c r="O1064" s="30" t="s">
        <v>3757</v>
      </c>
      <c r="P1064" s="30" t="s">
        <v>176</v>
      </c>
      <c r="Q1064" s="30">
        <v>2005</v>
      </c>
      <c r="R1064" s="34"/>
    </row>
    <row r="1065" spans="1:18" hidden="1">
      <c r="A1065" s="40" t="s">
        <v>3758</v>
      </c>
      <c r="B1065" s="30" t="s">
        <v>3753</v>
      </c>
      <c r="C1065" s="30"/>
      <c r="D1065" s="35">
        <v>38533</v>
      </c>
      <c r="E1065" s="70">
        <v>11575.91</v>
      </c>
      <c r="F1065" s="156" t="s">
        <v>3722</v>
      </c>
      <c r="G1065" s="156" t="s">
        <v>3743</v>
      </c>
      <c r="H1065" s="30" t="s">
        <v>3759</v>
      </c>
      <c r="I1065" s="30" t="s">
        <v>3676</v>
      </c>
      <c r="J1065" s="70">
        <v>-11575.91</v>
      </c>
      <c r="K1065" s="70">
        <v>0</v>
      </c>
      <c r="L1065" s="70">
        <v>0</v>
      </c>
      <c r="M1065" s="30">
        <v>0</v>
      </c>
      <c r="N1065" s="30" t="s">
        <v>3672</v>
      </c>
      <c r="O1065" s="30" t="s">
        <v>3760</v>
      </c>
      <c r="P1065" s="30" t="s">
        <v>159</v>
      </c>
      <c r="Q1065" s="30">
        <v>2005</v>
      </c>
      <c r="R1065" s="34"/>
    </row>
    <row r="1066" spans="1:18" hidden="1">
      <c r="A1066" s="40" t="s">
        <v>1167</v>
      </c>
      <c r="B1066" s="30" t="s">
        <v>3756</v>
      </c>
      <c r="C1066" s="30"/>
      <c r="D1066" s="35">
        <v>38533</v>
      </c>
      <c r="E1066" s="70">
        <v>11575.91</v>
      </c>
      <c r="F1066" s="156" t="s">
        <v>3722</v>
      </c>
      <c r="G1066" s="156" t="s">
        <v>3743</v>
      </c>
      <c r="H1066" s="30" t="s">
        <v>698</v>
      </c>
      <c r="I1066" s="30" t="s">
        <v>3676</v>
      </c>
      <c r="J1066" s="70">
        <v>-11575.91</v>
      </c>
      <c r="K1066" s="70">
        <v>0</v>
      </c>
      <c r="L1066" s="70">
        <v>0</v>
      </c>
      <c r="M1066" s="30">
        <v>0</v>
      </c>
      <c r="N1066" s="30" t="s">
        <v>3672</v>
      </c>
      <c r="O1066" s="30" t="s">
        <v>3761</v>
      </c>
      <c r="P1066" s="30" t="s">
        <v>56</v>
      </c>
      <c r="Q1066" s="30">
        <v>2005</v>
      </c>
      <c r="R1066" s="34"/>
    </row>
    <row r="1067" spans="1:18" hidden="1">
      <c r="A1067" s="40" t="s">
        <v>3762</v>
      </c>
      <c r="B1067" s="30" t="s">
        <v>3763</v>
      </c>
      <c r="C1067" s="30"/>
      <c r="D1067" s="35">
        <v>38533</v>
      </c>
      <c r="E1067" s="70">
        <v>11575.91</v>
      </c>
      <c r="F1067" s="156" t="s">
        <v>3722</v>
      </c>
      <c r="G1067" s="156" t="s">
        <v>3743</v>
      </c>
      <c r="H1067" s="30" t="s">
        <v>484</v>
      </c>
      <c r="I1067" s="30" t="s">
        <v>3676</v>
      </c>
      <c r="J1067" s="70">
        <v>-11575.91</v>
      </c>
      <c r="K1067" s="70">
        <v>0</v>
      </c>
      <c r="L1067" s="70">
        <v>0</v>
      </c>
      <c r="M1067" s="30">
        <v>0</v>
      </c>
      <c r="N1067" s="30" t="s">
        <v>3672</v>
      </c>
      <c r="O1067" s="30" t="s">
        <v>3764</v>
      </c>
      <c r="P1067" s="30" t="s">
        <v>30</v>
      </c>
      <c r="Q1067" s="30">
        <v>2005</v>
      </c>
      <c r="R1067" s="34"/>
    </row>
    <row r="1068" spans="1:18" hidden="1">
      <c r="A1068" s="40" t="s">
        <v>3765</v>
      </c>
      <c r="B1068" s="30" t="s">
        <v>3753</v>
      </c>
      <c r="C1068" s="30"/>
      <c r="D1068" s="35">
        <v>38533</v>
      </c>
      <c r="E1068" s="70">
        <v>11575.91</v>
      </c>
      <c r="F1068" s="156" t="s">
        <v>3722</v>
      </c>
      <c r="G1068" s="156" t="s">
        <v>3743</v>
      </c>
      <c r="H1068" s="30" t="s">
        <v>591</v>
      </c>
      <c r="I1068" s="30" t="s">
        <v>3676</v>
      </c>
      <c r="J1068" s="70">
        <v>-11575.91</v>
      </c>
      <c r="K1068" s="70">
        <v>0</v>
      </c>
      <c r="L1068" s="70">
        <v>0</v>
      </c>
      <c r="M1068" s="30">
        <v>0</v>
      </c>
      <c r="N1068" s="30" t="s">
        <v>3672</v>
      </c>
      <c r="O1068" s="30" t="s">
        <v>3766</v>
      </c>
      <c r="P1068" s="30" t="s">
        <v>32</v>
      </c>
      <c r="Q1068" s="30">
        <v>2005</v>
      </c>
      <c r="R1068" s="34"/>
    </row>
    <row r="1069" spans="1:18" hidden="1">
      <c r="A1069" s="40" t="s">
        <v>10257</v>
      </c>
      <c r="B1069" s="30" t="s">
        <v>10258</v>
      </c>
      <c r="C1069" s="30"/>
      <c r="D1069" s="35">
        <v>38533</v>
      </c>
      <c r="E1069" s="70">
        <v>2655.38</v>
      </c>
      <c r="F1069" s="156" t="s">
        <v>3722</v>
      </c>
      <c r="G1069" s="156" t="s">
        <v>4456</v>
      </c>
      <c r="H1069" s="30" t="s">
        <v>580</v>
      </c>
      <c r="I1069" s="30" t="s">
        <v>3676</v>
      </c>
      <c r="J1069" s="70">
        <v>-2655.38</v>
      </c>
      <c r="K1069" s="70">
        <v>0</v>
      </c>
      <c r="L1069" s="70">
        <v>0</v>
      </c>
      <c r="M1069" s="30">
        <v>0</v>
      </c>
      <c r="N1069" s="30" t="s">
        <v>3672</v>
      </c>
      <c r="O1069" s="30" t="s">
        <v>4162</v>
      </c>
      <c r="P1069" s="30" t="s">
        <v>36</v>
      </c>
      <c r="Q1069" s="30">
        <v>2003</v>
      </c>
      <c r="R1069" s="34"/>
    </row>
    <row r="1070" spans="1:18" hidden="1">
      <c r="A1070" s="40" t="s">
        <v>10255</v>
      </c>
      <c r="B1070" s="30" t="s">
        <v>10256</v>
      </c>
      <c r="C1070" s="30"/>
      <c r="D1070" s="35">
        <v>38503</v>
      </c>
      <c r="E1070" s="70">
        <v>1908.65</v>
      </c>
      <c r="F1070" s="156" t="s">
        <v>3722</v>
      </c>
      <c r="G1070" s="156" t="s">
        <v>8302</v>
      </c>
      <c r="H1070" s="30" t="s">
        <v>315</v>
      </c>
      <c r="I1070" s="30" t="s">
        <v>3751</v>
      </c>
      <c r="J1070" s="70">
        <v>-1908.65</v>
      </c>
      <c r="K1070" s="70">
        <v>0</v>
      </c>
      <c r="L1070" s="70">
        <v>0</v>
      </c>
      <c r="M1070" s="30">
        <v>0</v>
      </c>
      <c r="N1070" s="30" t="s">
        <v>3672</v>
      </c>
      <c r="O1070" s="30" t="s">
        <v>7984</v>
      </c>
      <c r="P1070" s="30" t="s">
        <v>29</v>
      </c>
      <c r="Q1070" s="30">
        <v>2005</v>
      </c>
      <c r="R1070" s="34"/>
    </row>
    <row r="1071" spans="1:18" hidden="1">
      <c r="A1071" s="40" t="s">
        <v>1497</v>
      </c>
      <c r="B1071" s="30" t="s">
        <v>361</v>
      </c>
      <c r="C1071" s="30"/>
      <c r="D1071" s="35">
        <v>38503</v>
      </c>
      <c r="E1071" s="70">
        <v>11595.1</v>
      </c>
      <c r="F1071" s="156" t="s">
        <v>3722</v>
      </c>
      <c r="G1071" s="156" t="s">
        <v>4354</v>
      </c>
      <c r="H1071" s="30" t="s">
        <v>1334</v>
      </c>
      <c r="I1071" s="30" t="s">
        <v>3751</v>
      </c>
      <c r="J1071" s="70">
        <v>-11595.1</v>
      </c>
      <c r="K1071" s="70">
        <v>0</v>
      </c>
      <c r="L1071" s="70">
        <v>0</v>
      </c>
      <c r="M1071" s="30">
        <v>0</v>
      </c>
      <c r="N1071" s="30" t="s">
        <v>3672</v>
      </c>
      <c r="O1071" s="30" t="s">
        <v>9017</v>
      </c>
      <c r="P1071" s="30" t="s">
        <v>43</v>
      </c>
      <c r="Q1071" s="30">
        <v>2005</v>
      </c>
      <c r="R1071" s="34"/>
    </row>
    <row r="1072" spans="1:18" hidden="1">
      <c r="A1072" s="40" t="s">
        <v>867</v>
      </c>
      <c r="B1072" s="30" t="s">
        <v>361</v>
      </c>
      <c r="C1072" s="30"/>
      <c r="D1072" s="35">
        <v>38503</v>
      </c>
      <c r="E1072" s="70">
        <v>11595.1</v>
      </c>
      <c r="F1072" s="156" t="s">
        <v>3722</v>
      </c>
      <c r="G1072" s="156" t="s">
        <v>4354</v>
      </c>
      <c r="H1072" s="30" t="s">
        <v>1334</v>
      </c>
      <c r="I1072" s="30" t="s">
        <v>3751</v>
      </c>
      <c r="J1072" s="70">
        <v>-11595.1</v>
      </c>
      <c r="K1072" s="70">
        <v>0</v>
      </c>
      <c r="L1072" s="70">
        <v>0</v>
      </c>
      <c r="M1072" s="30">
        <v>0</v>
      </c>
      <c r="N1072" s="30" t="s">
        <v>3672</v>
      </c>
      <c r="O1072" s="30" t="s">
        <v>9017</v>
      </c>
      <c r="P1072" s="30" t="s">
        <v>43</v>
      </c>
      <c r="Q1072" s="30">
        <v>2005</v>
      </c>
      <c r="R1072" s="34"/>
    </row>
    <row r="1073" spans="1:18" hidden="1">
      <c r="A1073" s="40" t="s">
        <v>360</v>
      </c>
      <c r="B1073" s="30" t="s">
        <v>361</v>
      </c>
      <c r="C1073" s="30"/>
      <c r="D1073" s="35">
        <v>38503</v>
      </c>
      <c r="E1073" s="70">
        <v>11595.1</v>
      </c>
      <c r="F1073" s="156" t="s">
        <v>3722</v>
      </c>
      <c r="G1073" s="156" t="s">
        <v>4354</v>
      </c>
      <c r="H1073" s="30" t="s">
        <v>1334</v>
      </c>
      <c r="I1073" s="30" t="s">
        <v>3751</v>
      </c>
      <c r="J1073" s="70">
        <v>-11595.1</v>
      </c>
      <c r="K1073" s="70">
        <v>0</v>
      </c>
      <c r="L1073" s="70">
        <v>0</v>
      </c>
      <c r="M1073" s="30">
        <v>0</v>
      </c>
      <c r="N1073" s="30" t="s">
        <v>3672</v>
      </c>
      <c r="O1073" s="30" t="s">
        <v>9017</v>
      </c>
      <c r="P1073" s="30" t="s">
        <v>43</v>
      </c>
      <c r="Q1073" s="30">
        <v>2005</v>
      </c>
      <c r="R1073" s="34"/>
    </row>
    <row r="1074" spans="1:18" hidden="1">
      <c r="A1074" s="40" t="s">
        <v>952</v>
      </c>
      <c r="B1074" s="30" t="s">
        <v>361</v>
      </c>
      <c r="C1074" s="30"/>
      <c r="D1074" s="35">
        <v>38503</v>
      </c>
      <c r="E1074" s="70">
        <v>11595.1</v>
      </c>
      <c r="F1074" s="156" t="s">
        <v>3722</v>
      </c>
      <c r="G1074" s="156" t="s">
        <v>4354</v>
      </c>
      <c r="H1074" s="30" t="s">
        <v>1180</v>
      </c>
      <c r="I1074" s="30" t="s">
        <v>3751</v>
      </c>
      <c r="J1074" s="70">
        <v>-11595.1</v>
      </c>
      <c r="K1074" s="70">
        <v>0</v>
      </c>
      <c r="L1074" s="70">
        <v>0</v>
      </c>
      <c r="M1074" s="30">
        <v>0</v>
      </c>
      <c r="N1074" s="30" t="s">
        <v>3672</v>
      </c>
      <c r="O1074" s="30" t="s">
        <v>9627</v>
      </c>
      <c r="P1074" s="30" t="s">
        <v>41</v>
      </c>
      <c r="Q1074" s="30">
        <v>2005</v>
      </c>
      <c r="R1074" s="34"/>
    </row>
    <row r="1075" spans="1:18" hidden="1">
      <c r="A1075" s="40" t="s">
        <v>1154</v>
      </c>
      <c r="B1075" s="30" t="s">
        <v>361</v>
      </c>
      <c r="C1075" s="30"/>
      <c r="D1075" s="35">
        <v>38503</v>
      </c>
      <c r="E1075" s="70">
        <v>11595.1</v>
      </c>
      <c r="F1075" s="156" t="s">
        <v>3722</v>
      </c>
      <c r="G1075" s="156" t="s">
        <v>4354</v>
      </c>
      <c r="H1075" s="30" t="s">
        <v>1180</v>
      </c>
      <c r="I1075" s="30" t="s">
        <v>3751</v>
      </c>
      <c r="J1075" s="70">
        <v>-11595.1</v>
      </c>
      <c r="K1075" s="70">
        <v>0</v>
      </c>
      <c r="L1075" s="70">
        <v>0</v>
      </c>
      <c r="M1075" s="30">
        <v>0</v>
      </c>
      <c r="N1075" s="30" t="s">
        <v>3672</v>
      </c>
      <c r="O1075" s="30" t="s">
        <v>9627</v>
      </c>
      <c r="P1075" s="30" t="s">
        <v>41</v>
      </c>
      <c r="Q1075" s="30">
        <v>2005</v>
      </c>
      <c r="R1075" s="34"/>
    </row>
    <row r="1076" spans="1:18" hidden="1">
      <c r="A1076" s="40" t="s">
        <v>3446</v>
      </c>
      <c r="B1076" s="30" t="s">
        <v>361</v>
      </c>
      <c r="C1076" s="30"/>
      <c r="D1076" s="35">
        <v>38503</v>
      </c>
      <c r="E1076" s="70">
        <v>11595.1</v>
      </c>
      <c r="F1076" s="156" t="s">
        <v>3722</v>
      </c>
      <c r="G1076" s="156" t="s">
        <v>4354</v>
      </c>
      <c r="H1076" s="30" t="s">
        <v>1180</v>
      </c>
      <c r="I1076" s="30" t="s">
        <v>3751</v>
      </c>
      <c r="J1076" s="70">
        <v>-11595.1</v>
      </c>
      <c r="K1076" s="70">
        <v>0</v>
      </c>
      <c r="L1076" s="70">
        <v>0</v>
      </c>
      <c r="M1076" s="30">
        <v>0</v>
      </c>
      <c r="N1076" s="30" t="s">
        <v>3672</v>
      </c>
      <c r="O1076" s="30" t="s">
        <v>9627</v>
      </c>
      <c r="P1076" s="30" t="s">
        <v>41</v>
      </c>
      <c r="Q1076" s="30">
        <v>2005</v>
      </c>
      <c r="R1076" s="34"/>
    </row>
    <row r="1077" spans="1:18" hidden="1">
      <c r="A1077" s="40" t="s">
        <v>1331</v>
      </c>
      <c r="B1077" s="30" t="s">
        <v>1332</v>
      </c>
      <c r="C1077" s="30"/>
      <c r="D1077" s="35">
        <v>38442</v>
      </c>
      <c r="E1077" s="70">
        <v>115583.52</v>
      </c>
      <c r="F1077" s="156" t="s">
        <v>3722</v>
      </c>
      <c r="G1077" s="156" t="s">
        <v>10254</v>
      </c>
      <c r="H1077" s="30" t="s">
        <v>315</v>
      </c>
      <c r="I1077" s="30" t="s">
        <v>3680</v>
      </c>
      <c r="J1077" s="70">
        <v>-115583.52</v>
      </c>
      <c r="K1077" s="70">
        <v>0</v>
      </c>
      <c r="L1077" s="70">
        <v>0</v>
      </c>
      <c r="M1077" s="30">
        <v>0</v>
      </c>
      <c r="N1077" s="30" t="s">
        <v>3672</v>
      </c>
      <c r="O1077" s="30" t="s">
        <v>7984</v>
      </c>
      <c r="P1077" s="30" t="s">
        <v>29</v>
      </c>
      <c r="Q1077" s="30">
        <v>2005</v>
      </c>
      <c r="R1077" s="34"/>
    </row>
    <row r="1078" spans="1:18" hidden="1">
      <c r="A1078" s="40" t="s">
        <v>2438</v>
      </c>
      <c r="B1078" s="30" t="s">
        <v>2439</v>
      </c>
      <c r="C1078" s="30"/>
      <c r="D1078" s="35">
        <v>38442</v>
      </c>
      <c r="E1078" s="70">
        <v>38185.39</v>
      </c>
      <c r="F1078" s="156" t="s">
        <v>3722</v>
      </c>
      <c r="G1078" s="156" t="s">
        <v>252</v>
      </c>
      <c r="H1078" s="30" t="s">
        <v>315</v>
      </c>
      <c r="I1078" s="30" t="s">
        <v>3680</v>
      </c>
      <c r="J1078" s="70">
        <v>-38185.39</v>
      </c>
      <c r="K1078" s="70">
        <v>0</v>
      </c>
      <c r="L1078" s="70">
        <v>0</v>
      </c>
      <c r="M1078" s="30">
        <v>0</v>
      </c>
      <c r="N1078" s="30" t="s">
        <v>3672</v>
      </c>
      <c r="O1078" s="30" t="s">
        <v>7984</v>
      </c>
      <c r="P1078" s="30" t="s">
        <v>29</v>
      </c>
      <c r="Q1078" s="30">
        <v>2004</v>
      </c>
      <c r="R1078" s="34"/>
    </row>
    <row r="1079" spans="1:18" hidden="1">
      <c r="A1079" s="40" t="s">
        <v>10231</v>
      </c>
      <c r="B1079" s="30" t="s">
        <v>1718</v>
      </c>
      <c r="C1079" s="30"/>
      <c r="D1079" s="35">
        <v>38366</v>
      </c>
      <c r="E1079" s="70">
        <v>2350.3000000000002</v>
      </c>
      <c r="F1079" s="156" t="s">
        <v>3722</v>
      </c>
      <c r="G1079" s="156"/>
      <c r="H1079" s="30" t="s">
        <v>435</v>
      </c>
      <c r="I1079" s="30" t="s">
        <v>3680</v>
      </c>
      <c r="J1079" s="70">
        <v>-2350.3000000000002</v>
      </c>
      <c r="K1079" s="70">
        <v>0</v>
      </c>
      <c r="L1079" s="70">
        <v>0</v>
      </c>
      <c r="M1079" s="30">
        <v>0</v>
      </c>
      <c r="N1079" s="30" t="s">
        <v>3672</v>
      </c>
      <c r="O1079" s="30" t="s">
        <v>3754</v>
      </c>
      <c r="P1079" s="30" t="s">
        <v>100</v>
      </c>
      <c r="Q1079" s="30">
        <v>0</v>
      </c>
      <c r="R1079" s="34"/>
    </row>
    <row r="1080" spans="1:18" hidden="1">
      <c r="A1080" s="40" t="s">
        <v>1772</v>
      </c>
      <c r="B1080" s="30" t="s">
        <v>1773</v>
      </c>
      <c r="C1080" s="30"/>
      <c r="D1080" s="35">
        <v>38366</v>
      </c>
      <c r="E1080" s="70">
        <v>65657.570000000007</v>
      </c>
      <c r="F1080" s="156" t="s">
        <v>3722</v>
      </c>
      <c r="G1080" s="156"/>
      <c r="H1080" s="30" t="s">
        <v>674</v>
      </c>
      <c r="I1080" s="30" t="s">
        <v>3680</v>
      </c>
      <c r="J1080" s="70">
        <v>-65657.570000000007</v>
      </c>
      <c r="K1080" s="70">
        <v>0</v>
      </c>
      <c r="L1080" s="70">
        <v>0</v>
      </c>
      <c r="M1080" s="30">
        <v>0</v>
      </c>
      <c r="N1080" s="30" t="s">
        <v>3672</v>
      </c>
      <c r="O1080" s="30" t="s">
        <v>7663</v>
      </c>
      <c r="P1080" s="30" t="s">
        <v>94</v>
      </c>
      <c r="Q1080" s="30">
        <v>0</v>
      </c>
      <c r="R1080" s="34"/>
    </row>
    <row r="1081" spans="1:18" hidden="1">
      <c r="A1081" s="40" t="s">
        <v>10232</v>
      </c>
      <c r="B1081" s="30" t="s">
        <v>10233</v>
      </c>
      <c r="C1081" s="30"/>
      <c r="D1081" s="35">
        <v>38366</v>
      </c>
      <c r="E1081" s="70">
        <v>5843.89</v>
      </c>
      <c r="F1081" s="156" t="s">
        <v>3722</v>
      </c>
      <c r="G1081" s="156"/>
      <c r="H1081" s="30" t="s">
        <v>615</v>
      </c>
      <c r="I1081" s="30" t="s">
        <v>3680</v>
      </c>
      <c r="J1081" s="70">
        <v>-5843.89</v>
      </c>
      <c r="K1081" s="70">
        <v>0</v>
      </c>
      <c r="L1081" s="70">
        <v>0</v>
      </c>
      <c r="M1081" s="30">
        <v>0</v>
      </c>
      <c r="N1081" s="30" t="s">
        <v>3672</v>
      </c>
      <c r="O1081" s="30" t="s">
        <v>8516</v>
      </c>
      <c r="P1081" s="30" t="s">
        <v>128</v>
      </c>
      <c r="Q1081" s="30">
        <v>0</v>
      </c>
      <c r="R1081" s="34"/>
    </row>
    <row r="1082" spans="1:18" hidden="1">
      <c r="A1082" s="40" t="s">
        <v>436</v>
      </c>
      <c r="B1082" s="30" t="s">
        <v>437</v>
      </c>
      <c r="C1082" s="30"/>
      <c r="D1082" s="35">
        <v>38366</v>
      </c>
      <c r="E1082" s="70">
        <v>3285.53</v>
      </c>
      <c r="F1082" s="156" t="s">
        <v>3722</v>
      </c>
      <c r="G1082" s="156"/>
      <c r="H1082" s="30" t="s">
        <v>439</v>
      </c>
      <c r="I1082" s="30" t="s">
        <v>3680</v>
      </c>
      <c r="J1082" s="70">
        <v>-3285.53</v>
      </c>
      <c r="K1082" s="70">
        <v>0</v>
      </c>
      <c r="L1082" s="70">
        <v>0</v>
      </c>
      <c r="M1082" s="30">
        <v>0</v>
      </c>
      <c r="N1082" s="30" t="s">
        <v>3672</v>
      </c>
      <c r="O1082" s="30" t="s">
        <v>8562</v>
      </c>
      <c r="P1082" s="30" t="s">
        <v>99</v>
      </c>
      <c r="Q1082" s="30">
        <v>0</v>
      </c>
      <c r="R1082" s="34"/>
    </row>
    <row r="1083" spans="1:18" hidden="1">
      <c r="A1083" s="40" t="s">
        <v>10234</v>
      </c>
      <c r="B1083" s="30" t="s">
        <v>1718</v>
      </c>
      <c r="C1083" s="30"/>
      <c r="D1083" s="35">
        <v>38366</v>
      </c>
      <c r="E1083" s="70">
        <v>2350.3000000000002</v>
      </c>
      <c r="F1083" s="156" t="s">
        <v>3722</v>
      </c>
      <c r="G1083" s="156"/>
      <c r="H1083" s="30" t="s">
        <v>435</v>
      </c>
      <c r="I1083" s="30" t="s">
        <v>3680</v>
      </c>
      <c r="J1083" s="70">
        <v>-2350.3000000000002</v>
      </c>
      <c r="K1083" s="70">
        <v>0</v>
      </c>
      <c r="L1083" s="70">
        <v>0</v>
      </c>
      <c r="M1083" s="30">
        <v>0</v>
      </c>
      <c r="N1083" s="30" t="s">
        <v>3672</v>
      </c>
      <c r="O1083" s="30" t="s">
        <v>3754</v>
      </c>
      <c r="P1083" s="30" t="s">
        <v>100</v>
      </c>
      <c r="Q1083" s="30">
        <v>0</v>
      </c>
      <c r="R1083" s="34"/>
    </row>
    <row r="1084" spans="1:18" hidden="1">
      <c r="A1084" s="40" t="s">
        <v>10235</v>
      </c>
      <c r="B1084" s="30" t="s">
        <v>5280</v>
      </c>
      <c r="C1084" s="30"/>
      <c r="D1084" s="35">
        <v>38366</v>
      </c>
      <c r="E1084" s="70">
        <v>2172.54</v>
      </c>
      <c r="F1084" s="156" t="s">
        <v>3722</v>
      </c>
      <c r="G1084" s="156"/>
      <c r="H1084" s="30" t="s">
        <v>580</v>
      </c>
      <c r="I1084" s="30" t="s">
        <v>3680</v>
      </c>
      <c r="J1084" s="70">
        <v>-2172.54</v>
      </c>
      <c r="K1084" s="70">
        <v>0</v>
      </c>
      <c r="L1084" s="70">
        <v>0</v>
      </c>
      <c r="M1084" s="30">
        <v>0</v>
      </c>
      <c r="N1084" s="30" t="s">
        <v>3672</v>
      </c>
      <c r="O1084" s="30" t="s">
        <v>4162</v>
      </c>
      <c r="P1084" s="30" t="s">
        <v>36</v>
      </c>
      <c r="Q1084" s="30">
        <v>0</v>
      </c>
      <c r="R1084" s="34"/>
    </row>
    <row r="1085" spans="1:18" hidden="1">
      <c r="A1085" s="40" t="s">
        <v>10236</v>
      </c>
      <c r="B1085" s="30" t="s">
        <v>1035</v>
      </c>
      <c r="C1085" s="30"/>
      <c r="D1085" s="35">
        <v>38366</v>
      </c>
      <c r="E1085" s="70">
        <v>14931.29</v>
      </c>
      <c r="F1085" s="156" t="s">
        <v>3722</v>
      </c>
      <c r="G1085" s="156"/>
      <c r="H1085" s="30" t="s">
        <v>435</v>
      </c>
      <c r="I1085" s="30" t="s">
        <v>3680</v>
      </c>
      <c r="J1085" s="70">
        <v>-14931.29</v>
      </c>
      <c r="K1085" s="70">
        <v>0</v>
      </c>
      <c r="L1085" s="70">
        <v>0</v>
      </c>
      <c r="M1085" s="30">
        <v>0</v>
      </c>
      <c r="N1085" s="30" t="s">
        <v>3672</v>
      </c>
      <c r="O1085" s="30" t="s">
        <v>3754</v>
      </c>
      <c r="P1085" s="30" t="s">
        <v>100</v>
      </c>
      <c r="Q1085" s="30">
        <v>0</v>
      </c>
      <c r="R1085" s="34"/>
    </row>
    <row r="1086" spans="1:18" hidden="1">
      <c r="A1086" s="40" t="s">
        <v>10237</v>
      </c>
      <c r="B1086" s="30" t="s">
        <v>10238</v>
      </c>
      <c r="C1086" s="30"/>
      <c r="D1086" s="35">
        <v>38366</v>
      </c>
      <c r="E1086" s="70">
        <v>6359.62</v>
      </c>
      <c r="F1086" s="156" t="s">
        <v>3722</v>
      </c>
      <c r="G1086" s="156"/>
      <c r="H1086" s="30" t="s">
        <v>1405</v>
      </c>
      <c r="I1086" s="30" t="s">
        <v>3680</v>
      </c>
      <c r="J1086" s="70">
        <v>-6359.62</v>
      </c>
      <c r="K1086" s="70">
        <v>0</v>
      </c>
      <c r="L1086" s="70">
        <v>0</v>
      </c>
      <c r="M1086" s="30">
        <v>0</v>
      </c>
      <c r="N1086" s="30" t="s">
        <v>3672</v>
      </c>
      <c r="O1086" s="30" t="s">
        <v>8443</v>
      </c>
      <c r="P1086" s="30" t="s">
        <v>93</v>
      </c>
      <c r="Q1086" s="30">
        <v>0</v>
      </c>
      <c r="R1086" s="34"/>
    </row>
    <row r="1087" spans="1:18" hidden="1">
      <c r="A1087" s="40" t="s">
        <v>10239</v>
      </c>
      <c r="B1087" s="30" t="s">
        <v>10240</v>
      </c>
      <c r="C1087" s="30"/>
      <c r="D1087" s="35">
        <v>38366</v>
      </c>
      <c r="E1087" s="70">
        <v>49988.22</v>
      </c>
      <c r="F1087" s="156" t="s">
        <v>3722</v>
      </c>
      <c r="G1087" s="156"/>
      <c r="H1087" s="30" t="s">
        <v>698</v>
      </c>
      <c r="I1087" s="30" t="s">
        <v>3680</v>
      </c>
      <c r="J1087" s="70">
        <v>-49988.22</v>
      </c>
      <c r="K1087" s="70">
        <v>0</v>
      </c>
      <c r="L1087" s="70">
        <v>0</v>
      </c>
      <c r="M1087" s="30">
        <v>0</v>
      </c>
      <c r="N1087" s="30" t="s">
        <v>3672</v>
      </c>
      <c r="O1087" s="30" t="s">
        <v>3761</v>
      </c>
      <c r="P1087" s="30" t="s">
        <v>56</v>
      </c>
      <c r="Q1087" s="30">
        <v>0</v>
      </c>
      <c r="R1087" s="34"/>
    </row>
    <row r="1088" spans="1:18" hidden="1">
      <c r="A1088" s="40" t="s">
        <v>10241</v>
      </c>
      <c r="B1088" s="30" t="s">
        <v>10240</v>
      </c>
      <c r="C1088" s="30"/>
      <c r="D1088" s="35">
        <v>38366</v>
      </c>
      <c r="E1088" s="70">
        <v>48941.45</v>
      </c>
      <c r="F1088" s="156" t="s">
        <v>3722</v>
      </c>
      <c r="G1088" s="156"/>
      <c r="H1088" s="30" t="s">
        <v>698</v>
      </c>
      <c r="I1088" s="30" t="s">
        <v>3680</v>
      </c>
      <c r="J1088" s="70">
        <v>-48941.45</v>
      </c>
      <c r="K1088" s="70">
        <v>0</v>
      </c>
      <c r="L1088" s="70">
        <v>0</v>
      </c>
      <c r="M1088" s="30">
        <v>0</v>
      </c>
      <c r="N1088" s="30" t="s">
        <v>3672</v>
      </c>
      <c r="O1088" s="30" t="s">
        <v>3761</v>
      </c>
      <c r="P1088" s="30" t="s">
        <v>56</v>
      </c>
      <c r="Q1088" s="30">
        <v>0</v>
      </c>
      <c r="R1088" s="34"/>
    </row>
    <row r="1089" spans="1:18" hidden="1">
      <c r="A1089" s="40" t="s">
        <v>10242</v>
      </c>
      <c r="B1089" s="30" t="s">
        <v>10240</v>
      </c>
      <c r="C1089" s="30"/>
      <c r="D1089" s="35">
        <v>38366</v>
      </c>
      <c r="E1089" s="70">
        <v>48929.599999999999</v>
      </c>
      <c r="F1089" s="156" t="s">
        <v>3722</v>
      </c>
      <c r="G1089" s="156"/>
      <c r="H1089" s="30" t="s">
        <v>698</v>
      </c>
      <c r="I1089" s="30" t="s">
        <v>3680</v>
      </c>
      <c r="J1089" s="70">
        <v>-48929.599999999999</v>
      </c>
      <c r="K1089" s="70">
        <v>0</v>
      </c>
      <c r="L1089" s="70">
        <v>0</v>
      </c>
      <c r="M1089" s="30">
        <v>0</v>
      </c>
      <c r="N1089" s="30" t="s">
        <v>3672</v>
      </c>
      <c r="O1089" s="30" t="s">
        <v>3761</v>
      </c>
      <c r="P1089" s="30" t="s">
        <v>56</v>
      </c>
      <c r="Q1089" s="30">
        <v>0</v>
      </c>
      <c r="R1089" s="34"/>
    </row>
    <row r="1090" spans="1:18" hidden="1">
      <c r="A1090" s="40" t="s">
        <v>10243</v>
      </c>
      <c r="B1090" s="30" t="s">
        <v>10240</v>
      </c>
      <c r="C1090" s="30"/>
      <c r="D1090" s="35">
        <v>38366</v>
      </c>
      <c r="E1090" s="70">
        <v>48929.599999999999</v>
      </c>
      <c r="F1090" s="156" t="s">
        <v>3722</v>
      </c>
      <c r="G1090" s="156"/>
      <c r="H1090" s="30" t="s">
        <v>698</v>
      </c>
      <c r="I1090" s="30" t="s">
        <v>3680</v>
      </c>
      <c r="J1090" s="70">
        <v>-48929.599999999999</v>
      </c>
      <c r="K1090" s="70">
        <v>0</v>
      </c>
      <c r="L1090" s="70">
        <v>0</v>
      </c>
      <c r="M1090" s="30">
        <v>0</v>
      </c>
      <c r="N1090" s="30" t="s">
        <v>3672</v>
      </c>
      <c r="O1090" s="30" t="s">
        <v>3761</v>
      </c>
      <c r="P1090" s="30" t="s">
        <v>56</v>
      </c>
      <c r="Q1090" s="30">
        <v>0</v>
      </c>
      <c r="R1090" s="34"/>
    </row>
    <row r="1091" spans="1:18" hidden="1">
      <c r="A1091" s="40" t="s">
        <v>10244</v>
      </c>
      <c r="B1091" s="30" t="s">
        <v>10240</v>
      </c>
      <c r="C1091" s="30"/>
      <c r="D1091" s="35">
        <v>38366</v>
      </c>
      <c r="E1091" s="70">
        <v>48929.599999999999</v>
      </c>
      <c r="F1091" s="156" t="s">
        <v>3722</v>
      </c>
      <c r="G1091" s="156"/>
      <c r="H1091" s="30" t="s">
        <v>698</v>
      </c>
      <c r="I1091" s="30" t="s">
        <v>3680</v>
      </c>
      <c r="J1091" s="70">
        <v>-48929.599999999999</v>
      </c>
      <c r="K1091" s="70">
        <v>0</v>
      </c>
      <c r="L1091" s="70">
        <v>0</v>
      </c>
      <c r="M1091" s="30">
        <v>0</v>
      </c>
      <c r="N1091" s="30" t="s">
        <v>3672</v>
      </c>
      <c r="O1091" s="30" t="s">
        <v>3761</v>
      </c>
      <c r="P1091" s="30" t="s">
        <v>56</v>
      </c>
      <c r="Q1091" s="30">
        <v>0</v>
      </c>
      <c r="R1091" s="34"/>
    </row>
    <row r="1092" spans="1:18" hidden="1">
      <c r="A1092" s="40" t="s">
        <v>10245</v>
      </c>
      <c r="B1092" s="30" t="s">
        <v>10240</v>
      </c>
      <c r="C1092" s="30"/>
      <c r="D1092" s="35">
        <v>38366</v>
      </c>
      <c r="E1092" s="70">
        <v>48929.599999999999</v>
      </c>
      <c r="F1092" s="156" t="s">
        <v>3722</v>
      </c>
      <c r="G1092" s="156"/>
      <c r="H1092" s="30" t="s">
        <v>698</v>
      </c>
      <c r="I1092" s="30" t="s">
        <v>3680</v>
      </c>
      <c r="J1092" s="70">
        <v>-48929.599999999999</v>
      </c>
      <c r="K1092" s="70">
        <v>0</v>
      </c>
      <c r="L1092" s="70">
        <v>0</v>
      </c>
      <c r="M1092" s="30">
        <v>0</v>
      </c>
      <c r="N1092" s="30" t="s">
        <v>3672</v>
      </c>
      <c r="O1092" s="30" t="s">
        <v>3761</v>
      </c>
      <c r="P1092" s="30" t="s">
        <v>56</v>
      </c>
      <c r="Q1092" s="30">
        <v>0</v>
      </c>
      <c r="R1092" s="34"/>
    </row>
    <row r="1093" spans="1:18" hidden="1">
      <c r="A1093" s="40" t="s">
        <v>10246</v>
      </c>
      <c r="B1093" s="30" t="s">
        <v>10240</v>
      </c>
      <c r="C1093" s="30"/>
      <c r="D1093" s="35">
        <v>38366</v>
      </c>
      <c r="E1093" s="70">
        <v>48929.599999999999</v>
      </c>
      <c r="F1093" s="156" t="s">
        <v>3722</v>
      </c>
      <c r="G1093" s="156"/>
      <c r="H1093" s="30" t="s">
        <v>698</v>
      </c>
      <c r="I1093" s="30" t="s">
        <v>3680</v>
      </c>
      <c r="J1093" s="70">
        <v>-48929.599999999999</v>
      </c>
      <c r="K1093" s="70">
        <v>0</v>
      </c>
      <c r="L1093" s="70">
        <v>0</v>
      </c>
      <c r="M1093" s="30">
        <v>0</v>
      </c>
      <c r="N1093" s="30" t="s">
        <v>3672</v>
      </c>
      <c r="O1093" s="30" t="s">
        <v>3761</v>
      </c>
      <c r="P1093" s="30" t="s">
        <v>56</v>
      </c>
      <c r="Q1093" s="30">
        <v>0</v>
      </c>
      <c r="R1093" s="34"/>
    </row>
    <row r="1094" spans="1:18" hidden="1">
      <c r="A1094" s="40" t="s">
        <v>10247</v>
      </c>
      <c r="B1094" s="30" t="s">
        <v>10248</v>
      </c>
      <c r="C1094" s="30"/>
      <c r="D1094" s="35">
        <v>38366</v>
      </c>
      <c r="E1094" s="70">
        <v>5920.87</v>
      </c>
      <c r="F1094" s="156" t="s">
        <v>3722</v>
      </c>
      <c r="G1094" s="156"/>
      <c r="H1094" s="30" t="s">
        <v>580</v>
      </c>
      <c r="I1094" s="30" t="s">
        <v>3680</v>
      </c>
      <c r="J1094" s="70">
        <v>-5920.87</v>
      </c>
      <c r="K1094" s="70">
        <v>0</v>
      </c>
      <c r="L1094" s="70">
        <v>0</v>
      </c>
      <c r="M1094" s="30">
        <v>0</v>
      </c>
      <c r="N1094" s="30" t="s">
        <v>3672</v>
      </c>
      <c r="O1094" s="30" t="s">
        <v>4162</v>
      </c>
      <c r="P1094" s="30" t="s">
        <v>36</v>
      </c>
      <c r="Q1094" s="30">
        <v>0</v>
      </c>
      <c r="R1094" s="34"/>
    </row>
    <row r="1095" spans="1:18" hidden="1">
      <c r="A1095" s="40" t="s">
        <v>10249</v>
      </c>
      <c r="B1095" s="30" t="s">
        <v>10248</v>
      </c>
      <c r="C1095" s="30"/>
      <c r="D1095" s="35">
        <v>38366</v>
      </c>
      <c r="E1095" s="70">
        <v>5920.83</v>
      </c>
      <c r="F1095" s="156" t="s">
        <v>3722</v>
      </c>
      <c r="G1095" s="156"/>
      <c r="H1095" s="30" t="s">
        <v>580</v>
      </c>
      <c r="I1095" s="30" t="s">
        <v>3680</v>
      </c>
      <c r="J1095" s="70">
        <v>-5920.83</v>
      </c>
      <c r="K1095" s="70">
        <v>0</v>
      </c>
      <c r="L1095" s="70">
        <v>0</v>
      </c>
      <c r="M1095" s="30">
        <v>0</v>
      </c>
      <c r="N1095" s="30" t="s">
        <v>3672</v>
      </c>
      <c r="O1095" s="30" t="s">
        <v>4162</v>
      </c>
      <c r="P1095" s="30" t="s">
        <v>36</v>
      </c>
      <c r="Q1095" s="30">
        <v>0</v>
      </c>
      <c r="R1095" s="34"/>
    </row>
    <row r="1096" spans="1:18" hidden="1">
      <c r="A1096" s="40" t="s">
        <v>546</v>
      </c>
      <c r="B1096" s="30" t="s">
        <v>341</v>
      </c>
      <c r="C1096" s="30"/>
      <c r="D1096" s="35">
        <v>38366</v>
      </c>
      <c r="E1096" s="70">
        <v>13637.66</v>
      </c>
      <c r="F1096" s="156" t="s">
        <v>3722</v>
      </c>
      <c r="G1096" s="156"/>
      <c r="H1096" s="30" t="s">
        <v>1120</v>
      </c>
      <c r="I1096" s="30" t="s">
        <v>3680</v>
      </c>
      <c r="J1096" s="70">
        <v>-13637.66</v>
      </c>
      <c r="K1096" s="70">
        <v>0</v>
      </c>
      <c r="L1096" s="70">
        <v>0</v>
      </c>
      <c r="M1096" s="30">
        <v>0</v>
      </c>
      <c r="N1096" s="30" t="s">
        <v>3672</v>
      </c>
      <c r="O1096" s="30" t="s">
        <v>7952</v>
      </c>
      <c r="P1096" s="30" t="s">
        <v>46</v>
      </c>
      <c r="Q1096" s="30">
        <v>0</v>
      </c>
      <c r="R1096" s="34"/>
    </row>
    <row r="1097" spans="1:18" hidden="1">
      <c r="A1097" s="40" t="s">
        <v>1047</v>
      </c>
      <c r="B1097" s="30" t="s">
        <v>341</v>
      </c>
      <c r="C1097" s="30"/>
      <c r="D1097" s="35">
        <v>38366</v>
      </c>
      <c r="E1097" s="70">
        <v>11663.02</v>
      </c>
      <c r="F1097" s="156" t="s">
        <v>3722</v>
      </c>
      <c r="G1097" s="156"/>
      <c r="H1097" s="30" t="s">
        <v>1180</v>
      </c>
      <c r="I1097" s="30" t="s">
        <v>3680</v>
      </c>
      <c r="J1097" s="70">
        <v>-11663.02</v>
      </c>
      <c r="K1097" s="70">
        <v>0</v>
      </c>
      <c r="L1097" s="70">
        <v>0</v>
      </c>
      <c r="M1097" s="30">
        <v>0</v>
      </c>
      <c r="N1097" s="30" t="s">
        <v>3672</v>
      </c>
      <c r="O1097" s="30" t="s">
        <v>9627</v>
      </c>
      <c r="P1097" s="30" t="s">
        <v>41</v>
      </c>
      <c r="Q1097" s="30">
        <v>0</v>
      </c>
      <c r="R1097" s="34"/>
    </row>
    <row r="1098" spans="1:18" hidden="1">
      <c r="A1098" s="40" t="s">
        <v>1729</v>
      </c>
      <c r="B1098" s="30" t="s">
        <v>341</v>
      </c>
      <c r="C1098" s="30"/>
      <c r="D1098" s="35">
        <v>38366</v>
      </c>
      <c r="E1098" s="70">
        <v>11663.02</v>
      </c>
      <c r="F1098" s="156" t="s">
        <v>3722</v>
      </c>
      <c r="G1098" s="156"/>
      <c r="H1098" s="30" t="s">
        <v>1120</v>
      </c>
      <c r="I1098" s="30" t="s">
        <v>3680</v>
      </c>
      <c r="J1098" s="70">
        <v>-11663.02</v>
      </c>
      <c r="K1098" s="70">
        <v>0</v>
      </c>
      <c r="L1098" s="70">
        <v>0</v>
      </c>
      <c r="M1098" s="30">
        <v>0</v>
      </c>
      <c r="N1098" s="30" t="s">
        <v>3672</v>
      </c>
      <c r="O1098" s="30" t="s">
        <v>7952</v>
      </c>
      <c r="P1098" s="30" t="s">
        <v>46</v>
      </c>
      <c r="Q1098" s="30">
        <v>0</v>
      </c>
      <c r="R1098" s="34"/>
    </row>
    <row r="1099" spans="1:18" hidden="1">
      <c r="A1099" s="40" t="s">
        <v>548</v>
      </c>
      <c r="B1099" s="30" t="s">
        <v>341</v>
      </c>
      <c r="C1099" s="30"/>
      <c r="D1099" s="35">
        <v>38366</v>
      </c>
      <c r="E1099" s="70">
        <v>11663.02</v>
      </c>
      <c r="F1099" s="156" t="s">
        <v>3722</v>
      </c>
      <c r="G1099" s="156"/>
      <c r="H1099" s="30" t="s">
        <v>1120</v>
      </c>
      <c r="I1099" s="30" t="s">
        <v>3680</v>
      </c>
      <c r="J1099" s="70">
        <v>-11663.02</v>
      </c>
      <c r="K1099" s="70">
        <v>0</v>
      </c>
      <c r="L1099" s="70">
        <v>0</v>
      </c>
      <c r="M1099" s="30">
        <v>0</v>
      </c>
      <c r="N1099" s="30" t="s">
        <v>3672</v>
      </c>
      <c r="O1099" s="30" t="s">
        <v>7952</v>
      </c>
      <c r="P1099" s="30" t="s">
        <v>46</v>
      </c>
      <c r="Q1099" s="30">
        <v>0</v>
      </c>
      <c r="R1099" s="34"/>
    </row>
    <row r="1100" spans="1:18" hidden="1">
      <c r="A1100" s="40" t="s">
        <v>630</v>
      </c>
      <c r="B1100" s="30" t="s">
        <v>341</v>
      </c>
      <c r="C1100" s="30"/>
      <c r="D1100" s="35">
        <v>38366</v>
      </c>
      <c r="E1100" s="70">
        <v>11663.02</v>
      </c>
      <c r="F1100" s="156" t="s">
        <v>3722</v>
      </c>
      <c r="G1100" s="156"/>
      <c r="H1100" s="30" t="s">
        <v>1180</v>
      </c>
      <c r="I1100" s="30" t="s">
        <v>3680</v>
      </c>
      <c r="J1100" s="70">
        <v>-11663.02</v>
      </c>
      <c r="K1100" s="70">
        <v>0</v>
      </c>
      <c r="L1100" s="70">
        <v>0</v>
      </c>
      <c r="M1100" s="30">
        <v>0</v>
      </c>
      <c r="N1100" s="30" t="s">
        <v>3672</v>
      </c>
      <c r="O1100" s="30" t="s">
        <v>9627</v>
      </c>
      <c r="P1100" s="30" t="s">
        <v>41</v>
      </c>
      <c r="Q1100" s="30">
        <v>0</v>
      </c>
      <c r="R1100" s="34"/>
    </row>
    <row r="1101" spans="1:18" hidden="1">
      <c r="A1101" s="40" t="s">
        <v>924</v>
      </c>
      <c r="B1101" s="30" t="s">
        <v>341</v>
      </c>
      <c r="C1101" s="30"/>
      <c r="D1101" s="35">
        <v>38366</v>
      </c>
      <c r="E1101" s="70">
        <v>11663.02</v>
      </c>
      <c r="F1101" s="156" t="s">
        <v>3722</v>
      </c>
      <c r="G1101" s="156"/>
      <c r="H1101" s="30" t="s">
        <v>1120</v>
      </c>
      <c r="I1101" s="30" t="s">
        <v>3680</v>
      </c>
      <c r="J1101" s="70">
        <v>-11663.02</v>
      </c>
      <c r="K1101" s="70">
        <v>0</v>
      </c>
      <c r="L1101" s="70">
        <v>0</v>
      </c>
      <c r="M1101" s="30">
        <v>0</v>
      </c>
      <c r="N1101" s="30" t="s">
        <v>3672</v>
      </c>
      <c r="O1101" s="30" t="s">
        <v>7952</v>
      </c>
      <c r="P1101" s="30" t="s">
        <v>46</v>
      </c>
      <c r="Q1101" s="30">
        <v>0</v>
      </c>
      <c r="R1101" s="34"/>
    </row>
    <row r="1102" spans="1:18" hidden="1">
      <c r="A1102" s="40" t="s">
        <v>340</v>
      </c>
      <c r="B1102" s="30" t="s">
        <v>341</v>
      </c>
      <c r="C1102" s="30"/>
      <c r="D1102" s="35">
        <v>38366</v>
      </c>
      <c r="E1102" s="70">
        <v>11663.02</v>
      </c>
      <c r="F1102" s="156" t="s">
        <v>3722</v>
      </c>
      <c r="G1102" s="156"/>
      <c r="H1102" s="30" t="s">
        <v>1120</v>
      </c>
      <c r="I1102" s="30" t="s">
        <v>3680</v>
      </c>
      <c r="J1102" s="70">
        <v>-11663.02</v>
      </c>
      <c r="K1102" s="70">
        <v>0</v>
      </c>
      <c r="L1102" s="70">
        <v>0</v>
      </c>
      <c r="M1102" s="30">
        <v>0</v>
      </c>
      <c r="N1102" s="30" t="s">
        <v>3672</v>
      </c>
      <c r="O1102" s="30" t="s">
        <v>7952</v>
      </c>
      <c r="P1102" s="30" t="s">
        <v>46</v>
      </c>
      <c r="Q1102" s="30">
        <v>0</v>
      </c>
      <c r="R1102" s="34"/>
    </row>
    <row r="1103" spans="1:18" hidden="1">
      <c r="A1103" s="40" t="s">
        <v>430</v>
      </c>
      <c r="B1103" s="30" t="s">
        <v>341</v>
      </c>
      <c r="C1103" s="30"/>
      <c r="D1103" s="35">
        <v>38366</v>
      </c>
      <c r="E1103" s="70">
        <v>13637.49</v>
      </c>
      <c r="F1103" s="156" t="s">
        <v>3722</v>
      </c>
      <c r="G1103" s="156"/>
      <c r="H1103" s="30" t="s">
        <v>1120</v>
      </c>
      <c r="I1103" s="30" t="s">
        <v>3680</v>
      </c>
      <c r="J1103" s="70">
        <v>-13637.49</v>
      </c>
      <c r="K1103" s="70">
        <v>0</v>
      </c>
      <c r="L1103" s="70">
        <v>0</v>
      </c>
      <c r="M1103" s="30">
        <v>0</v>
      </c>
      <c r="N1103" s="30" t="s">
        <v>3672</v>
      </c>
      <c r="O1103" s="30" t="s">
        <v>7952</v>
      </c>
      <c r="P1103" s="30" t="s">
        <v>46</v>
      </c>
      <c r="Q1103" s="30">
        <v>0</v>
      </c>
      <c r="R1103" s="34"/>
    </row>
    <row r="1104" spans="1:18" hidden="1">
      <c r="A1104" s="40" t="s">
        <v>10250</v>
      </c>
      <c r="B1104" s="30" t="s">
        <v>1035</v>
      </c>
      <c r="C1104" s="30"/>
      <c r="D1104" s="35">
        <v>38366</v>
      </c>
      <c r="E1104" s="70">
        <v>14931.29</v>
      </c>
      <c r="F1104" s="156" t="s">
        <v>3722</v>
      </c>
      <c r="G1104" s="156"/>
      <c r="H1104" s="30" t="s">
        <v>435</v>
      </c>
      <c r="I1104" s="30" t="s">
        <v>3680</v>
      </c>
      <c r="J1104" s="70">
        <v>-14931.29</v>
      </c>
      <c r="K1104" s="70">
        <v>0</v>
      </c>
      <c r="L1104" s="70">
        <v>0</v>
      </c>
      <c r="M1104" s="30">
        <v>0</v>
      </c>
      <c r="N1104" s="30" t="s">
        <v>3672</v>
      </c>
      <c r="O1104" s="30" t="s">
        <v>3754</v>
      </c>
      <c r="P1104" s="30" t="s">
        <v>100</v>
      </c>
      <c r="Q1104" s="30">
        <v>0</v>
      </c>
      <c r="R1104" s="34"/>
    </row>
    <row r="1105" spans="1:18" hidden="1">
      <c r="A1105" s="40" t="s">
        <v>10251</v>
      </c>
      <c r="B1105" s="30" t="s">
        <v>10252</v>
      </c>
      <c r="C1105" s="30"/>
      <c r="D1105" s="35">
        <v>38366</v>
      </c>
      <c r="E1105" s="70">
        <v>4643.83</v>
      </c>
      <c r="F1105" s="156" t="s">
        <v>3722</v>
      </c>
      <c r="G1105" s="156"/>
      <c r="H1105" s="30" t="s">
        <v>1846</v>
      </c>
      <c r="I1105" s="30" t="s">
        <v>3680</v>
      </c>
      <c r="J1105" s="70">
        <v>-4643.83</v>
      </c>
      <c r="K1105" s="70">
        <v>0</v>
      </c>
      <c r="L1105" s="70">
        <v>0</v>
      </c>
      <c r="M1105" s="30">
        <v>0</v>
      </c>
      <c r="N1105" s="30" t="s">
        <v>3672</v>
      </c>
      <c r="O1105" s="30" t="s">
        <v>10253</v>
      </c>
      <c r="P1105" s="30" t="s">
        <v>81</v>
      </c>
      <c r="Q1105" s="30">
        <v>0</v>
      </c>
      <c r="R1105" s="34"/>
    </row>
    <row r="1106" spans="1:18" hidden="1">
      <c r="A1106" s="40" t="s">
        <v>10227</v>
      </c>
      <c r="B1106" s="30" t="s">
        <v>10228</v>
      </c>
      <c r="C1106" s="30"/>
      <c r="D1106" s="35">
        <v>38364</v>
      </c>
      <c r="E1106" s="70">
        <v>5214.1000000000004</v>
      </c>
      <c r="F1106" s="156" t="s">
        <v>3722</v>
      </c>
      <c r="G1106" s="156"/>
      <c r="H1106" s="30" t="s">
        <v>861</v>
      </c>
      <c r="I1106" s="30" t="s">
        <v>3680</v>
      </c>
      <c r="J1106" s="70">
        <v>-5214.1000000000004</v>
      </c>
      <c r="K1106" s="70">
        <v>0</v>
      </c>
      <c r="L1106" s="70">
        <v>0</v>
      </c>
      <c r="M1106" s="30">
        <v>0</v>
      </c>
      <c r="N1106" s="30" t="s">
        <v>3672</v>
      </c>
      <c r="O1106" s="30" t="s">
        <v>3915</v>
      </c>
      <c r="P1106" s="30" t="s">
        <v>69</v>
      </c>
      <c r="Q1106" s="30">
        <v>0</v>
      </c>
      <c r="R1106" s="34"/>
    </row>
    <row r="1107" spans="1:18" hidden="1">
      <c r="A1107" s="40" t="s">
        <v>10229</v>
      </c>
      <c r="B1107" s="30" t="s">
        <v>10228</v>
      </c>
      <c r="C1107" s="30"/>
      <c r="D1107" s="35">
        <v>38364</v>
      </c>
      <c r="E1107" s="70">
        <v>5214.1000000000004</v>
      </c>
      <c r="F1107" s="156" t="s">
        <v>3722</v>
      </c>
      <c r="G1107" s="156"/>
      <c r="H1107" s="30" t="s">
        <v>861</v>
      </c>
      <c r="I1107" s="30" t="s">
        <v>3680</v>
      </c>
      <c r="J1107" s="70">
        <v>-5214.1000000000004</v>
      </c>
      <c r="K1107" s="70">
        <v>0</v>
      </c>
      <c r="L1107" s="70">
        <v>0</v>
      </c>
      <c r="M1107" s="30">
        <v>0</v>
      </c>
      <c r="N1107" s="30" t="s">
        <v>3672</v>
      </c>
      <c r="O1107" s="30" t="s">
        <v>3915</v>
      </c>
      <c r="P1107" s="30" t="s">
        <v>69</v>
      </c>
      <c r="Q1107" s="30">
        <v>0</v>
      </c>
      <c r="R1107" s="34"/>
    </row>
    <row r="1108" spans="1:18" hidden="1">
      <c r="A1108" s="40" t="s">
        <v>1454</v>
      </c>
      <c r="B1108" s="30" t="s">
        <v>647</v>
      </c>
      <c r="C1108" s="30"/>
      <c r="D1108" s="35">
        <v>38357</v>
      </c>
      <c r="E1108" s="70">
        <v>3153.42</v>
      </c>
      <c r="F1108" s="156" t="s">
        <v>3722</v>
      </c>
      <c r="G1108" s="156"/>
      <c r="H1108" s="30" t="s">
        <v>435</v>
      </c>
      <c r="I1108" s="30" t="s">
        <v>3680</v>
      </c>
      <c r="J1108" s="70">
        <v>-3153.42</v>
      </c>
      <c r="K1108" s="70">
        <v>0</v>
      </c>
      <c r="L1108" s="70">
        <v>0</v>
      </c>
      <c r="M1108" s="30">
        <v>0</v>
      </c>
      <c r="N1108" s="30" t="s">
        <v>3672</v>
      </c>
      <c r="O1108" s="30" t="s">
        <v>3754</v>
      </c>
      <c r="P1108" s="30" t="s">
        <v>100</v>
      </c>
      <c r="Q1108" s="30">
        <v>0</v>
      </c>
      <c r="R1108" s="34"/>
    </row>
    <row r="1109" spans="1:18" hidden="1">
      <c r="A1109" s="40" t="s">
        <v>1721</v>
      </c>
      <c r="B1109" s="30" t="s">
        <v>647</v>
      </c>
      <c r="C1109" s="30"/>
      <c r="D1109" s="35">
        <v>38357</v>
      </c>
      <c r="E1109" s="70">
        <v>3153.42</v>
      </c>
      <c r="F1109" s="156" t="s">
        <v>3722</v>
      </c>
      <c r="G1109" s="156"/>
      <c r="H1109" s="30" t="s">
        <v>435</v>
      </c>
      <c r="I1109" s="30" t="s">
        <v>3680</v>
      </c>
      <c r="J1109" s="70">
        <v>-3153.42</v>
      </c>
      <c r="K1109" s="70">
        <v>0</v>
      </c>
      <c r="L1109" s="70">
        <v>0</v>
      </c>
      <c r="M1109" s="30">
        <v>0</v>
      </c>
      <c r="N1109" s="30" t="s">
        <v>3672</v>
      </c>
      <c r="O1109" s="30" t="s">
        <v>3754</v>
      </c>
      <c r="P1109" s="30" t="s">
        <v>100</v>
      </c>
      <c r="Q1109" s="30">
        <v>0</v>
      </c>
      <c r="R1109" s="34"/>
    </row>
    <row r="1110" spans="1:18" hidden="1">
      <c r="A1110" s="40" t="s">
        <v>10212</v>
      </c>
      <c r="B1110" s="30" t="s">
        <v>10213</v>
      </c>
      <c r="C1110" s="30"/>
      <c r="D1110" s="35">
        <v>38356</v>
      </c>
      <c r="E1110" s="70">
        <v>9854.51</v>
      </c>
      <c r="F1110" s="156" t="s">
        <v>3722</v>
      </c>
      <c r="G1110" s="156"/>
      <c r="H1110" s="30" t="s">
        <v>315</v>
      </c>
      <c r="I1110" s="30" t="s">
        <v>3680</v>
      </c>
      <c r="J1110" s="70">
        <v>-9854.51</v>
      </c>
      <c r="K1110" s="70">
        <v>0</v>
      </c>
      <c r="L1110" s="70">
        <v>0</v>
      </c>
      <c r="M1110" s="30">
        <v>0</v>
      </c>
      <c r="N1110" s="30" t="s">
        <v>3672</v>
      </c>
      <c r="O1110" s="30" t="s">
        <v>7984</v>
      </c>
      <c r="P1110" s="30" t="s">
        <v>29</v>
      </c>
      <c r="Q1110" s="30">
        <v>0</v>
      </c>
      <c r="R1110" s="34"/>
    </row>
    <row r="1111" spans="1:18" hidden="1">
      <c r="A1111" s="40" t="s">
        <v>10214</v>
      </c>
      <c r="B1111" s="30" t="s">
        <v>10213</v>
      </c>
      <c r="C1111" s="30"/>
      <c r="D1111" s="35">
        <v>38356</v>
      </c>
      <c r="E1111" s="70">
        <v>9854.51</v>
      </c>
      <c r="F1111" s="156" t="s">
        <v>3722</v>
      </c>
      <c r="G1111" s="156"/>
      <c r="H1111" s="30" t="s">
        <v>315</v>
      </c>
      <c r="I1111" s="30" t="s">
        <v>3680</v>
      </c>
      <c r="J1111" s="70">
        <v>-9854.51</v>
      </c>
      <c r="K1111" s="70">
        <v>0</v>
      </c>
      <c r="L1111" s="70">
        <v>0</v>
      </c>
      <c r="M1111" s="30">
        <v>0</v>
      </c>
      <c r="N1111" s="30" t="s">
        <v>3672</v>
      </c>
      <c r="O1111" s="30" t="s">
        <v>7984</v>
      </c>
      <c r="P1111" s="30" t="s">
        <v>29</v>
      </c>
      <c r="Q1111" s="30">
        <v>0</v>
      </c>
      <c r="R1111" s="34"/>
    </row>
    <row r="1112" spans="1:18" hidden="1">
      <c r="A1112" s="40" t="s">
        <v>10224</v>
      </c>
      <c r="B1112" s="30" t="s">
        <v>647</v>
      </c>
      <c r="C1112" s="30"/>
      <c r="D1112" s="35">
        <v>38356</v>
      </c>
      <c r="E1112" s="70">
        <v>2087.9</v>
      </c>
      <c r="F1112" s="156" t="s">
        <v>3722</v>
      </c>
      <c r="G1112" s="156"/>
      <c r="H1112" s="30" t="s">
        <v>315</v>
      </c>
      <c r="I1112" s="30" t="s">
        <v>3680</v>
      </c>
      <c r="J1112" s="70">
        <v>-2087.9</v>
      </c>
      <c r="K1112" s="70">
        <v>0</v>
      </c>
      <c r="L1112" s="70">
        <v>0</v>
      </c>
      <c r="M1112" s="30">
        <v>0</v>
      </c>
      <c r="N1112" s="30" t="s">
        <v>3672</v>
      </c>
      <c r="O1112" s="30" t="s">
        <v>7984</v>
      </c>
      <c r="P1112" s="30" t="s">
        <v>29</v>
      </c>
      <c r="Q1112" s="30">
        <v>0</v>
      </c>
      <c r="R1112" s="34"/>
    </row>
    <row r="1113" spans="1:18" hidden="1">
      <c r="A1113" s="40" t="s">
        <v>9933</v>
      </c>
      <c r="B1113" s="30" t="s">
        <v>9934</v>
      </c>
      <c r="C1113" s="30" t="s">
        <v>9935</v>
      </c>
      <c r="D1113" s="35">
        <v>38352</v>
      </c>
      <c r="E1113" s="70">
        <v>741.85</v>
      </c>
      <c r="F1113" s="156" t="s">
        <v>3722</v>
      </c>
      <c r="G1113" s="156" t="s">
        <v>9937</v>
      </c>
      <c r="H1113" s="30" t="s">
        <v>8490</v>
      </c>
      <c r="I1113" s="30" t="s">
        <v>3680</v>
      </c>
      <c r="J1113" s="70">
        <v>-741.85</v>
      </c>
      <c r="K1113" s="70">
        <v>0</v>
      </c>
      <c r="L1113" s="70">
        <v>0</v>
      </c>
      <c r="M1113" s="30">
        <v>0</v>
      </c>
      <c r="N1113" s="30" t="s">
        <v>3672</v>
      </c>
      <c r="O1113" s="30" t="s">
        <v>9936</v>
      </c>
      <c r="P1113" s="30" t="s">
        <v>65</v>
      </c>
      <c r="Q1113" s="30">
        <v>2008</v>
      </c>
      <c r="R1113" s="34" t="s">
        <v>9938</v>
      </c>
    </row>
    <row r="1114" spans="1:18" hidden="1">
      <c r="A1114" s="40" t="s">
        <v>10230</v>
      </c>
      <c r="B1114" s="30" t="s">
        <v>5280</v>
      </c>
      <c r="C1114" s="30"/>
      <c r="D1114" s="35">
        <v>38351</v>
      </c>
      <c r="E1114" s="70">
        <v>2172.54</v>
      </c>
      <c r="F1114" s="156" t="s">
        <v>3722</v>
      </c>
      <c r="G1114" s="156"/>
      <c r="H1114" s="30" t="s">
        <v>580</v>
      </c>
      <c r="I1114" s="30" t="s">
        <v>3680</v>
      </c>
      <c r="J1114" s="70">
        <v>-2172.54</v>
      </c>
      <c r="K1114" s="70">
        <v>0</v>
      </c>
      <c r="L1114" s="70">
        <v>0</v>
      </c>
      <c r="M1114" s="30">
        <v>0</v>
      </c>
      <c r="N1114" s="30" t="s">
        <v>3672</v>
      </c>
      <c r="O1114" s="30" t="s">
        <v>4162</v>
      </c>
      <c r="P1114" s="30" t="s">
        <v>36</v>
      </c>
      <c r="Q1114" s="30">
        <v>0</v>
      </c>
      <c r="R1114" s="34"/>
    </row>
    <row r="1115" spans="1:18" hidden="1">
      <c r="A1115" s="40" t="s">
        <v>2753</v>
      </c>
      <c r="B1115" s="30" t="s">
        <v>2754</v>
      </c>
      <c r="C1115" s="30"/>
      <c r="D1115" s="35">
        <v>38351</v>
      </c>
      <c r="E1115" s="70">
        <v>9815.94</v>
      </c>
      <c r="F1115" s="156" t="s">
        <v>3722</v>
      </c>
      <c r="G1115" s="156"/>
      <c r="H1115" s="30" t="s">
        <v>493</v>
      </c>
      <c r="I1115" s="30" t="s">
        <v>3680</v>
      </c>
      <c r="J1115" s="70">
        <v>-9815.94</v>
      </c>
      <c r="K1115" s="70">
        <v>0</v>
      </c>
      <c r="L1115" s="70">
        <v>0</v>
      </c>
      <c r="M1115" s="30">
        <v>0</v>
      </c>
      <c r="N1115" s="30" t="s">
        <v>3672</v>
      </c>
      <c r="O1115" s="30" t="s">
        <v>5337</v>
      </c>
      <c r="P1115" s="30" t="s">
        <v>55</v>
      </c>
      <c r="Q1115" s="30">
        <v>0</v>
      </c>
      <c r="R1115" s="34"/>
    </row>
    <row r="1116" spans="1:18" hidden="1">
      <c r="A1116" s="40" t="s">
        <v>10217</v>
      </c>
      <c r="B1116" s="30" t="s">
        <v>1718</v>
      </c>
      <c r="C1116" s="30"/>
      <c r="D1116" s="35">
        <v>38350</v>
      </c>
      <c r="E1116" s="70">
        <v>2567.5500000000002</v>
      </c>
      <c r="F1116" s="156" t="s">
        <v>3722</v>
      </c>
      <c r="G1116" s="156"/>
      <c r="H1116" s="30" t="s">
        <v>8129</v>
      </c>
      <c r="I1116" s="30" t="s">
        <v>3680</v>
      </c>
      <c r="J1116" s="70">
        <v>-2567.5500000000002</v>
      </c>
      <c r="K1116" s="70">
        <v>0</v>
      </c>
      <c r="L1116" s="70">
        <v>0</v>
      </c>
      <c r="M1116" s="30">
        <v>0</v>
      </c>
      <c r="N1116" s="30" t="s">
        <v>3672</v>
      </c>
      <c r="O1116" s="30" t="s">
        <v>8130</v>
      </c>
      <c r="P1116" s="30" t="s">
        <v>18</v>
      </c>
      <c r="Q1116" s="30">
        <v>0</v>
      </c>
      <c r="R1116" s="34"/>
    </row>
    <row r="1117" spans="1:18" hidden="1">
      <c r="A1117" s="40" t="s">
        <v>10218</v>
      </c>
      <c r="B1117" s="30" t="s">
        <v>10219</v>
      </c>
      <c r="C1117" s="30"/>
      <c r="D1117" s="35">
        <v>38350</v>
      </c>
      <c r="E1117" s="70">
        <v>7169.39</v>
      </c>
      <c r="F1117" s="156" t="s">
        <v>3722</v>
      </c>
      <c r="G1117" s="156"/>
      <c r="H1117" s="30" t="s">
        <v>10220</v>
      </c>
      <c r="I1117" s="30" t="s">
        <v>3680</v>
      </c>
      <c r="J1117" s="70">
        <v>-7169.39</v>
      </c>
      <c r="K1117" s="70">
        <v>0</v>
      </c>
      <c r="L1117" s="70">
        <v>0</v>
      </c>
      <c r="M1117" s="30">
        <v>0</v>
      </c>
      <c r="N1117" s="30" t="s">
        <v>3672</v>
      </c>
      <c r="O1117" s="30" t="s">
        <v>10221</v>
      </c>
      <c r="P1117" s="30" t="s">
        <v>126</v>
      </c>
      <c r="Q1117" s="30">
        <v>0</v>
      </c>
      <c r="R1117" s="34"/>
    </row>
    <row r="1118" spans="1:18" hidden="1">
      <c r="A1118" s="40" t="s">
        <v>10222</v>
      </c>
      <c r="B1118" s="30" t="s">
        <v>10223</v>
      </c>
      <c r="C1118" s="30"/>
      <c r="D1118" s="35">
        <v>38350</v>
      </c>
      <c r="E1118" s="70">
        <v>144347.41</v>
      </c>
      <c r="F1118" s="156" t="s">
        <v>3722</v>
      </c>
      <c r="G1118" s="156"/>
      <c r="H1118" s="30" t="s">
        <v>1236</v>
      </c>
      <c r="I1118" s="30" t="s">
        <v>3680</v>
      </c>
      <c r="J1118" s="70">
        <v>-134576.75</v>
      </c>
      <c r="K1118" s="70">
        <v>9770.66</v>
      </c>
      <c r="L1118" s="70">
        <v>-95.79</v>
      </c>
      <c r="M1118" s="30">
        <v>0</v>
      </c>
      <c r="N1118" s="30" t="s">
        <v>3672</v>
      </c>
      <c r="O1118" s="30" t="s">
        <v>8154</v>
      </c>
      <c r="P1118" s="30" t="s">
        <v>58</v>
      </c>
      <c r="Q1118" s="30">
        <v>0</v>
      </c>
      <c r="R1118" s="34"/>
    </row>
    <row r="1119" spans="1:18" hidden="1">
      <c r="A1119" s="40" t="s">
        <v>2924</v>
      </c>
      <c r="B1119" s="30" t="s">
        <v>2925</v>
      </c>
      <c r="C1119" s="30"/>
      <c r="D1119" s="35">
        <v>38350</v>
      </c>
      <c r="E1119" s="70">
        <v>42254.66</v>
      </c>
      <c r="F1119" s="156" t="s">
        <v>3722</v>
      </c>
      <c r="G1119" s="156"/>
      <c r="H1119" s="30" t="s">
        <v>387</v>
      </c>
      <c r="I1119" s="30" t="s">
        <v>3680</v>
      </c>
      <c r="J1119" s="70">
        <v>-42254.66</v>
      </c>
      <c r="K1119" s="70">
        <v>0</v>
      </c>
      <c r="L1119" s="70">
        <v>0</v>
      </c>
      <c r="M1119" s="30">
        <v>0</v>
      </c>
      <c r="N1119" s="30" t="s">
        <v>3672</v>
      </c>
      <c r="O1119" s="30" t="s">
        <v>3884</v>
      </c>
      <c r="P1119" s="30" t="s">
        <v>61</v>
      </c>
      <c r="Q1119" s="30">
        <v>0</v>
      </c>
      <c r="R1119" s="34"/>
    </row>
    <row r="1120" spans="1:18" hidden="1">
      <c r="A1120" s="40" t="s">
        <v>10225</v>
      </c>
      <c r="B1120" s="30" t="s">
        <v>10226</v>
      </c>
      <c r="C1120" s="30"/>
      <c r="D1120" s="35">
        <v>38350</v>
      </c>
      <c r="E1120" s="70">
        <v>14799.24</v>
      </c>
      <c r="F1120" s="156" t="s">
        <v>3722</v>
      </c>
      <c r="G1120" s="156"/>
      <c r="H1120" s="30" t="s">
        <v>387</v>
      </c>
      <c r="I1120" s="30" t="s">
        <v>3680</v>
      </c>
      <c r="J1120" s="70">
        <v>-14799.24</v>
      </c>
      <c r="K1120" s="70">
        <v>0</v>
      </c>
      <c r="L1120" s="70">
        <v>0</v>
      </c>
      <c r="M1120" s="30">
        <v>0</v>
      </c>
      <c r="N1120" s="30" t="s">
        <v>3672</v>
      </c>
      <c r="O1120" s="30" t="s">
        <v>3884</v>
      </c>
      <c r="P1120" s="30" t="s">
        <v>61</v>
      </c>
      <c r="Q1120" s="30">
        <v>0</v>
      </c>
      <c r="R1120" s="34"/>
    </row>
    <row r="1121" spans="1:18" hidden="1">
      <c r="A1121" s="40" t="s">
        <v>7644</v>
      </c>
      <c r="B1121" s="30" t="s">
        <v>7645</v>
      </c>
      <c r="C1121" s="30"/>
      <c r="D1121" s="35">
        <v>38321</v>
      </c>
      <c r="E1121" s="70">
        <v>67181.67</v>
      </c>
      <c r="F1121" s="156" t="s">
        <v>3722</v>
      </c>
      <c r="G1121" s="156" t="s">
        <v>3907</v>
      </c>
      <c r="H1121" s="30" t="s">
        <v>2079</v>
      </c>
      <c r="I1121" s="30" t="s">
        <v>3751</v>
      </c>
      <c r="J1121" s="70">
        <v>-67181.67</v>
      </c>
      <c r="K1121" s="70">
        <v>0</v>
      </c>
      <c r="L1121" s="70">
        <v>0</v>
      </c>
      <c r="M1121" s="30">
        <v>0</v>
      </c>
      <c r="N1121" s="30" t="s">
        <v>3672</v>
      </c>
      <c r="O1121" s="30" t="s">
        <v>3878</v>
      </c>
      <c r="P1121" s="30" t="s">
        <v>79</v>
      </c>
      <c r="Q1121" s="30">
        <v>2003</v>
      </c>
      <c r="R1121" s="34"/>
    </row>
    <row r="1122" spans="1:18" hidden="1">
      <c r="A1122" s="40" t="s">
        <v>10215</v>
      </c>
      <c r="B1122" s="30" t="s">
        <v>10216</v>
      </c>
      <c r="C1122" s="30"/>
      <c r="D1122" s="35">
        <v>38321</v>
      </c>
      <c r="E1122" s="70">
        <v>476211.42</v>
      </c>
      <c r="F1122" s="156" t="s">
        <v>3722</v>
      </c>
      <c r="G1122" s="156"/>
      <c r="H1122" s="30" t="s">
        <v>1257</v>
      </c>
      <c r="I1122" s="30" t="s">
        <v>3680</v>
      </c>
      <c r="J1122" s="70">
        <v>-476211.42</v>
      </c>
      <c r="K1122" s="70">
        <v>0</v>
      </c>
      <c r="L1122" s="70">
        <v>0</v>
      </c>
      <c r="M1122" s="30">
        <v>0</v>
      </c>
      <c r="N1122" s="30" t="s">
        <v>3672</v>
      </c>
      <c r="O1122" s="30" t="s">
        <v>7988</v>
      </c>
      <c r="P1122" s="30" t="s">
        <v>171</v>
      </c>
      <c r="Q1122" s="30">
        <v>0</v>
      </c>
      <c r="R1122" s="34"/>
    </row>
    <row r="1123" spans="1:18" hidden="1">
      <c r="A1123" s="40" t="s">
        <v>2369</v>
      </c>
      <c r="B1123" s="30" t="s">
        <v>2370</v>
      </c>
      <c r="C1123" s="30"/>
      <c r="D1123" s="35">
        <v>38321</v>
      </c>
      <c r="E1123" s="70">
        <v>21741.200000000001</v>
      </c>
      <c r="F1123" s="156" t="s">
        <v>3722</v>
      </c>
      <c r="G1123" s="156"/>
      <c r="H1123" s="30" t="s">
        <v>319</v>
      </c>
      <c r="I1123" s="30" t="s">
        <v>3680</v>
      </c>
      <c r="J1123" s="70">
        <v>-21741.200000000001</v>
      </c>
      <c r="K1123" s="70">
        <v>0</v>
      </c>
      <c r="L1123" s="70">
        <v>0</v>
      </c>
      <c r="M1123" s="30">
        <v>0</v>
      </c>
      <c r="N1123" s="30" t="s">
        <v>3672</v>
      </c>
      <c r="O1123" s="30" t="s">
        <v>8055</v>
      </c>
      <c r="P1123" s="30" t="s">
        <v>52</v>
      </c>
      <c r="Q1123" s="30">
        <v>0</v>
      </c>
      <c r="R1123" s="34"/>
    </row>
    <row r="1124" spans="1:18" hidden="1">
      <c r="A1124" s="40" t="s">
        <v>1711</v>
      </c>
      <c r="B1124" s="30" t="s">
        <v>1218</v>
      </c>
      <c r="C1124" s="30"/>
      <c r="D1124" s="35">
        <v>38315</v>
      </c>
      <c r="E1124" s="70">
        <v>19561.939999999999</v>
      </c>
      <c r="F1124" s="156" t="s">
        <v>3722</v>
      </c>
      <c r="G1124" s="156"/>
      <c r="H1124" s="30" t="s">
        <v>861</v>
      </c>
      <c r="I1124" s="30" t="s">
        <v>3680</v>
      </c>
      <c r="J1124" s="70">
        <v>-19561.939999999999</v>
      </c>
      <c r="K1124" s="70">
        <v>0</v>
      </c>
      <c r="L1124" s="70">
        <v>0</v>
      </c>
      <c r="M1124" s="30">
        <v>0</v>
      </c>
      <c r="N1124" s="30" t="s">
        <v>3672</v>
      </c>
      <c r="O1124" s="30" t="s">
        <v>3915</v>
      </c>
      <c r="P1124" s="30" t="s">
        <v>69</v>
      </c>
      <c r="Q1124" s="30">
        <v>0</v>
      </c>
      <c r="R1124" s="34"/>
    </row>
    <row r="1125" spans="1:18" hidden="1">
      <c r="A1125" s="40" t="s">
        <v>7651</v>
      </c>
      <c r="B1125" s="30" t="s">
        <v>7652</v>
      </c>
      <c r="C1125" s="30"/>
      <c r="D1125" s="35">
        <v>38260</v>
      </c>
      <c r="E1125" s="70">
        <v>7732.29</v>
      </c>
      <c r="F1125" s="156" t="s">
        <v>3722</v>
      </c>
      <c r="G1125" s="156" t="s">
        <v>4439</v>
      </c>
      <c r="H1125" s="30" t="s">
        <v>7653</v>
      </c>
      <c r="I1125" s="30" t="s">
        <v>3751</v>
      </c>
      <c r="J1125" s="70">
        <v>-7732.29</v>
      </c>
      <c r="K1125" s="70">
        <v>0</v>
      </c>
      <c r="L1125" s="70">
        <v>0</v>
      </c>
      <c r="M1125" s="30">
        <v>0</v>
      </c>
      <c r="N1125" s="30" t="s">
        <v>3672</v>
      </c>
      <c r="O1125" s="30" t="s">
        <v>4072</v>
      </c>
      <c r="P1125" s="30" t="s">
        <v>76</v>
      </c>
      <c r="Q1125" s="30">
        <v>2004</v>
      </c>
      <c r="R1125" s="34"/>
    </row>
    <row r="1126" spans="1:18" hidden="1">
      <c r="A1126" s="40" t="s">
        <v>7658</v>
      </c>
      <c r="B1126" s="30" t="s">
        <v>7659</v>
      </c>
      <c r="C1126" s="30"/>
      <c r="D1126" s="35">
        <v>38260</v>
      </c>
      <c r="E1126" s="70">
        <v>8372.17</v>
      </c>
      <c r="F1126" s="156" t="s">
        <v>3722</v>
      </c>
      <c r="G1126" s="156" t="s">
        <v>4439</v>
      </c>
      <c r="H1126" s="30" t="s">
        <v>7653</v>
      </c>
      <c r="I1126" s="30" t="s">
        <v>3680</v>
      </c>
      <c r="J1126" s="70">
        <v>-8372.17</v>
      </c>
      <c r="K1126" s="70">
        <v>0</v>
      </c>
      <c r="L1126" s="70">
        <v>0</v>
      </c>
      <c r="M1126" s="30">
        <v>0</v>
      </c>
      <c r="N1126" s="30" t="s">
        <v>3672</v>
      </c>
      <c r="O1126" s="30" t="s">
        <v>4072</v>
      </c>
      <c r="P1126" s="30" t="s">
        <v>76</v>
      </c>
      <c r="Q1126" s="30">
        <v>2004</v>
      </c>
      <c r="R1126" s="34"/>
    </row>
    <row r="1127" spans="1:18" hidden="1">
      <c r="A1127" s="40" t="s">
        <v>10191</v>
      </c>
      <c r="B1127" s="30" t="s">
        <v>10192</v>
      </c>
      <c r="C1127" s="30"/>
      <c r="D1127" s="35">
        <v>38236</v>
      </c>
      <c r="E1127" s="70">
        <v>3521.34</v>
      </c>
      <c r="F1127" s="156" t="s">
        <v>3722</v>
      </c>
      <c r="G1127" s="156"/>
      <c r="H1127" s="30" t="s">
        <v>679</v>
      </c>
      <c r="I1127" s="30" t="s">
        <v>3680</v>
      </c>
      <c r="J1127" s="70">
        <v>-3521.34</v>
      </c>
      <c r="K1127" s="70">
        <v>0</v>
      </c>
      <c r="L1127" s="70">
        <v>0</v>
      </c>
      <c r="M1127" s="30">
        <v>0</v>
      </c>
      <c r="N1127" s="30" t="s">
        <v>3672</v>
      </c>
      <c r="O1127" s="30" t="s">
        <v>3673</v>
      </c>
      <c r="P1127" s="30" t="s">
        <v>59</v>
      </c>
      <c r="Q1127" s="30">
        <v>0</v>
      </c>
      <c r="R1127" s="34"/>
    </row>
    <row r="1128" spans="1:18" hidden="1">
      <c r="A1128" s="40" t="s">
        <v>10201</v>
      </c>
      <c r="B1128" s="30" t="s">
        <v>10202</v>
      </c>
      <c r="C1128" s="30"/>
      <c r="D1128" s="35">
        <v>38236</v>
      </c>
      <c r="E1128" s="70">
        <v>9420.5300000000007</v>
      </c>
      <c r="F1128" s="156" t="s">
        <v>3722</v>
      </c>
      <c r="G1128" s="156"/>
      <c r="H1128" s="30" t="s">
        <v>580</v>
      </c>
      <c r="I1128" s="30" t="s">
        <v>3680</v>
      </c>
      <c r="J1128" s="70">
        <v>-9420.5300000000007</v>
      </c>
      <c r="K1128" s="70">
        <v>0</v>
      </c>
      <c r="L1128" s="70">
        <v>0</v>
      </c>
      <c r="M1128" s="30">
        <v>0</v>
      </c>
      <c r="N1128" s="30" t="s">
        <v>3672</v>
      </c>
      <c r="O1128" s="30" t="s">
        <v>4162</v>
      </c>
      <c r="P1128" s="30" t="s">
        <v>36</v>
      </c>
      <c r="Q1128" s="30">
        <v>0</v>
      </c>
      <c r="R1128" s="34"/>
    </row>
    <row r="1129" spans="1:18" hidden="1">
      <c r="A1129" s="40" t="s">
        <v>10210</v>
      </c>
      <c r="B1129" s="30" t="s">
        <v>10211</v>
      </c>
      <c r="C1129" s="30"/>
      <c r="D1129" s="35">
        <v>38131</v>
      </c>
      <c r="E1129" s="70">
        <v>22092.61</v>
      </c>
      <c r="F1129" s="156" t="s">
        <v>3722</v>
      </c>
      <c r="G1129" s="156"/>
      <c r="H1129" s="30" t="s">
        <v>580</v>
      </c>
      <c r="I1129" s="30" t="s">
        <v>3680</v>
      </c>
      <c r="J1129" s="70">
        <v>-22092.61</v>
      </c>
      <c r="K1129" s="70">
        <v>0</v>
      </c>
      <c r="L1129" s="70">
        <v>0</v>
      </c>
      <c r="M1129" s="30">
        <v>0</v>
      </c>
      <c r="N1129" s="30" t="s">
        <v>3672</v>
      </c>
      <c r="O1129" s="30" t="s">
        <v>4162</v>
      </c>
      <c r="P1129" s="30" t="s">
        <v>36</v>
      </c>
      <c r="Q1129" s="30">
        <v>0</v>
      </c>
      <c r="R1129" s="34"/>
    </row>
    <row r="1130" spans="1:18" hidden="1">
      <c r="A1130" s="40" t="s">
        <v>10203</v>
      </c>
      <c r="B1130" s="30" t="s">
        <v>741</v>
      </c>
      <c r="C1130" s="30"/>
      <c r="D1130" s="35">
        <v>38077</v>
      </c>
      <c r="E1130" s="70">
        <v>1929.56</v>
      </c>
      <c r="F1130" s="156" t="s">
        <v>3722</v>
      </c>
      <c r="G1130" s="156"/>
      <c r="H1130" s="30" t="s">
        <v>580</v>
      </c>
      <c r="I1130" s="30" t="s">
        <v>3680</v>
      </c>
      <c r="J1130" s="70">
        <v>-1929.56</v>
      </c>
      <c r="K1130" s="70">
        <v>0</v>
      </c>
      <c r="L1130" s="70">
        <v>0</v>
      </c>
      <c r="M1130" s="30">
        <v>0</v>
      </c>
      <c r="N1130" s="30" t="s">
        <v>3672</v>
      </c>
      <c r="O1130" s="30" t="s">
        <v>4162</v>
      </c>
      <c r="P1130" s="30" t="s">
        <v>36</v>
      </c>
      <c r="Q1130" s="30">
        <v>0</v>
      </c>
      <c r="R1130" s="34"/>
    </row>
    <row r="1131" spans="1:18" hidden="1">
      <c r="A1131" s="40" t="s">
        <v>2593</v>
      </c>
      <c r="B1131" s="30" t="s">
        <v>741</v>
      </c>
      <c r="C1131" s="30"/>
      <c r="D1131" s="35">
        <v>38077</v>
      </c>
      <c r="E1131" s="70">
        <v>1475.47</v>
      </c>
      <c r="F1131" s="156" t="s">
        <v>3722</v>
      </c>
      <c r="G1131" s="156"/>
      <c r="H1131" s="30" t="s">
        <v>698</v>
      </c>
      <c r="I1131" s="30" t="s">
        <v>3680</v>
      </c>
      <c r="J1131" s="70">
        <v>-1475.47</v>
      </c>
      <c r="K1131" s="70">
        <v>0</v>
      </c>
      <c r="L1131" s="70">
        <v>0</v>
      </c>
      <c r="M1131" s="30">
        <v>0</v>
      </c>
      <c r="N1131" s="30" t="s">
        <v>3672</v>
      </c>
      <c r="O1131" s="30" t="s">
        <v>3761</v>
      </c>
      <c r="P1131" s="30" t="s">
        <v>56</v>
      </c>
      <c r="Q1131" s="30">
        <v>0</v>
      </c>
      <c r="R1131" s="34"/>
    </row>
    <row r="1132" spans="1:18" hidden="1">
      <c r="A1132" s="40" t="s">
        <v>10204</v>
      </c>
      <c r="B1132" s="30" t="s">
        <v>10205</v>
      </c>
      <c r="C1132" s="30"/>
      <c r="D1132" s="35">
        <v>38077</v>
      </c>
      <c r="E1132" s="70">
        <v>1991.64</v>
      </c>
      <c r="F1132" s="156" t="s">
        <v>3722</v>
      </c>
      <c r="G1132" s="156"/>
      <c r="H1132" s="30" t="s">
        <v>580</v>
      </c>
      <c r="I1132" s="30" t="s">
        <v>3680</v>
      </c>
      <c r="J1132" s="70">
        <v>-1991.64</v>
      </c>
      <c r="K1132" s="70">
        <v>0</v>
      </c>
      <c r="L1132" s="70">
        <v>0</v>
      </c>
      <c r="M1132" s="30">
        <v>0</v>
      </c>
      <c r="N1132" s="30" t="s">
        <v>3672</v>
      </c>
      <c r="O1132" s="30" t="s">
        <v>4162</v>
      </c>
      <c r="P1132" s="30" t="s">
        <v>36</v>
      </c>
      <c r="Q1132" s="30">
        <v>0</v>
      </c>
      <c r="R1132" s="34"/>
    </row>
    <row r="1133" spans="1:18" hidden="1">
      <c r="A1133" s="40" t="s">
        <v>10206</v>
      </c>
      <c r="B1133" s="30" t="s">
        <v>10207</v>
      </c>
      <c r="C1133" s="30"/>
      <c r="D1133" s="35">
        <v>38077</v>
      </c>
      <c r="E1133" s="70">
        <v>1340.44</v>
      </c>
      <c r="F1133" s="156" t="s">
        <v>3722</v>
      </c>
      <c r="G1133" s="156"/>
      <c r="H1133" s="30" t="s">
        <v>580</v>
      </c>
      <c r="I1133" s="30" t="s">
        <v>3680</v>
      </c>
      <c r="J1133" s="70">
        <v>-1340.44</v>
      </c>
      <c r="K1133" s="70">
        <v>0</v>
      </c>
      <c r="L1133" s="70">
        <v>0</v>
      </c>
      <c r="M1133" s="30">
        <v>0</v>
      </c>
      <c r="N1133" s="30" t="s">
        <v>3672</v>
      </c>
      <c r="O1133" s="30" t="s">
        <v>4162</v>
      </c>
      <c r="P1133" s="30" t="s">
        <v>36</v>
      </c>
      <c r="Q1133" s="30">
        <v>0</v>
      </c>
      <c r="R1133" s="34"/>
    </row>
    <row r="1134" spans="1:18" hidden="1">
      <c r="A1134" s="40" t="s">
        <v>10208</v>
      </c>
      <c r="B1134" s="30" t="s">
        <v>10209</v>
      </c>
      <c r="C1134" s="30"/>
      <c r="D1134" s="35">
        <v>38077</v>
      </c>
      <c r="E1134" s="70">
        <v>40938.92</v>
      </c>
      <c r="F1134" s="156" t="s">
        <v>3722</v>
      </c>
      <c r="G1134" s="156"/>
      <c r="H1134" s="30" t="s">
        <v>615</v>
      </c>
      <c r="I1134" s="30" t="s">
        <v>3680</v>
      </c>
      <c r="J1134" s="70">
        <v>-40938.92</v>
      </c>
      <c r="K1134" s="70">
        <v>0</v>
      </c>
      <c r="L1134" s="70">
        <v>0</v>
      </c>
      <c r="M1134" s="30">
        <v>0</v>
      </c>
      <c r="N1134" s="30" t="s">
        <v>3672</v>
      </c>
      <c r="O1134" s="30" t="s">
        <v>8516</v>
      </c>
      <c r="P1134" s="30" t="s">
        <v>128</v>
      </c>
      <c r="Q1134" s="30">
        <v>0</v>
      </c>
      <c r="R1134" s="34"/>
    </row>
    <row r="1135" spans="1:18" hidden="1">
      <c r="A1135" s="40" t="s">
        <v>10199</v>
      </c>
      <c r="B1135" s="30" t="s">
        <v>10200</v>
      </c>
      <c r="C1135" s="30"/>
      <c r="D1135" s="35">
        <v>38054</v>
      </c>
      <c r="E1135" s="70">
        <v>3325.83</v>
      </c>
      <c r="F1135" s="156" t="s">
        <v>3722</v>
      </c>
      <c r="G1135" s="156"/>
      <c r="H1135" s="30" t="s">
        <v>861</v>
      </c>
      <c r="I1135" s="30" t="s">
        <v>3680</v>
      </c>
      <c r="J1135" s="70">
        <v>-3325.83</v>
      </c>
      <c r="K1135" s="70">
        <v>0</v>
      </c>
      <c r="L1135" s="70">
        <v>0</v>
      </c>
      <c r="M1135" s="30">
        <v>0</v>
      </c>
      <c r="N1135" s="30" t="s">
        <v>3672</v>
      </c>
      <c r="O1135" s="30" t="s">
        <v>3915</v>
      </c>
      <c r="P1135" s="30" t="s">
        <v>69</v>
      </c>
      <c r="Q1135" s="30">
        <v>0</v>
      </c>
      <c r="R1135" s="34"/>
    </row>
    <row r="1136" spans="1:18" hidden="1">
      <c r="A1136" s="40" t="s">
        <v>2594</v>
      </c>
      <c r="B1136" s="30" t="s">
        <v>2595</v>
      </c>
      <c r="C1136" s="30"/>
      <c r="D1136" s="35">
        <v>38050</v>
      </c>
      <c r="E1136" s="70">
        <v>1608.25</v>
      </c>
      <c r="F1136" s="156" t="s">
        <v>3722</v>
      </c>
      <c r="G1136" s="156"/>
      <c r="H1136" s="30" t="s">
        <v>698</v>
      </c>
      <c r="I1136" s="30" t="s">
        <v>3680</v>
      </c>
      <c r="J1136" s="70">
        <v>-1608.25</v>
      </c>
      <c r="K1136" s="70">
        <v>0</v>
      </c>
      <c r="L1136" s="70">
        <v>0</v>
      </c>
      <c r="M1136" s="30">
        <v>0</v>
      </c>
      <c r="N1136" s="30" t="s">
        <v>3672</v>
      </c>
      <c r="O1136" s="30" t="s">
        <v>3761</v>
      </c>
      <c r="P1136" s="30" t="s">
        <v>56</v>
      </c>
      <c r="Q1136" s="30">
        <v>0</v>
      </c>
      <c r="R1136" s="34"/>
    </row>
    <row r="1137" spans="1:18" hidden="1">
      <c r="A1137" s="40" t="s">
        <v>10182</v>
      </c>
      <c r="B1137" s="30" t="s">
        <v>10183</v>
      </c>
      <c r="C1137" s="30"/>
      <c r="D1137" s="35">
        <v>38008</v>
      </c>
      <c r="E1137" s="70">
        <v>8385.58</v>
      </c>
      <c r="F1137" s="156" t="s">
        <v>3722</v>
      </c>
      <c r="G1137" s="156"/>
      <c r="H1137" s="30" t="s">
        <v>319</v>
      </c>
      <c r="I1137" s="30" t="s">
        <v>3680</v>
      </c>
      <c r="J1137" s="70">
        <v>-8385.58</v>
      </c>
      <c r="K1137" s="70">
        <v>0</v>
      </c>
      <c r="L1137" s="70">
        <v>0</v>
      </c>
      <c r="M1137" s="30">
        <v>0</v>
      </c>
      <c r="N1137" s="30" t="s">
        <v>3672</v>
      </c>
      <c r="O1137" s="30" t="s">
        <v>8055</v>
      </c>
      <c r="P1137" s="30" t="s">
        <v>52</v>
      </c>
      <c r="Q1137" s="30">
        <v>0</v>
      </c>
      <c r="R1137" s="34"/>
    </row>
    <row r="1138" spans="1:18" hidden="1">
      <c r="A1138" s="40" t="s">
        <v>10184</v>
      </c>
      <c r="B1138" s="30" t="s">
        <v>10185</v>
      </c>
      <c r="C1138" s="30"/>
      <c r="D1138" s="35">
        <v>38008</v>
      </c>
      <c r="E1138" s="70">
        <v>18255.03</v>
      </c>
      <c r="F1138" s="156" t="s">
        <v>3722</v>
      </c>
      <c r="G1138" s="156"/>
      <c r="H1138" s="30" t="s">
        <v>319</v>
      </c>
      <c r="I1138" s="30" t="s">
        <v>3680</v>
      </c>
      <c r="J1138" s="70">
        <v>-18255.03</v>
      </c>
      <c r="K1138" s="70">
        <v>0</v>
      </c>
      <c r="L1138" s="70">
        <v>0</v>
      </c>
      <c r="M1138" s="30">
        <v>0</v>
      </c>
      <c r="N1138" s="30" t="s">
        <v>3672</v>
      </c>
      <c r="O1138" s="30" t="s">
        <v>8055</v>
      </c>
      <c r="P1138" s="30" t="s">
        <v>52</v>
      </c>
      <c r="Q1138" s="30">
        <v>0</v>
      </c>
      <c r="R1138" s="34"/>
    </row>
    <row r="1139" spans="1:18" hidden="1">
      <c r="A1139" s="40" t="s">
        <v>2049</v>
      </c>
      <c r="B1139" s="30" t="s">
        <v>2050</v>
      </c>
      <c r="C1139" s="30"/>
      <c r="D1139" s="35">
        <v>37998</v>
      </c>
      <c r="E1139" s="70">
        <v>170338.71</v>
      </c>
      <c r="F1139" s="156" t="s">
        <v>3722</v>
      </c>
      <c r="G1139" s="156"/>
      <c r="H1139" s="30" t="s">
        <v>679</v>
      </c>
      <c r="I1139" s="30" t="s">
        <v>3680</v>
      </c>
      <c r="J1139" s="70">
        <v>-170338.71</v>
      </c>
      <c r="K1139" s="70">
        <v>0</v>
      </c>
      <c r="L1139" s="70">
        <v>0</v>
      </c>
      <c r="M1139" s="30">
        <v>0</v>
      </c>
      <c r="N1139" s="30" t="s">
        <v>3672</v>
      </c>
      <c r="O1139" s="30" t="s">
        <v>3673</v>
      </c>
      <c r="P1139" s="30" t="s">
        <v>59</v>
      </c>
      <c r="Q1139" s="30">
        <v>0</v>
      </c>
      <c r="R1139" s="34"/>
    </row>
    <row r="1140" spans="1:18" hidden="1">
      <c r="A1140" s="40" t="s">
        <v>2740</v>
      </c>
      <c r="B1140" s="30" t="s">
        <v>2741</v>
      </c>
      <c r="C1140" s="30"/>
      <c r="D1140" s="35">
        <v>37998</v>
      </c>
      <c r="E1140" s="70">
        <v>9623.2800000000007</v>
      </c>
      <c r="F1140" s="156" t="s">
        <v>3722</v>
      </c>
      <c r="G1140" s="156"/>
      <c r="H1140" s="30" t="s">
        <v>679</v>
      </c>
      <c r="I1140" s="30" t="s">
        <v>3680</v>
      </c>
      <c r="J1140" s="70">
        <v>-9623.2800000000007</v>
      </c>
      <c r="K1140" s="70">
        <v>0</v>
      </c>
      <c r="L1140" s="70">
        <v>0</v>
      </c>
      <c r="M1140" s="30">
        <v>0</v>
      </c>
      <c r="N1140" s="30" t="s">
        <v>3672</v>
      </c>
      <c r="O1140" s="30" t="s">
        <v>3673</v>
      </c>
      <c r="P1140" s="30" t="s">
        <v>59</v>
      </c>
      <c r="Q1140" s="30">
        <v>0</v>
      </c>
      <c r="R1140" s="34"/>
    </row>
    <row r="1141" spans="1:18" hidden="1">
      <c r="A1141" s="40" t="s">
        <v>10186</v>
      </c>
      <c r="B1141" s="30" t="s">
        <v>10187</v>
      </c>
      <c r="C1141" s="30"/>
      <c r="D1141" s="35">
        <v>37998</v>
      </c>
      <c r="E1141" s="70">
        <v>1799.11</v>
      </c>
      <c r="F1141" s="156" t="s">
        <v>3722</v>
      </c>
      <c r="G1141" s="156"/>
      <c r="H1141" s="30" t="s">
        <v>1602</v>
      </c>
      <c r="I1141" s="30" t="s">
        <v>3680</v>
      </c>
      <c r="J1141" s="70">
        <v>-1799.11</v>
      </c>
      <c r="K1141" s="70">
        <v>0</v>
      </c>
      <c r="L1141" s="70">
        <v>0</v>
      </c>
      <c r="M1141" s="30">
        <v>0</v>
      </c>
      <c r="N1141" s="30" t="s">
        <v>3672</v>
      </c>
      <c r="O1141" s="30" t="s">
        <v>7696</v>
      </c>
      <c r="P1141" s="30" t="s">
        <v>63</v>
      </c>
      <c r="Q1141" s="30">
        <v>0</v>
      </c>
      <c r="R1141" s="34"/>
    </row>
    <row r="1142" spans="1:18" hidden="1">
      <c r="A1142" s="40" t="s">
        <v>10188</v>
      </c>
      <c r="B1142" s="30" t="s">
        <v>3896</v>
      </c>
      <c r="C1142" s="30"/>
      <c r="D1142" s="35">
        <v>37998</v>
      </c>
      <c r="E1142" s="70">
        <v>1514.77</v>
      </c>
      <c r="F1142" s="156" t="s">
        <v>3722</v>
      </c>
      <c r="G1142" s="156"/>
      <c r="H1142" s="30" t="s">
        <v>1602</v>
      </c>
      <c r="I1142" s="30" t="s">
        <v>3680</v>
      </c>
      <c r="J1142" s="70">
        <v>-1514.77</v>
      </c>
      <c r="K1142" s="70">
        <v>0</v>
      </c>
      <c r="L1142" s="70">
        <v>0</v>
      </c>
      <c r="M1142" s="30">
        <v>0</v>
      </c>
      <c r="N1142" s="30" t="s">
        <v>3672</v>
      </c>
      <c r="O1142" s="30" t="s">
        <v>7696</v>
      </c>
      <c r="P1142" s="30" t="s">
        <v>63</v>
      </c>
      <c r="Q1142" s="30">
        <v>0</v>
      </c>
      <c r="R1142" s="34"/>
    </row>
    <row r="1143" spans="1:18" hidden="1">
      <c r="A1143" s="40" t="s">
        <v>10189</v>
      </c>
      <c r="B1143" s="30" t="s">
        <v>10190</v>
      </c>
      <c r="C1143" s="30"/>
      <c r="D1143" s="35">
        <v>37998</v>
      </c>
      <c r="E1143" s="70">
        <v>1777.53</v>
      </c>
      <c r="F1143" s="156" t="s">
        <v>3722</v>
      </c>
      <c r="G1143" s="156"/>
      <c r="H1143" s="30" t="s">
        <v>1311</v>
      </c>
      <c r="I1143" s="30" t="s">
        <v>3680</v>
      </c>
      <c r="J1143" s="70">
        <v>-1777.53</v>
      </c>
      <c r="K1143" s="70">
        <v>0</v>
      </c>
      <c r="L1143" s="70">
        <v>0</v>
      </c>
      <c r="M1143" s="30">
        <v>0</v>
      </c>
      <c r="N1143" s="30" t="s">
        <v>3672</v>
      </c>
      <c r="O1143" s="30" t="s">
        <v>7957</v>
      </c>
      <c r="P1143" s="30" t="s">
        <v>60</v>
      </c>
      <c r="Q1143" s="30">
        <v>0</v>
      </c>
      <c r="R1143" s="34"/>
    </row>
    <row r="1144" spans="1:18" hidden="1">
      <c r="A1144" s="40" t="s">
        <v>2984</v>
      </c>
      <c r="B1144" s="30" t="s">
        <v>2773</v>
      </c>
      <c r="C1144" s="30"/>
      <c r="D1144" s="35">
        <v>37998</v>
      </c>
      <c r="E1144" s="70">
        <v>3538.14</v>
      </c>
      <c r="F1144" s="156" t="s">
        <v>3722</v>
      </c>
      <c r="G1144" s="156"/>
      <c r="H1144" s="30" t="s">
        <v>1311</v>
      </c>
      <c r="I1144" s="30" t="s">
        <v>3680</v>
      </c>
      <c r="J1144" s="70">
        <v>-3538.14</v>
      </c>
      <c r="K1144" s="70">
        <v>0</v>
      </c>
      <c r="L1144" s="70">
        <v>0</v>
      </c>
      <c r="M1144" s="30">
        <v>0</v>
      </c>
      <c r="N1144" s="30" t="s">
        <v>3672</v>
      </c>
      <c r="O1144" s="30" t="s">
        <v>7957</v>
      </c>
      <c r="P1144" s="30" t="s">
        <v>60</v>
      </c>
      <c r="Q1144" s="30">
        <v>0</v>
      </c>
      <c r="R1144" s="34"/>
    </row>
    <row r="1145" spans="1:18" hidden="1">
      <c r="A1145" s="40" t="s">
        <v>449</v>
      </c>
      <c r="B1145" s="30" t="s">
        <v>450</v>
      </c>
      <c r="C1145" s="30"/>
      <c r="D1145" s="35">
        <v>37998</v>
      </c>
      <c r="E1145" s="70">
        <v>11493.63</v>
      </c>
      <c r="F1145" s="156" t="s">
        <v>3722</v>
      </c>
      <c r="G1145" s="156"/>
      <c r="H1145" s="30" t="s">
        <v>1311</v>
      </c>
      <c r="I1145" s="30" t="s">
        <v>3680</v>
      </c>
      <c r="J1145" s="70">
        <v>-11493.63</v>
      </c>
      <c r="K1145" s="70">
        <v>0</v>
      </c>
      <c r="L1145" s="70">
        <v>0</v>
      </c>
      <c r="M1145" s="30">
        <v>0</v>
      </c>
      <c r="N1145" s="30" t="s">
        <v>3672</v>
      </c>
      <c r="O1145" s="30" t="s">
        <v>7957</v>
      </c>
      <c r="P1145" s="30" t="s">
        <v>60</v>
      </c>
      <c r="Q1145" s="30">
        <v>0</v>
      </c>
      <c r="R1145" s="34"/>
    </row>
    <row r="1146" spans="1:18" hidden="1">
      <c r="A1146" s="40" t="s">
        <v>10194</v>
      </c>
      <c r="B1146" s="30" t="s">
        <v>10195</v>
      </c>
      <c r="C1146" s="30"/>
      <c r="D1146" s="35">
        <v>37998</v>
      </c>
      <c r="E1146" s="70">
        <v>66374.789999999994</v>
      </c>
      <c r="F1146" s="156" t="s">
        <v>3722</v>
      </c>
      <c r="G1146" s="156"/>
      <c r="H1146" s="30" t="s">
        <v>1311</v>
      </c>
      <c r="I1146" s="30" t="s">
        <v>3680</v>
      </c>
      <c r="J1146" s="70">
        <v>-66374.789999999994</v>
      </c>
      <c r="K1146" s="70">
        <v>0</v>
      </c>
      <c r="L1146" s="70">
        <v>0</v>
      </c>
      <c r="M1146" s="30">
        <v>0</v>
      </c>
      <c r="N1146" s="30" t="s">
        <v>3672</v>
      </c>
      <c r="O1146" s="30" t="s">
        <v>7957</v>
      </c>
      <c r="P1146" s="30" t="s">
        <v>60</v>
      </c>
      <c r="Q1146" s="30">
        <v>0</v>
      </c>
      <c r="R1146" s="34"/>
    </row>
    <row r="1147" spans="1:18" hidden="1">
      <c r="A1147" s="40" t="s">
        <v>2954</v>
      </c>
      <c r="B1147" s="30" t="s">
        <v>10196</v>
      </c>
      <c r="C1147" s="30"/>
      <c r="D1147" s="35">
        <v>37998</v>
      </c>
      <c r="E1147" s="70">
        <v>4256.12</v>
      </c>
      <c r="F1147" s="156" t="s">
        <v>3722</v>
      </c>
      <c r="G1147" s="156"/>
      <c r="H1147" s="30" t="s">
        <v>1602</v>
      </c>
      <c r="I1147" s="30" t="s">
        <v>3680</v>
      </c>
      <c r="J1147" s="70">
        <v>-4256.12</v>
      </c>
      <c r="K1147" s="70">
        <v>0</v>
      </c>
      <c r="L1147" s="70">
        <v>0</v>
      </c>
      <c r="M1147" s="30">
        <v>0</v>
      </c>
      <c r="N1147" s="30" t="s">
        <v>3672</v>
      </c>
      <c r="O1147" s="30" t="s">
        <v>7696</v>
      </c>
      <c r="P1147" s="30" t="s">
        <v>63</v>
      </c>
      <c r="Q1147" s="30">
        <v>0</v>
      </c>
      <c r="R1147" s="34"/>
    </row>
    <row r="1148" spans="1:18" hidden="1">
      <c r="A1148" s="40" t="s">
        <v>10197</v>
      </c>
      <c r="B1148" s="30" t="s">
        <v>10198</v>
      </c>
      <c r="C1148" s="30"/>
      <c r="D1148" s="35">
        <v>37998</v>
      </c>
      <c r="E1148" s="70">
        <v>8298.48</v>
      </c>
      <c r="F1148" s="156" t="s">
        <v>3722</v>
      </c>
      <c r="G1148" s="156"/>
      <c r="H1148" s="30" t="s">
        <v>1602</v>
      </c>
      <c r="I1148" s="30" t="s">
        <v>3680</v>
      </c>
      <c r="J1148" s="70">
        <v>-8298.48</v>
      </c>
      <c r="K1148" s="70">
        <v>0</v>
      </c>
      <c r="L1148" s="70">
        <v>0</v>
      </c>
      <c r="M1148" s="30">
        <v>0</v>
      </c>
      <c r="N1148" s="30" t="s">
        <v>3672</v>
      </c>
      <c r="O1148" s="30" t="s">
        <v>7696</v>
      </c>
      <c r="P1148" s="30" t="s">
        <v>63</v>
      </c>
      <c r="Q1148" s="30">
        <v>0</v>
      </c>
      <c r="R1148" s="34"/>
    </row>
    <row r="1149" spans="1:18" hidden="1">
      <c r="A1149" s="40" t="s">
        <v>10180</v>
      </c>
      <c r="B1149" s="30" t="s">
        <v>10181</v>
      </c>
      <c r="C1149" s="30"/>
      <c r="D1149" s="35">
        <v>37995</v>
      </c>
      <c r="E1149" s="70">
        <v>1888.27</v>
      </c>
      <c r="F1149" s="156" t="s">
        <v>3722</v>
      </c>
      <c r="G1149" s="156"/>
      <c r="H1149" s="30" t="s">
        <v>580</v>
      </c>
      <c r="I1149" s="30" t="s">
        <v>3680</v>
      </c>
      <c r="J1149" s="70">
        <v>-1888.27</v>
      </c>
      <c r="K1149" s="70">
        <v>0</v>
      </c>
      <c r="L1149" s="70">
        <v>0</v>
      </c>
      <c r="M1149" s="30">
        <v>0</v>
      </c>
      <c r="N1149" s="30" t="s">
        <v>3672</v>
      </c>
      <c r="O1149" s="30" t="s">
        <v>4162</v>
      </c>
      <c r="P1149" s="30" t="s">
        <v>36</v>
      </c>
      <c r="Q1149" s="30">
        <v>0</v>
      </c>
      <c r="R1149" s="34"/>
    </row>
    <row r="1150" spans="1:18" hidden="1">
      <c r="A1150" s="40" t="s">
        <v>10176</v>
      </c>
      <c r="B1150" s="30" t="s">
        <v>10177</v>
      </c>
      <c r="C1150" s="30"/>
      <c r="D1150" s="35">
        <v>37900</v>
      </c>
      <c r="E1150" s="70">
        <v>7070.3</v>
      </c>
      <c r="F1150" s="156" t="s">
        <v>3722</v>
      </c>
      <c r="G1150" s="156"/>
      <c r="H1150" s="30" t="s">
        <v>615</v>
      </c>
      <c r="I1150" s="30" t="s">
        <v>3680</v>
      </c>
      <c r="J1150" s="70">
        <v>-7070.3</v>
      </c>
      <c r="K1150" s="70">
        <v>0</v>
      </c>
      <c r="L1150" s="70">
        <v>0</v>
      </c>
      <c r="M1150" s="30">
        <v>0</v>
      </c>
      <c r="N1150" s="30" t="s">
        <v>3672</v>
      </c>
      <c r="O1150" s="30" t="s">
        <v>8516</v>
      </c>
      <c r="P1150" s="30" t="s">
        <v>128</v>
      </c>
      <c r="Q1150" s="30">
        <v>0</v>
      </c>
      <c r="R1150" s="34"/>
    </row>
    <row r="1151" spans="1:18" hidden="1">
      <c r="A1151" s="40" t="s">
        <v>1102</v>
      </c>
      <c r="B1151" s="30" t="s">
        <v>1103</v>
      </c>
      <c r="C1151" s="30"/>
      <c r="D1151" s="35">
        <v>37861</v>
      </c>
      <c r="E1151" s="70">
        <v>4813.12</v>
      </c>
      <c r="F1151" s="156" t="s">
        <v>3722</v>
      </c>
      <c r="G1151" s="156"/>
      <c r="H1151" s="30" t="s">
        <v>351</v>
      </c>
      <c r="I1151" s="30" t="s">
        <v>3680</v>
      </c>
      <c r="J1151" s="70">
        <v>-4813.12</v>
      </c>
      <c r="K1151" s="70">
        <v>0</v>
      </c>
      <c r="L1151" s="70">
        <v>0</v>
      </c>
      <c r="M1151" s="30">
        <v>0</v>
      </c>
      <c r="N1151" s="30" t="s">
        <v>3672</v>
      </c>
      <c r="O1151" s="30" t="s">
        <v>8222</v>
      </c>
      <c r="P1151" s="30" t="s">
        <v>31</v>
      </c>
      <c r="Q1151" s="30">
        <v>0</v>
      </c>
      <c r="R1151" s="34"/>
    </row>
    <row r="1152" spans="1:18" hidden="1">
      <c r="A1152" s="40" t="s">
        <v>10174</v>
      </c>
      <c r="B1152" s="30" t="s">
        <v>10175</v>
      </c>
      <c r="C1152" s="30"/>
      <c r="D1152" s="35">
        <v>37860</v>
      </c>
      <c r="E1152" s="70">
        <v>1373.63</v>
      </c>
      <c r="F1152" s="156" t="s">
        <v>3722</v>
      </c>
      <c r="G1152" s="156"/>
      <c r="H1152" s="30" t="s">
        <v>1760</v>
      </c>
      <c r="I1152" s="30" t="s">
        <v>3680</v>
      </c>
      <c r="J1152" s="70">
        <v>-1373.63</v>
      </c>
      <c r="K1152" s="70">
        <v>0</v>
      </c>
      <c r="L1152" s="70">
        <v>0</v>
      </c>
      <c r="M1152" s="30">
        <v>0</v>
      </c>
      <c r="N1152" s="30" t="s">
        <v>3672</v>
      </c>
      <c r="O1152" s="30" t="s">
        <v>3770</v>
      </c>
      <c r="P1152" s="30" t="s">
        <v>181</v>
      </c>
      <c r="Q1152" s="30">
        <v>0</v>
      </c>
      <c r="R1152" s="34"/>
    </row>
    <row r="1153" spans="1:18" hidden="1">
      <c r="A1153" s="40" t="s">
        <v>10178</v>
      </c>
      <c r="B1153" s="30" t="s">
        <v>10179</v>
      </c>
      <c r="C1153" s="30"/>
      <c r="D1153" s="35">
        <v>37860</v>
      </c>
      <c r="E1153" s="70">
        <v>1356.87</v>
      </c>
      <c r="F1153" s="156" t="s">
        <v>3722</v>
      </c>
      <c r="G1153" s="156"/>
      <c r="H1153" s="30" t="s">
        <v>1236</v>
      </c>
      <c r="I1153" s="30" t="s">
        <v>3680</v>
      </c>
      <c r="J1153" s="70">
        <v>-1356.87</v>
      </c>
      <c r="K1153" s="70">
        <v>0</v>
      </c>
      <c r="L1153" s="70">
        <v>0</v>
      </c>
      <c r="M1153" s="30">
        <v>0</v>
      </c>
      <c r="N1153" s="30" t="s">
        <v>3672</v>
      </c>
      <c r="O1153" s="30" t="s">
        <v>8154</v>
      </c>
      <c r="P1153" s="30" t="s">
        <v>58</v>
      </c>
      <c r="Q1153" s="30">
        <v>0</v>
      </c>
      <c r="R1153" s="34"/>
    </row>
    <row r="1154" spans="1:18" hidden="1">
      <c r="A1154" s="40" t="s">
        <v>10172</v>
      </c>
      <c r="B1154" s="30" t="s">
        <v>10173</v>
      </c>
      <c r="C1154" s="30"/>
      <c r="D1154" s="35">
        <v>37736</v>
      </c>
      <c r="E1154" s="70">
        <v>26555.14</v>
      </c>
      <c r="F1154" s="156" t="s">
        <v>3722</v>
      </c>
      <c r="G1154" s="156"/>
      <c r="H1154" s="30" t="s">
        <v>493</v>
      </c>
      <c r="I1154" s="30" t="s">
        <v>3680</v>
      </c>
      <c r="J1154" s="70">
        <v>-26555.14</v>
      </c>
      <c r="K1154" s="70">
        <v>0</v>
      </c>
      <c r="L1154" s="70">
        <v>0</v>
      </c>
      <c r="M1154" s="30">
        <v>0</v>
      </c>
      <c r="N1154" s="30" t="s">
        <v>3672</v>
      </c>
      <c r="O1154" s="30" t="s">
        <v>5337</v>
      </c>
      <c r="P1154" s="30" t="s">
        <v>55</v>
      </c>
      <c r="Q1154" s="30">
        <v>0</v>
      </c>
      <c r="R1154" s="34"/>
    </row>
    <row r="1155" spans="1:18" hidden="1">
      <c r="A1155" s="40" t="s">
        <v>10170</v>
      </c>
      <c r="B1155" s="30" t="s">
        <v>10171</v>
      </c>
      <c r="C1155" s="30"/>
      <c r="D1155" s="35">
        <v>37735</v>
      </c>
      <c r="E1155" s="70">
        <v>2044.75</v>
      </c>
      <c r="F1155" s="156" t="s">
        <v>3722</v>
      </c>
      <c r="G1155" s="156"/>
      <c r="H1155" s="30" t="s">
        <v>698</v>
      </c>
      <c r="I1155" s="30" t="s">
        <v>3680</v>
      </c>
      <c r="J1155" s="70">
        <v>-2044.75</v>
      </c>
      <c r="K1155" s="70">
        <v>0</v>
      </c>
      <c r="L1155" s="70">
        <v>0</v>
      </c>
      <c r="M1155" s="30">
        <v>0</v>
      </c>
      <c r="N1155" s="30" t="s">
        <v>3672</v>
      </c>
      <c r="O1155" s="30" t="s">
        <v>3761</v>
      </c>
      <c r="P1155" s="30" t="s">
        <v>56</v>
      </c>
      <c r="Q1155" s="30">
        <v>0</v>
      </c>
      <c r="R1155" s="34"/>
    </row>
    <row r="1156" spans="1:18" hidden="1">
      <c r="A1156" s="40" t="s">
        <v>10166</v>
      </c>
      <c r="B1156" s="30" t="s">
        <v>863</v>
      </c>
      <c r="C1156" s="30"/>
      <c r="D1156" s="35">
        <v>37721</v>
      </c>
      <c r="E1156" s="70">
        <v>20855.21</v>
      </c>
      <c r="F1156" s="156" t="s">
        <v>3722</v>
      </c>
      <c r="G1156" s="156"/>
      <c r="H1156" s="30" t="s">
        <v>2998</v>
      </c>
      <c r="I1156" s="30" t="s">
        <v>3680</v>
      </c>
      <c r="J1156" s="70">
        <v>-20855.21</v>
      </c>
      <c r="K1156" s="70">
        <v>0</v>
      </c>
      <c r="L1156" s="70">
        <v>0</v>
      </c>
      <c r="M1156" s="30">
        <v>0</v>
      </c>
      <c r="N1156" s="30" t="s">
        <v>3672</v>
      </c>
      <c r="O1156" s="30" t="s">
        <v>10167</v>
      </c>
      <c r="P1156" s="30" t="s">
        <v>86</v>
      </c>
      <c r="Q1156" s="30">
        <v>0</v>
      </c>
      <c r="R1156" s="34"/>
    </row>
    <row r="1157" spans="1:18" hidden="1">
      <c r="A1157" s="40" t="s">
        <v>10168</v>
      </c>
      <c r="B1157" s="30" t="s">
        <v>1718</v>
      </c>
      <c r="C1157" s="30"/>
      <c r="D1157" s="35">
        <v>37721</v>
      </c>
      <c r="E1157" s="70">
        <v>2318.6</v>
      </c>
      <c r="F1157" s="156" t="s">
        <v>3722</v>
      </c>
      <c r="G1157" s="156"/>
      <c r="H1157" s="30" t="s">
        <v>435</v>
      </c>
      <c r="I1157" s="30" t="s">
        <v>3680</v>
      </c>
      <c r="J1157" s="70">
        <v>-2318.6</v>
      </c>
      <c r="K1157" s="70">
        <v>0</v>
      </c>
      <c r="L1157" s="70">
        <v>0</v>
      </c>
      <c r="M1157" s="30">
        <v>0</v>
      </c>
      <c r="N1157" s="30" t="s">
        <v>3672</v>
      </c>
      <c r="O1157" s="30" t="s">
        <v>3754</v>
      </c>
      <c r="P1157" s="30" t="s">
        <v>100</v>
      </c>
      <c r="Q1157" s="30">
        <v>0</v>
      </c>
      <c r="R1157" s="34"/>
    </row>
    <row r="1158" spans="1:18" hidden="1">
      <c r="A1158" s="40" t="s">
        <v>10169</v>
      </c>
      <c r="B1158" s="30" t="s">
        <v>863</v>
      </c>
      <c r="C1158" s="30"/>
      <c r="D1158" s="35">
        <v>37721</v>
      </c>
      <c r="E1158" s="70">
        <v>7614.52</v>
      </c>
      <c r="F1158" s="156" t="s">
        <v>3722</v>
      </c>
      <c r="G1158" s="156"/>
      <c r="H1158" s="30" t="s">
        <v>1311</v>
      </c>
      <c r="I1158" s="30" t="s">
        <v>3680</v>
      </c>
      <c r="J1158" s="70">
        <v>-7614.52</v>
      </c>
      <c r="K1158" s="70">
        <v>0</v>
      </c>
      <c r="L1158" s="70">
        <v>0</v>
      </c>
      <c r="M1158" s="30">
        <v>0</v>
      </c>
      <c r="N1158" s="30" t="s">
        <v>3672</v>
      </c>
      <c r="O1158" s="30" t="s">
        <v>7957</v>
      </c>
      <c r="P1158" s="30" t="s">
        <v>60</v>
      </c>
      <c r="Q1158" s="30">
        <v>0</v>
      </c>
      <c r="R1158" s="34"/>
    </row>
    <row r="1159" spans="1:18" hidden="1">
      <c r="A1159" s="40" t="s">
        <v>10164</v>
      </c>
      <c r="B1159" s="30" t="s">
        <v>1544</v>
      </c>
      <c r="C1159" s="30"/>
      <c r="D1159" s="35">
        <v>37678</v>
      </c>
      <c r="E1159" s="70">
        <v>6638.78</v>
      </c>
      <c r="F1159" s="156" t="s">
        <v>3722</v>
      </c>
      <c r="G1159" s="156"/>
      <c r="H1159" s="30" t="s">
        <v>1257</v>
      </c>
      <c r="I1159" s="30" t="s">
        <v>3680</v>
      </c>
      <c r="J1159" s="70">
        <v>-6638.78</v>
      </c>
      <c r="K1159" s="70">
        <v>0</v>
      </c>
      <c r="L1159" s="70">
        <v>0</v>
      </c>
      <c r="M1159" s="30">
        <v>0</v>
      </c>
      <c r="N1159" s="30" t="s">
        <v>3672</v>
      </c>
      <c r="O1159" s="30" t="s">
        <v>7988</v>
      </c>
      <c r="P1159" s="30" t="s">
        <v>171</v>
      </c>
      <c r="Q1159" s="30">
        <v>0</v>
      </c>
      <c r="R1159" s="34"/>
    </row>
    <row r="1160" spans="1:18" hidden="1">
      <c r="A1160" s="40" t="s">
        <v>10165</v>
      </c>
      <c r="B1160" s="30" t="s">
        <v>863</v>
      </c>
      <c r="C1160" s="30"/>
      <c r="D1160" s="35">
        <v>37678</v>
      </c>
      <c r="E1160" s="70">
        <v>1659.7</v>
      </c>
      <c r="F1160" s="156" t="s">
        <v>3722</v>
      </c>
      <c r="G1160" s="156"/>
      <c r="H1160" s="30" t="s">
        <v>1397</v>
      </c>
      <c r="I1160" s="30" t="s">
        <v>3680</v>
      </c>
      <c r="J1160" s="70">
        <v>-1659.7</v>
      </c>
      <c r="K1160" s="70">
        <v>0</v>
      </c>
      <c r="L1160" s="70">
        <v>0</v>
      </c>
      <c r="M1160" s="30">
        <v>0</v>
      </c>
      <c r="N1160" s="30" t="s">
        <v>3672</v>
      </c>
      <c r="O1160" s="30" t="s">
        <v>3897</v>
      </c>
      <c r="P1160" s="30" t="s">
        <v>84</v>
      </c>
      <c r="Q1160" s="30">
        <v>0</v>
      </c>
      <c r="R1160" s="34"/>
    </row>
    <row r="1161" spans="1:18" hidden="1">
      <c r="A1161" s="40" t="s">
        <v>2849</v>
      </c>
      <c r="B1161" s="30" t="s">
        <v>2850</v>
      </c>
      <c r="C1161" s="30"/>
      <c r="D1161" s="35">
        <v>37678</v>
      </c>
      <c r="E1161" s="70">
        <v>8252.01</v>
      </c>
      <c r="F1161" s="156" t="s">
        <v>3722</v>
      </c>
      <c r="G1161" s="156"/>
      <c r="H1161" s="30" t="s">
        <v>7994</v>
      </c>
      <c r="I1161" s="30" t="s">
        <v>3680</v>
      </c>
      <c r="J1161" s="70">
        <v>-8252.01</v>
      </c>
      <c r="K1161" s="70">
        <v>0</v>
      </c>
      <c r="L1161" s="70">
        <v>0</v>
      </c>
      <c r="M1161" s="30">
        <v>0</v>
      </c>
      <c r="N1161" s="30" t="s">
        <v>3672</v>
      </c>
      <c r="O1161" s="30" t="s">
        <v>7995</v>
      </c>
      <c r="P1161" s="30" t="s">
        <v>47</v>
      </c>
      <c r="Q1161" s="30">
        <v>0</v>
      </c>
      <c r="R1161" s="34"/>
    </row>
    <row r="1162" spans="1:18" hidden="1">
      <c r="A1162" s="40" t="s">
        <v>10157</v>
      </c>
      <c r="B1162" s="30" t="s">
        <v>647</v>
      </c>
      <c r="C1162" s="30"/>
      <c r="D1162" s="35">
        <v>37587</v>
      </c>
      <c r="E1162" s="70">
        <v>1309.27</v>
      </c>
      <c r="F1162" s="156" t="s">
        <v>3722</v>
      </c>
      <c r="G1162" s="156"/>
      <c r="H1162" s="30" t="s">
        <v>1236</v>
      </c>
      <c r="I1162" s="30" t="s">
        <v>3680</v>
      </c>
      <c r="J1162" s="70">
        <v>-1309.27</v>
      </c>
      <c r="K1162" s="70">
        <v>0</v>
      </c>
      <c r="L1162" s="70">
        <v>0</v>
      </c>
      <c r="M1162" s="30">
        <v>0</v>
      </c>
      <c r="N1162" s="30" t="s">
        <v>3672</v>
      </c>
      <c r="O1162" s="30" t="s">
        <v>8154</v>
      </c>
      <c r="P1162" s="30" t="s">
        <v>58</v>
      </c>
      <c r="Q1162" s="30">
        <v>0</v>
      </c>
      <c r="R1162" s="34"/>
    </row>
    <row r="1163" spans="1:18" hidden="1">
      <c r="A1163" s="40" t="s">
        <v>10158</v>
      </c>
      <c r="B1163" s="30" t="s">
        <v>10159</v>
      </c>
      <c r="C1163" s="30"/>
      <c r="D1163" s="35">
        <v>37587</v>
      </c>
      <c r="E1163" s="70">
        <v>7966.54</v>
      </c>
      <c r="F1163" s="156" t="s">
        <v>3722</v>
      </c>
      <c r="G1163" s="156"/>
      <c r="H1163" s="30" t="s">
        <v>1236</v>
      </c>
      <c r="I1163" s="30" t="s">
        <v>3680</v>
      </c>
      <c r="J1163" s="70">
        <v>-7966.54</v>
      </c>
      <c r="K1163" s="70">
        <v>0</v>
      </c>
      <c r="L1163" s="70">
        <v>0</v>
      </c>
      <c r="M1163" s="30">
        <v>0</v>
      </c>
      <c r="N1163" s="30" t="s">
        <v>3672</v>
      </c>
      <c r="O1163" s="30" t="s">
        <v>8154</v>
      </c>
      <c r="P1163" s="30" t="s">
        <v>58</v>
      </c>
      <c r="Q1163" s="30">
        <v>0</v>
      </c>
      <c r="R1163" s="34"/>
    </row>
    <row r="1164" spans="1:18" hidden="1">
      <c r="A1164" s="40" t="s">
        <v>10160</v>
      </c>
      <c r="B1164" s="30" t="s">
        <v>10161</v>
      </c>
      <c r="C1164" s="30"/>
      <c r="D1164" s="35">
        <v>37587</v>
      </c>
      <c r="E1164" s="70">
        <v>3546.67</v>
      </c>
      <c r="F1164" s="156" t="s">
        <v>3722</v>
      </c>
      <c r="G1164" s="156"/>
      <c r="H1164" s="30" t="s">
        <v>580</v>
      </c>
      <c r="I1164" s="30" t="s">
        <v>3680</v>
      </c>
      <c r="J1164" s="70">
        <v>-3546.67</v>
      </c>
      <c r="K1164" s="70">
        <v>0</v>
      </c>
      <c r="L1164" s="70">
        <v>0</v>
      </c>
      <c r="M1164" s="30">
        <v>0</v>
      </c>
      <c r="N1164" s="30" t="s">
        <v>3672</v>
      </c>
      <c r="O1164" s="30" t="s">
        <v>4162</v>
      </c>
      <c r="P1164" s="30" t="s">
        <v>36</v>
      </c>
      <c r="Q1164" s="30">
        <v>0</v>
      </c>
      <c r="R1164" s="34"/>
    </row>
    <row r="1165" spans="1:18" hidden="1">
      <c r="A1165" s="40" t="s">
        <v>10162</v>
      </c>
      <c r="B1165" s="30" t="s">
        <v>10163</v>
      </c>
      <c r="C1165" s="30"/>
      <c r="D1165" s="35">
        <v>37546</v>
      </c>
      <c r="E1165" s="70">
        <v>8031.15</v>
      </c>
      <c r="F1165" s="156" t="s">
        <v>3722</v>
      </c>
      <c r="G1165" s="156"/>
      <c r="H1165" s="30" t="s">
        <v>319</v>
      </c>
      <c r="I1165" s="30" t="s">
        <v>3680</v>
      </c>
      <c r="J1165" s="70">
        <v>-8031.15</v>
      </c>
      <c r="K1165" s="70">
        <v>0</v>
      </c>
      <c r="L1165" s="70">
        <v>0</v>
      </c>
      <c r="M1165" s="30">
        <v>0</v>
      </c>
      <c r="N1165" s="30" t="s">
        <v>3672</v>
      </c>
      <c r="O1165" s="30" t="s">
        <v>8055</v>
      </c>
      <c r="P1165" s="30" t="s">
        <v>52</v>
      </c>
      <c r="Q1165" s="30">
        <v>0</v>
      </c>
      <c r="R1165" s="34"/>
    </row>
    <row r="1166" spans="1:18" hidden="1">
      <c r="A1166" s="40" t="s">
        <v>10156</v>
      </c>
      <c r="B1166" s="30" t="s">
        <v>1415</v>
      </c>
      <c r="C1166" s="30"/>
      <c r="D1166" s="35">
        <v>37467</v>
      </c>
      <c r="E1166" s="70">
        <v>1822.01</v>
      </c>
      <c r="F1166" s="156" t="s">
        <v>3722</v>
      </c>
      <c r="G1166" s="156"/>
      <c r="H1166" s="30" t="s">
        <v>1760</v>
      </c>
      <c r="I1166" s="30" t="s">
        <v>3680</v>
      </c>
      <c r="J1166" s="70">
        <v>-1822.01</v>
      </c>
      <c r="K1166" s="70">
        <v>0</v>
      </c>
      <c r="L1166" s="70">
        <v>0</v>
      </c>
      <c r="M1166" s="30">
        <v>0</v>
      </c>
      <c r="N1166" s="30" t="s">
        <v>3672</v>
      </c>
      <c r="O1166" s="30" t="s">
        <v>3770</v>
      </c>
      <c r="P1166" s="30" t="s">
        <v>181</v>
      </c>
      <c r="Q1166" s="30">
        <v>0</v>
      </c>
      <c r="R1166" s="34"/>
    </row>
    <row r="1167" spans="1:18" hidden="1">
      <c r="A1167" s="40" t="s">
        <v>10148</v>
      </c>
      <c r="B1167" s="30" t="s">
        <v>10149</v>
      </c>
      <c r="C1167" s="30"/>
      <c r="D1167" s="35">
        <v>37391</v>
      </c>
      <c r="E1167" s="70">
        <v>3286.2</v>
      </c>
      <c r="F1167" s="156" t="s">
        <v>3722</v>
      </c>
      <c r="G1167" s="156"/>
      <c r="H1167" s="30" t="s">
        <v>1760</v>
      </c>
      <c r="I1167" s="30" t="s">
        <v>3680</v>
      </c>
      <c r="J1167" s="70">
        <v>-3286.2</v>
      </c>
      <c r="K1167" s="70">
        <v>0</v>
      </c>
      <c r="L1167" s="70">
        <v>0</v>
      </c>
      <c r="M1167" s="30">
        <v>0</v>
      </c>
      <c r="N1167" s="30" t="s">
        <v>3672</v>
      </c>
      <c r="O1167" s="30" t="s">
        <v>3770</v>
      </c>
      <c r="P1167" s="30" t="s">
        <v>181</v>
      </c>
      <c r="Q1167" s="30">
        <v>0</v>
      </c>
      <c r="R1167" s="34"/>
    </row>
    <row r="1168" spans="1:18" hidden="1">
      <c r="A1168" s="40" t="s">
        <v>10150</v>
      </c>
      <c r="B1168" s="30" t="s">
        <v>10151</v>
      </c>
      <c r="C1168" s="30"/>
      <c r="D1168" s="35">
        <v>37391</v>
      </c>
      <c r="E1168" s="70">
        <v>985.86</v>
      </c>
      <c r="F1168" s="156" t="s">
        <v>3722</v>
      </c>
      <c r="G1168" s="156"/>
      <c r="H1168" s="30" t="s">
        <v>315</v>
      </c>
      <c r="I1168" s="30" t="s">
        <v>3680</v>
      </c>
      <c r="J1168" s="70">
        <v>-985.86</v>
      </c>
      <c r="K1168" s="70">
        <v>0</v>
      </c>
      <c r="L1168" s="70">
        <v>0</v>
      </c>
      <c r="M1168" s="30">
        <v>0</v>
      </c>
      <c r="N1168" s="30" t="s">
        <v>3672</v>
      </c>
      <c r="O1168" s="30" t="s">
        <v>7984</v>
      </c>
      <c r="P1168" s="30" t="s">
        <v>29</v>
      </c>
      <c r="Q1168" s="30">
        <v>0</v>
      </c>
      <c r="R1168" s="34"/>
    </row>
    <row r="1169" spans="1:18" hidden="1">
      <c r="A1169" s="40" t="s">
        <v>10152</v>
      </c>
      <c r="B1169" s="30" t="s">
        <v>10153</v>
      </c>
      <c r="C1169" s="30"/>
      <c r="D1169" s="35">
        <v>37391</v>
      </c>
      <c r="E1169" s="70">
        <v>8285.77</v>
      </c>
      <c r="F1169" s="156" t="s">
        <v>3722</v>
      </c>
      <c r="G1169" s="156"/>
      <c r="H1169" s="30" t="s">
        <v>315</v>
      </c>
      <c r="I1169" s="30" t="s">
        <v>3680</v>
      </c>
      <c r="J1169" s="70">
        <v>-8285.77</v>
      </c>
      <c r="K1169" s="70">
        <v>0</v>
      </c>
      <c r="L1169" s="70">
        <v>0</v>
      </c>
      <c r="M1169" s="30">
        <v>0</v>
      </c>
      <c r="N1169" s="30" t="s">
        <v>3672</v>
      </c>
      <c r="O1169" s="30" t="s">
        <v>7984</v>
      </c>
      <c r="P1169" s="30" t="s">
        <v>29</v>
      </c>
      <c r="Q1169" s="30">
        <v>0</v>
      </c>
      <c r="R1169" s="34"/>
    </row>
    <row r="1170" spans="1:18" hidden="1">
      <c r="A1170" s="40" t="s">
        <v>10147</v>
      </c>
      <c r="B1170" s="30" t="s">
        <v>1218</v>
      </c>
      <c r="C1170" s="30"/>
      <c r="D1170" s="35">
        <v>37286</v>
      </c>
      <c r="E1170" s="70">
        <v>15415.39</v>
      </c>
      <c r="F1170" s="156" t="s">
        <v>3722</v>
      </c>
      <c r="G1170" s="156"/>
      <c r="H1170" s="30" t="s">
        <v>580</v>
      </c>
      <c r="I1170" s="30" t="s">
        <v>3680</v>
      </c>
      <c r="J1170" s="70">
        <v>-15415.39</v>
      </c>
      <c r="K1170" s="70">
        <v>0</v>
      </c>
      <c r="L1170" s="70">
        <v>0</v>
      </c>
      <c r="M1170" s="30">
        <v>0</v>
      </c>
      <c r="N1170" s="30" t="s">
        <v>3672</v>
      </c>
      <c r="O1170" s="30" t="s">
        <v>4162</v>
      </c>
      <c r="P1170" s="30" t="s">
        <v>36</v>
      </c>
      <c r="Q1170" s="30">
        <v>0</v>
      </c>
      <c r="R1170" s="34"/>
    </row>
    <row r="1171" spans="1:18" hidden="1">
      <c r="A1171" s="40" t="s">
        <v>10145</v>
      </c>
      <c r="B1171" s="30" t="s">
        <v>10146</v>
      </c>
      <c r="C1171" s="30"/>
      <c r="D1171" s="35">
        <v>37264</v>
      </c>
      <c r="E1171" s="70">
        <v>9913.36</v>
      </c>
      <c r="F1171" s="156" t="s">
        <v>3722</v>
      </c>
      <c r="G1171" s="156"/>
      <c r="H1171" s="30" t="s">
        <v>1257</v>
      </c>
      <c r="I1171" s="30" t="s">
        <v>3680</v>
      </c>
      <c r="J1171" s="70">
        <v>-9913.36</v>
      </c>
      <c r="K1171" s="70">
        <v>0</v>
      </c>
      <c r="L1171" s="70">
        <v>0</v>
      </c>
      <c r="M1171" s="30">
        <v>0</v>
      </c>
      <c r="N1171" s="30" t="s">
        <v>3672</v>
      </c>
      <c r="O1171" s="30" t="s">
        <v>7988</v>
      </c>
      <c r="P1171" s="30" t="s">
        <v>171</v>
      </c>
      <c r="Q1171" s="30">
        <v>0</v>
      </c>
      <c r="R1171" s="34"/>
    </row>
    <row r="1172" spans="1:18" hidden="1">
      <c r="A1172" s="40" t="s">
        <v>10138</v>
      </c>
      <c r="B1172" s="30" t="s">
        <v>495</v>
      </c>
      <c r="C1172" s="30"/>
      <c r="D1172" s="35">
        <v>37197</v>
      </c>
      <c r="E1172" s="70">
        <v>892.75</v>
      </c>
      <c r="F1172" s="156" t="s">
        <v>3722</v>
      </c>
      <c r="G1172" s="156"/>
      <c r="H1172" s="30" t="s">
        <v>861</v>
      </c>
      <c r="I1172" s="30" t="s">
        <v>3680</v>
      </c>
      <c r="J1172" s="70">
        <v>-892.75</v>
      </c>
      <c r="K1172" s="70">
        <v>0</v>
      </c>
      <c r="L1172" s="70">
        <v>0</v>
      </c>
      <c r="M1172" s="30">
        <v>0</v>
      </c>
      <c r="N1172" s="30" t="s">
        <v>3672</v>
      </c>
      <c r="O1172" s="30" t="s">
        <v>3915</v>
      </c>
      <c r="P1172" s="30" t="s">
        <v>69</v>
      </c>
      <c r="Q1172" s="30">
        <v>0</v>
      </c>
      <c r="R1172" s="34"/>
    </row>
    <row r="1173" spans="1:18" hidden="1">
      <c r="A1173" s="40" t="s">
        <v>10139</v>
      </c>
      <c r="B1173" s="30" t="s">
        <v>437</v>
      </c>
      <c r="C1173" s="30"/>
      <c r="D1173" s="35">
        <v>37197</v>
      </c>
      <c r="E1173" s="70">
        <v>6594.3</v>
      </c>
      <c r="F1173" s="156" t="s">
        <v>3722</v>
      </c>
      <c r="G1173" s="156"/>
      <c r="H1173" s="30" t="s">
        <v>861</v>
      </c>
      <c r="I1173" s="30" t="s">
        <v>3680</v>
      </c>
      <c r="J1173" s="70">
        <v>-6594.3</v>
      </c>
      <c r="K1173" s="70">
        <v>0</v>
      </c>
      <c r="L1173" s="70">
        <v>0</v>
      </c>
      <c r="M1173" s="30">
        <v>0</v>
      </c>
      <c r="N1173" s="30" t="s">
        <v>3672</v>
      </c>
      <c r="O1173" s="30" t="s">
        <v>3915</v>
      </c>
      <c r="P1173" s="30" t="s">
        <v>69</v>
      </c>
      <c r="Q1173" s="30">
        <v>0</v>
      </c>
      <c r="R1173" s="34"/>
    </row>
    <row r="1174" spans="1:18" hidden="1">
      <c r="A1174" s="40" t="s">
        <v>10140</v>
      </c>
      <c r="B1174" s="30" t="s">
        <v>10141</v>
      </c>
      <c r="C1174" s="30"/>
      <c r="D1174" s="35">
        <v>37197</v>
      </c>
      <c r="E1174" s="70">
        <v>1613.49</v>
      </c>
      <c r="F1174" s="156" t="s">
        <v>3722</v>
      </c>
      <c r="G1174" s="156"/>
      <c r="H1174" s="30" t="s">
        <v>580</v>
      </c>
      <c r="I1174" s="30" t="s">
        <v>3680</v>
      </c>
      <c r="J1174" s="70">
        <v>-1613.49</v>
      </c>
      <c r="K1174" s="70">
        <v>0</v>
      </c>
      <c r="L1174" s="70">
        <v>0</v>
      </c>
      <c r="M1174" s="30">
        <v>0</v>
      </c>
      <c r="N1174" s="30" t="s">
        <v>3672</v>
      </c>
      <c r="O1174" s="30" t="s">
        <v>4162</v>
      </c>
      <c r="P1174" s="30" t="s">
        <v>36</v>
      </c>
      <c r="Q1174" s="30">
        <v>0</v>
      </c>
      <c r="R1174" s="34"/>
    </row>
    <row r="1175" spans="1:18" hidden="1">
      <c r="A1175" s="40" t="s">
        <v>10142</v>
      </c>
      <c r="B1175" s="30" t="s">
        <v>10141</v>
      </c>
      <c r="C1175" s="30"/>
      <c r="D1175" s="35">
        <v>37197</v>
      </c>
      <c r="E1175" s="70">
        <v>1705.9</v>
      </c>
      <c r="F1175" s="156" t="s">
        <v>3722</v>
      </c>
      <c r="G1175" s="156"/>
      <c r="H1175" s="30" t="s">
        <v>580</v>
      </c>
      <c r="I1175" s="30" t="s">
        <v>3680</v>
      </c>
      <c r="J1175" s="70">
        <v>-1705.9</v>
      </c>
      <c r="K1175" s="70">
        <v>0</v>
      </c>
      <c r="L1175" s="70">
        <v>0</v>
      </c>
      <c r="M1175" s="30">
        <v>0</v>
      </c>
      <c r="N1175" s="30" t="s">
        <v>3672</v>
      </c>
      <c r="O1175" s="30" t="s">
        <v>4162</v>
      </c>
      <c r="P1175" s="30" t="s">
        <v>36</v>
      </c>
      <c r="Q1175" s="30">
        <v>0</v>
      </c>
      <c r="R1175" s="34"/>
    </row>
    <row r="1176" spans="1:18" hidden="1">
      <c r="A1176" s="40" t="s">
        <v>10143</v>
      </c>
      <c r="B1176" s="30" t="s">
        <v>495</v>
      </c>
      <c r="C1176" s="30"/>
      <c r="D1176" s="35">
        <v>37195</v>
      </c>
      <c r="E1176" s="70">
        <v>2801.2</v>
      </c>
      <c r="F1176" s="156" t="s">
        <v>3722</v>
      </c>
      <c r="G1176" s="156"/>
      <c r="H1176" s="30" t="s">
        <v>315</v>
      </c>
      <c r="I1176" s="30" t="s">
        <v>3680</v>
      </c>
      <c r="J1176" s="70">
        <v>-2801.2</v>
      </c>
      <c r="K1176" s="70">
        <v>0</v>
      </c>
      <c r="L1176" s="70">
        <v>0</v>
      </c>
      <c r="M1176" s="30">
        <v>0</v>
      </c>
      <c r="N1176" s="30" t="s">
        <v>3672</v>
      </c>
      <c r="O1176" s="30" t="s">
        <v>7984</v>
      </c>
      <c r="P1176" s="30" t="s">
        <v>29</v>
      </c>
      <c r="Q1176" s="30">
        <v>0</v>
      </c>
      <c r="R1176" s="34"/>
    </row>
    <row r="1177" spans="1:18" hidden="1">
      <c r="A1177" s="40" t="s">
        <v>10144</v>
      </c>
      <c r="B1177" s="30" t="s">
        <v>495</v>
      </c>
      <c r="C1177" s="30"/>
      <c r="D1177" s="35">
        <v>37195</v>
      </c>
      <c r="E1177" s="70">
        <v>2204.87</v>
      </c>
      <c r="F1177" s="156" t="s">
        <v>3722</v>
      </c>
      <c r="G1177" s="156"/>
      <c r="H1177" s="30" t="s">
        <v>315</v>
      </c>
      <c r="I1177" s="30" t="s">
        <v>3680</v>
      </c>
      <c r="J1177" s="70">
        <v>-2204.87</v>
      </c>
      <c r="K1177" s="70">
        <v>0</v>
      </c>
      <c r="L1177" s="70">
        <v>0</v>
      </c>
      <c r="M1177" s="30">
        <v>0</v>
      </c>
      <c r="N1177" s="30" t="s">
        <v>3672</v>
      </c>
      <c r="O1177" s="30" t="s">
        <v>7984</v>
      </c>
      <c r="P1177" s="30" t="s">
        <v>29</v>
      </c>
      <c r="Q1177" s="30">
        <v>0</v>
      </c>
      <c r="R1177" s="34"/>
    </row>
    <row r="1178" spans="1:18" hidden="1">
      <c r="A1178" s="40" t="s">
        <v>10154</v>
      </c>
      <c r="B1178" s="30" t="s">
        <v>10155</v>
      </c>
      <c r="C1178" s="30"/>
      <c r="D1178" s="35">
        <v>37139</v>
      </c>
      <c r="E1178" s="70">
        <v>69726.850000000006</v>
      </c>
      <c r="F1178" s="156" t="s">
        <v>3722</v>
      </c>
      <c r="G1178" s="156"/>
      <c r="H1178" s="30" t="s">
        <v>698</v>
      </c>
      <c r="I1178" s="30" t="s">
        <v>3680</v>
      </c>
      <c r="J1178" s="70">
        <v>-69726.850000000006</v>
      </c>
      <c r="K1178" s="70">
        <v>0</v>
      </c>
      <c r="L1178" s="70">
        <v>0</v>
      </c>
      <c r="M1178" s="30">
        <v>0</v>
      </c>
      <c r="N1178" s="30" t="s">
        <v>3672</v>
      </c>
      <c r="O1178" s="30" t="s">
        <v>3761</v>
      </c>
      <c r="P1178" s="30" t="s">
        <v>56</v>
      </c>
      <c r="Q1178" s="30">
        <v>0</v>
      </c>
      <c r="R1178" s="34"/>
    </row>
    <row r="1179" spans="1:18" hidden="1">
      <c r="A1179" s="40" t="s">
        <v>3383</v>
      </c>
      <c r="B1179" s="30" t="s">
        <v>741</v>
      </c>
      <c r="C1179" s="30"/>
      <c r="D1179" s="35">
        <v>37131</v>
      </c>
      <c r="E1179" s="70">
        <v>1095.4000000000001</v>
      </c>
      <c r="F1179" s="156" t="s">
        <v>3722</v>
      </c>
      <c r="G1179" s="156"/>
      <c r="H1179" s="30" t="s">
        <v>861</v>
      </c>
      <c r="I1179" s="30" t="s">
        <v>3680</v>
      </c>
      <c r="J1179" s="70">
        <v>-1095.4000000000001</v>
      </c>
      <c r="K1179" s="70">
        <v>0</v>
      </c>
      <c r="L1179" s="70">
        <v>0</v>
      </c>
      <c r="M1179" s="30">
        <v>0</v>
      </c>
      <c r="N1179" s="30" t="s">
        <v>3672</v>
      </c>
      <c r="O1179" s="30" t="s">
        <v>3915</v>
      </c>
      <c r="P1179" s="30" t="s">
        <v>69</v>
      </c>
      <c r="Q1179" s="30">
        <v>0</v>
      </c>
      <c r="R1179" s="34"/>
    </row>
    <row r="1180" spans="1:18" hidden="1">
      <c r="A1180" s="40" t="s">
        <v>10136</v>
      </c>
      <c r="B1180" s="30" t="s">
        <v>10137</v>
      </c>
      <c r="C1180" s="30"/>
      <c r="D1180" s="35">
        <v>37131</v>
      </c>
      <c r="E1180" s="70">
        <v>2947.62</v>
      </c>
      <c r="F1180" s="156" t="s">
        <v>3722</v>
      </c>
      <c r="G1180" s="156"/>
      <c r="H1180" s="30" t="s">
        <v>1405</v>
      </c>
      <c r="I1180" s="30" t="s">
        <v>3680</v>
      </c>
      <c r="J1180" s="70">
        <v>-2947.62</v>
      </c>
      <c r="K1180" s="70">
        <v>0</v>
      </c>
      <c r="L1180" s="70">
        <v>0</v>
      </c>
      <c r="M1180" s="30">
        <v>0</v>
      </c>
      <c r="N1180" s="30" t="s">
        <v>3672</v>
      </c>
      <c r="O1180" s="30" t="s">
        <v>8443</v>
      </c>
      <c r="P1180" s="30" t="s">
        <v>93</v>
      </c>
      <c r="Q1180" s="30">
        <v>0</v>
      </c>
      <c r="R1180" s="34"/>
    </row>
    <row r="1181" spans="1:18" hidden="1">
      <c r="A1181" s="40" t="s">
        <v>10128</v>
      </c>
      <c r="B1181" s="30" t="s">
        <v>10129</v>
      </c>
      <c r="C1181" s="30"/>
      <c r="D1181" s="35">
        <v>37075</v>
      </c>
      <c r="E1181" s="70">
        <v>5714.93</v>
      </c>
      <c r="F1181" s="156" t="s">
        <v>3722</v>
      </c>
      <c r="G1181" s="156"/>
      <c r="H1181" s="30" t="s">
        <v>1397</v>
      </c>
      <c r="I1181" s="30" t="s">
        <v>3680</v>
      </c>
      <c r="J1181" s="70">
        <v>-5714.93</v>
      </c>
      <c r="K1181" s="70">
        <v>0</v>
      </c>
      <c r="L1181" s="70">
        <v>0</v>
      </c>
      <c r="M1181" s="30">
        <v>0</v>
      </c>
      <c r="N1181" s="30" t="s">
        <v>3672</v>
      </c>
      <c r="O1181" s="30" t="s">
        <v>3897</v>
      </c>
      <c r="P1181" s="30" t="s">
        <v>84</v>
      </c>
      <c r="Q1181" s="30">
        <v>0</v>
      </c>
      <c r="R1181" s="34"/>
    </row>
    <row r="1182" spans="1:18" hidden="1">
      <c r="A1182" s="40" t="s">
        <v>2360</v>
      </c>
      <c r="B1182" s="30" t="s">
        <v>1415</v>
      </c>
      <c r="C1182" s="30"/>
      <c r="D1182" s="35">
        <v>37046</v>
      </c>
      <c r="E1182" s="70">
        <v>1453.23</v>
      </c>
      <c r="F1182" s="156" t="s">
        <v>3722</v>
      </c>
      <c r="G1182" s="156"/>
      <c r="H1182" s="30" t="s">
        <v>1236</v>
      </c>
      <c r="I1182" s="30" t="s">
        <v>3680</v>
      </c>
      <c r="J1182" s="70">
        <v>-1453.23</v>
      </c>
      <c r="K1182" s="70">
        <v>0</v>
      </c>
      <c r="L1182" s="70">
        <v>0</v>
      </c>
      <c r="M1182" s="30">
        <v>0</v>
      </c>
      <c r="N1182" s="30" t="s">
        <v>3672</v>
      </c>
      <c r="O1182" s="30" t="s">
        <v>10130</v>
      </c>
      <c r="P1182" s="30" t="s">
        <v>58</v>
      </c>
      <c r="Q1182" s="30">
        <v>0</v>
      </c>
      <c r="R1182" s="34"/>
    </row>
    <row r="1183" spans="1:18" hidden="1">
      <c r="A1183" s="40" t="s">
        <v>10132</v>
      </c>
      <c r="B1183" s="30" t="s">
        <v>10133</v>
      </c>
      <c r="C1183" s="30"/>
      <c r="D1183" s="35">
        <v>37046</v>
      </c>
      <c r="E1183" s="70">
        <v>75407.69</v>
      </c>
      <c r="F1183" s="156" t="s">
        <v>3722</v>
      </c>
      <c r="G1183" s="156"/>
      <c r="H1183" s="30" t="s">
        <v>439</v>
      </c>
      <c r="I1183" s="30" t="s">
        <v>3680</v>
      </c>
      <c r="J1183" s="70">
        <v>-75407.69</v>
      </c>
      <c r="K1183" s="70">
        <v>0</v>
      </c>
      <c r="L1183" s="70">
        <v>0</v>
      </c>
      <c r="M1183" s="30">
        <v>0</v>
      </c>
      <c r="N1183" s="30" t="s">
        <v>3672</v>
      </c>
      <c r="O1183" s="30" t="s">
        <v>8562</v>
      </c>
      <c r="P1183" s="30" t="s">
        <v>99</v>
      </c>
      <c r="Q1183" s="30">
        <v>0</v>
      </c>
      <c r="R1183" s="34"/>
    </row>
    <row r="1184" spans="1:18" hidden="1">
      <c r="A1184" s="40" t="s">
        <v>1162</v>
      </c>
      <c r="B1184" s="30" t="s">
        <v>10131</v>
      </c>
      <c r="C1184" s="30"/>
      <c r="D1184" s="35">
        <v>37007</v>
      </c>
      <c r="E1184" s="70">
        <v>25202.68</v>
      </c>
      <c r="F1184" s="156" t="s">
        <v>3722</v>
      </c>
      <c r="G1184" s="156"/>
      <c r="H1184" s="30" t="s">
        <v>1349</v>
      </c>
      <c r="I1184" s="30" t="s">
        <v>3680</v>
      </c>
      <c r="J1184" s="70">
        <v>-25202.68</v>
      </c>
      <c r="K1184" s="70">
        <v>0</v>
      </c>
      <c r="L1184" s="70">
        <v>0</v>
      </c>
      <c r="M1184" s="30">
        <v>0</v>
      </c>
      <c r="N1184" s="30" t="s">
        <v>3672</v>
      </c>
      <c r="O1184" s="30" t="s">
        <v>9065</v>
      </c>
      <c r="P1184" s="30" t="s">
        <v>42</v>
      </c>
      <c r="Q1184" s="30">
        <v>0</v>
      </c>
      <c r="R1184" s="34"/>
    </row>
    <row r="1185" spans="1:18" hidden="1">
      <c r="A1185" s="40" t="s">
        <v>671</v>
      </c>
      <c r="B1185" s="30" t="s">
        <v>672</v>
      </c>
      <c r="C1185" s="30"/>
      <c r="D1185" s="35">
        <v>37006</v>
      </c>
      <c r="E1185" s="70">
        <v>52870.44</v>
      </c>
      <c r="F1185" s="156" t="s">
        <v>3722</v>
      </c>
      <c r="G1185" s="156"/>
      <c r="H1185" s="30" t="s">
        <v>674</v>
      </c>
      <c r="I1185" s="30" t="s">
        <v>3680</v>
      </c>
      <c r="J1185" s="70">
        <v>-52870.44</v>
      </c>
      <c r="K1185" s="70">
        <v>0</v>
      </c>
      <c r="L1185" s="70">
        <v>0</v>
      </c>
      <c r="M1185" s="30">
        <v>0</v>
      </c>
      <c r="N1185" s="30" t="s">
        <v>3672</v>
      </c>
      <c r="O1185" s="30" t="s">
        <v>7663</v>
      </c>
      <c r="P1185" s="30" t="s">
        <v>94</v>
      </c>
      <c r="Q1185" s="30">
        <v>0</v>
      </c>
      <c r="R1185" s="34"/>
    </row>
    <row r="1186" spans="1:18" hidden="1">
      <c r="A1186" s="40" t="s">
        <v>2591</v>
      </c>
      <c r="B1186" s="30" t="s">
        <v>2592</v>
      </c>
      <c r="C1186" s="30"/>
      <c r="D1186" s="35">
        <v>36943</v>
      </c>
      <c r="E1186" s="70">
        <v>1424.02</v>
      </c>
      <c r="F1186" s="156" t="s">
        <v>3722</v>
      </c>
      <c r="G1186" s="156"/>
      <c r="H1186" s="30" t="s">
        <v>698</v>
      </c>
      <c r="I1186" s="30" t="s">
        <v>3680</v>
      </c>
      <c r="J1186" s="70">
        <v>-1424.02</v>
      </c>
      <c r="K1186" s="70">
        <v>0</v>
      </c>
      <c r="L1186" s="70">
        <v>0</v>
      </c>
      <c r="M1186" s="30">
        <v>0</v>
      </c>
      <c r="N1186" s="30" t="s">
        <v>3672</v>
      </c>
      <c r="O1186" s="30" t="s">
        <v>3761</v>
      </c>
      <c r="P1186" s="30" t="s">
        <v>56</v>
      </c>
      <c r="Q1186" s="30">
        <v>0</v>
      </c>
      <c r="R1186" s="34"/>
    </row>
    <row r="1187" spans="1:18" hidden="1">
      <c r="A1187" s="40" t="s">
        <v>10113</v>
      </c>
      <c r="B1187" s="30" t="s">
        <v>10114</v>
      </c>
      <c r="C1187" s="30"/>
      <c r="D1187" s="35">
        <v>36943</v>
      </c>
      <c r="E1187" s="70">
        <v>12582.35</v>
      </c>
      <c r="F1187" s="156" t="s">
        <v>3722</v>
      </c>
      <c r="G1187" s="156"/>
      <c r="H1187" s="30" t="s">
        <v>698</v>
      </c>
      <c r="I1187" s="30" t="s">
        <v>3680</v>
      </c>
      <c r="J1187" s="70">
        <v>-12582.35</v>
      </c>
      <c r="K1187" s="70">
        <v>0</v>
      </c>
      <c r="L1187" s="70">
        <v>0</v>
      </c>
      <c r="M1187" s="30">
        <v>0</v>
      </c>
      <c r="N1187" s="30" t="s">
        <v>3672</v>
      </c>
      <c r="O1187" s="30" t="s">
        <v>3761</v>
      </c>
      <c r="P1187" s="30" t="s">
        <v>56</v>
      </c>
      <c r="Q1187" s="30">
        <v>0</v>
      </c>
      <c r="R1187" s="34"/>
    </row>
    <row r="1188" spans="1:18" hidden="1">
      <c r="A1188" s="40" t="s">
        <v>10126</v>
      </c>
      <c r="B1188" s="30" t="s">
        <v>5639</v>
      </c>
      <c r="C1188" s="30"/>
      <c r="D1188" s="35">
        <v>36906</v>
      </c>
      <c r="E1188" s="70">
        <v>51326.03</v>
      </c>
      <c r="F1188" s="156" t="s">
        <v>3722</v>
      </c>
      <c r="G1188" s="156"/>
      <c r="H1188" s="30" t="s">
        <v>698</v>
      </c>
      <c r="I1188" s="30" t="s">
        <v>3680</v>
      </c>
      <c r="J1188" s="70">
        <v>-51326.03</v>
      </c>
      <c r="K1188" s="70">
        <v>0</v>
      </c>
      <c r="L1188" s="70">
        <v>0</v>
      </c>
      <c r="M1188" s="30">
        <v>0</v>
      </c>
      <c r="N1188" s="30" t="s">
        <v>3672</v>
      </c>
      <c r="O1188" s="30" t="s">
        <v>3761</v>
      </c>
      <c r="P1188" s="30" t="s">
        <v>56</v>
      </c>
      <c r="Q1188" s="30">
        <v>0</v>
      </c>
      <c r="R1188" s="34"/>
    </row>
    <row r="1189" spans="1:18" hidden="1">
      <c r="A1189" s="40" t="s">
        <v>10127</v>
      </c>
      <c r="B1189" s="30" t="s">
        <v>5639</v>
      </c>
      <c r="C1189" s="30"/>
      <c r="D1189" s="35">
        <v>36906</v>
      </c>
      <c r="E1189" s="70">
        <v>36613.89</v>
      </c>
      <c r="F1189" s="156" t="s">
        <v>3722</v>
      </c>
      <c r="G1189" s="156"/>
      <c r="H1189" s="30" t="s">
        <v>698</v>
      </c>
      <c r="I1189" s="30" t="s">
        <v>3680</v>
      </c>
      <c r="J1189" s="70">
        <v>-36613.89</v>
      </c>
      <c r="K1189" s="70">
        <v>0</v>
      </c>
      <c r="L1189" s="70">
        <v>0</v>
      </c>
      <c r="M1189" s="30">
        <v>0</v>
      </c>
      <c r="N1189" s="30" t="s">
        <v>3672</v>
      </c>
      <c r="O1189" s="30" t="s">
        <v>3761</v>
      </c>
      <c r="P1189" s="30" t="s">
        <v>56</v>
      </c>
      <c r="Q1189" s="30">
        <v>0</v>
      </c>
      <c r="R1189" s="34"/>
    </row>
    <row r="1190" spans="1:18" hidden="1">
      <c r="A1190" s="40" t="s">
        <v>2770</v>
      </c>
      <c r="B1190" s="30" t="s">
        <v>2771</v>
      </c>
      <c r="C1190" s="30"/>
      <c r="D1190" s="35">
        <v>36906</v>
      </c>
      <c r="E1190" s="70">
        <v>13275.11</v>
      </c>
      <c r="F1190" s="156" t="s">
        <v>3722</v>
      </c>
      <c r="G1190" s="156"/>
      <c r="H1190" s="30" t="s">
        <v>1397</v>
      </c>
      <c r="I1190" s="30" t="s">
        <v>3680</v>
      </c>
      <c r="J1190" s="70">
        <v>-13275.11</v>
      </c>
      <c r="K1190" s="70">
        <v>0</v>
      </c>
      <c r="L1190" s="70">
        <v>0</v>
      </c>
      <c r="M1190" s="30">
        <v>0</v>
      </c>
      <c r="N1190" s="30" t="s">
        <v>3672</v>
      </c>
      <c r="O1190" s="30" t="s">
        <v>3897</v>
      </c>
      <c r="P1190" s="30" t="s">
        <v>84</v>
      </c>
      <c r="Q1190" s="30">
        <v>0</v>
      </c>
      <c r="R1190" s="34"/>
    </row>
    <row r="1191" spans="1:18" hidden="1">
      <c r="A1191" s="40" t="s">
        <v>10134</v>
      </c>
      <c r="B1191" s="30" t="s">
        <v>10135</v>
      </c>
      <c r="C1191" s="30"/>
      <c r="D1191" s="35">
        <v>36894</v>
      </c>
      <c r="E1191" s="70">
        <v>7742.59</v>
      </c>
      <c r="F1191" s="156" t="s">
        <v>3722</v>
      </c>
      <c r="G1191" s="156"/>
      <c r="H1191" s="30" t="s">
        <v>1257</v>
      </c>
      <c r="I1191" s="30" t="s">
        <v>3680</v>
      </c>
      <c r="J1191" s="70">
        <v>-7742.59</v>
      </c>
      <c r="K1191" s="70">
        <v>0</v>
      </c>
      <c r="L1191" s="70">
        <v>0</v>
      </c>
      <c r="M1191" s="30">
        <v>0</v>
      </c>
      <c r="N1191" s="30" t="s">
        <v>3672</v>
      </c>
      <c r="O1191" s="30" t="s">
        <v>7988</v>
      </c>
      <c r="P1191" s="30" t="s">
        <v>171</v>
      </c>
      <c r="Q1191" s="30">
        <v>0</v>
      </c>
      <c r="R1191" s="34"/>
    </row>
    <row r="1192" spans="1:18" hidden="1">
      <c r="A1192" s="40" t="s">
        <v>10124</v>
      </c>
      <c r="B1192" s="30" t="s">
        <v>10125</v>
      </c>
      <c r="C1192" s="30"/>
      <c r="D1192" s="35">
        <v>36860</v>
      </c>
      <c r="E1192" s="70">
        <v>863.04</v>
      </c>
      <c r="F1192" s="156" t="s">
        <v>3722</v>
      </c>
      <c r="G1192" s="156"/>
      <c r="H1192" s="30" t="s">
        <v>580</v>
      </c>
      <c r="I1192" s="30" t="s">
        <v>3680</v>
      </c>
      <c r="J1192" s="70">
        <v>-863.04</v>
      </c>
      <c r="K1192" s="70">
        <v>0</v>
      </c>
      <c r="L1192" s="70">
        <v>0</v>
      </c>
      <c r="M1192" s="30">
        <v>0</v>
      </c>
      <c r="N1192" s="30" t="s">
        <v>3672</v>
      </c>
      <c r="O1192" s="30" t="s">
        <v>4162</v>
      </c>
      <c r="P1192" s="30" t="s">
        <v>36</v>
      </c>
      <c r="Q1192" s="30">
        <v>0</v>
      </c>
      <c r="R1192" s="34"/>
    </row>
    <row r="1193" spans="1:18" hidden="1">
      <c r="A1193" s="40" t="s">
        <v>10115</v>
      </c>
      <c r="B1193" s="30" t="s">
        <v>10116</v>
      </c>
      <c r="C1193" s="30"/>
      <c r="D1193" s="35">
        <v>36769</v>
      </c>
      <c r="E1193" s="70">
        <v>2584.7399999999998</v>
      </c>
      <c r="F1193" s="156" t="s">
        <v>3722</v>
      </c>
      <c r="G1193" s="156"/>
      <c r="H1193" s="30" t="s">
        <v>439</v>
      </c>
      <c r="I1193" s="30" t="s">
        <v>3680</v>
      </c>
      <c r="J1193" s="70">
        <v>-2584.7399999999998</v>
      </c>
      <c r="K1193" s="70">
        <v>0</v>
      </c>
      <c r="L1193" s="70">
        <v>0</v>
      </c>
      <c r="M1193" s="30">
        <v>0</v>
      </c>
      <c r="N1193" s="30" t="s">
        <v>3672</v>
      </c>
      <c r="O1193" s="30" t="s">
        <v>8562</v>
      </c>
      <c r="P1193" s="30" t="s">
        <v>99</v>
      </c>
      <c r="Q1193" s="30">
        <v>0</v>
      </c>
      <c r="R1193" s="34"/>
    </row>
    <row r="1194" spans="1:18" hidden="1">
      <c r="A1194" s="40" t="s">
        <v>10117</v>
      </c>
      <c r="B1194" s="30" t="s">
        <v>2190</v>
      </c>
      <c r="C1194" s="30"/>
      <c r="D1194" s="35">
        <v>36769</v>
      </c>
      <c r="E1194" s="70">
        <v>14430.06</v>
      </c>
      <c r="F1194" s="156" t="s">
        <v>3722</v>
      </c>
      <c r="G1194" s="156"/>
      <c r="H1194" s="30" t="s">
        <v>1266</v>
      </c>
      <c r="I1194" s="30" t="s">
        <v>3680</v>
      </c>
      <c r="J1194" s="70">
        <v>-14430.06</v>
      </c>
      <c r="K1194" s="70">
        <v>0</v>
      </c>
      <c r="L1194" s="70">
        <v>0</v>
      </c>
      <c r="M1194" s="30">
        <v>0</v>
      </c>
      <c r="N1194" s="30" t="s">
        <v>3672</v>
      </c>
      <c r="O1194" s="30" t="s">
        <v>3831</v>
      </c>
      <c r="P1194" s="30" t="s">
        <v>91</v>
      </c>
      <c r="Q1194" s="30">
        <v>0</v>
      </c>
      <c r="R1194" s="34"/>
    </row>
    <row r="1195" spans="1:18" hidden="1">
      <c r="A1195" s="40" t="s">
        <v>10118</v>
      </c>
      <c r="B1195" s="30" t="s">
        <v>10119</v>
      </c>
      <c r="C1195" s="30"/>
      <c r="D1195" s="35">
        <v>36769</v>
      </c>
      <c r="E1195" s="70">
        <v>780.06</v>
      </c>
      <c r="F1195" s="156" t="s">
        <v>3722</v>
      </c>
      <c r="G1195" s="156"/>
      <c r="H1195" s="30" t="s">
        <v>1405</v>
      </c>
      <c r="I1195" s="30" t="s">
        <v>3680</v>
      </c>
      <c r="J1195" s="70">
        <v>-780.06</v>
      </c>
      <c r="K1195" s="70">
        <v>0</v>
      </c>
      <c r="L1195" s="70">
        <v>0</v>
      </c>
      <c r="M1195" s="30">
        <v>0</v>
      </c>
      <c r="N1195" s="30" t="s">
        <v>3672</v>
      </c>
      <c r="O1195" s="30" t="s">
        <v>8449</v>
      </c>
      <c r="P1195" s="30" t="s">
        <v>93</v>
      </c>
      <c r="Q1195" s="30">
        <v>0</v>
      </c>
      <c r="R1195" s="34"/>
    </row>
    <row r="1196" spans="1:18" hidden="1">
      <c r="A1196" s="40" t="s">
        <v>10120</v>
      </c>
      <c r="B1196" s="30" t="s">
        <v>10121</v>
      </c>
      <c r="C1196" s="30"/>
      <c r="D1196" s="35">
        <v>36769</v>
      </c>
      <c r="E1196" s="70">
        <v>987.69</v>
      </c>
      <c r="F1196" s="156" t="s">
        <v>3722</v>
      </c>
      <c r="G1196" s="156"/>
      <c r="H1196" s="30" t="s">
        <v>1405</v>
      </c>
      <c r="I1196" s="30" t="s">
        <v>3680</v>
      </c>
      <c r="J1196" s="70">
        <v>-987.69</v>
      </c>
      <c r="K1196" s="70">
        <v>0</v>
      </c>
      <c r="L1196" s="70">
        <v>0</v>
      </c>
      <c r="M1196" s="30">
        <v>0</v>
      </c>
      <c r="N1196" s="30" t="s">
        <v>3672</v>
      </c>
      <c r="O1196" s="30" t="s">
        <v>8449</v>
      </c>
      <c r="P1196" s="30" t="s">
        <v>93</v>
      </c>
      <c r="Q1196" s="30">
        <v>0</v>
      </c>
      <c r="R1196" s="34"/>
    </row>
    <row r="1197" spans="1:18" hidden="1">
      <c r="A1197" s="40" t="s">
        <v>10122</v>
      </c>
      <c r="B1197" s="30" t="s">
        <v>10123</v>
      </c>
      <c r="C1197" s="30"/>
      <c r="D1197" s="35">
        <v>36769</v>
      </c>
      <c r="E1197" s="70">
        <v>3468.76</v>
      </c>
      <c r="F1197" s="156" t="s">
        <v>3722</v>
      </c>
      <c r="G1197" s="156"/>
      <c r="H1197" s="30" t="s">
        <v>493</v>
      </c>
      <c r="I1197" s="30" t="s">
        <v>3680</v>
      </c>
      <c r="J1197" s="70">
        <v>-3468.76</v>
      </c>
      <c r="K1197" s="70">
        <v>0</v>
      </c>
      <c r="L1197" s="70">
        <v>0</v>
      </c>
      <c r="M1197" s="30">
        <v>0</v>
      </c>
      <c r="N1197" s="30" t="s">
        <v>3672</v>
      </c>
      <c r="O1197" s="30" t="s">
        <v>5337</v>
      </c>
      <c r="P1197" s="30" t="s">
        <v>55</v>
      </c>
      <c r="Q1197" s="30">
        <v>0</v>
      </c>
      <c r="R1197" s="34"/>
    </row>
    <row r="1198" spans="1:18" hidden="1">
      <c r="A1198" s="40" t="s">
        <v>10112</v>
      </c>
      <c r="B1198" s="30" t="s">
        <v>437</v>
      </c>
      <c r="C1198" s="30"/>
      <c r="D1198" s="35">
        <v>36626</v>
      </c>
      <c r="E1198" s="70">
        <v>5848.3</v>
      </c>
      <c r="F1198" s="156" t="s">
        <v>3722</v>
      </c>
      <c r="G1198" s="156"/>
      <c r="H1198" s="30" t="s">
        <v>1424</v>
      </c>
      <c r="I1198" s="30" t="s">
        <v>3680</v>
      </c>
      <c r="J1198" s="70">
        <v>-5848.3</v>
      </c>
      <c r="K1198" s="70">
        <v>0</v>
      </c>
      <c r="L1198" s="70">
        <v>0</v>
      </c>
      <c r="M1198" s="30">
        <v>0</v>
      </c>
      <c r="N1198" s="30" t="s">
        <v>3672</v>
      </c>
      <c r="O1198" s="30" t="s">
        <v>3757</v>
      </c>
      <c r="P1198" s="30" t="s">
        <v>176</v>
      </c>
      <c r="Q1198" s="30">
        <v>0</v>
      </c>
      <c r="R1198" s="34"/>
    </row>
    <row r="1199" spans="1:18" hidden="1">
      <c r="A1199" s="40" t="s">
        <v>10107</v>
      </c>
      <c r="B1199" s="30" t="s">
        <v>10108</v>
      </c>
      <c r="C1199" s="30"/>
      <c r="D1199" s="35">
        <v>36591</v>
      </c>
      <c r="E1199" s="70">
        <v>26565.16</v>
      </c>
      <c r="F1199" s="156" t="s">
        <v>3722</v>
      </c>
      <c r="G1199" s="156"/>
      <c r="H1199" s="30" t="s">
        <v>1257</v>
      </c>
      <c r="I1199" s="30" t="s">
        <v>3680</v>
      </c>
      <c r="J1199" s="70">
        <v>-26565.16</v>
      </c>
      <c r="K1199" s="70">
        <v>0</v>
      </c>
      <c r="L1199" s="70">
        <v>0</v>
      </c>
      <c r="M1199" s="30">
        <v>0</v>
      </c>
      <c r="N1199" s="30" t="s">
        <v>3672</v>
      </c>
      <c r="O1199" s="30" t="s">
        <v>7988</v>
      </c>
      <c r="P1199" s="30" t="s">
        <v>171</v>
      </c>
      <c r="Q1199" s="30">
        <v>0</v>
      </c>
      <c r="R1199" s="34"/>
    </row>
    <row r="1200" spans="1:18" hidden="1">
      <c r="A1200" s="40" t="s">
        <v>10109</v>
      </c>
      <c r="B1200" s="30" t="s">
        <v>3190</v>
      </c>
      <c r="C1200" s="30"/>
      <c r="D1200" s="35">
        <v>36591</v>
      </c>
      <c r="E1200" s="70">
        <v>632.84</v>
      </c>
      <c r="F1200" s="156" t="s">
        <v>3722</v>
      </c>
      <c r="G1200" s="156"/>
      <c r="H1200" s="30" t="s">
        <v>10110</v>
      </c>
      <c r="I1200" s="30" t="s">
        <v>3680</v>
      </c>
      <c r="J1200" s="70">
        <v>-632.84</v>
      </c>
      <c r="K1200" s="70">
        <v>0</v>
      </c>
      <c r="L1200" s="70">
        <v>0</v>
      </c>
      <c r="M1200" s="30">
        <v>0</v>
      </c>
      <c r="N1200" s="30" t="s">
        <v>3672</v>
      </c>
      <c r="O1200" s="30" t="s">
        <v>10111</v>
      </c>
      <c r="P1200" s="30" t="s">
        <v>173</v>
      </c>
      <c r="Q1200" s="30">
        <v>0</v>
      </c>
      <c r="R1200" s="34"/>
    </row>
    <row r="1201" spans="1:18" hidden="1">
      <c r="A1201" s="40" t="s">
        <v>2456</v>
      </c>
      <c r="B1201" s="30" t="s">
        <v>10104</v>
      </c>
      <c r="C1201" s="30"/>
      <c r="D1201" s="35">
        <v>36525</v>
      </c>
      <c r="E1201" s="70">
        <v>59798.35</v>
      </c>
      <c r="F1201" s="156" t="s">
        <v>3722</v>
      </c>
      <c r="G1201" s="156"/>
      <c r="H1201" s="30" t="s">
        <v>1257</v>
      </c>
      <c r="I1201" s="30" t="s">
        <v>3680</v>
      </c>
      <c r="J1201" s="70">
        <v>-59798.35</v>
      </c>
      <c r="K1201" s="70">
        <v>0</v>
      </c>
      <c r="L1201" s="70">
        <v>0</v>
      </c>
      <c r="M1201" s="30">
        <v>0</v>
      </c>
      <c r="N1201" s="30" t="s">
        <v>3672</v>
      </c>
      <c r="O1201" s="30" t="s">
        <v>7988</v>
      </c>
      <c r="P1201" s="30" t="s">
        <v>171</v>
      </c>
      <c r="Q1201" s="30">
        <v>0</v>
      </c>
      <c r="R1201" s="34"/>
    </row>
    <row r="1202" spans="1:18" hidden="1">
      <c r="A1202" s="40" t="s">
        <v>10105</v>
      </c>
      <c r="B1202" s="30" t="s">
        <v>2826</v>
      </c>
      <c r="C1202" s="30"/>
      <c r="D1202" s="35">
        <v>36525</v>
      </c>
      <c r="E1202" s="70">
        <v>2141.44</v>
      </c>
      <c r="F1202" s="156" t="s">
        <v>3722</v>
      </c>
      <c r="G1202" s="156"/>
      <c r="H1202" s="30" t="s">
        <v>387</v>
      </c>
      <c r="I1202" s="30" t="s">
        <v>3680</v>
      </c>
      <c r="J1202" s="70">
        <v>-2141.44</v>
      </c>
      <c r="K1202" s="70">
        <v>0</v>
      </c>
      <c r="L1202" s="70">
        <v>0</v>
      </c>
      <c r="M1202" s="30">
        <v>0</v>
      </c>
      <c r="N1202" s="30" t="s">
        <v>3672</v>
      </c>
      <c r="O1202" s="30" t="s">
        <v>3884</v>
      </c>
      <c r="P1202" s="30" t="s">
        <v>61</v>
      </c>
      <c r="Q1202" s="30">
        <v>0</v>
      </c>
      <c r="R1202" s="34"/>
    </row>
    <row r="1203" spans="1:18" hidden="1">
      <c r="A1203" s="40" t="s">
        <v>10106</v>
      </c>
      <c r="B1203" s="30" t="s">
        <v>2826</v>
      </c>
      <c r="C1203" s="30"/>
      <c r="D1203" s="35">
        <v>36525</v>
      </c>
      <c r="E1203" s="70">
        <v>2141.44</v>
      </c>
      <c r="F1203" s="156" t="s">
        <v>3722</v>
      </c>
      <c r="G1203" s="156"/>
      <c r="H1203" s="30" t="s">
        <v>387</v>
      </c>
      <c r="I1203" s="30" t="s">
        <v>3680</v>
      </c>
      <c r="J1203" s="70">
        <v>-2141.44</v>
      </c>
      <c r="K1203" s="70">
        <v>0</v>
      </c>
      <c r="L1203" s="70">
        <v>0</v>
      </c>
      <c r="M1203" s="30">
        <v>0</v>
      </c>
      <c r="N1203" s="30" t="s">
        <v>3672</v>
      </c>
      <c r="O1203" s="30" t="s">
        <v>3884</v>
      </c>
      <c r="P1203" s="30" t="s">
        <v>61</v>
      </c>
      <c r="Q1203" s="30">
        <v>0</v>
      </c>
      <c r="R1203" s="34"/>
    </row>
    <row r="1204" spans="1:18" hidden="1">
      <c r="A1204" s="40" t="s">
        <v>10102</v>
      </c>
      <c r="B1204" s="30" t="s">
        <v>10103</v>
      </c>
      <c r="C1204" s="30"/>
      <c r="D1204" s="35">
        <v>36497</v>
      </c>
      <c r="E1204" s="70">
        <v>1463.72</v>
      </c>
      <c r="F1204" s="156" t="s">
        <v>3722</v>
      </c>
      <c r="G1204" s="156"/>
      <c r="H1204" s="30" t="s">
        <v>1641</v>
      </c>
      <c r="I1204" s="30" t="s">
        <v>3680</v>
      </c>
      <c r="J1204" s="70">
        <v>-1463.72</v>
      </c>
      <c r="K1204" s="70">
        <v>0</v>
      </c>
      <c r="L1204" s="70">
        <v>0</v>
      </c>
      <c r="M1204" s="30">
        <v>0</v>
      </c>
      <c r="N1204" s="30" t="s">
        <v>3672</v>
      </c>
      <c r="O1204" s="30" t="s">
        <v>5001</v>
      </c>
      <c r="P1204" s="30" t="s">
        <v>89</v>
      </c>
      <c r="Q1204" s="30">
        <v>0</v>
      </c>
      <c r="R1204" s="34"/>
    </row>
    <row r="1205" spans="1:18" hidden="1">
      <c r="A1205" s="40" t="s">
        <v>10100</v>
      </c>
      <c r="B1205" s="30" t="s">
        <v>10101</v>
      </c>
      <c r="C1205" s="30"/>
      <c r="D1205" s="35">
        <v>36235</v>
      </c>
      <c r="E1205" s="70">
        <v>3319.39</v>
      </c>
      <c r="F1205" s="156" t="s">
        <v>3722</v>
      </c>
      <c r="G1205" s="156"/>
      <c r="H1205" s="30" t="s">
        <v>1266</v>
      </c>
      <c r="I1205" s="30" t="s">
        <v>3680</v>
      </c>
      <c r="J1205" s="70">
        <v>-3319.39</v>
      </c>
      <c r="K1205" s="70">
        <v>0</v>
      </c>
      <c r="L1205" s="70">
        <v>0</v>
      </c>
      <c r="M1205" s="30">
        <v>0</v>
      </c>
      <c r="N1205" s="30" t="s">
        <v>3672</v>
      </c>
      <c r="O1205" s="30" t="s">
        <v>3831</v>
      </c>
      <c r="P1205" s="30" t="s">
        <v>91</v>
      </c>
      <c r="Q1205" s="30">
        <v>0</v>
      </c>
      <c r="R1205" s="34"/>
    </row>
    <row r="1206" spans="1:18" hidden="1">
      <c r="A1206" s="40" t="s">
        <v>1977</v>
      </c>
      <c r="B1206" s="30" t="s">
        <v>1978</v>
      </c>
      <c r="C1206" s="30"/>
      <c r="D1206" s="35">
        <v>36209</v>
      </c>
      <c r="E1206" s="70">
        <v>20903.47</v>
      </c>
      <c r="F1206" s="156" t="s">
        <v>3722</v>
      </c>
      <c r="G1206" s="156"/>
      <c r="H1206" s="30" t="s">
        <v>8490</v>
      </c>
      <c r="I1206" s="30" t="s">
        <v>3680</v>
      </c>
      <c r="J1206" s="70">
        <v>-20903.47</v>
      </c>
      <c r="K1206" s="70">
        <v>0</v>
      </c>
      <c r="L1206" s="70">
        <v>0</v>
      </c>
      <c r="M1206" s="30">
        <v>0</v>
      </c>
      <c r="N1206" s="30" t="s">
        <v>3672</v>
      </c>
      <c r="O1206" s="30" t="s">
        <v>8491</v>
      </c>
      <c r="P1206" s="30" t="s">
        <v>65</v>
      </c>
      <c r="Q1206" s="30">
        <v>0</v>
      </c>
      <c r="R1206" s="34"/>
    </row>
    <row r="1207" spans="1:18" hidden="1">
      <c r="A1207" s="40" t="s">
        <v>10098</v>
      </c>
      <c r="B1207" s="30" t="s">
        <v>10099</v>
      </c>
      <c r="C1207" s="30"/>
      <c r="D1207" s="35">
        <v>36150</v>
      </c>
      <c r="E1207" s="70">
        <v>2351.46</v>
      </c>
      <c r="F1207" s="156" t="s">
        <v>3722</v>
      </c>
      <c r="G1207" s="156"/>
      <c r="H1207" s="30" t="s">
        <v>580</v>
      </c>
      <c r="I1207" s="30" t="s">
        <v>3680</v>
      </c>
      <c r="J1207" s="70">
        <v>-2351.46</v>
      </c>
      <c r="K1207" s="70">
        <v>0</v>
      </c>
      <c r="L1207" s="70">
        <v>0</v>
      </c>
      <c r="M1207" s="30">
        <v>0</v>
      </c>
      <c r="N1207" s="30" t="s">
        <v>3672</v>
      </c>
      <c r="O1207" s="30" t="s">
        <v>4162</v>
      </c>
      <c r="P1207" s="30" t="s">
        <v>36</v>
      </c>
      <c r="Q1207" s="30">
        <v>0</v>
      </c>
      <c r="R1207" s="34"/>
    </row>
    <row r="1208" spans="1:18" hidden="1">
      <c r="A1208" s="40" t="s">
        <v>10096</v>
      </c>
      <c r="B1208" s="30" t="s">
        <v>10097</v>
      </c>
      <c r="C1208" s="30"/>
      <c r="D1208" s="35">
        <v>36129</v>
      </c>
      <c r="E1208" s="70">
        <v>353.78</v>
      </c>
      <c r="F1208" s="156" t="s">
        <v>3722</v>
      </c>
      <c r="G1208" s="156"/>
      <c r="H1208" s="30" t="s">
        <v>1405</v>
      </c>
      <c r="I1208" s="30" t="s">
        <v>3680</v>
      </c>
      <c r="J1208" s="70">
        <v>-353.78</v>
      </c>
      <c r="K1208" s="70">
        <v>0</v>
      </c>
      <c r="L1208" s="70">
        <v>0</v>
      </c>
      <c r="M1208" s="30">
        <v>0</v>
      </c>
      <c r="N1208" s="30" t="s">
        <v>3672</v>
      </c>
      <c r="O1208" s="30" t="s">
        <v>8186</v>
      </c>
      <c r="P1208" s="30" t="s">
        <v>93</v>
      </c>
      <c r="Q1208" s="30">
        <v>0</v>
      </c>
      <c r="R1208" s="34"/>
    </row>
    <row r="1209" spans="1:18" hidden="1">
      <c r="A1209" s="40" t="s">
        <v>10090</v>
      </c>
      <c r="B1209" s="30" t="s">
        <v>10091</v>
      </c>
      <c r="C1209" s="30"/>
      <c r="D1209" s="35">
        <v>36040</v>
      </c>
      <c r="E1209" s="70">
        <v>49790.879999999997</v>
      </c>
      <c r="F1209" s="156" t="s">
        <v>3722</v>
      </c>
      <c r="G1209" s="156"/>
      <c r="H1209" s="30" t="s">
        <v>493</v>
      </c>
      <c r="I1209" s="30" t="s">
        <v>3680</v>
      </c>
      <c r="J1209" s="70">
        <v>-49790.879999999997</v>
      </c>
      <c r="K1209" s="70">
        <v>0</v>
      </c>
      <c r="L1209" s="70">
        <v>0</v>
      </c>
      <c r="M1209" s="30">
        <v>0</v>
      </c>
      <c r="N1209" s="30" t="s">
        <v>3672</v>
      </c>
      <c r="O1209" s="30" t="s">
        <v>5337</v>
      </c>
      <c r="P1209" s="30" t="s">
        <v>55</v>
      </c>
      <c r="Q1209" s="30">
        <v>0</v>
      </c>
      <c r="R1209" s="34"/>
    </row>
    <row r="1210" spans="1:18" hidden="1">
      <c r="A1210" s="40" t="s">
        <v>10083</v>
      </c>
      <c r="B1210" s="30" t="s">
        <v>1117</v>
      </c>
      <c r="C1210" s="30"/>
      <c r="D1210" s="35">
        <v>36007</v>
      </c>
      <c r="E1210" s="70">
        <v>1658.27</v>
      </c>
      <c r="F1210" s="156" t="s">
        <v>3722</v>
      </c>
      <c r="G1210" s="156"/>
      <c r="H1210" s="30" t="s">
        <v>315</v>
      </c>
      <c r="I1210" s="30" t="s">
        <v>3680</v>
      </c>
      <c r="J1210" s="70">
        <v>-1658.27</v>
      </c>
      <c r="K1210" s="70">
        <v>0</v>
      </c>
      <c r="L1210" s="70">
        <v>0</v>
      </c>
      <c r="M1210" s="30">
        <v>0</v>
      </c>
      <c r="N1210" s="30" t="s">
        <v>3672</v>
      </c>
      <c r="O1210" s="30" t="s">
        <v>7984</v>
      </c>
      <c r="P1210" s="30" t="s">
        <v>29</v>
      </c>
      <c r="Q1210" s="30">
        <v>0</v>
      </c>
      <c r="R1210" s="34"/>
    </row>
    <row r="1211" spans="1:18" hidden="1">
      <c r="A1211" s="40" t="s">
        <v>10092</v>
      </c>
      <c r="B1211" s="30" t="s">
        <v>10093</v>
      </c>
      <c r="C1211" s="30"/>
      <c r="D1211" s="35">
        <v>36006</v>
      </c>
      <c r="E1211" s="70">
        <v>9043.68</v>
      </c>
      <c r="F1211" s="156" t="s">
        <v>3722</v>
      </c>
      <c r="G1211" s="156"/>
      <c r="H1211" s="30" t="s">
        <v>1311</v>
      </c>
      <c r="I1211" s="30" t="s">
        <v>3680</v>
      </c>
      <c r="J1211" s="70">
        <v>-9043.68</v>
      </c>
      <c r="K1211" s="70">
        <v>0</v>
      </c>
      <c r="L1211" s="70">
        <v>0</v>
      </c>
      <c r="M1211" s="30">
        <v>0</v>
      </c>
      <c r="N1211" s="30" t="s">
        <v>3672</v>
      </c>
      <c r="O1211" s="30" t="s">
        <v>7957</v>
      </c>
      <c r="P1211" s="30" t="s">
        <v>60</v>
      </c>
      <c r="Q1211" s="30">
        <v>0</v>
      </c>
      <c r="R1211" s="34"/>
    </row>
    <row r="1212" spans="1:18" hidden="1">
      <c r="A1212" s="40" t="s">
        <v>10094</v>
      </c>
      <c r="B1212" s="30" t="s">
        <v>10095</v>
      </c>
      <c r="C1212" s="30"/>
      <c r="D1212" s="35">
        <v>36006</v>
      </c>
      <c r="E1212" s="70">
        <v>1653.72</v>
      </c>
      <c r="F1212" s="156" t="s">
        <v>3722</v>
      </c>
      <c r="G1212" s="156"/>
      <c r="H1212" s="30" t="s">
        <v>698</v>
      </c>
      <c r="I1212" s="30" t="s">
        <v>3680</v>
      </c>
      <c r="J1212" s="70">
        <v>-1653.72</v>
      </c>
      <c r="K1212" s="70">
        <v>0</v>
      </c>
      <c r="L1212" s="70">
        <v>0</v>
      </c>
      <c r="M1212" s="30">
        <v>0</v>
      </c>
      <c r="N1212" s="30" t="s">
        <v>3672</v>
      </c>
      <c r="O1212" s="30" t="s">
        <v>3761</v>
      </c>
      <c r="P1212" s="30" t="s">
        <v>56</v>
      </c>
      <c r="Q1212" s="30">
        <v>0</v>
      </c>
      <c r="R1212" s="34"/>
    </row>
    <row r="1213" spans="1:18" hidden="1">
      <c r="A1213" s="40" t="s">
        <v>9970</v>
      </c>
      <c r="B1213" s="30" t="s">
        <v>9934</v>
      </c>
      <c r="C1213" s="30"/>
      <c r="D1213" s="35">
        <v>35963</v>
      </c>
      <c r="E1213" s="70">
        <v>741.85</v>
      </c>
      <c r="F1213" s="156" t="s">
        <v>3722</v>
      </c>
      <c r="G1213" s="156"/>
      <c r="H1213" s="30" t="s">
        <v>8490</v>
      </c>
      <c r="I1213" s="30" t="s">
        <v>3680</v>
      </c>
      <c r="J1213" s="70">
        <v>-741.85</v>
      </c>
      <c r="K1213" s="70">
        <v>0</v>
      </c>
      <c r="L1213" s="70">
        <v>0</v>
      </c>
      <c r="M1213" s="30">
        <v>0</v>
      </c>
      <c r="N1213" s="30" t="s">
        <v>3672</v>
      </c>
      <c r="O1213" s="30" t="s">
        <v>9936</v>
      </c>
      <c r="P1213" s="30" t="s">
        <v>65</v>
      </c>
      <c r="Q1213" s="30">
        <v>0</v>
      </c>
      <c r="R1213" s="34"/>
    </row>
    <row r="1214" spans="1:18" hidden="1">
      <c r="A1214" s="40" t="s">
        <v>9971</v>
      </c>
      <c r="B1214" s="30" t="s">
        <v>9934</v>
      </c>
      <c r="C1214" s="30"/>
      <c r="D1214" s="35">
        <v>35963</v>
      </c>
      <c r="E1214" s="70">
        <v>741.85</v>
      </c>
      <c r="F1214" s="156" t="s">
        <v>3722</v>
      </c>
      <c r="G1214" s="156"/>
      <c r="H1214" s="30" t="s">
        <v>8490</v>
      </c>
      <c r="I1214" s="30" t="s">
        <v>3680</v>
      </c>
      <c r="J1214" s="70">
        <v>-741.85</v>
      </c>
      <c r="K1214" s="70">
        <v>0</v>
      </c>
      <c r="L1214" s="70">
        <v>0</v>
      </c>
      <c r="M1214" s="30">
        <v>0</v>
      </c>
      <c r="N1214" s="30" t="s">
        <v>3672</v>
      </c>
      <c r="O1214" s="30" t="s">
        <v>9936</v>
      </c>
      <c r="P1214" s="30" t="s">
        <v>65</v>
      </c>
      <c r="Q1214" s="30">
        <v>0</v>
      </c>
      <c r="R1214" s="34"/>
    </row>
    <row r="1215" spans="1:18" hidden="1">
      <c r="A1215" s="40" t="s">
        <v>9972</v>
      </c>
      <c r="B1215" s="30" t="s">
        <v>9934</v>
      </c>
      <c r="C1215" s="30"/>
      <c r="D1215" s="35">
        <v>35963</v>
      </c>
      <c r="E1215" s="70">
        <v>741.85</v>
      </c>
      <c r="F1215" s="156" t="s">
        <v>3722</v>
      </c>
      <c r="G1215" s="156"/>
      <c r="H1215" s="30" t="s">
        <v>8490</v>
      </c>
      <c r="I1215" s="30" t="s">
        <v>3680</v>
      </c>
      <c r="J1215" s="70">
        <v>-741.85</v>
      </c>
      <c r="K1215" s="70">
        <v>0</v>
      </c>
      <c r="L1215" s="70">
        <v>0</v>
      </c>
      <c r="M1215" s="30">
        <v>0</v>
      </c>
      <c r="N1215" s="30" t="s">
        <v>3672</v>
      </c>
      <c r="O1215" s="30" t="s">
        <v>9936</v>
      </c>
      <c r="P1215" s="30" t="s">
        <v>65</v>
      </c>
      <c r="Q1215" s="30">
        <v>0</v>
      </c>
      <c r="R1215" s="34"/>
    </row>
    <row r="1216" spans="1:18" hidden="1">
      <c r="A1216" s="40" t="s">
        <v>9984</v>
      </c>
      <c r="B1216" s="30" t="s">
        <v>9934</v>
      </c>
      <c r="C1216" s="30"/>
      <c r="D1216" s="35">
        <v>35963</v>
      </c>
      <c r="E1216" s="70">
        <v>741.85</v>
      </c>
      <c r="F1216" s="156" t="s">
        <v>3722</v>
      </c>
      <c r="G1216" s="156"/>
      <c r="H1216" s="30" t="s">
        <v>8490</v>
      </c>
      <c r="I1216" s="30" t="s">
        <v>3680</v>
      </c>
      <c r="J1216" s="70">
        <v>-741.85</v>
      </c>
      <c r="K1216" s="70">
        <v>0</v>
      </c>
      <c r="L1216" s="70">
        <v>0</v>
      </c>
      <c r="M1216" s="30">
        <v>0</v>
      </c>
      <c r="N1216" s="30" t="s">
        <v>3672</v>
      </c>
      <c r="O1216" s="30" t="s">
        <v>9936</v>
      </c>
      <c r="P1216" s="30" t="s">
        <v>65</v>
      </c>
      <c r="Q1216" s="30">
        <v>0</v>
      </c>
      <c r="R1216" s="34"/>
    </row>
    <row r="1217" spans="1:18" hidden="1">
      <c r="A1217" s="40" t="s">
        <v>9985</v>
      </c>
      <c r="B1217" s="30" t="s">
        <v>9934</v>
      </c>
      <c r="C1217" s="30"/>
      <c r="D1217" s="35">
        <v>35963</v>
      </c>
      <c r="E1217" s="70">
        <v>741.85</v>
      </c>
      <c r="F1217" s="156" t="s">
        <v>3722</v>
      </c>
      <c r="G1217" s="156"/>
      <c r="H1217" s="30" t="s">
        <v>8490</v>
      </c>
      <c r="I1217" s="30" t="s">
        <v>3680</v>
      </c>
      <c r="J1217" s="70">
        <v>-741.85</v>
      </c>
      <c r="K1217" s="70">
        <v>0</v>
      </c>
      <c r="L1217" s="70">
        <v>0</v>
      </c>
      <c r="M1217" s="30">
        <v>0</v>
      </c>
      <c r="N1217" s="30" t="s">
        <v>3672</v>
      </c>
      <c r="O1217" s="30" t="s">
        <v>9936</v>
      </c>
      <c r="P1217" s="30" t="s">
        <v>65</v>
      </c>
      <c r="Q1217" s="30">
        <v>0</v>
      </c>
      <c r="R1217" s="34"/>
    </row>
    <row r="1218" spans="1:18" hidden="1">
      <c r="A1218" s="40" t="s">
        <v>10044</v>
      </c>
      <c r="B1218" s="30" t="s">
        <v>9934</v>
      </c>
      <c r="C1218" s="30"/>
      <c r="D1218" s="35">
        <v>35963</v>
      </c>
      <c r="E1218" s="70">
        <v>741.85</v>
      </c>
      <c r="F1218" s="156" t="s">
        <v>3722</v>
      </c>
      <c r="G1218" s="156"/>
      <c r="H1218" s="30" t="s">
        <v>8490</v>
      </c>
      <c r="I1218" s="30" t="s">
        <v>3680</v>
      </c>
      <c r="J1218" s="70">
        <v>-741.85</v>
      </c>
      <c r="K1218" s="70">
        <v>0</v>
      </c>
      <c r="L1218" s="70">
        <v>0</v>
      </c>
      <c r="M1218" s="30">
        <v>0</v>
      </c>
      <c r="N1218" s="30" t="s">
        <v>3672</v>
      </c>
      <c r="O1218" s="30" t="s">
        <v>9936</v>
      </c>
      <c r="P1218" s="30" t="s">
        <v>65</v>
      </c>
      <c r="Q1218" s="30">
        <v>0</v>
      </c>
      <c r="R1218" s="34"/>
    </row>
    <row r="1219" spans="1:18" hidden="1">
      <c r="A1219" s="40" t="s">
        <v>10062</v>
      </c>
      <c r="B1219" s="30" t="s">
        <v>9934</v>
      </c>
      <c r="C1219" s="30"/>
      <c r="D1219" s="35">
        <v>35963</v>
      </c>
      <c r="E1219" s="70">
        <v>741.85</v>
      </c>
      <c r="F1219" s="156" t="s">
        <v>3722</v>
      </c>
      <c r="G1219" s="156"/>
      <c r="H1219" s="30" t="s">
        <v>8490</v>
      </c>
      <c r="I1219" s="30" t="s">
        <v>3680</v>
      </c>
      <c r="J1219" s="70">
        <v>-741.85</v>
      </c>
      <c r="K1219" s="70">
        <v>0</v>
      </c>
      <c r="L1219" s="70">
        <v>0</v>
      </c>
      <c r="M1219" s="30">
        <v>0</v>
      </c>
      <c r="N1219" s="30" t="s">
        <v>3672</v>
      </c>
      <c r="O1219" s="30" t="s">
        <v>9936</v>
      </c>
      <c r="P1219" s="30" t="s">
        <v>65</v>
      </c>
      <c r="Q1219" s="30">
        <v>0</v>
      </c>
      <c r="R1219" s="34"/>
    </row>
    <row r="1220" spans="1:18" hidden="1">
      <c r="A1220" s="40" t="s">
        <v>10065</v>
      </c>
      <c r="B1220" s="30" t="s">
        <v>9934</v>
      </c>
      <c r="C1220" s="30"/>
      <c r="D1220" s="35">
        <v>35963</v>
      </c>
      <c r="E1220" s="70">
        <v>741.85</v>
      </c>
      <c r="F1220" s="156" t="s">
        <v>3722</v>
      </c>
      <c r="G1220" s="156"/>
      <c r="H1220" s="30" t="s">
        <v>8490</v>
      </c>
      <c r="I1220" s="30" t="s">
        <v>3680</v>
      </c>
      <c r="J1220" s="70">
        <v>-741.85</v>
      </c>
      <c r="K1220" s="70">
        <v>0</v>
      </c>
      <c r="L1220" s="70">
        <v>0</v>
      </c>
      <c r="M1220" s="30">
        <v>0</v>
      </c>
      <c r="N1220" s="30" t="s">
        <v>3672</v>
      </c>
      <c r="O1220" s="30" t="s">
        <v>9936</v>
      </c>
      <c r="P1220" s="30" t="s">
        <v>65</v>
      </c>
      <c r="Q1220" s="30">
        <v>0</v>
      </c>
      <c r="R1220" s="34"/>
    </row>
    <row r="1221" spans="1:18" hidden="1">
      <c r="A1221" s="40" t="s">
        <v>10089</v>
      </c>
      <c r="B1221" s="30" t="s">
        <v>1718</v>
      </c>
      <c r="C1221" s="30"/>
      <c r="D1221" s="35">
        <v>35921</v>
      </c>
      <c r="E1221" s="70">
        <v>3571.33</v>
      </c>
      <c r="F1221" s="156" t="s">
        <v>3722</v>
      </c>
      <c r="G1221" s="156"/>
      <c r="H1221" s="30" t="s">
        <v>319</v>
      </c>
      <c r="I1221" s="30" t="s">
        <v>3680</v>
      </c>
      <c r="J1221" s="70">
        <v>-3571.33</v>
      </c>
      <c r="K1221" s="70">
        <v>0</v>
      </c>
      <c r="L1221" s="70">
        <v>0</v>
      </c>
      <c r="M1221" s="30">
        <v>0</v>
      </c>
      <c r="N1221" s="30" t="s">
        <v>3672</v>
      </c>
      <c r="O1221" s="30" t="s">
        <v>8055</v>
      </c>
      <c r="P1221" s="30" t="s">
        <v>52</v>
      </c>
      <c r="Q1221" s="30">
        <v>0</v>
      </c>
      <c r="R1221" s="34"/>
    </row>
    <row r="1222" spans="1:18" hidden="1">
      <c r="A1222" s="40" t="s">
        <v>10082</v>
      </c>
      <c r="B1222" s="30" t="s">
        <v>3209</v>
      </c>
      <c r="C1222" s="30"/>
      <c r="D1222" s="35">
        <v>35887</v>
      </c>
      <c r="E1222" s="70">
        <v>663.88</v>
      </c>
      <c r="F1222" s="156" t="s">
        <v>3722</v>
      </c>
      <c r="G1222" s="156"/>
      <c r="H1222" s="30" t="s">
        <v>1397</v>
      </c>
      <c r="I1222" s="30" t="s">
        <v>3680</v>
      </c>
      <c r="J1222" s="70">
        <v>-663.88</v>
      </c>
      <c r="K1222" s="70">
        <v>0</v>
      </c>
      <c r="L1222" s="70">
        <v>0</v>
      </c>
      <c r="M1222" s="30">
        <v>0</v>
      </c>
      <c r="N1222" s="30" t="s">
        <v>3672</v>
      </c>
      <c r="O1222" s="30" t="s">
        <v>3897</v>
      </c>
      <c r="P1222" s="30" t="s">
        <v>84</v>
      </c>
      <c r="Q1222" s="30">
        <v>0</v>
      </c>
      <c r="R1222" s="34"/>
    </row>
    <row r="1223" spans="1:18" hidden="1">
      <c r="A1223" s="40" t="s">
        <v>10084</v>
      </c>
      <c r="B1223" s="30" t="s">
        <v>3209</v>
      </c>
      <c r="C1223" s="30"/>
      <c r="D1223" s="35">
        <v>35887</v>
      </c>
      <c r="E1223" s="70">
        <v>663.88</v>
      </c>
      <c r="F1223" s="156" t="s">
        <v>3722</v>
      </c>
      <c r="G1223" s="156"/>
      <c r="H1223" s="30" t="s">
        <v>1397</v>
      </c>
      <c r="I1223" s="30" t="s">
        <v>3680</v>
      </c>
      <c r="J1223" s="70">
        <v>-663.88</v>
      </c>
      <c r="K1223" s="70">
        <v>0</v>
      </c>
      <c r="L1223" s="70">
        <v>0</v>
      </c>
      <c r="M1223" s="30">
        <v>0</v>
      </c>
      <c r="N1223" s="30" t="s">
        <v>3672</v>
      </c>
      <c r="O1223" s="30" t="s">
        <v>3897</v>
      </c>
      <c r="P1223" s="30" t="s">
        <v>84</v>
      </c>
      <c r="Q1223" s="30">
        <v>0</v>
      </c>
      <c r="R1223" s="34"/>
    </row>
    <row r="1224" spans="1:18" hidden="1">
      <c r="A1224" s="40" t="s">
        <v>10085</v>
      </c>
      <c r="B1224" s="30" t="s">
        <v>3209</v>
      </c>
      <c r="C1224" s="30"/>
      <c r="D1224" s="35">
        <v>35887</v>
      </c>
      <c r="E1224" s="70">
        <v>663.88</v>
      </c>
      <c r="F1224" s="156" t="s">
        <v>3722</v>
      </c>
      <c r="G1224" s="156"/>
      <c r="H1224" s="30" t="s">
        <v>1397</v>
      </c>
      <c r="I1224" s="30" t="s">
        <v>3680</v>
      </c>
      <c r="J1224" s="70">
        <v>-663.88</v>
      </c>
      <c r="K1224" s="70">
        <v>0</v>
      </c>
      <c r="L1224" s="70">
        <v>0</v>
      </c>
      <c r="M1224" s="30">
        <v>0</v>
      </c>
      <c r="N1224" s="30" t="s">
        <v>3672</v>
      </c>
      <c r="O1224" s="30" t="s">
        <v>3897</v>
      </c>
      <c r="P1224" s="30" t="s">
        <v>84</v>
      </c>
      <c r="Q1224" s="30">
        <v>0</v>
      </c>
      <c r="R1224" s="34"/>
    </row>
    <row r="1225" spans="1:18" hidden="1">
      <c r="A1225" s="40" t="s">
        <v>10086</v>
      </c>
      <c r="B1225" s="30" t="s">
        <v>3209</v>
      </c>
      <c r="C1225" s="30"/>
      <c r="D1225" s="35">
        <v>35887</v>
      </c>
      <c r="E1225" s="70">
        <v>663.88</v>
      </c>
      <c r="F1225" s="156" t="s">
        <v>3722</v>
      </c>
      <c r="G1225" s="156"/>
      <c r="H1225" s="30" t="s">
        <v>1397</v>
      </c>
      <c r="I1225" s="30" t="s">
        <v>3680</v>
      </c>
      <c r="J1225" s="70">
        <v>-663.88</v>
      </c>
      <c r="K1225" s="70">
        <v>0</v>
      </c>
      <c r="L1225" s="70">
        <v>0</v>
      </c>
      <c r="M1225" s="30">
        <v>0</v>
      </c>
      <c r="N1225" s="30" t="s">
        <v>3672</v>
      </c>
      <c r="O1225" s="30" t="s">
        <v>3897</v>
      </c>
      <c r="P1225" s="30" t="s">
        <v>84</v>
      </c>
      <c r="Q1225" s="30">
        <v>0</v>
      </c>
      <c r="R1225" s="34"/>
    </row>
    <row r="1226" spans="1:18" hidden="1">
      <c r="A1226" s="40" t="s">
        <v>10087</v>
      </c>
      <c r="B1226" s="30" t="s">
        <v>3209</v>
      </c>
      <c r="C1226" s="30"/>
      <c r="D1226" s="35">
        <v>35887</v>
      </c>
      <c r="E1226" s="70">
        <v>663.88</v>
      </c>
      <c r="F1226" s="156" t="s">
        <v>3722</v>
      </c>
      <c r="G1226" s="156"/>
      <c r="H1226" s="30" t="s">
        <v>1397</v>
      </c>
      <c r="I1226" s="30" t="s">
        <v>3680</v>
      </c>
      <c r="J1226" s="70">
        <v>-663.88</v>
      </c>
      <c r="K1226" s="70">
        <v>0</v>
      </c>
      <c r="L1226" s="70">
        <v>0</v>
      </c>
      <c r="M1226" s="30">
        <v>0</v>
      </c>
      <c r="N1226" s="30" t="s">
        <v>3672</v>
      </c>
      <c r="O1226" s="30" t="s">
        <v>3897</v>
      </c>
      <c r="P1226" s="30" t="s">
        <v>84</v>
      </c>
      <c r="Q1226" s="30">
        <v>0</v>
      </c>
      <c r="R1226" s="34"/>
    </row>
    <row r="1227" spans="1:18" hidden="1">
      <c r="A1227" s="40" t="s">
        <v>10088</v>
      </c>
      <c r="B1227" s="30" t="s">
        <v>3209</v>
      </c>
      <c r="C1227" s="30"/>
      <c r="D1227" s="35">
        <v>35887</v>
      </c>
      <c r="E1227" s="70">
        <v>663.88</v>
      </c>
      <c r="F1227" s="156" t="s">
        <v>3722</v>
      </c>
      <c r="G1227" s="156"/>
      <c r="H1227" s="30" t="s">
        <v>1397</v>
      </c>
      <c r="I1227" s="30" t="s">
        <v>3680</v>
      </c>
      <c r="J1227" s="70">
        <v>-663.88</v>
      </c>
      <c r="K1227" s="70">
        <v>0</v>
      </c>
      <c r="L1227" s="70">
        <v>0</v>
      </c>
      <c r="M1227" s="30">
        <v>0</v>
      </c>
      <c r="N1227" s="30" t="s">
        <v>3672</v>
      </c>
      <c r="O1227" s="30" t="s">
        <v>3897</v>
      </c>
      <c r="P1227" s="30" t="s">
        <v>84</v>
      </c>
      <c r="Q1227" s="30">
        <v>0</v>
      </c>
      <c r="R1227" s="34"/>
    </row>
    <row r="1228" spans="1:18" hidden="1">
      <c r="A1228" s="40" t="s">
        <v>10069</v>
      </c>
      <c r="B1228" s="30" t="s">
        <v>10070</v>
      </c>
      <c r="C1228" s="30"/>
      <c r="D1228" s="35">
        <v>35835</v>
      </c>
      <c r="E1228" s="70">
        <v>2072.4299999999998</v>
      </c>
      <c r="F1228" s="156" t="s">
        <v>3722</v>
      </c>
      <c r="G1228" s="156"/>
      <c r="H1228" s="30" t="s">
        <v>580</v>
      </c>
      <c r="I1228" s="30" t="s">
        <v>3680</v>
      </c>
      <c r="J1228" s="70">
        <v>-2072.4299999999998</v>
      </c>
      <c r="K1228" s="70">
        <v>0</v>
      </c>
      <c r="L1228" s="70">
        <v>0</v>
      </c>
      <c r="M1228" s="30">
        <v>0</v>
      </c>
      <c r="N1228" s="30" t="s">
        <v>3672</v>
      </c>
      <c r="O1228" s="30" t="s">
        <v>4162</v>
      </c>
      <c r="P1228" s="30" t="s">
        <v>36</v>
      </c>
      <c r="Q1228" s="30">
        <v>0</v>
      </c>
      <c r="R1228" s="34"/>
    </row>
    <row r="1229" spans="1:18" hidden="1">
      <c r="A1229" s="40" t="s">
        <v>10071</v>
      </c>
      <c r="B1229" s="30" t="s">
        <v>10072</v>
      </c>
      <c r="C1229" s="30"/>
      <c r="D1229" s="35">
        <v>35835</v>
      </c>
      <c r="E1229" s="70">
        <v>2072.4299999999998</v>
      </c>
      <c r="F1229" s="156" t="s">
        <v>3722</v>
      </c>
      <c r="G1229" s="156"/>
      <c r="H1229" s="30" t="s">
        <v>1760</v>
      </c>
      <c r="I1229" s="30" t="s">
        <v>3680</v>
      </c>
      <c r="J1229" s="70">
        <v>-2072.4299999999998</v>
      </c>
      <c r="K1229" s="70">
        <v>0</v>
      </c>
      <c r="L1229" s="70">
        <v>0</v>
      </c>
      <c r="M1229" s="30">
        <v>0</v>
      </c>
      <c r="N1229" s="30" t="s">
        <v>3672</v>
      </c>
      <c r="O1229" s="30" t="s">
        <v>3770</v>
      </c>
      <c r="P1229" s="30" t="s">
        <v>181</v>
      </c>
      <c r="Q1229" s="30">
        <v>0</v>
      </c>
      <c r="R1229" s="34"/>
    </row>
    <row r="1230" spans="1:18" hidden="1">
      <c r="A1230" s="40" t="s">
        <v>10073</v>
      </c>
      <c r="B1230" s="30" t="s">
        <v>10072</v>
      </c>
      <c r="C1230" s="30"/>
      <c r="D1230" s="35">
        <v>35835</v>
      </c>
      <c r="E1230" s="70">
        <v>2072.4299999999998</v>
      </c>
      <c r="F1230" s="156" t="s">
        <v>3722</v>
      </c>
      <c r="G1230" s="156"/>
      <c r="H1230" s="30" t="s">
        <v>484</v>
      </c>
      <c r="I1230" s="30" t="s">
        <v>3680</v>
      </c>
      <c r="J1230" s="70">
        <v>-2072.4299999999998</v>
      </c>
      <c r="K1230" s="70">
        <v>0</v>
      </c>
      <c r="L1230" s="70">
        <v>0</v>
      </c>
      <c r="M1230" s="30">
        <v>0</v>
      </c>
      <c r="N1230" s="30" t="s">
        <v>3672</v>
      </c>
      <c r="O1230" s="30" t="s">
        <v>3768</v>
      </c>
      <c r="P1230" s="30" t="s">
        <v>30</v>
      </c>
      <c r="Q1230" s="30">
        <v>0</v>
      </c>
      <c r="R1230" s="34"/>
    </row>
    <row r="1231" spans="1:18" hidden="1">
      <c r="A1231" s="40" t="s">
        <v>10074</v>
      </c>
      <c r="B1231" s="30" t="s">
        <v>10075</v>
      </c>
      <c r="C1231" s="30"/>
      <c r="D1231" s="35">
        <v>35835</v>
      </c>
      <c r="E1231" s="70">
        <v>16260.45</v>
      </c>
      <c r="F1231" s="156" t="s">
        <v>3722</v>
      </c>
      <c r="G1231" s="156"/>
      <c r="H1231" s="30" t="s">
        <v>1266</v>
      </c>
      <c r="I1231" s="30" t="s">
        <v>3680</v>
      </c>
      <c r="J1231" s="70">
        <v>-16260.45</v>
      </c>
      <c r="K1231" s="70">
        <v>0</v>
      </c>
      <c r="L1231" s="70">
        <v>0</v>
      </c>
      <c r="M1231" s="30">
        <v>0</v>
      </c>
      <c r="N1231" s="30" t="s">
        <v>3672</v>
      </c>
      <c r="O1231" s="30" t="s">
        <v>3831</v>
      </c>
      <c r="P1231" s="30" t="s">
        <v>91</v>
      </c>
      <c r="Q1231" s="30">
        <v>0</v>
      </c>
      <c r="R1231" s="34"/>
    </row>
    <row r="1232" spans="1:18" hidden="1">
      <c r="A1232" s="40" t="s">
        <v>10076</v>
      </c>
      <c r="B1232" s="30" t="s">
        <v>10077</v>
      </c>
      <c r="C1232" s="30"/>
      <c r="D1232" s="35">
        <v>35835</v>
      </c>
      <c r="E1232" s="70">
        <v>663.88</v>
      </c>
      <c r="F1232" s="156" t="s">
        <v>3722</v>
      </c>
      <c r="G1232" s="156"/>
      <c r="H1232" s="30" t="s">
        <v>1397</v>
      </c>
      <c r="I1232" s="30" t="s">
        <v>3680</v>
      </c>
      <c r="J1232" s="70">
        <v>-663.88</v>
      </c>
      <c r="K1232" s="70">
        <v>0</v>
      </c>
      <c r="L1232" s="70">
        <v>0</v>
      </c>
      <c r="M1232" s="30">
        <v>0</v>
      </c>
      <c r="N1232" s="30" t="s">
        <v>3672</v>
      </c>
      <c r="O1232" s="30" t="s">
        <v>3897</v>
      </c>
      <c r="P1232" s="30" t="s">
        <v>84</v>
      </c>
      <c r="Q1232" s="30">
        <v>0</v>
      </c>
      <c r="R1232" s="34"/>
    </row>
    <row r="1233" spans="1:18" hidden="1">
      <c r="A1233" s="40" t="s">
        <v>10078</v>
      </c>
      <c r="B1233" s="30" t="s">
        <v>10079</v>
      </c>
      <c r="C1233" s="30"/>
      <c r="D1233" s="35">
        <v>35835</v>
      </c>
      <c r="E1233" s="70">
        <v>663.88</v>
      </c>
      <c r="F1233" s="156" t="s">
        <v>3722</v>
      </c>
      <c r="G1233" s="156"/>
      <c r="H1233" s="30" t="s">
        <v>1397</v>
      </c>
      <c r="I1233" s="30" t="s">
        <v>3680</v>
      </c>
      <c r="J1233" s="70">
        <v>-663.88</v>
      </c>
      <c r="K1233" s="70">
        <v>0</v>
      </c>
      <c r="L1233" s="70">
        <v>0</v>
      </c>
      <c r="M1233" s="30">
        <v>0</v>
      </c>
      <c r="N1233" s="30" t="s">
        <v>3672</v>
      </c>
      <c r="O1233" s="30" t="s">
        <v>3897</v>
      </c>
      <c r="P1233" s="30" t="s">
        <v>84</v>
      </c>
      <c r="Q1233" s="30">
        <v>0</v>
      </c>
      <c r="R1233" s="34"/>
    </row>
    <row r="1234" spans="1:18" hidden="1">
      <c r="A1234" s="40" t="s">
        <v>10080</v>
      </c>
      <c r="B1234" s="30" t="s">
        <v>10072</v>
      </c>
      <c r="C1234" s="30"/>
      <c r="D1234" s="35">
        <v>35835</v>
      </c>
      <c r="E1234" s="70">
        <v>2072.4299999999998</v>
      </c>
      <c r="F1234" s="156" t="s">
        <v>3722</v>
      </c>
      <c r="G1234" s="156"/>
      <c r="H1234" s="30" t="s">
        <v>674</v>
      </c>
      <c r="I1234" s="30" t="s">
        <v>3680</v>
      </c>
      <c r="J1234" s="70">
        <v>-2072.4299999999998</v>
      </c>
      <c r="K1234" s="70">
        <v>0</v>
      </c>
      <c r="L1234" s="70">
        <v>0</v>
      </c>
      <c r="M1234" s="30">
        <v>0</v>
      </c>
      <c r="N1234" s="30" t="s">
        <v>3672</v>
      </c>
      <c r="O1234" s="30" t="s">
        <v>7663</v>
      </c>
      <c r="P1234" s="30" t="s">
        <v>94</v>
      </c>
      <c r="Q1234" s="30">
        <v>0</v>
      </c>
      <c r="R1234" s="34"/>
    </row>
    <row r="1235" spans="1:18" hidden="1">
      <c r="A1235" s="40" t="s">
        <v>10081</v>
      </c>
      <c r="B1235" s="30" t="s">
        <v>10070</v>
      </c>
      <c r="C1235" s="30"/>
      <c r="D1235" s="35">
        <v>35835</v>
      </c>
      <c r="E1235" s="70">
        <v>2072.4299999999998</v>
      </c>
      <c r="F1235" s="156" t="s">
        <v>3722</v>
      </c>
      <c r="G1235" s="156"/>
      <c r="H1235" s="30" t="s">
        <v>580</v>
      </c>
      <c r="I1235" s="30" t="s">
        <v>3680</v>
      </c>
      <c r="J1235" s="70">
        <v>-2072.4299999999998</v>
      </c>
      <c r="K1235" s="70">
        <v>0</v>
      </c>
      <c r="L1235" s="70">
        <v>0</v>
      </c>
      <c r="M1235" s="30">
        <v>0</v>
      </c>
      <c r="N1235" s="30" t="s">
        <v>3672</v>
      </c>
      <c r="O1235" s="30" t="s">
        <v>4162</v>
      </c>
      <c r="P1235" s="30" t="s">
        <v>36</v>
      </c>
      <c r="Q1235" s="30">
        <v>0</v>
      </c>
      <c r="R1235" s="34"/>
    </row>
    <row r="1236" spans="1:18" hidden="1">
      <c r="A1236" s="40" t="s">
        <v>10066</v>
      </c>
      <c r="B1236" s="30" t="s">
        <v>10067</v>
      </c>
      <c r="C1236" s="30" t="s">
        <v>10068</v>
      </c>
      <c r="D1236" s="35">
        <v>35767</v>
      </c>
      <c r="E1236" s="70">
        <v>197476.6</v>
      </c>
      <c r="F1236" s="156" t="s">
        <v>3722</v>
      </c>
      <c r="G1236" s="156"/>
      <c r="H1236" s="30" t="s">
        <v>679</v>
      </c>
      <c r="I1236" s="30" t="s">
        <v>3680</v>
      </c>
      <c r="J1236" s="70">
        <v>-197476.6</v>
      </c>
      <c r="K1236" s="70">
        <v>0</v>
      </c>
      <c r="L1236" s="70">
        <v>0</v>
      </c>
      <c r="M1236" s="30">
        <v>0</v>
      </c>
      <c r="N1236" s="30" t="s">
        <v>3672</v>
      </c>
      <c r="O1236" s="30" t="s">
        <v>3673</v>
      </c>
      <c r="P1236" s="30" t="s">
        <v>59</v>
      </c>
      <c r="Q1236" s="30">
        <v>0</v>
      </c>
      <c r="R1236" s="34"/>
    </row>
    <row r="1237" spans="1:18" hidden="1">
      <c r="A1237" s="40" t="s">
        <v>10051</v>
      </c>
      <c r="B1237" s="30" t="s">
        <v>509</v>
      </c>
      <c r="C1237" s="30"/>
      <c r="D1237" s="35">
        <v>35705</v>
      </c>
      <c r="E1237" s="70">
        <v>514.51</v>
      </c>
      <c r="F1237" s="156" t="s">
        <v>3722</v>
      </c>
      <c r="G1237" s="156"/>
      <c r="H1237" s="30" t="s">
        <v>1334</v>
      </c>
      <c r="I1237" s="30" t="s">
        <v>3680</v>
      </c>
      <c r="J1237" s="70">
        <v>-514.51</v>
      </c>
      <c r="K1237" s="70">
        <v>0</v>
      </c>
      <c r="L1237" s="70">
        <v>0</v>
      </c>
      <c r="M1237" s="30">
        <v>0</v>
      </c>
      <c r="N1237" s="30" t="s">
        <v>3672</v>
      </c>
      <c r="O1237" s="30" t="s">
        <v>9017</v>
      </c>
      <c r="P1237" s="30" t="s">
        <v>43</v>
      </c>
      <c r="Q1237" s="30">
        <v>0</v>
      </c>
      <c r="R1237" s="34"/>
    </row>
    <row r="1238" spans="1:18" hidden="1">
      <c r="A1238" s="40" t="s">
        <v>10052</v>
      </c>
      <c r="B1238" s="30" t="s">
        <v>509</v>
      </c>
      <c r="C1238" s="30"/>
      <c r="D1238" s="35">
        <v>35705</v>
      </c>
      <c r="E1238" s="70">
        <v>514.51</v>
      </c>
      <c r="F1238" s="156" t="s">
        <v>3722</v>
      </c>
      <c r="G1238" s="156"/>
      <c r="H1238" s="30" t="s">
        <v>1334</v>
      </c>
      <c r="I1238" s="30" t="s">
        <v>3680</v>
      </c>
      <c r="J1238" s="70">
        <v>-514.51</v>
      </c>
      <c r="K1238" s="70">
        <v>0</v>
      </c>
      <c r="L1238" s="70">
        <v>0</v>
      </c>
      <c r="M1238" s="30">
        <v>0</v>
      </c>
      <c r="N1238" s="30" t="s">
        <v>3672</v>
      </c>
      <c r="O1238" s="30" t="s">
        <v>9017</v>
      </c>
      <c r="P1238" s="30" t="s">
        <v>43</v>
      </c>
      <c r="Q1238" s="30">
        <v>0</v>
      </c>
      <c r="R1238" s="34"/>
    </row>
    <row r="1239" spans="1:18" hidden="1">
      <c r="A1239" s="40" t="s">
        <v>10053</v>
      </c>
      <c r="B1239" s="30" t="s">
        <v>509</v>
      </c>
      <c r="C1239" s="30"/>
      <c r="D1239" s="35">
        <v>35705</v>
      </c>
      <c r="E1239" s="70">
        <v>514.51</v>
      </c>
      <c r="F1239" s="156" t="s">
        <v>3722</v>
      </c>
      <c r="G1239" s="156"/>
      <c r="H1239" s="30" t="s">
        <v>1334</v>
      </c>
      <c r="I1239" s="30" t="s">
        <v>3680</v>
      </c>
      <c r="J1239" s="70">
        <v>-514.51</v>
      </c>
      <c r="K1239" s="70">
        <v>0</v>
      </c>
      <c r="L1239" s="70">
        <v>0</v>
      </c>
      <c r="M1239" s="30">
        <v>0</v>
      </c>
      <c r="N1239" s="30" t="s">
        <v>3672</v>
      </c>
      <c r="O1239" s="30" t="s">
        <v>9017</v>
      </c>
      <c r="P1239" s="30" t="s">
        <v>43</v>
      </c>
      <c r="Q1239" s="30">
        <v>0</v>
      </c>
      <c r="R1239" s="34"/>
    </row>
    <row r="1240" spans="1:18" hidden="1">
      <c r="A1240" s="40" t="s">
        <v>10054</v>
      </c>
      <c r="B1240" s="30" t="s">
        <v>509</v>
      </c>
      <c r="C1240" s="30"/>
      <c r="D1240" s="35">
        <v>35705</v>
      </c>
      <c r="E1240" s="70">
        <v>514.51</v>
      </c>
      <c r="F1240" s="156" t="s">
        <v>3722</v>
      </c>
      <c r="G1240" s="156"/>
      <c r="H1240" s="30" t="s">
        <v>1594</v>
      </c>
      <c r="I1240" s="30" t="s">
        <v>3680</v>
      </c>
      <c r="J1240" s="70">
        <v>-514.51</v>
      </c>
      <c r="K1240" s="70">
        <v>0</v>
      </c>
      <c r="L1240" s="70">
        <v>0</v>
      </c>
      <c r="M1240" s="30">
        <v>0</v>
      </c>
      <c r="N1240" s="30" t="s">
        <v>3672</v>
      </c>
      <c r="O1240" s="30" t="s">
        <v>10055</v>
      </c>
      <c r="P1240" s="30" t="s">
        <v>175</v>
      </c>
      <c r="Q1240" s="30">
        <v>0</v>
      </c>
      <c r="R1240" s="34"/>
    </row>
    <row r="1241" spans="1:18" hidden="1">
      <c r="A1241" s="40" t="s">
        <v>10056</v>
      </c>
      <c r="B1241" s="30" t="s">
        <v>509</v>
      </c>
      <c r="C1241" s="30"/>
      <c r="D1241" s="35">
        <v>35705</v>
      </c>
      <c r="E1241" s="70">
        <v>514.51</v>
      </c>
      <c r="F1241" s="156" t="s">
        <v>3722</v>
      </c>
      <c r="G1241" s="156"/>
      <c r="H1241" s="30" t="s">
        <v>1334</v>
      </c>
      <c r="I1241" s="30" t="s">
        <v>3680</v>
      </c>
      <c r="J1241" s="70">
        <v>-514.51</v>
      </c>
      <c r="K1241" s="70">
        <v>0</v>
      </c>
      <c r="L1241" s="70">
        <v>0</v>
      </c>
      <c r="M1241" s="30">
        <v>0</v>
      </c>
      <c r="N1241" s="30" t="s">
        <v>3672</v>
      </c>
      <c r="O1241" s="30" t="s">
        <v>9017</v>
      </c>
      <c r="P1241" s="30" t="s">
        <v>43</v>
      </c>
      <c r="Q1241" s="30">
        <v>0</v>
      </c>
      <c r="R1241" s="34"/>
    </row>
    <row r="1242" spans="1:18" hidden="1">
      <c r="A1242" s="40" t="s">
        <v>10057</v>
      </c>
      <c r="B1242" s="30" t="s">
        <v>509</v>
      </c>
      <c r="C1242" s="30"/>
      <c r="D1242" s="35">
        <v>35705</v>
      </c>
      <c r="E1242" s="70">
        <v>514.51</v>
      </c>
      <c r="F1242" s="156" t="s">
        <v>3722</v>
      </c>
      <c r="G1242" s="156"/>
      <c r="H1242" s="30" t="s">
        <v>1668</v>
      </c>
      <c r="I1242" s="30" t="s">
        <v>3680</v>
      </c>
      <c r="J1242" s="70">
        <v>-514.51</v>
      </c>
      <c r="K1242" s="70">
        <v>0</v>
      </c>
      <c r="L1242" s="70">
        <v>0</v>
      </c>
      <c r="M1242" s="30">
        <v>0</v>
      </c>
      <c r="N1242" s="30" t="s">
        <v>3672</v>
      </c>
      <c r="O1242" s="30" t="s">
        <v>10058</v>
      </c>
      <c r="P1242" s="30" t="s">
        <v>97</v>
      </c>
      <c r="Q1242" s="30">
        <v>0</v>
      </c>
      <c r="R1242" s="34"/>
    </row>
    <row r="1243" spans="1:18" hidden="1">
      <c r="A1243" s="40" t="s">
        <v>10059</v>
      </c>
      <c r="B1243" s="30" t="s">
        <v>509</v>
      </c>
      <c r="C1243" s="30"/>
      <c r="D1243" s="35">
        <v>35705</v>
      </c>
      <c r="E1243" s="70">
        <v>514.51</v>
      </c>
      <c r="F1243" s="156" t="s">
        <v>3722</v>
      </c>
      <c r="G1243" s="156"/>
      <c r="H1243" s="30" t="s">
        <v>640</v>
      </c>
      <c r="I1243" s="30" t="s">
        <v>3680</v>
      </c>
      <c r="J1243" s="70">
        <v>-514.51</v>
      </c>
      <c r="K1243" s="70">
        <v>0</v>
      </c>
      <c r="L1243" s="70">
        <v>0</v>
      </c>
      <c r="M1243" s="30">
        <v>0</v>
      </c>
      <c r="N1243" s="30" t="s">
        <v>3672</v>
      </c>
      <c r="O1243" s="30" t="s">
        <v>10060</v>
      </c>
      <c r="P1243" s="30" t="s">
        <v>40</v>
      </c>
      <c r="Q1243" s="30">
        <v>0</v>
      </c>
      <c r="R1243" s="34"/>
    </row>
    <row r="1244" spans="1:18" hidden="1">
      <c r="A1244" s="40" t="s">
        <v>10061</v>
      </c>
      <c r="B1244" s="30" t="s">
        <v>509</v>
      </c>
      <c r="C1244" s="30"/>
      <c r="D1244" s="35">
        <v>35705</v>
      </c>
      <c r="E1244" s="70">
        <v>514.51</v>
      </c>
      <c r="F1244" s="156" t="s">
        <v>3722</v>
      </c>
      <c r="G1244" s="156"/>
      <c r="H1244" s="30" t="s">
        <v>1334</v>
      </c>
      <c r="I1244" s="30" t="s">
        <v>3680</v>
      </c>
      <c r="J1244" s="70">
        <v>-514.51</v>
      </c>
      <c r="K1244" s="70">
        <v>0</v>
      </c>
      <c r="L1244" s="70">
        <v>0</v>
      </c>
      <c r="M1244" s="30">
        <v>0</v>
      </c>
      <c r="N1244" s="30" t="s">
        <v>3672</v>
      </c>
      <c r="O1244" s="30" t="s">
        <v>9017</v>
      </c>
      <c r="P1244" s="30" t="s">
        <v>43</v>
      </c>
      <c r="Q1244" s="30">
        <v>0</v>
      </c>
      <c r="R1244" s="34"/>
    </row>
    <row r="1245" spans="1:18" hidden="1">
      <c r="A1245" s="40" t="s">
        <v>10063</v>
      </c>
      <c r="B1245" s="30" t="s">
        <v>10064</v>
      </c>
      <c r="C1245" s="30"/>
      <c r="D1245" s="35">
        <v>35705</v>
      </c>
      <c r="E1245" s="70">
        <v>1653.72</v>
      </c>
      <c r="F1245" s="156" t="s">
        <v>3722</v>
      </c>
      <c r="G1245" s="156"/>
      <c r="H1245" s="30" t="s">
        <v>591</v>
      </c>
      <c r="I1245" s="30" t="s">
        <v>3680</v>
      </c>
      <c r="J1245" s="70">
        <v>-1653.72</v>
      </c>
      <c r="K1245" s="70">
        <v>0</v>
      </c>
      <c r="L1245" s="70">
        <v>0</v>
      </c>
      <c r="M1245" s="30">
        <v>0</v>
      </c>
      <c r="N1245" s="30" t="s">
        <v>3672</v>
      </c>
      <c r="O1245" s="30" t="s">
        <v>3766</v>
      </c>
      <c r="P1245" s="30" t="s">
        <v>32</v>
      </c>
      <c r="Q1245" s="30">
        <v>0</v>
      </c>
      <c r="R1245" s="34"/>
    </row>
    <row r="1246" spans="1:18" hidden="1">
      <c r="A1246" s="40" t="s">
        <v>10048</v>
      </c>
      <c r="B1246" s="30" t="s">
        <v>10049</v>
      </c>
      <c r="C1246" s="30"/>
      <c r="D1246" s="35">
        <v>35670</v>
      </c>
      <c r="E1246" s="70">
        <v>372.63</v>
      </c>
      <c r="F1246" s="156" t="s">
        <v>3722</v>
      </c>
      <c r="G1246" s="156"/>
      <c r="H1246" s="30" t="s">
        <v>1405</v>
      </c>
      <c r="I1246" s="30" t="s">
        <v>3680</v>
      </c>
      <c r="J1246" s="70">
        <v>-372.63</v>
      </c>
      <c r="K1246" s="70">
        <v>0</v>
      </c>
      <c r="L1246" s="70">
        <v>0</v>
      </c>
      <c r="M1246" s="30">
        <v>0</v>
      </c>
      <c r="N1246" s="30" t="s">
        <v>3672</v>
      </c>
      <c r="O1246" s="30" t="s">
        <v>8186</v>
      </c>
      <c r="P1246" s="30" t="s">
        <v>93</v>
      </c>
      <c r="Q1246" s="30">
        <v>0</v>
      </c>
      <c r="R1246" s="34"/>
    </row>
    <row r="1247" spans="1:18" hidden="1">
      <c r="A1247" s="40" t="s">
        <v>10045</v>
      </c>
      <c r="B1247" s="30" t="s">
        <v>741</v>
      </c>
      <c r="C1247" s="30"/>
      <c r="D1247" s="35">
        <v>35633</v>
      </c>
      <c r="E1247" s="70">
        <v>1653.72</v>
      </c>
      <c r="F1247" s="156" t="s">
        <v>3722</v>
      </c>
      <c r="G1247" s="156"/>
      <c r="H1247" s="30" t="s">
        <v>861</v>
      </c>
      <c r="I1247" s="30" t="s">
        <v>3680</v>
      </c>
      <c r="J1247" s="70">
        <v>-1653.72</v>
      </c>
      <c r="K1247" s="70">
        <v>0</v>
      </c>
      <c r="L1247" s="70">
        <v>0</v>
      </c>
      <c r="M1247" s="30">
        <v>0</v>
      </c>
      <c r="N1247" s="30" t="s">
        <v>3672</v>
      </c>
      <c r="O1247" s="30" t="s">
        <v>3915</v>
      </c>
      <c r="P1247" s="30" t="s">
        <v>69</v>
      </c>
      <c r="Q1247" s="30">
        <v>0</v>
      </c>
      <c r="R1247" s="34"/>
    </row>
    <row r="1248" spans="1:18" hidden="1">
      <c r="A1248" s="40" t="s">
        <v>10046</v>
      </c>
      <c r="B1248" s="30" t="s">
        <v>5280</v>
      </c>
      <c r="C1248" s="30"/>
      <c r="D1248" s="35">
        <v>35633</v>
      </c>
      <c r="E1248" s="70">
        <v>700.19</v>
      </c>
      <c r="F1248" s="156" t="s">
        <v>3722</v>
      </c>
      <c r="G1248" s="156"/>
      <c r="H1248" s="30" t="s">
        <v>861</v>
      </c>
      <c r="I1248" s="30" t="s">
        <v>3680</v>
      </c>
      <c r="J1248" s="70">
        <v>-700.19</v>
      </c>
      <c r="K1248" s="70">
        <v>0</v>
      </c>
      <c r="L1248" s="70">
        <v>0</v>
      </c>
      <c r="M1248" s="30">
        <v>0</v>
      </c>
      <c r="N1248" s="30" t="s">
        <v>3672</v>
      </c>
      <c r="O1248" s="30" t="s">
        <v>3915</v>
      </c>
      <c r="P1248" s="30" t="s">
        <v>69</v>
      </c>
      <c r="Q1248" s="30">
        <v>0</v>
      </c>
      <c r="R1248" s="34"/>
    </row>
    <row r="1249" spans="1:18" hidden="1">
      <c r="A1249" s="40" t="s">
        <v>10047</v>
      </c>
      <c r="B1249" s="30" t="s">
        <v>5280</v>
      </c>
      <c r="C1249" s="30"/>
      <c r="D1249" s="35">
        <v>35633</v>
      </c>
      <c r="E1249" s="70">
        <v>700.19</v>
      </c>
      <c r="F1249" s="156" t="s">
        <v>3722</v>
      </c>
      <c r="G1249" s="156"/>
      <c r="H1249" s="30" t="s">
        <v>861</v>
      </c>
      <c r="I1249" s="30" t="s">
        <v>3680</v>
      </c>
      <c r="J1249" s="70">
        <v>-700.19</v>
      </c>
      <c r="K1249" s="70">
        <v>0</v>
      </c>
      <c r="L1249" s="70">
        <v>0</v>
      </c>
      <c r="M1249" s="30">
        <v>0</v>
      </c>
      <c r="N1249" s="30" t="s">
        <v>3672</v>
      </c>
      <c r="O1249" s="30" t="s">
        <v>3915</v>
      </c>
      <c r="P1249" s="30" t="s">
        <v>69</v>
      </c>
      <c r="Q1249" s="30">
        <v>0</v>
      </c>
      <c r="R1249" s="34"/>
    </row>
    <row r="1250" spans="1:18" hidden="1">
      <c r="A1250" s="40" t="s">
        <v>10042</v>
      </c>
      <c r="B1250" s="30" t="s">
        <v>10043</v>
      </c>
      <c r="C1250" s="30"/>
      <c r="D1250" s="35">
        <v>35529</v>
      </c>
      <c r="E1250" s="70">
        <v>27796.59</v>
      </c>
      <c r="F1250" s="156" t="s">
        <v>3722</v>
      </c>
      <c r="G1250" s="156"/>
      <c r="H1250" s="30" t="s">
        <v>698</v>
      </c>
      <c r="I1250" s="30" t="s">
        <v>3680</v>
      </c>
      <c r="J1250" s="70">
        <v>-27796.59</v>
      </c>
      <c r="K1250" s="70">
        <v>0</v>
      </c>
      <c r="L1250" s="70">
        <v>0</v>
      </c>
      <c r="M1250" s="30">
        <v>0</v>
      </c>
      <c r="N1250" s="30" t="s">
        <v>3672</v>
      </c>
      <c r="O1250" s="30" t="s">
        <v>3761</v>
      </c>
      <c r="P1250" s="30" t="s">
        <v>56</v>
      </c>
      <c r="Q1250" s="30">
        <v>0</v>
      </c>
      <c r="R1250" s="34"/>
    </row>
    <row r="1251" spans="1:18" hidden="1">
      <c r="A1251" s="40" t="s">
        <v>10039</v>
      </c>
      <c r="B1251" s="30" t="s">
        <v>3804</v>
      </c>
      <c r="C1251" s="30"/>
      <c r="D1251" s="35">
        <v>35441</v>
      </c>
      <c r="E1251" s="70">
        <v>40256.519999999997</v>
      </c>
      <c r="F1251" s="156" t="s">
        <v>3722</v>
      </c>
      <c r="G1251" s="156"/>
      <c r="H1251" s="30" t="s">
        <v>2961</v>
      </c>
      <c r="I1251" s="30" t="s">
        <v>3680</v>
      </c>
      <c r="J1251" s="70">
        <v>-40256.519999999997</v>
      </c>
      <c r="K1251" s="70">
        <v>0</v>
      </c>
      <c r="L1251" s="70">
        <v>0</v>
      </c>
      <c r="M1251" s="30">
        <v>0</v>
      </c>
      <c r="N1251" s="30" t="s">
        <v>3672</v>
      </c>
      <c r="O1251" s="30" t="s">
        <v>8653</v>
      </c>
      <c r="P1251" s="30" t="s">
        <v>170</v>
      </c>
      <c r="Q1251" s="30">
        <v>0</v>
      </c>
      <c r="R1251" s="34"/>
    </row>
    <row r="1252" spans="1:18" hidden="1">
      <c r="A1252" s="40" t="s">
        <v>10040</v>
      </c>
      <c r="B1252" s="30" t="s">
        <v>10041</v>
      </c>
      <c r="C1252" s="30"/>
      <c r="D1252" s="35">
        <v>35441</v>
      </c>
      <c r="E1252" s="70">
        <v>39726.080000000002</v>
      </c>
      <c r="F1252" s="156" t="s">
        <v>3722</v>
      </c>
      <c r="G1252" s="156"/>
      <c r="H1252" s="30" t="s">
        <v>493</v>
      </c>
      <c r="I1252" s="30" t="s">
        <v>3680</v>
      </c>
      <c r="J1252" s="70">
        <v>-39726.080000000002</v>
      </c>
      <c r="K1252" s="70">
        <v>0</v>
      </c>
      <c r="L1252" s="70">
        <v>0</v>
      </c>
      <c r="M1252" s="30">
        <v>0</v>
      </c>
      <c r="N1252" s="30" t="s">
        <v>3672</v>
      </c>
      <c r="O1252" s="30" t="s">
        <v>5337</v>
      </c>
      <c r="P1252" s="30" t="s">
        <v>55</v>
      </c>
      <c r="Q1252" s="30">
        <v>0</v>
      </c>
      <c r="R1252" s="34"/>
    </row>
    <row r="1253" spans="1:18" hidden="1">
      <c r="A1253" s="40" t="s">
        <v>10032</v>
      </c>
      <c r="B1253" s="30" t="s">
        <v>10033</v>
      </c>
      <c r="C1253" s="30"/>
      <c r="D1253" s="35">
        <v>35416</v>
      </c>
      <c r="E1253" s="70">
        <v>875.99</v>
      </c>
      <c r="F1253" s="156" t="s">
        <v>3722</v>
      </c>
      <c r="G1253" s="156"/>
      <c r="H1253" s="30" t="s">
        <v>1266</v>
      </c>
      <c r="I1253" s="30" t="s">
        <v>3680</v>
      </c>
      <c r="J1253" s="70">
        <v>-875.99</v>
      </c>
      <c r="K1253" s="70">
        <v>0</v>
      </c>
      <c r="L1253" s="70">
        <v>0</v>
      </c>
      <c r="M1253" s="30">
        <v>0</v>
      </c>
      <c r="N1253" s="30" t="s">
        <v>3672</v>
      </c>
      <c r="O1253" s="30" t="s">
        <v>3831</v>
      </c>
      <c r="P1253" s="30" t="s">
        <v>91</v>
      </c>
      <c r="Q1253" s="30">
        <v>0</v>
      </c>
      <c r="R1253" s="34"/>
    </row>
    <row r="1254" spans="1:18" hidden="1">
      <c r="A1254" s="40" t="s">
        <v>10034</v>
      </c>
      <c r="B1254" s="30" t="s">
        <v>10035</v>
      </c>
      <c r="C1254" s="30"/>
      <c r="D1254" s="35">
        <v>35416</v>
      </c>
      <c r="E1254" s="70">
        <v>582.85</v>
      </c>
      <c r="F1254" s="156" t="s">
        <v>3722</v>
      </c>
      <c r="G1254" s="156"/>
      <c r="H1254" s="30" t="s">
        <v>1266</v>
      </c>
      <c r="I1254" s="30" t="s">
        <v>3680</v>
      </c>
      <c r="J1254" s="70">
        <v>-582.85</v>
      </c>
      <c r="K1254" s="70">
        <v>0</v>
      </c>
      <c r="L1254" s="70">
        <v>0</v>
      </c>
      <c r="M1254" s="30">
        <v>0</v>
      </c>
      <c r="N1254" s="30" t="s">
        <v>3672</v>
      </c>
      <c r="O1254" s="30" t="s">
        <v>3831</v>
      </c>
      <c r="P1254" s="30" t="s">
        <v>91</v>
      </c>
      <c r="Q1254" s="30">
        <v>0</v>
      </c>
      <c r="R1254" s="34"/>
    </row>
    <row r="1255" spans="1:18" hidden="1">
      <c r="A1255" s="40" t="s">
        <v>10036</v>
      </c>
      <c r="B1255" s="30" t="s">
        <v>10035</v>
      </c>
      <c r="C1255" s="30"/>
      <c r="D1255" s="35">
        <v>35416</v>
      </c>
      <c r="E1255" s="70">
        <v>555.92999999999995</v>
      </c>
      <c r="F1255" s="156" t="s">
        <v>3722</v>
      </c>
      <c r="G1255" s="156"/>
      <c r="H1255" s="30" t="s">
        <v>1266</v>
      </c>
      <c r="I1255" s="30" t="s">
        <v>3680</v>
      </c>
      <c r="J1255" s="70">
        <v>-555.92999999999995</v>
      </c>
      <c r="K1255" s="70">
        <v>0</v>
      </c>
      <c r="L1255" s="70">
        <v>0</v>
      </c>
      <c r="M1255" s="30">
        <v>0</v>
      </c>
      <c r="N1255" s="30" t="s">
        <v>3672</v>
      </c>
      <c r="O1255" s="30" t="s">
        <v>3831</v>
      </c>
      <c r="P1255" s="30" t="s">
        <v>91</v>
      </c>
      <c r="Q1255" s="30">
        <v>0</v>
      </c>
      <c r="R1255" s="34"/>
    </row>
    <row r="1256" spans="1:18" hidden="1">
      <c r="A1256" s="40" t="s">
        <v>10037</v>
      </c>
      <c r="B1256" s="30" t="s">
        <v>10038</v>
      </c>
      <c r="C1256" s="30"/>
      <c r="D1256" s="35">
        <v>35408</v>
      </c>
      <c r="E1256" s="70">
        <v>15872.67</v>
      </c>
      <c r="F1256" s="156" t="s">
        <v>3722</v>
      </c>
      <c r="G1256" s="156"/>
      <c r="H1256" s="30" t="s">
        <v>439</v>
      </c>
      <c r="I1256" s="30" t="s">
        <v>3680</v>
      </c>
      <c r="J1256" s="70">
        <v>-15872.67</v>
      </c>
      <c r="K1256" s="70">
        <v>0</v>
      </c>
      <c r="L1256" s="70">
        <v>0</v>
      </c>
      <c r="M1256" s="30">
        <v>0</v>
      </c>
      <c r="N1256" s="30" t="s">
        <v>3672</v>
      </c>
      <c r="O1256" s="30" t="s">
        <v>8562</v>
      </c>
      <c r="P1256" s="30" t="s">
        <v>99</v>
      </c>
      <c r="Q1256" s="30">
        <v>0</v>
      </c>
      <c r="R1256" s="34"/>
    </row>
    <row r="1257" spans="1:18" hidden="1">
      <c r="A1257" s="40" t="s">
        <v>10030</v>
      </c>
      <c r="B1257" s="30" t="s">
        <v>10031</v>
      </c>
      <c r="C1257" s="30"/>
      <c r="D1257" s="35">
        <v>35322</v>
      </c>
      <c r="E1257" s="70">
        <v>4899.42</v>
      </c>
      <c r="F1257" s="156" t="s">
        <v>3722</v>
      </c>
      <c r="G1257" s="156"/>
      <c r="H1257" s="30" t="s">
        <v>387</v>
      </c>
      <c r="I1257" s="30" t="s">
        <v>3680</v>
      </c>
      <c r="J1257" s="70">
        <v>-4899.42</v>
      </c>
      <c r="K1257" s="70">
        <v>0</v>
      </c>
      <c r="L1257" s="70">
        <v>0</v>
      </c>
      <c r="M1257" s="30">
        <v>0</v>
      </c>
      <c r="N1257" s="30" t="s">
        <v>3672</v>
      </c>
      <c r="O1257" s="30" t="s">
        <v>3884</v>
      </c>
      <c r="P1257" s="30" t="s">
        <v>61</v>
      </c>
      <c r="Q1257" s="30">
        <v>0</v>
      </c>
      <c r="R1257" s="34"/>
    </row>
    <row r="1258" spans="1:18" hidden="1">
      <c r="A1258" s="40" t="s">
        <v>10029</v>
      </c>
      <c r="B1258" s="30" t="s">
        <v>437</v>
      </c>
      <c r="C1258" s="30"/>
      <c r="D1258" s="35">
        <v>35321</v>
      </c>
      <c r="E1258" s="70">
        <v>2693.45</v>
      </c>
      <c r="F1258" s="156" t="s">
        <v>3722</v>
      </c>
      <c r="G1258" s="156"/>
      <c r="H1258" s="30" t="s">
        <v>674</v>
      </c>
      <c r="I1258" s="30" t="s">
        <v>3680</v>
      </c>
      <c r="J1258" s="70">
        <v>-2693.45</v>
      </c>
      <c r="K1258" s="70">
        <v>0</v>
      </c>
      <c r="L1258" s="70">
        <v>0</v>
      </c>
      <c r="M1258" s="30">
        <v>0</v>
      </c>
      <c r="N1258" s="30" t="s">
        <v>3672</v>
      </c>
      <c r="O1258" s="30" t="s">
        <v>7663</v>
      </c>
      <c r="P1258" s="30" t="s">
        <v>94</v>
      </c>
      <c r="Q1258" s="30">
        <v>0</v>
      </c>
      <c r="R1258" s="34"/>
    </row>
    <row r="1259" spans="1:18" hidden="1">
      <c r="A1259" s="40" t="s">
        <v>10023</v>
      </c>
      <c r="B1259" s="30" t="s">
        <v>10024</v>
      </c>
      <c r="C1259" s="30"/>
      <c r="D1259" s="35">
        <v>35170</v>
      </c>
      <c r="E1259" s="70">
        <v>1730.8</v>
      </c>
      <c r="F1259" s="156" t="s">
        <v>3722</v>
      </c>
      <c r="G1259" s="156"/>
      <c r="H1259" s="30" t="s">
        <v>1405</v>
      </c>
      <c r="I1259" s="30" t="s">
        <v>3680</v>
      </c>
      <c r="J1259" s="70">
        <v>-1730.8</v>
      </c>
      <c r="K1259" s="70">
        <v>0</v>
      </c>
      <c r="L1259" s="70">
        <v>0</v>
      </c>
      <c r="M1259" s="30">
        <v>0</v>
      </c>
      <c r="N1259" s="30" t="s">
        <v>3672</v>
      </c>
      <c r="O1259" s="30" t="s">
        <v>8186</v>
      </c>
      <c r="P1259" s="30" t="s">
        <v>93</v>
      </c>
      <c r="Q1259" s="30">
        <v>0</v>
      </c>
      <c r="R1259" s="34"/>
    </row>
    <row r="1260" spans="1:18" hidden="1">
      <c r="A1260" s="40" t="s">
        <v>10025</v>
      </c>
      <c r="B1260" s="30" t="s">
        <v>10026</v>
      </c>
      <c r="C1260" s="30"/>
      <c r="D1260" s="35">
        <v>35170</v>
      </c>
      <c r="E1260" s="70">
        <v>1747.43</v>
      </c>
      <c r="F1260" s="156" t="s">
        <v>3722</v>
      </c>
      <c r="G1260" s="156"/>
      <c r="H1260" s="30" t="s">
        <v>1405</v>
      </c>
      <c r="I1260" s="30" t="s">
        <v>3680</v>
      </c>
      <c r="J1260" s="70">
        <v>-1747.43</v>
      </c>
      <c r="K1260" s="70">
        <v>0</v>
      </c>
      <c r="L1260" s="70">
        <v>0</v>
      </c>
      <c r="M1260" s="30">
        <v>0</v>
      </c>
      <c r="N1260" s="30" t="s">
        <v>3672</v>
      </c>
      <c r="O1260" s="30" t="s">
        <v>8443</v>
      </c>
      <c r="P1260" s="30" t="s">
        <v>93</v>
      </c>
      <c r="Q1260" s="30">
        <v>0</v>
      </c>
      <c r="R1260" s="34"/>
    </row>
    <row r="1261" spans="1:18" hidden="1">
      <c r="A1261" s="40" t="s">
        <v>10027</v>
      </c>
      <c r="B1261" s="30" t="s">
        <v>10028</v>
      </c>
      <c r="C1261" s="30"/>
      <c r="D1261" s="35">
        <v>35170</v>
      </c>
      <c r="E1261" s="70">
        <v>1283.74</v>
      </c>
      <c r="F1261" s="156" t="s">
        <v>3722</v>
      </c>
      <c r="G1261" s="156"/>
      <c r="H1261" s="30" t="s">
        <v>1405</v>
      </c>
      <c r="I1261" s="30" t="s">
        <v>3680</v>
      </c>
      <c r="J1261" s="70">
        <v>-1283.74</v>
      </c>
      <c r="K1261" s="70">
        <v>0</v>
      </c>
      <c r="L1261" s="70">
        <v>0</v>
      </c>
      <c r="M1261" s="30">
        <v>0</v>
      </c>
      <c r="N1261" s="30" t="s">
        <v>3672</v>
      </c>
      <c r="O1261" s="30" t="s">
        <v>8443</v>
      </c>
      <c r="P1261" s="30" t="s">
        <v>93</v>
      </c>
      <c r="Q1261" s="30">
        <v>0</v>
      </c>
      <c r="R1261" s="34"/>
    </row>
    <row r="1262" spans="1:18" hidden="1">
      <c r="A1262" s="40" t="s">
        <v>10021</v>
      </c>
      <c r="B1262" s="30" t="s">
        <v>10022</v>
      </c>
      <c r="C1262" s="30"/>
      <c r="D1262" s="35">
        <v>35072</v>
      </c>
      <c r="E1262" s="70">
        <v>1963.35</v>
      </c>
      <c r="F1262" s="156" t="s">
        <v>3722</v>
      </c>
      <c r="G1262" s="156"/>
      <c r="H1262" s="30" t="s">
        <v>580</v>
      </c>
      <c r="I1262" s="30" t="s">
        <v>3680</v>
      </c>
      <c r="J1262" s="70">
        <v>-1963.35</v>
      </c>
      <c r="K1262" s="70">
        <v>0</v>
      </c>
      <c r="L1262" s="70">
        <v>0</v>
      </c>
      <c r="M1262" s="30">
        <v>0</v>
      </c>
      <c r="N1262" s="30" t="s">
        <v>3672</v>
      </c>
      <c r="O1262" s="30" t="s">
        <v>4162</v>
      </c>
      <c r="P1262" s="30" t="s">
        <v>36</v>
      </c>
      <c r="Q1262" s="30">
        <v>0</v>
      </c>
      <c r="R1262" s="34"/>
    </row>
    <row r="1263" spans="1:18" hidden="1">
      <c r="A1263" s="40" t="s">
        <v>10020</v>
      </c>
      <c r="B1263" s="30" t="s">
        <v>2826</v>
      </c>
      <c r="C1263" s="30"/>
      <c r="D1263" s="35">
        <v>34947</v>
      </c>
      <c r="E1263" s="70">
        <v>6955.32</v>
      </c>
      <c r="F1263" s="156" t="s">
        <v>3722</v>
      </c>
      <c r="G1263" s="156"/>
      <c r="H1263" s="30" t="s">
        <v>387</v>
      </c>
      <c r="I1263" s="30" t="s">
        <v>3680</v>
      </c>
      <c r="J1263" s="70">
        <v>-6955.32</v>
      </c>
      <c r="K1263" s="70">
        <v>0</v>
      </c>
      <c r="L1263" s="70">
        <v>0</v>
      </c>
      <c r="M1263" s="30">
        <v>0</v>
      </c>
      <c r="N1263" s="30" t="s">
        <v>3672</v>
      </c>
      <c r="O1263" s="30" t="s">
        <v>3884</v>
      </c>
      <c r="P1263" s="30" t="s">
        <v>61</v>
      </c>
      <c r="Q1263" s="30">
        <v>0</v>
      </c>
      <c r="R1263" s="34"/>
    </row>
    <row r="1264" spans="1:18" hidden="1">
      <c r="A1264" s="40" t="s">
        <v>10018</v>
      </c>
      <c r="B1264" s="30" t="s">
        <v>10019</v>
      </c>
      <c r="C1264" s="30"/>
      <c r="D1264" s="35">
        <v>34766</v>
      </c>
      <c r="E1264" s="70">
        <v>1296.8900000000001</v>
      </c>
      <c r="F1264" s="156" t="s">
        <v>3722</v>
      </c>
      <c r="G1264" s="156"/>
      <c r="H1264" s="30" t="s">
        <v>1349</v>
      </c>
      <c r="I1264" s="30" t="s">
        <v>3680</v>
      </c>
      <c r="J1264" s="70">
        <v>-1296.8900000000001</v>
      </c>
      <c r="K1264" s="70">
        <v>0</v>
      </c>
      <c r="L1264" s="70">
        <v>0</v>
      </c>
      <c r="M1264" s="30">
        <v>0</v>
      </c>
      <c r="N1264" s="30" t="s">
        <v>3672</v>
      </c>
      <c r="O1264" s="30" t="s">
        <v>9065</v>
      </c>
      <c r="P1264" s="30" t="s">
        <v>42</v>
      </c>
      <c r="Q1264" s="30">
        <v>0</v>
      </c>
      <c r="R1264" s="34"/>
    </row>
    <row r="1265" spans="1:18" hidden="1">
      <c r="A1265" s="40" t="s">
        <v>10016</v>
      </c>
      <c r="B1265" s="30" t="s">
        <v>10017</v>
      </c>
      <c r="C1265" s="30"/>
      <c r="D1265" s="35">
        <v>34709</v>
      </c>
      <c r="E1265" s="70">
        <v>10953.99</v>
      </c>
      <c r="F1265" s="156" t="s">
        <v>3722</v>
      </c>
      <c r="G1265" s="156"/>
      <c r="H1265" s="30" t="s">
        <v>315</v>
      </c>
      <c r="I1265" s="30" t="s">
        <v>3680</v>
      </c>
      <c r="J1265" s="70">
        <v>-10953.99</v>
      </c>
      <c r="K1265" s="70">
        <v>0</v>
      </c>
      <c r="L1265" s="70">
        <v>0</v>
      </c>
      <c r="M1265" s="30">
        <v>0</v>
      </c>
      <c r="N1265" s="30" t="s">
        <v>3672</v>
      </c>
      <c r="O1265" s="30" t="s">
        <v>7984</v>
      </c>
      <c r="P1265" s="30" t="s">
        <v>29</v>
      </c>
      <c r="Q1265" s="30">
        <v>0</v>
      </c>
      <c r="R1265" s="34"/>
    </row>
    <row r="1266" spans="1:18" hidden="1">
      <c r="A1266" s="40" t="s">
        <v>10014</v>
      </c>
      <c r="B1266" s="30" t="s">
        <v>10015</v>
      </c>
      <c r="C1266" s="30"/>
      <c r="D1266" s="35">
        <v>34451</v>
      </c>
      <c r="E1266" s="70">
        <v>8886.7099999999991</v>
      </c>
      <c r="F1266" s="156" t="s">
        <v>3722</v>
      </c>
      <c r="G1266" s="156"/>
      <c r="H1266" s="30" t="s">
        <v>387</v>
      </c>
      <c r="I1266" s="30" t="s">
        <v>3680</v>
      </c>
      <c r="J1266" s="70">
        <v>-8886.7099999999991</v>
      </c>
      <c r="K1266" s="70">
        <v>0</v>
      </c>
      <c r="L1266" s="70">
        <v>0</v>
      </c>
      <c r="M1266" s="30">
        <v>0</v>
      </c>
      <c r="N1266" s="30" t="s">
        <v>3672</v>
      </c>
      <c r="O1266" s="30" t="s">
        <v>3884</v>
      </c>
      <c r="P1266" s="30" t="s">
        <v>61</v>
      </c>
      <c r="Q1266" s="30">
        <v>0</v>
      </c>
      <c r="R1266" s="34"/>
    </row>
    <row r="1267" spans="1:18" hidden="1">
      <c r="A1267" s="40" t="s">
        <v>9982</v>
      </c>
      <c r="B1267" s="30" t="s">
        <v>9983</v>
      </c>
      <c r="C1267" s="30"/>
      <c r="D1267" s="35">
        <v>34360</v>
      </c>
      <c r="E1267" s="70">
        <v>2312.8200000000002</v>
      </c>
      <c r="F1267" s="156" t="s">
        <v>3722</v>
      </c>
      <c r="G1267" s="156"/>
      <c r="H1267" s="30" t="s">
        <v>782</v>
      </c>
      <c r="I1267" s="30" t="s">
        <v>3680</v>
      </c>
      <c r="J1267" s="70">
        <v>-2312.8200000000002</v>
      </c>
      <c r="K1267" s="70">
        <v>0</v>
      </c>
      <c r="L1267" s="70">
        <v>0</v>
      </c>
      <c r="M1267" s="30">
        <v>0</v>
      </c>
      <c r="N1267" s="30" t="s">
        <v>3672</v>
      </c>
      <c r="O1267" s="30" t="s">
        <v>8308</v>
      </c>
      <c r="P1267" s="30" t="s">
        <v>37</v>
      </c>
      <c r="Q1267" s="30">
        <v>0</v>
      </c>
      <c r="R1267" s="34"/>
    </row>
    <row r="1268" spans="1:18" hidden="1">
      <c r="A1268" s="40" t="s">
        <v>10013</v>
      </c>
      <c r="B1268" s="30" t="s">
        <v>9988</v>
      </c>
      <c r="C1268" s="30"/>
      <c r="D1268" s="35">
        <v>34358</v>
      </c>
      <c r="E1268" s="70">
        <v>3826.53</v>
      </c>
      <c r="F1268" s="156" t="s">
        <v>3722</v>
      </c>
      <c r="G1268" s="156"/>
      <c r="H1268" s="30" t="s">
        <v>580</v>
      </c>
      <c r="I1268" s="30" t="s">
        <v>3680</v>
      </c>
      <c r="J1268" s="70">
        <v>-3826.53</v>
      </c>
      <c r="K1268" s="70">
        <v>0</v>
      </c>
      <c r="L1268" s="70">
        <v>0</v>
      </c>
      <c r="M1268" s="30">
        <v>0</v>
      </c>
      <c r="N1268" s="30" t="s">
        <v>3672</v>
      </c>
      <c r="O1268" s="30" t="s">
        <v>4162</v>
      </c>
      <c r="P1268" s="30" t="s">
        <v>36</v>
      </c>
      <c r="Q1268" s="30">
        <v>0</v>
      </c>
      <c r="R1268" s="34"/>
    </row>
    <row r="1269" spans="1:18" hidden="1">
      <c r="A1269" s="40" t="s">
        <v>3494</v>
      </c>
      <c r="B1269" s="30" t="s">
        <v>3495</v>
      </c>
      <c r="C1269" s="30"/>
      <c r="D1269" s="35">
        <v>34358</v>
      </c>
      <c r="E1269" s="70">
        <v>32969.74</v>
      </c>
      <c r="F1269" s="156" t="s">
        <v>3722</v>
      </c>
      <c r="G1269" s="156"/>
      <c r="H1269" s="30" t="s">
        <v>1257</v>
      </c>
      <c r="I1269" s="30" t="s">
        <v>3680</v>
      </c>
      <c r="J1269" s="70">
        <v>-32969.74</v>
      </c>
      <c r="K1269" s="70">
        <v>0</v>
      </c>
      <c r="L1269" s="70">
        <v>0</v>
      </c>
      <c r="M1269" s="30">
        <v>0</v>
      </c>
      <c r="N1269" s="30" t="s">
        <v>3672</v>
      </c>
      <c r="O1269" s="30" t="s">
        <v>7988</v>
      </c>
      <c r="P1269" s="30" t="s">
        <v>171</v>
      </c>
      <c r="Q1269" s="30">
        <v>0</v>
      </c>
      <c r="R1269" s="34"/>
    </row>
    <row r="1270" spans="1:18" hidden="1">
      <c r="A1270" s="40" t="s">
        <v>10050</v>
      </c>
      <c r="B1270" s="30" t="s">
        <v>10035</v>
      </c>
      <c r="C1270" s="30"/>
      <c r="D1270" s="35">
        <v>34335</v>
      </c>
      <c r="E1270" s="70">
        <v>557.13</v>
      </c>
      <c r="F1270" s="156" t="s">
        <v>3722</v>
      </c>
      <c r="G1270" s="156"/>
      <c r="H1270" s="30" t="s">
        <v>1602</v>
      </c>
      <c r="I1270" s="30" t="s">
        <v>3680</v>
      </c>
      <c r="J1270" s="70">
        <v>-557.13</v>
      </c>
      <c r="K1270" s="70">
        <v>0</v>
      </c>
      <c r="L1270" s="70">
        <v>0</v>
      </c>
      <c r="M1270" s="30">
        <v>0</v>
      </c>
      <c r="N1270" s="30" t="s">
        <v>3672</v>
      </c>
      <c r="O1270" s="30" t="s">
        <v>7696</v>
      </c>
      <c r="P1270" s="30" t="s">
        <v>63</v>
      </c>
      <c r="Q1270" s="30">
        <v>0</v>
      </c>
      <c r="R1270" s="34"/>
    </row>
    <row r="1271" spans="1:18" hidden="1">
      <c r="A1271" s="40" t="s">
        <v>9989</v>
      </c>
      <c r="B1271" s="30" t="s">
        <v>9990</v>
      </c>
      <c r="C1271" s="30"/>
      <c r="D1271" s="35">
        <v>34302</v>
      </c>
      <c r="E1271" s="70">
        <v>406.29</v>
      </c>
      <c r="F1271" s="156" t="s">
        <v>3722</v>
      </c>
      <c r="G1271" s="156"/>
      <c r="H1271" s="30" t="s">
        <v>8490</v>
      </c>
      <c r="I1271" s="30" t="s">
        <v>3680</v>
      </c>
      <c r="J1271" s="70">
        <v>-406.29</v>
      </c>
      <c r="K1271" s="70">
        <v>0</v>
      </c>
      <c r="L1271" s="70">
        <v>0</v>
      </c>
      <c r="M1271" s="30">
        <v>0</v>
      </c>
      <c r="N1271" s="30" t="s">
        <v>3672</v>
      </c>
      <c r="O1271" s="30" t="s">
        <v>9936</v>
      </c>
      <c r="P1271" s="30" t="s">
        <v>65</v>
      </c>
      <c r="Q1271" s="30">
        <v>0</v>
      </c>
      <c r="R1271" s="34"/>
    </row>
    <row r="1272" spans="1:18" hidden="1">
      <c r="A1272" s="40" t="s">
        <v>9991</v>
      </c>
      <c r="B1272" s="30" t="s">
        <v>9990</v>
      </c>
      <c r="C1272" s="30"/>
      <c r="D1272" s="35">
        <v>34302</v>
      </c>
      <c r="E1272" s="70">
        <v>3191.6</v>
      </c>
      <c r="F1272" s="156" t="s">
        <v>3722</v>
      </c>
      <c r="G1272" s="156"/>
      <c r="H1272" s="30" t="s">
        <v>8490</v>
      </c>
      <c r="I1272" s="30" t="s">
        <v>3680</v>
      </c>
      <c r="J1272" s="70">
        <v>-3191.6</v>
      </c>
      <c r="K1272" s="70">
        <v>0</v>
      </c>
      <c r="L1272" s="70">
        <v>0</v>
      </c>
      <c r="M1272" s="30">
        <v>0</v>
      </c>
      <c r="N1272" s="30" t="s">
        <v>3672</v>
      </c>
      <c r="O1272" s="30" t="s">
        <v>9936</v>
      </c>
      <c r="P1272" s="30" t="s">
        <v>65</v>
      </c>
      <c r="Q1272" s="30">
        <v>0</v>
      </c>
      <c r="R1272" s="34"/>
    </row>
    <row r="1273" spans="1:18" hidden="1">
      <c r="A1273" s="40" t="s">
        <v>9992</v>
      </c>
      <c r="B1273" s="30" t="s">
        <v>9990</v>
      </c>
      <c r="C1273" s="30"/>
      <c r="D1273" s="35">
        <v>34302</v>
      </c>
      <c r="E1273" s="70">
        <v>1522.61</v>
      </c>
      <c r="F1273" s="156" t="s">
        <v>3722</v>
      </c>
      <c r="G1273" s="156"/>
      <c r="H1273" s="30" t="s">
        <v>8490</v>
      </c>
      <c r="I1273" s="30" t="s">
        <v>3680</v>
      </c>
      <c r="J1273" s="70">
        <v>-1522.61</v>
      </c>
      <c r="K1273" s="70">
        <v>0</v>
      </c>
      <c r="L1273" s="70">
        <v>0</v>
      </c>
      <c r="M1273" s="30">
        <v>0</v>
      </c>
      <c r="N1273" s="30" t="s">
        <v>3672</v>
      </c>
      <c r="O1273" s="30" t="s">
        <v>9936</v>
      </c>
      <c r="P1273" s="30" t="s">
        <v>65</v>
      </c>
      <c r="Q1273" s="30">
        <v>0</v>
      </c>
      <c r="R1273" s="34"/>
    </row>
    <row r="1274" spans="1:18" hidden="1">
      <c r="A1274" s="40" t="s">
        <v>9993</v>
      </c>
      <c r="B1274" s="30" t="s">
        <v>9990</v>
      </c>
      <c r="C1274" s="30"/>
      <c r="D1274" s="35">
        <v>34302</v>
      </c>
      <c r="E1274" s="70">
        <v>1021.51</v>
      </c>
      <c r="F1274" s="156" t="s">
        <v>3722</v>
      </c>
      <c r="G1274" s="156"/>
      <c r="H1274" s="30" t="s">
        <v>8490</v>
      </c>
      <c r="I1274" s="30" t="s">
        <v>3680</v>
      </c>
      <c r="J1274" s="70">
        <v>-1021.51</v>
      </c>
      <c r="K1274" s="70">
        <v>0</v>
      </c>
      <c r="L1274" s="70">
        <v>0</v>
      </c>
      <c r="M1274" s="30">
        <v>0</v>
      </c>
      <c r="N1274" s="30" t="s">
        <v>3672</v>
      </c>
      <c r="O1274" s="30" t="s">
        <v>9936</v>
      </c>
      <c r="P1274" s="30" t="s">
        <v>65</v>
      </c>
      <c r="Q1274" s="30">
        <v>0</v>
      </c>
      <c r="R1274" s="34"/>
    </row>
    <row r="1275" spans="1:18" hidden="1">
      <c r="A1275" s="40" t="s">
        <v>9994</v>
      </c>
      <c r="B1275" s="30" t="s">
        <v>9990</v>
      </c>
      <c r="C1275" s="30"/>
      <c r="D1275" s="35">
        <v>34302</v>
      </c>
      <c r="E1275" s="70">
        <v>715</v>
      </c>
      <c r="F1275" s="156" t="s">
        <v>3722</v>
      </c>
      <c r="G1275" s="156"/>
      <c r="H1275" s="30" t="s">
        <v>8490</v>
      </c>
      <c r="I1275" s="30" t="s">
        <v>3680</v>
      </c>
      <c r="J1275" s="70">
        <v>-715</v>
      </c>
      <c r="K1275" s="70">
        <v>0</v>
      </c>
      <c r="L1275" s="70">
        <v>0</v>
      </c>
      <c r="M1275" s="30">
        <v>0</v>
      </c>
      <c r="N1275" s="30" t="s">
        <v>3672</v>
      </c>
      <c r="O1275" s="30" t="s">
        <v>9936</v>
      </c>
      <c r="P1275" s="30" t="s">
        <v>65</v>
      </c>
      <c r="Q1275" s="30">
        <v>0</v>
      </c>
      <c r="R1275" s="34"/>
    </row>
    <row r="1276" spans="1:18" hidden="1">
      <c r="A1276" s="40" t="s">
        <v>9995</v>
      </c>
      <c r="B1276" s="30" t="s">
        <v>9990</v>
      </c>
      <c r="C1276" s="30"/>
      <c r="D1276" s="35">
        <v>34302</v>
      </c>
      <c r="E1276" s="70">
        <v>2935.34</v>
      </c>
      <c r="F1276" s="156" t="s">
        <v>3722</v>
      </c>
      <c r="G1276" s="156"/>
      <c r="H1276" s="30" t="s">
        <v>8490</v>
      </c>
      <c r="I1276" s="30" t="s">
        <v>3680</v>
      </c>
      <c r="J1276" s="70">
        <v>-2935.34</v>
      </c>
      <c r="K1276" s="70">
        <v>0</v>
      </c>
      <c r="L1276" s="70">
        <v>0</v>
      </c>
      <c r="M1276" s="30">
        <v>0</v>
      </c>
      <c r="N1276" s="30" t="s">
        <v>3672</v>
      </c>
      <c r="O1276" s="30" t="s">
        <v>9936</v>
      </c>
      <c r="P1276" s="30" t="s">
        <v>65</v>
      </c>
      <c r="Q1276" s="30">
        <v>0</v>
      </c>
      <c r="R1276" s="34"/>
    </row>
    <row r="1277" spans="1:18" hidden="1">
      <c r="A1277" s="40" t="s">
        <v>9996</v>
      </c>
      <c r="B1277" s="30" t="s">
        <v>9990</v>
      </c>
      <c r="C1277" s="30"/>
      <c r="D1277" s="35">
        <v>34302</v>
      </c>
      <c r="E1277" s="70">
        <v>1094.4000000000001</v>
      </c>
      <c r="F1277" s="156" t="s">
        <v>3722</v>
      </c>
      <c r="G1277" s="156"/>
      <c r="H1277" s="30" t="s">
        <v>8490</v>
      </c>
      <c r="I1277" s="30" t="s">
        <v>3680</v>
      </c>
      <c r="J1277" s="70">
        <v>-1094.4000000000001</v>
      </c>
      <c r="K1277" s="70">
        <v>0</v>
      </c>
      <c r="L1277" s="70">
        <v>0</v>
      </c>
      <c r="M1277" s="30">
        <v>0</v>
      </c>
      <c r="N1277" s="30" t="s">
        <v>3672</v>
      </c>
      <c r="O1277" s="30" t="s">
        <v>9936</v>
      </c>
      <c r="P1277" s="30" t="s">
        <v>65</v>
      </c>
      <c r="Q1277" s="30">
        <v>0</v>
      </c>
      <c r="R1277" s="34"/>
    </row>
    <row r="1278" spans="1:18" hidden="1">
      <c r="A1278" s="40" t="s">
        <v>9997</v>
      </c>
      <c r="B1278" s="30" t="s">
        <v>9990</v>
      </c>
      <c r="C1278" s="30"/>
      <c r="D1278" s="35">
        <v>34302</v>
      </c>
      <c r="E1278" s="70">
        <v>1094.4000000000001</v>
      </c>
      <c r="F1278" s="156" t="s">
        <v>3722</v>
      </c>
      <c r="G1278" s="156"/>
      <c r="H1278" s="30" t="s">
        <v>8490</v>
      </c>
      <c r="I1278" s="30" t="s">
        <v>3680</v>
      </c>
      <c r="J1278" s="70">
        <v>-1094.4000000000001</v>
      </c>
      <c r="K1278" s="70">
        <v>0</v>
      </c>
      <c r="L1278" s="70">
        <v>0</v>
      </c>
      <c r="M1278" s="30">
        <v>0</v>
      </c>
      <c r="N1278" s="30" t="s">
        <v>3672</v>
      </c>
      <c r="O1278" s="30" t="s">
        <v>9936</v>
      </c>
      <c r="P1278" s="30" t="s">
        <v>65</v>
      </c>
      <c r="Q1278" s="30">
        <v>0</v>
      </c>
      <c r="R1278" s="34"/>
    </row>
    <row r="1279" spans="1:18" hidden="1">
      <c r="A1279" s="40" t="s">
        <v>9998</v>
      </c>
      <c r="B1279" s="30" t="s">
        <v>9990</v>
      </c>
      <c r="C1279" s="30"/>
      <c r="D1279" s="35">
        <v>34302</v>
      </c>
      <c r="E1279" s="70">
        <v>1094.4000000000001</v>
      </c>
      <c r="F1279" s="156" t="s">
        <v>3722</v>
      </c>
      <c r="G1279" s="156"/>
      <c r="H1279" s="30" t="s">
        <v>8490</v>
      </c>
      <c r="I1279" s="30" t="s">
        <v>3680</v>
      </c>
      <c r="J1279" s="70">
        <v>-1094.4000000000001</v>
      </c>
      <c r="K1279" s="70">
        <v>0</v>
      </c>
      <c r="L1279" s="70">
        <v>0</v>
      </c>
      <c r="M1279" s="30">
        <v>0</v>
      </c>
      <c r="N1279" s="30" t="s">
        <v>3672</v>
      </c>
      <c r="O1279" s="30" t="s">
        <v>9936</v>
      </c>
      <c r="P1279" s="30" t="s">
        <v>65</v>
      </c>
      <c r="Q1279" s="30">
        <v>0</v>
      </c>
      <c r="R1279" s="34"/>
    </row>
    <row r="1280" spans="1:18" hidden="1">
      <c r="A1280" s="40" t="s">
        <v>9999</v>
      </c>
      <c r="B1280" s="30" t="s">
        <v>9990</v>
      </c>
      <c r="C1280" s="30"/>
      <c r="D1280" s="35">
        <v>34302</v>
      </c>
      <c r="E1280" s="70">
        <v>1402.44</v>
      </c>
      <c r="F1280" s="156" t="s">
        <v>3722</v>
      </c>
      <c r="G1280" s="156"/>
      <c r="H1280" s="30" t="s">
        <v>8490</v>
      </c>
      <c r="I1280" s="30" t="s">
        <v>3680</v>
      </c>
      <c r="J1280" s="70">
        <v>-1402.44</v>
      </c>
      <c r="K1280" s="70">
        <v>0</v>
      </c>
      <c r="L1280" s="70">
        <v>0</v>
      </c>
      <c r="M1280" s="30">
        <v>0</v>
      </c>
      <c r="N1280" s="30" t="s">
        <v>3672</v>
      </c>
      <c r="O1280" s="30" t="s">
        <v>9936</v>
      </c>
      <c r="P1280" s="30" t="s">
        <v>65</v>
      </c>
      <c r="Q1280" s="30">
        <v>0</v>
      </c>
      <c r="R1280" s="34"/>
    </row>
    <row r="1281" spans="1:18" hidden="1">
      <c r="A1281" s="40" t="s">
        <v>10000</v>
      </c>
      <c r="B1281" s="30" t="s">
        <v>9990</v>
      </c>
      <c r="C1281" s="30"/>
      <c r="D1281" s="35">
        <v>34302</v>
      </c>
      <c r="E1281" s="70">
        <v>1402.44</v>
      </c>
      <c r="F1281" s="156" t="s">
        <v>3722</v>
      </c>
      <c r="G1281" s="156"/>
      <c r="H1281" s="30" t="s">
        <v>8490</v>
      </c>
      <c r="I1281" s="30" t="s">
        <v>3680</v>
      </c>
      <c r="J1281" s="70">
        <v>-1402.44</v>
      </c>
      <c r="K1281" s="70">
        <v>0</v>
      </c>
      <c r="L1281" s="70">
        <v>0</v>
      </c>
      <c r="M1281" s="30">
        <v>0</v>
      </c>
      <c r="N1281" s="30" t="s">
        <v>3672</v>
      </c>
      <c r="O1281" s="30" t="s">
        <v>9936</v>
      </c>
      <c r="P1281" s="30" t="s">
        <v>65</v>
      </c>
      <c r="Q1281" s="30">
        <v>0</v>
      </c>
      <c r="R1281" s="34"/>
    </row>
    <row r="1282" spans="1:18" hidden="1">
      <c r="A1282" s="40" t="s">
        <v>10001</v>
      </c>
      <c r="B1282" s="30" t="s">
        <v>9990</v>
      </c>
      <c r="C1282" s="30"/>
      <c r="D1282" s="35">
        <v>34302</v>
      </c>
      <c r="E1282" s="70">
        <v>1402.44</v>
      </c>
      <c r="F1282" s="156" t="s">
        <v>3722</v>
      </c>
      <c r="G1282" s="156"/>
      <c r="H1282" s="30" t="s">
        <v>8490</v>
      </c>
      <c r="I1282" s="30" t="s">
        <v>3680</v>
      </c>
      <c r="J1282" s="70">
        <v>-1402.44</v>
      </c>
      <c r="K1282" s="70">
        <v>0</v>
      </c>
      <c r="L1282" s="70">
        <v>0</v>
      </c>
      <c r="M1282" s="30">
        <v>0</v>
      </c>
      <c r="N1282" s="30" t="s">
        <v>3672</v>
      </c>
      <c r="O1282" s="30" t="s">
        <v>9936</v>
      </c>
      <c r="P1282" s="30" t="s">
        <v>65</v>
      </c>
      <c r="Q1282" s="30">
        <v>0</v>
      </c>
      <c r="R1282" s="34"/>
    </row>
    <row r="1283" spans="1:18" hidden="1">
      <c r="A1283" s="40" t="s">
        <v>10002</v>
      </c>
      <c r="B1283" s="30" t="s">
        <v>9990</v>
      </c>
      <c r="C1283" s="30"/>
      <c r="D1283" s="35">
        <v>34302</v>
      </c>
      <c r="E1283" s="70">
        <v>1402.44</v>
      </c>
      <c r="F1283" s="156" t="s">
        <v>3722</v>
      </c>
      <c r="G1283" s="156"/>
      <c r="H1283" s="30" t="s">
        <v>8490</v>
      </c>
      <c r="I1283" s="30" t="s">
        <v>3680</v>
      </c>
      <c r="J1283" s="70">
        <v>-1402.44</v>
      </c>
      <c r="K1283" s="70">
        <v>0</v>
      </c>
      <c r="L1283" s="70">
        <v>0</v>
      </c>
      <c r="M1283" s="30">
        <v>0</v>
      </c>
      <c r="N1283" s="30" t="s">
        <v>3672</v>
      </c>
      <c r="O1283" s="30" t="s">
        <v>9936</v>
      </c>
      <c r="P1283" s="30" t="s">
        <v>65</v>
      </c>
      <c r="Q1283" s="30">
        <v>0</v>
      </c>
      <c r="R1283" s="34"/>
    </row>
    <row r="1284" spans="1:18" hidden="1">
      <c r="A1284" s="40" t="s">
        <v>10003</v>
      </c>
      <c r="B1284" s="30" t="s">
        <v>9990</v>
      </c>
      <c r="C1284" s="30"/>
      <c r="D1284" s="35">
        <v>34302</v>
      </c>
      <c r="E1284" s="70">
        <v>976.57</v>
      </c>
      <c r="F1284" s="156" t="s">
        <v>3722</v>
      </c>
      <c r="G1284" s="156"/>
      <c r="H1284" s="30" t="s">
        <v>8490</v>
      </c>
      <c r="I1284" s="30" t="s">
        <v>3680</v>
      </c>
      <c r="J1284" s="70">
        <v>-976.57</v>
      </c>
      <c r="K1284" s="70">
        <v>0</v>
      </c>
      <c r="L1284" s="70">
        <v>0</v>
      </c>
      <c r="M1284" s="30">
        <v>0</v>
      </c>
      <c r="N1284" s="30" t="s">
        <v>3672</v>
      </c>
      <c r="O1284" s="30" t="s">
        <v>9936</v>
      </c>
      <c r="P1284" s="30" t="s">
        <v>65</v>
      </c>
      <c r="Q1284" s="30">
        <v>0</v>
      </c>
      <c r="R1284" s="34"/>
    </row>
    <row r="1285" spans="1:18" hidden="1">
      <c r="A1285" s="40" t="s">
        <v>10004</v>
      </c>
      <c r="B1285" s="30" t="s">
        <v>9990</v>
      </c>
      <c r="C1285" s="30"/>
      <c r="D1285" s="35">
        <v>34302</v>
      </c>
      <c r="E1285" s="70">
        <v>976.57</v>
      </c>
      <c r="F1285" s="156" t="s">
        <v>3722</v>
      </c>
      <c r="G1285" s="156"/>
      <c r="H1285" s="30" t="s">
        <v>8490</v>
      </c>
      <c r="I1285" s="30" t="s">
        <v>3680</v>
      </c>
      <c r="J1285" s="70">
        <v>-976.57</v>
      </c>
      <c r="K1285" s="70">
        <v>0</v>
      </c>
      <c r="L1285" s="70">
        <v>0</v>
      </c>
      <c r="M1285" s="30">
        <v>0</v>
      </c>
      <c r="N1285" s="30" t="s">
        <v>3672</v>
      </c>
      <c r="O1285" s="30" t="s">
        <v>9936</v>
      </c>
      <c r="P1285" s="30" t="s">
        <v>65</v>
      </c>
      <c r="Q1285" s="30">
        <v>0</v>
      </c>
      <c r="R1285" s="34"/>
    </row>
    <row r="1286" spans="1:18" hidden="1">
      <c r="A1286" s="40" t="s">
        <v>10005</v>
      </c>
      <c r="B1286" s="30" t="s">
        <v>9990</v>
      </c>
      <c r="C1286" s="30"/>
      <c r="D1286" s="35">
        <v>34302</v>
      </c>
      <c r="E1286" s="70">
        <v>976.57</v>
      </c>
      <c r="F1286" s="156" t="s">
        <v>3722</v>
      </c>
      <c r="G1286" s="156"/>
      <c r="H1286" s="30" t="s">
        <v>8490</v>
      </c>
      <c r="I1286" s="30" t="s">
        <v>3680</v>
      </c>
      <c r="J1286" s="70">
        <v>-976.57</v>
      </c>
      <c r="K1286" s="70">
        <v>0</v>
      </c>
      <c r="L1286" s="70">
        <v>0</v>
      </c>
      <c r="M1286" s="30">
        <v>0</v>
      </c>
      <c r="N1286" s="30" t="s">
        <v>3672</v>
      </c>
      <c r="O1286" s="30" t="s">
        <v>9936</v>
      </c>
      <c r="P1286" s="30" t="s">
        <v>65</v>
      </c>
      <c r="Q1286" s="30">
        <v>0</v>
      </c>
      <c r="R1286" s="34"/>
    </row>
    <row r="1287" spans="1:18" hidden="1">
      <c r="A1287" s="40" t="s">
        <v>10006</v>
      </c>
      <c r="B1287" s="30" t="s">
        <v>9990</v>
      </c>
      <c r="C1287" s="30"/>
      <c r="D1287" s="35">
        <v>34302</v>
      </c>
      <c r="E1287" s="70">
        <v>976.57</v>
      </c>
      <c r="F1287" s="156" t="s">
        <v>3722</v>
      </c>
      <c r="G1287" s="156"/>
      <c r="H1287" s="30" t="s">
        <v>8490</v>
      </c>
      <c r="I1287" s="30" t="s">
        <v>3680</v>
      </c>
      <c r="J1287" s="70">
        <v>-976.57</v>
      </c>
      <c r="K1287" s="70">
        <v>0</v>
      </c>
      <c r="L1287" s="70">
        <v>0</v>
      </c>
      <c r="M1287" s="30">
        <v>0</v>
      </c>
      <c r="N1287" s="30" t="s">
        <v>3672</v>
      </c>
      <c r="O1287" s="30" t="s">
        <v>9936</v>
      </c>
      <c r="P1287" s="30" t="s">
        <v>65</v>
      </c>
      <c r="Q1287" s="30">
        <v>0</v>
      </c>
      <c r="R1287" s="34"/>
    </row>
    <row r="1288" spans="1:18" hidden="1">
      <c r="A1288" s="40" t="s">
        <v>10007</v>
      </c>
      <c r="B1288" s="30" t="s">
        <v>9990</v>
      </c>
      <c r="C1288" s="30"/>
      <c r="D1288" s="35">
        <v>34302</v>
      </c>
      <c r="E1288" s="70">
        <v>976.57</v>
      </c>
      <c r="F1288" s="156" t="s">
        <v>3722</v>
      </c>
      <c r="G1288" s="156"/>
      <c r="H1288" s="30" t="s">
        <v>8490</v>
      </c>
      <c r="I1288" s="30" t="s">
        <v>3680</v>
      </c>
      <c r="J1288" s="70">
        <v>-976.57</v>
      </c>
      <c r="K1288" s="70">
        <v>0</v>
      </c>
      <c r="L1288" s="70">
        <v>0</v>
      </c>
      <c r="M1288" s="30">
        <v>0</v>
      </c>
      <c r="N1288" s="30" t="s">
        <v>3672</v>
      </c>
      <c r="O1288" s="30" t="s">
        <v>9936</v>
      </c>
      <c r="P1288" s="30" t="s">
        <v>65</v>
      </c>
      <c r="Q1288" s="30">
        <v>0</v>
      </c>
      <c r="R1288" s="34"/>
    </row>
    <row r="1289" spans="1:18" hidden="1">
      <c r="A1289" s="40" t="s">
        <v>10008</v>
      </c>
      <c r="B1289" s="30" t="s">
        <v>9990</v>
      </c>
      <c r="C1289" s="30"/>
      <c r="D1289" s="35">
        <v>34302</v>
      </c>
      <c r="E1289" s="70">
        <v>715</v>
      </c>
      <c r="F1289" s="156" t="s">
        <v>3722</v>
      </c>
      <c r="G1289" s="156"/>
      <c r="H1289" s="30" t="s">
        <v>8490</v>
      </c>
      <c r="I1289" s="30" t="s">
        <v>3680</v>
      </c>
      <c r="J1289" s="70">
        <v>-715</v>
      </c>
      <c r="K1289" s="70">
        <v>0</v>
      </c>
      <c r="L1289" s="70">
        <v>0</v>
      </c>
      <c r="M1289" s="30">
        <v>0</v>
      </c>
      <c r="N1289" s="30" t="s">
        <v>3672</v>
      </c>
      <c r="O1289" s="30" t="s">
        <v>9936</v>
      </c>
      <c r="P1289" s="30" t="s">
        <v>65</v>
      </c>
      <c r="Q1289" s="30">
        <v>0</v>
      </c>
      <c r="R1289" s="34"/>
    </row>
    <row r="1290" spans="1:18" hidden="1">
      <c r="A1290" s="40" t="s">
        <v>10009</v>
      </c>
      <c r="B1290" s="30" t="s">
        <v>9990</v>
      </c>
      <c r="C1290" s="30"/>
      <c r="D1290" s="35">
        <v>34302</v>
      </c>
      <c r="E1290" s="70">
        <v>715</v>
      </c>
      <c r="F1290" s="156" t="s">
        <v>3722</v>
      </c>
      <c r="G1290" s="156"/>
      <c r="H1290" s="30" t="s">
        <v>8490</v>
      </c>
      <c r="I1290" s="30" t="s">
        <v>3680</v>
      </c>
      <c r="J1290" s="70">
        <v>-715</v>
      </c>
      <c r="K1290" s="70">
        <v>0</v>
      </c>
      <c r="L1290" s="70">
        <v>0</v>
      </c>
      <c r="M1290" s="30">
        <v>0</v>
      </c>
      <c r="N1290" s="30" t="s">
        <v>3672</v>
      </c>
      <c r="O1290" s="30" t="s">
        <v>9936</v>
      </c>
      <c r="P1290" s="30" t="s">
        <v>65</v>
      </c>
      <c r="Q1290" s="30">
        <v>0</v>
      </c>
      <c r="R1290" s="34"/>
    </row>
    <row r="1291" spans="1:18" hidden="1">
      <c r="A1291" s="40" t="s">
        <v>10010</v>
      </c>
      <c r="B1291" s="30" t="s">
        <v>9990</v>
      </c>
      <c r="C1291" s="30"/>
      <c r="D1291" s="35">
        <v>34302</v>
      </c>
      <c r="E1291" s="70">
        <v>343.52</v>
      </c>
      <c r="F1291" s="156" t="s">
        <v>3722</v>
      </c>
      <c r="G1291" s="156"/>
      <c r="H1291" s="30" t="s">
        <v>8490</v>
      </c>
      <c r="I1291" s="30" t="s">
        <v>3680</v>
      </c>
      <c r="J1291" s="70">
        <v>-343.52</v>
      </c>
      <c r="K1291" s="70">
        <v>0</v>
      </c>
      <c r="L1291" s="70">
        <v>0</v>
      </c>
      <c r="M1291" s="30">
        <v>0</v>
      </c>
      <c r="N1291" s="30" t="s">
        <v>3672</v>
      </c>
      <c r="O1291" s="30" t="s">
        <v>9936</v>
      </c>
      <c r="P1291" s="30" t="s">
        <v>65</v>
      </c>
      <c r="Q1291" s="30">
        <v>0</v>
      </c>
      <c r="R1291" s="34"/>
    </row>
    <row r="1292" spans="1:18" hidden="1">
      <c r="A1292" s="40" t="s">
        <v>10011</v>
      </c>
      <c r="B1292" s="30" t="s">
        <v>9990</v>
      </c>
      <c r="C1292" s="30"/>
      <c r="D1292" s="35">
        <v>34302</v>
      </c>
      <c r="E1292" s="70">
        <v>657.14</v>
      </c>
      <c r="F1292" s="156" t="s">
        <v>3722</v>
      </c>
      <c r="G1292" s="156"/>
      <c r="H1292" s="30" t="s">
        <v>8490</v>
      </c>
      <c r="I1292" s="30" t="s">
        <v>3680</v>
      </c>
      <c r="J1292" s="70">
        <v>-657.14</v>
      </c>
      <c r="K1292" s="70">
        <v>0</v>
      </c>
      <c r="L1292" s="70">
        <v>0</v>
      </c>
      <c r="M1292" s="30">
        <v>0</v>
      </c>
      <c r="N1292" s="30" t="s">
        <v>3672</v>
      </c>
      <c r="O1292" s="30" t="s">
        <v>9936</v>
      </c>
      <c r="P1292" s="30" t="s">
        <v>65</v>
      </c>
      <c r="Q1292" s="30">
        <v>0</v>
      </c>
      <c r="R1292" s="34"/>
    </row>
    <row r="1293" spans="1:18" hidden="1">
      <c r="A1293" s="40" t="s">
        <v>10012</v>
      </c>
      <c r="B1293" s="30" t="s">
        <v>9990</v>
      </c>
      <c r="C1293" s="30"/>
      <c r="D1293" s="35">
        <v>34302</v>
      </c>
      <c r="E1293" s="70">
        <v>657.14</v>
      </c>
      <c r="F1293" s="156" t="s">
        <v>3722</v>
      </c>
      <c r="G1293" s="156"/>
      <c r="H1293" s="30" t="s">
        <v>8490</v>
      </c>
      <c r="I1293" s="30" t="s">
        <v>3680</v>
      </c>
      <c r="J1293" s="70">
        <v>-657.14</v>
      </c>
      <c r="K1293" s="70">
        <v>0</v>
      </c>
      <c r="L1293" s="70">
        <v>0</v>
      </c>
      <c r="M1293" s="30">
        <v>0</v>
      </c>
      <c r="N1293" s="30" t="s">
        <v>3672</v>
      </c>
      <c r="O1293" s="30" t="s">
        <v>9936</v>
      </c>
      <c r="P1293" s="30" t="s">
        <v>65</v>
      </c>
      <c r="Q1293" s="30">
        <v>0</v>
      </c>
      <c r="R1293" s="34"/>
    </row>
    <row r="1294" spans="1:18" hidden="1">
      <c r="A1294" s="40" t="s">
        <v>9986</v>
      </c>
      <c r="B1294" s="30" t="s">
        <v>1035</v>
      </c>
      <c r="C1294" s="30"/>
      <c r="D1294" s="35">
        <v>34298</v>
      </c>
      <c r="E1294" s="70">
        <v>20193.72</v>
      </c>
      <c r="F1294" s="156" t="s">
        <v>3722</v>
      </c>
      <c r="G1294" s="156"/>
      <c r="H1294" s="30" t="s">
        <v>319</v>
      </c>
      <c r="I1294" s="30" t="s">
        <v>3680</v>
      </c>
      <c r="J1294" s="70">
        <v>-20193.72</v>
      </c>
      <c r="K1294" s="70">
        <v>0</v>
      </c>
      <c r="L1294" s="70">
        <v>0</v>
      </c>
      <c r="M1294" s="30">
        <v>0</v>
      </c>
      <c r="N1294" s="30" t="s">
        <v>3672</v>
      </c>
      <c r="O1294" s="30" t="s">
        <v>8055</v>
      </c>
      <c r="P1294" s="30" t="s">
        <v>52</v>
      </c>
      <c r="Q1294" s="30">
        <v>0</v>
      </c>
      <c r="R1294" s="34"/>
    </row>
    <row r="1295" spans="1:18" hidden="1">
      <c r="A1295" s="40" t="s">
        <v>9987</v>
      </c>
      <c r="B1295" s="30" t="s">
        <v>9988</v>
      </c>
      <c r="C1295" s="30"/>
      <c r="D1295" s="35">
        <v>34298</v>
      </c>
      <c r="E1295" s="70">
        <v>4919.84</v>
      </c>
      <c r="F1295" s="156" t="s">
        <v>3722</v>
      </c>
      <c r="G1295" s="156"/>
      <c r="H1295" s="30" t="s">
        <v>580</v>
      </c>
      <c r="I1295" s="30" t="s">
        <v>3680</v>
      </c>
      <c r="J1295" s="70">
        <v>-4919.84</v>
      </c>
      <c r="K1295" s="70">
        <v>0</v>
      </c>
      <c r="L1295" s="70">
        <v>0</v>
      </c>
      <c r="M1295" s="30">
        <v>0</v>
      </c>
      <c r="N1295" s="30" t="s">
        <v>3672</v>
      </c>
      <c r="O1295" s="30" t="s">
        <v>4162</v>
      </c>
      <c r="P1295" s="30" t="s">
        <v>36</v>
      </c>
      <c r="Q1295" s="30">
        <v>0</v>
      </c>
      <c r="R1295" s="34"/>
    </row>
    <row r="1296" spans="1:18" hidden="1">
      <c r="A1296" s="40" t="s">
        <v>10472</v>
      </c>
      <c r="B1296" s="30" t="s">
        <v>10473</v>
      </c>
      <c r="C1296" s="30"/>
      <c r="D1296" s="35">
        <v>34214</v>
      </c>
      <c r="E1296" s="70">
        <v>1001.79</v>
      </c>
      <c r="F1296" s="156" t="s">
        <v>3722</v>
      </c>
      <c r="G1296" s="156"/>
      <c r="H1296" s="30" t="s">
        <v>439</v>
      </c>
      <c r="I1296" s="30" t="s">
        <v>5653</v>
      </c>
      <c r="J1296" s="70">
        <v>-1001.79</v>
      </c>
      <c r="K1296" s="70">
        <v>0</v>
      </c>
      <c r="L1296" s="70">
        <v>0</v>
      </c>
      <c r="M1296" s="30">
        <v>0</v>
      </c>
      <c r="N1296" s="30" t="s">
        <v>3672</v>
      </c>
      <c r="O1296" s="30" t="s">
        <v>8562</v>
      </c>
      <c r="P1296" s="30" t="s">
        <v>99</v>
      </c>
      <c r="Q1296" s="30">
        <v>0</v>
      </c>
      <c r="R1296" s="34"/>
    </row>
    <row r="1297" spans="1:18" hidden="1">
      <c r="A1297" s="40" t="s">
        <v>10392</v>
      </c>
      <c r="B1297" s="30" t="s">
        <v>2773</v>
      </c>
      <c r="C1297" s="30"/>
      <c r="D1297" s="35">
        <v>34209</v>
      </c>
      <c r="E1297" s="70">
        <v>917.15</v>
      </c>
      <c r="F1297" s="156" t="s">
        <v>3722</v>
      </c>
      <c r="G1297" s="156"/>
      <c r="H1297" s="30" t="s">
        <v>615</v>
      </c>
      <c r="I1297" s="30" t="s">
        <v>5653</v>
      </c>
      <c r="J1297" s="70">
        <v>-917.15</v>
      </c>
      <c r="K1297" s="70">
        <v>0</v>
      </c>
      <c r="L1297" s="70">
        <v>0</v>
      </c>
      <c r="M1297" s="30">
        <v>0</v>
      </c>
      <c r="N1297" s="30" t="s">
        <v>3672</v>
      </c>
      <c r="O1297" s="30" t="s">
        <v>8516</v>
      </c>
      <c r="P1297" s="30" t="s">
        <v>128</v>
      </c>
      <c r="Q1297" s="30">
        <v>0</v>
      </c>
      <c r="R1297" s="34"/>
    </row>
    <row r="1298" spans="1:18" hidden="1">
      <c r="A1298" s="40" t="s">
        <v>10430</v>
      </c>
      <c r="B1298" s="30" t="s">
        <v>2773</v>
      </c>
      <c r="C1298" s="30"/>
      <c r="D1298" s="35">
        <v>34209</v>
      </c>
      <c r="E1298" s="70">
        <v>745.47</v>
      </c>
      <c r="F1298" s="156" t="s">
        <v>3722</v>
      </c>
      <c r="G1298" s="156"/>
      <c r="H1298" s="30" t="s">
        <v>615</v>
      </c>
      <c r="I1298" s="30" t="s">
        <v>5653</v>
      </c>
      <c r="J1298" s="70">
        <v>-745.47</v>
      </c>
      <c r="K1298" s="70">
        <v>0</v>
      </c>
      <c r="L1298" s="70">
        <v>0</v>
      </c>
      <c r="M1298" s="30">
        <v>0</v>
      </c>
      <c r="N1298" s="30" t="s">
        <v>3672</v>
      </c>
      <c r="O1298" s="30" t="s">
        <v>8516</v>
      </c>
      <c r="P1298" s="30" t="s">
        <v>128</v>
      </c>
      <c r="Q1298" s="30">
        <v>0</v>
      </c>
      <c r="R1298" s="34"/>
    </row>
    <row r="1299" spans="1:18" hidden="1">
      <c r="A1299" s="40" t="s">
        <v>10431</v>
      </c>
      <c r="B1299" s="30" t="s">
        <v>2773</v>
      </c>
      <c r="C1299" s="30"/>
      <c r="D1299" s="35">
        <v>34209</v>
      </c>
      <c r="E1299" s="70">
        <v>2811.13</v>
      </c>
      <c r="F1299" s="156" t="s">
        <v>3722</v>
      </c>
      <c r="G1299" s="156"/>
      <c r="H1299" s="30" t="s">
        <v>615</v>
      </c>
      <c r="I1299" s="30" t="s">
        <v>5653</v>
      </c>
      <c r="J1299" s="70">
        <v>-2811.13</v>
      </c>
      <c r="K1299" s="70">
        <v>0</v>
      </c>
      <c r="L1299" s="70">
        <v>0</v>
      </c>
      <c r="M1299" s="30">
        <v>0</v>
      </c>
      <c r="N1299" s="30" t="s">
        <v>3672</v>
      </c>
      <c r="O1299" s="30" t="s">
        <v>8516</v>
      </c>
      <c r="P1299" s="30" t="s">
        <v>128</v>
      </c>
      <c r="Q1299" s="30">
        <v>0</v>
      </c>
      <c r="R1299" s="34"/>
    </row>
    <row r="1300" spans="1:18" hidden="1">
      <c r="A1300" s="40" t="s">
        <v>10432</v>
      </c>
      <c r="B1300" s="30" t="s">
        <v>2773</v>
      </c>
      <c r="C1300" s="30"/>
      <c r="D1300" s="35">
        <v>34209</v>
      </c>
      <c r="E1300" s="70">
        <v>1987.65</v>
      </c>
      <c r="F1300" s="156" t="s">
        <v>3722</v>
      </c>
      <c r="G1300" s="156"/>
      <c r="H1300" s="30" t="s">
        <v>615</v>
      </c>
      <c r="I1300" s="30" t="s">
        <v>5653</v>
      </c>
      <c r="J1300" s="70">
        <v>-1987.65</v>
      </c>
      <c r="K1300" s="70">
        <v>0</v>
      </c>
      <c r="L1300" s="70">
        <v>0</v>
      </c>
      <c r="M1300" s="30">
        <v>0</v>
      </c>
      <c r="N1300" s="30" t="s">
        <v>3672</v>
      </c>
      <c r="O1300" s="30" t="s">
        <v>8516</v>
      </c>
      <c r="P1300" s="30" t="s">
        <v>128</v>
      </c>
      <c r="Q1300" s="30">
        <v>0</v>
      </c>
      <c r="R1300" s="34"/>
    </row>
    <row r="1301" spans="1:18" hidden="1">
      <c r="A1301" s="40" t="s">
        <v>10433</v>
      </c>
      <c r="B1301" s="30" t="s">
        <v>2773</v>
      </c>
      <c r="C1301" s="30"/>
      <c r="D1301" s="35">
        <v>34209</v>
      </c>
      <c r="E1301" s="70">
        <v>1543.98</v>
      </c>
      <c r="F1301" s="156" t="s">
        <v>3722</v>
      </c>
      <c r="G1301" s="156"/>
      <c r="H1301" s="30" t="s">
        <v>615</v>
      </c>
      <c r="I1301" s="30" t="s">
        <v>5653</v>
      </c>
      <c r="J1301" s="70">
        <v>-1543.98</v>
      </c>
      <c r="K1301" s="70">
        <v>0</v>
      </c>
      <c r="L1301" s="70">
        <v>0</v>
      </c>
      <c r="M1301" s="30">
        <v>0</v>
      </c>
      <c r="N1301" s="30" t="s">
        <v>3672</v>
      </c>
      <c r="O1301" s="30" t="s">
        <v>8516</v>
      </c>
      <c r="P1301" s="30" t="s">
        <v>128</v>
      </c>
      <c r="Q1301" s="30">
        <v>0</v>
      </c>
      <c r="R1301" s="34"/>
    </row>
    <row r="1302" spans="1:18" hidden="1">
      <c r="A1302" s="40" t="s">
        <v>10434</v>
      </c>
      <c r="B1302" s="30" t="s">
        <v>2773</v>
      </c>
      <c r="C1302" s="30"/>
      <c r="D1302" s="35">
        <v>34209</v>
      </c>
      <c r="E1302" s="70">
        <v>870.15</v>
      </c>
      <c r="F1302" s="156" t="s">
        <v>3722</v>
      </c>
      <c r="G1302" s="156"/>
      <c r="H1302" s="30" t="s">
        <v>615</v>
      </c>
      <c r="I1302" s="30" t="s">
        <v>5653</v>
      </c>
      <c r="J1302" s="70">
        <v>-870.15</v>
      </c>
      <c r="K1302" s="70">
        <v>0</v>
      </c>
      <c r="L1302" s="70">
        <v>0</v>
      </c>
      <c r="M1302" s="30">
        <v>0</v>
      </c>
      <c r="N1302" s="30" t="s">
        <v>3672</v>
      </c>
      <c r="O1302" s="30" t="s">
        <v>8516</v>
      </c>
      <c r="P1302" s="30" t="s">
        <v>128</v>
      </c>
      <c r="Q1302" s="30">
        <v>0</v>
      </c>
      <c r="R1302" s="34"/>
    </row>
    <row r="1303" spans="1:18" hidden="1">
      <c r="A1303" s="40" t="s">
        <v>10435</v>
      </c>
      <c r="B1303" s="30" t="s">
        <v>2773</v>
      </c>
      <c r="C1303" s="30"/>
      <c r="D1303" s="35">
        <v>34209</v>
      </c>
      <c r="E1303" s="70">
        <v>1245.77</v>
      </c>
      <c r="F1303" s="156" t="s">
        <v>3722</v>
      </c>
      <c r="G1303" s="156"/>
      <c r="H1303" s="30" t="s">
        <v>615</v>
      </c>
      <c r="I1303" s="30" t="s">
        <v>5653</v>
      </c>
      <c r="J1303" s="70">
        <v>-1245.77</v>
      </c>
      <c r="K1303" s="70">
        <v>0</v>
      </c>
      <c r="L1303" s="70">
        <v>0</v>
      </c>
      <c r="M1303" s="30">
        <v>0</v>
      </c>
      <c r="N1303" s="30" t="s">
        <v>3672</v>
      </c>
      <c r="O1303" s="30" t="s">
        <v>8516</v>
      </c>
      <c r="P1303" s="30" t="s">
        <v>128</v>
      </c>
      <c r="Q1303" s="30">
        <v>0</v>
      </c>
      <c r="R1303" s="34"/>
    </row>
    <row r="1304" spans="1:18" hidden="1">
      <c r="A1304" s="40" t="s">
        <v>10474</v>
      </c>
      <c r="B1304" s="30" t="s">
        <v>2773</v>
      </c>
      <c r="C1304" s="30"/>
      <c r="D1304" s="35">
        <v>34209</v>
      </c>
      <c r="E1304" s="70">
        <v>2811.13</v>
      </c>
      <c r="F1304" s="156" t="s">
        <v>3722</v>
      </c>
      <c r="G1304" s="156"/>
      <c r="H1304" s="30" t="s">
        <v>615</v>
      </c>
      <c r="I1304" s="30" t="s">
        <v>5653</v>
      </c>
      <c r="J1304" s="70">
        <v>-2811.13</v>
      </c>
      <c r="K1304" s="70">
        <v>0</v>
      </c>
      <c r="L1304" s="70">
        <v>0</v>
      </c>
      <c r="M1304" s="30">
        <v>0</v>
      </c>
      <c r="N1304" s="30" t="s">
        <v>3672</v>
      </c>
      <c r="O1304" s="30" t="s">
        <v>8516</v>
      </c>
      <c r="P1304" s="30" t="s">
        <v>128</v>
      </c>
      <c r="Q1304" s="30">
        <v>0</v>
      </c>
      <c r="R1304" s="34"/>
    </row>
    <row r="1305" spans="1:18" hidden="1">
      <c r="A1305" s="40" t="s">
        <v>10490</v>
      </c>
      <c r="B1305" s="30" t="s">
        <v>2773</v>
      </c>
      <c r="C1305" s="30"/>
      <c r="D1305" s="35">
        <v>34209</v>
      </c>
      <c r="E1305" s="70">
        <v>443.4</v>
      </c>
      <c r="F1305" s="156" t="s">
        <v>3722</v>
      </c>
      <c r="G1305" s="156"/>
      <c r="H1305" s="30" t="s">
        <v>615</v>
      </c>
      <c r="I1305" s="30" t="s">
        <v>5653</v>
      </c>
      <c r="J1305" s="70">
        <v>-443.4</v>
      </c>
      <c r="K1305" s="70">
        <v>0</v>
      </c>
      <c r="L1305" s="70">
        <v>0</v>
      </c>
      <c r="M1305" s="30">
        <v>0</v>
      </c>
      <c r="N1305" s="30" t="s">
        <v>3672</v>
      </c>
      <c r="O1305" s="30" t="s">
        <v>8516</v>
      </c>
      <c r="P1305" s="30" t="s">
        <v>128</v>
      </c>
      <c r="Q1305" s="30">
        <v>0</v>
      </c>
      <c r="R1305" s="34"/>
    </row>
    <row r="1306" spans="1:18" hidden="1">
      <c r="A1306" s="40" t="s">
        <v>9973</v>
      </c>
      <c r="B1306" s="30" t="s">
        <v>9974</v>
      </c>
      <c r="C1306" s="30"/>
      <c r="D1306" s="35">
        <v>34207</v>
      </c>
      <c r="E1306" s="70">
        <v>913.03</v>
      </c>
      <c r="F1306" s="156" t="s">
        <v>3722</v>
      </c>
      <c r="G1306" s="156"/>
      <c r="H1306" s="30" t="s">
        <v>1397</v>
      </c>
      <c r="I1306" s="30" t="s">
        <v>3680</v>
      </c>
      <c r="J1306" s="70">
        <v>-913.03</v>
      </c>
      <c r="K1306" s="70">
        <v>0</v>
      </c>
      <c r="L1306" s="70">
        <v>0</v>
      </c>
      <c r="M1306" s="30">
        <v>0</v>
      </c>
      <c r="N1306" s="30" t="s">
        <v>3672</v>
      </c>
      <c r="O1306" s="30" t="s">
        <v>3897</v>
      </c>
      <c r="P1306" s="30" t="s">
        <v>84</v>
      </c>
      <c r="Q1306" s="30">
        <v>0</v>
      </c>
      <c r="R1306" s="34"/>
    </row>
    <row r="1307" spans="1:18" hidden="1">
      <c r="A1307" s="40" t="s">
        <v>9975</v>
      </c>
      <c r="B1307" s="30" t="s">
        <v>9974</v>
      </c>
      <c r="C1307" s="30"/>
      <c r="D1307" s="35">
        <v>34207</v>
      </c>
      <c r="E1307" s="70">
        <v>913.03</v>
      </c>
      <c r="F1307" s="156" t="s">
        <v>3722</v>
      </c>
      <c r="G1307" s="156"/>
      <c r="H1307" s="30" t="s">
        <v>1397</v>
      </c>
      <c r="I1307" s="30" t="s">
        <v>3680</v>
      </c>
      <c r="J1307" s="70">
        <v>-913.03</v>
      </c>
      <c r="K1307" s="70">
        <v>0</v>
      </c>
      <c r="L1307" s="70">
        <v>0</v>
      </c>
      <c r="M1307" s="30">
        <v>0</v>
      </c>
      <c r="N1307" s="30" t="s">
        <v>3672</v>
      </c>
      <c r="O1307" s="30" t="s">
        <v>3897</v>
      </c>
      <c r="P1307" s="30" t="s">
        <v>84</v>
      </c>
      <c r="Q1307" s="30">
        <v>0</v>
      </c>
      <c r="R1307" s="34"/>
    </row>
    <row r="1308" spans="1:18" hidden="1">
      <c r="A1308" s="40" t="s">
        <v>9976</v>
      </c>
      <c r="B1308" s="30" t="s">
        <v>9974</v>
      </c>
      <c r="C1308" s="30"/>
      <c r="D1308" s="35">
        <v>34207</v>
      </c>
      <c r="E1308" s="70">
        <v>913.03</v>
      </c>
      <c r="F1308" s="156" t="s">
        <v>3722</v>
      </c>
      <c r="G1308" s="156"/>
      <c r="H1308" s="30" t="s">
        <v>1397</v>
      </c>
      <c r="I1308" s="30" t="s">
        <v>3680</v>
      </c>
      <c r="J1308" s="70">
        <v>-913.03</v>
      </c>
      <c r="K1308" s="70">
        <v>0</v>
      </c>
      <c r="L1308" s="70">
        <v>0</v>
      </c>
      <c r="M1308" s="30">
        <v>0</v>
      </c>
      <c r="N1308" s="30" t="s">
        <v>3672</v>
      </c>
      <c r="O1308" s="30" t="s">
        <v>3897</v>
      </c>
      <c r="P1308" s="30" t="s">
        <v>84</v>
      </c>
      <c r="Q1308" s="30">
        <v>0</v>
      </c>
      <c r="R1308" s="34"/>
    </row>
    <row r="1309" spans="1:18" hidden="1">
      <c r="A1309" s="40" t="s">
        <v>9977</v>
      </c>
      <c r="B1309" s="30" t="s">
        <v>9974</v>
      </c>
      <c r="C1309" s="30"/>
      <c r="D1309" s="35">
        <v>34207</v>
      </c>
      <c r="E1309" s="70">
        <v>913.03</v>
      </c>
      <c r="F1309" s="156" t="s">
        <v>3722</v>
      </c>
      <c r="G1309" s="156"/>
      <c r="H1309" s="30" t="s">
        <v>1397</v>
      </c>
      <c r="I1309" s="30" t="s">
        <v>3680</v>
      </c>
      <c r="J1309" s="70">
        <v>-913.03</v>
      </c>
      <c r="K1309" s="70">
        <v>0</v>
      </c>
      <c r="L1309" s="70">
        <v>0</v>
      </c>
      <c r="M1309" s="30">
        <v>0</v>
      </c>
      <c r="N1309" s="30" t="s">
        <v>3672</v>
      </c>
      <c r="O1309" s="30" t="s">
        <v>3897</v>
      </c>
      <c r="P1309" s="30" t="s">
        <v>84</v>
      </c>
      <c r="Q1309" s="30">
        <v>0</v>
      </c>
      <c r="R1309" s="34"/>
    </row>
    <row r="1310" spans="1:18" hidden="1">
      <c r="A1310" s="40" t="s">
        <v>9978</v>
      </c>
      <c r="B1310" s="30" t="s">
        <v>9979</v>
      </c>
      <c r="C1310" s="30"/>
      <c r="D1310" s="35">
        <v>34207</v>
      </c>
      <c r="E1310" s="70">
        <v>663.88</v>
      </c>
      <c r="F1310" s="156" t="s">
        <v>3722</v>
      </c>
      <c r="G1310" s="156"/>
      <c r="H1310" s="30" t="s">
        <v>1397</v>
      </c>
      <c r="I1310" s="30" t="s">
        <v>3680</v>
      </c>
      <c r="J1310" s="70">
        <v>-663.88</v>
      </c>
      <c r="K1310" s="70">
        <v>0</v>
      </c>
      <c r="L1310" s="70">
        <v>0</v>
      </c>
      <c r="M1310" s="30">
        <v>0</v>
      </c>
      <c r="N1310" s="30" t="s">
        <v>3672</v>
      </c>
      <c r="O1310" s="30" t="s">
        <v>3897</v>
      </c>
      <c r="P1310" s="30" t="s">
        <v>84</v>
      </c>
      <c r="Q1310" s="30">
        <v>0</v>
      </c>
      <c r="R1310" s="34"/>
    </row>
    <row r="1311" spans="1:18" hidden="1">
      <c r="A1311" s="40" t="s">
        <v>9980</v>
      </c>
      <c r="B1311" s="30" t="s">
        <v>9979</v>
      </c>
      <c r="C1311" s="30"/>
      <c r="D1311" s="35">
        <v>34207</v>
      </c>
      <c r="E1311" s="70">
        <v>663.88</v>
      </c>
      <c r="F1311" s="156" t="s">
        <v>3722</v>
      </c>
      <c r="G1311" s="156"/>
      <c r="H1311" s="30" t="s">
        <v>1397</v>
      </c>
      <c r="I1311" s="30" t="s">
        <v>3680</v>
      </c>
      <c r="J1311" s="70">
        <v>-663.88</v>
      </c>
      <c r="K1311" s="70">
        <v>0</v>
      </c>
      <c r="L1311" s="70">
        <v>0</v>
      </c>
      <c r="M1311" s="30">
        <v>0</v>
      </c>
      <c r="N1311" s="30" t="s">
        <v>3672</v>
      </c>
      <c r="O1311" s="30" t="s">
        <v>3897</v>
      </c>
      <c r="P1311" s="30" t="s">
        <v>84</v>
      </c>
      <c r="Q1311" s="30">
        <v>0</v>
      </c>
      <c r="R1311" s="34"/>
    </row>
    <row r="1312" spans="1:18" hidden="1">
      <c r="A1312" s="40" t="s">
        <v>9981</v>
      </c>
      <c r="B1312" s="30" t="s">
        <v>9979</v>
      </c>
      <c r="C1312" s="30"/>
      <c r="D1312" s="35">
        <v>34207</v>
      </c>
      <c r="E1312" s="70">
        <v>579.57000000000005</v>
      </c>
      <c r="F1312" s="156" t="s">
        <v>3722</v>
      </c>
      <c r="G1312" s="156"/>
      <c r="H1312" s="30" t="s">
        <v>1397</v>
      </c>
      <c r="I1312" s="30" t="s">
        <v>3680</v>
      </c>
      <c r="J1312" s="70">
        <v>-579.57000000000005</v>
      </c>
      <c r="K1312" s="70">
        <v>0</v>
      </c>
      <c r="L1312" s="70">
        <v>0</v>
      </c>
      <c r="M1312" s="30">
        <v>0</v>
      </c>
      <c r="N1312" s="30" t="s">
        <v>3672</v>
      </c>
      <c r="O1312" s="30" t="s">
        <v>3897</v>
      </c>
      <c r="P1312" s="30" t="s">
        <v>84</v>
      </c>
      <c r="Q1312" s="30">
        <v>0</v>
      </c>
      <c r="R1312" s="34"/>
    </row>
    <row r="1313" spans="1:18" hidden="1">
      <c r="A1313" s="40" t="s">
        <v>10402</v>
      </c>
      <c r="B1313" s="30" t="s">
        <v>10403</v>
      </c>
      <c r="C1313" s="30"/>
      <c r="D1313" s="35">
        <v>34207</v>
      </c>
      <c r="E1313" s="70">
        <v>1776.37</v>
      </c>
      <c r="F1313" s="156" t="s">
        <v>3722</v>
      </c>
      <c r="G1313" s="156"/>
      <c r="H1313" s="30" t="s">
        <v>315</v>
      </c>
      <c r="I1313" s="30" t="s">
        <v>5653</v>
      </c>
      <c r="J1313" s="70">
        <v>-1776.37</v>
      </c>
      <c r="K1313" s="70">
        <v>0</v>
      </c>
      <c r="L1313" s="70">
        <v>0</v>
      </c>
      <c r="M1313" s="30">
        <v>0</v>
      </c>
      <c r="N1313" s="30" t="s">
        <v>3672</v>
      </c>
      <c r="O1313" s="30" t="s">
        <v>7984</v>
      </c>
      <c r="P1313" s="30" t="s">
        <v>29</v>
      </c>
      <c r="Q1313" s="30">
        <v>0</v>
      </c>
      <c r="R1313" s="34"/>
    </row>
    <row r="1314" spans="1:18" hidden="1">
      <c r="A1314" s="40" t="s">
        <v>10409</v>
      </c>
      <c r="B1314" s="30" t="s">
        <v>1544</v>
      </c>
      <c r="C1314" s="30"/>
      <c r="D1314" s="35">
        <v>34207</v>
      </c>
      <c r="E1314" s="70">
        <v>12878.8</v>
      </c>
      <c r="F1314" s="156" t="s">
        <v>3722</v>
      </c>
      <c r="G1314" s="156"/>
      <c r="H1314" s="30" t="s">
        <v>377</v>
      </c>
      <c r="I1314" s="30" t="s">
        <v>5653</v>
      </c>
      <c r="J1314" s="70">
        <v>-12878.8</v>
      </c>
      <c r="K1314" s="70">
        <v>0</v>
      </c>
      <c r="L1314" s="70">
        <v>0</v>
      </c>
      <c r="M1314" s="30">
        <v>0</v>
      </c>
      <c r="N1314" s="30" t="s">
        <v>3672</v>
      </c>
      <c r="O1314" s="30" t="s">
        <v>7999</v>
      </c>
      <c r="P1314" s="30" t="s">
        <v>53</v>
      </c>
      <c r="Q1314" s="30">
        <v>0</v>
      </c>
      <c r="R1314" s="34"/>
    </row>
    <row r="1315" spans="1:18" hidden="1">
      <c r="A1315" s="40" t="s">
        <v>10593</v>
      </c>
      <c r="B1315" s="30" t="s">
        <v>10594</v>
      </c>
      <c r="C1315" s="30"/>
      <c r="D1315" s="35">
        <v>34207</v>
      </c>
      <c r="E1315" s="70">
        <v>7463.19</v>
      </c>
      <c r="F1315" s="156" t="s">
        <v>3722</v>
      </c>
      <c r="G1315" s="156"/>
      <c r="H1315" s="30" t="s">
        <v>315</v>
      </c>
      <c r="I1315" s="30" t="s">
        <v>5653</v>
      </c>
      <c r="J1315" s="70">
        <v>-7463.19</v>
      </c>
      <c r="K1315" s="70">
        <v>0</v>
      </c>
      <c r="L1315" s="70">
        <v>0</v>
      </c>
      <c r="M1315" s="30">
        <v>0</v>
      </c>
      <c r="N1315" s="30" t="s">
        <v>3672</v>
      </c>
      <c r="O1315" s="30" t="s">
        <v>7984</v>
      </c>
      <c r="P1315" s="30" t="s">
        <v>29</v>
      </c>
      <c r="Q1315" s="30">
        <v>0</v>
      </c>
      <c r="R1315" s="34"/>
    </row>
    <row r="1316" spans="1:18" hidden="1">
      <c r="A1316" s="40" t="s">
        <v>10597</v>
      </c>
      <c r="B1316" s="30" t="s">
        <v>1544</v>
      </c>
      <c r="C1316" s="30"/>
      <c r="D1316" s="35">
        <v>34207</v>
      </c>
      <c r="E1316" s="70">
        <v>56615.55</v>
      </c>
      <c r="F1316" s="156" t="s">
        <v>3722</v>
      </c>
      <c r="G1316" s="156"/>
      <c r="H1316" s="30" t="s">
        <v>351</v>
      </c>
      <c r="I1316" s="30" t="s">
        <v>5653</v>
      </c>
      <c r="J1316" s="70">
        <v>-56615.55</v>
      </c>
      <c r="K1316" s="70">
        <v>0</v>
      </c>
      <c r="L1316" s="70">
        <v>0</v>
      </c>
      <c r="M1316" s="30">
        <v>0</v>
      </c>
      <c r="N1316" s="30" t="s">
        <v>3672</v>
      </c>
      <c r="O1316" s="30" t="s">
        <v>8222</v>
      </c>
      <c r="P1316" s="30" t="s">
        <v>31</v>
      </c>
      <c r="Q1316" s="30">
        <v>0</v>
      </c>
      <c r="R1316" s="34"/>
    </row>
    <row r="1317" spans="1:18" hidden="1">
      <c r="A1317" s="40" t="s">
        <v>10605</v>
      </c>
      <c r="B1317" s="30" t="s">
        <v>10606</v>
      </c>
      <c r="C1317" s="30"/>
      <c r="D1317" s="35">
        <v>34207</v>
      </c>
      <c r="E1317" s="70">
        <v>4211.6400000000003</v>
      </c>
      <c r="F1317" s="156" t="s">
        <v>3722</v>
      </c>
      <c r="G1317" s="156"/>
      <c r="H1317" s="30" t="s">
        <v>315</v>
      </c>
      <c r="I1317" s="30" t="s">
        <v>5653</v>
      </c>
      <c r="J1317" s="70">
        <v>-4211.6400000000003</v>
      </c>
      <c r="K1317" s="70">
        <v>0</v>
      </c>
      <c r="L1317" s="70">
        <v>0</v>
      </c>
      <c r="M1317" s="30">
        <v>0</v>
      </c>
      <c r="N1317" s="30" t="s">
        <v>3672</v>
      </c>
      <c r="O1317" s="30" t="s">
        <v>7984</v>
      </c>
      <c r="P1317" s="30" t="s">
        <v>29</v>
      </c>
      <c r="Q1317" s="30">
        <v>0</v>
      </c>
      <c r="R1317" s="34"/>
    </row>
    <row r="1318" spans="1:18" hidden="1">
      <c r="A1318" s="40" t="s">
        <v>10609</v>
      </c>
      <c r="B1318" s="30" t="s">
        <v>10586</v>
      </c>
      <c r="C1318" s="30"/>
      <c r="D1318" s="35">
        <v>34207</v>
      </c>
      <c r="E1318" s="70">
        <v>1168.43</v>
      </c>
      <c r="F1318" s="156" t="s">
        <v>3722</v>
      </c>
      <c r="G1318" s="156"/>
      <c r="H1318" s="30" t="s">
        <v>1760</v>
      </c>
      <c r="I1318" s="30" t="s">
        <v>5653</v>
      </c>
      <c r="J1318" s="70">
        <v>-1168.43</v>
      </c>
      <c r="K1318" s="70">
        <v>0</v>
      </c>
      <c r="L1318" s="70">
        <v>0</v>
      </c>
      <c r="M1318" s="30">
        <v>0</v>
      </c>
      <c r="N1318" s="30" t="s">
        <v>3672</v>
      </c>
      <c r="O1318" s="30" t="s">
        <v>3770</v>
      </c>
      <c r="P1318" s="30" t="s">
        <v>181</v>
      </c>
      <c r="Q1318" s="30">
        <v>0</v>
      </c>
      <c r="R1318" s="34"/>
    </row>
    <row r="1319" spans="1:18" hidden="1">
      <c r="A1319" s="40" t="s">
        <v>10616</v>
      </c>
      <c r="B1319" s="30" t="s">
        <v>10617</v>
      </c>
      <c r="C1319" s="30"/>
      <c r="D1319" s="35">
        <v>34207</v>
      </c>
      <c r="E1319" s="70">
        <v>1409.35</v>
      </c>
      <c r="F1319" s="156" t="s">
        <v>3722</v>
      </c>
      <c r="G1319" s="156"/>
      <c r="H1319" s="30" t="s">
        <v>315</v>
      </c>
      <c r="I1319" s="30" t="s">
        <v>5653</v>
      </c>
      <c r="J1319" s="70">
        <v>-1409.35</v>
      </c>
      <c r="K1319" s="70">
        <v>0</v>
      </c>
      <c r="L1319" s="70">
        <v>0</v>
      </c>
      <c r="M1319" s="30">
        <v>0</v>
      </c>
      <c r="N1319" s="30" t="s">
        <v>3672</v>
      </c>
      <c r="O1319" s="30" t="s">
        <v>7984</v>
      </c>
      <c r="P1319" s="30" t="s">
        <v>29</v>
      </c>
      <c r="Q1319" s="30">
        <v>0</v>
      </c>
      <c r="R1319" s="34"/>
    </row>
    <row r="1320" spans="1:18" hidden="1">
      <c r="A1320" s="40" t="s">
        <v>10622</v>
      </c>
      <c r="B1320" s="30" t="s">
        <v>10623</v>
      </c>
      <c r="C1320" s="30"/>
      <c r="D1320" s="35">
        <v>34207</v>
      </c>
      <c r="E1320" s="70">
        <v>11596.23</v>
      </c>
      <c r="F1320" s="156" t="s">
        <v>3722</v>
      </c>
      <c r="G1320" s="156"/>
      <c r="H1320" s="30" t="s">
        <v>315</v>
      </c>
      <c r="I1320" s="30" t="s">
        <v>5653</v>
      </c>
      <c r="J1320" s="70">
        <v>-11596.23</v>
      </c>
      <c r="K1320" s="70">
        <v>0</v>
      </c>
      <c r="L1320" s="70">
        <v>0</v>
      </c>
      <c r="M1320" s="30">
        <v>0</v>
      </c>
      <c r="N1320" s="30" t="s">
        <v>3672</v>
      </c>
      <c r="O1320" s="30" t="s">
        <v>7984</v>
      </c>
      <c r="P1320" s="30" t="s">
        <v>29</v>
      </c>
      <c r="Q1320" s="30">
        <v>0</v>
      </c>
      <c r="R1320" s="34"/>
    </row>
    <row r="1321" spans="1:18" hidden="1">
      <c r="A1321" s="40" t="s">
        <v>2926</v>
      </c>
      <c r="B1321" s="30" t="s">
        <v>2927</v>
      </c>
      <c r="C1321" s="30"/>
      <c r="D1321" s="35">
        <v>34197</v>
      </c>
      <c r="E1321" s="70">
        <v>1987.65</v>
      </c>
      <c r="F1321" s="156" t="s">
        <v>3722</v>
      </c>
      <c r="G1321" s="156"/>
      <c r="H1321" s="30" t="s">
        <v>484</v>
      </c>
      <c r="I1321" s="30" t="s">
        <v>5653</v>
      </c>
      <c r="J1321" s="70">
        <v>-1987.65</v>
      </c>
      <c r="K1321" s="70">
        <v>0</v>
      </c>
      <c r="L1321" s="70">
        <v>0</v>
      </c>
      <c r="M1321" s="30">
        <v>0</v>
      </c>
      <c r="N1321" s="30" t="s">
        <v>3672</v>
      </c>
      <c r="O1321" s="30" t="s">
        <v>3764</v>
      </c>
      <c r="P1321" s="30" t="s">
        <v>30</v>
      </c>
      <c r="Q1321" s="30">
        <v>0</v>
      </c>
      <c r="R1321" s="34"/>
    </row>
    <row r="1322" spans="1:18" hidden="1">
      <c r="A1322" s="40" t="s">
        <v>10481</v>
      </c>
      <c r="B1322" s="30" t="s">
        <v>10482</v>
      </c>
      <c r="C1322" s="30"/>
      <c r="D1322" s="35">
        <v>34193</v>
      </c>
      <c r="E1322" s="70">
        <v>3213.17</v>
      </c>
      <c r="F1322" s="156" t="s">
        <v>3722</v>
      </c>
      <c r="G1322" s="156"/>
      <c r="H1322" s="30" t="s">
        <v>8490</v>
      </c>
      <c r="I1322" s="30" t="s">
        <v>5653</v>
      </c>
      <c r="J1322" s="70">
        <v>-3213.17</v>
      </c>
      <c r="K1322" s="70">
        <v>0</v>
      </c>
      <c r="L1322" s="70">
        <v>0</v>
      </c>
      <c r="M1322" s="30">
        <v>0</v>
      </c>
      <c r="N1322" s="30" t="s">
        <v>3672</v>
      </c>
      <c r="O1322" s="30" t="s">
        <v>8491</v>
      </c>
      <c r="P1322" s="30" t="s">
        <v>65</v>
      </c>
      <c r="Q1322" s="30">
        <v>0</v>
      </c>
      <c r="R1322" s="34"/>
    </row>
    <row r="1323" spans="1:18" hidden="1">
      <c r="A1323" s="40" t="s">
        <v>10499</v>
      </c>
      <c r="B1323" s="30" t="s">
        <v>10500</v>
      </c>
      <c r="C1323" s="30"/>
      <c r="D1323" s="35">
        <v>34193</v>
      </c>
      <c r="E1323" s="70">
        <v>405.33</v>
      </c>
      <c r="F1323" s="156" t="s">
        <v>3722</v>
      </c>
      <c r="G1323" s="156"/>
      <c r="H1323" s="30" t="s">
        <v>9068</v>
      </c>
      <c r="I1323" s="30" t="s">
        <v>5653</v>
      </c>
      <c r="J1323" s="70">
        <v>-405.33</v>
      </c>
      <c r="K1323" s="70">
        <v>0</v>
      </c>
      <c r="L1323" s="70">
        <v>0</v>
      </c>
      <c r="M1323" s="30">
        <v>0</v>
      </c>
      <c r="N1323" s="30" t="s">
        <v>3672</v>
      </c>
      <c r="O1323" s="30" t="s">
        <v>9069</v>
      </c>
      <c r="P1323" s="30" t="s">
        <v>106</v>
      </c>
      <c r="Q1323" s="30">
        <v>0</v>
      </c>
      <c r="R1323" s="34"/>
    </row>
    <row r="1324" spans="1:18" hidden="1">
      <c r="A1324" s="40" t="s">
        <v>10506</v>
      </c>
      <c r="B1324" s="30" t="s">
        <v>10507</v>
      </c>
      <c r="C1324" s="30"/>
      <c r="D1324" s="35">
        <v>34193</v>
      </c>
      <c r="E1324" s="70">
        <v>572.76</v>
      </c>
      <c r="F1324" s="156" t="s">
        <v>3722</v>
      </c>
      <c r="G1324" s="156"/>
      <c r="H1324" s="30" t="s">
        <v>8490</v>
      </c>
      <c r="I1324" s="30" t="s">
        <v>5653</v>
      </c>
      <c r="J1324" s="70">
        <v>-572.76</v>
      </c>
      <c r="K1324" s="70">
        <v>0</v>
      </c>
      <c r="L1324" s="70">
        <v>0</v>
      </c>
      <c r="M1324" s="30">
        <v>0</v>
      </c>
      <c r="N1324" s="30" t="s">
        <v>3672</v>
      </c>
      <c r="O1324" s="30" t="s">
        <v>8491</v>
      </c>
      <c r="P1324" s="30" t="s">
        <v>65</v>
      </c>
      <c r="Q1324" s="30">
        <v>0</v>
      </c>
      <c r="R1324" s="34"/>
    </row>
    <row r="1325" spans="1:18" hidden="1">
      <c r="A1325" s="40" t="s">
        <v>10520</v>
      </c>
      <c r="B1325" s="30" t="s">
        <v>10521</v>
      </c>
      <c r="C1325" s="30"/>
      <c r="D1325" s="35">
        <v>34193</v>
      </c>
      <c r="E1325" s="70">
        <v>532.33000000000004</v>
      </c>
      <c r="F1325" s="156" t="s">
        <v>3722</v>
      </c>
      <c r="G1325" s="156"/>
      <c r="H1325" s="30" t="s">
        <v>9068</v>
      </c>
      <c r="I1325" s="30" t="s">
        <v>5653</v>
      </c>
      <c r="J1325" s="70">
        <v>-532.33000000000004</v>
      </c>
      <c r="K1325" s="70">
        <v>0</v>
      </c>
      <c r="L1325" s="70">
        <v>0</v>
      </c>
      <c r="M1325" s="30">
        <v>0</v>
      </c>
      <c r="N1325" s="30" t="s">
        <v>3672</v>
      </c>
      <c r="O1325" s="30" t="s">
        <v>9069</v>
      </c>
      <c r="P1325" s="30" t="s">
        <v>106</v>
      </c>
      <c r="Q1325" s="30">
        <v>0</v>
      </c>
      <c r="R1325" s="34"/>
    </row>
    <row r="1326" spans="1:18" hidden="1">
      <c r="A1326" s="40" t="s">
        <v>10532</v>
      </c>
      <c r="B1326" s="30" t="s">
        <v>663</v>
      </c>
      <c r="C1326" s="30"/>
      <c r="D1326" s="35">
        <v>34190</v>
      </c>
      <c r="E1326" s="70">
        <v>632.74</v>
      </c>
      <c r="F1326" s="156" t="s">
        <v>3722</v>
      </c>
      <c r="G1326" s="156"/>
      <c r="H1326" s="30" t="s">
        <v>748</v>
      </c>
      <c r="I1326" s="30" t="s">
        <v>5653</v>
      </c>
      <c r="J1326" s="70">
        <v>-632.74</v>
      </c>
      <c r="K1326" s="70">
        <v>0</v>
      </c>
      <c r="L1326" s="70">
        <v>0</v>
      </c>
      <c r="M1326" s="30">
        <v>0</v>
      </c>
      <c r="N1326" s="30" t="s">
        <v>3672</v>
      </c>
      <c r="O1326" s="30" t="s">
        <v>9183</v>
      </c>
      <c r="P1326" s="30" t="s">
        <v>119</v>
      </c>
      <c r="Q1326" s="30">
        <v>0</v>
      </c>
      <c r="R1326" s="34"/>
    </row>
    <row r="1327" spans="1:18" hidden="1">
      <c r="A1327" s="40" t="s">
        <v>9939</v>
      </c>
      <c r="B1327" s="30" t="s">
        <v>9934</v>
      </c>
      <c r="C1327" s="30"/>
      <c r="D1327" s="35">
        <v>34187</v>
      </c>
      <c r="E1327" s="70">
        <v>741.85</v>
      </c>
      <c r="F1327" s="156" t="s">
        <v>3722</v>
      </c>
      <c r="G1327" s="156"/>
      <c r="H1327" s="30" t="s">
        <v>8490</v>
      </c>
      <c r="I1327" s="30" t="s">
        <v>3680</v>
      </c>
      <c r="J1327" s="70">
        <v>-741.85</v>
      </c>
      <c r="K1327" s="70">
        <v>0</v>
      </c>
      <c r="L1327" s="70">
        <v>0</v>
      </c>
      <c r="M1327" s="30">
        <v>0</v>
      </c>
      <c r="N1327" s="30" t="s">
        <v>3672</v>
      </c>
      <c r="O1327" s="30" t="s">
        <v>9936</v>
      </c>
      <c r="P1327" s="30" t="s">
        <v>65</v>
      </c>
      <c r="Q1327" s="30">
        <v>0</v>
      </c>
      <c r="R1327" s="34"/>
    </row>
    <row r="1328" spans="1:18" hidden="1">
      <c r="A1328" s="40" t="s">
        <v>9940</v>
      </c>
      <c r="B1328" s="30" t="s">
        <v>9934</v>
      </c>
      <c r="C1328" s="30"/>
      <c r="D1328" s="35">
        <v>34187</v>
      </c>
      <c r="E1328" s="70">
        <v>741.85</v>
      </c>
      <c r="F1328" s="156" t="s">
        <v>3722</v>
      </c>
      <c r="G1328" s="156"/>
      <c r="H1328" s="30" t="s">
        <v>8490</v>
      </c>
      <c r="I1328" s="30" t="s">
        <v>3680</v>
      </c>
      <c r="J1328" s="70">
        <v>-741.85</v>
      </c>
      <c r="K1328" s="70">
        <v>0</v>
      </c>
      <c r="L1328" s="70">
        <v>0</v>
      </c>
      <c r="M1328" s="30">
        <v>0</v>
      </c>
      <c r="N1328" s="30" t="s">
        <v>3672</v>
      </c>
      <c r="O1328" s="30" t="s">
        <v>9936</v>
      </c>
      <c r="P1328" s="30" t="s">
        <v>65</v>
      </c>
      <c r="Q1328" s="30">
        <v>0</v>
      </c>
      <c r="R1328" s="34"/>
    </row>
    <row r="1329" spans="1:18" hidden="1">
      <c r="A1329" s="40" t="s">
        <v>9941</v>
      </c>
      <c r="B1329" s="30" t="s">
        <v>9934</v>
      </c>
      <c r="C1329" s="30"/>
      <c r="D1329" s="35">
        <v>34187</v>
      </c>
      <c r="E1329" s="70">
        <v>741.85</v>
      </c>
      <c r="F1329" s="156" t="s">
        <v>3722</v>
      </c>
      <c r="G1329" s="156"/>
      <c r="H1329" s="30" t="s">
        <v>8490</v>
      </c>
      <c r="I1329" s="30" t="s">
        <v>3680</v>
      </c>
      <c r="J1329" s="70">
        <v>-741.85</v>
      </c>
      <c r="K1329" s="70">
        <v>0</v>
      </c>
      <c r="L1329" s="70">
        <v>0</v>
      </c>
      <c r="M1329" s="30">
        <v>0</v>
      </c>
      <c r="N1329" s="30" t="s">
        <v>3672</v>
      </c>
      <c r="O1329" s="30" t="s">
        <v>9936</v>
      </c>
      <c r="P1329" s="30" t="s">
        <v>65</v>
      </c>
      <c r="Q1329" s="30">
        <v>0</v>
      </c>
      <c r="R1329" s="34"/>
    </row>
    <row r="1330" spans="1:18" hidden="1">
      <c r="A1330" s="40" t="s">
        <v>9942</v>
      </c>
      <c r="B1330" s="30" t="s">
        <v>9934</v>
      </c>
      <c r="C1330" s="30"/>
      <c r="D1330" s="35">
        <v>34187</v>
      </c>
      <c r="E1330" s="70">
        <v>741.85</v>
      </c>
      <c r="F1330" s="156" t="s">
        <v>3722</v>
      </c>
      <c r="G1330" s="156"/>
      <c r="H1330" s="30" t="s">
        <v>8490</v>
      </c>
      <c r="I1330" s="30" t="s">
        <v>3680</v>
      </c>
      <c r="J1330" s="70">
        <v>-741.85</v>
      </c>
      <c r="K1330" s="70">
        <v>0</v>
      </c>
      <c r="L1330" s="70">
        <v>0</v>
      </c>
      <c r="M1330" s="30">
        <v>0</v>
      </c>
      <c r="N1330" s="30" t="s">
        <v>3672</v>
      </c>
      <c r="O1330" s="30" t="s">
        <v>9936</v>
      </c>
      <c r="P1330" s="30" t="s">
        <v>65</v>
      </c>
      <c r="Q1330" s="30">
        <v>0</v>
      </c>
      <c r="R1330" s="34"/>
    </row>
    <row r="1331" spans="1:18" hidden="1">
      <c r="A1331" s="40" t="s">
        <v>9943</v>
      </c>
      <c r="B1331" s="30" t="s">
        <v>9934</v>
      </c>
      <c r="C1331" s="30"/>
      <c r="D1331" s="35">
        <v>34187</v>
      </c>
      <c r="E1331" s="70">
        <v>741.85</v>
      </c>
      <c r="F1331" s="156" t="s">
        <v>3722</v>
      </c>
      <c r="G1331" s="156"/>
      <c r="H1331" s="30" t="s">
        <v>8490</v>
      </c>
      <c r="I1331" s="30" t="s">
        <v>3680</v>
      </c>
      <c r="J1331" s="70">
        <v>-741.85</v>
      </c>
      <c r="K1331" s="70">
        <v>0</v>
      </c>
      <c r="L1331" s="70">
        <v>0</v>
      </c>
      <c r="M1331" s="30">
        <v>0</v>
      </c>
      <c r="N1331" s="30" t="s">
        <v>3672</v>
      </c>
      <c r="O1331" s="30" t="s">
        <v>9936</v>
      </c>
      <c r="P1331" s="30" t="s">
        <v>65</v>
      </c>
      <c r="Q1331" s="30">
        <v>0</v>
      </c>
      <c r="R1331" s="34"/>
    </row>
    <row r="1332" spans="1:18" hidden="1">
      <c r="A1332" s="40" t="s">
        <v>9944</v>
      </c>
      <c r="B1332" s="30" t="s">
        <v>9945</v>
      </c>
      <c r="C1332" s="30"/>
      <c r="D1332" s="35">
        <v>34187</v>
      </c>
      <c r="E1332" s="70">
        <v>346.21</v>
      </c>
      <c r="F1332" s="156" t="s">
        <v>3722</v>
      </c>
      <c r="G1332" s="156"/>
      <c r="H1332" s="30" t="s">
        <v>8490</v>
      </c>
      <c r="I1332" s="30" t="s">
        <v>3680</v>
      </c>
      <c r="J1332" s="70">
        <v>-346.21</v>
      </c>
      <c r="K1332" s="70">
        <v>0</v>
      </c>
      <c r="L1332" s="70">
        <v>0</v>
      </c>
      <c r="M1332" s="30">
        <v>0</v>
      </c>
      <c r="N1332" s="30" t="s">
        <v>3672</v>
      </c>
      <c r="O1332" s="30" t="s">
        <v>9936</v>
      </c>
      <c r="P1332" s="30" t="s">
        <v>65</v>
      </c>
      <c r="Q1332" s="30">
        <v>0</v>
      </c>
      <c r="R1332" s="34"/>
    </row>
    <row r="1333" spans="1:18" hidden="1">
      <c r="A1333" s="40" t="s">
        <v>9946</v>
      </c>
      <c r="B1333" s="30" t="s">
        <v>9945</v>
      </c>
      <c r="C1333" s="30"/>
      <c r="D1333" s="35">
        <v>34187</v>
      </c>
      <c r="E1333" s="70">
        <v>346.21</v>
      </c>
      <c r="F1333" s="156" t="s">
        <v>3722</v>
      </c>
      <c r="G1333" s="156"/>
      <c r="H1333" s="30" t="s">
        <v>8490</v>
      </c>
      <c r="I1333" s="30" t="s">
        <v>3680</v>
      </c>
      <c r="J1333" s="70">
        <v>-346.21</v>
      </c>
      <c r="K1333" s="70">
        <v>0</v>
      </c>
      <c r="L1333" s="70">
        <v>0</v>
      </c>
      <c r="M1333" s="30">
        <v>0</v>
      </c>
      <c r="N1333" s="30" t="s">
        <v>3672</v>
      </c>
      <c r="O1333" s="30" t="s">
        <v>9936</v>
      </c>
      <c r="P1333" s="30" t="s">
        <v>65</v>
      </c>
      <c r="Q1333" s="30">
        <v>0</v>
      </c>
      <c r="R1333" s="34"/>
    </row>
    <row r="1334" spans="1:18" hidden="1">
      <c r="A1334" s="40" t="s">
        <v>9947</v>
      </c>
      <c r="B1334" s="30" t="s">
        <v>9945</v>
      </c>
      <c r="C1334" s="30"/>
      <c r="D1334" s="35">
        <v>34187</v>
      </c>
      <c r="E1334" s="70">
        <v>346.21</v>
      </c>
      <c r="F1334" s="156" t="s">
        <v>3722</v>
      </c>
      <c r="G1334" s="156"/>
      <c r="H1334" s="30" t="s">
        <v>8490</v>
      </c>
      <c r="I1334" s="30" t="s">
        <v>3680</v>
      </c>
      <c r="J1334" s="70">
        <v>-346.21</v>
      </c>
      <c r="K1334" s="70">
        <v>0</v>
      </c>
      <c r="L1334" s="70">
        <v>0</v>
      </c>
      <c r="M1334" s="30">
        <v>0</v>
      </c>
      <c r="N1334" s="30" t="s">
        <v>3672</v>
      </c>
      <c r="O1334" s="30" t="s">
        <v>9936</v>
      </c>
      <c r="P1334" s="30" t="s">
        <v>65</v>
      </c>
      <c r="Q1334" s="30">
        <v>0</v>
      </c>
      <c r="R1334" s="34"/>
    </row>
    <row r="1335" spans="1:18" hidden="1">
      <c r="A1335" s="40" t="s">
        <v>9948</v>
      </c>
      <c r="B1335" s="30" t="s">
        <v>9945</v>
      </c>
      <c r="C1335" s="30"/>
      <c r="D1335" s="35">
        <v>34187</v>
      </c>
      <c r="E1335" s="70">
        <v>346.21</v>
      </c>
      <c r="F1335" s="156" t="s">
        <v>3722</v>
      </c>
      <c r="G1335" s="156"/>
      <c r="H1335" s="30" t="s">
        <v>8490</v>
      </c>
      <c r="I1335" s="30" t="s">
        <v>3680</v>
      </c>
      <c r="J1335" s="70">
        <v>-346.21</v>
      </c>
      <c r="K1335" s="70">
        <v>0</v>
      </c>
      <c r="L1335" s="70">
        <v>0</v>
      </c>
      <c r="M1335" s="30">
        <v>0</v>
      </c>
      <c r="N1335" s="30" t="s">
        <v>3672</v>
      </c>
      <c r="O1335" s="30" t="s">
        <v>9936</v>
      </c>
      <c r="P1335" s="30" t="s">
        <v>65</v>
      </c>
      <c r="Q1335" s="30">
        <v>0</v>
      </c>
      <c r="R1335" s="34"/>
    </row>
    <row r="1336" spans="1:18" hidden="1">
      <c r="A1336" s="40" t="s">
        <v>9949</v>
      </c>
      <c r="B1336" s="30" t="s">
        <v>9945</v>
      </c>
      <c r="C1336" s="30"/>
      <c r="D1336" s="35">
        <v>34187</v>
      </c>
      <c r="E1336" s="70">
        <v>346.21</v>
      </c>
      <c r="F1336" s="156" t="s">
        <v>3722</v>
      </c>
      <c r="G1336" s="156"/>
      <c r="H1336" s="30" t="s">
        <v>8490</v>
      </c>
      <c r="I1336" s="30" t="s">
        <v>3680</v>
      </c>
      <c r="J1336" s="70">
        <v>-346.21</v>
      </c>
      <c r="K1336" s="70">
        <v>0</v>
      </c>
      <c r="L1336" s="70">
        <v>0</v>
      </c>
      <c r="M1336" s="30">
        <v>0</v>
      </c>
      <c r="N1336" s="30" t="s">
        <v>3672</v>
      </c>
      <c r="O1336" s="30" t="s">
        <v>9936</v>
      </c>
      <c r="P1336" s="30" t="s">
        <v>65</v>
      </c>
      <c r="Q1336" s="30">
        <v>0</v>
      </c>
      <c r="R1336" s="34"/>
    </row>
    <row r="1337" spans="1:18" hidden="1">
      <c r="A1337" s="40" t="s">
        <v>9950</v>
      </c>
      <c r="B1337" s="30" t="s">
        <v>9945</v>
      </c>
      <c r="C1337" s="30"/>
      <c r="D1337" s="35">
        <v>34187</v>
      </c>
      <c r="E1337" s="70">
        <v>346.21</v>
      </c>
      <c r="F1337" s="156" t="s">
        <v>3722</v>
      </c>
      <c r="G1337" s="156"/>
      <c r="H1337" s="30" t="s">
        <v>8490</v>
      </c>
      <c r="I1337" s="30" t="s">
        <v>3680</v>
      </c>
      <c r="J1337" s="70">
        <v>-346.21</v>
      </c>
      <c r="K1337" s="70">
        <v>0</v>
      </c>
      <c r="L1337" s="70">
        <v>0</v>
      </c>
      <c r="M1337" s="30">
        <v>0</v>
      </c>
      <c r="N1337" s="30" t="s">
        <v>3672</v>
      </c>
      <c r="O1337" s="30" t="s">
        <v>9936</v>
      </c>
      <c r="P1337" s="30" t="s">
        <v>65</v>
      </c>
      <c r="Q1337" s="30">
        <v>0</v>
      </c>
      <c r="R1337" s="34"/>
    </row>
    <row r="1338" spans="1:18" hidden="1">
      <c r="A1338" s="40" t="s">
        <v>9951</v>
      </c>
      <c r="B1338" s="30" t="s">
        <v>9952</v>
      </c>
      <c r="C1338" s="30"/>
      <c r="D1338" s="35">
        <v>34187</v>
      </c>
      <c r="E1338" s="70">
        <v>359.16</v>
      </c>
      <c r="F1338" s="156" t="s">
        <v>3722</v>
      </c>
      <c r="G1338" s="156"/>
      <c r="H1338" s="30" t="s">
        <v>8490</v>
      </c>
      <c r="I1338" s="30" t="s">
        <v>3680</v>
      </c>
      <c r="J1338" s="70">
        <v>-359.16</v>
      </c>
      <c r="K1338" s="70">
        <v>0</v>
      </c>
      <c r="L1338" s="70">
        <v>0</v>
      </c>
      <c r="M1338" s="30">
        <v>0</v>
      </c>
      <c r="N1338" s="30" t="s">
        <v>3672</v>
      </c>
      <c r="O1338" s="30" t="s">
        <v>9936</v>
      </c>
      <c r="P1338" s="30" t="s">
        <v>65</v>
      </c>
      <c r="Q1338" s="30">
        <v>0</v>
      </c>
      <c r="R1338" s="34"/>
    </row>
    <row r="1339" spans="1:18" hidden="1">
      <c r="A1339" s="40" t="s">
        <v>9953</v>
      </c>
      <c r="B1339" s="30" t="s">
        <v>9952</v>
      </c>
      <c r="C1339" s="30"/>
      <c r="D1339" s="35">
        <v>34187</v>
      </c>
      <c r="E1339" s="70">
        <v>359.16</v>
      </c>
      <c r="F1339" s="156" t="s">
        <v>3722</v>
      </c>
      <c r="G1339" s="156"/>
      <c r="H1339" s="30" t="s">
        <v>8490</v>
      </c>
      <c r="I1339" s="30" t="s">
        <v>3680</v>
      </c>
      <c r="J1339" s="70">
        <v>-359.16</v>
      </c>
      <c r="K1339" s="70">
        <v>0</v>
      </c>
      <c r="L1339" s="70">
        <v>0</v>
      </c>
      <c r="M1339" s="30">
        <v>0</v>
      </c>
      <c r="N1339" s="30" t="s">
        <v>3672</v>
      </c>
      <c r="O1339" s="30" t="s">
        <v>9936</v>
      </c>
      <c r="P1339" s="30" t="s">
        <v>65</v>
      </c>
      <c r="Q1339" s="30">
        <v>0</v>
      </c>
      <c r="R1339" s="34"/>
    </row>
    <row r="1340" spans="1:18" hidden="1">
      <c r="A1340" s="40" t="s">
        <v>9954</v>
      </c>
      <c r="B1340" s="30" t="s">
        <v>9952</v>
      </c>
      <c r="C1340" s="30"/>
      <c r="D1340" s="35">
        <v>34187</v>
      </c>
      <c r="E1340" s="70">
        <v>359.16</v>
      </c>
      <c r="F1340" s="156" t="s">
        <v>3722</v>
      </c>
      <c r="G1340" s="156"/>
      <c r="H1340" s="30" t="s">
        <v>8490</v>
      </c>
      <c r="I1340" s="30" t="s">
        <v>3680</v>
      </c>
      <c r="J1340" s="70">
        <v>-359.16</v>
      </c>
      <c r="K1340" s="70">
        <v>0</v>
      </c>
      <c r="L1340" s="70">
        <v>0</v>
      </c>
      <c r="M1340" s="30">
        <v>0</v>
      </c>
      <c r="N1340" s="30" t="s">
        <v>3672</v>
      </c>
      <c r="O1340" s="30" t="s">
        <v>9936</v>
      </c>
      <c r="P1340" s="30" t="s">
        <v>65</v>
      </c>
      <c r="Q1340" s="30">
        <v>0</v>
      </c>
      <c r="R1340" s="34"/>
    </row>
    <row r="1341" spans="1:18" hidden="1">
      <c r="A1341" s="40" t="s">
        <v>9955</v>
      </c>
      <c r="B1341" s="30" t="s">
        <v>9952</v>
      </c>
      <c r="C1341" s="30"/>
      <c r="D1341" s="35">
        <v>34187</v>
      </c>
      <c r="E1341" s="70">
        <v>359.16</v>
      </c>
      <c r="F1341" s="156" t="s">
        <v>3722</v>
      </c>
      <c r="G1341" s="156"/>
      <c r="H1341" s="30" t="s">
        <v>8490</v>
      </c>
      <c r="I1341" s="30" t="s">
        <v>3680</v>
      </c>
      <c r="J1341" s="70">
        <v>-359.16</v>
      </c>
      <c r="K1341" s="70">
        <v>0</v>
      </c>
      <c r="L1341" s="70">
        <v>0</v>
      </c>
      <c r="M1341" s="30">
        <v>0</v>
      </c>
      <c r="N1341" s="30" t="s">
        <v>3672</v>
      </c>
      <c r="O1341" s="30" t="s">
        <v>9936</v>
      </c>
      <c r="P1341" s="30" t="s">
        <v>65</v>
      </c>
      <c r="Q1341" s="30">
        <v>0</v>
      </c>
      <c r="R1341" s="34"/>
    </row>
    <row r="1342" spans="1:18" hidden="1">
      <c r="A1342" s="40" t="s">
        <v>9956</v>
      </c>
      <c r="B1342" s="30" t="s">
        <v>9952</v>
      </c>
      <c r="C1342" s="30"/>
      <c r="D1342" s="35">
        <v>34187</v>
      </c>
      <c r="E1342" s="70">
        <v>359.16</v>
      </c>
      <c r="F1342" s="156" t="s">
        <v>3722</v>
      </c>
      <c r="G1342" s="156"/>
      <c r="H1342" s="30" t="s">
        <v>8490</v>
      </c>
      <c r="I1342" s="30" t="s">
        <v>3680</v>
      </c>
      <c r="J1342" s="70">
        <v>-359.16</v>
      </c>
      <c r="K1342" s="70">
        <v>0</v>
      </c>
      <c r="L1342" s="70">
        <v>0</v>
      </c>
      <c r="M1342" s="30">
        <v>0</v>
      </c>
      <c r="N1342" s="30" t="s">
        <v>3672</v>
      </c>
      <c r="O1342" s="30" t="s">
        <v>9936</v>
      </c>
      <c r="P1342" s="30" t="s">
        <v>65</v>
      </c>
      <c r="Q1342" s="30">
        <v>0</v>
      </c>
      <c r="R1342" s="34"/>
    </row>
    <row r="1343" spans="1:18" hidden="1">
      <c r="A1343" s="40" t="s">
        <v>9957</v>
      </c>
      <c r="B1343" s="30" t="s">
        <v>9952</v>
      </c>
      <c r="C1343" s="30"/>
      <c r="D1343" s="35">
        <v>34187</v>
      </c>
      <c r="E1343" s="70">
        <v>359.16</v>
      </c>
      <c r="F1343" s="156" t="s">
        <v>3722</v>
      </c>
      <c r="G1343" s="156"/>
      <c r="H1343" s="30" t="s">
        <v>8490</v>
      </c>
      <c r="I1343" s="30" t="s">
        <v>3680</v>
      </c>
      <c r="J1343" s="70">
        <v>-359.16</v>
      </c>
      <c r="K1343" s="70">
        <v>0</v>
      </c>
      <c r="L1343" s="70">
        <v>0</v>
      </c>
      <c r="M1343" s="30">
        <v>0</v>
      </c>
      <c r="N1343" s="30" t="s">
        <v>3672</v>
      </c>
      <c r="O1343" s="30" t="s">
        <v>9936</v>
      </c>
      <c r="P1343" s="30" t="s">
        <v>65</v>
      </c>
      <c r="Q1343" s="30">
        <v>0</v>
      </c>
      <c r="R1343" s="34"/>
    </row>
    <row r="1344" spans="1:18" hidden="1">
      <c r="A1344" s="40" t="s">
        <v>9958</v>
      </c>
      <c r="B1344" s="30" t="s">
        <v>9952</v>
      </c>
      <c r="C1344" s="30"/>
      <c r="D1344" s="35">
        <v>34187</v>
      </c>
      <c r="E1344" s="70">
        <v>359.16</v>
      </c>
      <c r="F1344" s="156" t="s">
        <v>3722</v>
      </c>
      <c r="G1344" s="156"/>
      <c r="H1344" s="30" t="s">
        <v>8490</v>
      </c>
      <c r="I1344" s="30" t="s">
        <v>3680</v>
      </c>
      <c r="J1344" s="70">
        <v>-359.16</v>
      </c>
      <c r="K1344" s="70">
        <v>0</v>
      </c>
      <c r="L1344" s="70">
        <v>0</v>
      </c>
      <c r="M1344" s="30">
        <v>0</v>
      </c>
      <c r="N1344" s="30" t="s">
        <v>3672</v>
      </c>
      <c r="O1344" s="30" t="s">
        <v>9936</v>
      </c>
      <c r="P1344" s="30" t="s">
        <v>65</v>
      </c>
      <c r="Q1344" s="30">
        <v>0</v>
      </c>
      <c r="R1344" s="34"/>
    </row>
    <row r="1345" spans="1:18" hidden="1">
      <c r="A1345" s="40" t="s">
        <v>9959</v>
      </c>
      <c r="B1345" s="30" t="s">
        <v>9952</v>
      </c>
      <c r="C1345" s="30"/>
      <c r="D1345" s="35">
        <v>34187</v>
      </c>
      <c r="E1345" s="70">
        <v>359.16</v>
      </c>
      <c r="F1345" s="156" t="s">
        <v>3722</v>
      </c>
      <c r="G1345" s="156"/>
      <c r="H1345" s="30" t="s">
        <v>8490</v>
      </c>
      <c r="I1345" s="30" t="s">
        <v>3680</v>
      </c>
      <c r="J1345" s="70">
        <v>-359.16</v>
      </c>
      <c r="K1345" s="70">
        <v>0</v>
      </c>
      <c r="L1345" s="70">
        <v>0</v>
      </c>
      <c r="M1345" s="30">
        <v>0</v>
      </c>
      <c r="N1345" s="30" t="s">
        <v>3672</v>
      </c>
      <c r="O1345" s="30" t="s">
        <v>9936</v>
      </c>
      <c r="P1345" s="30" t="s">
        <v>65</v>
      </c>
      <c r="Q1345" s="30">
        <v>0</v>
      </c>
      <c r="R1345" s="34"/>
    </row>
    <row r="1346" spans="1:18" hidden="1">
      <c r="A1346" s="40" t="s">
        <v>9960</v>
      </c>
      <c r="B1346" s="30" t="s">
        <v>9961</v>
      </c>
      <c r="C1346" s="30"/>
      <c r="D1346" s="35">
        <v>34187</v>
      </c>
      <c r="E1346" s="70">
        <v>359.16</v>
      </c>
      <c r="F1346" s="156" t="s">
        <v>3722</v>
      </c>
      <c r="G1346" s="156"/>
      <c r="H1346" s="30" t="s">
        <v>8490</v>
      </c>
      <c r="I1346" s="30" t="s">
        <v>3680</v>
      </c>
      <c r="J1346" s="70">
        <v>-359.16</v>
      </c>
      <c r="K1346" s="70">
        <v>0</v>
      </c>
      <c r="L1346" s="70">
        <v>0</v>
      </c>
      <c r="M1346" s="30">
        <v>0</v>
      </c>
      <c r="N1346" s="30" t="s">
        <v>3672</v>
      </c>
      <c r="O1346" s="30" t="s">
        <v>9936</v>
      </c>
      <c r="P1346" s="30" t="s">
        <v>65</v>
      </c>
      <c r="Q1346" s="30">
        <v>0</v>
      </c>
      <c r="R1346" s="34"/>
    </row>
    <row r="1347" spans="1:18" hidden="1">
      <c r="A1347" s="40" t="s">
        <v>9962</v>
      </c>
      <c r="B1347" s="30" t="s">
        <v>9963</v>
      </c>
      <c r="C1347" s="30"/>
      <c r="D1347" s="35">
        <v>34187</v>
      </c>
      <c r="E1347" s="70">
        <v>470.42</v>
      </c>
      <c r="F1347" s="156" t="s">
        <v>3722</v>
      </c>
      <c r="G1347" s="156"/>
      <c r="H1347" s="30" t="s">
        <v>8490</v>
      </c>
      <c r="I1347" s="30" t="s">
        <v>3680</v>
      </c>
      <c r="J1347" s="70">
        <v>-470.42</v>
      </c>
      <c r="K1347" s="70">
        <v>0</v>
      </c>
      <c r="L1347" s="70">
        <v>0</v>
      </c>
      <c r="M1347" s="30">
        <v>0</v>
      </c>
      <c r="N1347" s="30" t="s">
        <v>3672</v>
      </c>
      <c r="O1347" s="30" t="s">
        <v>9936</v>
      </c>
      <c r="P1347" s="30" t="s">
        <v>65</v>
      </c>
      <c r="Q1347" s="30">
        <v>0</v>
      </c>
      <c r="R1347" s="34"/>
    </row>
    <row r="1348" spans="1:18" hidden="1">
      <c r="A1348" s="40" t="s">
        <v>9964</v>
      </c>
      <c r="B1348" s="30" t="s">
        <v>9965</v>
      </c>
      <c r="C1348" s="30"/>
      <c r="D1348" s="35">
        <v>34187</v>
      </c>
      <c r="E1348" s="70">
        <v>416.48</v>
      </c>
      <c r="F1348" s="156" t="s">
        <v>3722</v>
      </c>
      <c r="G1348" s="156"/>
      <c r="H1348" s="30" t="s">
        <v>8490</v>
      </c>
      <c r="I1348" s="30" t="s">
        <v>3680</v>
      </c>
      <c r="J1348" s="70">
        <v>-416.48</v>
      </c>
      <c r="K1348" s="70">
        <v>0</v>
      </c>
      <c r="L1348" s="70">
        <v>0</v>
      </c>
      <c r="M1348" s="30">
        <v>0</v>
      </c>
      <c r="N1348" s="30" t="s">
        <v>3672</v>
      </c>
      <c r="O1348" s="30" t="s">
        <v>9936</v>
      </c>
      <c r="P1348" s="30" t="s">
        <v>65</v>
      </c>
      <c r="Q1348" s="30">
        <v>0</v>
      </c>
      <c r="R1348" s="34"/>
    </row>
    <row r="1349" spans="1:18" hidden="1">
      <c r="A1349" s="40" t="s">
        <v>9966</v>
      </c>
      <c r="B1349" s="30" t="s">
        <v>9967</v>
      </c>
      <c r="C1349" s="30"/>
      <c r="D1349" s="35">
        <v>34187</v>
      </c>
      <c r="E1349" s="70">
        <v>467.54</v>
      </c>
      <c r="F1349" s="156" t="s">
        <v>3722</v>
      </c>
      <c r="G1349" s="156"/>
      <c r="H1349" s="30" t="s">
        <v>8490</v>
      </c>
      <c r="I1349" s="30" t="s">
        <v>3680</v>
      </c>
      <c r="J1349" s="70">
        <v>-467.54</v>
      </c>
      <c r="K1349" s="70">
        <v>0</v>
      </c>
      <c r="L1349" s="70">
        <v>0</v>
      </c>
      <c r="M1349" s="30">
        <v>0</v>
      </c>
      <c r="N1349" s="30" t="s">
        <v>3672</v>
      </c>
      <c r="O1349" s="30" t="s">
        <v>9936</v>
      </c>
      <c r="P1349" s="30" t="s">
        <v>65</v>
      </c>
      <c r="Q1349" s="30">
        <v>0</v>
      </c>
      <c r="R1349" s="34"/>
    </row>
    <row r="1350" spans="1:18" hidden="1">
      <c r="A1350" s="40" t="s">
        <v>9968</v>
      </c>
      <c r="B1350" s="30" t="s">
        <v>9969</v>
      </c>
      <c r="C1350" s="30"/>
      <c r="D1350" s="35">
        <v>34187</v>
      </c>
      <c r="E1350" s="70">
        <v>448.85</v>
      </c>
      <c r="F1350" s="156" t="s">
        <v>3722</v>
      </c>
      <c r="G1350" s="156"/>
      <c r="H1350" s="30" t="s">
        <v>8490</v>
      </c>
      <c r="I1350" s="30" t="s">
        <v>3680</v>
      </c>
      <c r="J1350" s="70">
        <v>-448.85</v>
      </c>
      <c r="K1350" s="70">
        <v>0</v>
      </c>
      <c r="L1350" s="70">
        <v>0</v>
      </c>
      <c r="M1350" s="30">
        <v>0</v>
      </c>
      <c r="N1350" s="30" t="s">
        <v>3672</v>
      </c>
      <c r="O1350" s="30" t="s">
        <v>9936</v>
      </c>
      <c r="P1350" s="30" t="s">
        <v>65</v>
      </c>
      <c r="Q1350" s="30">
        <v>0</v>
      </c>
      <c r="R1350" s="34"/>
    </row>
    <row r="1351" spans="1:18" hidden="1">
      <c r="A1351" s="40" t="s">
        <v>10504</v>
      </c>
      <c r="B1351" s="30" t="s">
        <v>10505</v>
      </c>
      <c r="C1351" s="30"/>
      <c r="D1351" s="35">
        <v>34187</v>
      </c>
      <c r="E1351" s="70">
        <v>2698.7</v>
      </c>
      <c r="F1351" s="156" t="s">
        <v>3722</v>
      </c>
      <c r="G1351" s="156"/>
      <c r="H1351" s="30" t="s">
        <v>439</v>
      </c>
      <c r="I1351" s="30" t="s">
        <v>5653</v>
      </c>
      <c r="J1351" s="70">
        <v>-2698.7</v>
      </c>
      <c r="K1351" s="70">
        <v>0</v>
      </c>
      <c r="L1351" s="70">
        <v>0</v>
      </c>
      <c r="M1351" s="30">
        <v>0</v>
      </c>
      <c r="N1351" s="30" t="s">
        <v>3672</v>
      </c>
      <c r="O1351" s="30" t="s">
        <v>8562</v>
      </c>
      <c r="P1351" s="30" t="s">
        <v>99</v>
      </c>
      <c r="Q1351" s="30">
        <v>0</v>
      </c>
      <c r="R1351" s="34"/>
    </row>
    <row r="1352" spans="1:18" hidden="1">
      <c r="A1352" s="40" t="s">
        <v>10624</v>
      </c>
      <c r="B1352" s="30" t="s">
        <v>10625</v>
      </c>
      <c r="C1352" s="30"/>
      <c r="D1352" s="35">
        <v>34187</v>
      </c>
      <c r="E1352" s="70">
        <v>1020.88</v>
      </c>
      <c r="F1352" s="156" t="s">
        <v>3722</v>
      </c>
      <c r="G1352" s="156"/>
      <c r="H1352" s="30" t="s">
        <v>782</v>
      </c>
      <c r="I1352" s="30" t="s">
        <v>5653</v>
      </c>
      <c r="J1352" s="70">
        <v>-1020.88</v>
      </c>
      <c r="K1352" s="70">
        <v>0</v>
      </c>
      <c r="L1352" s="70">
        <v>0</v>
      </c>
      <c r="M1352" s="30">
        <v>0</v>
      </c>
      <c r="N1352" s="30" t="s">
        <v>3672</v>
      </c>
      <c r="O1352" s="30" t="s">
        <v>8308</v>
      </c>
      <c r="P1352" s="30" t="s">
        <v>37</v>
      </c>
      <c r="Q1352" s="30">
        <v>0</v>
      </c>
      <c r="R1352" s="34"/>
    </row>
    <row r="1353" spans="1:18" hidden="1">
      <c r="A1353" s="40" t="s">
        <v>10626</v>
      </c>
      <c r="B1353" s="30" t="s">
        <v>10625</v>
      </c>
      <c r="C1353" s="30"/>
      <c r="D1353" s="35">
        <v>34187</v>
      </c>
      <c r="E1353" s="70">
        <v>6078.47</v>
      </c>
      <c r="F1353" s="156" t="s">
        <v>3722</v>
      </c>
      <c r="G1353" s="156"/>
      <c r="H1353" s="30" t="s">
        <v>782</v>
      </c>
      <c r="I1353" s="30" t="s">
        <v>5653</v>
      </c>
      <c r="J1353" s="70">
        <v>-6078.47</v>
      </c>
      <c r="K1353" s="70">
        <v>0</v>
      </c>
      <c r="L1353" s="70">
        <v>0</v>
      </c>
      <c r="M1353" s="30">
        <v>0</v>
      </c>
      <c r="N1353" s="30" t="s">
        <v>3672</v>
      </c>
      <c r="O1353" s="30" t="s">
        <v>8308</v>
      </c>
      <c r="P1353" s="30" t="s">
        <v>37</v>
      </c>
      <c r="Q1353" s="30">
        <v>0</v>
      </c>
      <c r="R1353" s="34"/>
    </row>
    <row r="1354" spans="1:18" hidden="1">
      <c r="A1354" s="40" t="s">
        <v>10628</v>
      </c>
      <c r="B1354" s="30" t="s">
        <v>9979</v>
      </c>
      <c r="C1354" s="30"/>
      <c r="D1354" s="35">
        <v>34187</v>
      </c>
      <c r="E1354" s="70">
        <v>579.57000000000005</v>
      </c>
      <c r="F1354" s="156" t="s">
        <v>3722</v>
      </c>
      <c r="G1354" s="156"/>
      <c r="H1354" s="30" t="s">
        <v>1311</v>
      </c>
      <c r="I1354" s="30" t="s">
        <v>5653</v>
      </c>
      <c r="J1354" s="70">
        <v>-579.57000000000005</v>
      </c>
      <c r="K1354" s="70">
        <v>0</v>
      </c>
      <c r="L1354" s="70">
        <v>0</v>
      </c>
      <c r="M1354" s="30">
        <v>0</v>
      </c>
      <c r="N1354" s="30" t="s">
        <v>3672</v>
      </c>
      <c r="O1354" s="30" t="s">
        <v>7957</v>
      </c>
      <c r="P1354" s="30" t="s">
        <v>60</v>
      </c>
      <c r="Q1354" s="30">
        <v>0</v>
      </c>
      <c r="R1354" s="34"/>
    </row>
    <row r="1355" spans="1:18" hidden="1">
      <c r="A1355" s="40" t="s">
        <v>10629</v>
      </c>
      <c r="B1355" s="30" t="s">
        <v>10630</v>
      </c>
      <c r="C1355" s="30"/>
      <c r="D1355" s="35">
        <v>34187</v>
      </c>
      <c r="E1355" s="70">
        <v>517.83000000000004</v>
      </c>
      <c r="F1355" s="156" t="s">
        <v>3722</v>
      </c>
      <c r="G1355" s="156"/>
      <c r="H1355" s="30" t="s">
        <v>8490</v>
      </c>
      <c r="I1355" s="30" t="s">
        <v>5653</v>
      </c>
      <c r="J1355" s="70">
        <v>-517.83000000000004</v>
      </c>
      <c r="K1355" s="70">
        <v>0</v>
      </c>
      <c r="L1355" s="70">
        <v>0</v>
      </c>
      <c r="M1355" s="30">
        <v>0</v>
      </c>
      <c r="N1355" s="30" t="s">
        <v>3672</v>
      </c>
      <c r="O1355" s="30" t="s">
        <v>9936</v>
      </c>
      <c r="P1355" s="30" t="s">
        <v>65</v>
      </c>
      <c r="Q1355" s="30">
        <v>0</v>
      </c>
      <c r="R1355" s="34"/>
    </row>
    <row r="1356" spans="1:18" hidden="1">
      <c r="A1356" s="40" t="s">
        <v>10631</v>
      </c>
      <c r="B1356" s="30" t="s">
        <v>10630</v>
      </c>
      <c r="C1356" s="30"/>
      <c r="D1356" s="35">
        <v>34187</v>
      </c>
      <c r="E1356" s="70">
        <v>517.83000000000004</v>
      </c>
      <c r="F1356" s="156" t="s">
        <v>3722</v>
      </c>
      <c r="G1356" s="156"/>
      <c r="H1356" s="30" t="s">
        <v>8490</v>
      </c>
      <c r="I1356" s="30" t="s">
        <v>5653</v>
      </c>
      <c r="J1356" s="70">
        <v>-517.83000000000004</v>
      </c>
      <c r="K1356" s="70">
        <v>0</v>
      </c>
      <c r="L1356" s="70">
        <v>0</v>
      </c>
      <c r="M1356" s="30">
        <v>0</v>
      </c>
      <c r="N1356" s="30" t="s">
        <v>3672</v>
      </c>
      <c r="O1356" s="30" t="s">
        <v>9936</v>
      </c>
      <c r="P1356" s="30" t="s">
        <v>65</v>
      </c>
      <c r="Q1356" s="30">
        <v>0</v>
      </c>
      <c r="R1356" s="34"/>
    </row>
    <row r="1357" spans="1:18" hidden="1">
      <c r="A1357" s="40" t="s">
        <v>10632</v>
      </c>
      <c r="B1357" s="30" t="s">
        <v>10633</v>
      </c>
      <c r="C1357" s="30"/>
      <c r="D1357" s="35">
        <v>34187</v>
      </c>
      <c r="E1357" s="70">
        <v>417.81</v>
      </c>
      <c r="F1357" s="156" t="s">
        <v>3722</v>
      </c>
      <c r="G1357" s="156"/>
      <c r="H1357" s="30" t="s">
        <v>8490</v>
      </c>
      <c r="I1357" s="30" t="s">
        <v>5653</v>
      </c>
      <c r="J1357" s="70">
        <v>-417.81</v>
      </c>
      <c r="K1357" s="70">
        <v>0</v>
      </c>
      <c r="L1357" s="70">
        <v>0</v>
      </c>
      <c r="M1357" s="30">
        <v>0</v>
      </c>
      <c r="N1357" s="30" t="s">
        <v>3672</v>
      </c>
      <c r="O1357" s="30" t="s">
        <v>9936</v>
      </c>
      <c r="P1357" s="30" t="s">
        <v>65</v>
      </c>
      <c r="Q1357" s="30">
        <v>0</v>
      </c>
      <c r="R1357" s="34"/>
    </row>
    <row r="1358" spans="1:18" hidden="1">
      <c r="A1358" s="40" t="s">
        <v>10634</v>
      </c>
      <c r="B1358" s="30" t="s">
        <v>3939</v>
      </c>
      <c r="C1358" s="30"/>
      <c r="D1358" s="35">
        <v>34187</v>
      </c>
      <c r="E1358" s="70">
        <v>2720.71</v>
      </c>
      <c r="F1358" s="156" t="s">
        <v>3722</v>
      </c>
      <c r="G1358" s="156"/>
      <c r="H1358" s="30" t="s">
        <v>8490</v>
      </c>
      <c r="I1358" s="30" t="s">
        <v>5653</v>
      </c>
      <c r="J1358" s="70">
        <v>-2720.71</v>
      </c>
      <c r="K1358" s="70">
        <v>0</v>
      </c>
      <c r="L1358" s="70">
        <v>0</v>
      </c>
      <c r="M1358" s="30">
        <v>0</v>
      </c>
      <c r="N1358" s="30" t="s">
        <v>3672</v>
      </c>
      <c r="O1358" s="30" t="s">
        <v>9936</v>
      </c>
      <c r="P1358" s="30" t="s">
        <v>65</v>
      </c>
      <c r="Q1358" s="30">
        <v>0</v>
      </c>
      <c r="R1358" s="34"/>
    </row>
    <row r="1359" spans="1:18" hidden="1">
      <c r="A1359" s="40" t="s">
        <v>10635</v>
      </c>
      <c r="B1359" s="30" t="s">
        <v>10636</v>
      </c>
      <c r="C1359" s="30"/>
      <c r="D1359" s="35">
        <v>34187</v>
      </c>
      <c r="E1359" s="70">
        <v>368.45</v>
      </c>
      <c r="F1359" s="156" t="s">
        <v>3722</v>
      </c>
      <c r="G1359" s="156"/>
      <c r="H1359" s="30" t="s">
        <v>8490</v>
      </c>
      <c r="I1359" s="30" t="s">
        <v>5653</v>
      </c>
      <c r="J1359" s="70">
        <v>-368.45</v>
      </c>
      <c r="K1359" s="70">
        <v>0</v>
      </c>
      <c r="L1359" s="70">
        <v>0</v>
      </c>
      <c r="M1359" s="30">
        <v>0</v>
      </c>
      <c r="N1359" s="30" t="s">
        <v>3672</v>
      </c>
      <c r="O1359" s="30" t="s">
        <v>9936</v>
      </c>
      <c r="P1359" s="30" t="s">
        <v>65</v>
      </c>
      <c r="Q1359" s="30">
        <v>0</v>
      </c>
      <c r="R1359" s="34"/>
    </row>
    <row r="1360" spans="1:18" hidden="1">
      <c r="A1360" s="40" t="s">
        <v>10637</v>
      </c>
      <c r="B1360" s="30" t="s">
        <v>10638</v>
      </c>
      <c r="C1360" s="30"/>
      <c r="D1360" s="35">
        <v>34187</v>
      </c>
      <c r="E1360" s="70">
        <v>538.64</v>
      </c>
      <c r="F1360" s="156" t="s">
        <v>3722</v>
      </c>
      <c r="G1360" s="156"/>
      <c r="H1360" s="30" t="s">
        <v>8490</v>
      </c>
      <c r="I1360" s="30" t="s">
        <v>5653</v>
      </c>
      <c r="J1360" s="70">
        <v>-538.64</v>
      </c>
      <c r="K1360" s="70">
        <v>0</v>
      </c>
      <c r="L1360" s="70">
        <v>0</v>
      </c>
      <c r="M1360" s="30">
        <v>0</v>
      </c>
      <c r="N1360" s="30" t="s">
        <v>3672</v>
      </c>
      <c r="O1360" s="30" t="s">
        <v>9936</v>
      </c>
      <c r="P1360" s="30" t="s">
        <v>65</v>
      </c>
      <c r="Q1360" s="30">
        <v>0</v>
      </c>
      <c r="R1360" s="34"/>
    </row>
    <row r="1361" spans="1:18" hidden="1">
      <c r="A1361" s="40" t="s">
        <v>10639</v>
      </c>
      <c r="B1361" s="30" t="s">
        <v>10638</v>
      </c>
      <c r="C1361" s="30"/>
      <c r="D1361" s="35">
        <v>34187</v>
      </c>
      <c r="E1361" s="70">
        <v>538.64</v>
      </c>
      <c r="F1361" s="156" t="s">
        <v>3722</v>
      </c>
      <c r="G1361" s="156"/>
      <c r="H1361" s="30" t="s">
        <v>8490</v>
      </c>
      <c r="I1361" s="30" t="s">
        <v>5653</v>
      </c>
      <c r="J1361" s="70">
        <v>-538.64</v>
      </c>
      <c r="K1361" s="70">
        <v>0</v>
      </c>
      <c r="L1361" s="70">
        <v>0</v>
      </c>
      <c r="M1361" s="30">
        <v>0</v>
      </c>
      <c r="N1361" s="30" t="s">
        <v>3672</v>
      </c>
      <c r="O1361" s="30" t="s">
        <v>9936</v>
      </c>
      <c r="P1361" s="30" t="s">
        <v>65</v>
      </c>
      <c r="Q1361" s="30">
        <v>0</v>
      </c>
      <c r="R1361" s="34"/>
    </row>
    <row r="1362" spans="1:18" hidden="1">
      <c r="A1362" s="40" t="s">
        <v>10640</v>
      </c>
      <c r="B1362" s="30" t="s">
        <v>10638</v>
      </c>
      <c r="C1362" s="30"/>
      <c r="D1362" s="35">
        <v>34187</v>
      </c>
      <c r="E1362" s="70">
        <v>538.64</v>
      </c>
      <c r="F1362" s="156" t="s">
        <v>3722</v>
      </c>
      <c r="G1362" s="156"/>
      <c r="H1362" s="30" t="s">
        <v>8490</v>
      </c>
      <c r="I1362" s="30" t="s">
        <v>5653</v>
      </c>
      <c r="J1362" s="70">
        <v>-538.64</v>
      </c>
      <c r="K1362" s="70">
        <v>0</v>
      </c>
      <c r="L1362" s="70">
        <v>0</v>
      </c>
      <c r="M1362" s="30">
        <v>0</v>
      </c>
      <c r="N1362" s="30" t="s">
        <v>3672</v>
      </c>
      <c r="O1362" s="30" t="s">
        <v>9936</v>
      </c>
      <c r="P1362" s="30" t="s">
        <v>65</v>
      </c>
      <c r="Q1362" s="30">
        <v>0</v>
      </c>
      <c r="R1362" s="34"/>
    </row>
    <row r="1363" spans="1:18" hidden="1">
      <c r="A1363" s="40" t="s">
        <v>10641</v>
      </c>
      <c r="B1363" s="30" t="s">
        <v>10642</v>
      </c>
      <c r="C1363" s="30"/>
      <c r="D1363" s="35">
        <v>34187</v>
      </c>
      <c r="E1363" s="70">
        <v>485.43</v>
      </c>
      <c r="F1363" s="156" t="s">
        <v>3722</v>
      </c>
      <c r="G1363" s="156"/>
      <c r="H1363" s="30" t="s">
        <v>8490</v>
      </c>
      <c r="I1363" s="30" t="s">
        <v>5653</v>
      </c>
      <c r="J1363" s="70">
        <v>-485.43</v>
      </c>
      <c r="K1363" s="70">
        <v>0</v>
      </c>
      <c r="L1363" s="70">
        <v>0</v>
      </c>
      <c r="M1363" s="30">
        <v>0</v>
      </c>
      <c r="N1363" s="30" t="s">
        <v>3672</v>
      </c>
      <c r="O1363" s="30" t="s">
        <v>9936</v>
      </c>
      <c r="P1363" s="30" t="s">
        <v>65</v>
      </c>
      <c r="Q1363" s="30">
        <v>0</v>
      </c>
      <c r="R1363" s="34"/>
    </row>
    <row r="1364" spans="1:18" hidden="1">
      <c r="A1364" s="40" t="s">
        <v>10643</v>
      </c>
      <c r="B1364" s="30" t="s">
        <v>10644</v>
      </c>
      <c r="C1364" s="30"/>
      <c r="D1364" s="35">
        <v>34187</v>
      </c>
      <c r="E1364" s="70">
        <v>641.57000000000005</v>
      </c>
      <c r="F1364" s="156" t="s">
        <v>3722</v>
      </c>
      <c r="G1364" s="156"/>
      <c r="H1364" s="30" t="s">
        <v>8490</v>
      </c>
      <c r="I1364" s="30" t="s">
        <v>5653</v>
      </c>
      <c r="J1364" s="70">
        <v>-641.57000000000005</v>
      </c>
      <c r="K1364" s="70">
        <v>0</v>
      </c>
      <c r="L1364" s="70">
        <v>0</v>
      </c>
      <c r="M1364" s="30">
        <v>0</v>
      </c>
      <c r="N1364" s="30" t="s">
        <v>3672</v>
      </c>
      <c r="O1364" s="30" t="s">
        <v>9936</v>
      </c>
      <c r="P1364" s="30" t="s">
        <v>65</v>
      </c>
      <c r="Q1364" s="30">
        <v>0</v>
      </c>
      <c r="R1364" s="34"/>
    </row>
    <row r="1365" spans="1:18" hidden="1">
      <c r="A1365" s="40" t="s">
        <v>10645</v>
      </c>
      <c r="B1365" s="30" t="s">
        <v>10644</v>
      </c>
      <c r="C1365" s="30"/>
      <c r="D1365" s="35">
        <v>34187</v>
      </c>
      <c r="E1365" s="70">
        <v>641.57000000000005</v>
      </c>
      <c r="F1365" s="156" t="s">
        <v>3722</v>
      </c>
      <c r="G1365" s="156"/>
      <c r="H1365" s="30" t="s">
        <v>8490</v>
      </c>
      <c r="I1365" s="30" t="s">
        <v>5653</v>
      </c>
      <c r="J1365" s="70">
        <v>-641.57000000000005</v>
      </c>
      <c r="K1365" s="70">
        <v>0</v>
      </c>
      <c r="L1365" s="70">
        <v>0</v>
      </c>
      <c r="M1365" s="30">
        <v>0</v>
      </c>
      <c r="N1365" s="30" t="s">
        <v>3672</v>
      </c>
      <c r="O1365" s="30" t="s">
        <v>9936</v>
      </c>
      <c r="P1365" s="30" t="s">
        <v>65</v>
      </c>
      <c r="Q1365" s="30">
        <v>0</v>
      </c>
      <c r="R1365" s="34"/>
    </row>
    <row r="1366" spans="1:18" hidden="1">
      <c r="A1366" s="40" t="s">
        <v>10646</v>
      </c>
      <c r="B1366" s="30" t="s">
        <v>10647</v>
      </c>
      <c r="C1366" s="30"/>
      <c r="D1366" s="35">
        <v>34187</v>
      </c>
      <c r="E1366" s="70">
        <v>603.79999999999995</v>
      </c>
      <c r="F1366" s="156" t="s">
        <v>3722</v>
      </c>
      <c r="G1366" s="156"/>
      <c r="H1366" s="30" t="s">
        <v>8490</v>
      </c>
      <c r="I1366" s="30" t="s">
        <v>5653</v>
      </c>
      <c r="J1366" s="70">
        <v>-603.79999999999995</v>
      </c>
      <c r="K1366" s="70">
        <v>0</v>
      </c>
      <c r="L1366" s="70">
        <v>0</v>
      </c>
      <c r="M1366" s="30">
        <v>0</v>
      </c>
      <c r="N1366" s="30" t="s">
        <v>3672</v>
      </c>
      <c r="O1366" s="30" t="s">
        <v>9936</v>
      </c>
      <c r="P1366" s="30" t="s">
        <v>65</v>
      </c>
      <c r="Q1366" s="30">
        <v>0</v>
      </c>
      <c r="R1366" s="34"/>
    </row>
    <row r="1367" spans="1:18" hidden="1">
      <c r="A1367" s="40" t="s">
        <v>10648</v>
      </c>
      <c r="B1367" s="30" t="s">
        <v>10649</v>
      </c>
      <c r="C1367" s="30"/>
      <c r="D1367" s="35">
        <v>34187</v>
      </c>
      <c r="E1367" s="70">
        <v>395.67</v>
      </c>
      <c r="F1367" s="156" t="s">
        <v>3722</v>
      </c>
      <c r="G1367" s="156"/>
      <c r="H1367" s="30" t="s">
        <v>8490</v>
      </c>
      <c r="I1367" s="30" t="s">
        <v>5653</v>
      </c>
      <c r="J1367" s="70">
        <v>-395.67</v>
      </c>
      <c r="K1367" s="70">
        <v>0</v>
      </c>
      <c r="L1367" s="70">
        <v>0</v>
      </c>
      <c r="M1367" s="30">
        <v>0</v>
      </c>
      <c r="N1367" s="30" t="s">
        <v>3672</v>
      </c>
      <c r="O1367" s="30" t="s">
        <v>9936</v>
      </c>
      <c r="P1367" s="30" t="s">
        <v>65</v>
      </c>
      <c r="Q1367" s="30">
        <v>0</v>
      </c>
      <c r="R1367" s="34"/>
    </row>
    <row r="1368" spans="1:18" hidden="1">
      <c r="A1368" s="40" t="s">
        <v>10650</v>
      </c>
      <c r="B1368" s="30" t="s">
        <v>10649</v>
      </c>
      <c r="C1368" s="30"/>
      <c r="D1368" s="35">
        <v>34187</v>
      </c>
      <c r="E1368" s="70">
        <v>395.67</v>
      </c>
      <c r="F1368" s="156" t="s">
        <v>3722</v>
      </c>
      <c r="G1368" s="156"/>
      <c r="H1368" s="30" t="s">
        <v>8490</v>
      </c>
      <c r="I1368" s="30" t="s">
        <v>5653</v>
      </c>
      <c r="J1368" s="70">
        <v>-395.67</v>
      </c>
      <c r="K1368" s="70">
        <v>0</v>
      </c>
      <c r="L1368" s="70">
        <v>0</v>
      </c>
      <c r="M1368" s="30">
        <v>0</v>
      </c>
      <c r="N1368" s="30" t="s">
        <v>3672</v>
      </c>
      <c r="O1368" s="30" t="s">
        <v>9936</v>
      </c>
      <c r="P1368" s="30" t="s">
        <v>65</v>
      </c>
      <c r="Q1368" s="30">
        <v>0</v>
      </c>
      <c r="R1368" s="34"/>
    </row>
    <row r="1369" spans="1:18" hidden="1">
      <c r="A1369" s="40" t="s">
        <v>10651</v>
      </c>
      <c r="B1369" s="30" t="s">
        <v>10652</v>
      </c>
      <c r="C1369" s="30"/>
      <c r="D1369" s="35">
        <v>34187</v>
      </c>
      <c r="E1369" s="70">
        <v>343.23</v>
      </c>
      <c r="F1369" s="156" t="s">
        <v>3722</v>
      </c>
      <c r="G1369" s="156"/>
      <c r="H1369" s="30" t="s">
        <v>8490</v>
      </c>
      <c r="I1369" s="30" t="s">
        <v>5653</v>
      </c>
      <c r="J1369" s="70">
        <v>-343.23</v>
      </c>
      <c r="K1369" s="70">
        <v>0</v>
      </c>
      <c r="L1369" s="70">
        <v>0</v>
      </c>
      <c r="M1369" s="30">
        <v>0</v>
      </c>
      <c r="N1369" s="30" t="s">
        <v>3672</v>
      </c>
      <c r="O1369" s="30" t="s">
        <v>9936</v>
      </c>
      <c r="P1369" s="30" t="s">
        <v>65</v>
      </c>
      <c r="Q1369" s="30">
        <v>0</v>
      </c>
      <c r="R1369" s="34"/>
    </row>
    <row r="1370" spans="1:18" hidden="1">
      <c r="A1370" s="40" t="s">
        <v>10653</v>
      </c>
      <c r="B1370" s="30" t="s">
        <v>10654</v>
      </c>
      <c r="C1370" s="30"/>
      <c r="D1370" s="35">
        <v>34187</v>
      </c>
      <c r="E1370" s="70">
        <v>436.5</v>
      </c>
      <c r="F1370" s="156" t="s">
        <v>3722</v>
      </c>
      <c r="G1370" s="156"/>
      <c r="H1370" s="30" t="s">
        <v>8490</v>
      </c>
      <c r="I1370" s="30" t="s">
        <v>5653</v>
      </c>
      <c r="J1370" s="70">
        <v>-436.5</v>
      </c>
      <c r="K1370" s="70">
        <v>0</v>
      </c>
      <c r="L1370" s="70">
        <v>0</v>
      </c>
      <c r="M1370" s="30">
        <v>0</v>
      </c>
      <c r="N1370" s="30" t="s">
        <v>3672</v>
      </c>
      <c r="O1370" s="30" t="s">
        <v>9936</v>
      </c>
      <c r="P1370" s="30" t="s">
        <v>65</v>
      </c>
      <c r="Q1370" s="30">
        <v>0</v>
      </c>
      <c r="R1370" s="34"/>
    </row>
    <row r="1371" spans="1:18" hidden="1">
      <c r="A1371" s="40" t="s">
        <v>10655</v>
      </c>
      <c r="B1371" s="30" t="s">
        <v>10654</v>
      </c>
      <c r="C1371" s="30"/>
      <c r="D1371" s="35">
        <v>34187</v>
      </c>
      <c r="E1371" s="70">
        <v>436.5</v>
      </c>
      <c r="F1371" s="156" t="s">
        <v>3722</v>
      </c>
      <c r="G1371" s="156"/>
      <c r="H1371" s="30" t="s">
        <v>8490</v>
      </c>
      <c r="I1371" s="30" t="s">
        <v>5653</v>
      </c>
      <c r="J1371" s="70">
        <v>-436.5</v>
      </c>
      <c r="K1371" s="70">
        <v>0</v>
      </c>
      <c r="L1371" s="70">
        <v>0</v>
      </c>
      <c r="M1371" s="30">
        <v>0</v>
      </c>
      <c r="N1371" s="30" t="s">
        <v>3672</v>
      </c>
      <c r="O1371" s="30" t="s">
        <v>9936</v>
      </c>
      <c r="P1371" s="30" t="s">
        <v>65</v>
      </c>
      <c r="Q1371" s="30">
        <v>0</v>
      </c>
      <c r="R1371" s="34"/>
    </row>
    <row r="1372" spans="1:18" hidden="1">
      <c r="A1372" s="40" t="s">
        <v>10656</v>
      </c>
      <c r="B1372" s="30" t="s">
        <v>10654</v>
      </c>
      <c r="C1372" s="30"/>
      <c r="D1372" s="35">
        <v>34187</v>
      </c>
      <c r="E1372" s="70">
        <v>436.5</v>
      </c>
      <c r="F1372" s="156" t="s">
        <v>3722</v>
      </c>
      <c r="G1372" s="156"/>
      <c r="H1372" s="30" t="s">
        <v>8490</v>
      </c>
      <c r="I1372" s="30" t="s">
        <v>5653</v>
      </c>
      <c r="J1372" s="70">
        <v>-436.5</v>
      </c>
      <c r="K1372" s="70">
        <v>0</v>
      </c>
      <c r="L1372" s="70">
        <v>0</v>
      </c>
      <c r="M1372" s="30">
        <v>0</v>
      </c>
      <c r="N1372" s="30" t="s">
        <v>3672</v>
      </c>
      <c r="O1372" s="30" t="s">
        <v>9936</v>
      </c>
      <c r="P1372" s="30" t="s">
        <v>65</v>
      </c>
      <c r="Q1372" s="30">
        <v>0</v>
      </c>
      <c r="R1372" s="34"/>
    </row>
    <row r="1373" spans="1:18" hidden="1">
      <c r="A1373" s="40" t="s">
        <v>10657</v>
      </c>
      <c r="B1373" s="30" t="s">
        <v>10654</v>
      </c>
      <c r="C1373" s="30"/>
      <c r="D1373" s="35">
        <v>34187</v>
      </c>
      <c r="E1373" s="70">
        <v>436.5</v>
      </c>
      <c r="F1373" s="156" t="s">
        <v>3722</v>
      </c>
      <c r="G1373" s="156"/>
      <c r="H1373" s="30" t="s">
        <v>8490</v>
      </c>
      <c r="I1373" s="30" t="s">
        <v>5653</v>
      </c>
      <c r="J1373" s="70">
        <v>-436.5</v>
      </c>
      <c r="K1373" s="70">
        <v>0</v>
      </c>
      <c r="L1373" s="70">
        <v>0</v>
      </c>
      <c r="M1373" s="30">
        <v>0</v>
      </c>
      <c r="N1373" s="30" t="s">
        <v>3672</v>
      </c>
      <c r="O1373" s="30" t="s">
        <v>9936</v>
      </c>
      <c r="P1373" s="30" t="s">
        <v>65</v>
      </c>
      <c r="Q1373" s="30">
        <v>0</v>
      </c>
      <c r="R1373" s="34"/>
    </row>
    <row r="1374" spans="1:18" hidden="1">
      <c r="A1374" s="40" t="s">
        <v>10658</v>
      </c>
      <c r="B1374" s="30" t="s">
        <v>10659</v>
      </c>
      <c r="C1374" s="30"/>
      <c r="D1374" s="35">
        <v>34187</v>
      </c>
      <c r="E1374" s="70">
        <v>418.58</v>
      </c>
      <c r="F1374" s="156" t="s">
        <v>3722</v>
      </c>
      <c r="G1374" s="156"/>
      <c r="H1374" s="30" t="s">
        <v>8490</v>
      </c>
      <c r="I1374" s="30" t="s">
        <v>5653</v>
      </c>
      <c r="J1374" s="70">
        <v>-418.58</v>
      </c>
      <c r="K1374" s="70">
        <v>0</v>
      </c>
      <c r="L1374" s="70">
        <v>0</v>
      </c>
      <c r="M1374" s="30">
        <v>0</v>
      </c>
      <c r="N1374" s="30" t="s">
        <v>3672</v>
      </c>
      <c r="O1374" s="30" t="s">
        <v>9936</v>
      </c>
      <c r="P1374" s="30" t="s">
        <v>65</v>
      </c>
      <c r="Q1374" s="30">
        <v>0</v>
      </c>
      <c r="R1374" s="34"/>
    </row>
    <row r="1375" spans="1:18" hidden="1">
      <c r="A1375" s="40" t="s">
        <v>10660</v>
      </c>
      <c r="B1375" s="30" t="s">
        <v>10659</v>
      </c>
      <c r="C1375" s="30"/>
      <c r="D1375" s="35">
        <v>34187</v>
      </c>
      <c r="E1375" s="70">
        <v>418.58</v>
      </c>
      <c r="F1375" s="156" t="s">
        <v>3722</v>
      </c>
      <c r="G1375" s="156"/>
      <c r="H1375" s="30" t="s">
        <v>8490</v>
      </c>
      <c r="I1375" s="30" t="s">
        <v>5653</v>
      </c>
      <c r="J1375" s="70">
        <v>-418.58</v>
      </c>
      <c r="K1375" s="70">
        <v>0</v>
      </c>
      <c r="L1375" s="70">
        <v>0</v>
      </c>
      <c r="M1375" s="30">
        <v>0</v>
      </c>
      <c r="N1375" s="30" t="s">
        <v>3672</v>
      </c>
      <c r="O1375" s="30" t="s">
        <v>9936</v>
      </c>
      <c r="P1375" s="30" t="s">
        <v>65</v>
      </c>
      <c r="Q1375" s="30">
        <v>0</v>
      </c>
      <c r="R1375" s="34"/>
    </row>
    <row r="1376" spans="1:18" hidden="1">
      <c r="A1376" s="40" t="s">
        <v>10661</v>
      </c>
      <c r="B1376" s="30" t="s">
        <v>10662</v>
      </c>
      <c r="C1376" s="30"/>
      <c r="D1376" s="35">
        <v>34187</v>
      </c>
      <c r="E1376" s="70">
        <v>406.63</v>
      </c>
      <c r="F1376" s="156" t="s">
        <v>3722</v>
      </c>
      <c r="G1376" s="156"/>
      <c r="H1376" s="30" t="s">
        <v>8490</v>
      </c>
      <c r="I1376" s="30" t="s">
        <v>5653</v>
      </c>
      <c r="J1376" s="70">
        <v>-406.63</v>
      </c>
      <c r="K1376" s="70">
        <v>0</v>
      </c>
      <c r="L1376" s="70">
        <v>0</v>
      </c>
      <c r="M1376" s="30">
        <v>0</v>
      </c>
      <c r="N1376" s="30" t="s">
        <v>3672</v>
      </c>
      <c r="O1376" s="30" t="s">
        <v>9936</v>
      </c>
      <c r="P1376" s="30" t="s">
        <v>65</v>
      </c>
      <c r="Q1376" s="30">
        <v>0</v>
      </c>
      <c r="R1376" s="34"/>
    </row>
    <row r="1377" spans="1:18" hidden="1">
      <c r="A1377" s="40" t="s">
        <v>10663</v>
      </c>
      <c r="B1377" s="30" t="s">
        <v>10662</v>
      </c>
      <c r="C1377" s="30"/>
      <c r="D1377" s="35">
        <v>34187</v>
      </c>
      <c r="E1377" s="70">
        <v>406.63</v>
      </c>
      <c r="F1377" s="156" t="s">
        <v>3722</v>
      </c>
      <c r="G1377" s="156"/>
      <c r="H1377" s="30" t="s">
        <v>8490</v>
      </c>
      <c r="I1377" s="30" t="s">
        <v>5653</v>
      </c>
      <c r="J1377" s="70">
        <v>-406.63</v>
      </c>
      <c r="K1377" s="70">
        <v>0</v>
      </c>
      <c r="L1377" s="70">
        <v>0</v>
      </c>
      <c r="M1377" s="30">
        <v>0</v>
      </c>
      <c r="N1377" s="30" t="s">
        <v>3672</v>
      </c>
      <c r="O1377" s="30" t="s">
        <v>9936</v>
      </c>
      <c r="P1377" s="30" t="s">
        <v>65</v>
      </c>
      <c r="Q1377" s="30">
        <v>0</v>
      </c>
      <c r="R1377" s="34"/>
    </row>
    <row r="1378" spans="1:18" hidden="1">
      <c r="A1378" s="40" t="s">
        <v>10664</v>
      </c>
      <c r="B1378" s="30" t="s">
        <v>10665</v>
      </c>
      <c r="C1378" s="30"/>
      <c r="D1378" s="35">
        <v>34187</v>
      </c>
      <c r="E1378" s="70">
        <v>436.5</v>
      </c>
      <c r="F1378" s="156" t="s">
        <v>3722</v>
      </c>
      <c r="G1378" s="156"/>
      <c r="H1378" s="30" t="s">
        <v>8490</v>
      </c>
      <c r="I1378" s="30" t="s">
        <v>5653</v>
      </c>
      <c r="J1378" s="70">
        <v>-436.5</v>
      </c>
      <c r="K1378" s="70">
        <v>0</v>
      </c>
      <c r="L1378" s="70">
        <v>0</v>
      </c>
      <c r="M1378" s="30">
        <v>0</v>
      </c>
      <c r="N1378" s="30" t="s">
        <v>3672</v>
      </c>
      <c r="O1378" s="30" t="s">
        <v>9936</v>
      </c>
      <c r="P1378" s="30" t="s">
        <v>65</v>
      </c>
      <c r="Q1378" s="30">
        <v>0</v>
      </c>
      <c r="R1378" s="34"/>
    </row>
    <row r="1379" spans="1:18" hidden="1">
      <c r="A1379" s="40" t="s">
        <v>10666</v>
      </c>
      <c r="B1379" s="30" t="s">
        <v>10665</v>
      </c>
      <c r="C1379" s="30"/>
      <c r="D1379" s="35">
        <v>34187</v>
      </c>
      <c r="E1379" s="70">
        <v>436.5</v>
      </c>
      <c r="F1379" s="156" t="s">
        <v>3722</v>
      </c>
      <c r="G1379" s="156"/>
      <c r="H1379" s="30" t="s">
        <v>8490</v>
      </c>
      <c r="I1379" s="30" t="s">
        <v>5653</v>
      </c>
      <c r="J1379" s="70">
        <v>-436.5</v>
      </c>
      <c r="K1379" s="70">
        <v>0</v>
      </c>
      <c r="L1379" s="70">
        <v>0</v>
      </c>
      <c r="M1379" s="30">
        <v>0</v>
      </c>
      <c r="N1379" s="30" t="s">
        <v>3672</v>
      </c>
      <c r="O1379" s="30" t="s">
        <v>9936</v>
      </c>
      <c r="P1379" s="30" t="s">
        <v>65</v>
      </c>
      <c r="Q1379" s="30">
        <v>0</v>
      </c>
      <c r="R1379" s="34"/>
    </row>
    <row r="1380" spans="1:18" hidden="1">
      <c r="A1380" s="40" t="s">
        <v>10667</v>
      </c>
      <c r="B1380" s="30" t="s">
        <v>10668</v>
      </c>
      <c r="C1380" s="30"/>
      <c r="D1380" s="35">
        <v>34187</v>
      </c>
      <c r="E1380" s="70">
        <v>1475.47</v>
      </c>
      <c r="F1380" s="156" t="s">
        <v>3722</v>
      </c>
      <c r="G1380" s="156"/>
      <c r="H1380" s="30" t="s">
        <v>8490</v>
      </c>
      <c r="I1380" s="30" t="s">
        <v>5653</v>
      </c>
      <c r="J1380" s="70">
        <v>-1475.47</v>
      </c>
      <c r="K1380" s="70">
        <v>0</v>
      </c>
      <c r="L1380" s="70">
        <v>0</v>
      </c>
      <c r="M1380" s="30">
        <v>0</v>
      </c>
      <c r="N1380" s="30" t="s">
        <v>3672</v>
      </c>
      <c r="O1380" s="30" t="s">
        <v>9936</v>
      </c>
      <c r="P1380" s="30" t="s">
        <v>65</v>
      </c>
      <c r="Q1380" s="30">
        <v>0</v>
      </c>
      <c r="R1380" s="34"/>
    </row>
    <row r="1381" spans="1:18" hidden="1">
      <c r="A1381" s="40" t="s">
        <v>10669</v>
      </c>
      <c r="B1381" s="30" t="s">
        <v>10668</v>
      </c>
      <c r="C1381" s="30"/>
      <c r="D1381" s="35">
        <v>34187</v>
      </c>
      <c r="E1381" s="70">
        <v>452.1</v>
      </c>
      <c r="F1381" s="156" t="s">
        <v>3722</v>
      </c>
      <c r="G1381" s="156"/>
      <c r="H1381" s="30" t="s">
        <v>8490</v>
      </c>
      <c r="I1381" s="30" t="s">
        <v>5653</v>
      </c>
      <c r="J1381" s="70">
        <v>-452.1</v>
      </c>
      <c r="K1381" s="70">
        <v>0</v>
      </c>
      <c r="L1381" s="70">
        <v>0</v>
      </c>
      <c r="M1381" s="30">
        <v>0</v>
      </c>
      <c r="N1381" s="30" t="s">
        <v>3672</v>
      </c>
      <c r="O1381" s="30" t="s">
        <v>9936</v>
      </c>
      <c r="P1381" s="30" t="s">
        <v>65</v>
      </c>
      <c r="Q1381" s="30">
        <v>0</v>
      </c>
      <c r="R1381" s="34"/>
    </row>
    <row r="1382" spans="1:18" hidden="1">
      <c r="A1382" s="40" t="s">
        <v>10670</v>
      </c>
      <c r="B1382" s="30" t="s">
        <v>10668</v>
      </c>
      <c r="C1382" s="30"/>
      <c r="D1382" s="35">
        <v>34187</v>
      </c>
      <c r="E1382" s="70">
        <v>452.1</v>
      </c>
      <c r="F1382" s="156" t="s">
        <v>3722</v>
      </c>
      <c r="G1382" s="156"/>
      <c r="H1382" s="30" t="s">
        <v>8490</v>
      </c>
      <c r="I1382" s="30" t="s">
        <v>5653</v>
      </c>
      <c r="J1382" s="70">
        <v>-452.1</v>
      </c>
      <c r="K1382" s="70">
        <v>0</v>
      </c>
      <c r="L1382" s="70">
        <v>0</v>
      </c>
      <c r="M1382" s="30">
        <v>0</v>
      </c>
      <c r="N1382" s="30" t="s">
        <v>3672</v>
      </c>
      <c r="O1382" s="30" t="s">
        <v>9936</v>
      </c>
      <c r="P1382" s="30" t="s">
        <v>65</v>
      </c>
      <c r="Q1382" s="30">
        <v>0</v>
      </c>
      <c r="R1382" s="34"/>
    </row>
    <row r="1383" spans="1:18" hidden="1">
      <c r="A1383" s="40" t="s">
        <v>10671</v>
      </c>
      <c r="B1383" s="30" t="s">
        <v>10672</v>
      </c>
      <c r="C1383" s="30"/>
      <c r="D1383" s="35">
        <v>34187</v>
      </c>
      <c r="E1383" s="70">
        <v>472.68</v>
      </c>
      <c r="F1383" s="156" t="s">
        <v>3722</v>
      </c>
      <c r="G1383" s="156"/>
      <c r="H1383" s="30" t="s">
        <v>8490</v>
      </c>
      <c r="I1383" s="30" t="s">
        <v>5653</v>
      </c>
      <c r="J1383" s="70">
        <v>-472.68</v>
      </c>
      <c r="K1383" s="70">
        <v>0</v>
      </c>
      <c r="L1383" s="70">
        <v>0</v>
      </c>
      <c r="M1383" s="30">
        <v>0</v>
      </c>
      <c r="N1383" s="30" t="s">
        <v>3672</v>
      </c>
      <c r="O1383" s="30" t="s">
        <v>9936</v>
      </c>
      <c r="P1383" s="30" t="s">
        <v>65</v>
      </c>
      <c r="Q1383" s="30">
        <v>0</v>
      </c>
      <c r="R1383" s="34"/>
    </row>
    <row r="1384" spans="1:18" hidden="1">
      <c r="A1384" s="40" t="s">
        <v>10673</v>
      </c>
      <c r="B1384" s="30" t="s">
        <v>10672</v>
      </c>
      <c r="C1384" s="30"/>
      <c r="D1384" s="35">
        <v>34187</v>
      </c>
      <c r="E1384" s="70">
        <v>472.68</v>
      </c>
      <c r="F1384" s="156" t="s">
        <v>3722</v>
      </c>
      <c r="G1384" s="156"/>
      <c r="H1384" s="30" t="s">
        <v>8490</v>
      </c>
      <c r="I1384" s="30" t="s">
        <v>5653</v>
      </c>
      <c r="J1384" s="70">
        <v>-472.68</v>
      </c>
      <c r="K1384" s="70">
        <v>0</v>
      </c>
      <c r="L1384" s="70">
        <v>0</v>
      </c>
      <c r="M1384" s="30">
        <v>0</v>
      </c>
      <c r="N1384" s="30" t="s">
        <v>3672</v>
      </c>
      <c r="O1384" s="30" t="s">
        <v>9936</v>
      </c>
      <c r="P1384" s="30" t="s">
        <v>65</v>
      </c>
      <c r="Q1384" s="30">
        <v>0</v>
      </c>
      <c r="R1384" s="34"/>
    </row>
    <row r="1385" spans="1:18" hidden="1">
      <c r="A1385" s="40" t="s">
        <v>10674</v>
      </c>
      <c r="B1385" s="30" t="s">
        <v>10675</v>
      </c>
      <c r="C1385" s="30"/>
      <c r="D1385" s="35">
        <v>34187</v>
      </c>
      <c r="E1385" s="70">
        <v>389.36</v>
      </c>
      <c r="F1385" s="156" t="s">
        <v>3722</v>
      </c>
      <c r="G1385" s="156"/>
      <c r="H1385" s="30" t="s">
        <v>8490</v>
      </c>
      <c r="I1385" s="30" t="s">
        <v>5653</v>
      </c>
      <c r="J1385" s="70">
        <v>-389.36</v>
      </c>
      <c r="K1385" s="70">
        <v>0</v>
      </c>
      <c r="L1385" s="70">
        <v>0</v>
      </c>
      <c r="M1385" s="30">
        <v>0</v>
      </c>
      <c r="N1385" s="30" t="s">
        <v>3672</v>
      </c>
      <c r="O1385" s="30" t="s">
        <v>9936</v>
      </c>
      <c r="P1385" s="30" t="s">
        <v>65</v>
      </c>
      <c r="Q1385" s="30">
        <v>0</v>
      </c>
      <c r="R1385" s="34"/>
    </row>
    <row r="1386" spans="1:18" hidden="1">
      <c r="A1386" s="40" t="s">
        <v>10676</v>
      </c>
      <c r="B1386" s="30" t="s">
        <v>10675</v>
      </c>
      <c r="C1386" s="30"/>
      <c r="D1386" s="35">
        <v>34187</v>
      </c>
      <c r="E1386" s="70">
        <v>389.36</v>
      </c>
      <c r="F1386" s="156" t="s">
        <v>3722</v>
      </c>
      <c r="G1386" s="156"/>
      <c r="H1386" s="30" t="s">
        <v>8490</v>
      </c>
      <c r="I1386" s="30" t="s">
        <v>5653</v>
      </c>
      <c r="J1386" s="70">
        <v>-389.36</v>
      </c>
      <c r="K1386" s="70">
        <v>0</v>
      </c>
      <c r="L1386" s="70">
        <v>0</v>
      </c>
      <c r="M1386" s="30">
        <v>0</v>
      </c>
      <c r="N1386" s="30" t="s">
        <v>3672</v>
      </c>
      <c r="O1386" s="30" t="s">
        <v>9936</v>
      </c>
      <c r="P1386" s="30" t="s">
        <v>65</v>
      </c>
      <c r="Q1386" s="30">
        <v>0</v>
      </c>
      <c r="R1386" s="34"/>
    </row>
    <row r="1387" spans="1:18" hidden="1">
      <c r="A1387" s="40" t="s">
        <v>10677</v>
      </c>
      <c r="B1387" s="30" t="s">
        <v>10675</v>
      </c>
      <c r="C1387" s="30"/>
      <c r="D1387" s="35">
        <v>34187</v>
      </c>
      <c r="E1387" s="70">
        <v>477.33</v>
      </c>
      <c r="F1387" s="156" t="s">
        <v>3722</v>
      </c>
      <c r="G1387" s="156"/>
      <c r="H1387" s="30" t="s">
        <v>8490</v>
      </c>
      <c r="I1387" s="30" t="s">
        <v>5653</v>
      </c>
      <c r="J1387" s="70">
        <v>-477.33</v>
      </c>
      <c r="K1387" s="70">
        <v>0</v>
      </c>
      <c r="L1387" s="70">
        <v>0</v>
      </c>
      <c r="M1387" s="30">
        <v>0</v>
      </c>
      <c r="N1387" s="30" t="s">
        <v>3672</v>
      </c>
      <c r="O1387" s="30" t="s">
        <v>9936</v>
      </c>
      <c r="P1387" s="30" t="s">
        <v>65</v>
      </c>
      <c r="Q1387" s="30">
        <v>0</v>
      </c>
      <c r="R1387" s="34"/>
    </row>
    <row r="1388" spans="1:18" hidden="1">
      <c r="A1388" s="40" t="s">
        <v>10678</v>
      </c>
      <c r="B1388" s="30" t="s">
        <v>10679</v>
      </c>
      <c r="C1388" s="30"/>
      <c r="D1388" s="35">
        <v>34187</v>
      </c>
      <c r="E1388" s="70">
        <v>439.49</v>
      </c>
      <c r="F1388" s="156" t="s">
        <v>3722</v>
      </c>
      <c r="G1388" s="156"/>
      <c r="H1388" s="30" t="s">
        <v>8490</v>
      </c>
      <c r="I1388" s="30" t="s">
        <v>5653</v>
      </c>
      <c r="J1388" s="70">
        <v>-439.49</v>
      </c>
      <c r="K1388" s="70">
        <v>0</v>
      </c>
      <c r="L1388" s="70">
        <v>0</v>
      </c>
      <c r="M1388" s="30">
        <v>0</v>
      </c>
      <c r="N1388" s="30" t="s">
        <v>3672</v>
      </c>
      <c r="O1388" s="30" t="s">
        <v>9936</v>
      </c>
      <c r="P1388" s="30" t="s">
        <v>65</v>
      </c>
      <c r="Q1388" s="30">
        <v>0</v>
      </c>
      <c r="R1388" s="34"/>
    </row>
    <row r="1389" spans="1:18" hidden="1">
      <c r="A1389" s="40" t="s">
        <v>10680</v>
      </c>
      <c r="B1389" s="30" t="s">
        <v>3939</v>
      </c>
      <c r="C1389" s="30"/>
      <c r="D1389" s="35">
        <v>34187</v>
      </c>
      <c r="E1389" s="70">
        <v>380.07</v>
      </c>
      <c r="F1389" s="156" t="s">
        <v>3722</v>
      </c>
      <c r="G1389" s="156"/>
      <c r="H1389" s="30" t="s">
        <v>8490</v>
      </c>
      <c r="I1389" s="30" t="s">
        <v>5653</v>
      </c>
      <c r="J1389" s="70">
        <v>-380.07</v>
      </c>
      <c r="K1389" s="70">
        <v>0</v>
      </c>
      <c r="L1389" s="70">
        <v>0</v>
      </c>
      <c r="M1389" s="30">
        <v>0</v>
      </c>
      <c r="N1389" s="30" t="s">
        <v>3672</v>
      </c>
      <c r="O1389" s="30" t="s">
        <v>9936</v>
      </c>
      <c r="P1389" s="30" t="s">
        <v>65</v>
      </c>
      <c r="Q1389" s="30">
        <v>0</v>
      </c>
      <c r="R1389" s="34"/>
    </row>
    <row r="1390" spans="1:18" hidden="1">
      <c r="A1390" s="40" t="s">
        <v>10681</v>
      </c>
      <c r="B1390" s="30" t="s">
        <v>3939</v>
      </c>
      <c r="C1390" s="30"/>
      <c r="D1390" s="35">
        <v>34187</v>
      </c>
      <c r="E1390" s="70">
        <v>621.39</v>
      </c>
      <c r="F1390" s="156" t="s">
        <v>3722</v>
      </c>
      <c r="G1390" s="156"/>
      <c r="H1390" s="30" t="s">
        <v>8490</v>
      </c>
      <c r="I1390" s="30" t="s">
        <v>5653</v>
      </c>
      <c r="J1390" s="70">
        <v>-621.39</v>
      </c>
      <c r="K1390" s="70">
        <v>0</v>
      </c>
      <c r="L1390" s="70">
        <v>0</v>
      </c>
      <c r="M1390" s="30">
        <v>0</v>
      </c>
      <c r="N1390" s="30" t="s">
        <v>3672</v>
      </c>
      <c r="O1390" s="30" t="s">
        <v>9936</v>
      </c>
      <c r="P1390" s="30" t="s">
        <v>65</v>
      </c>
      <c r="Q1390" s="30">
        <v>0</v>
      </c>
      <c r="R1390" s="34"/>
    </row>
    <row r="1391" spans="1:18" hidden="1">
      <c r="A1391" s="40" t="s">
        <v>10399</v>
      </c>
      <c r="B1391" s="30" t="s">
        <v>10400</v>
      </c>
      <c r="C1391" s="30"/>
      <c r="D1391" s="35">
        <v>34186</v>
      </c>
      <c r="E1391" s="70">
        <v>6756.42</v>
      </c>
      <c r="F1391" s="156" t="s">
        <v>3722</v>
      </c>
      <c r="G1391" s="156"/>
      <c r="H1391" s="30" t="s">
        <v>6188</v>
      </c>
      <c r="I1391" s="30" t="s">
        <v>5653</v>
      </c>
      <c r="J1391" s="70">
        <v>-6756.42</v>
      </c>
      <c r="K1391" s="70">
        <v>0</v>
      </c>
      <c r="L1391" s="70">
        <v>0</v>
      </c>
      <c r="M1391" s="30">
        <v>0</v>
      </c>
      <c r="N1391" s="30" t="s">
        <v>3672</v>
      </c>
      <c r="O1391" s="30" t="s">
        <v>6189</v>
      </c>
      <c r="P1391" s="30" t="s">
        <v>6190</v>
      </c>
      <c r="Q1391" s="30">
        <v>0</v>
      </c>
      <c r="R1391" s="34"/>
    </row>
    <row r="1392" spans="1:18" hidden="1">
      <c r="A1392" s="40" t="s">
        <v>10401</v>
      </c>
      <c r="B1392" s="30" t="s">
        <v>488</v>
      </c>
      <c r="C1392" s="30"/>
      <c r="D1392" s="35">
        <v>34186</v>
      </c>
      <c r="E1392" s="70">
        <v>16355.47</v>
      </c>
      <c r="F1392" s="156" t="s">
        <v>3722</v>
      </c>
      <c r="G1392" s="156"/>
      <c r="H1392" s="30" t="s">
        <v>315</v>
      </c>
      <c r="I1392" s="30" t="s">
        <v>5653</v>
      </c>
      <c r="J1392" s="70">
        <v>-16355.47</v>
      </c>
      <c r="K1392" s="70">
        <v>0</v>
      </c>
      <c r="L1392" s="70">
        <v>0</v>
      </c>
      <c r="M1392" s="30">
        <v>0</v>
      </c>
      <c r="N1392" s="30" t="s">
        <v>3672</v>
      </c>
      <c r="O1392" s="30" t="s">
        <v>7984</v>
      </c>
      <c r="P1392" s="30" t="s">
        <v>29</v>
      </c>
      <c r="Q1392" s="30">
        <v>0</v>
      </c>
      <c r="R1392" s="34"/>
    </row>
    <row r="1393" spans="1:18" hidden="1">
      <c r="A1393" s="40" t="s">
        <v>10410</v>
      </c>
      <c r="B1393" s="30" t="s">
        <v>10411</v>
      </c>
      <c r="C1393" s="30"/>
      <c r="D1393" s="35">
        <v>34186</v>
      </c>
      <c r="E1393" s="70">
        <v>21487.98</v>
      </c>
      <c r="F1393" s="156" t="s">
        <v>3722</v>
      </c>
      <c r="G1393" s="156"/>
      <c r="H1393" s="30" t="s">
        <v>315</v>
      </c>
      <c r="I1393" s="30" t="s">
        <v>5653</v>
      </c>
      <c r="J1393" s="70">
        <v>-21487.98</v>
      </c>
      <c r="K1393" s="70">
        <v>0</v>
      </c>
      <c r="L1393" s="70">
        <v>0</v>
      </c>
      <c r="M1393" s="30">
        <v>0</v>
      </c>
      <c r="N1393" s="30" t="s">
        <v>3672</v>
      </c>
      <c r="O1393" s="30" t="s">
        <v>7984</v>
      </c>
      <c r="P1393" s="30" t="s">
        <v>29</v>
      </c>
      <c r="Q1393" s="30">
        <v>0</v>
      </c>
      <c r="R1393" s="34"/>
    </row>
    <row r="1394" spans="1:18" hidden="1">
      <c r="A1394" s="40" t="s">
        <v>10412</v>
      </c>
      <c r="B1394" s="30" t="s">
        <v>10413</v>
      </c>
      <c r="C1394" s="30"/>
      <c r="D1394" s="35">
        <v>34186</v>
      </c>
      <c r="E1394" s="70">
        <v>831.37</v>
      </c>
      <c r="F1394" s="156" t="s">
        <v>3722</v>
      </c>
      <c r="G1394" s="156"/>
      <c r="H1394" s="30" t="s">
        <v>315</v>
      </c>
      <c r="I1394" s="30" t="s">
        <v>5653</v>
      </c>
      <c r="J1394" s="70">
        <v>-831.37</v>
      </c>
      <c r="K1394" s="70">
        <v>0</v>
      </c>
      <c r="L1394" s="70">
        <v>0</v>
      </c>
      <c r="M1394" s="30">
        <v>0</v>
      </c>
      <c r="N1394" s="30" t="s">
        <v>3672</v>
      </c>
      <c r="O1394" s="30" t="s">
        <v>7984</v>
      </c>
      <c r="P1394" s="30" t="s">
        <v>29</v>
      </c>
      <c r="Q1394" s="30">
        <v>0</v>
      </c>
      <c r="R1394" s="34"/>
    </row>
    <row r="1395" spans="1:18" hidden="1">
      <c r="A1395" s="40" t="s">
        <v>10414</v>
      </c>
      <c r="B1395" s="30" t="s">
        <v>613</v>
      </c>
      <c r="C1395" s="30"/>
      <c r="D1395" s="35">
        <v>34186</v>
      </c>
      <c r="E1395" s="70">
        <v>761.93</v>
      </c>
      <c r="F1395" s="156" t="s">
        <v>3722</v>
      </c>
      <c r="G1395" s="156"/>
      <c r="H1395" s="30" t="s">
        <v>315</v>
      </c>
      <c r="I1395" s="30" t="s">
        <v>5653</v>
      </c>
      <c r="J1395" s="70">
        <v>-761.93</v>
      </c>
      <c r="K1395" s="70">
        <v>0</v>
      </c>
      <c r="L1395" s="70">
        <v>0</v>
      </c>
      <c r="M1395" s="30">
        <v>0</v>
      </c>
      <c r="N1395" s="30" t="s">
        <v>3672</v>
      </c>
      <c r="O1395" s="30" t="s">
        <v>7984</v>
      </c>
      <c r="P1395" s="30" t="s">
        <v>29</v>
      </c>
      <c r="Q1395" s="30">
        <v>0</v>
      </c>
      <c r="R1395" s="34"/>
    </row>
    <row r="1396" spans="1:18" hidden="1">
      <c r="A1396" s="40" t="s">
        <v>10415</v>
      </c>
      <c r="B1396" s="30" t="s">
        <v>10416</v>
      </c>
      <c r="C1396" s="30"/>
      <c r="D1396" s="35">
        <v>34186</v>
      </c>
      <c r="E1396" s="70">
        <v>612.13</v>
      </c>
      <c r="F1396" s="156" t="s">
        <v>3722</v>
      </c>
      <c r="G1396" s="156"/>
      <c r="H1396" s="30" t="s">
        <v>6188</v>
      </c>
      <c r="I1396" s="30" t="s">
        <v>5653</v>
      </c>
      <c r="J1396" s="70">
        <v>-612.13</v>
      </c>
      <c r="K1396" s="70">
        <v>0</v>
      </c>
      <c r="L1396" s="70">
        <v>0</v>
      </c>
      <c r="M1396" s="30">
        <v>0</v>
      </c>
      <c r="N1396" s="30" t="s">
        <v>3672</v>
      </c>
      <c r="O1396" s="30" t="s">
        <v>6189</v>
      </c>
      <c r="P1396" s="30" t="s">
        <v>6190</v>
      </c>
      <c r="Q1396" s="30">
        <v>0</v>
      </c>
      <c r="R1396" s="34"/>
    </row>
    <row r="1397" spans="1:18" hidden="1">
      <c r="A1397" s="40" t="s">
        <v>10471</v>
      </c>
      <c r="B1397" s="30" t="s">
        <v>488</v>
      </c>
      <c r="C1397" s="30"/>
      <c r="D1397" s="35">
        <v>34186</v>
      </c>
      <c r="E1397" s="70">
        <v>1054.31</v>
      </c>
      <c r="F1397" s="156" t="s">
        <v>3722</v>
      </c>
      <c r="G1397" s="156"/>
      <c r="H1397" s="30" t="s">
        <v>439</v>
      </c>
      <c r="I1397" s="30" t="s">
        <v>5653</v>
      </c>
      <c r="J1397" s="70">
        <v>-1054.31</v>
      </c>
      <c r="K1397" s="70">
        <v>0</v>
      </c>
      <c r="L1397" s="70">
        <v>0</v>
      </c>
      <c r="M1397" s="30">
        <v>0</v>
      </c>
      <c r="N1397" s="30" t="s">
        <v>3672</v>
      </c>
      <c r="O1397" s="30" t="s">
        <v>8562</v>
      </c>
      <c r="P1397" s="30" t="s">
        <v>99</v>
      </c>
      <c r="Q1397" s="30">
        <v>0</v>
      </c>
      <c r="R1397" s="34"/>
    </row>
    <row r="1398" spans="1:18" hidden="1">
      <c r="A1398" s="40" t="s">
        <v>10483</v>
      </c>
      <c r="B1398" s="30" t="s">
        <v>10155</v>
      </c>
      <c r="C1398" s="30"/>
      <c r="D1398" s="35">
        <v>34186</v>
      </c>
      <c r="E1398" s="70">
        <v>764.19</v>
      </c>
      <c r="F1398" s="156" t="s">
        <v>3722</v>
      </c>
      <c r="G1398" s="156"/>
      <c r="H1398" s="30" t="s">
        <v>439</v>
      </c>
      <c r="I1398" s="30" t="s">
        <v>5653</v>
      </c>
      <c r="J1398" s="70">
        <v>-764.19</v>
      </c>
      <c r="K1398" s="70">
        <v>0</v>
      </c>
      <c r="L1398" s="70">
        <v>0</v>
      </c>
      <c r="M1398" s="30">
        <v>0</v>
      </c>
      <c r="N1398" s="30" t="s">
        <v>3672</v>
      </c>
      <c r="O1398" s="30" t="s">
        <v>8562</v>
      </c>
      <c r="P1398" s="30" t="s">
        <v>99</v>
      </c>
      <c r="Q1398" s="30">
        <v>0</v>
      </c>
      <c r="R1398" s="34"/>
    </row>
    <row r="1399" spans="1:18" hidden="1">
      <c r="A1399" s="40" t="s">
        <v>10484</v>
      </c>
      <c r="B1399" s="30" t="s">
        <v>10155</v>
      </c>
      <c r="C1399" s="30"/>
      <c r="D1399" s="35">
        <v>34186</v>
      </c>
      <c r="E1399" s="70">
        <v>764.19</v>
      </c>
      <c r="F1399" s="156" t="s">
        <v>3722</v>
      </c>
      <c r="G1399" s="156"/>
      <c r="H1399" s="30" t="s">
        <v>6188</v>
      </c>
      <c r="I1399" s="30" t="s">
        <v>5653</v>
      </c>
      <c r="J1399" s="70">
        <v>-764.19</v>
      </c>
      <c r="K1399" s="70">
        <v>0</v>
      </c>
      <c r="L1399" s="70">
        <v>0</v>
      </c>
      <c r="M1399" s="30">
        <v>0</v>
      </c>
      <c r="N1399" s="30" t="s">
        <v>3672</v>
      </c>
      <c r="O1399" s="30" t="s">
        <v>6189</v>
      </c>
      <c r="P1399" s="30" t="s">
        <v>6190</v>
      </c>
      <c r="Q1399" s="30">
        <v>0</v>
      </c>
      <c r="R1399" s="34"/>
    </row>
    <row r="1400" spans="1:18" hidden="1">
      <c r="A1400" s="40" t="s">
        <v>10519</v>
      </c>
      <c r="B1400" s="30" t="s">
        <v>10416</v>
      </c>
      <c r="C1400" s="30"/>
      <c r="D1400" s="35">
        <v>34186</v>
      </c>
      <c r="E1400" s="70">
        <v>593.51</v>
      </c>
      <c r="F1400" s="156" t="s">
        <v>3722</v>
      </c>
      <c r="G1400" s="156"/>
      <c r="H1400" s="30" t="s">
        <v>8129</v>
      </c>
      <c r="I1400" s="30" t="s">
        <v>5653</v>
      </c>
      <c r="J1400" s="70">
        <v>-593.51</v>
      </c>
      <c r="K1400" s="70">
        <v>0</v>
      </c>
      <c r="L1400" s="70">
        <v>0</v>
      </c>
      <c r="M1400" s="30">
        <v>0</v>
      </c>
      <c r="N1400" s="30" t="s">
        <v>3672</v>
      </c>
      <c r="O1400" s="30" t="s">
        <v>8626</v>
      </c>
      <c r="P1400" s="30" t="s">
        <v>18</v>
      </c>
      <c r="Q1400" s="30">
        <v>0</v>
      </c>
      <c r="R1400" s="34"/>
    </row>
    <row r="1401" spans="1:18" hidden="1">
      <c r="A1401" s="40" t="s">
        <v>2744</v>
      </c>
      <c r="B1401" s="30" t="s">
        <v>2745</v>
      </c>
      <c r="C1401" s="30"/>
      <c r="D1401" s="35">
        <v>34186</v>
      </c>
      <c r="E1401" s="70">
        <v>19060.41</v>
      </c>
      <c r="F1401" s="156" t="s">
        <v>3722</v>
      </c>
      <c r="G1401" s="156"/>
      <c r="H1401" s="30" t="s">
        <v>679</v>
      </c>
      <c r="I1401" s="30" t="s">
        <v>5653</v>
      </c>
      <c r="J1401" s="70">
        <v>-19060.41</v>
      </c>
      <c r="K1401" s="70">
        <v>0</v>
      </c>
      <c r="L1401" s="70">
        <v>0</v>
      </c>
      <c r="M1401" s="30">
        <v>0</v>
      </c>
      <c r="N1401" s="30" t="s">
        <v>3672</v>
      </c>
      <c r="O1401" s="30" t="s">
        <v>3673</v>
      </c>
      <c r="P1401" s="30" t="s">
        <v>59</v>
      </c>
      <c r="Q1401" s="30">
        <v>0</v>
      </c>
      <c r="R1401" s="34"/>
    </row>
    <row r="1402" spans="1:18" hidden="1">
      <c r="A1402" s="40" t="s">
        <v>10603</v>
      </c>
      <c r="B1402" s="30" t="s">
        <v>10604</v>
      </c>
      <c r="C1402" s="30"/>
      <c r="D1402" s="35">
        <v>34186</v>
      </c>
      <c r="E1402" s="70">
        <v>20718.580000000002</v>
      </c>
      <c r="F1402" s="156" t="s">
        <v>3722</v>
      </c>
      <c r="G1402" s="156"/>
      <c r="H1402" s="30" t="s">
        <v>755</v>
      </c>
      <c r="I1402" s="30" t="s">
        <v>5653</v>
      </c>
      <c r="J1402" s="70">
        <v>-20718.580000000002</v>
      </c>
      <c r="K1402" s="70">
        <v>0</v>
      </c>
      <c r="L1402" s="70">
        <v>0</v>
      </c>
      <c r="M1402" s="30">
        <v>0</v>
      </c>
      <c r="N1402" s="30" t="s">
        <v>3672</v>
      </c>
      <c r="O1402" s="30" t="s">
        <v>7684</v>
      </c>
      <c r="P1402" s="30" t="s">
        <v>122</v>
      </c>
      <c r="Q1402" s="30">
        <v>0</v>
      </c>
      <c r="R1402" s="34"/>
    </row>
    <row r="1403" spans="1:18" hidden="1">
      <c r="A1403" s="40" t="s">
        <v>10612</v>
      </c>
      <c r="B1403" s="30" t="s">
        <v>10613</v>
      </c>
      <c r="C1403" s="30"/>
      <c r="D1403" s="35">
        <v>34186</v>
      </c>
      <c r="E1403" s="70">
        <v>13257.49</v>
      </c>
      <c r="F1403" s="156" t="s">
        <v>3722</v>
      </c>
      <c r="G1403" s="156"/>
      <c r="H1403" s="30" t="s">
        <v>439</v>
      </c>
      <c r="I1403" s="30" t="s">
        <v>5653</v>
      </c>
      <c r="J1403" s="70">
        <v>-13257.49</v>
      </c>
      <c r="K1403" s="70">
        <v>0</v>
      </c>
      <c r="L1403" s="70">
        <v>0</v>
      </c>
      <c r="M1403" s="30">
        <v>0</v>
      </c>
      <c r="N1403" s="30" t="s">
        <v>3672</v>
      </c>
      <c r="O1403" s="30" t="s">
        <v>8562</v>
      </c>
      <c r="P1403" s="30" t="s">
        <v>99</v>
      </c>
      <c r="Q1403" s="30">
        <v>0</v>
      </c>
      <c r="R1403" s="34"/>
    </row>
    <row r="1404" spans="1:18" hidden="1">
      <c r="A1404" s="40" t="s">
        <v>10479</v>
      </c>
      <c r="B1404" s="30" t="s">
        <v>10480</v>
      </c>
      <c r="C1404" s="30"/>
      <c r="D1404" s="35">
        <v>34185</v>
      </c>
      <c r="E1404" s="70">
        <v>570.57000000000005</v>
      </c>
      <c r="F1404" s="156" t="s">
        <v>3722</v>
      </c>
      <c r="G1404" s="156"/>
      <c r="H1404" s="30" t="s">
        <v>748</v>
      </c>
      <c r="I1404" s="30" t="s">
        <v>5653</v>
      </c>
      <c r="J1404" s="70">
        <v>-570.57000000000005</v>
      </c>
      <c r="K1404" s="70">
        <v>0</v>
      </c>
      <c r="L1404" s="70">
        <v>0</v>
      </c>
      <c r="M1404" s="30">
        <v>0</v>
      </c>
      <c r="N1404" s="30" t="s">
        <v>3672</v>
      </c>
      <c r="O1404" s="30" t="s">
        <v>8864</v>
      </c>
      <c r="P1404" s="30" t="s">
        <v>119</v>
      </c>
      <c r="Q1404" s="30">
        <v>0</v>
      </c>
      <c r="R1404" s="34"/>
    </row>
    <row r="1405" spans="1:18" hidden="1">
      <c r="A1405" s="40" t="s">
        <v>10517</v>
      </c>
      <c r="B1405" s="30" t="s">
        <v>10518</v>
      </c>
      <c r="C1405" s="30"/>
      <c r="D1405" s="35">
        <v>34185</v>
      </c>
      <c r="E1405" s="70">
        <v>351.86</v>
      </c>
      <c r="F1405" s="156" t="s">
        <v>3722</v>
      </c>
      <c r="G1405" s="156"/>
      <c r="H1405" s="30" t="s">
        <v>493</v>
      </c>
      <c r="I1405" s="30" t="s">
        <v>5653</v>
      </c>
      <c r="J1405" s="70">
        <v>-351.86</v>
      </c>
      <c r="K1405" s="70">
        <v>0</v>
      </c>
      <c r="L1405" s="70">
        <v>0</v>
      </c>
      <c r="M1405" s="30">
        <v>0</v>
      </c>
      <c r="N1405" s="30" t="s">
        <v>3672</v>
      </c>
      <c r="O1405" s="30" t="s">
        <v>5337</v>
      </c>
      <c r="P1405" s="30" t="s">
        <v>55</v>
      </c>
      <c r="Q1405" s="30">
        <v>0</v>
      </c>
      <c r="R1405" s="34"/>
    </row>
    <row r="1406" spans="1:18" hidden="1">
      <c r="A1406" s="40" t="s">
        <v>10533</v>
      </c>
      <c r="B1406" s="30" t="s">
        <v>663</v>
      </c>
      <c r="C1406" s="30"/>
      <c r="D1406" s="35">
        <v>34185</v>
      </c>
      <c r="E1406" s="70">
        <v>626.37</v>
      </c>
      <c r="F1406" s="156" t="s">
        <v>3722</v>
      </c>
      <c r="G1406" s="156"/>
      <c r="H1406" s="30" t="s">
        <v>493</v>
      </c>
      <c r="I1406" s="30" t="s">
        <v>5653</v>
      </c>
      <c r="J1406" s="70">
        <v>-626.37</v>
      </c>
      <c r="K1406" s="70">
        <v>0</v>
      </c>
      <c r="L1406" s="70">
        <v>0</v>
      </c>
      <c r="M1406" s="30">
        <v>0</v>
      </c>
      <c r="N1406" s="30" t="s">
        <v>3672</v>
      </c>
      <c r="O1406" s="30" t="s">
        <v>5337</v>
      </c>
      <c r="P1406" s="30" t="s">
        <v>55</v>
      </c>
      <c r="Q1406" s="30">
        <v>0</v>
      </c>
      <c r="R1406" s="34"/>
    </row>
    <row r="1407" spans="1:18" hidden="1">
      <c r="A1407" s="40" t="s">
        <v>10534</v>
      </c>
      <c r="B1407" s="30" t="s">
        <v>663</v>
      </c>
      <c r="C1407" s="30"/>
      <c r="D1407" s="35">
        <v>34185</v>
      </c>
      <c r="E1407" s="70">
        <v>626.34</v>
      </c>
      <c r="F1407" s="156" t="s">
        <v>3722</v>
      </c>
      <c r="G1407" s="156"/>
      <c r="H1407" s="30" t="s">
        <v>493</v>
      </c>
      <c r="I1407" s="30" t="s">
        <v>5653</v>
      </c>
      <c r="J1407" s="70">
        <v>-626.34</v>
      </c>
      <c r="K1407" s="70">
        <v>0</v>
      </c>
      <c r="L1407" s="70">
        <v>0</v>
      </c>
      <c r="M1407" s="30">
        <v>0</v>
      </c>
      <c r="N1407" s="30" t="s">
        <v>3672</v>
      </c>
      <c r="O1407" s="30" t="s">
        <v>5337</v>
      </c>
      <c r="P1407" s="30" t="s">
        <v>55</v>
      </c>
      <c r="Q1407" s="30">
        <v>0</v>
      </c>
      <c r="R1407" s="34"/>
    </row>
    <row r="1408" spans="1:18" hidden="1">
      <c r="A1408" s="40" t="s">
        <v>10535</v>
      </c>
      <c r="B1408" s="30" t="s">
        <v>663</v>
      </c>
      <c r="C1408" s="30"/>
      <c r="D1408" s="35">
        <v>34185</v>
      </c>
      <c r="E1408" s="70">
        <v>626.34</v>
      </c>
      <c r="F1408" s="156" t="s">
        <v>3722</v>
      </c>
      <c r="G1408" s="156"/>
      <c r="H1408" s="30" t="s">
        <v>493</v>
      </c>
      <c r="I1408" s="30" t="s">
        <v>5653</v>
      </c>
      <c r="J1408" s="70">
        <v>-626.34</v>
      </c>
      <c r="K1408" s="70">
        <v>0</v>
      </c>
      <c r="L1408" s="70">
        <v>0</v>
      </c>
      <c r="M1408" s="30">
        <v>0</v>
      </c>
      <c r="N1408" s="30" t="s">
        <v>3672</v>
      </c>
      <c r="O1408" s="30" t="s">
        <v>5337</v>
      </c>
      <c r="P1408" s="30" t="s">
        <v>55</v>
      </c>
      <c r="Q1408" s="30">
        <v>0</v>
      </c>
      <c r="R1408" s="34"/>
    </row>
    <row r="1409" spans="1:18" hidden="1">
      <c r="A1409" s="40" t="s">
        <v>10607</v>
      </c>
      <c r="B1409" s="30" t="s">
        <v>10608</v>
      </c>
      <c r="C1409" s="30"/>
      <c r="D1409" s="35">
        <v>34185</v>
      </c>
      <c r="E1409" s="70">
        <v>54266.95</v>
      </c>
      <c r="F1409" s="156" t="s">
        <v>3722</v>
      </c>
      <c r="G1409" s="156"/>
      <c r="H1409" s="30" t="s">
        <v>493</v>
      </c>
      <c r="I1409" s="30" t="s">
        <v>5653</v>
      </c>
      <c r="J1409" s="70">
        <v>-54266.95</v>
      </c>
      <c r="K1409" s="70">
        <v>0</v>
      </c>
      <c r="L1409" s="70">
        <v>0</v>
      </c>
      <c r="M1409" s="30">
        <v>0</v>
      </c>
      <c r="N1409" s="30" t="s">
        <v>3672</v>
      </c>
      <c r="O1409" s="30" t="s">
        <v>5337</v>
      </c>
      <c r="P1409" s="30" t="s">
        <v>55</v>
      </c>
      <c r="Q1409" s="30">
        <v>0</v>
      </c>
      <c r="R1409" s="34"/>
    </row>
    <row r="1410" spans="1:18" hidden="1">
      <c r="A1410" s="40" t="s">
        <v>10618</v>
      </c>
      <c r="B1410" s="30" t="s">
        <v>2826</v>
      </c>
      <c r="C1410" s="30"/>
      <c r="D1410" s="35">
        <v>34185</v>
      </c>
      <c r="E1410" s="70">
        <v>657.24</v>
      </c>
      <c r="F1410" s="156" t="s">
        <v>3722</v>
      </c>
      <c r="G1410" s="156"/>
      <c r="H1410" s="30" t="s">
        <v>2932</v>
      </c>
      <c r="I1410" s="30" t="s">
        <v>5653</v>
      </c>
      <c r="J1410" s="70">
        <v>-657.24</v>
      </c>
      <c r="K1410" s="70">
        <v>0</v>
      </c>
      <c r="L1410" s="70">
        <v>0</v>
      </c>
      <c r="M1410" s="30">
        <v>0</v>
      </c>
      <c r="N1410" s="30" t="s">
        <v>3672</v>
      </c>
      <c r="O1410" s="30" t="s">
        <v>3877</v>
      </c>
      <c r="P1410" s="30" t="s">
        <v>105</v>
      </c>
      <c r="Q1410" s="30">
        <v>0</v>
      </c>
      <c r="R1410" s="34"/>
    </row>
    <row r="1411" spans="1:18" hidden="1">
      <c r="A1411" s="40" t="s">
        <v>2825</v>
      </c>
      <c r="B1411" s="30" t="s">
        <v>2826</v>
      </c>
      <c r="C1411" s="30"/>
      <c r="D1411" s="35">
        <v>34185</v>
      </c>
      <c r="E1411" s="70">
        <v>2106.15</v>
      </c>
      <c r="F1411" s="156" t="s">
        <v>3722</v>
      </c>
      <c r="G1411" s="156"/>
      <c r="H1411" s="30" t="s">
        <v>1311</v>
      </c>
      <c r="I1411" s="30" t="s">
        <v>5653</v>
      </c>
      <c r="J1411" s="70">
        <v>-2106.15</v>
      </c>
      <c r="K1411" s="70">
        <v>0</v>
      </c>
      <c r="L1411" s="70">
        <v>0</v>
      </c>
      <c r="M1411" s="30">
        <v>0</v>
      </c>
      <c r="N1411" s="30" t="s">
        <v>3672</v>
      </c>
      <c r="O1411" s="30" t="s">
        <v>7957</v>
      </c>
      <c r="P1411" s="30" t="s">
        <v>60</v>
      </c>
      <c r="Q1411" s="30">
        <v>0</v>
      </c>
      <c r="R1411" s="34"/>
    </row>
    <row r="1412" spans="1:18" hidden="1">
      <c r="A1412" s="40" t="s">
        <v>3078</v>
      </c>
      <c r="B1412" s="30" t="s">
        <v>3079</v>
      </c>
      <c r="C1412" s="30"/>
      <c r="D1412" s="35">
        <v>34184</v>
      </c>
      <c r="E1412" s="70">
        <v>986.29</v>
      </c>
      <c r="F1412" s="156" t="s">
        <v>3722</v>
      </c>
      <c r="G1412" s="156"/>
      <c r="H1412" s="30" t="s">
        <v>426</v>
      </c>
      <c r="I1412" s="30" t="s">
        <v>5653</v>
      </c>
      <c r="J1412" s="70">
        <v>-986.29</v>
      </c>
      <c r="K1412" s="70">
        <v>0</v>
      </c>
      <c r="L1412" s="70">
        <v>0</v>
      </c>
      <c r="M1412" s="30">
        <v>0</v>
      </c>
      <c r="N1412" s="30" t="s">
        <v>3672</v>
      </c>
      <c r="O1412" s="30" t="s">
        <v>9685</v>
      </c>
      <c r="P1412" s="30" t="s">
        <v>103</v>
      </c>
      <c r="Q1412" s="30">
        <v>0</v>
      </c>
      <c r="R1412" s="34"/>
    </row>
    <row r="1413" spans="1:18" hidden="1">
      <c r="A1413" s="40" t="s">
        <v>3076</v>
      </c>
      <c r="B1413" s="30" t="s">
        <v>3077</v>
      </c>
      <c r="C1413" s="30"/>
      <c r="D1413" s="35">
        <v>34184</v>
      </c>
      <c r="E1413" s="70">
        <v>417.78</v>
      </c>
      <c r="F1413" s="156" t="s">
        <v>3722</v>
      </c>
      <c r="G1413" s="156"/>
      <c r="H1413" s="30" t="s">
        <v>426</v>
      </c>
      <c r="I1413" s="30" t="s">
        <v>5653</v>
      </c>
      <c r="J1413" s="70">
        <v>-417.78</v>
      </c>
      <c r="K1413" s="70">
        <v>0</v>
      </c>
      <c r="L1413" s="70">
        <v>0</v>
      </c>
      <c r="M1413" s="30">
        <v>0</v>
      </c>
      <c r="N1413" s="30" t="s">
        <v>3672</v>
      </c>
      <c r="O1413" s="30" t="s">
        <v>9685</v>
      </c>
      <c r="P1413" s="30" t="s">
        <v>103</v>
      </c>
      <c r="Q1413" s="30">
        <v>0</v>
      </c>
      <c r="R1413" s="34"/>
    </row>
    <row r="1414" spans="1:18" hidden="1">
      <c r="A1414" s="40" t="s">
        <v>10485</v>
      </c>
      <c r="B1414" s="30" t="s">
        <v>10486</v>
      </c>
      <c r="C1414" s="30"/>
      <c r="D1414" s="35">
        <v>34184</v>
      </c>
      <c r="E1414" s="70">
        <v>771.56</v>
      </c>
      <c r="F1414" s="156" t="s">
        <v>3722</v>
      </c>
      <c r="G1414" s="156"/>
      <c r="H1414" s="30" t="s">
        <v>1405</v>
      </c>
      <c r="I1414" s="30" t="s">
        <v>5653</v>
      </c>
      <c r="J1414" s="70">
        <v>-771.56</v>
      </c>
      <c r="K1414" s="70">
        <v>0</v>
      </c>
      <c r="L1414" s="70">
        <v>0</v>
      </c>
      <c r="M1414" s="30">
        <v>0</v>
      </c>
      <c r="N1414" s="30" t="s">
        <v>3672</v>
      </c>
      <c r="O1414" s="30" t="s">
        <v>8186</v>
      </c>
      <c r="P1414" s="30" t="s">
        <v>93</v>
      </c>
      <c r="Q1414" s="30">
        <v>0</v>
      </c>
      <c r="R1414" s="34"/>
    </row>
    <row r="1415" spans="1:18" hidden="1">
      <c r="A1415" s="40" t="s">
        <v>10508</v>
      </c>
      <c r="B1415" s="30" t="s">
        <v>10049</v>
      </c>
      <c r="C1415" s="30"/>
      <c r="D1415" s="35">
        <v>34184</v>
      </c>
      <c r="E1415" s="70">
        <v>379.61</v>
      </c>
      <c r="F1415" s="156" t="s">
        <v>3722</v>
      </c>
      <c r="G1415" s="156"/>
      <c r="H1415" s="30" t="s">
        <v>426</v>
      </c>
      <c r="I1415" s="30" t="s">
        <v>5653</v>
      </c>
      <c r="J1415" s="70">
        <v>-379.61</v>
      </c>
      <c r="K1415" s="70">
        <v>0</v>
      </c>
      <c r="L1415" s="70">
        <v>0</v>
      </c>
      <c r="M1415" s="30">
        <v>0</v>
      </c>
      <c r="N1415" s="30" t="s">
        <v>3672</v>
      </c>
      <c r="O1415" s="30" t="s">
        <v>9685</v>
      </c>
      <c r="P1415" s="30" t="s">
        <v>103</v>
      </c>
      <c r="Q1415" s="30">
        <v>0</v>
      </c>
      <c r="R1415" s="34"/>
    </row>
    <row r="1416" spans="1:18" hidden="1">
      <c r="A1416" s="40" t="s">
        <v>10511</v>
      </c>
      <c r="B1416" s="30" t="s">
        <v>10418</v>
      </c>
      <c r="C1416" s="30"/>
      <c r="D1416" s="35">
        <v>34184</v>
      </c>
      <c r="E1416" s="70">
        <v>1873.4</v>
      </c>
      <c r="F1416" s="156" t="s">
        <v>3722</v>
      </c>
      <c r="G1416" s="156"/>
      <c r="H1416" s="30" t="s">
        <v>426</v>
      </c>
      <c r="I1416" s="30" t="s">
        <v>5653</v>
      </c>
      <c r="J1416" s="70">
        <v>-1873.4</v>
      </c>
      <c r="K1416" s="70">
        <v>0</v>
      </c>
      <c r="L1416" s="70">
        <v>0</v>
      </c>
      <c r="M1416" s="30">
        <v>0</v>
      </c>
      <c r="N1416" s="30" t="s">
        <v>3672</v>
      </c>
      <c r="O1416" s="30" t="s">
        <v>9685</v>
      </c>
      <c r="P1416" s="30" t="s">
        <v>103</v>
      </c>
      <c r="Q1416" s="30">
        <v>0</v>
      </c>
      <c r="R1416" s="34"/>
    </row>
    <row r="1417" spans="1:18" hidden="1">
      <c r="A1417" s="40" t="s">
        <v>10571</v>
      </c>
      <c r="B1417" s="30" t="s">
        <v>10486</v>
      </c>
      <c r="C1417" s="30"/>
      <c r="D1417" s="35">
        <v>34184</v>
      </c>
      <c r="E1417" s="70">
        <v>737.87</v>
      </c>
      <c r="F1417" s="156" t="s">
        <v>3722</v>
      </c>
      <c r="G1417" s="156"/>
      <c r="H1417" s="30" t="s">
        <v>426</v>
      </c>
      <c r="I1417" s="30" t="s">
        <v>5653</v>
      </c>
      <c r="J1417" s="70">
        <v>-737.87</v>
      </c>
      <c r="K1417" s="70">
        <v>0</v>
      </c>
      <c r="L1417" s="70">
        <v>0</v>
      </c>
      <c r="M1417" s="30">
        <v>0</v>
      </c>
      <c r="N1417" s="30" t="s">
        <v>3672</v>
      </c>
      <c r="O1417" s="30" t="s">
        <v>9685</v>
      </c>
      <c r="P1417" s="30" t="s">
        <v>103</v>
      </c>
      <c r="Q1417" s="30">
        <v>0</v>
      </c>
      <c r="R1417" s="34"/>
    </row>
    <row r="1418" spans="1:18" hidden="1">
      <c r="A1418" s="40" t="s">
        <v>10576</v>
      </c>
      <c r="B1418" s="30" t="s">
        <v>10049</v>
      </c>
      <c r="C1418" s="30"/>
      <c r="D1418" s="35">
        <v>34184</v>
      </c>
      <c r="E1418" s="70">
        <v>342.23</v>
      </c>
      <c r="F1418" s="156" t="s">
        <v>3722</v>
      </c>
      <c r="G1418" s="156"/>
      <c r="H1418" s="30" t="s">
        <v>426</v>
      </c>
      <c r="I1418" s="30" t="s">
        <v>5653</v>
      </c>
      <c r="J1418" s="70">
        <v>-342.23</v>
      </c>
      <c r="K1418" s="70">
        <v>0</v>
      </c>
      <c r="L1418" s="70">
        <v>0</v>
      </c>
      <c r="M1418" s="30">
        <v>0</v>
      </c>
      <c r="N1418" s="30" t="s">
        <v>3672</v>
      </c>
      <c r="O1418" s="30" t="s">
        <v>9685</v>
      </c>
      <c r="P1418" s="30" t="s">
        <v>103</v>
      </c>
      <c r="Q1418" s="30">
        <v>0</v>
      </c>
      <c r="R1418" s="34"/>
    </row>
    <row r="1419" spans="1:18" hidden="1">
      <c r="A1419" s="40" t="s">
        <v>10591</v>
      </c>
      <c r="B1419" s="30" t="s">
        <v>10592</v>
      </c>
      <c r="C1419" s="30"/>
      <c r="D1419" s="35">
        <v>34184</v>
      </c>
      <c r="E1419" s="70">
        <v>2256.7199999999998</v>
      </c>
      <c r="F1419" s="156" t="s">
        <v>3722</v>
      </c>
      <c r="G1419" s="156"/>
      <c r="H1419" s="30" t="s">
        <v>1405</v>
      </c>
      <c r="I1419" s="30" t="s">
        <v>5653</v>
      </c>
      <c r="J1419" s="70">
        <v>-2256.7199999999998</v>
      </c>
      <c r="K1419" s="70">
        <v>0</v>
      </c>
      <c r="L1419" s="70">
        <v>0</v>
      </c>
      <c r="M1419" s="30">
        <v>0</v>
      </c>
      <c r="N1419" s="30" t="s">
        <v>3672</v>
      </c>
      <c r="O1419" s="30" t="s">
        <v>8186</v>
      </c>
      <c r="P1419" s="30" t="s">
        <v>93</v>
      </c>
      <c r="Q1419" s="30">
        <v>0</v>
      </c>
      <c r="R1419" s="34"/>
    </row>
    <row r="1420" spans="1:18" hidden="1">
      <c r="A1420" s="40" t="s">
        <v>10610</v>
      </c>
      <c r="B1420" s="30" t="s">
        <v>10611</v>
      </c>
      <c r="C1420" s="30"/>
      <c r="D1420" s="35">
        <v>34184</v>
      </c>
      <c r="E1420" s="70">
        <v>1161.79</v>
      </c>
      <c r="F1420" s="156" t="s">
        <v>3722</v>
      </c>
      <c r="G1420" s="156"/>
      <c r="H1420" s="30" t="s">
        <v>426</v>
      </c>
      <c r="I1420" s="30" t="s">
        <v>5653</v>
      </c>
      <c r="J1420" s="70">
        <v>-1161.79</v>
      </c>
      <c r="K1420" s="70">
        <v>0</v>
      </c>
      <c r="L1420" s="70">
        <v>0</v>
      </c>
      <c r="M1420" s="30">
        <v>0</v>
      </c>
      <c r="N1420" s="30" t="s">
        <v>3672</v>
      </c>
      <c r="O1420" s="30" t="s">
        <v>9685</v>
      </c>
      <c r="P1420" s="30" t="s">
        <v>103</v>
      </c>
      <c r="Q1420" s="30">
        <v>0</v>
      </c>
      <c r="R1420" s="34"/>
    </row>
    <row r="1421" spans="1:18" hidden="1">
      <c r="A1421" s="40" t="s">
        <v>10428</v>
      </c>
      <c r="B1421" s="30" t="s">
        <v>2773</v>
      </c>
      <c r="C1421" s="30"/>
      <c r="D1421" s="35">
        <v>34183</v>
      </c>
      <c r="E1421" s="70">
        <v>339.21</v>
      </c>
      <c r="F1421" s="156" t="s">
        <v>3722</v>
      </c>
      <c r="G1421" s="156"/>
      <c r="H1421" s="30" t="s">
        <v>1760</v>
      </c>
      <c r="I1421" s="30" t="s">
        <v>5653</v>
      </c>
      <c r="J1421" s="70">
        <v>-339.21</v>
      </c>
      <c r="K1421" s="70">
        <v>0</v>
      </c>
      <c r="L1421" s="70">
        <v>0</v>
      </c>
      <c r="M1421" s="30">
        <v>0</v>
      </c>
      <c r="N1421" s="30" t="s">
        <v>3672</v>
      </c>
      <c r="O1421" s="30" t="s">
        <v>3770</v>
      </c>
      <c r="P1421" s="30" t="s">
        <v>181</v>
      </c>
      <c r="Q1421" s="30">
        <v>0</v>
      </c>
      <c r="R1421" s="34"/>
    </row>
    <row r="1422" spans="1:18" hidden="1">
      <c r="A1422" s="40" t="s">
        <v>10453</v>
      </c>
      <c r="B1422" s="30" t="s">
        <v>488</v>
      </c>
      <c r="C1422" s="30"/>
      <c r="D1422" s="35">
        <v>34183</v>
      </c>
      <c r="E1422" s="70">
        <v>1087.5</v>
      </c>
      <c r="F1422" s="156" t="s">
        <v>3722</v>
      </c>
      <c r="G1422" s="156"/>
      <c r="H1422" s="30" t="s">
        <v>493</v>
      </c>
      <c r="I1422" s="30" t="s">
        <v>5653</v>
      </c>
      <c r="J1422" s="70">
        <v>-1087.5</v>
      </c>
      <c r="K1422" s="70">
        <v>0</v>
      </c>
      <c r="L1422" s="70">
        <v>0</v>
      </c>
      <c r="M1422" s="30">
        <v>0</v>
      </c>
      <c r="N1422" s="30" t="s">
        <v>3672</v>
      </c>
      <c r="O1422" s="30" t="s">
        <v>5337</v>
      </c>
      <c r="P1422" s="30" t="s">
        <v>55</v>
      </c>
      <c r="Q1422" s="30">
        <v>0</v>
      </c>
      <c r="R1422" s="34"/>
    </row>
    <row r="1423" spans="1:18" hidden="1">
      <c r="A1423" s="40" t="s">
        <v>10454</v>
      </c>
      <c r="B1423" s="30" t="s">
        <v>10407</v>
      </c>
      <c r="C1423" s="30"/>
      <c r="D1423" s="35">
        <v>34183</v>
      </c>
      <c r="E1423" s="70">
        <v>574.65</v>
      </c>
      <c r="F1423" s="156" t="s">
        <v>3722</v>
      </c>
      <c r="G1423" s="156"/>
      <c r="H1423" s="30" t="s">
        <v>493</v>
      </c>
      <c r="I1423" s="30" t="s">
        <v>5653</v>
      </c>
      <c r="J1423" s="70">
        <v>-574.65</v>
      </c>
      <c r="K1423" s="70">
        <v>0</v>
      </c>
      <c r="L1423" s="70">
        <v>0</v>
      </c>
      <c r="M1423" s="30">
        <v>0</v>
      </c>
      <c r="N1423" s="30" t="s">
        <v>3672</v>
      </c>
      <c r="O1423" s="30" t="s">
        <v>5337</v>
      </c>
      <c r="P1423" s="30" t="s">
        <v>55</v>
      </c>
      <c r="Q1423" s="30">
        <v>0</v>
      </c>
      <c r="R1423" s="34"/>
    </row>
    <row r="1424" spans="1:18" hidden="1">
      <c r="A1424" s="40" t="s">
        <v>10455</v>
      </c>
      <c r="B1424" s="30" t="s">
        <v>10407</v>
      </c>
      <c r="C1424" s="30"/>
      <c r="D1424" s="35">
        <v>34183</v>
      </c>
      <c r="E1424" s="70">
        <v>574.65</v>
      </c>
      <c r="F1424" s="156" t="s">
        <v>3722</v>
      </c>
      <c r="G1424" s="156"/>
      <c r="H1424" s="30" t="s">
        <v>493</v>
      </c>
      <c r="I1424" s="30" t="s">
        <v>5653</v>
      </c>
      <c r="J1424" s="70">
        <v>-574.65</v>
      </c>
      <c r="K1424" s="70">
        <v>0</v>
      </c>
      <c r="L1424" s="70">
        <v>0</v>
      </c>
      <c r="M1424" s="30">
        <v>0</v>
      </c>
      <c r="N1424" s="30" t="s">
        <v>3672</v>
      </c>
      <c r="O1424" s="30" t="s">
        <v>5337</v>
      </c>
      <c r="P1424" s="30" t="s">
        <v>55</v>
      </c>
      <c r="Q1424" s="30">
        <v>0</v>
      </c>
      <c r="R1424" s="34"/>
    </row>
    <row r="1425" spans="1:18" hidden="1">
      <c r="A1425" s="40" t="s">
        <v>10456</v>
      </c>
      <c r="B1425" s="30" t="s">
        <v>10407</v>
      </c>
      <c r="C1425" s="30"/>
      <c r="D1425" s="35">
        <v>34183</v>
      </c>
      <c r="E1425" s="70">
        <v>574.65</v>
      </c>
      <c r="F1425" s="156" t="s">
        <v>3722</v>
      </c>
      <c r="G1425" s="156"/>
      <c r="H1425" s="30" t="s">
        <v>493</v>
      </c>
      <c r="I1425" s="30" t="s">
        <v>5653</v>
      </c>
      <c r="J1425" s="70">
        <v>-574.65</v>
      </c>
      <c r="K1425" s="70">
        <v>0</v>
      </c>
      <c r="L1425" s="70">
        <v>0</v>
      </c>
      <c r="M1425" s="30">
        <v>0</v>
      </c>
      <c r="N1425" s="30" t="s">
        <v>3672</v>
      </c>
      <c r="O1425" s="30" t="s">
        <v>5337</v>
      </c>
      <c r="P1425" s="30" t="s">
        <v>55</v>
      </c>
      <c r="Q1425" s="30">
        <v>0</v>
      </c>
      <c r="R1425" s="34"/>
    </row>
    <row r="1426" spans="1:18" hidden="1">
      <c r="A1426" s="40" t="s">
        <v>10457</v>
      </c>
      <c r="B1426" s="30" t="s">
        <v>10407</v>
      </c>
      <c r="C1426" s="30"/>
      <c r="D1426" s="35">
        <v>34183</v>
      </c>
      <c r="E1426" s="70">
        <v>574.65</v>
      </c>
      <c r="F1426" s="156" t="s">
        <v>3722</v>
      </c>
      <c r="G1426" s="156"/>
      <c r="H1426" s="30" t="s">
        <v>493</v>
      </c>
      <c r="I1426" s="30" t="s">
        <v>5653</v>
      </c>
      <c r="J1426" s="70">
        <v>-574.65</v>
      </c>
      <c r="K1426" s="70">
        <v>0</v>
      </c>
      <c r="L1426" s="70">
        <v>0</v>
      </c>
      <c r="M1426" s="30">
        <v>0</v>
      </c>
      <c r="N1426" s="30" t="s">
        <v>3672</v>
      </c>
      <c r="O1426" s="30" t="s">
        <v>5337</v>
      </c>
      <c r="P1426" s="30" t="s">
        <v>55</v>
      </c>
      <c r="Q1426" s="30">
        <v>0</v>
      </c>
      <c r="R1426" s="34"/>
    </row>
    <row r="1427" spans="1:18" hidden="1">
      <c r="A1427" s="40" t="s">
        <v>10458</v>
      </c>
      <c r="B1427" s="30" t="s">
        <v>10407</v>
      </c>
      <c r="C1427" s="30"/>
      <c r="D1427" s="35">
        <v>34183</v>
      </c>
      <c r="E1427" s="70">
        <v>574.65</v>
      </c>
      <c r="F1427" s="156" t="s">
        <v>3722</v>
      </c>
      <c r="G1427" s="156"/>
      <c r="H1427" s="30" t="s">
        <v>493</v>
      </c>
      <c r="I1427" s="30" t="s">
        <v>5653</v>
      </c>
      <c r="J1427" s="70">
        <v>-574.65</v>
      </c>
      <c r="K1427" s="70">
        <v>0</v>
      </c>
      <c r="L1427" s="70">
        <v>0</v>
      </c>
      <c r="M1427" s="30">
        <v>0</v>
      </c>
      <c r="N1427" s="30" t="s">
        <v>3672</v>
      </c>
      <c r="O1427" s="30" t="s">
        <v>5337</v>
      </c>
      <c r="P1427" s="30" t="s">
        <v>55</v>
      </c>
      <c r="Q1427" s="30">
        <v>0</v>
      </c>
      <c r="R1427" s="34"/>
    </row>
    <row r="1428" spans="1:18" hidden="1">
      <c r="A1428" s="40" t="s">
        <v>10459</v>
      </c>
      <c r="B1428" s="30" t="s">
        <v>10407</v>
      </c>
      <c r="C1428" s="30"/>
      <c r="D1428" s="35">
        <v>34183</v>
      </c>
      <c r="E1428" s="70">
        <v>574.65</v>
      </c>
      <c r="F1428" s="156" t="s">
        <v>3722</v>
      </c>
      <c r="G1428" s="156"/>
      <c r="H1428" s="30" t="s">
        <v>493</v>
      </c>
      <c r="I1428" s="30" t="s">
        <v>5653</v>
      </c>
      <c r="J1428" s="70">
        <v>-574.65</v>
      </c>
      <c r="K1428" s="70">
        <v>0</v>
      </c>
      <c r="L1428" s="70">
        <v>0</v>
      </c>
      <c r="M1428" s="30">
        <v>0</v>
      </c>
      <c r="N1428" s="30" t="s">
        <v>3672</v>
      </c>
      <c r="O1428" s="30" t="s">
        <v>5337</v>
      </c>
      <c r="P1428" s="30" t="s">
        <v>55</v>
      </c>
      <c r="Q1428" s="30">
        <v>0</v>
      </c>
      <c r="R1428" s="34"/>
    </row>
    <row r="1429" spans="1:18" hidden="1">
      <c r="A1429" s="40" t="s">
        <v>10460</v>
      </c>
      <c r="B1429" s="30" t="s">
        <v>10407</v>
      </c>
      <c r="C1429" s="30"/>
      <c r="D1429" s="35">
        <v>34183</v>
      </c>
      <c r="E1429" s="70">
        <v>574.65</v>
      </c>
      <c r="F1429" s="156" t="s">
        <v>3722</v>
      </c>
      <c r="G1429" s="156"/>
      <c r="H1429" s="30" t="s">
        <v>493</v>
      </c>
      <c r="I1429" s="30" t="s">
        <v>5653</v>
      </c>
      <c r="J1429" s="70">
        <v>-574.65</v>
      </c>
      <c r="K1429" s="70">
        <v>0</v>
      </c>
      <c r="L1429" s="70">
        <v>0</v>
      </c>
      <c r="M1429" s="30">
        <v>0</v>
      </c>
      <c r="N1429" s="30" t="s">
        <v>3672</v>
      </c>
      <c r="O1429" s="30" t="s">
        <v>5337</v>
      </c>
      <c r="P1429" s="30" t="s">
        <v>55</v>
      </c>
      <c r="Q1429" s="30">
        <v>0</v>
      </c>
      <c r="R1429" s="34"/>
    </row>
    <row r="1430" spans="1:18" hidden="1">
      <c r="A1430" s="40" t="s">
        <v>10461</v>
      </c>
      <c r="B1430" s="30" t="s">
        <v>10407</v>
      </c>
      <c r="C1430" s="30"/>
      <c r="D1430" s="35">
        <v>34183</v>
      </c>
      <c r="E1430" s="70">
        <v>574.65</v>
      </c>
      <c r="F1430" s="156" t="s">
        <v>3722</v>
      </c>
      <c r="G1430" s="156"/>
      <c r="H1430" s="30" t="s">
        <v>493</v>
      </c>
      <c r="I1430" s="30" t="s">
        <v>5653</v>
      </c>
      <c r="J1430" s="70">
        <v>-574.65</v>
      </c>
      <c r="K1430" s="70">
        <v>0</v>
      </c>
      <c r="L1430" s="70">
        <v>0</v>
      </c>
      <c r="M1430" s="30">
        <v>0</v>
      </c>
      <c r="N1430" s="30" t="s">
        <v>3672</v>
      </c>
      <c r="O1430" s="30" t="s">
        <v>5337</v>
      </c>
      <c r="P1430" s="30" t="s">
        <v>55</v>
      </c>
      <c r="Q1430" s="30">
        <v>0</v>
      </c>
      <c r="R1430" s="34"/>
    </row>
    <row r="1431" spans="1:18" hidden="1">
      <c r="A1431" s="40" t="s">
        <v>10462</v>
      </c>
      <c r="B1431" s="30" t="s">
        <v>2754</v>
      </c>
      <c r="C1431" s="30"/>
      <c r="D1431" s="35">
        <v>34183</v>
      </c>
      <c r="E1431" s="70">
        <v>995.98</v>
      </c>
      <c r="F1431" s="156" t="s">
        <v>3722</v>
      </c>
      <c r="G1431" s="156"/>
      <c r="H1431" s="30" t="s">
        <v>2961</v>
      </c>
      <c r="I1431" s="30" t="s">
        <v>5653</v>
      </c>
      <c r="J1431" s="70">
        <v>-995.98</v>
      </c>
      <c r="K1431" s="70">
        <v>0</v>
      </c>
      <c r="L1431" s="70">
        <v>0</v>
      </c>
      <c r="M1431" s="30">
        <v>0</v>
      </c>
      <c r="N1431" s="30" t="s">
        <v>3672</v>
      </c>
      <c r="O1431" s="30" t="s">
        <v>8653</v>
      </c>
      <c r="P1431" s="30" t="s">
        <v>170</v>
      </c>
      <c r="Q1431" s="30">
        <v>0</v>
      </c>
      <c r="R1431" s="34"/>
    </row>
    <row r="1432" spans="1:18" hidden="1">
      <c r="A1432" s="40" t="s">
        <v>10463</v>
      </c>
      <c r="B1432" s="30" t="s">
        <v>2754</v>
      </c>
      <c r="C1432" s="30"/>
      <c r="D1432" s="35">
        <v>34183</v>
      </c>
      <c r="E1432" s="70">
        <v>995.98</v>
      </c>
      <c r="F1432" s="156" t="s">
        <v>3722</v>
      </c>
      <c r="G1432" s="156"/>
      <c r="H1432" s="30" t="s">
        <v>2961</v>
      </c>
      <c r="I1432" s="30" t="s">
        <v>5653</v>
      </c>
      <c r="J1432" s="70">
        <v>-995.98</v>
      </c>
      <c r="K1432" s="70">
        <v>0</v>
      </c>
      <c r="L1432" s="70">
        <v>0</v>
      </c>
      <c r="M1432" s="30">
        <v>0</v>
      </c>
      <c r="N1432" s="30" t="s">
        <v>3672</v>
      </c>
      <c r="O1432" s="30" t="s">
        <v>8653</v>
      </c>
      <c r="P1432" s="30" t="s">
        <v>170</v>
      </c>
      <c r="Q1432" s="30">
        <v>0</v>
      </c>
      <c r="R1432" s="34"/>
    </row>
    <row r="1433" spans="1:18" hidden="1">
      <c r="A1433" s="40" t="s">
        <v>10464</v>
      </c>
      <c r="B1433" s="30" t="s">
        <v>2754</v>
      </c>
      <c r="C1433" s="30"/>
      <c r="D1433" s="35">
        <v>34183</v>
      </c>
      <c r="E1433" s="70">
        <v>995.98</v>
      </c>
      <c r="F1433" s="156" t="s">
        <v>3722</v>
      </c>
      <c r="G1433" s="156"/>
      <c r="H1433" s="30" t="s">
        <v>493</v>
      </c>
      <c r="I1433" s="30" t="s">
        <v>5653</v>
      </c>
      <c r="J1433" s="70">
        <v>-995.98</v>
      </c>
      <c r="K1433" s="70">
        <v>0</v>
      </c>
      <c r="L1433" s="70">
        <v>0</v>
      </c>
      <c r="M1433" s="30">
        <v>0</v>
      </c>
      <c r="N1433" s="30" t="s">
        <v>3672</v>
      </c>
      <c r="O1433" s="30" t="s">
        <v>5337</v>
      </c>
      <c r="P1433" s="30" t="s">
        <v>55</v>
      </c>
      <c r="Q1433" s="30">
        <v>0</v>
      </c>
      <c r="R1433" s="34"/>
    </row>
    <row r="1434" spans="1:18" hidden="1">
      <c r="A1434" s="40" t="s">
        <v>10465</v>
      </c>
      <c r="B1434" s="30" t="s">
        <v>2754</v>
      </c>
      <c r="C1434" s="30"/>
      <c r="D1434" s="35">
        <v>34183</v>
      </c>
      <c r="E1434" s="70">
        <v>995.95</v>
      </c>
      <c r="F1434" s="156" t="s">
        <v>3722</v>
      </c>
      <c r="G1434" s="156"/>
      <c r="H1434" s="30" t="s">
        <v>493</v>
      </c>
      <c r="I1434" s="30" t="s">
        <v>5653</v>
      </c>
      <c r="J1434" s="70">
        <v>-995.95</v>
      </c>
      <c r="K1434" s="70">
        <v>0</v>
      </c>
      <c r="L1434" s="70">
        <v>0</v>
      </c>
      <c r="M1434" s="30">
        <v>0</v>
      </c>
      <c r="N1434" s="30" t="s">
        <v>3672</v>
      </c>
      <c r="O1434" s="30" t="s">
        <v>5337</v>
      </c>
      <c r="P1434" s="30" t="s">
        <v>55</v>
      </c>
      <c r="Q1434" s="30">
        <v>0</v>
      </c>
      <c r="R1434" s="34"/>
    </row>
    <row r="1435" spans="1:18" hidden="1">
      <c r="A1435" s="40" t="s">
        <v>10466</v>
      </c>
      <c r="B1435" s="30" t="s">
        <v>3804</v>
      </c>
      <c r="C1435" s="30"/>
      <c r="D1435" s="35">
        <v>34183</v>
      </c>
      <c r="E1435" s="70">
        <v>884.15</v>
      </c>
      <c r="F1435" s="156" t="s">
        <v>3722</v>
      </c>
      <c r="G1435" s="156"/>
      <c r="H1435" s="30" t="s">
        <v>493</v>
      </c>
      <c r="I1435" s="30" t="s">
        <v>5653</v>
      </c>
      <c r="J1435" s="70">
        <v>-884.15</v>
      </c>
      <c r="K1435" s="70">
        <v>0</v>
      </c>
      <c r="L1435" s="70">
        <v>0</v>
      </c>
      <c r="M1435" s="30">
        <v>0</v>
      </c>
      <c r="N1435" s="30" t="s">
        <v>3672</v>
      </c>
      <c r="O1435" s="30" t="s">
        <v>5337</v>
      </c>
      <c r="P1435" s="30" t="s">
        <v>55</v>
      </c>
      <c r="Q1435" s="30">
        <v>0</v>
      </c>
      <c r="R1435" s="34"/>
    </row>
    <row r="1436" spans="1:18" hidden="1">
      <c r="A1436" s="40" t="s">
        <v>10467</v>
      </c>
      <c r="B1436" s="30" t="s">
        <v>3804</v>
      </c>
      <c r="C1436" s="30"/>
      <c r="D1436" s="35">
        <v>34183</v>
      </c>
      <c r="E1436" s="70">
        <v>884.19</v>
      </c>
      <c r="F1436" s="156" t="s">
        <v>3722</v>
      </c>
      <c r="G1436" s="156"/>
      <c r="H1436" s="30" t="s">
        <v>493</v>
      </c>
      <c r="I1436" s="30" t="s">
        <v>5653</v>
      </c>
      <c r="J1436" s="70">
        <v>-884.19</v>
      </c>
      <c r="K1436" s="70">
        <v>0</v>
      </c>
      <c r="L1436" s="70">
        <v>0</v>
      </c>
      <c r="M1436" s="30">
        <v>0</v>
      </c>
      <c r="N1436" s="30" t="s">
        <v>3672</v>
      </c>
      <c r="O1436" s="30" t="s">
        <v>5337</v>
      </c>
      <c r="P1436" s="30" t="s">
        <v>55</v>
      </c>
      <c r="Q1436" s="30">
        <v>0</v>
      </c>
      <c r="R1436" s="34"/>
    </row>
    <row r="1437" spans="1:18" hidden="1">
      <c r="A1437" s="40" t="s">
        <v>10468</v>
      </c>
      <c r="B1437" s="30" t="s">
        <v>10469</v>
      </c>
      <c r="C1437" s="30"/>
      <c r="D1437" s="35">
        <v>34183</v>
      </c>
      <c r="E1437" s="70">
        <v>3397.4</v>
      </c>
      <c r="F1437" s="156" t="s">
        <v>3722</v>
      </c>
      <c r="G1437" s="156"/>
      <c r="H1437" s="30" t="s">
        <v>493</v>
      </c>
      <c r="I1437" s="30" t="s">
        <v>5653</v>
      </c>
      <c r="J1437" s="70">
        <v>-3397.4</v>
      </c>
      <c r="K1437" s="70">
        <v>0</v>
      </c>
      <c r="L1437" s="70">
        <v>0</v>
      </c>
      <c r="M1437" s="30">
        <v>0</v>
      </c>
      <c r="N1437" s="30" t="s">
        <v>3672</v>
      </c>
      <c r="O1437" s="30" t="s">
        <v>5337</v>
      </c>
      <c r="P1437" s="30" t="s">
        <v>55</v>
      </c>
      <c r="Q1437" s="30">
        <v>0</v>
      </c>
      <c r="R1437" s="34"/>
    </row>
    <row r="1438" spans="1:18" hidden="1">
      <c r="A1438" s="40" t="s">
        <v>10487</v>
      </c>
      <c r="B1438" s="30" t="s">
        <v>2375</v>
      </c>
      <c r="C1438" s="30"/>
      <c r="D1438" s="35">
        <v>34183</v>
      </c>
      <c r="E1438" s="70">
        <v>356.1</v>
      </c>
      <c r="F1438" s="156" t="s">
        <v>3722</v>
      </c>
      <c r="G1438" s="156"/>
      <c r="H1438" s="30" t="s">
        <v>493</v>
      </c>
      <c r="I1438" s="30" t="s">
        <v>5653</v>
      </c>
      <c r="J1438" s="70">
        <v>-356.1</v>
      </c>
      <c r="K1438" s="70">
        <v>0</v>
      </c>
      <c r="L1438" s="70">
        <v>0</v>
      </c>
      <c r="M1438" s="30">
        <v>0</v>
      </c>
      <c r="N1438" s="30" t="s">
        <v>3672</v>
      </c>
      <c r="O1438" s="30" t="s">
        <v>5337</v>
      </c>
      <c r="P1438" s="30" t="s">
        <v>55</v>
      </c>
      <c r="Q1438" s="30">
        <v>0</v>
      </c>
      <c r="R1438" s="34"/>
    </row>
    <row r="1439" spans="1:18" hidden="1">
      <c r="A1439" s="40" t="s">
        <v>10492</v>
      </c>
      <c r="B1439" s="30" t="s">
        <v>10493</v>
      </c>
      <c r="C1439" s="30"/>
      <c r="D1439" s="35">
        <v>34183</v>
      </c>
      <c r="E1439" s="70">
        <v>373.93</v>
      </c>
      <c r="F1439" s="156" t="s">
        <v>3722</v>
      </c>
      <c r="G1439" s="156"/>
      <c r="H1439" s="30" t="s">
        <v>493</v>
      </c>
      <c r="I1439" s="30" t="s">
        <v>5653</v>
      </c>
      <c r="J1439" s="70">
        <v>-373.93</v>
      </c>
      <c r="K1439" s="70">
        <v>0</v>
      </c>
      <c r="L1439" s="70">
        <v>0</v>
      </c>
      <c r="M1439" s="30">
        <v>0</v>
      </c>
      <c r="N1439" s="30" t="s">
        <v>3672</v>
      </c>
      <c r="O1439" s="30" t="s">
        <v>5337</v>
      </c>
      <c r="P1439" s="30" t="s">
        <v>55</v>
      </c>
      <c r="Q1439" s="30">
        <v>0</v>
      </c>
      <c r="R1439" s="34"/>
    </row>
    <row r="1440" spans="1:18" hidden="1">
      <c r="A1440" s="40" t="s">
        <v>10494</v>
      </c>
      <c r="B1440" s="30" t="s">
        <v>10493</v>
      </c>
      <c r="C1440" s="30"/>
      <c r="D1440" s="35">
        <v>34183</v>
      </c>
      <c r="E1440" s="70">
        <v>373.93</v>
      </c>
      <c r="F1440" s="156" t="s">
        <v>3722</v>
      </c>
      <c r="G1440" s="156"/>
      <c r="H1440" s="30" t="s">
        <v>493</v>
      </c>
      <c r="I1440" s="30" t="s">
        <v>5653</v>
      </c>
      <c r="J1440" s="70">
        <v>-373.93</v>
      </c>
      <c r="K1440" s="70">
        <v>0</v>
      </c>
      <c r="L1440" s="70">
        <v>0</v>
      </c>
      <c r="M1440" s="30">
        <v>0</v>
      </c>
      <c r="N1440" s="30" t="s">
        <v>3672</v>
      </c>
      <c r="O1440" s="30" t="s">
        <v>5337</v>
      </c>
      <c r="P1440" s="30" t="s">
        <v>55</v>
      </c>
      <c r="Q1440" s="30">
        <v>0</v>
      </c>
      <c r="R1440" s="34"/>
    </row>
    <row r="1441" spans="1:18" hidden="1">
      <c r="A1441" s="40" t="s">
        <v>10495</v>
      </c>
      <c r="B1441" s="30" t="s">
        <v>10493</v>
      </c>
      <c r="C1441" s="30"/>
      <c r="D1441" s="35">
        <v>34183</v>
      </c>
      <c r="E1441" s="70">
        <v>373.93</v>
      </c>
      <c r="F1441" s="156" t="s">
        <v>3722</v>
      </c>
      <c r="G1441" s="156"/>
      <c r="H1441" s="30" t="s">
        <v>493</v>
      </c>
      <c r="I1441" s="30" t="s">
        <v>5653</v>
      </c>
      <c r="J1441" s="70">
        <v>-373.93</v>
      </c>
      <c r="K1441" s="70">
        <v>0</v>
      </c>
      <c r="L1441" s="70">
        <v>0</v>
      </c>
      <c r="M1441" s="30">
        <v>0</v>
      </c>
      <c r="N1441" s="30" t="s">
        <v>3672</v>
      </c>
      <c r="O1441" s="30" t="s">
        <v>5337</v>
      </c>
      <c r="P1441" s="30" t="s">
        <v>55</v>
      </c>
      <c r="Q1441" s="30">
        <v>0</v>
      </c>
      <c r="R1441" s="34"/>
    </row>
    <row r="1442" spans="1:18" hidden="1">
      <c r="A1442" s="40" t="s">
        <v>10496</v>
      </c>
      <c r="B1442" s="30" t="s">
        <v>10493</v>
      </c>
      <c r="C1442" s="30"/>
      <c r="D1442" s="35">
        <v>34183</v>
      </c>
      <c r="E1442" s="70">
        <v>373.93</v>
      </c>
      <c r="F1442" s="156" t="s">
        <v>3722</v>
      </c>
      <c r="G1442" s="156"/>
      <c r="H1442" s="30" t="s">
        <v>493</v>
      </c>
      <c r="I1442" s="30" t="s">
        <v>5653</v>
      </c>
      <c r="J1442" s="70">
        <v>-373.93</v>
      </c>
      <c r="K1442" s="70">
        <v>0</v>
      </c>
      <c r="L1442" s="70">
        <v>0</v>
      </c>
      <c r="M1442" s="30">
        <v>0</v>
      </c>
      <c r="N1442" s="30" t="s">
        <v>3672</v>
      </c>
      <c r="O1442" s="30" t="s">
        <v>5337</v>
      </c>
      <c r="P1442" s="30" t="s">
        <v>55</v>
      </c>
      <c r="Q1442" s="30">
        <v>0</v>
      </c>
      <c r="R1442" s="34"/>
    </row>
    <row r="1443" spans="1:18" hidden="1">
      <c r="A1443" s="40" t="s">
        <v>10497</v>
      </c>
      <c r="B1443" s="30" t="s">
        <v>10493</v>
      </c>
      <c r="C1443" s="30"/>
      <c r="D1443" s="35">
        <v>34183</v>
      </c>
      <c r="E1443" s="70">
        <v>373.93</v>
      </c>
      <c r="F1443" s="156" t="s">
        <v>3722</v>
      </c>
      <c r="G1443" s="156"/>
      <c r="H1443" s="30" t="s">
        <v>2961</v>
      </c>
      <c r="I1443" s="30" t="s">
        <v>5653</v>
      </c>
      <c r="J1443" s="70">
        <v>-373.93</v>
      </c>
      <c r="K1443" s="70">
        <v>0</v>
      </c>
      <c r="L1443" s="70">
        <v>0</v>
      </c>
      <c r="M1443" s="30">
        <v>0</v>
      </c>
      <c r="N1443" s="30" t="s">
        <v>3672</v>
      </c>
      <c r="O1443" s="30" t="s">
        <v>8653</v>
      </c>
      <c r="P1443" s="30" t="s">
        <v>170</v>
      </c>
      <c r="Q1443" s="30">
        <v>0</v>
      </c>
      <c r="R1443" s="34"/>
    </row>
    <row r="1444" spans="1:18" hidden="1">
      <c r="A1444" s="40" t="s">
        <v>10498</v>
      </c>
      <c r="B1444" s="30" t="s">
        <v>10493</v>
      </c>
      <c r="C1444" s="30"/>
      <c r="D1444" s="35">
        <v>34183</v>
      </c>
      <c r="E1444" s="70">
        <v>373.93</v>
      </c>
      <c r="F1444" s="156" t="s">
        <v>3722</v>
      </c>
      <c r="G1444" s="156"/>
      <c r="H1444" s="30" t="s">
        <v>493</v>
      </c>
      <c r="I1444" s="30" t="s">
        <v>5653</v>
      </c>
      <c r="J1444" s="70">
        <v>-373.93</v>
      </c>
      <c r="K1444" s="70">
        <v>0</v>
      </c>
      <c r="L1444" s="70">
        <v>0</v>
      </c>
      <c r="M1444" s="30">
        <v>0</v>
      </c>
      <c r="N1444" s="30" t="s">
        <v>3672</v>
      </c>
      <c r="O1444" s="30" t="s">
        <v>5337</v>
      </c>
      <c r="P1444" s="30" t="s">
        <v>55</v>
      </c>
      <c r="Q1444" s="30">
        <v>0</v>
      </c>
      <c r="R1444" s="34"/>
    </row>
    <row r="1445" spans="1:18" hidden="1">
      <c r="A1445" s="40" t="s">
        <v>10530</v>
      </c>
      <c r="B1445" s="30" t="s">
        <v>2754</v>
      </c>
      <c r="C1445" s="30"/>
      <c r="D1445" s="35">
        <v>34183</v>
      </c>
      <c r="E1445" s="70">
        <v>913.07</v>
      </c>
      <c r="F1445" s="156" t="s">
        <v>3722</v>
      </c>
      <c r="G1445" s="156"/>
      <c r="H1445" s="30" t="s">
        <v>493</v>
      </c>
      <c r="I1445" s="30" t="s">
        <v>5653</v>
      </c>
      <c r="J1445" s="70">
        <v>-913.07</v>
      </c>
      <c r="K1445" s="70">
        <v>0</v>
      </c>
      <c r="L1445" s="70">
        <v>0</v>
      </c>
      <c r="M1445" s="30">
        <v>0</v>
      </c>
      <c r="N1445" s="30" t="s">
        <v>3672</v>
      </c>
      <c r="O1445" s="30" t="s">
        <v>5337</v>
      </c>
      <c r="P1445" s="30" t="s">
        <v>55</v>
      </c>
      <c r="Q1445" s="30">
        <v>0</v>
      </c>
      <c r="R1445" s="34"/>
    </row>
    <row r="1446" spans="1:18" hidden="1">
      <c r="A1446" s="40" t="s">
        <v>10531</v>
      </c>
      <c r="B1446" s="30" t="s">
        <v>663</v>
      </c>
      <c r="C1446" s="30"/>
      <c r="D1446" s="35">
        <v>34183</v>
      </c>
      <c r="E1446" s="70">
        <v>626.34</v>
      </c>
      <c r="F1446" s="156" t="s">
        <v>3722</v>
      </c>
      <c r="G1446" s="156"/>
      <c r="H1446" s="30" t="s">
        <v>8129</v>
      </c>
      <c r="I1446" s="30" t="s">
        <v>5653</v>
      </c>
      <c r="J1446" s="70">
        <v>-626.34</v>
      </c>
      <c r="K1446" s="70">
        <v>0</v>
      </c>
      <c r="L1446" s="70">
        <v>0</v>
      </c>
      <c r="M1446" s="30">
        <v>0</v>
      </c>
      <c r="N1446" s="30" t="s">
        <v>3672</v>
      </c>
      <c r="O1446" s="30" t="s">
        <v>9553</v>
      </c>
      <c r="P1446" s="30" t="s">
        <v>18</v>
      </c>
      <c r="Q1446" s="30">
        <v>0</v>
      </c>
      <c r="R1446" s="34"/>
    </row>
    <row r="1447" spans="1:18" hidden="1">
      <c r="A1447" s="40" t="s">
        <v>10537</v>
      </c>
      <c r="B1447" s="30" t="s">
        <v>10538</v>
      </c>
      <c r="C1447" s="30"/>
      <c r="D1447" s="35">
        <v>34183</v>
      </c>
      <c r="E1447" s="70">
        <v>23112.59</v>
      </c>
      <c r="F1447" s="156" t="s">
        <v>3722</v>
      </c>
      <c r="G1447" s="156"/>
      <c r="H1447" s="30" t="s">
        <v>493</v>
      </c>
      <c r="I1447" s="30" t="s">
        <v>5653</v>
      </c>
      <c r="J1447" s="70">
        <v>-23112.59</v>
      </c>
      <c r="K1447" s="70">
        <v>0</v>
      </c>
      <c r="L1447" s="70">
        <v>0</v>
      </c>
      <c r="M1447" s="30">
        <v>0</v>
      </c>
      <c r="N1447" s="30" t="s">
        <v>3672</v>
      </c>
      <c r="O1447" s="30" t="s">
        <v>5337</v>
      </c>
      <c r="P1447" s="30" t="s">
        <v>55</v>
      </c>
      <c r="Q1447" s="30">
        <v>0</v>
      </c>
      <c r="R1447" s="34"/>
    </row>
    <row r="1448" spans="1:18" hidden="1">
      <c r="A1448" s="40" t="s">
        <v>10565</v>
      </c>
      <c r="B1448" s="30" t="s">
        <v>488</v>
      </c>
      <c r="C1448" s="30"/>
      <c r="D1448" s="35">
        <v>34183</v>
      </c>
      <c r="E1448" s="70">
        <v>2520.41</v>
      </c>
      <c r="F1448" s="156" t="s">
        <v>3722</v>
      </c>
      <c r="G1448" s="156"/>
      <c r="H1448" s="30" t="s">
        <v>1760</v>
      </c>
      <c r="I1448" s="30" t="s">
        <v>5653</v>
      </c>
      <c r="J1448" s="70">
        <v>-2520.41</v>
      </c>
      <c r="K1448" s="70">
        <v>0</v>
      </c>
      <c r="L1448" s="70">
        <v>0</v>
      </c>
      <c r="M1448" s="30">
        <v>0</v>
      </c>
      <c r="N1448" s="30" t="s">
        <v>3672</v>
      </c>
      <c r="O1448" s="30" t="s">
        <v>3770</v>
      </c>
      <c r="P1448" s="30" t="s">
        <v>181</v>
      </c>
      <c r="Q1448" s="30">
        <v>0</v>
      </c>
      <c r="R1448" s="34"/>
    </row>
    <row r="1449" spans="1:18" hidden="1">
      <c r="A1449" s="40" t="s">
        <v>10388</v>
      </c>
      <c r="B1449" s="30" t="s">
        <v>10389</v>
      </c>
      <c r="C1449" s="30"/>
      <c r="D1449" s="35">
        <v>34178</v>
      </c>
      <c r="E1449" s="70">
        <v>518.85</v>
      </c>
      <c r="F1449" s="156" t="s">
        <v>3722</v>
      </c>
      <c r="G1449" s="156"/>
      <c r="H1449" s="30" t="s">
        <v>1602</v>
      </c>
      <c r="I1449" s="30" t="s">
        <v>5653</v>
      </c>
      <c r="J1449" s="70">
        <v>-518.85</v>
      </c>
      <c r="K1449" s="70">
        <v>0</v>
      </c>
      <c r="L1449" s="70">
        <v>0</v>
      </c>
      <c r="M1449" s="30">
        <v>0</v>
      </c>
      <c r="N1449" s="30" t="s">
        <v>3672</v>
      </c>
      <c r="O1449" s="30" t="s">
        <v>7696</v>
      </c>
      <c r="P1449" s="30" t="s">
        <v>63</v>
      </c>
      <c r="Q1449" s="30">
        <v>0</v>
      </c>
      <c r="R1449" s="34"/>
    </row>
    <row r="1450" spans="1:18" hidden="1">
      <c r="A1450" s="40" t="s">
        <v>2957</v>
      </c>
      <c r="B1450" s="30" t="s">
        <v>2773</v>
      </c>
      <c r="C1450" s="30"/>
      <c r="D1450" s="35">
        <v>34178</v>
      </c>
      <c r="E1450" s="70">
        <v>785.27</v>
      </c>
      <c r="F1450" s="156" t="s">
        <v>3722</v>
      </c>
      <c r="G1450" s="156"/>
      <c r="H1450" s="30" t="s">
        <v>1602</v>
      </c>
      <c r="I1450" s="30" t="s">
        <v>5653</v>
      </c>
      <c r="J1450" s="70">
        <v>-785.27</v>
      </c>
      <c r="K1450" s="70">
        <v>0</v>
      </c>
      <c r="L1450" s="70">
        <v>0</v>
      </c>
      <c r="M1450" s="30">
        <v>0</v>
      </c>
      <c r="N1450" s="30" t="s">
        <v>3672</v>
      </c>
      <c r="O1450" s="30" t="s">
        <v>7696</v>
      </c>
      <c r="P1450" s="30" t="s">
        <v>63</v>
      </c>
      <c r="Q1450" s="30">
        <v>0</v>
      </c>
      <c r="R1450" s="34"/>
    </row>
    <row r="1451" spans="1:18" hidden="1">
      <c r="A1451" s="40" t="s">
        <v>10581</v>
      </c>
      <c r="B1451" s="30" t="s">
        <v>10033</v>
      </c>
      <c r="C1451" s="30"/>
      <c r="D1451" s="35">
        <v>34178</v>
      </c>
      <c r="E1451" s="70">
        <v>448.05</v>
      </c>
      <c r="F1451" s="156" t="s">
        <v>3722</v>
      </c>
      <c r="G1451" s="156"/>
      <c r="H1451" s="30" t="s">
        <v>1602</v>
      </c>
      <c r="I1451" s="30" t="s">
        <v>5653</v>
      </c>
      <c r="J1451" s="70">
        <v>-448.05</v>
      </c>
      <c r="K1451" s="70">
        <v>0</v>
      </c>
      <c r="L1451" s="70">
        <v>0</v>
      </c>
      <c r="M1451" s="30">
        <v>0</v>
      </c>
      <c r="N1451" s="30" t="s">
        <v>3672</v>
      </c>
      <c r="O1451" s="30" t="s">
        <v>7696</v>
      </c>
      <c r="P1451" s="30" t="s">
        <v>63</v>
      </c>
      <c r="Q1451" s="30">
        <v>0</v>
      </c>
      <c r="R1451" s="34"/>
    </row>
    <row r="1452" spans="1:18" hidden="1">
      <c r="A1452" s="40" t="s">
        <v>10619</v>
      </c>
      <c r="B1452" s="30" t="s">
        <v>2773</v>
      </c>
      <c r="C1452" s="30"/>
      <c r="D1452" s="35">
        <v>34178</v>
      </c>
      <c r="E1452" s="70">
        <v>8580.86</v>
      </c>
      <c r="F1452" s="156" t="s">
        <v>3722</v>
      </c>
      <c r="G1452" s="156"/>
      <c r="H1452" s="30" t="s">
        <v>861</v>
      </c>
      <c r="I1452" s="30" t="s">
        <v>5653</v>
      </c>
      <c r="J1452" s="70">
        <v>-8580.86</v>
      </c>
      <c r="K1452" s="70">
        <v>0</v>
      </c>
      <c r="L1452" s="70">
        <v>0</v>
      </c>
      <c r="M1452" s="30">
        <v>0</v>
      </c>
      <c r="N1452" s="30" t="s">
        <v>3672</v>
      </c>
      <c r="O1452" s="30" t="s">
        <v>3915</v>
      </c>
      <c r="P1452" s="30" t="s">
        <v>69</v>
      </c>
      <c r="Q1452" s="30">
        <v>0</v>
      </c>
      <c r="R1452" s="34"/>
    </row>
    <row r="1453" spans="1:18" hidden="1">
      <c r="A1453" s="40" t="s">
        <v>10393</v>
      </c>
      <c r="B1453" s="30" t="s">
        <v>10394</v>
      </c>
      <c r="C1453" s="30"/>
      <c r="D1453" s="35">
        <v>34177</v>
      </c>
      <c r="E1453" s="70">
        <v>1449.61</v>
      </c>
      <c r="F1453" s="156" t="s">
        <v>3722</v>
      </c>
      <c r="G1453" s="156"/>
      <c r="H1453" s="30" t="s">
        <v>674</v>
      </c>
      <c r="I1453" s="30" t="s">
        <v>5653</v>
      </c>
      <c r="J1453" s="70">
        <v>-1449.61</v>
      </c>
      <c r="K1453" s="70">
        <v>0</v>
      </c>
      <c r="L1453" s="70">
        <v>0</v>
      </c>
      <c r="M1453" s="30">
        <v>0</v>
      </c>
      <c r="N1453" s="30" t="s">
        <v>3672</v>
      </c>
      <c r="O1453" s="30" t="s">
        <v>10395</v>
      </c>
      <c r="P1453" s="30" t="s">
        <v>94</v>
      </c>
      <c r="Q1453" s="30">
        <v>0</v>
      </c>
      <c r="R1453" s="34"/>
    </row>
    <row r="1454" spans="1:18" hidden="1">
      <c r="A1454" s="40" t="s">
        <v>10396</v>
      </c>
      <c r="B1454" s="30" t="s">
        <v>10397</v>
      </c>
      <c r="C1454" s="30"/>
      <c r="D1454" s="35">
        <v>34177</v>
      </c>
      <c r="E1454" s="70">
        <v>1449.61</v>
      </c>
      <c r="F1454" s="156" t="s">
        <v>3722</v>
      </c>
      <c r="G1454" s="156"/>
      <c r="H1454" s="30" t="s">
        <v>674</v>
      </c>
      <c r="I1454" s="30" t="s">
        <v>5653</v>
      </c>
      <c r="J1454" s="70">
        <v>-1449.61</v>
      </c>
      <c r="K1454" s="70">
        <v>0</v>
      </c>
      <c r="L1454" s="70">
        <v>0</v>
      </c>
      <c r="M1454" s="30">
        <v>0</v>
      </c>
      <c r="N1454" s="30" t="s">
        <v>3672</v>
      </c>
      <c r="O1454" s="30" t="s">
        <v>10395</v>
      </c>
      <c r="P1454" s="30" t="s">
        <v>94</v>
      </c>
      <c r="Q1454" s="30">
        <v>0</v>
      </c>
      <c r="R1454" s="34"/>
    </row>
    <row r="1455" spans="1:18" hidden="1">
      <c r="A1455" s="40" t="s">
        <v>10515</v>
      </c>
      <c r="B1455" s="30" t="s">
        <v>10516</v>
      </c>
      <c r="C1455" s="30"/>
      <c r="D1455" s="35">
        <v>34177</v>
      </c>
      <c r="E1455" s="70">
        <v>4029.48</v>
      </c>
      <c r="F1455" s="156" t="s">
        <v>3722</v>
      </c>
      <c r="G1455" s="156"/>
      <c r="H1455" s="30" t="s">
        <v>1311</v>
      </c>
      <c r="I1455" s="30" t="s">
        <v>5653</v>
      </c>
      <c r="J1455" s="70">
        <v>-4029.48</v>
      </c>
      <c r="K1455" s="70">
        <v>0</v>
      </c>
      <c r="L1455" s="70">
        <v>0</v>
      </c>
      <c r="M1455" s="30">
        <v>0</v>
      </c>
      <c r="N1455" s="30" t="s">
        <v>3672</v>
      </c>
      <c r="O1455" s="30" t="s">
        <v>7957</v>
      </c>
      <c r="P1455" s="30" t="s">
        <v>60</v>
      </c>
      <c r="Q1455" s="30">
        <v>0</v>
      </c>
      <c r="R1455" s="34"/>
    </row>
    <row r="1456" spans="1:18" hidden="1">
      <c r="A1456" s="40" t="s">
        <v>10558</v>
      </c>
      <c r="B1456" s="30" t="s">
        <v>10559</v>
      </c>
      <c r="C1456" s="30"/>
      <c r="D1456" s="35">
        <v>34177</v>
      </c>
      <c r="E1456" s="70">
        <v>601.71</v>
      </c>
      <c r="F1456" s="156" t="s">
        <v>3722</v>
      </c>
      <c r="G1456" s="156"/>
      <c r="H1456" s="30" t="s">
        <v>1311</v>
      </c>
      <c r="I1456" s="30" t="s">
        <v>5653</v>
      </c>
      <c r="J1456" s="70">
        <v>-601.71</v>
      </c>
      <c r="K1456" s="70">
        <v>0</v>
      </c>
      <c r="L1456" s="70">
        <v>0</v>
      </c>
      <c r="M1456" s="30">
        <v>0</v>
      </c>
      <c r="N1456" s="30" t="s">
        <v>3672</v>
      </c>
      <c r="O1456" s="30" t="s">
        <v>7957</v>
      </c>
      <c r="P1456" s="30" t="s">
        <v>60</v>
      </c>
      <c r="Q1456" s="30">
        <v>0</v>
      </c>
      <c r="R1456" s="34"/>
    </row>
    <row r="1457" spans="1:18" hidden="1">
      <c r="A1457" s="40" t="s">
        <v>10509</v>
      </c>
      <c r="B1457" s="30" t="s">
        <v>3265</v>
      </c>
      <c r="C1457" s="30"/>
      <c r="D1457" s="35">
        <v>34176</v>
      </c>
      <c r="E1457" s="70">
        <v>405.3</v>
      </c>
      <c r="F1457" s="156" t="s">
        <v>3722</v>
      </c>
      <c r="G1457" s="156"/>
      <c r="H1457" s="30" t="s">
        <v>1311</v>
      </c>
      <c r="I1457" s="30" t="s">
        <v>5653</v>
      </c>
      <c r="J1457" s="70">
        <v>-405.3</v>
      </c>
      <c r="K1457" s="70">
        <v>0</v>
      </c>
      <c r="L1457" s="70">
        <v>0</v>
      </c>
      <c r="M1457" s="30">
        <v>0</v>
      </c>
      <c r="N1457" s="30" t="s">
        <v>3672</v>
      </c>
      <c r="O1457" s="30" t="s">
        <v>7957</v>
      </c>
      <c r="P1457" s="30" t="s">
        <v>60</v>
      </c>
      <c r="Q1457" s="30">
        <v>0</v>
      </c>
      <c r="R1457" s="34"/>
    </row>
    <row r="1458" spans="1:18" hidden="1">
      <c r="A1458" s="40" t="s">
        <v>10510</v>
      </c>
      <c r="B1458" s="30" t="s">
        <v>3265</v>
      </c>
      <c r="C1458" s="30"/>
      <c r="D1458" s="35">
        <v>34176</v>
      </c>
      <c r="E1458" s="70">
        <v>405.36</v>
      </c>
      <c r="F1458" s="156" t="s">
        <v>3722</v>
      </c>
      <c r="G1458" s="156"/>
      <c r="H1458" s="30" t="s">
        <v>1397</v>
      </c>
      <c r="I1458" s="30" t="s">
        <v>5653</v>
      </c>
      <c r="J1458" s="70">
        <v>-405.36</v>
      </c>
      <c r="K1458" s="70">
        <v>0</v>
      </c>
      <c r="L1458" s="70">
        <v>0</v>
      </c>
      <c r="M1458" s="30">
        <v>0</v>
      </c>
      <c r="N1458" s="30" t="s">
        <v>3672</v>
      </c>
      <c r="O1458" s="30" t="s">
        <v>3897</v>
      </c>
      <c r="P1458" s="30" t="s">
        <v>84</v>
      </c>
      <c r="Q1458" s="30">
        <v>0</v>
      </c>
      <c r="R1458" s="34"/>
    </row>
    <row r="1459" spans="1:18" hidden="1">
      <c r="A1459" s="40" t="s">
        <v>2958</v>
      </c>
      <c r="B1459" s="30" t="s">
        <v>2773</v>
      </c>
      <c r="C1459" s="30"/>
      <c r="D1459" s="35">
        <v>34176</v>
      </c>
      <c r="E1459" s="70">
        <v>822.84</v>
      </c>
      <c r="F1459" s="156" t="s">
        <v>3722</v>
      </c>
      <c r="G1459" s="156"/>
      <c r="H1459" s="30" t="s">
        <v>1602</v>
      </c>
      <c r="I1459" s="30" t="s">
        <v>5653</v>
      </c>
      <c r="J1459" s="70">
        <v>-822.84</v>
      </c>
      <c r="K1459" s="70">
        <v>0</v>
      </c>
      <c r="L1459" s="70">
        <v>0</v>
      </c>
      <c r="M1459" s="30">
        <v>0</v>
      </c>
      <c r="N1459" s="30" t="s">
        <v>3672</v>
      </c>
      <c r="O1459" s="30" t="s">
        <v>7696</v>
      </c>
      <c r="P1459" s="30" t="s">
        <v>63</v>
      </c>
      <c r="Q1459" s="30">
        <v>0</v>
      </c>
      <c r="R1459" s="34"/>
    </row>
    <row r="1460" spans="1:18" hidden="1">
      <c r="A1460" s="40" t="s">
        <v>10556</v>
      </c>
      <c r="B1460" s="30" t="s">
        <v>10557</v>
      </c>
      <c r="C1460" s="30"/>
      <c r="D1460" s="35">
        <v>34176</v>
      </c>
      <c r="E1460" s="70">
        <v>1249.1500000000001</v>
      </c>
      <c r="F1460" s="156" t="s">
        <v>3722</v>
      </c>
      <c r="G1460" s="156"/>
      <c r="H1460" s="30" t="s">
        <v>1311</v>
      </c>
      <c r="I1460" s="30" t="s">
        <v>5653</v>
      </c>
      <c r="J1460" s="70">
        <v>-1249.1500000000001</v>
      </c>
      <c r="K1460" s="70">
        <v>0</v>
      </c>
      <c r="L1460" s="70">
        <v>0</v>
      </c>
      <c r="M1460" s="30">
        <v>0</v>
      </c>
      <c r="N1460" s="30" t="s">
        <v>3672</v>
      </c>
      <c r="O1460" s="30" t="s">
        <v>7957</v>
      </c>
      <c r="P1460" s="30" t="s">
        <v>60</v>
      </c>
      <c r="Q1460" s="30">
        <v>0</v>
      </c>
      <c r="R1460" s="34"/>
    </row>
    <row r="1461" spans="1:18" hidden="1">
      <c r="A1461" s="40" t="s">
        <v>10560</v>
      </c>
      <c r="B1461" s="30" t="s">
        <v>10559</v>
      </c>
      <c r="C1461" s="30"/>
      <c r="D1461" s="35">
        <v>34176</v>
      </c>
      <c r="E1461" s="70">
        <v>361.81</v>
      </c>
      <c r="F1461" s="156" t="s">
        <v>3722</v>
      </c>
      <c r="G1461" s="156"/>
      <c r="H1461" s="30" t="s">
        <v>387</v>
      </c>
      <c r="I1461" s="30" t="s">
        <v>5653</v>
      </c>
      <c r="J1461" s="70">
        <v>-361.81</v>
      </c>
      <c r="K1461" s="70">
        <v>0</v>
      </c>
      <c r="L1461" s="70">
        <v>0</v>
      </c>
      <c r="M1461" s="30">
        <v>0</v>
      </c>
      <c r="N1461" s="30" t="s">
        <v>3672</v>
      </c>
      <c r="O1461" s="30" t="s">
        <v>3884</v>
      </c>
      <c r="P1461" s="30" t="s">
        <v>61</v>
      </c>
      <c r="Q1461" s="30">
        <v>0</v>
      </c>
      <c r="R1461" s="34"/>
    </row>
    <row r="1462" spans="1:18" hidden="1">
      <c r="A1462" s="40" t="s">
        <v>10579</v>
      </c>
      <c r="B1462" s="30" t="s">
        <v>10033</v>
      </c>
      <c r="C1462" s="30"/>
      <c r="D1462" s="35">
        <v>34176</v>
      </c>
      <c r="E1462" s="70">
        <v>448.05</v>
      </c>
      <c r="F1462" s="156" t="s">
        <v>3722</v>
      </c>
      <c r="G1462" s="156"/>
      <c r="H1462" s="30" t="s">
        <v>387</v>
      </c>
      <c r="I1462" s="30" t="s">
        <v>5653</v>
      </c>
      <c r="J1462" s="70">
        <v>-448.05</v>
      </c>
      <c r="K1462" s="70">
        <v>0</v>
      </c>
      <c r="L1462" s="70">
        <v>0</v>
      </c>
      <c r="M1462" s="30">
        <v>0</v>
      </c>
      <c r="N1462" s="30" t="s">
        <v>3672</v>
      </c>
      <c r="O1462" s="30" t="s">
        <v>3884</v>
      </c>
      <c r="P1462" s="30" t="s">
        <v>61</v>
      </c>
      <c r="Q1462" s="30">
        <v>0</v>
      </c>
      <c r="R1462" s="34"/>
    </row>
    <row r="1463" spans="1:18" hidden="1">
      <c r="A1463" s="40" t="s">
        <v>10580</v>
      </c>
      <c r="B1463" s="30" t="s">
        <v>10033</v>
      </c>
      <c r="C1463" s="30"/>
      <c r="D1463" s="35">
        <v>34176</v>
      </c>
      <c r="E1463" s="70">
        <v>448.05</v>
      </c>
      <c r="F1463" s="156" t="s">
        <v>3722</v>
      </c>
      <c r="G1463" s="156"/>
      <c r="H1463" s="30" t="s">
        <v>387</v>
      </c>
      <c r="I1463" s="30" t="s">
        <v>5653</v>
      </c>
      <c r="J1463" s="70">
        <v>-448.05</v>
      </c>
      <c r="K1463" s="70">
        <v>0</v>
      </c>
      <c r="L1463" s="70">
        <v>0</v>
      </c>
      <c r="M1463" s="30">
        <v>0</v>
      </c>
      <c r="N1463" s="30" t="s">
        <v>3672</v>
      </c>
      <c r="O1463" s="30" t="s">
        <v>3884</v>
      </c>
      <c r="P1463" s="30" t="s">
        <v>61</v>
      </c>
      <c r="Q1463" s="30">
        <v>0</v>
      </c>
      <c r="R1463" s="34"/>
    </row>
    <row r="1464" spans="1:18" hidden="1">
      <c r="A1464" s="40" t="s">
        <v>10598</v>
      </c>
      <c r="B1464" s="30" t="s">
        <v>2773</v>
      </c>
      <c r="C1464" s="30"/>
      <c r="D1464" s="35">
        <v>34176</v>
      </c>
      <c r="E1464" s="70">
        <v>19952.5</v>
      </c>
      <c r="F1464" s="156" t="s">
        <v>3722</v>
      </c>
      <c r="G1464" s="156"/>
      <c r="H1464" s="30" t="s">
        <v>387</v>
      </c>
      <c r="I1464" s="30" t="s">
        <v>5653</v>
      </c>
      <c r="J1464" s="70">
        <v>-19952.5</v>
      </c>
      <c r="K1464" s="70">
        <v>0</v>
      </c>
      <c r="L1464" s="70">
        <v>0</v>
      </c>
      <c r="M1464" s="30">
        <v>0</v>
      </c>
      <c r="N1464" s="30" t="s">
        <v>3672</v>
      </c>
      <c r="O1464" s="30" t="s">
        <v>3884</v>
      </c>
      <c r="P1464" s="30" t="s">
        <v>61</v>
      </c>
      <c r="Q1464" s="30">
        <v>0</v>
      </c>
      <c r="R1464" s="34"/>
    </row>
    <row r="1465" spans="1:18" hidden="1">
      <c r="A1465" s="40" t="s">
        <v>10614</v>
      </c>
      <c r="B1465" s="30" t="s">
        <v>10615</v>
      </c>
      <c r="C1465" s="30"/>
      <c r="D1465" s="35">
        <v>34176</v>
      </c>
      <c r="E1465" s="70">
        <v>15183.86</v>
      </c>
      <c r="F1465" s="156" t="s">
        <v>3722</v>
      </c>
      <c r="G1465" s="156"/>
      <c r="H1465" s="30" t="s">
        <v>387</v>
      </c>
      <c r="I1465" s="30" t="s">
        <v>5653</v>
      </c>
      <c r="J1465" s="70">
        <v>-15183.86</v>
      </c>
      <c r="K1465" s="70">
        <v>0</v>
      </c>
      <c r="L1465" s="70">
        <v>0</v>
      </c>
      <c r="M1465" s="30">
        <v>0</v>
      </c>
      <c r="N1465" s="30" t="s">
        <v>3672</v>
      </c>
      <c r="O1465" s="30" t="s">
        <v>3884</v>
      </c>
      <c r="P1465" s="30" t="s">
        <v>61</v>
      </c>
      <c r="Q1465" s="30">
        <v>0</v>
      </c>
      <c r="R1465" s="34"/>
    </row>
    <row r="1466" spans="1:18" hidden="1">
      <c r="A1466" s="40" t="s">
        <v>10563</v>
      </c>
      <c r="B1466" s="30" t="s">
        <v>10033</v>
      </c>
      <c r="C1466" s="30"/>
      <c r="D1466" s="35">
        <v>34173</v>
      </c>
      <c r="E1466" s="70">
        <v>555.9</v>
      </c>
      <c r="F1466" s="156" t="s">
        <v>3722</v>
      </c>
      <c r="G1466" s="156"/>
      <c r="H1466" s="30" t="s">
        <v>387</v>
      </c>
      <c r="I1466" s="30" t="s">
        <v>5653</v>
      </c>
      <c r="J1466" s="70">
        <v>-555.9</v>
      </c>
      <c r="K1466" s="70">
        <v>0</v>
      </c>
      <c r="L1466" s="70">
        <v>0</v>
      </c>
      <c r="M1466" s="30">
        <v>0</v>
      </c>
      <c r="N1466" s="30" t="s">
        <v>3672</v>
      </c>
      <c r="O1466" s="30" t="s">
        <v>3884</v>
      </c>
      <c r="P1466" s="30" t="s">
        <v>61</v>
      </c>
      <c r="Q1466" s="30">
        <v>0</v>
      </c>
      <c r="R1466" s="34"/>
    </row>
    <row r="1467" spans="1:18" hidden="1">
      <c r="A1467" s="40" t="s">
        <v>10398</v>
      </c>
      <c r="B1467" s="30" t="s">
        <v>10033</v>
      </c>
      <c r="C1467" s="30"/>
      <c r="D1467" s="35">
        <v>34172</v>
      </c>
      <c r="E1467" s="70">
        <v>423.79</v>
      </c>
      <c r="F1467" s="156" t="s">
        <v>3722</v>
      </c>
      <c r="G1467" s="156"/>
      <c r="H1467" s="30" t="s">
        <v>7994</v>
      </c>
      <c r="I1467" s="30" t="s">
        <v>5653</v>
      </c>
      <c r="J1467" s="70">
        <v>-423.79</v>
      </c>
      <c r="K1467" s="70">
        <v>0</v>
      </c>
      <c r="L1467" s="70">
        <v>0</v>
      </c>
      <c r="M1467" s="30">
        <v>0</v>
      </c>
      <c r="N1467" s="30" t="s">
        <v>3672</v>
      </c>
      <c r="O1467" s="30" t="s">
        <v>7995</v>
      </c>
      <c r="P1467" s="30" t="s">
        <v>47</v>
      </c>
      <c r="Q1467" s="30">
        <v>0</v>
      </c>
      <c r="R1467" s="34"/>
    </row>
    <row r="1468" spans="1:18" hidden="1">
      <c r="A1468" s="40" t="s">
        <v>2851</v>
      </c>
      <c r="B1468" s="30" t="s">
        <v>2773</v>
      </c>
      <c r="C1468" s="30"/>
      <c r="D1468" s="35">
        <v>34172</v>
      </c>
      <c r="E1468" s="70">
        <v>2253.63</v>
      </c>
      <c r="F1468" s="156" t="s">
        <v>3722</v>
      </c>
      <c r="G1468" s="156"/>
      <c r="H1468" s="30" t="s">
        <v>7994</v>
      </c>
      <c r="I1468" s="30" t="s">
        <v>5653</v>
      </c>
      <c r="J1468" s="70">
        <v>-2253.63</v>
      </c>
      <c r="K1468" s="70">
        <v>0</v>
      </c>
      <c r="L1468" s="70">
        <v>0</v>
      </c>
      <c r="M1468" s="30">
        <v>0</v>
      </c>
      <c r="N1468" s="30" t="s">
        <v>3672</v>
      </c>
      <c r="O1468" s="30" t="s">
        <v>7995</v>
      </c>
      <c r="P1468" s="30" t="s">
        <v>47</v>
      </c>
      <c r="Q1468" s="30">
        <v>0</v>
      </c>
      <c r="R1468" s="34"/>
    </row>
    <row r="1469" spans="1:18" hidden="1">
      <c r="A1469" s="40" t="s">
        <v>10547</v>
      </c>
      <c r="B1469" s="30" t="s">
        <v>10548</v>
      </c>
      <c r="C1469" s="30"/>
      <c r="D1469" s="35">
        <v>34172</v>
      </c>
      <c r="E1469" s="70">
        <v>421.16</v>
      </c>
      <c r="F1469" s="156" t="s">
        <v>3722</v>
      </c>
      <c r="G1469" s="156"/>
      <c r="H1469" s="30" t="s">
        <v>7994</v>
      </c>
      <c r="I1469" s="30" t="s">
        <v>5653</v>
      </c>
      <c r="J1469" s="70">
        <v>-421.16</v>
      </c>
      <c r="K1469" s="70">
        <v>0</v>
      </c>
      <c r="L1469" s="70">
        <v>0</v>
      </c>
      <c r="M1469" s="30">
        <v>0</v>
      </c>
      <c r="N1469" s="30" t="s">
        <v>3672</v>
      </c>
      <c r="O1469" s="30" t="s">
        <v>7995</v>
      </c>
      <c r="P1469" s="30" t="s">
        <v>47</v>
      </c>
      <c r="Q1469" s="30">
        <v>0</v>
      </c>
      <c r="R1469" s="34"/>
    </row>
    <row r="1470" spans="1:18" hidden="1">
      <c r="A1470" s="40" t="s">
        <v>10549</v>
      </c>
      <c r="B1470" s="30" t="s">
        <v>10548</v>
      </c>
      <c r="C1470" s="30"/>
      <c r="D1470" s="35">
        <v>34172</v>
      </c>
      <c r="E1470" s="70">
        <v>421.13</v>
      </c>
      <c r="F1470" s="156" t="s">
        <v>3722</v>
      </c>
      <c r="G1470" s="156"/>
      <c r="H1470" s="30" t="s">
        <v>7994</v>
      </c>
      <c r="I1470" s="30" t="s">
        <v>5653</v>
      </c>
      <c r="J1470" s="70">
        <v>-421.13</v>
      </c>
      <c r="K1470" s="70">
        <v>0</v>
      </c>
      <c r="L1470" s="70">
        <v>0</v>
      </c>
      <c r="M1470" s="30">
        <v>0</v>
      </c>
      <c r="N1470" s="30" t="s">
        <v>3672</v>
      </c>
      <c r="O1470" s="30" t="s">
        <v>7995</v>
      </c>
      <c r="P1470" s="30" t="s">
        <v>47</v>
      </c>
      <c r="Q1470" s="30">
        <v>0</v>
      </c>
      <c r="R1470" s="34"/>
    </row>
    <row r="1471" spans="1:18" hidden="1">
      <c r="A1471" s="40" t="s">
        <v>10550</v>
      </c>
      <c r="B1471" s="30" t="s">
        <v>10551</v>
      </c>
      <c r="C1471" s="30"/>
      <c r="D1471" s="35">
        <v>34172</v>
      </c>
      <c r="E1471" s="70">
        <v>555.9</v>
      </c>
      <c r="F1471" s="156" t="s">
        <v>3722</v>
      </c>
      <c r="G1471" s="156"/>
      <c r="H1471" s="30" t="s">
        <v>7994</v>
      </c>
      <c r="I1471" s="30" t="s">
        <v>5653</v>
      </c>
      <c r="J1471" s="70">
        <v>-555.9</v>
      </c>
      <c r="K1471" s="70">
        <v>0</v>
      </c>
      <c r="L1471" s="70">
        <v>0</v>
      </c>
      <c r="M1471" s="30">
        <v>0</v>
      </c>
      <c r="N1471" s="30" t="s">
        <v>3672</v>
      </c>
      <c r="O1471" s="30" t="s">
        <v>7995</v>
      </c>
      <c r="P1471" s="30" t="s">
        <v>47</v>
      </c>
      <c r="Q1471" s="30">
        <v>0</v>
      </c>
      <c r="R1471" s="34"/>
    </row>
    <row r="1472" spans="1:18" hidden="1">
      <c r="A1472" s="40" t="s">
        <v>2852</v>
      </c>
      <c r="B1472" s="30" t="s">
        <v>2773</v>
      </c>
      <c r="C1472" s="30"/>
      <c r="D1472" s="35">
        <v>34172</v>
      </c>
      <c r="E1472" s="70">
        <v>299.12</v>
      </c>
      <c r="F1472" s="156" t="s">
        <v>3722</v>
      </c>
      <c r="G1472" s="156"/>
      <c r="H1472" s="30" t="s">
        <v>7994</v>
      </c>
      <c r="I1472" s="30" t="s">
        <v>5653</v>
      </c>
      <c r="J1472" s="70">
        <v>-299.12</v>
      </c>
      <c r="K1472" s="70">
        <v>0</v>
      </c>
      <c r="L1472" s="70">
        <v>0</v>
      </c>
      <c r="M1472" s="30">
        <v>0</v>
      </c>
      <c r="N1472" s="30" t="s">
        <v>3672</v>
      </c>
      <c r="O1472" s="30" t="s">
        <v>7995</v>
      </c>
      <c r="P1472" s="30" t="s">
        <v>47</v>
      </c>
      <c r="Q1472" s="30">
        <v>0</v>
      </c>
      <c r="R1472" s="34"/>
    </row>
    <row r="1473" spans="1:18" hidden="1">
      <c r="A1473" s="40" t="s">
        <v>10620</v>
      </c>
      <c r="B1473" s="30" t="s">
        <v>10621</v>
      </c>
      <c r="C1473" s="30"/>
      <c r="D1473" s="35">
        <v>34172</v>
      </c>
      <c r="E1473" s="70">
        <v>2259.21</v>
      </c>
      <c r="F1473" s="156" t="s">
        <v>3722</v>
      </c>
      <c r="G1473" s="156"/>
      <c r="H1473" s="30" t="s">
        <v>7994</v>
      </c>
      <c r="I1473" s="30" t="s">
        <v>5653</v>
      </c>
      <c r="J1473" s="70">
        <v>-2259.21</v>
      </c>
      <c r="K1473" s="70">
        <v>0</v>
      </c>
      <c r="L1473" s="70">
        <v>0</v>
      </c>
      <c r="M1473" s="30">
        <v>0</v>
      </c>
      <c r="N1473" s="30" t="s">
        <v>3672</v>
      </c>
      <c r="O1473" s="30" t="s">
        <v>7995</v>
      </c>
      <c r="P1473" s="30" t="s">
        <v>47</v>
      </c>
      <c r="Q1473" s="30">
        <v>0</v>
      </c>
      <c r="R1473" s="34"/>
    </row>
    <row r="1474" spans="1:18" hidden="1">
      <c r="A1474" s="40" t="s">
        <v>10390</v>
      </c>
      <c r="B1474" s="30" t="s">
        <v>10391</v>
      </c>
      <c r="C1474" s="30"/>
      <c r="D1474" s="35">
        <v>34170</v>
      </c>
      <c r="E1474" s="70">
        <v>2340.77</v>
      </c>
      <c r="F1474" s="156" t="s">
        <v>3722</v>
      </c>
      <c r="G1474" s="156"/>
      <c r="H1474" s="30" t="s">
        <v>679</v>
      </c>
      <c r="I1474" s="30" t="s">
        <v>5653</v>
      </c>
      <c r="J1474" s="70">
        <v>-2340.77</v>
      </c>
      <c r="K1474" s="70">
        <v>0</v>
      </c>
      <c r="L1474" s="70">
        <v>0</v>
      </c>
      <c r="M1474" s="30">
        <v>0</v>
      </c>
      <c r="N1474" s="30" t="s">
        <v>3672</v>
      </c>
      <c r="O1474" s="30" t="s">
        <v>3673</v>
      </c>
      <c r="P1474" s="30" t="s">
        <v>59</v>
      </c>
      <c r="Q1474" s="30">
        <v>0</v>
      </c>
      <c r="R1474" s="34"/>
    </row>
    <row r="1475" spans="1:18" hidden="1">
      <c r="A1475" s="40" t="s">
        <v>10386</v>
      </c>
      <c r="B1475" s="30" t="s">
        <v>10049</v>
      </c>
      <c r="C1475" s="30"/>
      <c r="D1475" s="35">
        <v>34169</v>
      </c>
      <c r="E1475" s="70">
        <v>363.87</v>
      </c>
      <c r="F1475" s="156" t="s">
        <v>3722</v>
      </c>
      <c r="G1475" s="156"/>
      <c r="H1475" s="30" t="s">
        <v>1405</v>
      </c>
      <c r="I1475" s="30" t="s">
        <v>5653</v>
      </c>
      <c r="J1475" s="70">
        <v>-363.87</v>
      </c>
      <c r="K1475" s="70">
        <v>0</v>
      </c>
      <c r="L1475" s="70">
        <v>0</v>
      </c>
      <c r="M1475" s="30">
        <v>0</v>
      </c>
      <c r="N1475" s="30" t="s">
        <v>3672</v>
      </c>
      <c r="O1475" s="30" t="s">
        <v>8186</v>
      </c>
      <c r="P1475" s="30" t="s">
        <v>93</v>
      </c>
      <c r="Q1475" s="30">
        <v>0</v>
      </c>
      <c r="R1475" s="34"/>
    </row>
    <row r="1476" spans="1:18" hidden="1">
      <c r="A1476" s="40" t="s">
        <v>10387</v>
      </c>
      <c r="B1476" s="30" t="s">
        <v>10049</v>
      </c>
      <c r="C1476" s="30"/>
      <c r="D1476" s="35">
        <v>34169</v>
      </c>
      <c r="E1476" s="70">
        <v>363.87</v>
      </c>
      <c r="F1476" s="156" t="s">
        <v>3722</v>
      </c>
      <c r="G1476" s="156"/>
      <c r="H1476" s="30" t="s">
        <v>1405</v>
      </c>
      <c r="I1476" s="30" t="s">
        <v>5653</v>
      </c>
      <c r="J1476" s="70">
        <v>-363.87</v>
      </c>
      <c r="K1476" s="70">
        <v>0</v>
      </c>
      <c r="L1476" s="70">
        <v>0</v>
      </c>
      <c r="M1476" s="30">
        <v>0</v>
      </c>
      <c r="N1476" s="30" t="s">
        <v>3672</v>
      </c>
      <c r="O1476" s="30" t="s">
        <v>8186</v>
      </c>
      <c r="P1476" s="30" t="s">
        <v>93</v>
      </c>
      <c r="Q1476" s="30">
        <v>0</v>
      </c>
      <c r="R1476" s="34"/>
    </row>
    <row r="1477" spans="1:18" hidden="1">
      <c r="A1477" s="40" t="s">
        <v>10417</v>
      </c>
      <c r="B1477" s="30" t="s">
        <v>10418</v>
      </c>
      <c r="C1477" s="30"/>
      <c r="D1477" s="35">
        <v>34169</v>
      </c>
      <c r="E1477" s="70">
        <v>609.87</v>
      </c>
      <c r="F1477" s="156" t="s">
        <v>3722</v>
      </c>
      <c r="G1477" s="156"/>
      <c r="H1477" s="30" t="s">
        <v>1405</v>
      </c>
      <c r="I1477" s="30" t="s">
        <v>5653</v>
      </c>
      <c r="J1477" s="70">
        <v>-609.87</v>
      </c>
      <c r="K1477" s="70">
        <v>0</v>
      </c>
      <c r="L1477" s="70">
        <v>0</v>
      </c>
      <c r="M1477" s="30">
        <v>0</v>
      </c>
      <c r="N1477" s="30" t="s">
        <v>3672</v>
      </c>
      <c r="O1477" s="30" t="s">
        <v>8186</v>
      </c>
      <c r="P1477" s="30" t="s">
        <v>93</v>
      </c>
      <c r="Q1477" s="30">
        <v>0</v>
      </c>
      <c r="R1477" s="34"/>
    </row>
    <row r="1478" spans="1:18" hidden="1">
      <c r="A1478" s="40" t="s">
        <v>10419</v>
      </c>
      <c r="B1478" s="30" t="s">
        <v>10049</v>
      </c>
      <c r="C1478" s="30"/>
      <c r="D1478" s="35">
        <v>34169</v>
      </c>
      <c r="E1478" s="70">
        <v>379.61</v>
      </c>
      <c r="F1478" s="156" t="s">
        <v>3722</v>
      </c>
      <c r="G1478" s="156"/>
      <c r="H1478" s="30" t="s">
        <v>1405</v>
      </c>
      <c r="I1478" s="30" t="s">
        <v>5653</v>
      </c>
      <c r="J1478" s="70">
        <v>-379.61</v>
      </c>
      <c r="K1478" s="70">
        <v>0</v>
      </c>
      <c r="L1478" s="70">
        <v>0</v>
      </c>
      <c r="M1478" s="30">
        <v>0</v>
      </c>
      <c r="N1478" s="30" t="s">
        <v>3672</v>
      </c>
      <c r="O1478" s="30" t="s">
        <v>8186</v>
      </c>
      <c r="P1478" s="30" t="s">
        <v>93</v>
      </c>
      <c r="Q1478" s="30">
        <v>0</v>
      </c>
      <c r="R1478" s="34"/>
    </row>
    <row r="1479" spans="1:18" hidden="1">
      <c r="A1479" s="40" t="s">
        <v>10420</v>
      </c>
      <c r="B1479" s="30" t="s">
        <v>10049</v>
      </c>
      <c r="C1479" s="30"/>
      <c r="D1479" s="35">
        <v>34169</v>
      </c>
      <c r="E1479" s="70">
        <v>379.61</v>
      </c>
      <c r="F1479" s="156" t="s">
        <v>3722</v>
      </c>
      <c r="G1479" s="156"/>
      <c r="H1479" s="30" t="s">
        <v>1405</v>
      </c>
      <c r="I1479" s="30" t="s">
        <v>5653</v>
      </c>
      <c r="J1479" s="70">
        <v>-379.61</v>
      </c>
      <c r="K1479" s="70">
        <v>0</v>
      </c>
      <c r="L1479" s="70">
        <v>0</v>
      </c>
      <c r="M1479" s="30">
        <v>0</v>
      </c>
      <c r="N1479" s="30" t="s">
        <v>3672</v>
      </c>
      <c r="O1479" s="30" t="s">
        <v>8186</v>
      </c>
      <c r="P1479" s="30" t="s">
        <v>93</v>
      </c>
      <c r="Q1479" s="30">
        <v>0</v>
      </c>
      <c r="R1479" s="34"/>
    </row>
    <row r="1480" spans="1:18" hidden="1">
      <c r="A1480" s="40" t="s">
        <v>10421</v>
      </c>
      <c r="B1480" s="30" t="s">
        <v>10049</v>
      </c>
      <c r="C1480" s="30"/>
      <c r="D1480" s="35">
        <v>34169</v>
      </c>
      <c r="E1480" s="70">
        <v>379.61</v>
      </c>
      <c r="F1480" s="156" t="s">
        <v>3722</v>
      </c>
      <c r="G1480" s="156"/>
      <c r="H1480" s="30" t="s">
        <v>1405</v>
      </c>
      <c r="I1480" s="30" t="s">
        <v>5653</v>
      </c>
      <c r="J1480" s="70">
        <v>-379.61</v>
      </c>
      <c r="K1480" s="70">
        <v>0</v>
      </c>
      <c r="L1480" s="70">
        <v>0</v>
      </c>
      <c r="M1480" s="30">
        <v>0</v>
      </c>
      <c r="N1480" s="30" t="s">
        <v>3672</v>
      </c>
      <c r="O1480" s="30" t="s">
        <v>8186</v>
      </c>
      <c r="P1480" s="30" t="s">
        <v>93</v>
      </c>
      <c r="Q1480" s="30">
        <v>0</v>
      </c>
      <c r="R1480" s="34"/>
    </row>
    <row r="1481" spans="1:18" hidden="1">
      <c r="A1481" s="40" t="s">
        <v>10422</v>
      </c>
      <c r="B1481" s="30" t="s">
        <v>10049</v>
      </c>
      <c r="C1481" s="30"/>
      <c r="D1481" s="35">
        <v>34169</v>
      </c>
      <c r="E1481" s="70">
        <v>379.61</v>
      </c>
      <c r="F1481" s="156" t="s">
        <v>3722</v>
      </c>
      <c r="G1481" s="156"/>
      <c r="H1481" s="30" t="s">
        <v>1405</v>
      </c>
      <c r="I1481" s="30" t="s">
        <v>5653</v>
      </c>
      <c r="J1481" s="70">
        <v>-379.61</v>
      </c>
      <c r="K1481" s="70">
        <v>0</v>
      </c>
      <c r="L1481" s="70">
        <v>0</v>
      </c>
      <c r="M1481" s="30">
        <v>0</v>
      </c>
      <c r="N1481" s="30" t="s">
        <v>3672</v>
      </c>
      <c r="O1481" s="30" t="s">
        <v>8186</v>
      </c>
      <c r="P1481" s="30" t="s">
        <v>93</v>
      </c>
      <c r="Q1481" s="30">
        <v>0</v>
      </c>
      <c r="R1481" s="34"/>
    </row>
    <row r="1482" spans="1:18" hidden="1">
      <c r="A1482" s="40" t="s">
        <v>10423</v>
      </c>
      <c r="B1482" s="30" t="s">
        <v>10049</v>
      </c>
      <c r="C1482" s="30"/>
      <c r="D1482" s="35">
        <v>34169</v>
      </c>
      <c r="E1482" s="70">
        <v>379.61</v>
      </c>
      <c r="F1482" s="156" t="s">
        <v>3722</v>
      </c>
      <c r="G1482" s="156"/>
      <c r="H1482" s="30" t="s">
        <v>1405</v>
      </c>
      <c r="I1482" s="30" t="s">
        <v>5653</v>
      </c>
      <c r="J1482" s="70">
        <v>-379.61</v>
      </c>
      <c r="K1482" s="70">
        <v>0</v>
      </c>
      <c r="L1482" s="70">
        <v>0</v>
      </c>
      <c r="M1482" s="30">
        <v>0</v>
      </c>
      <c r="N1482" s="30" t="s">
        <v>3672</v>
      </c>
      <c r="O1482" s="30" t="s">
        <v>8186</v>
      </c>
      <c r="P1482" s="30" t="s">
        <v>93</v>
      </c>
      <c r="Q1482" s="30">
        <v>0</v>
      </c>
      <c r="R1482" s="34"/>
    </row>
    <row r="1483" spans="1:18" hidden="1">
      <c r="A1483" s="40" t="s">
        <v>10424</v>
      </c>
      <c r="B1483" s="30" t="s">
        <v>10049</v>
      </c>
      <c r="C1483" s="30"/>
      <c r="D1483" s="35">
        <v>34169</v>
      </c>
      <c r="E1483" s="70">
        <v>379.61</v>
      </c>
      <c r="F1483" s="156" t="s">
        <v>3722</v>
      </c>
      <c r="G1483" s="156"/>
      <c r="H1483" s="30" t="s">
        <v>1405</v>
      </c>
      <c r="I1483" s="30" t="s">
        <v>5653</v>
      </c>
      <c r="J1483" s="70">
        <v>-379.61</v>
      </c>
      <c r="K1483" s="70">
        <v>0</v>
      </c>
      <c r="L1483" s="70">
        <v>0</v>
      </c>
      <c r="M1483" s="30">
        <v>0</v>
      </c>
      <c r="N1483" s="30" t="s">
        <v>3672</v>
      </c>
      <c r="O1483" s="30" t="s">
        <v>8186</v>
      </c>
      <c r="P1483" s="30" t="s">
        <v>93</v>
      </c>
      <c r="Q1483" s="30">
        <v>0</v>
      </c>
      <c r="R1483" s="34"/>
    </row>
    <row r="1484" spans="1:18" hidden="1">
      <c r="A1484" s="40" t="s">
        <v>10425</v>
      </c>
      <c r="B1484" s="30" t="s">
        <v>3079</v>
      </c>
      <c r="C1484" s="30"/>
      <c r="D1484" s="35">
        <v>34169</v>
      </c>
      <c r="E1484" s="70">
        <v>962.62</v>
      </c>
      <c r="F1484" s="156" t="s">
        <v>3722</v>
      </c>
      <c r="G1484" s="156"/>
      <c r="H1484" s="30" t="s">
        <v>1405</v>
      </c>
      <c r="I1484" s="30" t="s">
        <v>5653</v>
      </c>
      <c r="J1484" s="70">
        <v>-962.62</v>
      </c>
      <c r="K1484" s="70">
        <v>0</v>
      </c>
      <c r="L1484" s="70">
        <v>0</v>
      </c>
      <c r="M1484" s="30">
        <v>0</v>
      </c>
      <c r="N1484" s="30" t="s">
        <v>3672</v>
      </c>
      <c r="O1484" s="30" t="s">
        <v>8186</v>
      </c>
      <c r="P1484" s="30" t="s">
        <v>93</v>
      </c>
      <c r="Q1484" s="30">
        <v>0</v>
      </c>
      <c r="R1484" s="34"/>
    </row>
    <row r="1485" spans="1:18" hidden="1">
      <c r="A1485" s="40" t="s">
        <v>10426</v>
      </c>
      <c r="B1485" s="30" t="s">
        <v>10427</v>
      </c>
      <c r="C1485" s="30"/>
      <c r="D1485" s="35">
        <v>34169</v>
      </c>
      <c r="E1485" s="70">
        <v>2971.98</v>
      </c>
      <c r="F1485" s="156" t="s">
        <v>3722</v>
      </c>
      <c r="G1485" s="156"/>
      <c r="H1485" s="30" t="s">
        <v>1405</v>
      </c>
      <c r="I1485" s="30" t="s">
        <v>5653</v>
      </c>
      <c r="J1485" s="70">
        <v>-2971.98</v>
      </c>
      <c r="K1485" s="70">
        <v>0</v>
      </c>
      <c r="L1485" s="70">
        <v>0</v>
      </c>
      <c r="M1485" s="30">
        <v>0</v>
      </c>
      <c r="N1485" s="30" t="s">
        <v>3672</v>
      </c>
      <c r="O1485" s="30" t="s">
        <v>8443</v>
      </c>
      <c r="P1485" s="30" t="s">
        <v>93</v>
      </c>
      <c r="Q1485" s="30">
        <v>0</v>
      </c>
      <c r="R1485" s="34"/>
    </row>
    <row r="1486" spans="1:18" hidden="1">
      <c r="A1486" s="40" t="s">
        <v>10561</v>
      </c>
      <c r="B1486" s="30" t="s">
        <v>10486</v>
      </c>
      <c r="C1486" s="30"/>
      <c r="D1486" s="35">
        <v>34169</v>
      </c>
      <c r="E1486" s="70">
        <v>791.74</v>
      </c>
      <c r="F1486" s="156" t="s">
        <v>3722</v>
      </c>
      <c r="G1486" s="156"/>
      <c r="H1486" s="30" t="s">
        <v>1405</v>
      </c>
      <c r="I1486" s="30" t="s">
        <v>5653</v>
      </c>
      <c r="J1486" s="70">
        <v>-791.74</v>
      </c>
      <c r="K1486" s="70">
        <v>0</v>
      </c>
      <c r="L1486" s="70">
        <v>0</v>
      </c>
      <c r="M1486" s="30">
        <v>0</v>
      </c>
      <c r="N1486" s="30" t="s">
        <v>3672</v>
      </c>
      <c r="O1486" s="30" t="s">
        <v>8186</v>
      </c>
      <c r="P1486" s="30" t="s">
        <v>93</v>
      </c>
      <c r="Q1486" s="30">
        <v>0</v>
      </c>
      <c r="R1486" s="34"/>
    </row>
    <row r="1487" spans="1:18" hidden="1">
      <c r="A1487" s="40" t="s">
        <v>10562</v>
      </c>
      <c r="B1487" s="30" t="s">
        <v>10486</v>
      </c>
      <c r="C1487" s="30"/>
      <c r="D1487" s="35">
        <v>34169</v>
      </c>
      <c r="E1487" s="70">
        <v>791.77</v>
      </c>
      <c r="F1487" s="156" t="s">
        <v>3722</v>
      </c>
      <c r="G1487" s="156"/>
      <c r="H1487" s="30" t="s">
        <v>1405</v>
      </c>
      <c r="I1487" s="30" t="s">
        <v>5653</v>
      </c>
      <c r="J1487" s="70">
        <v>-791.77</v>
      </c>
      <c r="K1487" s="70">
        <v>0</v>
      </c>
      <c r="L1487" s="70">
        <v>0</v>
      </c>
      <c r="M1487" s="30">
        <v>0</v>
      </c>
      <c r="N1487" s="30" t="s">
        <v>3672</v>
      </c>
      <c r="O1487" s="30" t="s">
        <v>8186</v>
      </c>
      <c r="P1487" s="30" t="s">
        <v>93</v>
      </c>
      <c r="Q1487" s="30">
        <v>0</v>
      </c>
      <c r="R1487" s="34"/>
    </row>
    <row r="1488" spans="1:18" hidden="1">
      <c r="A1488" s="40" t="s">
        <v>10568</v>
      </c>
      <c r="B1488" s="30" t="s">
        <v>10049</v>
      </c>
      <c r="C1488" s="30"/>
      <c r="D1488" s="35">
        <v>34169</v>
      </c>
      <c r="E1488" s="70">
        <v>358.49</v>
      </c>
      <c r="F1488" s="156" t="s">
        <v>3722</v>
      </c>
      <c r="G1488" s="156"/>
      <c r="H1488" s="30" t="s">
        <v>1405</v>
      </c>
      <c r="I1488" s="30" t="s">
        <v>5653</v>
      </c>
      <c r="J1488" s="70">
        <v>-358.49</v>
      </c>
      <c r="K1488" s="70">
        <v>0</v>
      </c>
      <c r="L1488" s="70">
        <v>0</v>
      </c>
      <c r="M1488" s="30">
        <v>0</v>
      </c>
      <c r="N1488" s="30" t="s">
        <v>3672</v>
      </c>
      <c r="O1488" s="30" t="s">
        <v>8186</v>
      </c>
      <c r="P1488" s="30" t="s">
        <v>93</v>
      </c>
      <c r="Q1488" s="30">
        <v>0</v>
      </c>
      <c r="R1488" s="34"/>
    </row>
    <row r="1489" spans="1:18" hidden="1">
      <c r="A1489" s="40" t="s">
        <v>10582</v>
      </c>
      <c r="B1489" s="30" t="s">
        <v>10035</v>
      </c>
      <c r="C1489" s="30"/>
      <c r="D1489" s="35">
        <v>34169</v>
      </c>
      <c r="E1489" s="70">
        <v>448.05</v>
      </c>
      <c r="F1489" s="156" t="s">
        <v>3722</v>
      </c>
      <c r="G1489" s="156"/>
      <c r="H1489" s="30" t="s">
        <v>1266</v>
      </c>
      <c r="I1489" s="30" t="s">
        <v>5653</v>
      </c>
      <c r="J1489" s="70">
        <v>-448.05</v>
      </c>
      <c r="K1489" s="70">
        <v>0</v>
      </c>
      <c r="L1489" s="70">
        <v>0</v>
      </c>
      <c r="M1489" s="30">
        <v>0</v>
      </c>
      <c r="N1489" s="30" t="s">
        <v>3672</v>
      </c>
      <c r="O1489" s="30" t="s">
        <v>3831</v>
      </c>
      <c r="P1489" s="30" t="s">
        <v>91</v>
      </c>
      <c r="Q1489" s="30">
        <v>0</v>
      </c>
      <c r="R1489" s="34"/>
    </row>
    <row r="1490" spans="1:18" hidden="1">
      <c r="A1490" s="40" t="s">
        <v>2783</v>
      </c>
      <c r="B1490" s="30" t="s">
        <v>2784</v>
      </c>
      <c r="C1490" s="30"/>
      <c r="D1490" s="35">
        <v>34169</v>
      </c>
      <c r="E1490" s="70">
        <v>2174.4299999999998</v>
      </c>
      <c r="F1490" s="156" t="s">
        <v>3722</v>
      </c>
      <c r="G1490" s="156"/>
      <c r="H1490" s="30" t="s">
        <v>1266</v>
      </c>
      <c r="I1490" s="30" t="s">
        <v>5653</v>
      </c>
      <c r="J1490" s="70">
        <v>-2174.4299999999998</v>
      </c>
      <c r="K1490" s="70">
        <v>0</v>
      </c>
      <c r="L1490" s="70">
        <v>0</v>
      </c>
      <c r="M1490" s="30">
        <v>0</v>
      </c>
      <c r="N1490" s="30" t="s">
        <v>3672</v>
      </c>
      <c r="O1490" s="30" t="s">
        <v>3831</v>
      </c>
      <c r="P1490" s="30" t="s">
        <v>91</v>
      </c>
      <c r="Q1490" s="30">
        <v>0</v>
      </c>
      <c r="R1490" s="34"/>
    </row>
    <row r="1491" spans="1:18" hidden="1">
      <c r="A1491" s="40" t="s">
        <v>10583</v>
      </c>
      <c r="B1491" s="30" t="s">
        <v>10584</v>
      </c>
      <c r="C1491" s="30"/>
      <c r="D1491" s="35">
        <v>34166</v>
      </c>
      <c r="E1491" s="70">
        <v>1240.1600000000001</v>
      </c>
      <c r="F1491" s="156" t="s">
        <v>3722</v>
      </c>
      <c r="G1491" s="156"/>
      <c r="H1491" s="30" t="s">
        <v>580</v>
      </c>
      <c r="I1491" s="30" t="s">
        <v>5653</v>
      </c>
      <c r="J1491" s="70">
        <v>-1240.1600000000001</v>
      </c>
      <c r="K1491" s="70">
        <v>0</v>
      </c>
      <c r="L1491" s="70">
        <v>0</v>
      </c>
      <c r="M1491" s="30">
        <v>0</v>
      </c>
      <c r="N1491" s="30" t="s">
        <v>3672</v>
      </c>
      <c r="O1491" s="30" t="s">
        <v>4162</v>
      </c>
      <c r="P1491" s="30" t="s">
        <v>36</v>
      </c>
      <c r="Q1491" s="30">
        <v>0</v>
      </c>
      <c r="R1491" s="34"/>
    </row>
    <row r="1492" spans="1:18" hidden="1">
      <c r="A1492" s="40" t="s">
        <v>10589</v>
      </c>
      <c r="B1492" s="30" t="s">
        <v>3919</v>
      </c>
      <c r="C1492" s="30"/>
      <c r="D1492" s="35">
        <v>34166</v>
      </c>
      <c r="E1492" s="70">
        <v>350.13</v>
      </c>
      <c r="F1492" s="156" t="s">
        <v>3722</v>
      </c>
      <c r="G1492" s="156"/>
      <c r="H1492" s="30" t="s">
        <v>580</v>
      </c>
      <c r="I1492" s="30" t="s">
        <v>5653</v>
      </c>
      <c r="J1492" s="70">
        <v>-350.13</v>
      </c>
      <c r="K1492" s="70">
        <v>0</v>
      </c>
      <c r="L1492" s="70">
        <v>0</v>
      </c>
      <c r="M1492" s="30">
        <v>0</v>
      </c>
      <c r="N1492" s="30" t="s">
        <v>3672</v>
      </c>
      <c r="O1492" s="30" t="s">
        <v>4162</v>
      </c>
      <c r="P1492" s="30" t="s">
        <v>36</v>
      </c>
      <c r="Q1492" s="30">
        <v>0</v>
      </c>
      <c r="R1492" s="34"/>
    </row>
    <row r="1493" spans="1:18" hidden="1">
      <c r="A1493" s="40" t="s">
        <v>10590</v>
      </c>
      <c r="B1493" s="30" t="s">
        <v>3919</v>
      </c>
      <c r="C1493" s="30"/>
      <c r="D1493" s="35">
        <v>34166</v>
      </c>
      <c r="E1493" s="70">
        <v>350.13</v>
      </c>
      <c r="F1493" s="156" t="s">
        <v>3722</v>
      </c>
      <c r="G1493" s="156"/>
      <c r="H1493" s="30" t="s">
        <v>580</v>
      </c>
      <c r="I1493" s="30" t="s">
        <v>5653</v>
      </c>
      <c r="J1493" s="70">
        <v>-350.13</v>
      </c>
      <c r="K1493" s="70">
        <v>0</v>
      </c>
      <c r="L1493" s="70">
        <v>0</v>
      </c>
      <c r="M1493" s="30">
        <v>0</v>
      </c>
      <c r="N1493" s="30" t="s">
        <v>3672</v>
      </c>
      <c r="O1493" s="30" t="s">
        <v>4162</v>
      </c>
      <c r="P1493" s="30" t="s">
        <v>36</v>
      </c>
      <c r="Q1493" s="30">
        <v>0</v>
      </c>
      <c r="R1493" s="34"/>
    </row>
    <row r="1494" spans="1:18" hidden="1">
      <c r="A1494" s="40" t="s">
        <v>10599</v>
      </c>
      <c r="B1494" s="30" t="s">
        <v>10600</v>
      </c>
      <c r="C1494" s="30"/>
      <c r="D1494" s="35">
        <v>34166</v>
      </c>
      <c r="E1494" s="70">
        <v>7543.32</v>
      </c>
      <c r="F1494" s="156" t="s">
        <v>3722</v>
      </c>
      <c r="G1494" s="156"/>
      <c r="H1494" s="30" t="s">
        <v>580</v>
      </c>
      <c r="I1494" s="30" t="s">
        <v>5653</v>
      </c>
      <c r="J1494" s="70">
        <v>-7543.32</v>
      </c>
      <c r="K1494" s="70">
        <v>0</v>
      </c>
      <c r="L1494" s="70">
        <v>0</v>
      </c>
      <c r="M1494" s="30">
        <v>0</v>
      </c>
      <c r="N1494" s="30" t="s">
        <v>3672</v>
      </c>
      <c r="O1494" s="30" t="s">
        <v>4162</v>
      </c>
      <c r="P1494" s="30" t="s">
        <v>36</v>
      </c>
      <c r="Q1494" s="30">
        <v>0</v>
      </c>
      <c r="R1494" s="34"/>
    </row>
    <row r="1495" spans="1:18" hidden="1">
      <c r="A1495" s="40" t="s">
        <v>10577</v>
      </c>
      <c r="B1495" s="30" t="s">
        <v>10578</v>
      </c>
      <c r="C1495" s="30"/>
      <c r="D1495" s="35">
        <v>34164</v>
      </c>
      <c r="E1495" s="70">
        <v>482.04</v>
      </c>
      <c r="F1495" s="156" t="s">
        <v>3722</v>
      </c>
      <c r="G1495" s="156"/>
      <c r="H1495" s="30" t="s">
        <v>387</v>
      </c>
      <c r="I1495" s="30" t="s">
        <v>5653</v>
      </c>
      <c r="J1495" s="70">
        <v>-482.04</v>
      </c>
      <c r="K1495" s="70">
        <v>0</v>
      </c>
      <c r="L1495" s="70">
        <v>0</v>
      </c>
      <c r="M1495" s="30">
        <v>0</v>
      </c>
      <c r="N1495" s="30" t="s">
        <v>3672</v>
      </c>
      <c r="O1495" s="30" t="s">
        <v>3884</v>
      </c>
      <c r="P1495" s="30" t="s">
        <v>61</v>
      </c>
      <c r="Q1495" s="30">
        <v>0</v>
      </c>
      <c r="R1495" s="34"/>
    </row>
    <row r="1496" spans="1:18" hidden="1">
      <c r="A1496" s="40" t="s">
        <v>3084</v>
      </c>
      <c r="B1496" s="30" t="s">
        <v>3085</v>
      </c>
      <c r="C1496" s="30"/>
      <c r="D1496" s="35">
        <v>34163</v>
      </c>
      <c r="E1496" s="70">
        <v>523.24</v>
      </c>
      <c r="F1496" s="156" t="s">
        <v>3722</v>
      </c>
      <c r="G1496" s="156"/>
      <c r="H1496" s="30" t="s">
        <v>354</v>
      </c>
      <c r="I1496" s="30" t="s">
        <v>5653</v>
      </c>
      <c r="J1496" s="70">
        <v>-523.24</v>
      </c>
      <c r="K1496" s="70">
        <v>0</v>
      </c>
      <c r="L1496" s="70">
        <v>0</v>
      </c>
      <c r="M1496" s="30">
        <v>0</v>
      </c>
      <c r="N1496" s="30" t="s">
        <v>3672</v>
      </c>
      <c r="O1496" s="30" t="s">
        <v>3792</v>
      </c>
      <c r="P1496" s="30" t="s">
        <v>96</v>
      </c>
      <c r="Q1496" s="30">
        <v>0</v>
      </c>
      <c r="R1496" s="34"/>
    </row>
    <row r="1497" spans="1:18" hidden="1">
      <c r="A1497" s="40" t="s">
        <v>2889</v>
      </c>
      <c r="B1497" s="30" t="s">
        <v>2890</v>
      </c>
      <c r="C1497" s="30"/>
      <c r="D1497" s="35">
        <v>34162</v>
      </c>
      <c r="E1497" s="70">
        <v>134354.38</v>
      </c>
      <c r="F1497" s="156" t="s">
        <v>3722</v>
      </c>
      <c r="G1497" s="156"/>
      <c r="H1497" s="30" t="s">
        <v>679</v>
      </c>
      <c r="I1497" s="30" t="s">
        <v>5653</v>
      </c>
      <c r="J1497" s="70">
        <v>-134354.38</v>
      </c>
      <c r="K1497" s="70">
        <v>0</v>
      </c>
      <c r="L1497" s="70">
        <v>0</v>
      </c>
      <c r="M1497" s="30">
        <v>0</v>
      </c>
      <c r="N1497" s="30" t="s">
        <v>3672</v>
      </c>
      <c r="O1497" s="30" t="s">
        <v>3673</v>
      </c>
      <c r="P1497" s="30" t="s">
        <v>59</v>
      </c>
      <c r="Q1497" s="30">
        <v>0</v>
      </c>
      <c r="R1497" s="34"/>
    </row>
    <row r="1498" spans="1:18" hidden="1">
      <c r="A1498" s="40" t="s">
        <v>10569</v>
      </c>
      <c r="B1498" s="30" t="s">
        <v>10570</v>
      </c>
      <c r="C1498" s="30"/>
      <c r="D1498" s="35">
        <v>34162</v>
      </c>
      <c r="E1498" s="70">
        <v>4983.07</v>
      </c>
      <c r="F1498" s="156" t="s">
        <v>3722</v>
      </c>
      <c r="G1498" s="156"/>
      <c r="H1498" s="30" t="s">
        <v>319</v>
      </c>
      <c r="I1498" s="30" t="s">
        <v>5653</v>
      </c>
      <c r="J1498" s="70">
        <v>-4983.07</v>
      </c>
      <c r="K1498" s="70">
        <v>0</v>
      </c>
      <c r="L1498" s="70">
        <v>0</v>
      </c>
      <c r="M1498" s="30">
        <v>0</v>
      </c>
      <c r="N1498" s="30" t="s">
        <v>3672</v>
      </c>
      <c r="O1498" s="30" t="s">
        <v>8055</v>
      </c>
      <c r="P1498" s="30" t="s">
        <v>52</v>
      </c>
      <c r="Q1498" s="30">
        <v>0</v>
      </c>
      <c r="R1498" s="34"/>
    </row>
    <row r="1499" spans="1:18" hidden="1">
      <c r="A1499" s="40" t="s">
        <v>10627</v>
      </c>
      <c r="B1499" s="30" t="s">
        <v>5202</v>
      </c>
      <c r="C1499" s="30"/>
      <c r="D1499" s="35">
        <v>34162</v>
      </c>
      <c r="E1499" s="70">
        <v>2094.6</v>
      </c>
      <c r="F1499" s="156" t="s">
        <v>3722</v>
      </c>
      <c r="G1499" s="156"/>
      <c r="H1499" s="30" t="s">
        <v>319</v>
      </c>
      <c r="I1499" s="30" t="s">
        <v>5653</v>
      </c>
      <c r="J1499" s="70">
        <v>-2094.6</v>
      </c>
      <c r="K1499" s="70">
        <v>0</v>
      </c>
      <c r="L1499" s="70">
        <v>0</v>
      </c>
      <c r="M1499" s="30">
        <v>0</v>
      </c>
      <c r="N1499" s="30" t="s">
        <v>3672</v>
      </c>
      <c r="O1499" s="30" t="s">
        <v>8055</v>
      </c>
      <c r="P1499" s="30" t="s">
        <v>52</v>
      </c>
      <c r="Q1499" s="30">
        <v>0</v>
      </c>
      <c r="R1499" s="34"/>
    </row>
    <row r="1500" spans="1:18" hidden="1">
      <c r="A1500" s="40" t="s">
        <v>10526</v>
      </c>
      <c r="B1500" s="30" t="s">
        <v>10527</v>
      </c>
      <c r="C1500" s="30"/>
      <c r="D1500" s="35">
        <v>34152</v>
      </c>
      <c r="E1500" s="70">
        <v>484.63</v>
      </c>
      <c r="F1500" s="156" t="s">
        <v>3722</v>
      </c>
      <c r="G1500" s="156"/>
      <c r="H1500" s="30" t="s">
        <v>439</v>
      </c>
      <c r="I1500" s="30" t="s">
        <v>5653</v>
      </c>
      <c r="J1500" s="70">
        <v>-484.63</v>
      </c>
      <c r="K1500" s="70">
        <v>0</v>
      </c>
      <c r="L1500" s="70">
        <v>0</v>
      </c>
      <c r="M1500" s="30">
        <v>0</v>
      </c>
      <c r="N1500" s="30" t="s">
        <v>3672</v>
      </c>
      <c r="O1500" s="30" t="s">
        <v>8562</v>
      </c>
      <c r="P1500" s="30" t="s">
        <v>99</v>
      </c>
      <c r="Q1500" s="30">
        <v>0</v>
      </c>
      <c r="R1500" s="34"/>
    </row>
    <row r="1501" spans="1:18" hidden="1">
      <c r="A1501" s="40" t="s">
        <v>10379</v>
      </c>
      <c r="B1501" s="30" t="s">
        <v>10380</v>
      </c>
      <c r="C1501" s="30"/>
      <c r="D1501" s="35">
        <v>34148</v>
      </c>
      <c r="E1501" s="70">
        <v>377.71</v>
      </c>
      <c r="F1501" s="156" t="s">
        <v>3722</v>
      </c>
      <c r="G1501" s="156"/>
      <c r="H1501" s="30" t="s">
        <v>10381</v>
      </c>
      <c r="I1501" s="30" t="s">
        <v>5653</v>
      </c>
      <c r="J1501" s="70">
        <v>-377.71</v>
      </c>
      <c r="K1501" s="70">
        <v>0</v>
      </c>
      <c r="L1501" s="70">
        <v>0</v>
      </c>
      <c r="M1501" s="30">
        <v>0</v>
      </c>
      <c r="N1501" s="30" t="s">
        <v>3672</v>
      </c>
      <c r="O1501" s="30" t="s">
        <v>10382</v>
      </c>
      <c r="P1501" s="30" t="s">
        <v>10383</v>
      </c>
      <c r="Q1501" s="30">
        <v>0</v>
      </c>
      <c r="R1501" s="34"/>
    </row>
    <row r="1502" spans="1:18" hidden="1">
      <c r="A1502" s="40" t="s">
        <v>10587</v>
      </c>
      <c r="B1502" s="30" t="s">
        <v>10588</v>
      </c>
      <c r="C1502" s="30"/>
      <c r="D1502" s="35">
        <v>34145</v>
      </c>
      <c r="E1502" s="70">
        <v>746.86</v>
      </c>
      <c r="F1502" s="156" t="s">
        <v>3722</v>
      </c>
      <c r="G1502" s="156"/>
      <c r="H1502" s="30" t="s">
        <v>426</v>
      </c>
      <c r="I1502" s="30" t="s">
        <v>5653</v>
      </c>
      <c r="J1502" s="70">
        <v>-746.86</v>
      </c>
      <c r="K1502" s="70">
        <v>0</v>
      </c>
      <c r="L1502" s="70">
        <v>0</v>
      </c>
      <c r="M1502" s="30">
        <v>0</v>
      </c>
      <c r="N1502" s="30" t="s">
        <v>3672</v>
      </c>
      <c r="O1502" s="30" t="s">
        <v>7857</v>
      </c>
      <c r="P1502" s="30" t="s">
        <v>103</v>
      </c>
      <c r="Q1502" s="30">
        <v>0</v>
      </c>
      <c r="R1502" s="34"/>
    </row>
    <row r="1503" spans="1:18" hidden="1">
      <c r="A1503" s="40" t="s">
        <v>10470</v>
      </c>
      <c r="B1503" s="30" t="s">
        <v>488</v>
      </c>
      <c r="C1503" s="30"/>
      <c r="D1503" s="35">
        <v>34144</v>
      </c>
      <c r="E1503" s="70">
        <v>2499.67</v>
      </c>
      <c r="F1503" s="156" t="s">
        <v>3722</v>
      </c>
      <c r="G1503" s="156"/>
      <c r="H1503" s="30" t="s">
        <v>1257</v>
      </c>
      <c r="I1503" s="30" t="s">
        <v>5653</v>
      </c>
      <c r="J1503" s="70">
        <v>-2499.67</v>
      </c>
      <c r="K1503" s="70">
        <v>0</v>
      </c>
      <c r="L1503" s="70">
        <v>0</v>
      </c>
      <c r="M1503" s="30">
        <v>0</v>
      </c>
      <c r="N1503" s="30" t="s">
        <v>3672</v>
      </c>
      <c r="O1503" s="30" t="s">
        <v>7988</v>
      </c>
      <c r="P1503" s="30" t="s">
        <v>171</v>
      </c>
      <c r="Q1503" s="30">
        <v>0</v>
      </c>
      <c r="R1503" s="34"/>
    </row>
    <row r="1504" spans="1:18" hidden="1">
      <c r="A1504" s="40" t="s">
        <v>10546</v>
      </c>
      <c r="B1504" s="30" t="s">
        <v>10407</v>
      </c>
      <c r="C1504" s="30"/>
      <c r="D1504" s="35">
        <v>34144</v>
      </c>
      <c r="E1504" s="70">
        <v>579.5</v>
      </c>
      <c r="F1504" s="156" t="s">
        <v>3722</v>
      </c>
      <c r="G1504" s="156"/>
      <c r="H1504" s="30" t="s">
        <v>1259</v>
      </c>
      <c r="I1504" s="30" t="s">
        <v>5653</v>
      </c>
      <c r="J1504" s="70">
        <v>-579.5</v>
      </c>
      <c r="K1504" s="70">
        <v>0</v>
      </c>
      <c r="L1504" s="70">
        <v>0</v>
      </c>
      <c r="M1504" s="30">
        <v>0</v>
      </c>
      <c r="N1504" s="30" t="s">
        <v>3672</v>
      </c>
      <c r="O1504" s="30" t="s">
        <v>8025</v>
      </c>
      <c r="P1504" s="30" t="s">
        <v>172</v>
      </c>
      <c r="Q1504" s="30">
        <v>0</v>
      </c>
      <c r="R1504" s="34"/>
    </row>
    <row r="1505" spans="1:18" hidden="1">
      <c r="A1505" s="40" t="s">
        <v>10566</v>
      </c>
      <c r="B1505" s="30" t="s">
        <v>10567</v>
      </c>
      <c r="C1505" s="30"/>
      <c r="D1505" s="35">
        <v>34144</v>
      </c>
      <c r="E1505" s="70">
        <v>547.70000000000005</v>
      </c>
      <c r="F1505" s="156" t="s">
        <v>3722</v>
      </c>
      <c r="G1505" s="156"/>
      <c r="H1505" s="30" t="s">
        <v>319</v>
      </c>
      <c r="I1505" s="30" t="s">
        <v>5653</v>
      </c>
      <c r="J1505" s="70">
        <v>-547.70000000000005</v>
      </c>
      <c r="K1505" s="70">
        <v>0</v>
      </c>
      <c r="L1505" s="70">
        <v>0</v>
      </c>
      <c r="M1505" s="30">
        <v>0</v>
      </c>
      <c r="N1505" s="30" t="s">
        <v>3672</v>
      </c>
      <c r="O1505" s="30" t="s">
        <v>8055</v>
      </c>
      <c r="P1505" s="30" t="s">
        <v>52</v>
      </c>
      <c r="Q1505" s="30">
        <v>0</v>
      </c>
      <c r="R1505" s="34"/>
    </row>
    <row r="1506" spans="1:18" hidden="1">
      <c r="A1506" s="40" t="s">
        <v>10601</v>
      </c>
      <c r="B1506" s="30" t="s">
        <v>10602</v>
      </c>
      <c r="C1506" s="30"/>
      <c r="D1506" s="35">
        <v>34144</v>
      </c>
      <c r="E1506" s="70">
        <v>64807.24</v>
      </c>
      <c r="F1506" s="156" t="s">
        <v>3722</v>
      </c>
      <c r="G1506" s="156"/>
      <c r="H1506" s="30" t="s">
        <v>377</v>
      </c>
      <c r="I1506" s="30" t="s">
        <v>5653</v>
      </c>
      <c r="J1506" s="70">
        <v>-64807.24</v>
      </c>
      <c r="K1506" s="70">
        <v>0</v>
      </c>
      <c r="L1506" s="70">
        <v>0</v>
      </c>
      <c r="M1506" s="30">
        <v>0</v>
      </c>
      <c r="N1506" s="30" t="s">
        <v>3672</v>
      </c>
      <c r="O1506" s="30" t="s">
        <v>9095</v>
      </c>
      <c r="P1506" s="30" t="s">
        <v>53</v>
      </c>
      <c r="Q1506" s="30">
        <v>0</v>
      </c>
      <c r="R1506" s="34"/>
    </row>
    <row r="1507" spans="1:18" hidden="1">
      <c r="A1507" s="40" t="s">
        <v>10384</v>
      </c>
      <c r="B1507" s="30" t="s">
        <v>10385</v>
      </c>
      <c r="C1507" s="30"/>
      <c r="D1507" s="35">
        <v>34143</v>
      </c>
      <c r="E1507" s="70">
        <v>2183.23</v>
      </c>
      <c r="F1507" s="156" t="s">
        <v>3722</v>
      </c>
      <c r="G1507" s="156"/>
      <c r="H1507" s="30" t="s">
        <v>3759</v>
      </c>
      <c r="I1507" s="30" t="s">
        <v>5653</v>
      </c>
      <c r="J1507" s="70">
        <v>-2183.23</v>
      </c>
      <c r="K1507" s="70">
        <v>0</v>
      </c>
      <c r="L1507" s="70">
        <v>0</v>
      </c>
      <c r="M1507" s="30">
        <v>0</v>
      </c>
      <c r="N1507" s="30" t="s">
        <v>3672</v>
      </c>
      <c r="O1507" s="30" t="s">
        <v>3760</v>
      </c>
      <c r="P1507" s="30" t="s">
        <v>159</v>
      </c>
      <c r="Q1507" s="30">
        <v>0</v>
      </c>
      <c r="R1507" s="34"/>
    </row>
    <row r="1508" spans="1:18" hidden="1">
      <c r="A1508" s="40" t="s">
        <v>10406</v>
      </c>
      <c r="B1508" s="30" t="s">
        <v>10407</v>
      </c>
      <c r="C1508" s="30"/>
      <c r="D1508" s="35">
        <v>34143</v>
      </c>
      <c r="E1508" s="70">
        <v>589.69000000000005</v>
      </c>
      <c r="F1508" s="156" t="s">
        <v>3722</v>
      </c>
      <c r="G1508" s="156"/>
      <c r="H1508" s="30" t="s">
        <v>2961</v>
      </c>
      <c r="I1508" s="30" t="s">
        <v>5653</v>
      </c>
      <c r="J1508" s="70">
        <v>-589.69000000000005</v>
      </c>
      <c r="K1508" s="70">
        <v>0</v>
      </c>
      <c r="L1508" s="70">
        <v>0</v>
      </c>
      <c r="M1508" s="30">
        <v>0</v>
      </c>
      <c r="N1508" s="30" t="s">
        <v>3672</v>
      </c>
      <c r="O1508" s="30" t="s">
        <v>8653</v>
      </c>
      <c r="P1508" s="30" t="s">
        <v>170</v>
      </c>
      <c r="Q1508" s="30">
        <v>0</v>
      </c>
      <c r="R1508" s="34"/>
    </row>
    <row r="1509" spans="1:18" hidden="1">
      <c r="A1509" s="40" t="s">
        <v>10408</v>
      </c>
      <c r="B1509" s="30" t="s">
        <v>10407</v>
      </c>
      <c r="C1509" s="30"/>
      <c r="D1509" s="35">
        <v>34143</v>
      </c>
      <c r="E1509" s="70">
        <v>589.69000000000005</v>
      </c>
      <c r="F1509" s="156" t="s">
        <v>3722</v>
      </c>
      <c r="G1509" s="156"/>
      <c r="H1509" s="30" t="s">
        <v>2961</v>
      </c>
      <c r="I1509" s="30" t="s">
        <v>5653</v>
      </c>
      <c r="J1509" s="70">
        <v>-589.69000000000005</v>
      </c>
      <c r="K1509" s="70">
        <v>0</v>
      </c>
      <c r="L1509" s="70">
        <v>0</v>
      </c>
      <c r="M1509" s="30">
        <v>0</v>
      </c>
      <c r="N1509" s="30" t="s">
        <v>3672</v>
      </c>
      <c r="O1509" s="30" t="s">
        <v>8653</v>
      </c>
      <c r="P1509" s="30" t="s">
        <v>170</v>
      </c>
      <c r="Q1509" s="30">
        <v>0</v>
      </c>
      <c r="R1509" s="34"/>
    </row>
    <row r="1510" spans="1:18" hidden="1">
      <c r="A1510" s="40" t="s">
        <v>10429</v>
      </c>
      <c r="B1510" s="30" t="s">
        <v>10407</v>
      </c>
      <c r="C1510" s="30"/>
      <c r="D1510" s="35">
        <v>34143</v>
      </c>
      <c r="E1510" s="70">
        <v>578.24</v>
      </c>
      <c r="F1510" s="156" t="s">
        <v>3722</v>
      </c>
      <c r="G1510" s="156"/>
      <c r="H1510" s="30" t="s">
        <v>2961</v>
      </c>
      <c r="I1510" s="30" t="s">
        <v>5653</v>
      </c>
      <c r="J1510" s="70">
        <v>-578.24</v>
      </c>
      <c r="K1510" s="70">
        <v>0</v>
      </c>
      <c r="L1510" s="70">
        <v>0</v>
      </c>
      <c r="M1510" s="30">
        <v>0</v>
      </c>
      <c r="N1510" s="30" t="s">
        <v>3672</v>
      </c>
      <c r="O1510" s="30" t="s">
        <v>8653</v>
      </c>
      <c r="P1510" s="30" t="s">
        <v>170</v>
      </c>
      <c r="Q1510" s="30">
        <v>0</v>
      </c>
      <c r="R1510" s="34"/>
    </row>
    <row r="1511" spans="1:18" hidden="1">
      <c r="A1511" s="40" t="s">
        <v>10436</v>
      </c>
      <c r="B1511" s="30" t="s">
        <v>10437</v>
      </c>
      <c r="C1511" s="30"/>
      <c r="D1511" s="35">
        <v>34143</v>
      </c>
      <c r="E1511" s="70">
        <v>849</v>
      </c>
      <c r="F1511" s="156" t="s">
        <v>3722</v>
      </c>
      <c r="G1511" s="156"/>
      <c r="H1511" s="30" t="s">
        <v>377</v>
      </c>
      <c r="I1511" s="30" t="s">
        <v>5653</v>
      </c>
      <c r="J1511" s="70">
        <v>-849</v>
      </c>
      <c r="K1511" s="70">
        <v>0</v>
      </c>
      <c r="L1511" s="70">
        <v>0</v>
      </c>
      <c r="M1511" s="30">
        <v>0</v>
      </c>
      <c r="N1511" s="30" t="s">
        <v>3672</v>
      </c>
      <c r="O1511" s="30" t="s">
        <v>9095</v>
      </c>
      <c r="P1511" s="30" t="s">
        <v>53</v>
      </c>
      <c r="Q1511" s="30">
        <v>0</v>
      </c>
      <c r="R1511" s="34"/>
    </row>
    <row r="1512" spans="1:18" hidden="1">
      <c r="A1512" s="40" t="s">
        <v>10438</v>
      </c>
      <c r="B1512" s="30" t="s">
        <v>3245</v>
      </c>
      <c r="C1512" s="30"/>
      <c r="D1512" s="35">
        <v>34143</v>
      </c>
      <c r="E1512" s="70">
        <v>578.24</v>
      </c>
      <c r="F1512" s="156" t="s">
        <v>3722</v>
      </c>
      <c r="G1512" s="156"/>
      <c r="H1512" s="30" t="s">
        <v>1391</v>
      </c>
      <c r="I1512" s="30" t="s">
        <v>5653</v>
      </c>
      <c r="J1512" s="70">
        <v>-578.24</v>
      </c>
      <c r="K1512" s="70">
        <v>0</v>
      </c>
      <c r="L1512" s="70">
        <v>0</v>
      </c>
      <c r="M1512" s="30">
        <v>0</v>
      </c>
      <c r="N1512" s="30" t="s">
        <v>3672</v>
      </c>
      <c r="O1512" s="30" t="s">
        <v>4249</v>
      </c>
      <c r="P1512" s="30" t="s">
        <v>164</v>
      </c>
      <c r="Q1512" s="30">
        <v>0</v>
      </c>
      <c r="R1512" s="34"/>
    </row>
    <row r="1513" spans="1:18" hidden="1">
      <c r="A1513" s="40" t="s">
        <v>10439</v>
      </c>
      <c r="B1513" s="30" t="s">
        <v>3245</v>
      </c>
      <c r="C1513" s="30"/>
      <c r="D1513" s="35">
        <v>34143</v>
      </c>
      <c r="E1513" s="70">
        <v>578.24</v>
      </c>
      <c r="F1513" s="156" t="s">
        <v>3722</v>
      </c>
      <c r="G1513" s="156"/>
      <c r="H1513" s="30" t="s">
        <v>377</v>
      </c>
      <c r="I1513" s="30" t="s">
        <v>5653</v>
      </c>
      <c r="J1513" s="70">
        <v>-578.24</v>
      </c>
      <c r="K1513" s="70">
        <v>0</v>
      </c>
      <c r="L1513" s="70">
        <v>0</v>
      </c>
      <c r="M1513" s="30">
        <v>0</v>
      </c>
      <c r="N1513" s="30" t="s">
        <v>3672</v>
      </c>
      <c r="O1513" s="30" t="s">
        <v>7999</v>
      </c>
      <c r="P1513" s="30" t="s">
        <v>53</v>
      </c>
      <c r="Q1513" s="30">
        <v>0</v>
      </c>
      <c r="R1513" s="34"/>
    </row>
    <row r="1514" spans="1:18" hidden="1">
      <c r="A1514" s="40" t="s">
        <v>10440</v>
      </c>
      <c r="B1514" s="30" t="s">
        <v>3245</v>
      </c>
      <c r="C1514" s="30"/>
      <c r="D1514" s="35">
        <v>34143</v>
      </c>
      <c r="E1514" s="70">
        <v>578.24</v>
      </c>
      <c r="F1514" s="156" t="s">
        <v>3722</v>
      </c>
      <c r="G1514" s="156"/>
      <c r="H1514" s="30" t="s">
        <v>377</v>
      </c>
      <c r="I1514" s="30" t="s">
        <v>5653</v>
      </c>
      <c r="J1514" s="70">
        <v>-578.24</v>
      </c>
      <c r="K1514" s="70">
        <v>0</v>
      </c>
      <c r="L1514" s="70">
        <v>0</v>
      </c>
      <c r="M1514" s="30">
        <v>0</v>
      </c>
      <c r="N1514" s="30" t="s">
        <v>3672</v>
      </c>
      <c r="O1514" s="30" t="s">
        <v>7999</v>
      </c>
      <c r="P1514" s="30" t="s">
        <v>53</v>
      </c>
      <c r="Q1514" s="30">
        <v>0</v>
      </c>
      <c r="R1514" s="34"/>
    </row>
    <row r="1515" spans="1:18" hidden="1">
      <c r="A1515" s="40" t="s">
        <v>10441</v>
      </c>
      <c r="B1515" s="30" t="s">
        <v>3245</v>
      </c>
      <c r="C1515" s="30"/>
      <c r="D1515" s="35">
        <v>34143</v>
      </c>
      <c r="E1515" s="70">
        <v>578.24</v>
      </c>
      <c r="F1515" s="156" t="s">
        <v>3722</v>
      </c>
      <c r="G1515" s="156"/>
      <c r="H1515" s="30" t="s">
        <v>1257</v>
      </c>
      <c r="I1515" s="30" t="s">
        <v>5653</v>
      </c>
      <c r="J1515" s="70">
        <v>-578.24</v>
      </c>
      <c r="K1515" s="70">
        <v>0</v>
      </c>
      <c r="L1515" s="70">
        <v>0</v>
      </c>
      <c r="M1515" s="30">
        <v>0</v>
      </c>
      <c r="N1515" s="30" t="s">
        <v>3672</v>
      </c>
      <c r="O1515" s="30" t="s">
        <v>7988</v>
      </c>
      <c r="P1515" s="30" t="s">
        <v>171</v>
      </c>
      <c r="Q1515" s="30">
        <v>0</v>
      </c>
      <c r="R1515" s="34"/>
    </row>
    <row r="1516" spans="1:18" hidden="1">
      <c r="A1516" s="40" t="s">
        <v>10442</v>
      </c>
      <c r="B1516" s="30" t="s">
        <v>3245</v>
      </c>
      <c r="C1516" s="30"/>
      <c r="D1516" s="35">
        <v>34143</v>
      </c>
      <c r="E1516" s="70">
        <v>578.24</v>
      </c>
      <c r="F1516" s="156" t="s">
        <v>3722</v>
      </c>
      <c r="G1516" s="156"/>
      <c r="H1516" s="30" t="s">
        <v>377</v>
      </c>
      <c r="I1516" s="30" t="s">
        <v>5653</v>
      </c>
      <c r="J1516" s="70">
        <v>-578.24</v>
      </c>
      <c r="K1516" s="70">
        <v>0</v>
      </c>
      <c r="L1516" s="70">
        <v>0</v>
      </c>
      <c r="M1516" s="30">
        <v>0</v>
      </c>
      <c r="N1516" s="30" t="s">
        <v>3672</v>
      </c>
      <c r="O1516" s="30" t="s">
        <v>7999</v>
      </c>
      <c r="P1516" s="30" t="s">
        <v>53</v>
      </c>
      <c r="Q1516" s="30">
        <v>0</v>
      </c>
      <c r="R1516" s="34"/>
    </row>
    <row r="1517" spans="1:18" hidden="1">
      <c r="A1517" s="40" t="s">
        <v>10443</v>
      </c>
      <c r="B1517" s="30" t="s">
        <v>3245</v>
      </c>
      <c r="C1517" s="30"/>
      <c r="D1517" s="35">
        <v>34143</v>
      </c>
      <c r="E1517" s="70">
        <v>578.24</v>
      </c>
      <c r="F1517" s="156" t="s">
        <v>3722</v>
      </c>
      <c r="G1517" s="156"/>
      <c r="H1517" s="30" t="s">
        <v>377</v>
      </c>
      <c r="I1517" s="30" t="s">
        <v>5653</v>
      </c>
      <c r="J1517" s="70">
        <v>-578.24</v>
      </c>
      <c r="K1517" s="70">
        <v>0</v>
      </c>
      <c r="L1517" s="70">
        <v>0</v>
      </c>
      <c r="M1517" s="30">
        <v>0</v>
      </c>
      <c r="N1517" s="30" t="s">
        <v>3672</v>
      </c>
      <c r="O1517" s="30" t="s">
        <v>7999</v>
      </c>
      <c r="P1517" s="30" t="s">
        <v>53</v>
      </c>
      <c r="Q1517" s="30">
        <v>0</v>
      </c>
      <c r="R1517" s="34"/>
    </row>
    <row r="1518" spans="1:18" hidden="1">
      <c r="A1518" s="40" t="s">
        <v>10444</v>
      </c>
      <c r="B1518" s="30" t="s">
        <v>3245</v>
      </c>
      <c r="C1518" s="30"/>
      <c r="D1518" s="35">
        <v>34143</v>
      </c>
      <c r="E1518" s="70">
        <v>578.24</v>
      </c>
      <c r="F1518" s="156" t="s">
        <v>3722</v>
      </c>
      <c r="G1518" s="156"/>
      <c r="H1518" s="30" t="s">
        <v>377</v>
      </c>
      <c r="I1518" s="30" t="s">
        <v>5653</v>
      </c>
      <c r="J1518" s="70">
        <v>-578.24</v>
      </c>
      <c r="K1518" s="70">
        <v>0</v>
      </c>
      <c r="L1518" s="70">
        <v>0</v>
      </c>
      <c r="M1518" s="30">
        <v>0</v>
      </c>
      <c r="N1518" s="30" t="s">
        <v>3672</v>
      </c>
      <c r="O1518" s="30" t="s">
        <v>7999</v>
      </c>
      <c r="P1518" s="30" t="s">
        <v>53</v>
      </c>
      <c r="Q1518" s="30">
        <v>0</v>
      </c>
      <c r="R1518" s="34"/>
    </row>
    <row r="1519" spans="1:18" hidden="1">
      <c r="A1519" s="40" t="s">
        <v>10446</v>
      </c>
      <c r="B1519" s="30" t="s">
        <v>3245</v>
      </c>
      <c r="C1519" s="30"/>
      <c r="D1519" s="35">
        <v>34143</v>
      </c>
      <c r="E1519" s="70">
        <v>578.24</v>
      </c>
      <c r="F1519" s="156" t="s">
        <v>3722</v>
      </c>
      <c r="G1519" s="156"/>
      <c r="H1519" s="30" t="s">
        <v>377</v>
      </c>
      <c r="I1519" s="30" t="s">
        <v>5653</v>
      </c>
      <c r="J1519" s="70">
        <v>-578.24</v>
      </c>
      <c r="K1519" s="70">
        <v>0</v>
      </c>
      <c r="L1519" s="70">
        <v>0</v>
      </c>
      <c r="M1519" s="30">
        <v>0</v>
      </c>
      <c r="N1519" s="30" t="s">
        <v>3672</v>
      </c>
      <c r="O1519" s="30" t="s">
        <v>7999</v>
      </c>
      <c r="P1519" s="30" t="s">
        <v>53</v>
      </c>
      <c r="Q1519" s="30">
        <v>0</v>
      </c>
      <c r="R1519" s="34"/>
    </row>
    <row r="1520" spans="1:18" hidden="1">
      <c r="A1520" s="40" t="s">
        <v>10447</v>
      </c>
      <c r="B1520" s="30" t="s">
        <v>3245</v>
      </c>
      <c r="C1520" s="30"/>
      <c r="D1520" s="35">
        <v>34143</v>
      </c>
      <c r="E1520" s="70">
        <v>578.24</v>
      </c>
      <c r="F1520" s="156" t="s">
        <v>3722</v>
      </c>
      <c r="G1520" s="156"/>
      <c r="H1520" s="30" t="s">
        <v>377</v>
      </c>
      <c r="I1520" s="30" t="s">
        <v>5653</v>
      </c>
      <c r="J1520" s="70">
        <v>-578.24</v>
      </c>
      <c r="K1520" s="70">
        <v>0</v>
      </c>
      <c r="L1520" s="70">
        <v>0</v>
      </c>
      <c r="M1520" s="30">
        <v>0</v>
      </c>
      <c r="N1520" s="30" t="s">
        <v>3672</v>
      </c>
      <c r="O1520" s="30" t="s">
        <v>8467</v>
      </c>
      <c r="P1520" s="30" t="s">
        <v>53</v>
      </c>
      <c r="Q1520" s="30">
        <v>0</v>
      </c>
      <c r="R1520" s="34"/>
    </row>
    <row r="1521" spans="1:18" hidden="1">
      <c r="A1521" s="40" t="s">
        <v>10448</v>
      </c>
      <c r="B1521" s="30" t="s">
        <v>3245</v>
      </c>
      <c r="C1521" s="30"/>
      <c r="D1521" s="35">
        <v>34143</v>
      </c>
      <c r="E1521" s="70">
        <v>578.24</v>
      </c>
      <c r="F1521" s="156" t="s">
        <v>3722</v>
      </c>
      <c r="G1521" s="156"/>
      <c r="H1521" s="30" t="s">
        <v>1257</v>
      </c>
      <c r="I1521" s="30" t="s">
        <v>5653</v>
      </c>
      <c r="J1521" s="70">
        <v>-578.24</v>
      </c>
      <c r="K1521" s="70">
        <v>0</v>
      </c>
      <c r="L1521" s="70">
        <v>0</v>
      </c>
      <c r="M1521" s="30">
        <v>0</v>
      </c>
      <c r="N1521" s="30" t="s">
        <v>3672</v>
      </c>
      <c r="O1521" s="30" t="s">
        <v>7988</v>
      </c>
      <c r="P1521" s="30" t="s">
        <v>171</v>
      </c>
      <c r="Q1521" s="30">
        <v>0</v>
      </c>
      <c r="R1521" s="34"/>
    </row>
    <row r="1522" spans="1:18" hidden="1">
      <c r="A1522" s="40" t="s">
        <v>10449</v>
      </c>
      <c r="B1522" s="30" t="s">
        <v>3245</v>
      </c>
      <c r="C1522" s="30"/>
      <c r="D1522" s="35">
        <v>34143</v>
      </c>
      <c r="E1522" s="70">
        <v>578.24</v>
      </c>
      <c r="F1522" s="156" t="s">
        <v>3722</v>
      </c>
      <c r="G1522" s="156"/>
      <c r="H1522" s="30" t="s">
        <v>377</v>
      </c>
      <c r="I1522" s="30" t="s">
        <v>5653</v>
      </c>
      <c r="J1522" s="70">
        <v>-578.24</v>
      </c>
      <c r="K1522" s="70">
        <v>0</v>
      </c>
      <c r="L1522" s="70">
        <v>0</v>
      </c>
      <c r="M1522" s="30">
        <v>0</v>
      </c>
      <c r="N1522" s="30" t="s">
        <v>3672</v>
      </c>
      <c r="O1522" s="30" t="s">
        <v>7999</v>
      </c>
      <c r="P1522" s="30" t="s">
        <v>53</v>
      </c>
      <c r="Q1522" s="30">
        <v>0</v>
      </c>
      <c r="R1522" s="34"/>
    </row>
    <row r="1523" spans="1:18" hidden="1">
      <c r="A1523" s="40" t="s">
        <v>10450</v>
      </c>
      <c r="B1523" s="30" t="s">
        <v>3245</v>
      </c>
      <c r="C1523" s="30"/>
      <c r="D1523" s="35">
        <v>34143</v>
      </c>
      <c r="E1523" s="70">
        <v>578.24</v>
      </c>
      <c r="F1523" s="156" t="s">
        <v>3722</v>
      </c>
      <c r="G1523" s="156"/>
      <c r="H1523" s="30" t="s">
        <v>1257</v>
      </c>
      <c r="I1523" s="30" t="s">
        <v>5653</v>
      </c>
      <c r="J1523" s="70">
        <v>-578.24</v>
      </c>
      <c r="K1523" s="70">
        <v>0</v>
      </c>
      <c r="L1523" s="70">
        <v>0</v>
      </c>
      <c r="M1523" s="30">
        <v>0</v>
      </c>
      <c r="N1523" s="30" t="s">
        <v>3672</v>
      </c>
      <c r="O1523" s="30" t="s">
        <v>7988</v>
      </c>
      <c r="P1523" s="30" t="s">
        <v>171</v>
      </c>
      <c r="Q1523" s="30">
        <v>0</v>
      </c>
      <c r="R1523" s="34"/>
    </row>
    <row r="1524" spans="1:18" hidden="1">
      <c r="A1524" s="40" t="s">
        <v>10451</v>
      </c>
      <c r="B1524" s="30" t="s">
        <v>10452</v>
      </c>
      <c r="C1524" s="30"/>
      <c r="D1524" s="35">
        <v>34143</v>
      </c>
      <c r="E1524" s="70">
        <v>1045.28</v>
      </c>
      <c r="F1524" s="156" t="s">
        <v>3722</v>
      </c>
      <c r="G1524" s="156"/>
      <c r="H1524" s="30" t="s">
        <v>377</v>
      </c>
      <c r="I1524" s="30" t="s">
        <v>5653</v>
      </c>
      <c r="J1524" s="70">
        <v>-1045.28</v>
      </c>
      <c r="K1524" s="70">
        <v>0</v>
      </c>
      <c r="L1524" s="70">
        <v>0</v>
      </c>
      <c r="M1524" s="30">
        <v>0</v>
      </c>
      <c r="N1524" s="30" t="s">
        <v>3672</v>
      </c>
      <c r="O1524" s="30" t="s">
        <v>7999</v>
      </c>
      <c r="P1524" s="30" t="s">
        <v>53</v>
      </c>
      <c r="Q1524" s="30">
        <v>0</v>
      </c>
      <c r="R1524" s="34"/>
    </row>
    <row r="1525" spans="1:18" hidden="1">
      <c r="A1525" s="40" t="s">
        <v>10501</v>
      </c>
      <c r="B1525" s="30" t="s">
        <v>3170</v>
      </c>
      <c r="C1525" s="30"/>
      <c r="D1525" s="35">
        <v>34143</v>
      </c>
      <c r="E1525" s="70">
        <v>5997.18</v>
      </c>
      <c r="F1525" s="156" t="s">
        <v>3722</v>
      </c>
      <c r="G1525" s="156"/>
      <c r="H1525" s="30" t="s">
        <v>1257</v>
      </c>
      <c r="I1525" s="30" t="s">
        <v>5653</v>
      </c>
      <c r="J1525" s="70">
        <v>-5997.18</v>
      </c>
      <c r="K1525" s="70">
        <v>0</v>
      </c>
      <c r="L1525" s="70">
        <v>0</v>
      </c>
      <c r="M1525" s="30">
        <v>0</v>
      </c>
      <c r="N1525" s="30" t="s">
        <v>3672</v>
      </c>
      <c r="O1525" s="30" t="s">
        <v>7988</v>
      </c>
      <c r="P1525" s="30" t="s">
        <v>171</v>
      </c>
      <c r="Q1525" s="30">
        <v>0</v>
      </c>
      <c r="R1525" s="34"/>
    </row>
    <row r="1526" spans="1:18" hidden="1">
      <c r="A1526" s="40" t="s">
        <v>10502</v>
      </c>
      <c r="B1526" s="30" t="s">
        <v>10503</v>
      </c>
      <c r="C1526" s="30"/>
      <c r="D1526" s="35">
        <v>34143</v>
      </c>
      <c r="E1526" s="70">
        <v>2850.33</v>
      </c>
      <c r="F1526" s="156" t="s">
        <v>3722</v>
      </c>
      <c r="G1526" s="156"/>
      <c r="H1526" s="30" t="s">
        <v>1257</v>
      </c>
      <c r="I1526" s="30" t="s">
        <v>5653</v>
      </c>
      <c r="J1526" s="70">
        <v>-2850.33</v>
      </c>
      <c r="K1526" s="70">
        <v>0</v>
      </c>
      <c r="L1526" s="70">
        <v>0</v>
      </c>
      <c r="M1526" s="30">
        <v>0</v>
      </c>
      <c r="N1526" s="30" t="s">
        <v>3672</v>
      </c>
      <c r="O1526" s="30" t="s">
        <v>7988</v>
      </c>
      <c r="P1526" s="30" t="s">
        <v>171</v>
      </c>
      <c r="Q1526" s="30">
        <v>0</v>
      </c>
      <c r="R1526" s="34"/>
    </row>
    <row r="1527" spans="1:18" hidden="1">
      <c r="A1527" s="40" t="s">
        <v>10522</v>
      </c>
      <c r="B1527" s="30" t="s">
        <v>10523</v>
      </c>
      <c r="C1527" s="30"/>
      <c r="D1527" s="35">
        <v>34143</v>
      </c>
      <c r="E1527" s="70">
        <v>1682.04</v>
      </c>
      <c r="F1527" s="156" t="s">
        <v>3722</v>
      </c>
      <c r="G1527" s="156"/>
      <c r="H1527" s="30" t="s">
        <v>1257</v>
      </c>
      <c r="I1527" s="30" t="s">
        <v>5653</v>
      </c>
      <c r="J1527" s="70">
        <v>-1682.04</v>
      </c>
      <c r="K1527" s="70">
        <v>0</v>
      </c>
      <c r="L1527" s="70">
        <v>0</v>
      </c>
      <c r="M1527" s="30">
        <v>0</v>
      </c>
      <c r="N1527" s="30" t="s">
        <v>3672</v>
      </c>
      <c r="O1527" s="30" t="s">
        <v>7988</v>
      </c>
      <c r="P1527" s="30" t="s">
        <v>171</v>
      </c>
      <c r="Q1527" s="30">
        <v>0</v>
      </c>
      <c r="R1527" s="34"/>
    </row>
    <row r="1528" spans="1:18" hidden="1">
      <c r="A1528" s="40" t="s">
        <v>10528</v>
      </c>
      <c r="B1528" s="30" t="s">
        <v>10529</v>
      </c>
      <c r="C1528" s="30"/>
      <c r="D1528" s="35">
        <v>34143</v>
      </c>
      <c r="E1528" s="70">
        <v>443.11</v>
      </c>
      <c r="F1528" s="156" t="s">
        <v>3722</v>
      </c>
      <c r="G1528" s="156"/>
      <c r="H1528" s="30" t="s">
        <v>377</v>
      </c>
      <c r="I1528" s="30" t="s">
        <v>5653</v>
      </c>
      <c r="J1528" s="70">
        <v>-443.11</v>
      </c>
      <c r="K1528" s="70">
        <v>0</v>
      </c>
      <c r="L1528" s="70">
        <v>0</v>
      </c>
      <c r="M1528" s="30">
        <v>0</v>
      </c>
      <c r="N1528" s="30" t="s">
        <v>3672</v>
      </c>
      <c r="O1528" s="30" t="s">
        <v>9095</v>
      </c>
      <c r="P1528" s="30" t="s">
        <v>53</v>
      </c>
      <c r="Q1528" s="30">
        <v>0</v>
      </c>
      <c r="R1528" s="34"/>
    </row>
    <row r="1529" spans="1:18" hidden="1">
      <c r="A1529" s="40" t="s">
        <v>10564</v>
      </c>
      <c r="B1529" s="30" t="s">
        <v>2754</v>
      </c>
      <c r="C1529" s="30"/>
      <c r="D1529" s="35">
        <v>34143</v>
      </c>
      <c r="E1529" s="70">
        <v>977.06</v>
      </c>
      <c r="F1529" s="156" t="s">
        <v>3722</v>
      </c>
      <c r="G1529" s="156"/>
      <c r="H1529" s="30" t="s">
        <v>2961</v>
      </c>
      <c r="I1529" s="30" t="s">
        <v>5653</v>
      </c>
      <c r="J1529" s="70">
        <v>-977.06</v>
      </c>
      <c r="K1529" s="70">
        <v>0</v>
      </c>
      <c r="L1529" s="70">
        <v>0</v>
      </c>
      <c r="M1529" s="30">
        <v>0</v>
      </c>
      <c r="N1529" s="30" t="s">
        <v>3672</v>
      </c>
      <c r="O1529" s="30" t="s">
        <v>8653</v>
      </c>
      <c r="P1529" s="30" t="s">
        <v>170</v>
      </c>
      <c r="Q1529" s="30">
        <v>0</v>
      </c>
      <c r="R1529" s="34"/>
    </row>
    <row r="1530" spans="1:18" hidden="1">
      <c r="A1530" s="40" t="s">
        <v>10572</v>
      </c>
      <c r="B1530" s="30" t="s">
        <v>2754</v>
      </c>
      <c r="C1530" s="30"/>
      <c r="D1530" s="35">
        <v>34143</v>
      </c>
      <c r="E1530" s="70">
        <v>951.57</v>
      </c>
      <c r="F1530" s="156" t="s">
        <v>3722</v>
      </c>
      <c r="G1530" s="156"/>
      <c r="H1530" s="30" t="s">
        <v>2961</v>
      </c>
      <c r="I1530" s="30" t="s">
        <v>5653</v>
      </c>
      <c r="J1530" s="70">
        <v>-951.57</v>
      </c>
      <c r="K1530" s="70">
        <v>0</v>
      </c>
      <c r="L1530" s="70">
        <v>0</v>
      </c>
      <c r="M1530" s="30">
        <v>0</v>
      </c>
      <c r="N1530" s="30" t="s">
        <v>3672</v>
      </c>
      <c r="O1530" s="30" t="s">
        <v>8653</v>
      </c>
      <c r="P1530" s="30" t="s">
        <v>170</v>
      </c>
      <c r="Q1530" s="30">
        <v>0</v>
      </c>
      <c r="R1530" s="34"/>
    </row>
    <row r="1531" spans="1:18" hidden="1">
      <c r="A1531" s="40" t="s">
        <v>10404</v>
      </c>
      <c r="B1531" s="30" t="s">
        <v>10405</v>
      </c>
      <c r="C1531" s="30"/>
      <c r="D1531" s="35">
        <v>34141</v>
      </c>
      <c r="E1531" s="70">
        <v>1218.6500000000001</v>
      </c>
      <c r="F1531" s="156" t="s">
        <v>3722</v>
      </c>
      <c r="G1531" s="156"/>
      <c r="H1531" s="30" t="s">
        <v>8087</v>
      </c>
      <c r="I1531" s="30" t="s">
        <v>5653</v>
      </c>
      <c r="J1531" s="70">
        <v>-1218.6500000000001</v>
      </c>
      <c r="K1531" s="70">
        <v>0</v>
      </c>
      <c r="L1531" s="70">
        <v>0</v>
      </c>
      <c r="M1531" s="30">
        <v>0</v>
      </c>
      <c r="N1531" s="30" t="s">
        <v>3672</v>
      </c>
      <c r="O1531" s="30" t="s">
        <v>8088</v>
      </c>
      <c r="P1531" s="30" t="s">
        <v>186</v>
      </c>
      <c r="Q1531" s="30">
        <v>0</v>
      </c>
      <c r="R1531" s="34"/>
    </row>
    <row r="1532" spans="1:18" hidden="1">
      <c r="A1532" s="40" t="s">
        <v>10445</v>
      </c>
      <c r="B1532" s="30" t="s">
        <v>3245</v>
      </c>
      <c r="C1532" s="30"/>
      <c r="D1532" s="35">
        <v>34141</v>
      </c>
      <c r="E1532" s="70">
        <v>578.24</v>
      </c>
      <c r="F1532" s="156" t="s">
        <v>3722</v>
      </c>
      <c r="G1532" s="156"/>
      <c r="H1532" s="30" t="s">
        <v>2961</v>
      </c>
      <c r="I1532" s="30" t="s">
        <v>5653</v>
      </c>
      <c r="J1532" s="70">
        <v>-578.24</v>
      </c>
      <c r="K1532" s="70">
        <v>0</v>
      </c>
      <c r="L1532" s="70">
        <v>0</v>
      </c>
      <c r="M1532" s="30">
        <v>0</v>
      </c>
      <c r="N1532" s="30" t="s">
        <v>3672</v>
      </c>
      <c r="O1532" s="30" t="s">
        <v>8653</v>
      </c>
      <c r="P1532" s="30" t="s">
        <v>170</v>
      </c>
      <c r="Q1532" s="30">
        <v>0</v>
      </c>
      <c r="R1532" s="34"/>
    </row>
    <row r="1533" spans="1:18" hidden="1">
      <c r="A1533" s="40" t="s">
        <v>10536</v>
      </c>
      <c r="B1533" s="30" t="s">
        <v>663</v>
      </c>
      <c r="C1533" s="30"/>
      <c r="D1533" s="35">
        <v>34141</v>
      </c>
      <c r="E1533" s="70">
        <v>743.71</v>
      </c>
      <c r="F1533" s="156" t="s">
        <v>3722</v>
      </c>
      <c r="G1533" s="156"/>
      <c r="H1533" s="30" t="s">
        <v>315</v>
      </c>
      <c r="I1533" s="30" t="s">
        <v>5653</v>
      </c>
      <c r="J1533" s="70">
        <v>-743.71</v>
      </c>
      <c r="K1533" s="70">
        <v>0</v>
      </c>
      <c r="L1533" s="70">
        <v>0</v>
      </c>
      <c r="M1533" s="30">
        <v>0</v>
      </c>
      <c r="N1533" s="30" t="s">
        <v>3672</v>
      </c>
      <c r="O1533" s="30" t="s">
        <v>7984</v>
      </c>
      <c r="P1533" s="30" t="s">
        <v>29</v>
      </c>
      <c r="Q1533" s="30">
        <v>0</v>
      </c>
      <c r="R1533" s="34"/>
    </row>
    <row r="1534" spans="1:18" hidden="1">
      <c r="A1534" s="40" t="s">
        <v>10541</v>
      </c>
      <c r="B1534" s="30" t="s">
        <v>10542</v>
      </c>
      <c r="C1534" s="30"/>
      <c r="D1534" s="35">
        <v>34141</v>
      </c>
      <c r="E1534" s="70">
        <v>645.62</v>
      </c>
      <c r="F1534" s="156" t="s">
        <v>3722</v>
      </c>
      <c r="G1534" s="156"/>
      <c r="H1534" s="30" t="s">
        <v>10543</v>
      </c>
      <c r="I1534" s="30" t="s">
        <v>5653</v>
      </c>
      <c r="J1534" s="70">
        <v>-645.62</v>
      </c>
      <c r="K1534" s="70">
        <v>0</v>
      </c>
      <c r="L1534" s="70">
        <v>0</v>
      </c>
      <c r="M1534" s="30">
        <v>0</v>
      </c>
      <c r="N1534" s="30" t="s">
        <v>3672</v>
      </c>
      <c r="O1534" s="30" t="s">
        <v>10544</v>
      </c>
      <c r="P1534" s="30" t="s">
        <v>10545</v>
      </c>
      <c r="Q1534" s="30">
        <v>0</v>
      </c>
      <c r="R1534" s="34"/>
    </row>
    <row r="1535" spans="1:18" hidden="1">
      <c r="A1535" s="40" t="s">
        <v>790</v>
      </c>
      <c r="B1535" s="30" t="s">
        <v>791</v>
      </c>
      <c r="C1535" s="30"/>
      <c r="D1535" s="35">
        <v>34141</v>
      </c>
      <c r="E1535" s="70">
        <v>496.51</v>
      </c>
      <c r="F1535" s="156" t="s">
        <v>3722</v>
      </c>
      <c r="G1535" s="156"/>
      <c r="H1535" s="30" t="s">
        <v>8087</v>
      </c>
      <c r="I1535" s="30" t="s">
        <v>5653</v>
      </c>
      <c r="J1535" s="70">
        <v>-496.51</v>
      </c>
      <c r="K1535" s="70">
        <v>0</v>
      </c>
      <c r="L1535" s="70">
        <v>0</v>
      </c>
      <c r="M1535" s="30">
        <v>0</v>
      </c>
      <c r="N1535" s="30" t="s">
        <v>3672</v>
      </c>
      <c r="O1535" s="30" t="s">
        <v>8088</v>
      </c>
      <c r="P1535" s="30" t="s">
        <v>186</v>
      </c>
      <c r="Q1535" s="30">
        <v>0</v>
      </c>
      <c r="R1535" s="34"/>
    </row>
    <row r="1536" spans="1:18" hidden="1">
      <c r="A1536" s="40" t="s">
        <v>10377</v>
      </c>
      <c r="B1536" s="30" t="s">
        <v>488</v>
      </c>
      <c r="C1536" s="30"/>
      <c r="D1536" s="35">
        <v>34138</v>
      </c>
      <c r="E1536" s="70">
        <v>564.36</v>
      </c>
      <c r="F1536" s="156" t="s">
        <v>3722</v>
      </c>
      <c r="G1536" s="156"/>
      <c r="H1536" s="30" t="s">
        <v>1180</v>
      </c>
      <c r="I1536" s="30" t="s">
        <v>5653</v>
      </c>
      <c r="J1536" s="70">
        <v>-564.36</v>
      </c>
      <c r="K1536" s="70">
        <v>0</v>
      </c>
      <c r="L1536" s="70">
        <v>0</v>
      </c>
      <c r="M1536" s="30">
        <v>0</v>
      </c>
      <c r="N1536" s="30" t="s">
        <v>3672</v>
      </c>
      <c r="O1536" s="30"/>
      <c r="P1536" s="30" t="s">
        <v>41</v>
      </c>
      <c r="Q1536" s="30">
        <v>0</v>
      </c>
      <c r="R1536" s="34"/>
    </row>
    <row r="1537" spans="1:18" hidden="1">
      <c r="A1537" s="40" t="s">
        <v>10475</v>
      </c>
      <c r="B1537" s="30" t="s">
        <v>10476</v>
      </c>
      <c r="C1537" s="30"/>
      <c r="D1537" s="35">
        <v>34138</v>
      </c>
      <c r="E1537" s="70">
        <v>20719.740000000002</v>
      </c>
      <c r="F1537" s="156" t="s">
        <v>3722</v>
      </c>
      <c r="G1537" s="156"/>
      <c r="H1537" s="30" t="s">
        <v>8490</v>
      </c>
      <c r="I1537" s="30" t="s">
        <v>5653</v>
      </c>
      <c r="J1537" s="70">
        <v>-20719.740000000002</v>
      </c>
      <c r="K1537" s="70">
        <v>0</v>
      </c>
      <c r="L1537" s="70">
        <v>0</v>
      </c>
      <c r="M1537" s="30">
        <v>0</v>
      </c>
      <c r="N1537" s="30" t="s">
        <v>3672</v>
      </c>
      <c r="O1537" s="30" t="s">
        <v>10477</v>
      </c>
      <c r="P1537" s="30" t="s">
        <v>65</v>
      </c>
      <c r="Q1537" s="30">
        <v>0</v>
      </c>
      <c r="R1537" s="34"/>
    </row>
    <row r="1538" spans="1:18" hidden="1">
      <c r="A1538" s="40" t="s">
        <v>10478</v>
      </c>
      <c r="B1538" s="30" t="s">
        <v>10476</v>
      </c>
      <c r="C1538" s="30"/>
      <c r="D1538" s="35">
        <v>34138</v>
      </c>
      <c r="E1538" s="70">
        <v>24489.18</v>
      </c>
      <c r="F1538" s="156" t="s">
        <v>3722</v>
      </c>
      <c r="G1538" s="156"/>
      <c r="H1538" s="30" t="s">
        <v>8490</v>
      </c>
      <c r="I1538" s="30" t="s">
        <v>5653</v>
      </c>
      <c r="J1538" s="70">
        <v>-24489.18</v>
      </c>
      <c r="K1538" s="70">
        <v>0</v>
      </c>
      <c r="L1538" s="70">
        <v>0</v>
      </c>
      <c r="M1538" s="30">
        <v>0</v>
      </c>
      <c r="N1538" s="30" t="s">
        <v>3672</v>
      </c>
      <c r="O1538" s="30" t="s">
        <v>10477</v>
      </c>
      <c r="P1538" s="30" t="s">
        <v>65</v>
      </c>
      <c r="Q1538" s="30">
        <v>0</v>
      </c>
      <c r="R1538" s="34"/>
    </row>
    <row r="1539" spans="1:18" hidden="1">
      <c r="A1539" s="40" t="s">
        <v>10512</v>
      </c>
      <c r="B1539" s="30" t="s">
        <v>10513</v>
      </c>
      <c r="C1539" s="30"/>
      <c r="D1539" s="35">
        <v>34138</v>
      </c>
      <c r="E1539" s="70">
        <v>382.99</v>
      </c>
      <c r="F1539" s="156" t="s">
        <v>3722</v>
      </c>
      <c r="G1539" s="156"/>
      <c r="H1539" s="30" t="s">
        <v>3805</v>
      </c>
      <c r="I1539" s="30" t="s">
        <v>5653</v>
      </c>
      <c r="J1539" s="70">
        <v>-382.99</v>
      </c>
      <c r="K1539" s="70">
        <v>0</v>
      </c>
      <c r="L1539" s="70">
        <v>0</v>
      </c>
      <c r="M1539" s="30">
        <v>0</v>
      </c>
      <c r="N1539" s="30" t="s">
        <v>3672</v>
      </c>
      <c r="O1539" s="30" t="s">
        <v>3806</v>
      </c>
      <c r="P1539" s="30" t="s">
        <v>3807</v>
      </c>
      <c r="Q1539" s="30">
        <v>0</v>
      </c>
      <c r="R1539" s="34"/>
    </row>
    <row r="1540" spans="1:18" hidden="1">
      <c r="A1540" s="40" t="s">
        <v>10552</v>
      </c>
      <c r="B1540" s="30" t="s">
        <v>10529</v>
      </c>
      <c r="C1540" s="30"/>
      <c r="D1540" s="35">
        <v>34138</v>
      </c>
      <c r="E1540" s="70">
        <v>909.68</v>
      </c>
      <c r="F1540" s="156" t="s">
        <v>3722</v>
      </c>
      <c r="G1540" s="156"/>
      <c r="H1540" s="30" t="s">
        <v>377</v>
      </c>
      <c r="I1540" s="30" t="s">
        <v>5653</v>
      </c>
      <c r="J1540" s="70">
        <v>-909.68</v>
      </c>
      <c r="K1540" s="70">
        <v>0</v>
      </c>
      <c r="L1540" s="70">
        <v>0</v>
      </c>
      <c r="M1540" s="30">
        <v>0</v>
      </c>
      <c r="N1540" s="30" t="s">
        <v>3672</v>
      </c>
      <c r="O1540" s="30" t="s">
        <v>9095</v>
      </c>
      <c r="P1540" s="30" t="s">
        <v>53</v>
      </c>
      <c r="Q1540" s="30">
        <v>0</v>
      </c>
      <c r="R1540" s="34"/>
    </row>
    <row r="1541" spans="1:18" hidden="1">
      <c r="A1541" s="40" t="s">
        <v>10555</v>
      </c>
      <c r="B1541" s="30" t="s">
        <v>3185</v>
      </c>
      <c r="C1541" s="30"/>
      <c r="D1541" s="35">
        <v>34138</v>
      </c>
      <c r="E1541" s="70">
        <v>936.63</v>
      </c>
      <c r="F1541" s="156" t="s">
        <v>3722</v>
      </c>
      <c r="G1541" s="156"/>
      <c r="H1541" s="30" t="s">
        <v>1259</v>
      </c>
      <c r="I1541" s="30" t="s">
        <v>5653</v>
      </c>
      <c r="J1541" s="70">
        <v>-936.63</v>
      </c>
      <c r="K1541" s="70">
        <v>0</v>
      </c>
      <c r="L1541" s="70">
        <v>0</v>
      </c>
      <c r="M1541" s="30">
        <v>0</v>
      </c>
      <c r="N1541" s="30" t="s">
        <v>3672</v>
      </c>
      <c r="O1541" s="30" t="s">
        <v>8025</v>
      </c>
      <c r="P1541" s="30" t="s">
        <v>172</v>
      </c>
      <c r="Q1541" s="30">
        <v>0</v>
      </c>
      <c r="R1541" s="34"/>
    </row>
    <row r="1542" spans="1:18" hidden="1">
      <c r="A1542" s="40" t="s">
        <v>10585</v>
      </c>
      <c r="B1542" s="30" t="s">
        <v>10586</v>
      </c>
      <c r="C1542" s="30"/>
      <c r="D1542" s="35">
        <v>34138</v>
      </c>
      <c r="E1542" s="70">
        <v>832.94</v>
      </c>
      <c r="F1542" s="156" t="s">
        <v>3722</v>
      </c>
      <c r="G1542" s="156"/>
      <c r="H1542" s="30" t="s">
        <v>1180</v>
      </c>
      <c r="I1542" s="30" t="s">
        <v>5653</v>
      </c>
      <c r="J1542" s="70">
        <v>-832.94</v>
      </c>
      <c r="K1542" s="70">
        <v>0</v>
      </c>
      <c r="L1542" s="70">
        <v>0</v>
      </c>
      <c r="M1542" s="30">
        <v>0</v>
      </c>
      <c r="N1542" s="30" t="s">
        <v>3672</v>
      </c>
      <c r="O1542" s="30" t="s">
        <v>9627</v>
      </c>
      <c r="P1542" s="30" t="s">
        <v>41</v>
      </c>
      <c r="Q1542" s="30">
        <v>0</v>
      </c>
      <c r="R1542" s="34"/>
    </row>
    <row r="1543" spans="1:18" hidden="1">
      <c r="A1543" s="40" t="s">
        <v>10491</v>
      </c>
      <c r="B1543" s="30" t="s">
        <v>10033</v>
      </c>
      <c r="C1543" s="30"/>
      <c r="D1543" s="35">
        <v>34137</v>
      </c>
      <c r="E1543" s="70">
        <v>414.69</v>
      </c>
      <c r="F1543" s="156" t="s">
        <v>3722</v>
      </c>
      <c r="G1543" s="156"/>
      <c r="H1543" s="30" t="s">
        <v>698</v>
      </c>
      <c r="I1543" s="30" t="s">
        <v>5653</v>
      </c>
      <c r="J1543" s="70">
        <v>-414.69</v>
      </c>
      <c r="K1543" s="70">
        <v>0</v>
      </c>
      <c r="L1543" s="70">
        <v>0</v>
      </c>
      <c r="M1543" s="30">
        <v>0</v>
      </c>
      <c r="N1543" s="30" t="s">
        <v>3672</v>
      </c>
      <c r="O1543" s="30" t="s">
        <v>3761</v>
      </c>
      <c r="P1543" s="30" t="s">
        <v>56</v>
      </c>
      <c r="Q1543" s="30">
        <v>0</v>
      </c>
      <c r="R1543" s="34"/>
    </row>
    <row r="1544" spans="1:18" hidden="1">
      <c r="A1544" s="40" t="s">
        <v>10524</v>
      </c>
      <c r="B1544" s="30" t="s">
        <v>10407</v>
      </c>
      <c r="C1544" s="30"/>
      <c r="D1544" s="35">
        <v>34137</v>
      </c>
      <c r="E1544" s="70">
        <v>578.24</v>
      </c>
      <c r="F1544" s="156" t="s">
        <v>3722</v>
      </c>
      <c r="G1544" s="156"/>
      <c r="H1544" s="30" t="s">
        <v>1259</v>
      </c>
      <c r="I1544" s="30" t="s">
        <v>5653</v>
      </c>
      <c r="J1544" s="70">
        <v>-578.24</v>
      </c>
      <c r="K1544" s="70">
        <v>0</v>
      </c>
      <c r="L1544" s="70">
        <v>0</v>
      </c>
      <c r="M1544" s="30">
        <v>0</v>
      </c>
      <c r="N1544" s="30" t="s">
        <v>3672</v>
      </c>
      <c r="O1544" s="30" t="s">
        <v>8025</v>
      </c>
      <c r="P1544" s="30" t="s">
        <v>172</v>
      </c>
      <c r="Q1544" s="30">
        <v>0</v>
      </c>
      <c r="R1544" s="34"/>
    </row>
    <row r="1545" spans="1:18" hidden="1">
      <c r="A1545" s="40" t="s">
        <v>10525</v>
      </c>
      <c r="B1545" s="30" t="s">
        <v>2754</v>
      </c>
      <c r="C1545" s="30"/>
      <c r="D1545" s="35">
        <v>34137</v>
      </c>
      <c r="E1545" s="70">
        <v>1044.68</v>
      </c>
      <c r="F1545" s="156" t="s">
        <v>3722</v>
      </c>
      <c r="G1545" s="156"/>
      <c r="H1545" s="30" t="s">
        <v>493</v>
      </c>
      <c r="I1545" s="30" t="s">
        <v>5653</v>
      </c>
      <c r="J1545" s="70">
        <v>-1044.68</v>
      </c>
      <c r="K1545" s="70">
        <v>0</v>
      </c>
      <c r="L1545" s="70">
        <v>0</v>
      </c>
      <c r="M1545" s="30">
        <v>0</v>
      </c>
      <c r="N1545" s="30" t="s">
        <v>3672</v>
      </c>
      <c r="O1545" s="30" t="s">
        <v>5337</v>
      </c>
      <c r="P1545" s="30" t="s">
        <v>55</v>
      </c>
      <c r="Q1545" s="30">
        <v>0</v>
      </c>
      <c r="R1545" s="34"/>
    </row>
    <row r="1546" spans="1:18" hidden="1">
      <c r="A1546" s="40" t="s">
        <v>10553</v>
      </c>
      <c r="B1546" s="30" t="s">
        <v>10554</v>
      </c>
      <c r="C1546" s="30"/>
      <c r="D1546" s="35">
        <v>34137</v>
      </c>
      <c r="E1546" s="70">
        <v>2119.23</v>
      </c>
      <c r="F1546" s="156" t="s">
        <v>3722</v>
      </c>
      <c r="G1546" s="156"/>
      <c r="H1546" s="30" t="s">
        <v>493</v>
      </c>
      <c r="I1546" s="30" t="s">
        <v>5653</v>
      </c>
      <c r="J1546" s="70">
        <v>-2119.23</v>
      </c>
      <c r="K1546" s="70">
        <v>0</v>
      </c>
      <c r="L1546" s="70">
        <v>0</v>
      </c>
      <c r="M1546" s="30">
        <v>0</v>
      </c>
      <c r="N1546" s="30" t="s">
        <v>3672</v>
      </c>
      <c r="O1546" s="30" t="s">
        <v>5337</v>
      </c>
      <c r="P1546" s="30" t="s">
        <v>55</v>
      </c>
      <c r="Q1546" s="30">
        <v>0</v>
      </c>
      <c r="R1546" s="34"/>
    </row>
    <row r="1547" spans="1:18" hidden="1">
      <c r="A1547" s="40" t="s">
        <v>10573</v>
      </c>
      <c r="B1547" s="30" t="s">
        <v>10574</v>
      </c>
      <c r="C1547" s="30"/>
      <c r="D1547" s="35">
        <v>34137</v>
      </c>
      <c r="E1547" s="70">
        <v>555.92999999999995</v>
      </c>
      <c r="F1547" s="156" t="s">
        <v>3722</v>
      </c>
      <c r="G1547" s="156"/>
      <c r="H1547" s="30" t="s">
        <v>1397</v>
      </c>
      <c r="I1547" s="30" t="s">
        <v>5653</v>
      </c>
      <c r="J1547" s="70">
        <v>-555.92999999999995</v>
      </c>
      <c r="K1547" s="70">
        <v>0</v>
      </c>
      <c r="L1547" s="70">
        <v>0</v>
      </c>
      <c r="M1547" s="30">
        <v>0</v>
      </c>
      <c r="N1547" s="30" t="s">
        <v>3672</v>
      </c>
      <c r="O1547" s="30" t="s">
        <v>3897</v>
      </c>
      <c r="P1547" s="30" t="s">
        <v>84</v>
      </c>
      <c r="Q1547" s="30">
        <v>0</v>
      </c>
      <c r="R1547" s="34"/>
    </row>
    <row r="1548" spans="1:18" hidden="1">
      <c r="A1548" s="40" t="s">
        <v>10575</v>
      </c>
      <c r="B1548" s="30" t="s">
        <v>10574</v>
      </c>
      <c r="C1548" s="30"/>
      <c r="D1548" s="35">
        <v>34137</v>
      </c>
      <c r="E1548" s="70">
        <v>555.92999999999995</v>
      </c>
      <c r="F1548" s="156" t="s">
        <v>3722</v>
      </c>
      <c r="G1548" s="156"/>
      <c r="H1548" s="30" t="s">
        <v>1397</v>
      </c>
      <c r="I1548" s="30" t="s">
        <v>5653</v>
      </c>
      <c r="J1548" s="70">
        <v>-555.92999999999995</v>
      </c>
      <c r="K1548" s="70">
        <v>0</v>
      </c>
      <c r="L1548" s="70">
        <v>0</v>
      </c>
      <c r="M1548" s="30">
        <v>0</v>
      </c>
      <c r="N1548" s="30" t="s">
        <v>3672</v>
      </c>
      <c r="O1548" s="30" t="s">
        <v>3897</v>
      </c>
      <c r="P1548" s="30" t="s">
        <v>84</v>
      </c>
      <c r="Q1548" s="30">
        <v>0</v>
      </c>
      <c r="R1548" s="34"/>
    </row>
    <row r="1549" spans="1:18" hidden="1">
      <c r="A1549" s="40" t="s">
        <v>10193</v>
      </c>
      <c r="B1549" s="30" t="s">
        <v>3197</v>
      </c>
      <c r="C1549" s="30"/>
      <c r="D1549" s="35">
        <v>34136</v>
      </c>
      <c r="E1549" s="70">
        <v>420.3</v>
      </c>
      <c r="F1549" s="156" t="s">
        <v>3722</v>
      </c>
      <c r="G1549" s="156"/>
      <c r="H1549" s="30" t="s">
        <v>8087</v>
      </c>
      <c r="I1549" s="30" t="s">
        <v>3680</v>
      </c>
      <c r="J1549" s="70">
        <v>-420.3</v>
      </c>
      <c r="K1549" s="70">
        <v>0</v>
      </c>
      <c r="L1549" s="70">
        <v>0</v>
      </c>
      <c r="M1549" s="30">
        <v>0</v>
      </c>
      <c r="N1549" s="30" t="s">
        <v>3672</v>
      </c>
      <c r="O1549" s="30" t="s">
        <v>8088</v>
      </c>
      <c r="P1549" s="30" t="s">
        <v>186</v>
      </c>
      <c r="Q1549" s="30">
        <v>0</v>
      </c>
      <c r="R1549" s="34"/>
    </row>
    <row r="1550" spans="1:18" hidden="1">
      <c r="A1550" s="40" t="s">
        <v>10514</v>
      </c>
      <c r="B1550" s="30" t="s">
        <v>2773</v>
      </c>
      <c r="C1550" s="30"/>
      <c r="D1550" s="35">
        <v>34136</v>
      </c>
      <c r="E1550" s="70">
        <v>822.74</v>
      </c>
      <c r="F1550" s="156" t="s">
        <v>3722</v>
      </c>
      <c r="G1550" s="156"/>
      <c r="H1550" s="30" t="s">
        <v>1311</v>
      </c>
      <c r="I1550" s="30" t="s">
        <v>5653</v>
      </c>
      <c r="J1550" s="70">
        <v>-822.74</v>
      </c>
      <c r="K1550" s="70">
        <v>0</v>
      </c>
      <c r="L1550" s="70">
        <v>0</v>
      </c>
      <c r="M1550" s="30">
        <v>0</v>
      </c>
      <c r="N1550" s="30" t="s">
        <v>3672</v>
      </c>
      <c r="O1550" s="30" t="s">
        <v>7957</v>
      </c>
      <c r="P1550" s="30" t="s">
        <v>60</v>
      </c>
      <c r="Q1550" s="30">
        <v>0</v>
      </c>
      <c r="R1550" s="34"/>
    </row>
    <row r="1551" spans="1:18" hidden="1">
      <c r="A1551" s="40" t="s">
        <v>10595</v>
      </c>
      <c r="B1551" s="30" t="s">
        <v>10596</v>
      </c>
      <c r="C1551" s="30"/>
      <c r="D1551" s="35">
        <v>34136</v>
      </c>
      <c r="E1551" s="70">
        <v>2855.64</v>
      </c>
      <c r="F1551" s="156" t="s">
        <v>3722</v>
      </c>
      <c r="G1551" s="156"/>
      <c r="H1551" s="30" t="s">
        <v>8087</v>
      </c>
      <c r="I1551" s="30" t="s">
        <v>5653</v>
      </c>
      <c r="J1551" s="70">
        <v>-2855.64</v>
      </c>
      <c r="K1551" s="70">
        <v>0</v>
      </c>
      <c r="L1551" s="70">
        <v>0</v>
      </c>
      <c r="M1551" s="30">
        <v>0</v>
      </c>
      <c r="N1551" s="30" t="s">
        <v>3672</v>
      </c>
      <c r="O1551" s="30" t="s">
        <v>8088</v>
      </c>
      <c r="P1551" s="30" t="s">
        <v>186</v>
      </c>
      <c r="Q1551" s="30">
        <v>0</v>
      </c>
      <c r="R1551" s="34"/>
    </row>
    <row r="1552" spans="1:18" hidden="1">
      <c r="A1552" s="40" t="s">
        <v>10488</v>
      </c>
      <c r="B1552" s="30" t="s">
        <v>10489</v>
      </c>
      <c r="C1552" s="30"/>
      <c r="D1552" s="35">
        <v>34135</v>
      </c>
      <c r="E1552" s="70">
        <v>890.56</v>
      </c>
      <c r="F1552" s="156" t="s">
        <v>3722</v>
      </c>
      <c r="G1552" s="156"/>
      <c r="H1552" s="30" t="s">
        <v>439</v>
      </c>
      <c r="I1552" s="30" t="s">
        <v>5653</v>
      </c>
      <c r="J1552" s="70">
        <v>-890.56</v>
      </c>
      <c r="K1552" s="70">
        <v>0</v>
      </c>
      <c r="L1552" s="70">
        <v>0</v>
      </c>
      <c r="M1552" s="30">
        <v>0</v>
      </c>
      <c r="N1552" s="30" t="s">
        <v>3672</v>
      </c>
      <c r="O1552" s="30" t="s">
        <v>8562</v>
      </c>
      <c r="P1552" s="30" t="s">
        <v>99</v>
      </c>
      <c r="Q1552" s="30">
        <v>0</v>
      </c>
      <c r="R1552" s="34"/>
    </row>
    <row r="1553" spans="1:18" hidden="1">
      <c r="A1553" s="40" t="s">
        <v>10378</v>
      </c>
      <c r="B1553" s="30" t="s">
        <v>488</v>
      </c>
      <c r="C1553" s="30"/>
      <c r="D1553" s="35">
        <v>34134</v>
      </c>
      <c r="E1553" s="70">
        <v>564.36</v>
      </c>
      <c r="F1553" s="156" t="s">
        <v>3722</v>
      </c>
      <c r="G1553" s="156"/>
      <c r="H1553" s="30" t="s">
        <v>10302</v>
      </c>
      <c r="I1553" s="30" t="s">
        <v>5653</v>
      </c>
      <c r="J1553" s="70">
        <v>-564.36</v>
      </c>
      <c r="K1553" s="70">
        <v>0</v>
      </c>
      <c r="L1553" s="70">
        <v>0</v>
      </c>
      <c r="M1553" s="30">
        <v>0</v>
      </c>
      <c r="N1553" s="30" t="s">
        <v>3672</v>
      </c>
      <c r="O1553" s="30" t="s">
        <v>10303</v>
      </c>
      <c r="P1553" s="30" t="s">
        <v>10304</v>
      </c>
      <c r="Q1553" s="30">
        <v>0</v>
      </c>
      <c r="R1553" s="34"/>
    </row>
    <row r="1554" spans="1:18" ht="15.75" hidden="1" thickBot="1">
      <c r="A1554" s="41" t="s">
        <v>10539</v>
      </c>
      <c r="B1554" s="38" t="s">
        <v>10540</v>
      </c>
      <c r="C1554" s="38"/>
      <c r="D1554" s="37">
        <v>31377</v>
      </c>
      <c r="E1554" s="130">
        <v>358.89</v>
      </c>
      <c r="F1554" s="158" t="s">
        <v>3722</v>
      </c>
      <c r="G1554" s="158"/>
      <c r="H1554" s="38" t="s">
        <v>8490</v>
      </c>
      <c r="I1554" s="38" t="s">
        <v>5653</v>
      </c>
      <c r="J1554" s="130">
        <v>-358.89</v>
      </c>
      <c r="K1554" s="130">
        <v>0</v>
      </c>
      <c r="L1554" s="130">
        <v>0</v>
      </c>
      <c r="M1554" s="38">
        <v>0</v>
      </c>
      <c r="N1554" s="38" t="s">
        <v>3672</v>
      </c>
      <c r="O1554" s="38" t="s">
        <v>8491</v>
      </c>
      <c r="P1554" s="38" t="s">
        <v>65</v>
      </c>
      <c r="Q1554" s="38">
        <v>0</v>
      </c>
      <c r="R1554" s="39"/>
    </row>
  </sheetData>
  <autoFilter ref="A975:R1554">
    <sortState ref="A976:R1553">
      <sortCondition descending="1" ref="D975:D1553"/>
    </sortState>
  </autoFilter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R149"/>
  <sheetViews>
    <sheetView workbookViewId="0">
      <selection activeCell="A45" sqref="A45:XFD64"/>
    </sheetView>
  </sheetViews>
  <sheetFormatPr defaultRowHeight="15"/>
  <cols>
    <col min="1" max="1" width="18.7109375" customWidth="1"/>
    <col min="2" max="2" width="40.7109375" style="7" bestFit="1" customWidth="1"/>
    <col min="3" max="3" width="23.7109375" customWidth="1"/>
    <col min="4" max="4" width="11.7109375" customWidth="1"/>
    <col min="5" max="5" width="12.28515625" bestFit="1" customWidth="1"/>
    <col min="6" max="6" width="29.42578125" style="42" bestFit="1" customWidth="1"/>
    <col min="7" max="7" width="34.140625" bestFit="1" customWidth="1"/>
    <col min="8" max="8" width="35.7109375" customWidth="1"/>
    <col min="9" max="9" width="20.28515625" bestFit="1" customWidth="1"/>
    <col min="10" max="10" width="12.140625" bestFit="1" customWidth="1"/>
    <col min="11" max="11" width="18.7109375" bestFit="1" customWidth="1"/>
    <col min="12" max="12" width="34" bestFit="1" customWidth="1"/>
    <col min="13" max="13" width="14.85546875" bestFit="1" customWidth="1"/>
    <col min="14" max="14" width="23.140625" bestFit="1" customWidth="1"/>
    <col min="15" max="15" width="19.85546875" bestFit="1" customWidth="1"/>
    <col min="16" max="16" width="23.7109375" bestFit="1" customWidth="1"/>
    <col min="17" max="17" width="10.7109375" bestFit="1" customWidth="1"/>
    <col min="18" max="18" width="23" bestFit="1" customWidth="1"/>
  </cols>
  <sheetData>
    <row r="1" spans="1:8" s="42" customFormat="1">
      <c r="A1" s="31" t="s">
        <v>3634</v>
      </c>
      <c r="B1" s="7"/>
    </row>
    <row r="2" spans="1:8">
      <c r="A2" s="9" t="s">
        <v>7</v>
      </c>
      <c r="B2" s="7" t="s">
        <v>262</v>
      </c>
    </row>
    <row r="3" spans="1:8" ht="15.75">
      <c r="E3" s="129" t="s">
        <v>3647</v>
      </c>
    </row>
    <row r="4" spans="1:8">
      <c r="A4" s="9" t="s">
        <v>280</v>
      </c>
      <c r="B4" s="7" t="s">
        <v>2249</v>
      </c>
      <c r="E4" s="42" t="s">
        <v>3651</v>
      </c>
    </row>
    <row r="5" spans="1:8">
      <c r="A5" s="99" t="s">
        <v>2341</v>
      </c>
      <c r="B5" s="98"/>
      <c r="E5" s="42" t="s">
        <v>3733</v>
      </c>
    </row>
    <row r="6" spans="1:8">
      <c r="A6" s="97" t="s">
        <v>2342</v>
      </c>
      <c r="B6" s="98">
        <v>10712.039999999999</v>
      </c>
      <c r="C6" s="46"/>
      <c r="E6" s="100" t="s">
        <v>3642</v>
      </c>
    </row>
    <row r="7" spans="1:8">
      <c r="A7" s="97" t="s">
        <v>2343</v>
      </c>
      <c r="B7" s="98">
        <v>20019.190000000002</v>
      </c>
      <c r="C7" s="46"/>
      <c r="E7" s="42" t="s">
        <v>3641</v>
      </c>
    </row>
    <row r="8" spans="1:8">
      <c r="A8" s="97" t="s">
        <v>2344</v>
      </c>
      <c r="B8" s="98">
        <v>13236.119999999999</v>
      </c>
      <c r="C8" s="46"/>
      <c r="E8" s="42" t="s">
        <v>3644</v>
      </c>
    </row>
    <row r="9" spans="1:8">
      <c r="A9" s="97" t="s">
        <v>2345</v>
      </c>
      <c r="B9" s="98">
        <v>14946.59</v>
      </c>
      <c r="C9" s="46"/>
      <c r="E9" s="42"/>
    </row>
    <row r="10" spans="1:8">
      <c r="A10" s="97" t="s">
        <v>2346</v>
      </c>
      <c r="B10" s="98">
        <v>17556.91</v>
      </c>
      <c r="C10" s="46"/>
    </row>
    <row r="11" spans="1:8">
      <c r="A11" s="97" t="s">
        <v>2347</v>
      </c>
      <c r="B11" s="98">
        <v>11770.849999999999</v>
      </c>
      <c r="C11" s="46"/>
      <c r="E11" s="42" t="s">
        <v>3643</v>
      </c>
    </row>
    <row r="12" spans="1:8" ht="15.75" thickBot="1">
      <c r="A12" s="97" t="s">
        <v>2348</v>
      </c>
      <c r="B12" s="98">
        <v>21208.219999999998</v>
      </c>
      <c r="C12" s="46"/>
    </row>
    <row r="13" spans="1:8">
      <c r="A13" s="97" t="s">
        <v>2349</v>
      </c>
      <c r="B13" s="98">
        <v>21923.06</v>
      </c>
      <c r="C13" s="46"/>
      <c r="E13" s="79" t="s">
        <v>3319</v>
      </c>
      <c r="F13" s="81">
        <v>400713.12</v>
      </c>
      <c r="G13" s="82"/>
    </row>
    <row r="14" spans="1:8">
      <c r="A14" s="97" t="s">
        <v>2350</v>
      </c>
      <c r="B14" s="98">
        <v>7690.75</v>
      </c>
      <c r="C14" s="46"/>
      <c r="E14" s="80" t="s">
        <v>3320</v>
      </c>
      <c r="F14" s="83"/>
      <c r="G14" s="84">
        <v>94772.96</v>
      </c>
    </row>
    <row r="15" spans="1:8">
      <c r="A15" s="97" t="s">
        <v>2351</v>
      </c>
      <c r="B15" s="98">
        <v>2003.6399999999999</v>
      </c>
      <c r="C15" s="46"/>
      <c r="E15" s="80" t="s">
        <v>3304</v>
      </c>
      <c r="F15" s="83"/>
      <c r="G15" s="84">
        <v>184017.34000000003</v>
      </c>
    </row>
    <row r="16" spans="1:8">
      <c r="A16" s="97" t="s">
        <v>2352</v>
      </c>
      <c r="B16" s="98">
        <v>17003.400000000001</v>
      </c>
      <c r="C16" s="46"/>
      <c r="E16" s="80" t="s">
        <v>3297</v>
      </c>
      <c r="F16" s="83"/>
      <c r="G16" s="84">
        <v>80738.22</v>
      </c>
      <c r="H16" s="101" t="s">
        <v>3303</v>
      </c>
    </row>
    <row r="17" spans="1:11">
      <c r="A17" s="97" t="s">
        <v>2353</v>
      </c>
      <c r="B17" s="98">
        <v>2155.4899999999998</v>
      </c>
      <c r="C17" s="46"/>
      <c r="E17" s="93" t="s">
        <v>3526</v>
      </c>
      <c r="F17" s="87"/>
      <c r="G17" s="84">
        <v>30586.95</v>
      </c>
    </row>
    <row r="18" spans="1:11" ht="15.75" thickBot="1">
      <c r="A18" s="99" t="s">
        <v>2354</v>
      </c>
      <c r="B18" s="98"/>
      <c r="E18" s="78" t="s">
        <v>3321</v>
      </c>
      <c r="F18" s="85">
        <f>F13-G14-G15-G16-G17</f>
        <v>10597.649999999947</v>
      </c>
      <c r="G18" s="86"/>
    </row>
    <row r="19" spans="1:11" ht="15.75" thickBot="1">
      <c r="A19" s="97" t="s">
        <v>2342</v>
      </c>
      <c r="B19" s="98">
        <v>3506.78</v>
      </c>
      <c r="C19" s="46"/>
      <c r="E19" s="42"/>
      <c r="F19"/>
      <c r="H19" s="31" t="s">
        <v>288</v>
      </c>
    </row>
    <row r="20" spans="1:11" ht="15.75" thickBot="1">
      <c r="A20" s="97" t="s">
        <v>2343</v>
      </c>
      <c r="B20" s="98">
        <v>16368.890000000001</v>
      </c>
      <c r="C20" s="46"/>
      <c r="E20" s="31" t="s">
        <v>3231</v>
      </c>
      <c r="F20"/>
      <c r="H20" s="36" t="s">
        <v>3156</v>
      </c>
      <c r="I20" s="60">
        <v>40116.54</v>
      </c>
    </row>
    <row r="21" spans="1:11">
      <c r="A21" s="97" t="s">
        <v>2344</v>
      </c>
      <c r="B21" s="98">
        <v>2108.06</v>
      </c>
      <c r="C21" s="46"/>
      <c r="E21" s="57" t="s">
        <v>3144</v>
      </c>
      <c r="F21" s="64" t="s">
        <v>3228</v>
      </c>
      <c r="H21" s="61" t="s">
        <v>3155</v>
      </c>
      <c r="I21" s="67">
        <v>21636.94</v>
      </c>
    </row>
    <row r="22" spans="1:11">
      <c r="A22" s="97" t="s">
        <v>2345</v>
      </c>
      <c r="B22" s="98">
        <v>-9087.1200000000008</v>
      </c>
      <c r="C22" s="46"/>
      <c r="E22" s="58" t="s">
        <v>3155</v>
      </c>
      <c r="F22" s="65" t="s">
        <v>3229</v>
      </c>
      <c r="H22" s="61" t="s">
        <v>3144</v>
      </c>
      <c r="I22" s="67">
        <v>18479.599999999999</v>
      </c>
    </row>
    <row r="23" spans="1:11" ht="15.75" thickBot="1">
      <c r="A23" s="97" t="s">
        <v>2346</v>
      </c>
      <c r="B23" s="98">
        <v>34378.75</v>
      </c>
      <c r="C23" s="46"/>
      <c r="E23" s="59" t="s">
        <v>3143</v>
      </c>
      <c r="F23" s="66" t="s">
        <v>3230</v>
      </c>
      <c r="H23" s="62" t="s">
        <v>3157</v>
      </c>
      <c r="I23" s="68">
        <f>I24-I20</f>
        <v>54656.420000000006</v>
      </c>
    </row>
    <row r="24" spans="1:11" ht="15.75" thickBot="1">
      <c r="A24" s="97" t="s">
        <v>2347</v>
      </c>
      <c r="B24" s="98">
        <v>186157.90000000002</v>
      </c>
      <c r="C24" s="128" t="s">
        <v>3645</v>
      </c>
      <c r="D24" s="128"/>
      <c r="E24" s="56" t="s">
        <v>3232</v>
      </c>
      <c r="F24"/>
      <c r="H24" s="63" t="s">
        <v>3158</v>
      </c>
      <c r="I24" s="69">
        <v>94772.96</v>
      </c>
    </row>
    <row r="25" spans="1:11">
      <c r="A25" s="97" t="s">
        <v>2348</v>
      </c>
      <c r="B25" s="98">
        <v>7053.6</v>
      </c>
      <c r="C25" s="46"/>
      <c r="E25" s="42"/>
      <c r="F25"/>
    </row>
    <row r="26" spans="1:11" ht="15.75" thickBot="1">
      <c r="A26" s="10" t="s">
        <v>281</v>
      </c>
      <c r="B26" s="7">
        <v>400713.12</v>
      </c>
      <c r="E26" s="74" t="s">
        <v>3297</v>
      </c>
      <c r="F26"/>
    </row>
    <row r="27" spans="1:11" ht="15.75" thickBot="1">
      <c r="E27" s="71" t="s">
        <v>3793</v>
      </c>
      <c r="F27" s="72"/>
      <c r="G27" s="72" t="s">
        <v>3298</v>
      </c>
      <c r="H27" s="72" t="s">
        <v>3299</v>
      </c>
      <c r="I27" s="72"/>
      <c r="J27" s="73"/>
      <c r="K27" s="87"/>
    </row>
    <row r="28" spans="1:11" s="42" customFormat="1">
      <c r="B28" s="7"/>
    </row>
    <row r="29" spans="1:11" s="42" customFormat="1">
      <c r="A29" s="31" t="s">
        <v>3272</v>
      </c>
      <c r="B29" s="7"/>
      <c r="C29"/>
      <c r="D29"/>
      <c r="E29"/>
      <c r="G29"/>
      <c r="H29"/>
      <c r="I29"/>
    </row>
    <row r="30" spans="1:11" s="42" customFormat="1">
      <c r="A30" s="30" t="s">
        <v>3279</v>
      </c>
      <c r="B30" s="30"/>
      <c r="C30" s="30" t="s">
        <v>3280</v>
      </c>
      <c r="D30" s="30"/>
      <c r="E30" s="30"/>
      <c r="F30" s="30"/>
      <c r="G30" s="30" t="s">
        <v>3281</v>
      </c>
      <c r="H30" s="35">
        <v>44054</v>
      </c>
      <c r="I30"/>
    </row>
    <row r="31" spans="1:11" s="42" customFormat="1">
      <c r="A31" s="30" t="s">
        <v>3293</v>
      </c>
      <c r="B31" s="30"/>
      <c r="C31" s="30" t="s">
        <v>3314</v>
      </c>
      <c r="D31" s="30"/>
      <c r="E31" s="30"/>
      <c r="F31" s="30"/>
      <c r="G31" s="30" t="s">
        <v>3292</v>
      </c>
      <c r="H31" s="35">
        <v>43910</v>
      </c>
      <c r="I31"/>
    </row>
    <row r="32" spans="1:11" s="42" customFormat="1">
      <c r="A32" s="30" t="s">
        <v>3289</v>
      </c>
      <c r="B32" s="30"/>
      <c r="C32" s="30" t="s">
        <v>3290</v>
      </c>
      <c r="D32" s="30"/>
      <c r="E32" s="30"/>
      <c r="F32" s="30"/>
      <c r="G32" s="30" t="s">
        <v>3291</v>
      </c>
      <c r="H32" s="35">
        <v>43822</v>
      </c>
      <c r="I32"/>
    </row>
    <row r="33" spans="1:18" s="42" customFormat="1">
      <c r="A33" s="30" t="s">
        <v>3284</v>
      </c>
      <c r="B33" s="30"/>
      <c r="C33" s="30" t="s">
        <v>3282</v>
      </c>
      <c r="D33" s="30"/>
      <c r="E33" s="30"/>
      <c r="F33" s="30"/>
      <c r="G33" s="30" t="s">
        <v>3283</v>
      </c>
      <c r="H33" s="35">
        <v>43819</v>
      </c>
      <c r="I33"/>
    </row>
    <row r="34" spans="1:18" s="42" customFormat="1">
      <c r="A34" s="30" t="s">
        <v>3295</v>
      </c>
      <c r="B34" s="30"/>
      <c r="C34" s="30" t="s">
        <v>3294</v>
      </c>
      <c r="D34" s="30"/>
      <c r="E34" s="30"/>
      <c r="F34" s="30"/>
      <c r="G34" s="30" t="s">
        <v>3296</v>
      </c>
      <c r="H34" s="35">
        <v>43817</v>
      </c>
      <c r="I34"/>
    </row>
    <row r="35" spans="1:18" s="42" customFormat="1">
      <c r="A35" s="30" t="s">
        <v>3285</v>
      </c>
      <c r="B35" s="30"/>
      <c r="C35" s="30" t="s">
        <v>3286</v>
      </c>
      <c r="D35" s="30"/>
      <c r="E35" s="30"/>
      <c r="F35" s="30"/>
      <c r="G35" s="30" t="s">
        <v>3283</v>
      </c>
      <c r="H35" s="35">
        <v>43769</v>
      </c>
      <c r="I35"/>
    </row>
    <row r="36" spans="1:18" s="42" customFormat="1">
      <c r="A36" s="30" t="s">
        <v>3287</v>
      </c>
      <c r="B36" s="30"/>
      <c r="C36" s="30" t="s">
        <v>3305</v>
      </c>
      <c r="D36" s="30"/>
      <c r="E36" s="30"/>
      <c r="F36" s="30"/>
      <c r="G36" s="30" t="s">
        <v>3288</v>
      </c>
      <c r="H36" s="35">
        <v>43699</v>
      </c>
      <c r="I36"/>
    </row>
    <row r="37" spans="1:18" s="42" customFormat="1">
      <c r="A37" s="30" t="s">
        <v>3279</v>
      </c>
      <c r="B37" s="30"/>
      <c r="C37" s="30" t="s">
        <v>3280</v>
      </c>
      <c r="D37" s="30"/>
      <c r="E37" s="30"/>
      <c r="F37" s="30"/>
      <c r="G37" s="30" t="s">
        <v>3281</v>
      </c>
      <c r="H37" s="35">
        <v>43652</v>
      </c>
      <c r="I37"/>
    </row>
    <row r="38" spans="1:18" s="42" customFormat="1">
      <c r="A38" s="30" t="s">
        <v>3309</v>
      </c>
      <c r="B38" s="30"/>
      <c r="C38" s="30" t="s">
        <v>3307</v>
      </c>
      <c r="D38" s="30"/>
      <c r="E38" s="30"/>
      <c r="F38" s="30"/>
      <c r="G38" s="30" t="s">
        <v>3306</v>
      </c>
      <c r="H38" s="35">
        <v>43571</v>
      </c>
      <c r="I38"/>
    </row>
    <row r="39" spans="1:18" s="42" customFormat="1">
      <c r="A39" s="30" t="s">
        <v>3308</v>
      </c>
      <c r="B39" s="30"/>
      <c r="C39" s="30" t="s">
        <v>3312</v>
      </c>
      <c r="D39" s="30"/>
      <c r="E39" s="30"/>
      <c r="F39" s="30"/>
      <c r="G39" s="30" t="s">
        <v>3306</v>
      </c>
      <c r="H39" s="35">
        <v>43570</v>
      </c>
      <c r="I39"/>
    </row>
    <row r="40" spans="1:18" s="42" customFormat="1">
      <c r="A40" s="30" t="s">
        <v>3311</v>
      </c>
      <c r="B40" s="30"/>
      <c r="C40" s="30" t="s">
        <v>3313</v>
      </c>
      <c r="D40" s="30"/>
      <c r="E40" s="30"/>
      <c r="F40" s="30"/>
      <c r="G40" s="30" t="s">
        <v>3310</v>
      </c>
      <c r="H40" s="35">
        <v>43553</v>
      </c>
      <c r="I40"/>
    </row>
    <row r="41" spans="1:18" s="42" customFormat="1">
      <c r="A41" s="30" t="s">
        <v>3293</v>
      </c>
      <c r="B41" s="30"/>
      <c r="C41" s="30" t="s">
        <v>3314</v>
      </c>
      <c r="D41" s="30"/>
      <c r="E41" s="30"/>
      <c r="F41" s="30"/>
      <c r="G41" s="30" t="s">
        <v>3292</v>
      </c>
      <c r="H41" s="35">
        <v>43543</v>
      </c>
      <c r="I41"/>
    </row>
    <row r="42" spans="1:18" s="42" customFormat="1">
      <c r="A42" s="47" t="s">
        <v>3316</v>
      </c>
      <c r="B42" s="70"/>
      <c r="C42" s="77" t="s">
        <v>3317</v>
      </c>
      <c r="D42" s="30"/>
      <c r="E42" s="30"/>
      <c r="F42" s="30"/>
      <c r="G42" s="47" t="s">
        <v>3315</v>
      </c>
      <c r="H42" s="35">
        <v>43511</v>
      </c>
      <c r="I42" s="42" t="s">
        <v>3318</v>
      </c>
    </row>
    <row r="45" spans="1:18" ht="15.75" hidden="1" thickBot="1">
      <c r="A45" s="31" t="s">
        <v>11069</v>
      </c>
    </row>
    <row r="46" spans="1:18" ht="15.75" hidden="1" thickBot="1">
      <c r="A46" s="160" t="s">
        <v>3652</v>
      </c>
      <c r="B46" s="161" t="s">
        <v>3653</v>
      </c>
      <c r="C46" s="161" t="s">
        <v>7</v>
      </c>
      <c r="D46" s="161" t="s">
        <v>3658</v>
      </c>
      <c r="E46" s="161" t="s">
        <v>3654</v>
      </c>
      <c r="F46" s="161" t="s">
        <v>3663</v>
      </c>
      <c r="G46" s="189" t="s">
        <v>3665</v>
      </c>
      <c r="H46" s="161" t="s">
        <v>3660</v>
      </c>
      <c r="I46" s="161" t="s">
        <v>3668</v>
      </c>
      <c r="J46" s="161" t="s">
        <v>3655</v>
      </c>
      <c r="K46" s="161" t="s">
        <v>3656</v>
      </c>
      <c r="L46" s="161" t="s">
        <v>3657</v>
      </c>
      <c r="M46" s="161" t="s">
        <v>3659</v>
      </c>
      <c r="N46" s="161" t="s">
        <v>3661</v>
      </c>
      <c r="O46" s="161" t="s">
        <v>3662</v>
      </c>
      <c r="P46" s="161" t="s">
        <v>3664</v>
      </c>
      <c r="Q46" s="161" t="s">
        <v>3666</v>
      </c>
      <c r="R46" s="162" t="s">
        <v>3667</v>
      </c>
    </row>
    <row r="47" spans="1:18" hidden="1">
      <c r="A47" s="135" t="s">
        <v>3714</v>
      </c>
      <c r="B47" s="136" t="s">
        <v>3715</v>
      </c>
      <c r="C47" s="136" t="s">
        <v>3716</v>
      </c>
      <c r="D47" s="137">
        <v>43800</v>
      </c>
      <c r="E47" s="139">
        <v>1111200</v>
      </c>
      <c r="F47" s="154" t="s">
        <v>3719</v>
      </c>
      <c r="G47" s="155" t="s">
        <v>3720</v>
      </c>
      <c r="H47" s="136" t="s">
        <v>3717</v>
      </c>
      <c r="I47" s="136" t="s">
        <v>3680</v>
      </c>
      <c r="J47" s="139">
        <v>-54016.69</v>
      </c>
      <c r="K47" s="139">
        <v>1057183.31</v>
      </c>
      <c r="L47" s="139">
        <v>-7716.67</v>
      </c>
      <c r="M47" s="136">
        <v>0</v>
      </c>
      <c r="N47" s="136" t="s">
        <v>3718</v>
      </c>
      <c r="O47" s="136" t="s">
        <v>3673</v>
      </c>
      <c r="P47" s="136" t="s">
        <v>162</v>
      </c>
      <c r="Q47" s="136">
        <v>2019</v>
      </c>
      <c r="R47" s="138">
        <v>4115006089</v>
      </c>
    </row>
    <row r="48" spans="1:18" hidden="1">
      <c r="A48" s="40" t="s">
        <v>2021</v>
      </c>
      <c r="B48" s="30" t="s">
        <v>2022</v>
      </c>
      <c r="C48" s="30" t="s">
        <v>3710</v>
      </c>
      <c r="D48" s="35">
        <v>41883</v>
      </c>
      <c r="E48" s="70">
        <v>392000</v>
      </c>
      <c r="F48" s="156" t="s">
        <v>3711</v>
      </c>
      <c r="G48" s="157" t="s">
        <v>3701</v>
      </c>
      <c r="H48" s="30" t="s">
        <v>2091</v>
      </c>
      <c r="I48" s="30" t="s">
        <v>3680</v>
      </c>
      <c r="J48" s="70">
        <v>-238925.05</v>
      </c>
      <c r="K48" s="70">
        <v>153074.95000000001</v>
      </c>
      <c r="L48" s="70">
        <v>-2068.58</v>
      </c>
      <c r="M48" s="30">
        <v>0</v>
      </c>
      <c r="N48" s="30" t="s">
        <v>3672</v>
      </c>
      <c r="O48" s="30" t="s">
        <v>3703</v>
      </c>
      <c r="P48" s="30" t="s">
        <v>80</v>
      </c>
      <c r="Q48" s="30">
        <v>2014</v>
      </c>
      <c r="R48" s="34">
        <v>300177694</v>
      </c>
    </row>
    <row r="49" spans="1:18" hidden="1">
      <c r="A49" s="40" t="s">
        <v>2708</v>
      </c>
      <c r="B49" s="30" t="s">
        <v>2709</v>
      </c>
      <c r="C49" s="30" t="s">
        <v>3704</v>
      </c>
      <c r="D49" s="35">
        <v>41821</v>
      </c>
      <c r="E49" s="70">
        <v>586800</v>
      </c>
      <c r="F49" s="156" t="s">
        <v>3700</v>
      </c>
      <c r="G49" s="157" t="s">
        <v>3705</v>
      </c>
      <c r="H49" s="30" t="s">
        <v>2091</v>
      </c>
      <c r="I49" s="30" t="s">
        <v>3680</v>
      </c>
      <c r="J49" s="70">
        <v>-370218.45</v>
      </c>
      <c r="K49" s="70">
        <v>216581.55</v>
      </c>
      <c r="L49" s="70">
        <v>-3008.08</v>
      </c>
      <c r="M49" s="30">
        <v>0</v>
      </c>
      <c r="N49" s="30" t="s">
        <v>3672</v>
      </c>
      <c r="O49" s="30" t="s">
        <v>3703</v>
      </c>
      <c r="P49" s="30" t="s">
        <v>80</v>
      </c>
      <c r="Q49" s="30">
        <v>2014</v>
      </c>
      <c r="R49" s="34">
        <v>3287014001</v>
      </c>
    </row>
    <row r="50" spans="1:18" hidden="1">
      <c r="A50" s="40" t="s">
        <v>2035</v>
      </c>
      <c r="B50" s="30" t="s">
        <v>2036</v>
      </c>
      <c r="C50" s="30" t="s">
        <v>3706</v>
      </c>
      <c r="D50" s="35">
        <v>41821</v>
      </c>
      <c r="E50" s="70">
        <v>376800</v>
      </c>
      <c r="F50" s="156" t="s">
        <v>3700</v>
      </c>
      <c r="G50" s="157" t="s">
        <v>3707</v>
      </c>
      <c r="H50" s="30" t="s">
        <v>2091</v>
      </c>
      <c r="I50" s="30" t="s">
        <v>3680</v>
      </c>
      <c r="J50" s="70">
        <v>-237734.44</v>
      </c>
      <c r="K50" s="70">
        <v>139065.56</v>
      </c>
      <c r="L50" s="70">
        <v>-1931.47</v>
      </c>
      <c r="M50" s="30">
        <v>0</v>
      </c>
      <c r="N50" s="30" t="s">
        <v>3672</v>
      </c>
      <c r="O50" s="30" t="s">
        <v>3703</v>
      </c>
      <c r="P50" s="30" t="s">
        <v>80</v>
      </c>
      <c r="Q50" s="30">
        <v>2014</v>
      </c>
      <c r="R50" s="34">
        <v>3287014001</v>
      </c>
    </row>
    <row r="51" spans="1:18" hidden="1">
      <c r="A51" s="40" t="s">
        <v>2697</v>
      </c>
      <c r="B51" s="30" t="s">
        <v>2698</v>
      </c>
      <c r="C51" s="30" t="s">
        <v>3708</v>
      </c>
      <c r="D51" s="35">
        <v>41821</v>
      </c>
      <c r="E51" s="70">
        <v>330720</v>
      </c>
      <c r="F51" s="156" t="s">
        <v>3700</v>
      </c>
      <c r="G51" s="157" t="s">
        <v>3707</v>
      </c>
      <c r="H51" s="30" t="s">
        <v>2091</v>
      </c>
      <c r="I51" s="30" t="s">
        <v>3680</v>
      </c>
      <c r="J51" s="70">
        <v>-208664.99</v>
      </c>
      <c r="K51" s="70">
        <v>122055.01</v>
      </c>
      <c r="L51" s="70">
        <v>-1695.21</v>
      </c>
      <c r="M51" s="30">
        <v>0</v>
      </c>
      <c r="N51" s="30" t="s">
        <v>3672</v>
      </c>
      <c r="O51" s="30" t="s">
        <v>3703</v>
      </c>
      <c r="P51" s="30" t="s">
        <v>80</v>
      </c>
      <c r="Q51" s="30">
        <v>2014</v>
      </c>
      <c r="R51" s="34">
        <v>3287014001</v>
      </c>
    </row>
    <row r="52" spans="1:18" hidden="1">
      <c r="A52" s="40" t="s">
        <v>2700</v>
      </c>
      <c r="B52" s="30" t="s">
        <v>2701</v>
      </c>
      <c r="C52" s="30" t="s">
        <v>3709</v>
      </c>
      <c r="D52" s="35">
        <v>41821</v>
      </c>
      <c r="E52" s="70">
        <v>154440</v>
      </c>
      <c r="F52" s="156" t="s">
        <v>3700</v>
      </c>
      <c r="G52" s="157" t="s">
        <v>3707</v>
      </c>
      <c r="H52" s="30" t="s">
        <v>2091</v>
      </c>
      <c r="I52" s="30" t="s">
        <v>3680</v>
      </c>
      <c r="J52" s="70">
        <v>-97446.68</v>
      </c>
      <c r="K52" s="70">
        <v>56993.32</v>
      </c>
      <c r="L52" s="70">
        <v>-791.57</v>
      </c>
      <c r="M52" s="30">
        <v>0</v>
      </c>
      <c r="N52" s="30" t="s">
        <v>3672</v>
      </c>
      <c r="O52" s="30" t="s">
        <v>3703</v>
      </c>
      <c r="P52" s="30" t="s">
        <v>80</v>
      </c>
      <c r="Q52" s="30">
        <v>2014</v>
      </c>
      <c r="R52" s="34">
        <v>3287014001</v>
      </c>
    </row>
    <row r="53" spans="1:18" hidden="1">
      <c r="A53" s="40" t="s">
        <v>2007</v>
      </c>
      <c r="B53" s="30" t="s">
        <v>3695</v>
      </c>
      <c r="C53" s="30" t="s">
        <v>3696</v>
      </c>
      <c r="D53" s="35">
        <v>41760</v>
      </c>
      <c r="E53" s="70">
        <v>1782000</v>
      </c>
      <c r="F53" s="156" t="s">
        <v>3700</v>
      </c>
      <c r="G53" s="157" t="s">
        <v>3701</v>
      </c>
      <c r="H53" s="30" t="s">
        <v>3697</v>
      </c>
      <c r="I53" s="30" t="s">
        <v>3680</v>
      </c>
      <c r="J53" s="70">
        <v>-1162022.95</v>
      </c>
      <c r="K53" s="70">
        <v>619977.05000000005</v>
      </c>
      <c r="L53" s="70">
        <v>-8856.81</v>
      </c>
      <c r="M53" s="30">
        <v>0</v>
      </c>
      <c r="N53" s="30" t="s">
        <v>3698</v>
      </c>
      <c r="O53" s="30" t="s">
        <v>3699</v>
      </c>
      <c r="P53" s="30" t="s">
        <v>26</v>
      </c>
      <c r="Q53" s="30">
        <v>2013</v>
      </c>
      <c r="R53" s="34">
        <v>3236014005</v>
      </c>
    </row>
    <row r="54" spans="1:18" hidden="1">
      <c r="A54" s="40" t="s">
        <v>2706</v>
      </c>
      <c r="B54" s="30" t="s">
        <v>2707</v>
      </c>
      <c r="C54" s="30" t="s">
        <v>3702</v>
      </c>
      <c r="D54" s="35">
        <v>41760</v>
      </c>
      <c r="E54" s="70">
        <v>482400</v>
      </c>
      <c r="F54" s="156" t="s">
        <v>3700</v>
      </c>
      <c r="G54" s="157" t="s">
        <v>3701</v>
      </c>
      <c r="H54" s="30" t="s">
        <v>2091</v>
      </c>
      <c r="I54" s="30" t="s">
        <v>3680</v>
      </c>
      <c r="J54" s="70">
        <v>-314580.71999999997</v>
      </c>
      <c r="K54" s="70">
        <v>167819.28</v>
      </c>
      <c r="L54" s="70">
        <v>-2397.42</v>
      </c>
      <c r="M54" s="30">
        <v>0</v>
      </c>
      <c r="N54" s="30" t="s">
        <v>3698</v>
      </c>
      <c r="O54" s="30" t="s">
        <v>3703</v>
      </c>
      <c r="P54" s="30" t="s">
        <v>80</v>
      </c>
      <c r="Q54" s="30">
        <v>2013</v>
      </c>
      <c r="R54" s="34">
        <v>3236014005</v>
      </c>
    </row>
    <row r="55" spans="1:18" hidden="1">
      <c r="A55" s="40" t="s">
        <v>2061</v>
      </c>
      <c r="B55" s="30" t="s">
        <v>3727</v>
      </c>
      <c r="C55" s="30" t="s">
        <v>3728</v>
      </c>
      <c r="D55" s="35">
        <v>40299</v>
      </c>
      <c r="E55" s="70">
        <v>149180.32999999999</v>
      </c>
      <c r="F55" s="156" t="s">
        <v>3729</v>
      </c>
      <c r="G55" s="157" t="s">
        <v>261</v>
      </c>
      <c r="H55" s="30" t="s">
        <v>679</v>
      </c>
      <c r="I55" s="30" t="s">
        <v>3680</v>
      </c>
      <c r="J55" s="70">
        <v>-149180.32999999999</v>
      </c>
      <c r="K55" s="70">
        <v>0</v>
      </c>
      <c r="L55" s="70">
        <v>0</v>
      </c>
      <c r="M55" s="30">
        <v>0</v>
      </c>
      <c r="N55" s="30" t="s">
        <v>3672</v>
      </c>
      <c r="O55" s="30" t="s">
        <v>3673</v>
      </c>
      <c r="P55" s="30" t="s">
        <v>59</v>
      </c>
      <c r="Q55" s="30">
        <v>2009</v>
      </c>
      <c r="R55" s="34" t="s">
        <v>3730</v>
      </c>
    </row>
    <row r="56" spans="1:18" hidden="1">
      <c r="A56" s="40" t="s">
        <v>2016</v>
      </c>
      <c r="B56" s="30" t="s">
        <v>3727</v>
      </c>
      <c r="C56" s="30" t="s">
        <v>3728</v>
      </c>
      <c r="D56" s="35">
        <v>40299</v>
      </c>
      <c r="E56" s="70">
        <v>149180.32999999999</v>
      </c>
      <c r="F56" s="156" t="s">
        <v>3729</v>
      </c>
      <c r="G56" s="157" t="s">
        <v>261</v>
      </c>
      <c r="H56" s="30" t="s">
        <v>679</v>
      </c>
      <c r="I56" s="30" t="s">
        <v>3680</v>
      </c>
      <c r="J56" s="70">
        <v>-149180.32999999999</v>
      </c>
      <c r="K56" s="70">
        <v>0</v>
      </c>
      <c r="L56" s="70">
        <v>0</v>
      </c>
      <c r="M56" s="30">
        <v>0</v>
      </c>
      <c r="N56" s="30" t="s">
        <v>3672</v>
      </c>
      <c r="O56" s="30" t="s">
        <v>3673</v>
      </c>
      <c r="P56" s="30" t="s">
        <v>59</v>
      </c>
      <c r="Q56" s="30">
        <v>2009</v>
      </c>
      <c r="R56" s="34" t="s">
        <v>3730</v>
      </c>
    </row>
    <row r="57" spans="1:18" hidden="1">
      <c r="A57" s="40" t="s">
        <v>2880</v>
      </c>
      <c r="B57" s="30" t="s">
        <v>3723</v>
      </c>
      <c r="C57" s="30" t="s">
        <v>3724</v>
      </c>
      <c r="D57" s="35">
        <v>40148</v>
      </c>
      <c r="E57" s="70">
        <v>48353.97</v>
      </c>
      <c r="F57" s="156" t="s">
        <v>3725</v>
      </c>
      <c r="G57" s="157" t="s">
        <v>3692</v>
      </c>
      <c r="H57" s="30" t="s">
        <v>679</v>
      </c>
      <c r="I57" s="30" t="s">
        <v>3680</v>
      </c>
      <c r="J57" s="70">
        <v>-48353.97</v>
      </c>
      <c r="K57" s="70">
        <v>0</v>
      </c>
      <c r="L57" s="70">
        <v>0</v>
      </c>
      <c r="M57" s="30">
        <v>0</v>
      </c>
      <c r="N57" s="30" t="s">
        <v>3672</v>
      </c>
      <c r="O57" s="30" t="s">
        <v>3673</v>
      </c>
      <c r="P57" s="30" t="s">
        <v>59</v>
      </c>
      <c r="Q57" s="30">
        <v>0</v>
      </c>
      <c r="R57" s="34" t="s">
        <v>3726</v>
      </c>
    </row>
    <row r="58" spans="1:18" hidden="1">
      <c r="A58" s="40" t="s">
        <v>3687</v>
      </c>
      <c r="B58" s="30" t="s">
        <v>3688</v>
      </c>
      <c r="C58" s="30" t="s">
        <v>3689</v>
      </c>
      <c r="D58" s="35">
        <v>40026</v>
      </c>
      <c r="E58" s="70">
        <v>5181.34</v>
      </c>
      <c r="F58" s="156" t="s">
        <v>3691</v>
      </c>
      <c r="G58" s="157" t="s">
        <v>3692</v>
      </c>
      <c r="H58" s="30" t="s">
        <v>307</v>
      </c>
      <c r="I58" s="30" t="s">
        <v>3694</v>
      </c>
      <c r="J58" s="70">
        <v>-5181.34</v>
      </c>
      <c r="K58" s="70">
        <v>0</v>
      </c>
      <c r="L58" s="70">
        <v>0</v>
      </c>
      <c r="M58" s="30">
        <v>0</v>
      </c>
      <c r="N58" s="30" t="s">
        <v>3672</v>
      </c>
      <c r="O58" s="30" t="s">
        <v>3690</v>
      </c>
      <c r="P58" s="30" t="s">
        <v>66</v>
      </c>
      <c r="Q58" s="30">
        <v>2001</v>
      </c>
      <c r="R58" s="34" t="s">
        <v>3693</v>
      </c>
    </row>
    <row r="59" spans="1:18" hidden="1">
      <c r="A59" s="40" t="s">
        <v>2010</v>
      </c>
      <c r="B59" s="30" t="s">
        <v>3721</v>
      </c>
      <c r="C59" s="30"/>
      <c r="D59" s="35">
        <v>38717</v>
      </c>
      <c r="E59" s="70">
        <v>2266921.86</v>
      </c>
      <c r="F59" s="156" t="s">
        <v>3722</v>
      </c>
      <c r="G59" s="157" t="s">
        <v>3675</v>
      </c>
      <c r="H59" s="30" t="s">
        <v>1001</v>
      </c>
      <c r="I59" s="30" t="s">
        <v>3680</v>
      </c>
      <c r="J59" s="70">
        <v>-2266921.86</v>
      </c>
      <c r="K59" s="70">
        <v>0</v>
      </c>
      <c r="L59" s="70">
        <v>0</v>
      </c>
      <c r="M59" s="30">
        <v>0</v>
      </c>
      <c r="N59" s="30" t="s">
        <v>3672</v>
      </c>
      <c r="O59" s="30" t="s">
        <v>3673</v>
      </c>
      <c r="P59" s="30" t="s">
        <v>87</v>
      </c>
      <c r="Q59" s="30">
        <v>2005</v>
      </c>
      <c r="R59" s="34"/>
    </row>
    <row r="60" spans="1:18" hidden="1">
      <c r="A60" s="40" t="s">
        <v>3684</v>
      </c>
      <c r="B60" s="30" t="s">
        <v>3685</v>
      </c>
      <c r="C60" s="30"/>
      <c r="D60" s="35">
        <v>38352</v>
      </c>
      <c r="E60" s="70">
        <v>34882.99</v>
      </c>
      <c r="F60" s="156" t="s">
        <v>3674</v>
      </c>
      <c r="G60" s="157" t="s">
        <v>3675</v>
      </c>
      <c r="H60" s="30" t="s">
        <v>1879</v>
      </c>
      <c r="I60" s="30" t="s">
        <v>3680</v>
      </c>
      <c r="J60" s="70">
        <v>-34882.99</v>
      </c>
      <c r="K60" s="70">
        <v>0</v>
      </c>
      <c r="L60" s="70">
        <v>0</v>
      </c>
      <c r="M60" s="30">
        <v>0</v>
      </c>
      <c r="N60" s="30" t="s">
        <v>3672</v>
      </c>
      <c r="O60" s="30" t="s">
        <v>3686</v>
      </c>
      <c r="P60" s="30" t="s">
        <v>101</v>
      </c>
      <c r="Q60" s="30">
        <v>2003</v>
      </c>
      <c r="R60" s="34"/>
    </row>
    <row r="61" spans="1:18" hidden="1">
      <c r="A61" s="40" t="s">
        <v>3669</v>
      </c>
      <c r="B61" s="30" t="s">
        <v>3670</v>
      </c>
      <c r="C61" s="30"/>
      <c r="D61" s="35">
        <v>38168</v>
      </c>
      <c r="E61" s="70">
        <v>61861.15</v>
      </c>
      <c r="F61" s="156" t="s">
        <v>3674</v>
      </c>
      <c r="G61" s="157" t="s">
        <v>3675</v>
      </c>
      <c r="H61" s="30" t="s">
        <v>3671</v>
      </c>
      <c r="I61" s="30" t="s">
        <v>3676</v>
      </c>
      <c r="J61" s="70">
        <v>-61861.15</v>
      </c>
      <c r="K61" s="70">
        <v>0</v>
      </c>
      <c r="L61" s="70">
        <v>0</v>
      </c>
      <c r="M61" s="30">
        <v>0</v>
      </c>
      <c r="N61" s="30" t="s">
        <v>3672</v>
      </c>
      <c r="O61" s="30" t="s">
        <v>3673</v>
      </c>
      <c r="P61" s="30" t="s">
        <v>152</v>
      </c>
      <c r="Q61" s="30">
        <v>2003</v>
      </c>
      <c r="R61" s="34"/>
    </row>
    <row r="62" spans="1:18" hidden="1">
      <c r="A62" s="40" t="s">
        <v>3677</v>
      </c>
      <c r="B62" s="30" t="s">
        <v>3678</v>
      </c>
      <c r="C62" s="30"/>
      <c r="D62" s="35">
        <v>38168</v>
      </c>
      <c r="E62" s="70">
        <v>48675.57</v>
      </c>
      <c r="F62" s="156" t="s">
        <v>3674</v>
      </c>
      <c r="G62" s="157" t="s">
        <v>3675</v>
      </c>
      <c r="H62" s="30" t="s">
        <v>2065</v>
      </c>
      <c r="I62" s="30" t="s">
        <v>3680</v>
      </c>
      <c r="J62" s="70">
        <v>-48675.57</v>
      </c>
      <c r="K62" s="70">
        <v>0</v>
      </c>
      <c r="L62" s="70">
        <v>0</v>
      </c>
      <c r="M62" s="30">
        <v>0</v>
      </c>
      <c r="N62" s="30" t="s">
        <v>3672</v>
      </c>
      <c r="O62" s="30" t="s">
        <v>3679</v>
      </c>
      <c r="P62" s="30" t="s">
        <v>25</v>
      </c>
      <c r="Q62" s="30">
        <v>2003</v>
      </c>
      <c r="R62" s="34"/>
    </row>
    <row r="63" spans="1:18" hidden="1">
      <c r="A63" s="40" t="s">
        <v>3681</v>
      </c>
      <c r="B63" s="30" t="s">
        <v>3682</v>
      </c>
      <c r="C63" s="30"/>
      <c r="D63" s="35">
        <v>38168</v>
      </c>
      <c r="E63" s="70">
        <v>71811.259999999995</v>
      </c>
      <c r="F63" s="156" t="s">
        <v>3674</v>
      </c>
      <c r="G63" s="157" t="s">
        <v>3675</v>
      </c>
      <c r="H63" s="30" t="s">
        <v>3671</v>
      </c>
      <c r="I63" s="30" t="s">
        <v>3683</v>
      </c>
      <c r="J63" s="70">
        <v>-71811.259999999995</v>
      </c>
      <c r="K63" s="70">
        <v>0</v>
      </c>
      <c r="L63" s="70">
        <v>0</v>
      </c>
      <c r="M63" s="30">
        <v>0</v>
      </c>
      <c r="N63" s="30" t="s">
        <v>3672</v>
      </c>
      <c r="O63" s="30" t="s">
        <v>3673</v>
      </c>
      <c r="P63" s="30" t="s">
        <v>152</v>
      </c>
      <c r="Q63" s="30">
        <v>2003</v>
      </c>
      <c r="R63" s="34"/>
    </row>
    <row r="64" spans="1:18" ht="15.75" hidden="1" thickBot="1">
      <c r="A64" s="41" t="s">
        <v>2002</v>
      </c>
      <c r="B64" s="38" t="s">
        <v>3712</v>
      </c>
      <c r="C64" s="38"/>
      <c r="D64" s="37">
        <v>38168</v>
      </c>
      <c r="E64" s="130">
        <v>1957938.09</v>
      </c>
      <c r="F64" s="158" t="s">
        <v>3713</v>
      </c>
      <c r="G64" s="159" t="s">
        <v>3675</v>
      </c>
      <c r="H64" s="38" t="s">
        <v>2065</v>
      </c>
      <c r="I64" s="38" t="s">
        <v>3680</v>
      </c>
      <c r="J64" s="130">
        <v>-1957938.09</v>
      </c>
      <c r="K64" s="130">
        <v>0</v>
      </c>
      <c r="L64" s="130">
        <v>0</v>
      </c>
      <c r="M64" s="38">
        <v>0</v>
      </c>
      <c r="N64" s="38" t="s">
        <v>3672</v>
      </c>
      <c r="O64" s="38" t="s">
        <v>3679</v>
      </c>
      <c r="P64" s="38" t="s">
        <v>25</v>
      </c>
      <c r="Q64" s="38">
        <v>2003</v>
      </c>
      <c r="R64" s="39"/>
    </row>
    <row r="67" spans="1:12" ht="15.75" thickBot="1">
      <c r="A67" s="25" t="s">
        <v>288</v>
      </c>
      <c r="B67" s="24"/>
      <c r="C67" s="24"/>
      <c r="D67" s="24"/>
      <c r="E67" s="24"/>
      <c r="G67" s="24"/>
      <c r="H67" s="24"/>
      <c r="I67" s="24"/>
      <c r="J67" s="24"/>
      <c r="K67" s="24"/>
      <c r="L67" s="24"/>
    </row>
    <row r="68" spans="1:12">
      <c r="A68" s="163" t="s">
        <v>289</v>
      </c>
      <c r="B68" s="164" t="s">
        <v>290</v>
      </c>
      <c r="C68" s="164" t="s">
        <v>291</v>
      </c>
      <c r="D68" s="164" t="s">
        <v>292</v>
      </c>
      <c r="E68" s="164" t="s">
        <v>293</v>
      </c>
      <c r="F68" s="165" t="s">
        <v>3233</v>
      </c>
      <c r="G68" s="164" t="s">
        <v>294</v>
      </c>
      <c r="H68" s="164" t="s">
        <v>295</v>
      </c>
      <c r="I68" s="166" t="s">
        <v>296</v>
      </c>
      <c r="J68" s="164" t="s">
        <v>297</v>
      </c>
      <c r="K68" s="164" t="s">
        <v>298</v>
      </c>
      <c r="L68" s="167" t="s">
        <v>299</v>
      </c>
    </row>
    <row r="69" spans="1:12" s="106" customFormat="1">
      <c r="A69" s="58">
        <v>2019</v>
      </c>
      <c r="B69" s="47">
        <v>50</v>
      </c>
      <c r="C69" s="102">
        <v>43476</v>
      </c>
      <c r="D69" s="153">
        <v>43131</v>
      </c>
      <c r="E69" s="47" t="s">
        <v>2010</v>
      </c>
      <c r="F69" s="47" t="s">
        <v>3155</v>
      </c>
      <c r="G69" s="47" t="s">
        <v>2011</v>
      </c>
      <c r="H69" s="47" t="s">
        <v>2012</v>
      </c>
      <c r="I69" s="104">
        <v>700.7</v>
      </c>
      <c r="J69" s="47" t="s">
        <v>2013</v>
      </c>
      <c r="K69" s="47" t="s">
        <v>2014</v>
      </c>
      <c r="L69" s="105" t="s">
        <v>2015</v>
      </c>
    </row>
    <row r="70" spans="1:12" s="106" customFormat="1">
      <c r="A70" s="58">
        <v>2019</v>
      </c>
      <c r="B70" s="47">
        <v>176</v>
      </c>
      <c r="C70" s="102">
        <v>43488</v>
      </c>
      <c r="D70" s="153">
        <v>43493</v>
      </c>
      <c r="E70" s="47" t="s">
        <v>2021</v>
      </c>
      <c r="F70" s="47" t="s">
        <v>3143</v>
      </c>
      <c r="G70" s="47" t="s">
        <v>2022</v>
      </c>
      <c r="H70" s="47" t="s">
        <v>2023</v>
      </c>
      <c r="I70" s="104">
        <v>374.5</v>
      </c>
      <c r="J70" s="47" t="s">
        <v>261</v>
      </c>
      <c r="K70" s="47" t="s">
        <v>957</v>
      </c>
      <c r="L70" s="105" t="s">
        <v>958</v>
      </c>
    </row>
    <row r="71" spans="1:12" s="106" customFormat="1">
      <c r="A71" s="58">
        <v>2019</v>
      </c>
      <c r="B71" s="47">
        <v>2</v>
      </c>
      <c r="C71" s="102">
        <v>43467</v>
      </c>
      <c r="D71" s="153">
        <v>43500</v>
      </c>
      <c r="E71" s="47" t="s">
        <v>2002</v>
      </c>
      <c r="F71" s="47" t="s">
        <v>3144</v>
      </c>
      <c r="G71" s="47" t="s">
        <v>2003</v>
      </c>
      <c r="H71" s="47" t="s">
        <v>2004</v>
      </c>
      <c r="I71" s="104">
        <v>1082.4000000000001</v>
      </c>
      <c r="J71" s="47" t="s">
        <v>261</v>
      </c>
      <c r="K71" s="47" t="s">
        <v>2005</v>
      </c>
      <c r="L71" s="105" t="s">
        <v>2006</v>
      </c>
    </row>
    <row r="72" spans="1:12" s="106" customFormat="1">
      <c r="A72" s="58">
        <v>2019</v>
      </c>
      <c r="B72" s="47">
        <v>3</v>
      </c>
      <c r="C72" s="102">
        <v>43467</v>
      </c>
      <c r="D72" s="153">
        <v>43501</v>
      </c>
      <c r="E72" s="47" t="s">
        <v>2007</v>
      </c>
      <c r="F72" s="47" t="s">
        <v>3155</v>
      </c>
      <c r="G72" s="47" t="s">
        <v>2008</v>
      </c>
      <c r="H72" s="47" t="s">
        <v>2009</v>
      </c>
      <c r="I72" s="104">
        <v>1002</v>
      </c>
      <c r="J72" s="47" t="s">
        <v>261</v>
      </c>
      <c r="K72" s="47" t="s">
        <v>645</v>
      </c>
      <c r="L72" s="105" t="s">
        <v>646</v>
      </c>
    </row>
    <row r="73" spans="1:12" s="106" customFormat="1">
      <c r="A73" s="58">
        <v>2019</v>
      </c>
      <c r="B73" s="47">
        <v>145</v>
      </c>
      <c r="C73" s="102">
        <v>43487</v>
      </c>
      <c r="D73" s="153">
        <v>43510</v>
      </c>
      <c r="E73" s="47" t="s">
        <v>2016</v>
      </c>
      <c r="F73" s="47" t="s">
        <v>3143</v>
      </c>
      <c r="G73" s="47" t="s">
        <v>2017</v>
      </c>
      <c r="H73" s="47" t="s">
        <v>2018</v>
      </c>
      <c r="I73" s="104">
        <v>4517.04</v>
      </c>
      <c r="J73" s="47" t="s">
        <v>261</v>
      </c>
      <c r="K73" s="47" t="s">
        <v>2019</v>
      </c>
      <c r="L73" s="105" t="s">
        <v>2020</v>
      </c>
    </row>
    <row r="74" spans="1:12" s="106" customFormat="1">
      <c r="A74" s="58">
        <v>2019</v>
      </c>
      <c r="B74" s="47">
        <v>358</v>
      </c>
      <c r="C74" s="102">
        <v>43514</v>
      </c>
      <c r="D74" s="153">
        <v>43516</v>
      </c>
      <c r="E74" s="47" t="s">
        <v>2010</v>
      </c>
      <c r="F74" s="47" t="s">
        <v>3155</v>
      </c>
      <c r="G74" s="47" t="s">
        <v>2011</v>
      </c>
      <c r="H74" s="47" t="s">
        <v>2028</v>
      </c>
      <c r="I74" s="104">
        <v>1197.8399999999999</v>
      </c>
      <c r="J74" s="47" t="s">
        <v>261</v>
      </c>
      <c r="K74" s="47" t="s">
        <v>2014</v>
      </c>
      <c r="L74" s="105" t="s">
        <v>2015</v>
      </c>
    </row>
    <row r="75" spans="1:12" s="106" customFormat="1">
      <c r="A75" s="58">
        <v>2019</v>
      </c>
      <c r="B75" s="47">
        <v>271</v>
      </c>
      <c r="C75" s="102">
        <v>43508</v>
      </c>
      <c r="D75" s="153">
        <v>43522</v>
      </c>
      <c r="E75" s="47" t="s">
        <v>2010</v>
      </c>
      <c r="F75" s="47" t="s">
        <v>3155</v>
      </c>
      <c r="G75" s="47" t="s">
        <v>2011</v>
      </c>
      <c r="H75" s="47" t="s">
        <v>2027</v>
      </c>
      <c r="I75" s="104">
        <v>700.7</v>
      </c>
      <c r="J75" s="47" t="s">
        <v>261</v>
      </c>
      <c r="K75" s="47" t="s">
        <v>2014</v>
      </c>
      <c r="L75" s="105" t="s">
        <v>2015</v>
      </c>
    </row>
    <row r="76" spans="1:12" s="106" customFormat="1">
      <c r="A76" s="58">
        <v>2019</v>
      </c>
      <c r="B76" s="47">
        <v>242</v>
      </c>
      <c r="C76" s="102">
        <v>43500</v>
      </c>
      <c r="D76" s="153">
        <v>43528</v>
      </c>
      <c r="E76" s="47" t="s">
        <v>2002</v>
      </c>
      <c r="F76" s="47" t="s">
        <v>3144</v>
      </c>
      <c r="G76" s="47" t="s">
        <v>2003</v>
      </c>
      <c r="H76" s="47" t="s">
        <v>2026</v>
      </c>
      <c r="I76" s="104">
        <v>1082.4000000000001</v>
      </c>
      <c r="J76" s="47" t="s">
        <v>261</v>
      </c>
      <c r="K76" s="47" t="s">
        <v>2005</v>
      </c>
      <c r="L76" s="105" t="s">
        <v>2006</v>
      </c>
    </row>
    <row r="77" spans="1:12" s="106" customFormat="1">
      <c r="A77" s="58">
        <v>2019</v>
      </c>
      <c r="B77" s="47">
        <v>241</v>
      </c>
      <c r="C77" s="102">
        <v>43500</v>
      </c>
      <c r="D77" s="153">
        <v>43529</v>
      </c>
      <c r="E77" s="47" t="s">
        <v>2007</v>
      </c>
      <c r="F77" s="47" t="s">
        <v>3155</v>
      </c>
      <c r="G77" s="47" t="s">
        <v>2008</v>
      </c>
      <c r="H77" s="47" t="s">
        <v>2024</v>
      </c>
      <c r="I77" s="104">
        <v>1002</v>
      </c>
      <c r="J77" s="47" t="s">
        <v>261</v>
      </c>
      <c r="K77" s="47" t="s">
        <v>645</v>
      </c>
      <c r="L77" s="105" t="s">
        <v>646</v>
      </c>
    </row>
    <row r="78" spans="1:12" s="106" customFormat="1">
      <c r="A78" s="58">
        <v>2019</v>
      </c>
      <c r="B78" s="47">
        <v>241</v>
      </c>
      <c r="C78" s="102">
        <v>43530</v>
      </c>
      <c r="D78" s="153">
        <v>43529</v>
      </c>
      <c r="E78" s="47" t="s">
        <v>2007</v>
      </c>
      <c r="F78" s="47" t="s">
        <v>3155</v>
      </c>
      <c r="G78" s="47" t="s">
        <v>2008</v>
      </c>
      <c r="H78" s="47" t="s">
        <v>2025</v>
      </c>
      <c r="I78" s="104">
        <v>4315.2</v>
      </c>
      <c r="J78" s="47" t="s">
        <v>261</v>
      </c>
      <c r="K78" s="47" t="s">
        <v>645</v>
      </c>
      <c r="L78" s="105" t="s">
        <v>646</v>
      </c>
    </row>
    <row r="79" spans="1:12" s="106" customFormat="1">
      <c r="A79" s="58">
        <v>2019</v>
      </c>
      <c r="B79" s="47">
        <v>469</v>
      </c>
      <c r="C79" s="102">
        <v>43536</v>
      </c>
      <c r="D79" s="153">
        <v>43532</v>
      </c>
      <c r="E79" s="47" t="s">
        <v>2002</v>
      </c>
      <c r="F79" s="47" t="s">
        <v>3144</v>
      </c>
      <c r="G79" s="47" t="s">
        <v>2003</v>
      </c>
      <c r="H79" s="47" t="s">
        <v>2032</v>
      </c>
      <c r="I79" s="104">
        <v>1404</v>
      </c>
      <c r="J79" s="47" t="s">
        <v>261</v>
      </c>
      <c r="K79" s="47" t="s">
        <v>2005</v>
      </c>
      <c r="L79" s="105" t="s">
        <v>2006</v>
      </c>
    </row>
    <row r="80" spans="1:12" s="106" customFormat="1">
      <c r="A80" s="58">
        <v>2019</v>
      </c>
      <c r="B80" s="47">
        <v>477</v>
      </c>
      <c r="C80" s="102">
        <v>43543</v>
      </c>
      <c r="D80" s="153">
        <v>43535</v>
      </c>
      <c r="E80" s="47" t="s">
        <v>2010</v>
      </c>
      <c r="F80" s="47" t="s">
        <v>3155</v>
      </c>
      <c r="G80" s="47" t="s">
        <v>2011</v>
      </c>
      <c r="H80" s="47" t="s">
        <v>2033</v>
      </c>
      <c r="I80" s="104">
        <v>849.5</v>
      </c>
      <c r="J80" s="47" t="s">
        <v>261</v>
      </c>
      <c r="K80" s="47" t="s">
        <v>2014</v>
      </c>
      <c r="L80" s="105" t="s">
        <v>2015</v>
      </c>
    </row>
    <row r="81" spans="1:12" s="106" customFormat="1">
      <c r="A81" s="58">
        <v>2019</v>
      </c>
      <c r="B81" s="47">
        <v>537</v>
      </c>
      <c r="C81" s="102">
        <v>43535</v>
      </c>
      <c r="D81" s="153">
        <v>43542</v>
      </c>
      <c r="E81" s="47" t="s">
        <v>2035</v>
      </c>
      <c r="F81" s="47" t="s">
        <v>3143</v>
      </c>
      <c r="G81" s="47" t="s">
        <v>2036</v>
      </c>
      <c r="H81" s="47" t="s">
        <v>2037</v>
      </c>
      <c r="I81" s="104">
        <v>939.6</v>
      </c>
      <c r="J81" s="47" t="s">
        <v>2013</v>
      </c>
      <c r="K81" s="47" t="s">
        <v>957</v>
      </c>
      <c r="L81" s="105" t="s">
        <v>958</v>
      </c>
    </row>
    <row r="82" spans="1:12" s="106" customFormat="1">
      <c r="A82" s="58">
        <v>2019</v>
      </c>
      <c r="B82" s="47">
        <v>522</v>
      </c>
      <c r="C82" s="102">
        <v>43535</v>
      </c>
      <c r="D82" s="153">
        <v>43553</v>
      </c>
      <c r="E82" s="47" t="s">
        <v>2007</v>
      </c>
      <c r="F82" s="47" t="s">
        <v>3155</v>
      </c>
      <c r="G82" s="47" t="s">
        <v>2008</v>
      </c>
      <c r="H82" s="47" t="s">
        <v>2034</v>
      </c>
      <c r="I82" s="104">
        <v>2187.6</v>
      </c>
      <c r="J82" s="47" t="s">
        <v>261</v>
      </c>
      <c r="K82" s="47" t="s">
        <v>645</v>
      </c>
      <c r="L82" s="105" t="s">
        <v>646</v>
      </c>
    </row>
    <row r="83" spans="1:12" s="106" customFormat="1">
      <c r="A83" s="58">
        <v>2019</v>
      </c>
      <c r="B83" s="47">
        <v>450</v>
      </c>
      <c r="C83" s="102">
        <v>43528</v>
      </c>
      <c r="D83" s="153">
        <v>43556</v>
      </c>
      <c r="E83" s="47" t="s">
        <v>2002</v>
      </c>
      <c r="F83" s="47" t="s">
        <v>3144</v>
      </c>
      <c r="G83" s="47" t="s">
        <v>2003</v>
      </c>
      <c r="H83" s="47" t="s">
        <v>2031</v>
      </c>
      <c r="I83" s="104">
        <v>1082.4000000000001</v>
      </c>
      <c r="J83" s="47" t="s">
        <v>261</v>
      </c>
      <c r="K83" s="47" t="s">
        <v>2005</v>
      </c>
      <c r="L83" s="105" t="s">
        <v>2006</v>
      </c>
    </row>
    <row r="84" spans="1:12" s="106" customFormat="1">
      <c r="A84" s="58">
        <v>2019</v>
      </c>
      <c r="B84" s="47">
        <v>449</v>
      </c>
      <c r="C84" s="102">
        <v>43528</v>
      </c>
      <c r="D84" s="153">
        <v>43557</v>
      </c>
      <c r="E84" s="47" t="s">
        <v>2007</v>
      </c>
      <c r="F84" s="47" t="s">
        <v>3155</v>
      </c>
      <c r="G84" s="47" t="s">
        <v>2008</v>
      </c>
      <c r="H84" s="47" t="s">
        <v>2029</v>
      </c>
      <c r="I84" s="104">
        <v>1150.8</v>
      </c>
      <c r="J84" s="47" t="s">
        <v>261</v>
      </c>
      <c r="K84" s="47" t="s">
        <v>645</v>
      </c>
      <c r="L84" s="105" t="s">
        <v>646</v>
      </c>
    </row>
    <row r="85" spans="1:12" s="106" customFormat="1">
      <c r="A85" s="58">
        <v>2019</v>
      </c>
      <c r="B85" s="47">
        <v>593</v>
      </c>
      <c r="C85" s="102">
        <v>43546</v>
      </c>
      <c r="D85" s="153">
        <v>43563</v>
      </c>
      <c r="E85" s="47" t="s">
        <v>2039</v>
      </c>
      <c r="F85" s="47" t="s">
        <v>3143</v>
      </c>
      <c r="G85" s="47" t="s">
        <v>2040</v>
      </c>
      <c r="H85" s="47" t="s">
        <v>2041</v>
      </c>
      <c r="I85" s="104">
        <v>499.3</v>
      </c>
      <c r="J85" s="47" t="s">
        <v>261</v>
      </c>
      <c r="K85" s="47" t="s">
        <v>957</v>
      </c>
      <c r="L85" s="105" t="s">
        <v>958</v>
      </c>
    </row>
    <row r="86" spans="1:12" s="106" customFormat="1">
      <c r="A86" s="58">
        <v>2019</v>
      </c>
      <c r="B86" s="47">
        <v>542</v>
      </c>
      <c r="C86" s="102">
        <v>43537</v>
      </c>
      <c r="D86" s="153">
        <v>43572</v>
      </c>
      <c r="E86" s="47" t="s">
        <v>2010</v>
      </c>
      <c r="F86" s="47" t="s">
        <v>3155</v>
      </c>
      <c r="G86" s="47" t="s">
        <v>2011</v>
      </c>
      <c r="H86" s="47" t="s">
        <v>2038</v>
      </c>
      <c r="I86" s="104">
        <v>700.7</v>
      </c>
      <c r="J86" s="47" t="s">
        <v>261</v>
      </c>
      <c r="K86" s="47" t="s">
        <v>2014</v>
      </c>
      <c r="L86" s="105" t="s">
        <v>2015</v>
      </c>
    </row>
    <row r="87" spans="1:12" s="106" customFormat="1">
      <c r="A87" s="58">
        <v>2019</v>
      </c>
      <c r="B87" s="47">
        <v>765</v>
      </c>
      <c r="C87" s="102">
        <v>43567</v>
      </c>
      <c r="D87" s="153">
        <v>43580</v>
      </c>
      <c r="E87" s="47" t="s">
        <v>2044</v>
      </c>
      <c r="F87" s="47" t="s">
        <v>3143</v>
      </c>
      <c r="G87" s="47" t="s">
        <v>2045</v>
      </c>
      <c r="H87" s="47" t="s">
        <v>2046</v>
      </c>
      <c r="I87" s="104">
        <v>864.19</v>
      </c>
      <c r="J87" s="47" t="s">
        <v>261</v>
      </c>
      <c r="K87" s="47" t="s">
        <v>2047</v>
      </c>
      <c r="L87" s="105" t="s">
        <v>2048</v>
      </c>
    </row>
    <row r="88" spans="1:12" s="106" customFormat="1">
      <c r="A88" s="58">
        <v>2019</v>
      </c>
      <c r="B88" s="47">
        <v>893</v>
      </c>
      <c r="C88" s="102">
        <v>43580</v>
      </c>
      <c r="D88" s="153">
        <v>43585</v>
      </c>
      <c r="E88" s="47" t="s">
        <v>2049</v>
      </c>
      <c r="F88" s="47" t="s">
        <v>3143</v>
      </c>
      <c r="G88" s="47" t="s">
        <v>2050</v>
      </c>
      <c r="H88" s="47" t="s">
        <v>2051</v>
      </c>
      <c r="I88" s="104">
        <v>1011.4</v>
      </c>
      <c r="J88" s="47" t="s">
        <v>261</v>
      </c>
      <c r="K88" s="47" t="s">
        <v>2019</v>
      </c>
      <c r="L88" s="105" t="s">
        <v>2020</v>
      </c>
    </row>
    <row r="89" spans="1:12" s="106" customFormat="1">
      <c r="A89" s="58">
        <v>2019</v>
      </c>
      <c r="B89" s="47">
        <v>666</v>
      </c>
      <c r="C89" s="102">
        <v>43557</v>
      </c>
      <c r="D89" s="153">
        <v>43591</v>
      </c>
      <c r="E89" s="47" t="s">
        <v>2002</v>
      </c>
      <c r="F89" s="47" t="s">
        <v>3144</v>
      </c>
      <c r="G89" s="47" t="s">
        <v>2003</v>
      </c>
      <c r="H89" s="47" t="s">
        <v>2042</v>
      </c>
      <c r="I89" s="104">
        <v>1082.4000000000001</v>
      </c>
      <c r="J89" s="47" t="s">
        <v>261</v>
      </c>
      <c r="K89" s="47" t="s">
        <v>2005</v>
      </c>
      <c r="L89" s="105" t="s">
        <v>2006</v>
      </c>
    </row>
    <row r="90" spans="1:12" s="106" customFormat="1">
      <c r="A90" s="58">
        <v>2019</v>
      </c>
      <c r="B90" s="47">
        <v>667</v>
      </c>
      <c r="C90" s="102">
        <v>43557</v>
      </c>
      <c r="D90" s="153">
        <v>43592</v>
      </c>
      <c r="E90" s="47" t="s">
        <v>2007</v>
      </c>
      <c r="F90" s="47" t="s">
        <v>3155</v>
      </c>
      <c r="G90" s="47" t="s">
        <v>2008</v>
      </c>
      <c r="H90" s="47" t="s">
        <v>2043</v>
      </c>
      <c r="I90" s="104">
        <v>1002</v>
      </c>
      <c r="J90" s="47" t="s">
        <v>261</v>
      </c>
      <c r="K90" s="47" t="s">
        <v>645</v>
      </c>
      <c r="L90" s="105" t="s">
        <v>646</v>
      </c>
    </row>
    <row r="91" spans="1:12" s="106" customFormat="1">
      <c r="A91" s="58">
        <v>2019</v>
      </c>
      <c r="B91" s="47">
        <v>955</v>
      </c>
      <c r="C91" s="102">
        <v>43591</v>
      </c>
      <c r="D91" s="153">
        <v>43606</v>
      </c>
      <c r="E91" s="47" t="s">
        <v>2010</v>
      </c>
      <c r="F91" s="47" t="s">
        <v>3155</v>
      </c>
      <c r="G91" s="47" t="s">
        <v>2011</v>
      </c>
      <c r="H91" s="47" t="s">
        <v>2052</v>
      </c>
      <c r="I91" s="104">
        <v>700.7</v>
      </c>
      <c r="J91" s="47" t="s">
        <v>261</v>
      </c>
      <c r="K91" s="47" t="s">
        <v>2014</v>
      </c>
      <c r="L91" s="105" t="s">
        <v>2015</v>
      </c>
    </row>
    <row r="92" spans="1:12" s="106" customFormat="1">
      <c r="A92" s="58">
        <v>2019</v>
      </c>
      <c r="B92" s="47">
        <v>1014</v>
      </c>
      <c r="C92" s="102">
        <v>43599</v>
      </c>
      <c r="D92" s="153">
        <v>43619</v>
      </c>
      <c r="E92" s="47" t="s">
        <v>2002</v>
      </c>
      <c r="F92" s="47" t="str">
        <f>IF(E92="DHMR07183","MR")</f>
        <v>MR</v>
      </c>
      <c r="G92" s="47" t="s">
        <v>2003</v>
      </c>
      <c r="H92" s="47" t="s">
        <v>2054</v>
      </c>
      <c r="I92" s="104">
        <v>1080.72</v>
      </c>
      <c r="J92" s="47" t="s">
        <v>261</v>
      </c>
      <c r="K92" s="47" t="s">
        <v>25</v>
      </c>
      <c r="L92" s="105" t="s">
        <v>2006</v>
      </c>
    </row>
    <row r="93" spans="1:12" s="106" customFormat="1">
      <c r="A93" s="58">
        <v>2019</v>
      </c>
      <c r="B93" s="47">
        <v>1013</v>
      </c>
      <c r="C93" s="102">
        <v>43599</v>
      </c>
      <c r="D93" s="153">
        <v>43620</v>
      </c>
      <c r="E93" s="47" t="s">
        <v>2007</v>
      </c>
      <c r="F93" s="47" t="s">
        <v>3155</v>
      </c>
      <c r="G93" s="47" t="s">
        <v>2008</v>
      </c>
      <c r="H93" s="47" t="s">
        <v>2053</v>
      </c>
      <c r="I93" s="104">
        <v>1074.72</v>
      </c>
      <c r="J93" s="47" t="s">
        <v>261</v>
      </c>
      <c r="K93" s="47" t="s">
        <v>645</v>
      </c>
      <c r="L93" s="105" t="s">
        <v>646</v>
      </c>
    </row>
    <row r="94" spans="1:12" s="106" customFormat="1">
      <c r="A94" s="58">
        <v>2019</v>
      </c>
      <c r="B94" s="47">
        <v>449</v>
      </c>
      <c r="C94" s="102">
        <v>43563</v>
      </c>
      <c r="D94" s="153">
        <v>43628</v>
      </c>
      <c r="E94" s="47" t="s">
        <v>2007</v>
      </c>
      <c r="F94" s="47" t="s">
        <v>3155</v>
      </c>
      <c r="G94" s="47" t="s">
        <v>2008</v>
      </c>
      <c r="H94" s="47" t="s">
        <v>2030</v>
      </c>
      <c r="I94" s="104">
        <v>375.84</v>
      </c>
      <c r="J94" s="47" t="s">
        <v>2013</v>
      </c>
      <c r="K94" s="47" t="s">
        <v>645</v>
      </c>
      <c r="L94" s="105" t="s">
        <v>646</v>
      </c>
    </row>
    <row r="95" spans="1:12" s="106" customFormat="1">
      <c r="A95" s="58">
        <v>2019</v>
      </c>
      <c r="B95" s="47">
        <v>1175</v>
      </c>
      <c r="C95" s="102">
        <v>43622</v>
      </c>
      <c r="D95" s="153">
        <v>43637</v>
      </c>
      <c r="E95" s="47" t="s">
        <v>2010</v>
      </c>
      <c r="F95" s="47" t="s">
        <v>3155</v>
      </c>
      <c r="G95" s="47" t="s">
        <v>2011</v>
      </c>
      <c r="H95" s="47" t="s">
        <v>2058</v>
      </c>
      <c r="I95" s="104">
        <v>699.36</v>
      </c>
      <c r="J95" s="47" t="s">
        <v>261</v>
      </c>
      <c r="K95" s="47" t="s">
        <v>2014</v>
      </c>
      <c r="L95" s="105" t="s">
        <v>2015</v>
      </c>
    </row>
    <row r="96" spans="1:12" s="106" customFormat="1">
      <c r="A96" s="58">
        <v>2019</v>
      </c>
      <c r="B96" s="47">
        <v>1228</v>
      </c>
      <c r="C96" s="102">
        <v>43627</v>
      </c>
      <c r="D96" s="153">
        <v>43642</v>
      </c>
      <c r="E96" s="47" t="s">
        <v>2061</v>
      </c>
      <c r="F96" s="47" t="s">
        <v>3143</v>
      </c>
      <c r="G96" s="47" t="s">
        <v>2017</v>
      </c>
      <c r="H96" s="47" t="s">
        <v>2062</v>
      </c>
      <c r="I96" s="104">
        <v>4579.68</v>
      </c>
      <c r="J96" s="47" t="s">
        <v>261</v>
      </c>
      <c r="K96" s="47" t="s">
        <v>2019</v>
      </c>
      <c r="L96" s="105" t="s">
        <v>2020</v>
      </c>
    </row>
    <row r="97" spans="1:12" s="106" customFormat="1">
      <c r="A97" s="58">
        <v>2019</v>
      </c>
      <c r="B97" s="47">
        <v>1209</v>
      </c>
      <c r="C97" s="102">
        <v>43626</v>
      </c>
      <c r="D97" s="153">
        <v>43644</v>
      </c>
      <c r="E97" s="47" t="s">
        <v>2010</v>
      </c>
      <c r="F97" s="47" t="s">
        <v>3155</v>
      </c>
      <c r="G97" s="47" t="s">
        <v>2011</v>
      </c>
      <c r="H97" s="47" t="s">
        <v>2059</v>
      </c>
      <c r="I97" s="104">
        <v>1624.61</v>
      </c>
      <c r="J97" s="47" t="s">
        <v>2013</v>
      </c>
      <c r="K97" s="47" t="s">
        <v>87</v>
      </c>
      <c r="L97" s="105" t="s">
        <v>2015</v>
      </c>
    </row>
    <row r="98" spans="1:12" s="106" customFormat="1">
      <c r="A98" s="58">
        <v>2019</v>
      </c>
      <c r="B98" s="47">
        <v>1164</v>
      </c>
      <c r="C98" s="102">
        <v>43621</v>
      </c>
      <c r="D98" s="153">
        <v>43647</v>
      </c>
      <c r="E98" s="47" t="s">
        <v>2002</v>
      </c>
      <c r="F98" s="47" t="str">
        <f t="shared" ref="F98:F149" si="0">IF(E98="DHMR07183","MR")</f>
        <v>MR</v>
      </c>
      <c r="G98" s="47" t="s">
        <v>2003</v>
      </c>
      <c r="H98" s="47" t="s">
        <v>2057</v>
      </c>
      <c r="I98" s="104">
        <v>1080.72</v>
      </c>
      <c r="J98" s="47" t="s">
        <v>261</v>
      </c>
      <c r="K98" s="47" t="s">
        <v>2005</v>
      </c>
      <c r="L98" s="105" t="s">
        <v>2006</v>
      </c>
    </row>
    <row r="99" spans="1:12" s="106" customFormat="1">
      <c r="A99" s="58">
        <v>2019</v>
      </c>
      <c r="B99" s="47">
        <v>1163</v>
      </c>
      <c r="C99" s="102">
        <v>43621</v>
      </c>
      <c r="D99" s="153">
        <v>43648</v>
      </c>
      <c r="E99" s="47" t="s">
        <v>2007</v>
      </c>
      <c r="F99" s="47" t="s">
        <v>3155</v>
      </c>
      <c r="G99" s="47" t="s">
        <v>2008</v>
      </c>
      <c r="H99" s="47" t="s">
        <v>2056</v>
      </c>
      <c r="I99" s="104">
        <v>925.92</v>
      </c>
      <c r="J99" s="47" t="s">
        <v>261</v>
      </c>
      <c r="K99" s="47" t="s">
        <v>645</v>
      </c>
      <c r="L99" s="105" t="s">
        <v>646</v>
      </c>
    </row>
    <row r="100" spans="1:12" s="106" customFormat="1">
      <c r="A100" s="58">
        <v>2019</v>
      </c>
      <c r="B100" s="47">
        <v>1209</v>
      </c>
      <c r="C100" s="102">
        <v>43648</v>
      </c>
      <c r="D100" s="153">
        <v>43656</v>
      </c>
      <c r="E100" s="47" t="s">
        <v>2010</v>
      </c>
      <c r="F100" s="47" t="s">
        <v>3155</v>
      </c>
      <c r="G100" s="47" t="s">
        <v>2011</v>
      </c>
      <c r="H100" s="47" t="s">
        <v>2060</v>
      </c>
      <c r="I100" s="104">
        <v>5289.6</v>
      </c>
      <c r="J100" s="47" t="s">
        <v>2013</v>
      </c>
      <c r="K100" s="47" t="s">
        <v>2014</v>
      </c>
      <c r="L100" s="105" t="s">
        <v>2015</v>
      </c>
    </row>
    <row r="101" spans="1:12" s="106" customFormat="1">
      <c r="A101" s="58">
        <v>2019</v>
      </c>
      <c r="B101" s="47">
        <v>1014</v>
      </c>
      <c r="C101" s="102">
        <v>43640</v>
      </c>
      <c r="D101" s="153">
        <v>43668</v>
      </c>
      <c r="E101" s="47" t="s">
        <v>2002</v>
      </c>
      <c r="F101" s="47" t="str">
        <f t="shared" si="0"/>
        <v>MR</v>
      </c>
      <c r="G101" s="47" t="s">
        <v>2003</v>
      </c>
      <c r="H101" s="47" t="s">
        <v>2055</v>
      </c>
      <c r="I101" s="104">
        <v>3926.88</v>
      </c>
      <c r="J101" s="47" t="s">
        <v>261</v>
      </c>
      <c r="K101" s="47" t="s">
        <v>2005</v>
      </c>
      <c r="L101" s="105" t="s">
        <v>2006</v>
      </c>
    </row>
    <row r="102" spans="1:12" s="106" customFormat="1">
      <c r="A102" s="58">
        <v>2019</v>
      </c>
      <c r="B102" s="47">
        <v>1324</v>
      </c>
      <c r="C102" s="102">
        <v>43647</v>
      </c>
      <c r="D102" s="153">
        <v>43669</v>
      </c>
      <c r="E102" s="47" t="s">
        <v>2002</v>
      </c>
      <c r="F102" s="47" t="str">
        <f t="shared" si="0"/>
        <v>MR</v>
      </c>
      <c r="G102" s="47" t="s">
        <v>2003</v>
      </c>
      <c r="H102" s="47" t="s">
        <v>2063</v>
      </c>
      <c r="I102" s="104">
        <v>2232.2399999999998</v>
      </c>
      <c r="J102" s="47" t="s">
        <v>261</v>
      </c>
      <c r="K102" s="47" t="s">
        <v>25</v>
      </c>
      <c r="L102" s="105" t="s">
        <v>2006</v>
      </c>
    </row>
    <row r="103" spans="1:12" s="106" customFormat="1">
      <c r="A103" s="58">
        <v>2019</v>
      </c>
      <c r="B103" s="47">
        <v>1326</v>
      </c>
      <c r="C103" s="102">
        <v>43648</v>
      </c>
      <c r="D103" s="153">
        <v>43682</v>
      </c>
      <c r="E103" s="47" t="s">
        <v>2002</v>
      </c>
      <c r="F103" s="47" t="str">
        <f t="shared" si="0"/>
        <v>MR</v>
      </c>
      <c r="G103" s="47" t="s">
        <v>2003</v>
      </c>
      <c r="H103" s="47" t="s">
        <v>2064</v>
      </c>
      <c r="I103" s="104">
        <v>678.72</v>
      </c>
      <c r="J103" s="47" t="s">
        <v>261</v>
      </c>
      <c r="K103" s="47" t="s">
        <v>25</v>
      </c>
      <c r="L103" s="105" t="s">
        <v>2065</v>
      </c>
    </row>
    <row r="104" spans="1:12" s="106" customFormat="1">
      <c r="A104" s="58">
        <v>2019</v>
      </c>
      <c r="B104" s="47">
        <v>1327</v>
      </c>
      <c r="C104" s="102">
        <v>43648</v>
      </c>
      <c r="D104" s="153">
        <v>43683</v>
      </c>
      <c r="E104" s="47" t="s">
        <v>2007</v>
      </c>
      <c r="F104" s="47" t="s">
        <v>3155</v>
      </c>
      <c r="G104" s="47" t="s">
        <v>2008</v>
      </c>
      <c r="H104" s="47" t="s">
        <v>2066</v>
      </c>
      <c r="I104" s="104">
        <v>925.92</v>
      </c>
      <c r="J104" s="47" t="s">
        <v>261</v>
      </c>
      <c r="K104" s="47" t="s">
        <v>26</v>
      </c>
      <c r="L104" s="105" t="s">
        <v>646</v>
      </c>
    </row>
    <row r="105" spans="1:12" s="106" customFormat="1">
      <c r="A105" s="58">
        <v>2019</v>
      </c>
      <c r="B105" s="47">
        <v>1396</v>
      </c>
      <c r="C105" s="102">
        <v>43661</v>
      </c>
      <c r="D105" s="153">
        <v>43691</v>
      </c>
      <c r="E105" s="47" t="s">
        <v>2049</v>
      </c>
      <c r="F105" s="47" t="s">
        <v>3143</v>
      </c>
      <c r="G105" s="47" t="s">
        <v>2050</v>
      </c>
      <c r="H105" s="47" t="s">
        <v>2067</v>
      </c>
      <c r="I105" s="104">
        <v>315.62</v>
      </c>
      <c r="J105" s="47" t="s">
        <v>261</v>
      </c>
      <c r="K105" s="47" t="s">
        <v>59</v>
      </c>
      <c r="L105" s="105" t="s">
        <v>2020</v>
      </c>
    </row>
    <row r="106" spans="1:12" s="106" customFormat="1">
      <c r="A106" s="58">
        <v>2019</v>
      </c>
      <c r="B106" s="47">
        <v>1422</v>
      </c>
      <c r="C106" s="102">
        <v>43664</v>
      </c>
      <c r="D106" s="153">
        <v>43698</v>
      </c>
      <c r="E106" s="47" t="s">
        <v>2010</v>
      </c>
      <c r="F106" s="47" t="s">
        <v>3155</v>
      </c>
      <c r="G106" s="47" t="s">
        <v>2011</v>
      </c>
      <c r="H106" s="47" t="s">
        <v>2068</v>
      </c>
      <c r="I106" s="104">
        <v>700.7</v>
      </c>
      <c r="J106" s="47" t="s">
        <v>261</v>
      </c>
      <c r="K106" s="47" t="s">
        <v>87</v>
      </c>
      <c r="L106" s="105" t="s">
        <v>2015</v>
      </c>
    </row>
    <row r="107" spans="1:12" s="106" customFormat="1">
      <c r="A107" s="58">
        <v>2019</v>
      </c>
      <c r="B107" s="47">
        <v>1514</v>
      </c>
      <c r="C107" s="102">
        <v>43684</v>
      </c>
      <c r="D107" s="153">
        <v>43711</v>
      </c>
      <c r="E107" s="47" t="s">
        <v>2007</v>
      </c>
      <c r="F107" s="47" t="s">
        <v>3155</v>
      </c>
      <c r="G107" s="47" t="s">
        <v>2008</v>
      </c>
      <c r="H107" s="47" t="s">
        <v>2069</v>
      </c>
      <c r="I107" s="104">
        <v>1000.32</v>
      </c>
      <c r="J107" s="47" t="s">
        <v>261</v>
      </c>
      <c r="K107" s="47" t="s">
        <v>26</v>
      </c>
      <c r="L107" s="105" t="s">
        <v>646</v>
      </c>
    </row>
    <row r="108" spans="1:12" s="106" customFormat="1">
      <c r="A108" s="58">
        <v>2019</v>
      </c>
      <c r="B108" s="47">
        <v>1515</v>
      </c>
      <c r="C108" s="102">
        <v>43684</v>
      </c>
      <c r="D108" s="153">
        <v>43713</v>
      </c>
      <c r="E108" s="47" t="s">
        <v>2002</v>
      </c>
      <c r="F108" s="47" t="str">
        <f t="shared" si="0"/>
        <v>MR</v>
      </c>
      <c r="G108" s="47" t="s">
        <v>2003</v>
      </c>
      <c r="H108" s="47" t="s">
        <v>2070</v>
      </c>
      <c r="I108" s="104">
        <v>1080.72</v>
      </c>
      <c r="J108" s="47" t="s">
        <v>261</v>
      </c>
      <c r="K108" s="47" t="s">
        <v>25</v>
      </c>
      <c r="L108" s="105" t="s">
        <v>2006</v>
      </c>
    </row>
    <row r="109" spans="1:12" s="106" customFormat="1">
      <c r="A109" s="58">
        <v>2019</v>
      </c>
      <c r="B109" s="47">
        <v>1631</v>
      </c>
      <c r="C109" s="102">
        <v>43714</v>
      </c>
      <c r="D109" s="153">
        <v>43725</v>
      </c>
      <c r="E109" s="47" t="s">
        <v>2061</v>
      </c>
      <c r="F109" s="47" t="s">
        <v>3143</v>
      </c>
      <c r="G109" s="47" t="s">
        <v>2017</v>
      </c>
      <c r="H109" s="47" t="s">
        <v>1374</v>
      </c>
      <c r="I109" s="104">
        <v>1132.99</v>
      </c>
      <c r="J109" s="47" t="s">
        <v>261</v>
      </c>
      <c r="K109" s="47" t="s">
        <v>59</v>
      </c>
      <c r="L109" s="105" t="s">
        <v>679</v>
      </c>
    </row>
    <row r="110" spans="1:12" s="106" customFormat="1">
      <c r="A110" s="58">
        <v>2019</v>
      </c>
      <c r="B110" s="47">
        <v>1620</v>
      </c>
      <c r="C110" s="102">
        <v>43714</v>
      </c>
      <c r="D110" s="153">
        <v>43726</v>
      </c>
      <c r="E110" s="47" t="s">
        <v>2010</v>
      </c>
      <c r="F110" s="47" t="s">
        <v>3155</v>
      </c>
      <c r="G110" s="47" t="s">
        <v>2011</v>
      </c>
      <c r="H110" s="47" t="s">
        <v>2074</v>
      </c>
      <c r="I110" s="104">
        <v>699.36</v>
      </c>
      <c r="J110" s="47" t="s">
        <v>261</v>
      </c>
      <c r="K110" s="47" t="s">
        <v>87</v>
      </c>
      <c r="L110" s="105" t="s">
        <v>1001</v>
      </c>
    </row>
    <row r="111" spans="1:12" s="106" customFormat="1">
      <c r="A111" s="58">
        <v>2019</v>
      </c>
      <c r="B111" s="47">
        <v>1645</v>
      </c>
      <c r="C111" s="102">
        <v>43718</v>
      </c>
      <c r="D111" s="153">
        <v>43726</v>
      </c>
      <c r="E111" s="47" t="s">
        <v>2049</v>
      </c>
      <c r="F111" s="47" t="s">
        <v>3143</v>
      </c>
      <c r="G111" s="47" t="s">
        <v>2050</v>
      </c>
      <c r="H111" s="47" t="s">
        <v>2075</v>
      </c>
      <c r="I111" s="104">
        <v>116.4</v>
      </c>
      <c r="J111" s="47" t="s">
        <v>261</v>
      </c>
      <c r="K111" s="47" t="s">
        <v>59</v>
      </c>
      <c r="L111" s="105" t="s">
        <v>679</v>
      </c>
    </row>
    <row r="112" spans="1:12" s="106" customFormat="1">
      <c r="A112" s="58">
        <v>2019</v>
      </c>
      <c r="B112" s="47">
        <v>1619</v>
      </c>
      <c r="C112" s="102">
        <v>43714</v>
      </c>
      <c r="D112" s="153">
        <v>43745</v>
      </c>
      <c r="E112" s="47" t="s">
        <v>2002</v>
      </c>
      <c r="F112" s="47" t="str">
        <f t="shared" si="0"/>
        <v>MR</v>
      </c>
      <c r="G112" s="47" t="s">
        <v>2003</v>
      </c>
      <c r="H112" s="47" t="s">
        <v>2073</v>
      </c>
      <c r="I112" s="104">
        <v>1040.52</v>
      </c>
      <c r="J112" s="47" t="s">
        <v>261</v>
      </c>
      <c r="K112" s="47" t="s">
        <v>25</v>
      </c>
      <c r="L112" s="105" t="s">
        <v>2065</v>
      </c>
    </row>
    <row r="113" spans="1:12" s="106" customFormat="1">
      <c r="A113" s="58">
        <v>2019</v>
      </c>
      <c r="B113" s="47">
        <v>1618</v>
      </c>
      <c r="C113" s="102">
        <v>43714</v>
      </c>
      <c r="D113" s="153">
        <v>43746</v>
      </c>
      <c r="E113" s="47" t="s">
        <v>2007</v>
      </c>
      <c r="F113" s="47" t="s">
        <v>3155</v>
      </c>
      <c r="G113" s="47" t="s">
        <v>2008</v>
      </c>
      <c r="H113" s="47" t="s">
        <v>2071</v>
      </c>
      <c r="I113" s="104">
        <v>963.12</v>
      </c>
      <c r="J113" s="47" t="s">
        <v>261</v>
      </c>
      <c r="K113" s="47" t="s">
        <v>26</v>
      </c>
      <c r="L113" s="105" t="s">
        <v>2072</v>
      </c>
    </row>
    <row r="114" spans="1:12" s="106" customFormat="1">
      <c r="A114" s="58">
        <v>2019</v>
      </c>
      <c r="B114" s="47">
        <v>1916</v>
      </c>
      <c r="C114" s="102">
        <v>43773</v>
      </c>
      <c r="D114" s="153">
        <v>43776</v>
      </c>
      <c r="E114" s="47" t="s">
        <v>2035</v>
      </c>
      <c r="F114" s="47" t="s">
        <v>3143</v>
      </c>
      <c r="G114" s="47" t="s">
        <v>2036</v>
      </c>
      <c r="H114" s="47" t="s">
        <v>2080</v>
      </c>
      <c r="I114" s="104">
        <v>665.5</v>
      </c>
      <c r="J114" s="47" t="s">
        <v>261</v>
      </c>
      <c r="K114" s="47" t="s">
        <v>79</v>
      </c>
      <c r="L114" s="105" t="s">
        <v>2079</v>
      </c>
    </row>
    <row r="115" spans="1:12" s="106" customFormat="1">
      <c r="A115" s="58">
        <v>2019</v>
      </c>
      <c r="B115" s="47">
        <v>1916</v>
      </c>
      <c r="C115" s="102">
        <v>43773</v>
      </c>
      <c r="D115" s="153">
        <v>43776</v>
      </c>
      <c r="E115" s="47" t="s">
        <v>2035</v>
      </c>
      <c r="F115" s="47" t="s">
        <v>3143</v>
      </c>
      <c r="G115" s="47" t="s">
        <v>2036</v>
      </c>
      <c r="H115" s="47" t="s">
        <v>2080</v>
      </c>
      <c r="I115" s="104">
        <v>232.8</v>
      </c>
      <c r="J115" s="47" t="s">
        <v>261</v>
      </c>
      <c r="K115" s="47" t="s">
        <v>79</v>
      </c>
      <c r="L115" s="105" t="s">
        <v>2079</v>
      </c>
    </row>
    <row r="116" spans="1:12" s="106" customFormat="1">
      <c r="A116" s="58">
        <v>2019</v>
      </c>
      <c r="B116" s="47">
        <v>1814</v>
      </c>
      <c r="C116" s="102">
        <v>43747</v>
      </c>
      <c r="D116" s="153">
        <v>43783</v>
      </c>
      <c r="E116" s="47" t="s">
        <v>2007</v>
      </c>
      <c r="F116" s="47" t="s">
        <v>3155</v>
      </c>
      <c r="G116" s="47" t="s">
        <v>2008</v>
      </c>
      <c r="H116" s="47" t="s">
        <v>2077</v>
      </c>
      <c r="I116" s="104">
        <v>922.56</v>
      </c>
      <c r="J116" s="47" t="s">
        <v>261</v>
      </c>
      <c r="K116" s="47" t="s">
        <v>26</v>
      </c>
      <c r="L116" s="105" t="s">
        <v>2072</v>
      </c>
    </row>
    <row r="117" spans="1:12" s="106" customFormat="1">
      <c r="A117" s="58">
        <v>2019</v>
      </c>
      <c r="B117" s="47">
        <v>1813</v>
      </c>
      <c r="C117" s="102">
        <v>43747</v>
      </c>
      <c r="D117" s="153">
        <v>43784</v>
      </c>
      <c r="E117" s="47" t="s">
        <v>2002</v>
      </c>
      <c r="F117" s="47" t="str">
        <f t="shared" si="0"/>
        <v>MR</v>
      </c>
      <c r="G117" s="47" t="s">
        <v>2003</v>
      </c>
      <c r="H117" s="47" t="s">
        <v>2076</v>
      </c>
      <c r="I117" s="104">
        <v>919.92</v>
      </c>
      <c r="J117" s="47" t="s">
        <v>261</v>
      </c>
      <c r="K117" s="47" t="s">
        <v>25</v>
      </c>
      <c r="L117" s="105" t="s">
        <v>2065</v>
      </c>
    </row>
    <row r="118" spans="1:12" s="106" customFormat="1">
      <c r="A118" s="58">
        <v>2019</v>
      </c>
      <c r="B118" s="47">
        <v>1835</v>
      </c>
      <c r="C118" s="102">
        <v>43753</v>
      </c>
      <c r="D118" s="153">
        <v>43795</v>
      </c>
      <c r="E118" s="47" t="s">
        <v>2039</v>
      </c>
      <c r="F118" s="47" t="s">
        <v>3143</v>
      </c>
      <c r="G118" s="47" t="s">
        <v>2040</v>
      </c>
      <c r="H118" s="47" t="s">
        <v>2078</v>
      </c>
      <c r="I118" s="104">
        <v>498.62</v>
      </c>
      <c r="J118" s="47" t="s">
        <v>261</v>
      </c>
      <c r="K118" s="47" t="s">
        <v>79</v>
      </c>
      <c r="L118" s="105" t="s">
        <v>2079</v>
      </c>
    </row>
    <row r="119" spans="1:12" s="106" customFormat="1">
      <c r="A119" s="58">
        <v>2019</v>
      </c>
      <c r="B119" s="47">
        <v>1944</v>
      </c>
      <c r="C119" s="102">
        <v>43775</v>
      </c>
      <c r="D119" s="153">
        <v>43801</v>
      </c>
      <c r="E119" s="47" t="s">
        <v>2002</v>
      </c>
      <c r="F119" s="47" t="str">
        <f t="shared" si="0"/>
        <v>MR</v>
      </c>
      <c r="G119" s="47" t="s">
        <v>2003</v>
      </c>
      <c r="H119" s="47" t="s">
        <v>2082</v>
      </c>
      <c r="I119" s="104">
        <v>919.92</v>
      </c>
      <c r="J119" s="47" t="s">
        <v>261</v>
      </c>
      <c r="K119" s="47" t="s">
        <v>25</v>
      </c>
      <c r="L119" s="105" t="s">
        <v>2065</v>
      </c>
    </row>
    <row r="120" spans="1:12" s="106" customFormat="1">
      <c r="A120" s="58">
        <v>2019</v>
      </c>
      <c r="B120" s="47">
        <v>1943</v>
      </c>
      <c r="C120" s="102">
        <v>43775</v>
      </c>
      <c r="D120" s="153">
        <v>43805</v>
      </c>
      <c r="E120" s="47" t="s">
        <v>2007</v>
      </c>
      <c r="F120" s="47" t="s">
        <v>3155</v>
      </c>
      <c r="G120" s="47" t="s">
        <v>2008</v>
      </c>
      <c r="H120" s="47" t="s">
        <v>2081</v>
      </c>
      <c r="I120" s="104">
        <v>851.52</v>
      </c>
      <c r="J120" s="47" t="s">
        <v>261</v>
      </c>
      <c r="K120" s="47" t="s">
        <v>26</v>
      </c>
      <c r="L120" s="105" t="s">
        <v>2072</v>
      </c>
    </row>
    <row r="121" spans="1:12" s="106" customFormat="1">
      <c r="A121" s="58">
        <v>2019</v>
      </c>
      <c r="B121" s="47">
        <v>2051</v>
      </c>
      <c r="C121" s="102">
        <v>43794</v>
      </c>
      <c r="D121" s="153">
        <v>43805</v>
      </c>
      <c r="E121" s="47" t="s">
        <v>2044</v>
      </c>
      <c r="F121" s="47" t="s">
        <v>3143</v>
      </c>
      <c r="G121" s="47" t="s">
        <v>2045</v>
      </c>
      <c r="H121" s="47" t="s">
        <v>2083</v>
      </c>
      <c r="I121" s="104">
        <v>384.05</v>
      </c>
      <c r="J121" s="47" t="s">
        <v>261</v>
      </c>
      <c r="K121" s="47" t="s">
        <v>109</v>
      </c>
      <c r="L121" s="105" t="s">
        <v>2084</v>
      </c>
    </row>
    <row r="122" spans="1:12" s="106" customFormat="1">
      <c r="A122" s="58">
        <v>2019</v>
      </c>
      <c r="B122" s="47">
        <v>2105</v>
      </c>
      <c r="C122" s="102">
        <v>43805</v>
      </c>
      <c r="D122" s="153">
        <v>43838</v>
      </c>
      <c r="E122" s="47" t="s">
        <v>2007</v>
      </c>
      <c r="F122" s="47" t="s">
        <v>3155</v>
      </c>
      <c r="G122" s="47" t="s">
        <v>2008</v>
      </c>
      <c r="H122" s="47" t="s">
        <v>2085</v>
      </c>
      <c r="I122" s="104">
        <v>925.92</v>
      </c>
      <c r="J122" s="47" t="s">
        <v>261</v>
      </c>
      <c r="K122" s="47" t="s">
        <v>26</v>
      </c>
      <c r="L122" s="105" t="s">
        <v>2072</v>
      </c>
    </row>
    <row r="123" spans="1:12" s="106" customFormat="1">
      <c r="A123" s="58">
        <v>2019</v>
      </c>
      <c r="B123" s="47">
        <v>2106</v>
      </c>
      <c r="C123" s="102">
        <v>43805</v>
      </c>
      <c r="D123" s="153">
        <v>43843</v>
      </c>
      <c r="E123" s="47" t="s">
        <v>2002</v>
      </c>
      <c r="F123" s="47" t="str">
        <f t="shared" si="0"/>
        <v>MR</v>
      </c>
      <c r="G123" s="47" t="s">
        <v>2003</v>
      </c>
      <c r="H123" s="47" t="s">
        <v>2086</v>
      </c>
      <c r="I123" s="104">
        <v>1000.32</v>
      </c>
      <c r="J123" s="47" t="s">
        <v>261</v>
      </c>
      <c r="K123" s="47" t="s">
        <v>25</v>
      </c>
      <c r="L123" s="105" t="s">
        <v>2065</v>
      </c>
    </row>
    <row r="124" spans="1:12" s="106" customFormat="1">
      <c r="A124" s="58">
        <v>2020</v>
      </c>
      <c r="B124" s="47">
        <v>23</v>
      </c>
      <c r="C124" s="102">
        <v>43840</v>
      </c>
      <c r="D124" s="153">
        <v>43853</v>
      </c>
      <c r="E124" s="47" t="s">
        <v>2061</v>
      </c>
      <c r="F124" s="47" t="s">
        <v>3143</v>
      </c>
      <c r="G124" s="47" t="s">
        <v>2017</v>
      </c>
      <c r="H124" s="47" t="s">
        <v>2023</v>
      </c>
      <c r="I124" s="104">
        <v>901.82</v>
      </c>
      <c r="J124" s="47" t="s">
        <v>261</v>
      </c>
      <c r="K124" s="47" t="s">
        <v>59</v>
      </c>
      <c r="L124" s="105" t="s">
        <v>679</v>
      </c>
    </row>
    <row r="125" spans="1:12" s="106" customFormat="1">
      <c r="A125" s="58">
        <v>2019</v>
      </c>
      <c r="B125" s="47">
        <v>2122</v>
      </c>
      <c r="C125" s="102">
        <v>43810</v>
      </c>
      <c r="D125" s="153">
        <v>43859</v>
      </c>
      <c r="E125" s="47" t="s">
        <v>2002</v>
      </c>
      <c r="F125" s="47" t="str">
        <f t="shared" si="0"/>
        <v>MR</v>
      </c>
      <c r="G125" s="47" t="s">
        <v>2003</v>
      </c>
      <c r="H125" s="47" t="s">
        <v>2087</v>
      </c>
      <c r="I125" s="104">
        <v>678.72</v>
      </c>
      <c r="J125" s="47" t="s">
        <v>261</v>
      </c>
      <c r="K125" s="47" t="s">
        <v>25</v>
      </c>
      <c r="L125" s="105" t="s">
        <v>2065</v>
      </c>
    </row>
    <row r="126" spans="1:12" s="106" customFormat="1">
      <c r="A126" s="58">
        <v>2020</v>
      </c>
      <c r="B126" s="47">
        <v>61</v>
      </c>
      <c r="C126" s="102">
        <v>43844</v>
      </c>
      <c r="D126" s="153">
        <v>43864</v>
      </c>
      <c r="E126" s="47" t="s">
        <v>2002</v>
      </c>
      <c r="F126" s="47" t="str">
        <f t="shared" si="0"/>
        <v>MR</v>
      </c>
      <c r="G126" s="47" t="s">
        <v>2003</v>
      </c>
      <c r="H126" s="47" t="s">
        <v>2089</v>
      </c>
      <c r="I126" s="104">
        <v>1000.32</v>
      </c>
      <c r="J126" s="47" t="s">
        <v>261</v>
      </c>
      <c r="K126" s="47" t="s">
        <v>25</v>
      </c>
      <c r="L126" s="105" t="s">
        <v>2065</v>
      </c>
    </row>
    <row r="127" spans="1:12" s="106" customFormat="1">
      <c r="A127" s="58">
        <v>2020</v>
      </c>
      <c r="B127" s="47">
        <v>60</v>
      </c>
      <c r="C127" s="102">
        <v>43844</v>
      </c>
      <c r="D127" s="153">
        <v>43867</v>
      </c>
      <c r="E127" s="47" t="s">
        <v>2007</v>
      </c>
      <c r="F127" s="47" t="s">
        <v>3155</v>
      </c>
      <c r="G127" s="47" t="s">
        <v>2008</v>
      </c>
      <c r="H127" s="47" t="s">
        <v>2088</v>
      </c>
      <c r="I127" s="104">
        <v>851.52</v>
      </c>
      <c r="J127" s="47" t="s">
        <v>261</v>
      </c>
      <c r="K127" s="47" t="s">
        <v>26</v>
      </c>
      <c r="L127" s="105" t="s">
        <v>2072</v>
      </c>
    </row>
    <row r="128" spans="1:12" s="106" customFormat="1">
      <c r="A128" s="58">
        <v>2020</v>
      </c>
      <c r="B128" s="47">
        <v>189</v>
      </c>
      <c r="C128" s="102">
        <v>43867</v>
      </c>
      <c r="D128" s="153">
        <v>43880</v>
      </c>
      <c r="E128" s="47" t="s">
        <v>2021</v>
      </c>
      <c r="F128" s="47" t="s">
        <v>3143</v>
      </c>
      <c r="G128" s="47" t="s">
        <v>2022</v>
      </c>
      <c r="H128" s="47" t="s">
        <v>2090</v>
      </c>
      <c r="I128" s="104">
        <v>350.78</v>
      </c>
      <c r="J128" s="47" t="s">
        <v>261</v>
      </c>
      <c r="K128" s="47" t="s">
        <v>80</v>
      </c>
      <c r="L128" s="105" t="s">
        <v>2091</v>
      </c>
    </row>
    <row r="129" spans="1:12" s="106" customFormat="1">
      <c r="A129" s="58">
        <v>2020</v>
      </c>
      <c r="B129" s="47">
        <v>371</v>
      </c>
      <c r="C129" s="102">
        <v>43880</v>
      </c>
      <c r="D129" s="153">
        <v>43886</v>
      </c>
      <c r="E129" s="47" t="s">
        <v>2002</v>
      </c>
      <c r="F129" s="47" t="str">
        <f t="shared" si="0"/>
        <v>MR</v>
      </c>
      <c r="G129" s="47" t="s">
        <v>2003</v>
      </c>
      <c r="H129" s="47" t="s">
        <v>2023</v>
      </c>
      <c r="I129" s="104">
        <v>160.80000000000001</v>
      </c>
      <c r="J129" s="47" t="s">
        <v>261</v>
      </c>
      <c r="K129" s="47" t="s">
        <v>25</v>
      </c>
      <c r="L129" s="105" t="s">
        <v>2065</v>
      </c>
    </row>
    <row r="130" spans="1:12" s="106" customFormat="1">
      <c r="A130" s="58">
        <v>2020</v>
      </c>
      <c r="B130" s="47">
        <v>233</v>
      </c>
      <c r="C130" s="102">
        <v>43865</v>
      </c>
      <c r="D130" s="153">
        <v>43892</v>
      </c>
      <c r="E130" s="47" t="s">
        <v>2002</v>
      </c>
      <c r="F130" s="47" t="str">
        <f t="shared" si="0"/>
        <v>MR</v>
      </c>
      <c r="G130" s="47" t="s">
        <v>2003</v>
      </c>
      <c r="H130" s="47" t="s">
        <v>2092</v>
      </c>
      <c r="I130" s="104">
        <v>919.92</v>
      </c>
      <c r="J130" s="47" t="s">
        <v>261</v>
      </c>
      <c r="K130" s="47" t="s">
        <v>25</v>
      </c>
      <c r="L130" s="105" t="s">
        <v>2065</v>
      </c>
    </row>
    <row r="131" spans="1:12" s="106" customFormat="1">
      <c r="A131" s="58">
        <v>2020</v>
      </c>
      <c r="B131" s="47">
        <v>234</v>
      </c>
      <c r="C131" s="102">
        <v>43865</v>
      </c>
      <c r="D131" s="153">
        <v>43893</v>
      </c>
      <c r="E131" s="47" t="s">
        <v>2007</v>
      </c>
      <c r="F131" s="47" t="s">
        <v>3155</v>
      </c>
      <c r="G131" s="47" t="s">
        <v>2008</v>
      </c>
      <c r="H131" s="47" t="s">
        <v>2093</v>
      </c>
      <c r="I131" s="104">
        <v>814.32</v>
      </c>
      <c r="J131" s="47" t="s">
        <v>261</v>
      </c>
      <c r="K131" s="47" t="s">
        <v>26</v>
      </c>
      <c r="L131" s="105" t="s">
        <v>2072</v>
      </c>
    </row>
    <row r="132" spans="1:12" s="106" customFormat="1">
      <c r="A132" s="58">
        <v>2020</v>
      </c>
      <c r="B132" s="47">
        <v>424</v>
      </c>
      <c r="C132" s="102">
        <v>43887</v>
      </c>
      <c r="D132" s="153">
        <v>43896</v>
      </c>
      <c r="E132" s="47" t="s">
        <v>2049</v>
      </c>
      <c r="F132" s="47" t="s">
        <v>3143</v>
      </c>
      <c r="G132" s="47" t="s">
        <v>2050</v>
      </c>
      <c r="H132" s="47" t="s">
        <v>2094</v>
      </c>
      <c r="I132" s="104">
        <v>373.82</v>
      </c>
      <c r="J132" s="47" t="s">
        <v>261</v>
      </c>
      <c r="K132" s="47" t="s">
        <v>59</v>
      </c>
      <c r="L132" s="105" t="s">
        <v>679</v>
      </c>
    </row>
    <row r="133" spans="1:12" s="106" customFormat="1">
      <c r="A133" s="58">
        <v>2020</v>
      </c>
      <c r="B133" s="47">
        <v>453</v>
      </c>
      <c r="C133" s="102">
        <v>43896</v>
      </c>
      <c r="D133" s="153">
        <v>43927</v>
      </c>
      <c r="E133" s="47" t="s">
        <v>2002</v>
      </c>
      <c r="F133" s="47" t="str">
        <f t="shared" si="0"/>
        <v>MR</v>
      </c>
      <c r="G133" s="47" t="s">
        <v>2003</v>
      </c>
      <c r="H133" s="47" t="s">
        <v>2095</v>
      </c>
      <c r="I133" s="104">
        <v>759.12</v>
      </c>
      <c r="J133" s="47" t="s">
        <v>261</v>
      </c>
      <c r="K133" s="47" t="s">
        <v>25</v>
      </c>
      <c r="L133" s="105" t="s">
        <v>2065</v>
      </c>
    </row>
    <row r="134" spans="1:12" s="106" customFormat="1">
      <c r="A134" s="58">
        <v>2020</v>
      </c>
      <c r="B134" s="47">
        <v>454</v>
      </c>
      <c r="C134" s="102">
        <v>43896</v>
      </c>
      <c r="D134" s="153">
        <v>43928</v>
      </c>
      <c r="E134" s="47" t="s">
        <v>2007</v>
      </c>
      <c r="F134" s="47" t="s">
        <v>3155</v>
      </c>
      <c r="G134" s="47" t="s">
        <v>2008</v>
      </c>
      <c r="H134" s="47" t="s">
        <v>2096</v>
      </c>
      <c r="I134" s="104">
        <v>553.91999999999996</v>
      </c>
      <c r="J134" s="47" t="s">
        <v>261</v>
      </c>
      <c r="K134" s="47" t="s">
        <v>26</v>
      </c>
      <c r="L134" s="105" t="s">
        <v>2072</v>
      </c>
    </row>
    <row r="135" spans="1:12" s="106" customFormat="1">
      <c r="A135" s="58">
        <v>2020</v>
      </c>
      <c r="B135" s="47">
        <v>618</v>
      </c>
      <c r="C135" s="102">
        <v>43927</v>
      </c>
      <c r="D135" s="153">
        <v>43955</v>
      </c>
      <c r="E135" s="47" t="s">
        <v>2002</v>
      </c>
      <c r="F135" s="47" t="str">
        <f t="shared" si="0"/>
        <v>MR</v>
      </c>
      <c r="G135" s="47" t="s">
        <v>2003</v>
      </c>
      <c r="H135" s="47" t="s">
        <v>2098</v>
      </c>
      <c r="I135" s="104">
        <v>759.12</v>
      </c>
      <c r="J135" s="47" t="s">
        <v>261</v>
      </c>
      <c r="K135" s="47" t="s">
        <v>25</v>
      </c>
      <c r="L135" s="105" t="s">
        <v>2065</v>
      </c>
    </row>
    <row r="136" spans="1:12" s="106" customFormat="1">
      <c r="A136" s="58">
        <v>2020</v>
      </c>
      <c r="B136" s="47">
        <v>617</v>
      </c>
      <c r="C136" s="102">
        <v>43927</v>
      </c>
      <c r="D136" s="153">
        <v>43956</v>
      </c>
      <c r="E136" s="47" t="s">
        <v>2007</v>
      </c>
      <c r="F136" s="47" t="s">
        <v>3155</v>
      </c>
      <c r="G136" s="47" t="s">
        <v>2008</v>
      </c>
      <c r="H136" s="47" t="s">
        <v>2097</v>
      </c>
      <c r="I136" s="104">
        <v>702.72</v>
      </c>
      <c r="J136" s="47" t="s">
        <v>261</v>
      </c>
      <c r="K136" s="47" t="s">
        <v>26</v>
      </c>
      <c r="L136" s="105" t="s">
        <v>2072</v>
      </c>
    </row>
    <row r="137" spans="1:12" s="106" customFormat="1">
      <c r="A137" s="58">
        <v>2020</v>
      </c>
      <c r="B137" s="47">
        <v>712</v>
      </c>
      <c r="C137" s="102">
        <v>43955</v>
      </c>
      <c r="D137" s="153">
        <v>43958</v>
      </c>
      <c r="E137" s="47" t="s">
        <v>2061</v>
      </c>
      <c r="F137" s="47" t="s">
        <v>3143</v>
      </c>
      <c r="G137" s="47" t="s">
        <v>2017</v>
      </c>
      <c r="H137" s="47" t="s">
        <v>2018</v>
      </c>
      <c r="I137" s="104">
        <v>364.22</v>
      </c>
      <c r="J137" s="47" t="s">
        <v>261</v>
      </c>
      <c r="K137" s="47" t="s">
        <v>59</v>
      </c>
      <c r="L137" s="105" t="s">
        <v>679</v>
      </c>
    </row>
    <row r="138" spans="1:12" s="106" customFormat="1">
      <c r="A138" s="58">
        <v>2020</v>
      </c>
      <c r="B138" s="47">
        <v>722</v>
      </c>
      <c r="C138" s="102">
        <v>43962</v>
      </c>
      <c r="D138" s="153">
        <v>43964</v>
      </c>
      <c r="E138" s="47" t="s">
        <v>2007</v>
      </c>
      <c r="F138" s="47" t="s">
        <v>3155</v>
      </c>
      <c r="G138" s="47" t="s">
        <v>2008</v>
      </c>
      <c r="H138" s="47" t="s">
        <v>2023</v>
      </c>
      <c r="I138" s="104">
        <v>297.60000000000002</v>
      </c>
      <c r="J138" s="47" t="s">
        <v>261</v>
      </c>
      <c r="K138" s="47" t="s">
        <v>26</v>
      </c>
      <c r="L138" s="105" t="s">
        <v>2072</v>
      </c>
    </row>
    <row r="139" spans="1:12" s="106" customFormat="1">
      <c r="A139" s="58">
        <v>2020</v>
      </c>
      <c r="B139" s="47">
        <v>713</v>
      </c>
      <c r="C139" s="102">
        <v>43957</v>
      </c>
      <c r="D139" s="153">
        <v>43985</v>
      </c>
      <c r="E139" s="47" t="s">
        <v>2002</v>
      </c>
      <c r="F139" s="47" t="str">
        <f t="shared" si="0"/>
        <v>MR</v>
      </c>
      <c r="G139" s="47" t="s">
        <v>2003</v>
      </c>
      <c r="H139" s="47" t="s">
        <v>2099</v>
      </c>
      <c r="I139" s="104">
        <v>678.72</v>
      </c>
      <c r="J139" s="47" t="s">
        <v>261</v>
      </c>
      <c r="K139" s="47" t="s">
        <v>25</v>
      </c>
      <c r="L139" s="105" t="s">
        <v>2065</v>
      </c>
    </row>
    <row r="140" spans="1:12" s="106" customFormat="1">
      <c r="A140" s="58">
        <v>2020</v>
      </c>
      <c r="B140" s="47">
        <v>933</v>
      </c>
      <c r="C140" s="102">
        <v>43991</v>
      </c>
      <c r="D140" s="153">
        <v>44006</v>
      </c>
      <c r="E140" s="47" t="s">
        <v>2007</v>
      </c>
      <c r="F140" s="47" t="s">
        <v>3155</v>
      </c>
      <c r="G140" s="47" t="s">
        <v>2008</v>
      </c>
      <c r="H140" s="47" t="s">
        <v>2100</v>
      </c>
      <c r="I140" s="104">
        <v>702.72</v>
      </c>
      <c r="J140" s="47" t="s">
        <v>261</v>
      </c>
      <c r="K140" s="47" t="s">
        <v>26</v>
      </c>
      <c r="L140" s="105" t="s">
        <v>2101</v>
      </c>
    </row>
    <row r="141" spans="1:12" s="106" customFormat="1">
      <c r="A141" s="58">
        <v>2020</v>
      </c>
      <c r="B141" s="47">
        <v>934</v>
      </c>
      <c r="C141" s="102">
        <v>43991</v>
      </c>
      <c r="D141" s="153">
        <v>44006</v>
      </c>
      <c r="E141" s="47" t="s">
        <v>2002</v>
      </c>
      <c r="F141" s="47" t="str">
        <f t="shared" si="0"/>
        <v>MR</v>
      </c>
      <c r="G141" s="47" t="s">
        <v>2003</v>
      </c>
      <c r="H141" s="47" t="s">
        <v>2102</v>
      </c>
      <c r="I141" s="104">
        <v>759.12</v>
      </c>
      <c r="J141" s="47" t="s">
        <v>261</v>
      </c>
      <c r="K141" s="47" t="s">
        <v>25</v>
      </c>
      <c r="L141" s="105" t="s">
        <v>2065</v>
      </c>
    </row>
    <row r="142" spans="1:12" s="106" customFormat="1">
      <c r="A142" s="58">
        <v>2020</v>
      </c>
      <c r="B142" s="47">
        <v>1071</v>
      </c>
      <c r="C142" s="102">
        <v>44015</v>
      </c>
      <c r="D142" s="153">
        <v>44032</v>
      </c>
      <c r="E142" s="47" t="s">
        <v>2007</v>
      </c>
      <c r="F142" s="47" t="s">
        <v>3155</v>
      </c>
      <c r="G142" s="47" t="s">
        <v>2008</v>
      </c>
      <c r="H142" s="47" t="s">
        <v>2103</v>
      </c>
      <c r="I142" s="104">
        <v>585.6</v>
      </c>
      <c r="J142" s="47" t="s">
        <v>261</v>
      </c>
      <c r="K142" s="47" t="s">
        <v>26</v>
      </c>
      <c r="L142" s="105" t="s">
        <v>2101</v>
      </c>
    </row>
    <row r="143" spans="1:12" s="106" customFormat="1">
      <c r="A143" s="58">
        <v>2020</v>
      </c>
      <c r="B143" s="47">
        <v>1072</v>
      </c>
      <c r="C143" s="102">
        <v>44015</v>
      </c>
      <c r="D143" s="153">
        <v>44032</v>
      </c>
      <c r="E143" s="47" t="s">
        <v>2002</v>
      </c>
      <c r="F143" s="47" t="str">
        <f t="shared" si="0"/>
        <v>MR</v>
      </c>
      <c r="G143" s="47" t="s">
        <v>2003</v>
      </c>
      <c r="H143" s="47" t="s">
        <v>2104</v>
      </c>
      <c r="I143" s="104">
        <v>632.6</v>
      </c>
      <c r="J143" s="47" t="s">
        <v>261</v>
      </c>
      <c r="K143" s="47" t="s">
        <v>25</v>
      </c>
      <c r="L143" s="105" t="s">
        <v>2065</v>
      </c>
    </row>
    <row r="144" spans="1:12" s="106" customFormat="1">
      <c r="A144" s="58">
        <v>2020</v>
      </c>
      <c r="B144" s="47">
        <v>1170</v>
      </c>
      <c r="C144" s="102">
        <v>44041</v>
      </c>
      <c r="D144" s="153">
        <v>44042</v>
      </c>
      <c r="E144" s="47" t="s">
        <v>2007</v>
      </c>
      <c r="F144" s="47" t="s">
        <v>3155</v>
      </c>
      <c r="G144" s="47" t="s">
        <v>2008</v>
      </c>
      <c r="H144" s="47" t="s">
        <v>2023</v>
      </c>
      <c r="I144" s="104">
        <v>5514.72</v>
      </c>
      <c r="J144" s="47" t="s">
        <v>261</v>
      </c>
      <c r="K144" s="47" t="s">
        <v>26</v>
      </c>
      <c r="L144" s="105" t="s">
        <v>2072</v>
      </c>
    </row>
    <row r="145" spans="1:12" s="106" customFormat="1">
      <c r="A145" s="58">
        <v>2020</v>
      </c>
      <c r="B145" s="47">
        <v>1128</v>
      </c>
      <c r="C145" s="102">
        <v>44035</v>
      </c>
      <c r="D145" s="107"/>
      <c r="E145" s="47" t="s">
        <v>2002</v>
      </c>
      <c r="F145" s="47" t="str">
        <f t="shared" si="0"/>
        <v>MR</v>
      </c>
      <c r="G145" s="47" t="s">
        <v>2003</v>
      </c>
      <c r="H145" s="47" t="s">
        <v>2105</v>
      </c>
      <c r="I145" s="104">
        <v>4062.96</v>
      </c>
      <c r="J145" s="47" t="s">
        <v>261</v>
      </c>
      <c r="K145" s="47" t="s">
        <v>25</v>
      </c>
      <c r="L145" s="105" t="s">
        <v>2065</v>
      </c>
    </row>
    <row r="146" spans="1:12" s="106" customFormat="1">
      <c r="A146" s="58">
        <v>2020</v>
      </c>
      <c r="B146" s="47">
        <v>1182</v>
      </c>
      <c r="C146" s="102">
        <v>44047</v>
      </c>
      <c r="D146" s="107"/>
      <c r="E146" s="47" t="s">
        <v>2061</v>
      </c>
      <c r="F146" s="47" t="s">
        <v>3143</v>
      </c>
      <c r="G146" s="47" t="s">
        <v>2017</v>
      </c>
      <c r="H146" s="47" t="s">
        <v>2106</v>
      </c>
      <c r="I146" s="104">
        <v>498.62</v>
      </c>
      <c r="J146" s="47" t="s">
        <v>261</v>
      </c>
      <c r="K146" s="47" t="s">
        <v>59</v>
      </c>
      <c r="L146" s="105" t="s">
        <v>679</v>
      </c>
    </row>
    <row r="147" spans="1:12" s="106" customFormat="1">
      <c r="A147" s="58">
        <v>2020</v>
      </c>
      <c r="B147" s="47">
        <v>1187</v>
      </c>
      <c r="C147" s="102">
        <v>44047</v>
      </c>
      <c r="D147" s="107"/>
      <c r="E147" s="47" t="s">
        <v>2007</v>
      </c>
      <c r="F147" s="47" t="s">
        <v>3155</v>
      </c>
      <c r="G147" s="47" t="s">
        <v>2008</v>
      </c>
      <c r="H147" s="47" t="s">
        <v>2107</v>
      </c>
      <c r="I147" s="104">
        <v>777.12</v>
      </c>
      <c r="J147" s="47" t="s">
        <v>261</v>
      </c>
      <c r="K147" s="47" t="s">
        <v>26</v>
      </c>
      <c r="L147" s="105" t="s">
        <v>2072</v>
      </c>
    </row>
    <row r="148" spans="1:12" s="106" customFormat="1">
      <c r="A148" s="58">
        <v>2020</v>
      </c>
      <c r="B148" s="47">
        <v>1188</v>
      </c>
      <c r="C148" s="102">
        <v>44047</v>
      </c>
      <c r="D148" s="107"/>
      <c r="E148" s="47" t="s">
        <v>2002</v>
      </c>
      <c r="F148" s="47" t="str">
        <f t="shared" si="0"/>
        <v>MR</v>
      </c>
      <c r="G148" s="47" t="s">
        <v>2003</v>
      </c>
      <c r="H148" s="47" t="s">
        <v>2108</v>
      </c>
      <c r="I148" s="104">
        <v>839.52</v>
      </c>
      <c r="J148" s="47" t="s">
        <v>261</v>
      </c>
      <c r="K148" s="47" t="s">
        <v>25</v>
      </c>
      <c r="L148" s="105" t="s">
        <v>2065</v>
      </c>
    </row>
    <row r="149" spans="1:12" s="106" customFormat="1" ht="15.75" thickBot="1">
      <c r="A149" s="59">
        <v>2020</v>
      </c>
      <c r="B149" s="108">
        <v>1226</v>
      </c>
      <c r="C149" s="109">
        <v>44050</v>
      </c>
      <c r="D149" s="110"/>
      <c r="E149" s="108" t="s">
        <v>2002</v>
      </c>
      <c r="F149" s="108" t="str">
        <f t="shared" si="0"/>
        <v>MR</v>
      </c>
      <c r="G149" s="108" t="s">
        <v>2003</v>
      </c>
      <c r="H149" s="108" t="s">
        <v>2032</v>
      </c>
      <c r="I149" s="111">
        <v>1917.36</v>
      </c>
      <c r="J149" s="108" t="s">
        <v>261</v>
      </c>
      <c r="K149" s="108" t="s">
        <v>25</v>
      </c>
      <c r="L149" s="112" t="s">
        <v>2065</v>
      </c>
    </row>
  </sheetData>
  <autoFilter ref="A46:R64">
    <sortState ref="A47:R64">
      <sortCondition descending="1" ref="D46:D64"/>
    </sortState>
  </autoFilter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R205"/>
  <sheetViews>
    <sheetView zoomScaleNormal="100" workbookViewId="0">
      <selection activeCell="A29" sqref="A29:XFD133"/>
    </sheetView>
  </sheetViews>
  <sheetFormatPr defaultRowHeight="15"/>
  <cols>
    <col min="1" max="1" width="18.7109375" customWidth="1"/>
    <col min="2" max="2" width="35.7109375" style="7" customWidth="1"/>
    <col min="3" max="3" width="12.28515625" bestFit="1" customWidth="1"/>
    <col min="4" max="4" width="17.140625" customWidth="1"/>
    <col min="5" max="5" width="15.140625" bestFit="1" customWidth="1"/>
    <col min="6" max="6" width="30.42578125" style="42" bestFit="1" customWidth="1"/>
    <col min="7" max="7" width="30.140625" bestFit="1" customWidth="1"/>
    <col min="8" max="8" width="40.28515625" customWidth="1"/>
    <col min="9" max="9" width="17" bestFit="1" customWidth="1"/>
    <col min="10" max="10" width="10.140625" customWidth="1"/>
    <col min="11" max="11" width="10.5703125" customWidth="1"/>
    <col min="12" max="12" width="45.85546875" bestFit="1" customWidth="1"/>
    <col min="13" max="13" width="14.85546875" bestFit="1" customWidth="1"/>
    <col min="14" max="14" width="19" bestFit="1" customWidth="1"/>
    <col min="15" max="15" width="19.85546875" bestFit="1" customWidth="1"/>
    <col min="16" max="16" width="23.7109375" bestFit="1" customWidth="1"/>
    <col min="17" max="17" width="10.7109375" bestFit="1" customWidth="1"/>
    <col min="18" max="18" width="23" bestFit="1" customWidth="1"/>
  </cols>
  <sheetData>
    <row r="1" spans="1:8" s="42" customFormat="1">
      <c r="A1" s="31" t="s">
        <v>3634</v>
      </c>
      <c r="B1" s="7"/>
    </row>
    <row r="2" spans="1:8">
      <c r="A2" s="9" t="s">
        <v>7</v>
      </c>
      <c r="B2" s="7" t="s">
        <v>270</v>
      </c>
    </row>
    <row r="3" spans="1:8" ht="15.75">
      <c r="E3" s="129" t="s">
        <v>3647</v>
      </c>
    </row>
    <row r="4" spans="1:8">
      <c r="A4" s="9" t="s">
        <v>280</v>
      </c>
      <c r="B4" s="7" t="s">
        <v>2249</v>
      </c>
      <c r="E4" s="42" t="s">
        <v>3738</v>
      </c>
      <c r="H4" s="42"/>
    </row>
    <row r="5" spans="1:8">
      <c r="A5" s="99" t="s">
        <v>2341</v>
      </c>
      <c r="B5" s="98"/>
      <c r="E5" s="42" t="s">
        <v>3731</v>
      </c>
    </row>
    <row r="6" spans="1:8">
      <c r="A6" s="97" t="s">
        <v>2342</v>
      </c>
      <c r="B6" s="98">
        <v>10482.08</v>
      </c>
      <c r="C6" s="46"/>
      <c r="E6" s="42" t="s">
        <v>3732</v>
      </c>
    </row>
    <row r="7" spans="1:8">
      <c r="A7" s="97" t="s">
        <v>2343</v>
      </c>
      <c r="B7" s="98">
        <v>1262.8800000000001</v>
      </c>
      <c r="C7" s="46"/>
      <c r="E7" s="42" t="s">
        <v>3646</v>
      </c>
    </row>
    <row r="8" spans="1:8">
      <c r="A8" s="97" t="s">
        <v>2344</v>
      </c>
      <c r="B8" s="98">
        <v>7773.6</v>
      </c>
      <c r="C8" s="46"/>
      <c r="E8" s="42" t="s">
        <v>3636</v>
      </c>
    </row>
    <row r="9" spans="1:8">
      <c r="A9" s="97" t="s">
        <v>2345</v>
      </c>
      <c r="B9" s="98">
        <v>13343.280000000002</v>
      </c>
      <c r="C9" s="46"/>
      <c r="E9" s="42"/>
    </row>
    <row r="10" spans="1:8">
      <c r="A10" s="97" t="s">
        <v>2346</v>
      </c>
      <c r="B10" s="98">
        <v>10662.310000000001</v>
      </c>
      <c r="C10" s="46"/>
    </row>
    <row r="11" spans="1:8">
      <c r="A11" s="97" t="s">
        <v>2347</v>
      </c>
      <c r="B11" s="98">
        <v>19785.39</v>
      </c>
      <c r="C11" s="46"/>
    </row>
    <row r="12" spans="1:8">
      <c r="A12" s="97" t="s">
        <v>2348</v>
      </c>
      <c r="B12" s="98">
        <v>7365.6</v>
      </c>
      <c r="C12" s="46"/>
    </row>
    <row r="13" spans="1:8" ht="15.75" thickBot="1">
      <c r="A13" s="97" t="s">
        <v>2349</v>
      </c>
      <c r="B13" s="98">
        <v>20574.599999999999</v>
      </c>
      <c r="C13" s="46"/>
    </row>
    <row r="14" spans="1:8">
      <c r="A14" s="97" t="s">
        <v>2350</v>
      </c>
      <c r="B14" s="98">
        <v>1686.2399999999998</v>
      </c>
      <c r="C14" s="46"/>
      <c r="E14" s="79" t="s">
        <v>3319</v>
      </c>
      <c r="F14" s="81">
        <v>173910.81999999998</v>
      </c>
      <c r="G14" s="82"/>
    </row>
    <row r="15" spans="1:8">
      <c r="A15" s="97" t="s">
        <v>2351</v>
      </c>
      <c r="B15" s="98">
        <v>19061.64</v>
      </c>
      <c r="C15" s="46"/>
      <c r="E15" s="80" t="s">
        <v>3320</v>
      </c>
      <c r="F15" s="83"/>
      <c r="G15" s="84">
        <f>SUM(I137:I205)</f>
        <v>147956.77000000008</v>
      </c>
    </row>
    <row r="16" spans="1:8" ht="15.75" thickBot="1">
      <c r="A16" s="97" t="s">
        <v>2352</v>
      </c>
      <c r="B16" s="98">
        <v>33411.050000000003</v>
      </c>
      <c r="C16" s="46"/>
      <c r="E16" s="78" t="s">
        <v>3321</v>
      </c>
      <c r="F16" s="85">
        <f>F14-G15</f>
        <v>25954.049999999901</v>
      </c>
      <c r="G16" s="86"/>
    </row>
    <row r="17" spans="1:18">
      <c r="A17" s="97" t="s">
        <v>2353</v>
      </c>
      <c r="B17" s="98">
        <v>5385.22</v>
      </c>
      <c r="C17" s="46"/>
    </row>
    <row r="18" spans="1:18">
      <c r="A18" s="99" t="s">
        <v>2354</v>
      </c>
      <c r="B18" s="98"/>
      <c r="E18" s="31" t="s">
        <v>288</v>
      </c>
    </row>
    <row r="19" spans="1:18">
      <c r="A19" s="97" t="s">
        <v>2342</v>
      </c>
      <c r="B19" s="98">
        <v>3646.92</v>
      </c>
      <c r="C19" s="46"/>
      <c r="E19" s="45" t="s">
        <v>3156</v>
      </c>
      <c r="F19" s="45"/>
      <c r="G19" s="48">
        <v>3439.6</v>
      </c>
    </row>
    <row r="20" spans="1:18">
      <c r="A20" s="97" t="s">
        <v>2343</v>
      </c>
      <c r="B20" s="98">
        <v>16706.940000000002</v>
      </c>
      <c r="C20" s="46"/>
      <c r="E20" s="45" t="s">
        <v>3157</v>
      </c>
      <c r="F20" s="45"/>
      <c r="G20" s="48">
        <f>G21-G19</f>
        <v>144517.16999999998</v>
      </c>
    </row>
    <row r="21" spans="1:18">
      <c r="A21" s="97" t="s">
        <v>2345</v>
      </c>
      <c r="B21" s="98">
        <v>2644.27</v>
      </c>
      <c r="C21" s="46"/>
      <c r="E21" s="45" t="s">
        <v>3158</v>
      </c>
      <c r="F21" s="45"/>
      <c r="G21" s="48">
        <v>147956.76999999999</v>
      </c>
    </row>
    <row r="22" spans="1:18">
      <c r="A22" s="97" t="s">
        <v>2346</v>
      </c>
      <c r="B22" s="98">
        <v>118.8</v>
      </c>
      <c r="C22" s="46"/>
    </row>
    <row r="23" spans="1:18">
      <c r="A23" s="10" t="s">
        <v>281</v>
      </c>
      <c r="B23" s="7">
        <v>173910.81999999998</v>
      </c>
    </row>
    <row r="25" spans="1:18" s="42" customFormat="1">
      <c r="G25"/>
    </row>
    <row r="26" spans="1:18" s="42" customFormat="1">
      <c r="A26" s="31" t="s">
        <v>3272</v>
      </c>
      <c r="B26" s="7"/>
      <c r="C26"/>
      <c r="D26"/>
      <c r="E26"/>
      <c r="G26"/>
    </row>
    <row r="27" spans="1:18" s="42" customFormat="1">
      <c r="A27" s="42" t="s">
        <v>3275</v>
      </c>
      <c r="B27" s="7"/>
      <c r="C27"/>
      <c r="D27"/>
      <c r="E27"/>
      <c r="G27"/>
    </row>
    <row r="28" spans="1:18">
      <c r="B28" s="26"/>
      <c r="C28" s="26"/>
      <c r="D28" s="26"/>
      <c r="E28" s="26"/>
      <c r="G28" s="26"/>
      <c r="H28" s="26"/>
      <c r="I28" s="26"/>
      <c r="J28" s="26"/>
      <c r="K28" s="26"/>
      <c r="L28" s="26"/>
    </row>
    <row r="29" spans="1:18" hidden="1"/>
    <row r="30" spans="1:18" ht="15.75" hidden="1" thickBot="1">
      <c r="A30" s="148" t="s">
        <v>11068</v>
      </c>
    </row>
    <row r="31" spans="1:18" ht="15.75" hidden="1" thickBot="1">
      <c r="A31" s="160" t="s">
        <v>3652</v>
      </c>
      <c r="B31" s="161" t="s">
        <v>3653</v>
      </c>
      <c r="C31" s="161" t="s">
        <v>7</v>
      </c>
      <c r="D31" s="161" t="s">
        <v>3658</v>
      </c>
      <c r="E31" s="161" t="s">
        <v>3654</v>
      </c>
      <c r="F31" s="161" t="s">
        <v>3663</v>
      </c>
      <c r="G31" s="161" t="s">
        <v>3665</v>
      </c>
      <c r="H31" s="161" t="s">
        <v>3660</v>
      </c>
      <c r="I31" s="162" t="s">
        <v>3668</v>
      </c>
      <c r="J31" s="161" t="s">
        <v>3655</v>
      </c>
      <c r="K31" s="161" t="s">
        <v>3656</v>
      </c>
      <c r="L31" s="161" t="s">
        <v>3657</v>
      </c>
      <c r="M31" s="161" t="s">
        <v>3659</v>
      </c>
      <c r="N31" s="161" t="s">
        <v>3661</v>
      </c>
      <c r="O31" s="161" t="s">
        <v>3662</v>
      </c>
      <c r="P31" s="161" t="s">
        <v>3664</v>
      </c>
      <c r="Q31" s="161" t="s">
        <v>3666</v>
      </c>
      <c r="R31" s="161" t="s">
        <v>3667</v>
      </c>
    </row>
    <row r="32" spans="1:18" hidden="1">
      <c r="A32" s="135" t="s">
        <v>3773</v>
      </c>
      <c r="B32" s="136" t="s">
        <v>3774</v>
      </c>
      <c r="C32" s="136" t="s">
        <v>3775</v>
      </c>
      <c r="D32" s="137">
        <v>42644</v>
      </c>
      <c r="E32" s="139">
        <v>16246.8</v>
      </c>
      <c r="F32" s="154" t="s">
        <v>3777</v>
      </c>
      <c r="G32" s="154" t="s">
        <v>3778</v>
      </c>
      <c r="H32" s="136" t="s">
        <v>2196</v>
      </c>
      <c r="I32" s="138" t="s">
        <v>3780</v>
      </c>
      <c r="J32" s="139">
        <v>-5305.67</v>
      </c>
      <c r="K32" s="139">
        <v>10941.13</v>
      </c>
      <c r="L32" s="139">
        <v>-110.52</v>
      </c>
      <c r="M32" s="136">
        <v>0</v>
      </c>
      <c r="N32" s="136" t="s">
        <v>3672</v>
      </c>
      <c r="O32" s="136" t="s">
        <v>3776</v>
      </c>
      <c r="P32" s="136" t="s">
        <v>117</v>
      </c>
      <c r="Q32" s="136">
        <v>2016</v>
      </c>
      <c r="R32" s="136" t="s">
        <v>3779</v>
      </c>
    </row>
    <row r="33" spans="1:18" hidden="1">
      <c r="A33" s="40" t="s">
        <v>3781</v>
      </c>
      <c r="B33" s="30" t="s">
        <v>3782</v>
      </c>
      <c r="C33" s="30"/>
      <c r="D33" s="35">
        <v>39172</v>
      </c>
      <c r="E33" s="70">
        <v>2686.05</v>
      </c>
      <c r="F33" s="156" t="s">
        <v>3713</v>
      </c>
      <c r="G33" s="156" t="s">
        <v>270</v>
      </c>
      <c r="H33" s="30" t="s">
        <v>2918</v>
      </c>
      <c r="I33" s="34" t="s">
        <v>3683</v>
      </c>
      <c r="J33" s="70">
        <v>-2686.05</v>
      </c>
      <c r="K33" s="70">
        <v>0</v>
      </c>
      <c r="L33" s="70">
        <v>0</v>
      </c>
      <c r="M33" s="30">
        <v>0</v>
      </c>
      <c r="N33" s="30" t="s">
        <v>3672</v>
      </c>
      <c r="O33" s="30" t="s">
        <v>3783</v>
      </c>
      <c r="P33" s="30" t="s">
        <v>73</v>
      </c>
      <c r="Q33" s="30">
        <v>2006</v>
      </c>
      <c r="R33" s="30"/>
    </row>
    <row r="34" spans="1:18" hidden="1">
      <c r="A34" s="40" t="s">
        <v>3784</v>
      </c>
      <c r="B34" s="30" t="s">
        <v>3782</v>
      </c>
      <c r="C34" s="30"/>
      <c r="D34" s="35">
        <v>39172</v>
      </c>
      <c r="E34" s="70">
        <v>2686.05</v>
      </c>
      <c r="F34" s="156" t="s">
        <v>3713</v>
      </c>
      <c r="G34" s="156" t="s">
        <v>270</v>
      </c>
      <c r="H34" s="30" t="s">
        <v>393</v>
      </c>
      <c r="I34" s="34" t="s">
        <v>3683</v>
      </c>
      <c r="J34" s="70">
        <v>-2686.05</v>
      </c>
      <c r="K34" s="70">
        <v>0</v>
      </c>
      <c r="L34" s="70">
        <v>0</v>
      </c>
      <c r="M34" s="30">
        <v>0</v>
      </c>
      <c r="N34" s="30" t="s">
        <v>3672</v>
      </c>
      <c r="O34" s="30" t="s">
        <v>3785</v>
      </c>
      <c r="P34" s="30" t="s">
        <v>70</v>
      </c>
      <c r="Q34" s="30">
        <v>2006</v>
      </c>
      <c r="R34" s="30"/>
    </row>
    <row r="35" spans="1:18" hidden="1">
      <c r="A35" s="40" t="s">
        <v>3786</v>
      </c>
      <c r="B35" s="30" t="s">
        <v>3782</v>
      </c>
      <c r="C35" s="30"/>
      <c r="D35" s="35">
        <v>39172</v>
      </c>
      <c r="E35" s="70">
        <v>2686.05</v>
      </c>
      <c r="F35" s="156" t="s">
        <v>3713</v>
      </c>
      <c r="G35" s="156" t="s">
        <v>270</v>
      </c>
      <c r="H35" s="30" t="s">
        <v>1450</v>
      </c>
      <c r="I35" s="34" t="s">
        <v>3683</v>
      </c>
      <c r="J35" s="70">
        <v>-2686.05</v>
      </c>
      <c r="K35" s="70">
        <v>0</v>
      </c>
      <c r="L35" s="70">
        <v>0</v>
      </c>
      <c r="M35" s="30">
        <v>0</v>
      </c>
      <c r="N35" s="30" t="s">
        <v>3672</v>
      </c>
      <c r="O35" s="30" t="s">
        <v>3742</v>
      </c>
      <c r="P35" s="30" t="s">
        <v>92</v>
      </c>
      <c r="Q35" s="30">
        <v>2006</v>
      </c>
      <c r="R35" s="30"/>
    </row>
    <row r="36" spans="1:18" hidden="1">
      <c r="A36" s="40" t="s">
        <v>3787</v>
      </c>
      <c r="B36" s="30" t="s">
        <v>3782</v>
      </c>
      <c r="C36" s="30"/>
      <c r="D36" s="35">
        <v>39172</v>
      </c>
      <c r="E36" s="70">
        <v>2686.05</v>
      </c>
      <c r="F36" s="156" t="s">
        <v>3713</v>
      </c>
      <c r="G36" s="156" t="s">
        <v>270</v>
      </c>
      <c r="H36" s="30" t="s">
        <v>1080</v>
      </c>
      <c r="I36" s="34" t="s">
        <v>3683</v>
      </c>
      <c r="J36" s="70">
        <v>-2686.05</v>
      </c>
      <c r="K36" s="70">
        <v>0</v>
      </c>
      <c r="L36" s="70">
        <v>0</v>
      </c>
      <c r="M36" s="30">
        <v>0</v>
      </c>
      <c r="N36" s="30" t="s">
        <v>3672</v>
      </c>
      <c r="O36" s="30" t="s">
        <v>3747</v>
      </c>
      <c r="P36" s="30" t="s">
        <v>151</v>
      </c>
      <c r="Q36" s="30">
        <v>2006</v>
      </c>
      <c r="R36" s="30"/>
    </row>
    <row r="37" spans="1:18" hidden="1">
      <c r="A37" s="40" t="s">
        <v>3788</v>
      </c>
      <c r="B37" s="30" t="s">
        <v>3789</v>
      </c>
      <c r="C37" s="30"/>
      <c r="D37" s="35">
        <v>39172</v>
      </c>
      <c r="E37" s="70">
        <v>2974.41</v>
      </c>
      <c r="F37" s="156" t="s">
        <v>3711</v>
      </c>
      <c r="G37" s="156" t="s">
        <v>270</v>
      </c>
      <c r="H37" s="30" t="s">
        <v>1760</v>
      </c>
      <c r="I37" s="34" t="s">
        <v>3683</v>
      </c>
      <c r="J37" s="70">
        <v>-2974.41</v>
      </c>
      <c r="K37" s="70">
        <v>0</v>
      </c>
      <c r="L37" s="70">
        <v>0</v>
      </c>
      <c r="M37" s="30">
        <v>0</v>
      </c>
      <c r="N37" s="30" t="s">
        <v>3672</v>
      </c>
      <c r="O37" s="30" t="s">
        <v>3770</v>
      </c>
      <c r="P37" s="30" t="s">
        <v>181</v>
      </c>
      <c r="Q37" s="30">
        <v>2006</v>
      </c>
      <c r="R37" s="30"/>
    </row>
    <row r="38" spans="1:18" ht="15.75" hidden="1" thickBot="1">
      <c r="A38" s="41" t="s">
        <v>3790</v>
      </c>
      <c r="B38" s="38" t="s">
        <v>3791</v>
      </c>
      <c r="C38" s="38"/>
      <c r="D38" s="37">
        <v>39172</v>
      </c>
      <c r="E38" s="130">
        <v>2686.05</v>
      </c>
      <c r="F38" s="158" t="s">
        <v>3674</v>
      </c>
      <c r="G38" s="158" t="s">
        <v>270</v>
      </c>
      <c r="H38" s="38" t="s">
        <v>354</v>
      </c>
      <c r="I38" s="39" t="s">
        <v>3683</v>
      </c>
      <c r="J38" s="130">
        <v>-2686.05</v>
      </c>
      <c r="K38" s="130">
        <v>0</v>
      </c>
      <c r="L38" s="130">
        <v>0</v>
      </c>
      <c r="M38" s="38">
        <v>0</v>
      </c>
      <c r="N38" s="38" t="s">
        <v>3672</v>
      </c>
      <c r="O38" s="38" t="s">
        <v>3792</v>
      </c>
      <c r="P38" s="38" t="s">
        <v>96</v>
      </c>
      <c r="Q38" s="38">
        <v>2006</v>
      </c>
      <c r="R38" s="38"/>
    </row>
    <row r="39" spans="1:18" hidden="1"/>
    <row r="40" spans="1:18" s="87" customFormat="1" ht="15.75" hidden="1" thickBot="1">
      <c r="A40" s="148" t="s">
        <v>11071</v>
      </c>
      <c r="B40" s="150"/>
    </row>
    <row r="41" spans="1:18" ht="15.75" hidden="1" thickBot="1">
      <c r="A41" s="160" t="s">
        <v>3652</v>
      </c>
      <c r="B41" s="161" t="s">
        <v>3653</v>
      </c>
      <c r="C41" s="161" t="s">
        <v>7</v>
      </c>
      <c r="D41" s="161" t="s">
        <v>3658</v>
      </c>
      <c r="E41" s="161" t="s">
        <v>3654</v>
      </c>
      <c r="F41" s="161" t="s">
        <v>3663</v>
      </c>
      <c r="G41" s="161" t="s">
        <v>3665</v>
      </c>
      <c r="H41" s="161" t="s">
        <v>3660</v>
      </c>
      <c r="I41" s="161" t="s">
        <v>3668</v>
      </c>
      <c r="J41" s="161" t="s">
        <v>3655</v>
      </c>
      <c r="K41" s="161" t="s">
        <v>3656</v>
      </c>
      <c r="L41" s="161" t="s">
        <v>3657</v>
      </c>
      <c r="M41" s="161" t="s">
        <v>3659</v>
      </c>
      <c r="N41" s="161" t="s">
        <v>3661</v>
      </c>
      <c r="O41" s="161" t="s">
        <v>3662</v>
      </c>
      <c r="P41" s="161" t="s">
        <v>3664</v>
      </c>
      <c r="Q41" s="161" t="s">
        <v>3666</v>
      </c>
      <c r="R41" s="162" t="s">
        <v>3667</v>
      </c>
    </row>
    <row r="42" spans="1:18" hidden="1">
      <c r="A42" s="135" t="s">
        <v>7084</v>
      </c>
      <c r="B42" s="136" t="s">
        <v>7085</v>
      </c>
      <c r="C42" s="136" t="s">
        <v>3775</v>
      </c>
      <c r="D42" s="137">
        <v>43952</v>
      </c>
      <c r="E42" s="139">
        <v>153598.79999999999</v>
      </c>
      <c r="F42" s="136" t="s">
        <v>4752</v>
      </c>
      <c r="G42" s="136" t="s">
        <v>7086</v>
      </c>
      <c r="H42" s="136" t="s">
        <v>1198</v>
      </c>
      <c r="I42" s="136" t="s">
        <v>3780</v>
      </c>
      <c r="J42" s="139">
        <v>-2133.3200000000002</v>
      </c>
      <c r="K42" s="139">
        <v>151465.48000000001</v>
      </c>
      <c r="L42" s="139">
        <v>-1066.6600000000001</v>
      </c>
      <c r="M42" s="136">
        <v>0</v>
      </c>
      <c r="N42" s="136" t="s">
        <v>3718</v>
      </c>
      <c r="O42" s="136" t="s">
        <v>3966</v>
      </c>
      <c r="P42" s="136" t="s">
        <v>163</v>
      </c>
      <c r="Q42" s="136">
        <v>2019</v>
      </c>
      <c r="R42" s="138">
        <v>193381</v>
      </c>
    </row>
    <row r="43" spans="1:18" hidden="1">
      <c r="A43" s="40" t="s">
        <v>7485</v>
      </c>
      <c r="B43" s="30" t="s">
        <v>7486</v>
      </c>
      <c r="C43" s="30" t="s">
        <v>7487</v>
      </c>
      <c r="D43" s="35">
        <v>43922</v>
      </c>
      <c r="E43" s="70">
        <v>173986.8</v>
      </c>
      <c r="F43" s="30" t="s">
        <v>4752</v>
      </c>
      <c r="G43" s="30" t="s">
        <v>6622</v>
      </c>
      <c r="H43" s="30" t="s">
        <v>2196</v>
      </c>
      <c r="I43" s="30" t="s">
        <v>3780</v>
      </c>
      <c r="J43" s="70">
        <v>-3624.72</v>
      </c>
      <c r="K43" s="70">
        <v>170362.08</v>
      </c>
      <c r="L43" s="70">
        <v>-1208.24</v>
      </c>
      <c r="M43" s="30">
        <v>0</v>
      </c>
      <c r="N43" s="30" t="s">
        <v>3718</v>
      </c>
      <c r="O43" s="30" t="s">
        <v>3776</v>
      </c>
      <c r="P43" s="30" t="s">
        <v>117</v>
      </c>
      <c r="Q43" s="30">
        <v>2019</v>
      </c>
      <c r="R43" s="34">
        <v>193377.19233799999</v>
      </c>
    </row>
    <row r="44" spans="1:18" hidden="1">
      <c r="A44" s="40" t="s">
        <v>7503</v>
      </c>
      <c r="B44" s="30" t="s">
        <v>7504</v>
      </c>
      <c r="C44" s="30" t="s">
        <v>7505</v>
      </c>
      <c r="D44" s="35">
        <v>43922</v>
      </c>
      <c r="E44" s="70">
        <v>20875.560000000001</v>
      </c>
      <c r="F44" s="30" t="s">
        <v>4752</v>
      </c>
      <c r="G44" s="30" t="s">
        <v>6622</v>
      </c>
      <c r="H44" s="30" t="s">
        <v>2196</v>
      </c>
      <c r="I44" s="30" t="s">
        <v>3780</v>
      </c>
      <c r="J44" s="70">
        <v>-434.91</v>
      </c>
      <c r="K44" s="70">
        <v>20440.650000000001</v>
      </c>
      <c r="L44" s="70">
        <v>-144.97</v>
      </c>
      <c r="M44" s="30">
        <v>0</v>
      </c>
      <c r="N44" s="30" t="s">
        <v>3718</v>
      </c>
      <c r="O44" s="30" t="s">
        <v>3776</v>
      </c>
      <c r="P44" s="30" t="s">
        <v>117</v>
      </c>
      <c r="Q44" s="30">
        <v>2019</v>
      </c>
      <c r="R44" s="34">
        <v>192412</v>
      </c>
    </row>
    <row r="45" spans="1:18" hidden="1">
      <c r="A45" s="40" t="s">
        <v>7629</v>
      </c>
      <c r="B45" s="30" t="s">
        <v>7630</v>
      </c>
      <c r="C45" s="30" t="s">
        <v>6661</v>
      </c>
      <c r="D45" s="35">
        <v>43922</v>
      </c>
      <c r="E45" s="70">
        <v>6904.68</v>
      </c>
      <c r="F45" s="30" t="s">
        <v>4752</v>
      </c>
      <c r="G45" s="30" t="s">
        <v>6661</v>
      </c>
      <c r="H45" s="30" t="s">
        <v>1504</v>
      </c>
      <c r="I45" s="30" t="s">
        <v>3780</v>
      </c>
      <c r="J45" s="70">
        <v>-143.85</v>
      </c>
      <c r="K45" s="70">
        <v>6760.83</v>
      </c>
      <c r="L45" s="70">
        <v>-47.95</v>
      </c>
      <c r="M45" s="30">
        <v>0</v>
      </c>
      <c r="N45" s="30" t="s">
        <v>3672</v>
      </c>
      <c r="O45" s="30" t="s">
        <v>3885</v>
      </c>
      <c r="P45" s="30" t="s">
        <v>136</v>
      </c>
      <c r="Q45" s="30">
        <v>2019</v>
      </c>
      <c r="R45" s="34"/>
    </row>
    <row r="46" spans="1:18" hidden="1">
      <c r="A46" s="40" t="s">
        <v>9694</v>
      </c>
      <c r="B46" s="30" t="s">
        <v>9695</v>
      </c>
      <c r="C46" s="30" t="s">
        <v>3775</v>
      </c>
      <c r="D46" s="35">
        <v>43922</v>
      </c>
      <c r="E46" s="70">
        <v>130798.8</v>
      </c>
      <c r="F46" s="30" t="s">
        <v>4752</v>
      </c>
      <c r="G46" s="30" t="s">
        <v>7487</v>
      </c>
      <c r="H46" s="30" t="s">
        <v>347</v>
      </c>
      <c r="I46" s="30" t="s">
        <v>3780</v>
      </c>
      <c r="J46" s="70">
        <v>-2724.98</v>
      </c>
      <c r="K46" s="70">
        <v>128073.82</v>
      </c>
      <c r="L46" s="70">
        <v>-908.33</v>
      </c>
      <c r="M46" s="30">
        <v>0</v>
      </c>
      <c r="N46" s="30" t="s">
        <v>3718</v>
      </c>
      <c r="O46" s="30" t="s">
        <v>8562</v>
      </c>
      <c r="P46" s="30" t="s">
        <v>51</v>
      </c>
      <c r="Q46" s="30">
        <v>20169</v>
      </c>
      <c r="R46" s="34">
        <v>193377</v>
      </c>
    </row>
    <row r="47" spans="1:18" hidden="1">
      <c r="A47" s="40" t="s">
        <v>9716</v>
      </c>
      <c r="B47" s="30" t="s">
        <v>7504</v>
      </c>
      <c r="C47" s="30" t="s">
        <v>9717</v>
      </c>
      <c r="D47" s="35">
        <v>43922</v>
      </c>
      <c r="E47" s="70">
        <v>20875.560000000001</v>
      </c>
      <c r="F47" s="30" t="s">
        <v>4752</v>
      </c>
      <c r="G47" s="30" t="s">
        <v>6622</v>
      </c>
      <c r="H47" s="30" t="s">
        <v>439</v>
      </c>
      <c r="I47" s="30" t="s">
        <v>3780</v>
      </c>
      <c r="J47" s="70">
        <v>-434.91</v>
      </c>
      <c r="K47" s="70">
        <v>20440.650000000001</v>
      </c>
      <c r="L47" s="70">
        <v>-144.97</v>
      </c>
      <c r="M47" s="30">
        <v>0</v>
      </c>
      <c r="N47" s="30" t="s">
        <v>3718</v>
      </c>
      <c r="O47" s="30" t="s">
        <v>8562</v>
      </c>
      <c r="P47" s="30" t="s">
        <v>99</v>
      </c>
      <c r="Q47" s="30">
        <v>2019</v>
      </c>
      <c r="R47" s="34">
        <v>192411</v>
      </c>
    </row>
    <row r="48" spans="1:18" hidden="1">
      <c r="A48" s="40" t="s">
        <v>7477</v>
      </c>
      <c r="B48" s="30" t="s">
        <v>7478</v>
      </c>
      <c r="C48" s="30" t="s">
        <v>3775</v>
      </c>
      <c r="D48" s="35">
        <v>43678</v>
      </c>
      <c r="E48" s="70">
        <v>131580</v>
      </c>
      <c r="F48" s="30" t="s">
        <v>4752</v>
      </c>
      <c r="G48" s="30" t="s">
        <v>4925</v>
      </c>
      <c r="H48" s="30" t="s">
        <v>2196</v>
      </c>
      <c r="I48" s="30" t="s">
        <v>3780</v>
      </c>
      <c r="J48" s="70">
        <v>-10051.25</v>
      </c>
      <c r="K48" s="70">
        <v>121528.75</v>
      </c>
      <c r="L48" s="70">
        <v>-913.75</v>
      </c>
      <c r="M48" s="30">
        <v>0</v>
      </c>
      <c r="N48" s="30" t="s">
        <v>3672</v>
      </c>
      <c r="O48" s="30" t="s">
        <v>3776</v>
      </c>
      <c r="P48" s="30" t="s">
        <v>117</v>
      </c>
      <c r="Q48" s="30">
        <v>2018</v>
      </c>
      <c r="R48" s="34" t="s">
        <v>7479</v>
      </c>
    </row>
    <row r="49" spans="1:18" hidden="1">
      <c r="A49" s="40" t="s">
        <v>9729</v>
      </c>
      <c r="B49" s="30" t="s">
        <v>9730</v>
      </c>
      <c r="C49" s="30"/>
      <c r="D49" s="35">
        <v>43678</v>
      </c>
      <c r="E49" s="70">
        <v>5974.8</v>
      </c>
      <c r="F49" s="30" t="s">
        <v>4752</v>
      </c>
      <c r="G49" s="30"/>
      <c r="H49" s="30" t="s">
        <v>1236</v>
      </c>
      <c r="I49" s="30" t="s">
        <v>3751</v>
      </c>
      <c r="J49" s="70">
        <v>-456.39</v>
      </c>
      <c r="K49" s="70">
        <v>5518.41</v>
      </c>
      <c r="L49" s="70">
        <v>-41.49</v>
      </c>
      <c r="M49" s="30">
        <v>0</v>
      </c>
      <c r="N49" s="30" t="s">
        <v>3672</v>
      </c>
      <c r="O49" s="30" t="s">
        <v>8154</v>
      </c>
      <c r="P49" s="30" t="s">
        <v>58</v>
      </c>
      <c r="Q49" s="30">
        <v>2019</v>
      </c>
      <c r="R49" s="34" t="s">
        <v>9731</v>
      </c>
    </row>
    <row r="50" spans="1:18" hidden="1">
      <c r="A50" s="40" t="s">
        <v>6888</v>
      </c>
      <c r="B50" s="30" t="s">
        <v>6889</v>
      </c>
      <c r="C50" s="30" t="s">
        <v>3775</v>
      </c>
      <c r="D50" s="35">
        <v>43191</v>
      </c>
      <c r="E50" s="70">
        <v>17909.759999999998</v>
      </c>
      <c r="F50" s="30" t="s">
        <v>4752</v>
      </c>
      <c r="G50" s="30" t="s">
        <v>4925</v>
      </c>
      <c r="H50" s="30" t="s">
        <v>2196</v>
      </c>
      <c r="I50" s="30" t="s">
        <v>3780</v>
      </c>
      <c r="J50" s="70">
        <v>-3357.99</v>
      </c>
      <c r="K50" s="70">
        <v>14551.77</v>
      </c>
      <c r="L50" s="70">
        <v>-124.37</v>
      </c>
      <c r="M50" s="30">
        <v>0</v>
      </c>
      <c r="N50" s="30" t="s">
        <v>3672</v>
      </c>
      <c r="O50" s="30" t="s">
        <v>3776</v>
      </c>
      <c r="P50" s="30" t="s">
        <v>117</v>
      </c>
      <c r="Q50" s="30">
        <v>2017</v>
      </c>
      <c r="R50" s="34" t="s">
        <v>6890</v>
      </c>
    </row>
    <row r="51" spans="1:18" hidden="1">
      <c r="A51" s="40" t="s">
        <v>6853</v>
      </c>
      <c r="B51" s="30" t="s">
        <v>6854</v>
      </c>
      <c r="C51" s="30" t="s">
        <v>6855</v>
      </c>
      <c r="D51" s="35">
        <v>43101</v>
      </c>
      <c r="E51" s="70">
        <v>2736</v>
      </c>
      <c r="F51" s="30" t="s">
        <v>4752</v>
      </c>
      <c r="G51" s="30" t="s">
        <v>6856</v>
      </c>
      <c r="H51" s="30" t="s">
        <v>393</v>
      </c>
      <c r="I51" s="30" t="s">
        <v>3676</v>
      </c>
      <c r="J51" s="70">
        <v>-570</v>
      </c>
      <c r="K51" s="70">
        <v>2166</v>
      </c>
      <c r="L51" s="70">
        <v>-19</v>
      </c>
      <c r="M51" s="30">
        <v>0</v>
      </c>
      <c r="N51" s="30" t="s">
        <v>5319</v>
      </c>
      <c r="O51" s="30" t="s">
        <v>3785</v>
      </c>
      <c r="P51" s="30" t="s">
        <v>70</v>
      </c>
      <c r="Q51" s="30">
        <v>2016</v>
      </c>
      <c r="R51" s="34" t="s">
        <v>6857</v>
      </c>
    </row>
    <row r="52" spans="1:18" hidden="1">
      <c r="A52" s="40" t="s">
        <v>6824</v>
      </c>
      <c r="B52" s="30" t="s">
        <v>6825</v>
      </c>
      <c r="C52" s="30" t="s">
        <v>6826</v>
      </c>
      <c r="D52" s="35">
        <v>43070</v>
      </c>
      <c r="E52" s="70">
        <v>7629.21</v>
      </c>
      <c r="F52" s="30" t="s">
        <v>4752</v>
      </c>
      <c r="G52" s="30" t="s">
        <v>6827</v>
      </c>
      <c r="H52" s="30" t="s">
        <v>387</v>
      </c>
      <c r="I52" s="30" t="s">
        <v>3780</v>
      </c>
      <c r="J52" s="70">
        <v>-2463.5700000000002</v>
      </c>
      <c r="K52" s="70">
        <v>5165.6400000000003</v>
      </c>
      <c r="L52" s="70">
        <v>-79.47</v>
      </c>
      <c r="M52" s="30">
        <v>0</v>
      </c>
      <c r="N52" s="30" t="s">
        <v>3672</v>
      </c>
      <c r="O52" s="30" t="s">
        <v>3884</v>
      </c>
      <c r="P52" s="30" t="s">
        <v>61</v>
      </c>
      <c r="Q52" s="30">
        <v>2017</v>
      </c>
      <c r="R52" s="34" t="s">
        <v>6828</v>
      </c>
    </row>
    <row r="53" spans="1:18" hidden="1">
      <c r="A53" s="40" t="s">
        <v>6829</v>
      </c>
      <c r="B53" s="30" t="s">
        <v>6825</v>
      </c>
      <c r="C53" s="30" t="s">
        <v>6826</v>
      </c>
      <c r="D53" s="35">
        <v>43070</v>
      </c>
      <c r="E53" s="70">
        <v>7629.21</v>
      </c>
      <c r="F53" s="30" t="s">
        <v>4752</v>
      </c>
      <c r="G53" s="30" t="s">
        <v>6827</v>
      </c>
      <c r="H53" s="30" t="s">
        <v>387</v>
      </c>
      <c r="I53" s="30" t="s">
        <v>3780</v>
      </c>
      <c r="J53" s="70">
        <v>-2463.5700000000002</v>
      </c>
      <c r="K53" s="70">
        <v>5165.6400000000003</v>
      </c>
      <c r="L53" s="70">
        <v>-79.47</v>
      </c>
      <c r="M53" s="30">
        <v>0</v>
      </c>
      <c r="N53" s="30" t="s">
        <v>3672</v>
      </c>
      <c r="O53" s="30" t="s">
        <v>3884</v>
      </c>
      <c r="P53" s="30" t="s">
        <v>61</v>
      </c>
      <c r="Q53" s="30">
        <v>2017</v>
      </c>
      <c r="R53" s="34" t="s">
        <v>6828</v>
      </c>
    </row>
    <row r="54" spans="1:18" hidden="1">
      <c r="A54" s="40" t="s">
        <v>6849</v>
      </c>
      <c r="B54" s="30" t="s">
        <v>6850</v>
      </c>
      <c r="C54" s="30" t="s">
        <v>4825</v>
      </c>
      <c r="D54" s="35">
        <v>43070</v>
      </c>
      <c r="E54" s="70">
        <v>7620</v>
      </c>
      <c r="F54" s="30" t="s">
        <v>4752</v>
      </c>
      <c r="G54" s="30" t="s">
        <v>6827</v>
      </c>
      <c r="H54" s="30" t="s">
        <v>387</v>
      </c>
      <c r="I54" s="30" t="s">
        <v>3780</v>
      </c>
      <c r="J54" s="70">
        <v>-2460.63</v>
      </c>
      <c r="K54" s="70">
        <v>5159.37</v>
      </c>
      <c r="L54" s="70">
        <v>-79.38</v>
      </c>
      <c r="M54" s="30">
        <v>0</v>
      </c>
      <c r="N54" s="30" t="s">
        <v>3672</v>
      </c>
      <c r="O54" s="30" t="s">
        <v>3884</v>
      </c>
      <c r="P54" s="30" t="s">
        <v>61</v>
      </c>
      <c r="Q54" s="30">
        <v>2014</v>
      </c>
      <c r="R54" s="34" t="s">
        <v>6851</v>
      </c>
    </row>
    <row r="55" spans="1:18" hidden="1">
      <c r="A55" s="40" t="s">
        <v>6852</v>
      </c>
      <c r="B55" s="30" t="s">
        <v>6850</v>
      </c>
      <c r="C55" s="30" t="s">
        <v>4825</v>
      </c>
      <c r="D55" s="35">
        <v>43070</v>
      </c>
      <c r="E55" s="70">
        <v>7620</v>
      </c>
      <c r="F55" s="30" t="s">
        <v>4752</v>
      </c>
      <c r="G55" s="30" t="s">
        <v>6827</v>
      </c>
      <c r="H55" s="30" t="s">
        <v>387</v>
      </c>
      <c r="I55" s="30" t="s">
        <v>3780</v>
      </c>
      <c r="J55" s="70">
        <v>-2460.63</v>
      </c>
      <c r="K55" s="70">
        <v>5159.37</v>
      </c>
      <c r="L55" s="70">
        <v>-79.38</v>
      </c>
      <c r="M55" s="30">
        <v>0</v>
      </c>
      <c r="N55" s="30" t="s">
        <v>3672</v>
      </c>
      <c r="O55" s="30" t="s">
        <v>3884</v>
      </c>
      <c r="P55" s="30" t="s">
        <v>61</v>
      </c>
      <c r="Q55" s="30">
        <v>2014</v>
      </c>
      <c r="R55" s="34" t="s">
        <v>6851</v>
      </c>
    </row>
    <row r="56" spans="1:18" hidden="1">
      <c r="A56" s="40" t="s">
        <v>8883</v>
      </c>
      <c r="B56" s="30" t="s">
        <v>921</v>
      </c>
      <c r="C56" s="30" t="s">
        <v>8884</v>
      </c>
      <c r="D56" s="35">
        <v>42948</v>
      </c>
      <c r="E56" s="70">
        <v>2559.6</v>
      </c>
      <c r="F56" s="30" t="s">
        <v>4752</v>
      </c>
      <c r="G56" s="30" t="s">
        <v>8885</v>
      </c>
      <c r="H56" s="30" t="s">
        <v>377</v>
      </c>
      <c r="I56" s="30" t="s">
        <v>3680</v>
      </c>
      <c r="J56" s="70">
        <v>-622.13</v>
      </c>
      <c r="K56" s="70">
        <v>1937.47</v>
      </c>
      <c r="L56" s="70">
        <v>-17.78</v>
      </c>
      <c r="M56" s="30">
        <v>0</v>
      </c>
      <c r="N56" s="30" t="s">
        <v>3672</v>
      </c>
      <c r="O56" s="30" t="s">
        <v>7999</v>
      </c>
      <c r="P56" s="30" t="s">
        <v>53</v>
      </c>
      <c r="Q56" s="30">
        <v>2017</v>
      </c>
      <c r="R56" s="34" t="s">
        <v>8886</v>
      </c>
    </row>
    <row r="57" spans="1:18" hidden="1">
      <c r="A57" s="40" t="s">
        <v>8849</v>
      </c>
      <c r="B57" s="30" t="s">
        <v>8850</v>
      </c>
      <c r="C57" s="30" t="s">
        <v>8851</v>
      </c>
      <c r="D57" s="35">
        <v>42856</v>
      </c>
      <c r="E57" s="70">
        <v>2917.2</v>
      </c>
      <c r="F57" s="30" t="s">
        <v>4752</v>
      </c>
      <c r="G57" s="30" t="s">
        <v>8853</v>
      </c>
      <c r="H57" s="30" t="s">
        <v>674</v>
      </c>
      <c r="I57" s="30" t="s">
        <v>3680</v>
      </c>
      <c r="J57" s="70">
        <v>-769.88</v>
      </c>
      <c r="K57" s="70">
        <v>2147.3200000000002</v>
      </c>
      <c r="L57" s="70">
        <v>-20.260000000000002</v>
      </c>
      <c r="M57" s="30">
        <v>0</v>
      </c>
      <c r="N57" s="30" t="s">
        <v>3672</v>
      </c>
      <c r="O57" s="30" t="s">
        <v>8852</v>
      </c>
      <c r="P57" s="30" t="s">
        <v>94</v>
      </c>
      <c r="Q57" s="30">
        <v>2016</v>
      </c>
      <c r="R57" s="34" t="s">
        <v>8854</v>
      </c>
    </row>
    <row r="58" spans="1:18" hidden="1">
      <c r="A58" s="40" t="s">
        <v>8855</v>
      </c>
      <c r="B58" s="30" t="s">
        <v>8850</v>
      </c>
      <c r="C58" s="30" t="s">
        <v>8851</v>
      </c>
      <c r="D58" s="35">
        <v>42856</v>
      </c>
      <c r="E58" s="70">
        <v>2917.2</v>
      </c>
      <c r="F58" s="30" t="s">
        <v>4752</v>
      </c>
      <c r="G58" s="30" t="s">
        <v>8853</v>
      </c>
      <c r="H58" s="30" t="s">
        <v>674</v>
      </c>
      <c r="I58" s="30" t="s">
        <v>3680</v>
      </c>
      <c r="J58" s="70">
        <v>-769.88</v>
      </c>
      <c r="K58" s="70">
        <v>2147.3200000000002</v>
      </c>
      <c r="L58" s="70">
        <v>-20.260000000000002</v>
      </c>
      <c r="M58" s="30">
        <v>0</v>
      </c>
      <c r="N58" s="30" t="s">
        <v>3672</v>
      </c>
      <c r="O58" s="30" t="s">
        <v>8856</v>
      </c>
      <c r="P58" s="30" t="s">
        <v>94</v>
      </c>
      <c r="Q58" s="30">
        <v>2016</v>
      </c>
      <c r="R58" s="34" t="s">
        <v>8854</v>
      </c>
    </row>
    <row r="59" spans="1:18" hidden="1">
      <c r="A59" s="40" t="s">
        <v>8907</v>
      </c>
      <c r="B59" s="30" t="s">
        <v>8908</v>
      </c>
      <c r="C59" s="30"/>
      <c r="D59" s="35">
        <v>42856</v>
      </c>
      <c r="E59" s="70">
        <v>14004.74</v>
      </c>
      <c r="F59" s="30" t="s">
        <v>4752</v>
      </c>
      <c r="G59" s="30"/>
      <c r="H59" s="30" t="s">
        <v>319</v>
      </c>
      <c r="I59" s="30" t="s">
        <v>3680</v>
      </c>
      <c r="J59" s="70">
        <v>-3695.71</v>
      </c>
      <c r="K59" s="70">
        <v>10309.030000000001</v>
      </c>
      <c r="L59" s="70">
        <v>-97.25</v>
      </c>
      <c r="M59" s="30">
        <v>0</v>
      </c>
      <c r="N59" s="30" t="s">
        <v>3672</v>
      </c>
      <c r="O59" s="30" t="s">
        <v>8055</v>
      </c>
      <c r="P59" s="30" t="s">
        <v>52</v>
      </c>
      <c r="Q59" s="30">
        <v>2016</v>
      </c>
      <c r="R59" s="34" t="s">
        <v>8909</v>
      </c>
    </row>
    <row r="60" spans="1:18" hidden="1">
      <c r="A60" s="40" t="s">
        <v>6769</v>
      </c>
      <c r="B60" s="30" t="s">
        <v>6770</v>
      </c>
      <c r="C60" s="30" t="s">
        <v>3775</v>
      </c>
      <c r="D60" s="35">
        <v>42795</v>
      </c>
      <c r="E60" s="70">
        <v>159338.4</v>
      </c>
      <c r="F60" s="30" t="s">
        <v>4752</v>
      </c>
      <c r="G60" s="30" t="s">
        <v>6622</v>
      </c>
      <c r="H60" s="30" t="s">
        <v>1373</v>
      </c>
      <c r="I60" s="30" t="s">
        <v>3780</v>
      </c>
      <c r="J60" s="70">
        <v>-44161.86</v>
      </c>
      <c r="K60" s="70">
        <v>115176.54</v>
      </c>
      <c r="L60" s="70">
        <v>-1107.47</v>
      </c>
      <c r="M60" s="30">
        <v>0</v>
      </c>
      <c r="N60" s="30" t="s">
        <v>3718</v>
      </c>
      <c r="O60" s="30" t="s">
        <v>3892</v>
      </c>
      <c r="P60" s="30" t="s">
        <v>156</v>
      </c>
      <c r="Q60" s="30">
        <v>2016</v>
      </c>
      <c r="R60" s="34" t="s">
        <v>6771</v>
      </c>
    </row>
    <row r="61" spans="1:18" hidden="1">
      <c r="A61" s="40" t="s">
        <v>2962</v>
      </c>
      <c r="B61" s="30" t="s">
        <v>2963</v>
      </c>
      <c r="C61" s="30" t="s">
        <v>3775</v>
      </c>
      <c r="D61" s="35">
        <v>42767</v>
      </c>
      <c r="E61" s="70">
        <v>120091.2</v>
      </c>
      <c r="F61" s="30" t="s">
        <v>4752</v>
      </c>
      <c r="G61" s="30" t="s">
        <v>6622</v>
      </c>
      <c r="H61" s="30" t="s">
        <v>1198</v>
      </c>
      <c r="I61" s="30" t="s">
        <v>3780</v>
      </c>
      <c r="J61" s="70">
        <v>-34146.46</v>
      </c>
      <c r="K61" s="70">
        <v>85944.74</v>
      </c>
      <c r="L61" s="70">
        <v>-834.42</v>
      </c>
      <c r="M61" s="30">
        <v>0</v>
      </c>
      <c r="N61" s="30" t="s">
        <v>3718</v>
      </c>
      <c r="O61" s="30" t="s">
        <v>3966</v>
      </c>
      <c r="P61" s="30" t="s">
        <v>163</v>
      </c>
      <c r="Q61" s="30">
        <v>2016</v>
      </c>
      <c r="R61" s="34" t="s">
        <v>6768</v>
      </c>
    </row>
    <row r="62" spans="1:18" hidden="1">
      <c r="A62" s="40" t="s">
        <v>8840</v>
      </c>
      <c r="B62" s="30" t="s">
        <v>8841</v>
      </c>
      <c r="C62" s="30" t="s">
        <v>3775</v>
      </c>
      <c r="D62" s="35">
        <v>42767</v>
      </c>
      <c r="E62" s="70">
        <v>188532</v>
      </c>
      <c r="F62" s="30" t="s">
        <v>4752</v>
      </c>
      <c r="G62" s="30" t="s">
        <v>6622</v>
      </c>
      <c r="H62" s="30" t="s">
        <v>1236</v>
      </c>
      <c r="I62" s="30" t="s">
        <v>3780</v>
      </c>
      <c r="J62" s="70">
        <v>-53606.81</v>
      </c>
      <c r="K62" s="70">
        <v>134925.19</v>
      </c>
      <c r="L62" s="70">
        <v>-1309.95</v>
      </c>
      <c r="M62" s="30">
        <v>0</v>
      </c>
      <c r="N62" s="30" t="s">
        <v>3718</v>
      </c>
      <c r="O62" s="30" t="s">
        <v>8154</v>
      </c>
      <c r="P62" s="30" t="s">
        <v>58</v>
      </c>
      <c r="Q62" s="30">
        <v>2016</v>
      </c>
      <c r="R62" s="34" t="s">
        <v>8842</v>
      </c>
    </row>
    <row r="63" spans="1:18" hidden="1">
      <c r="A63" s="40" t="s">
        <v>6678</v>
      </c>
      <c r="B63" s="30" t="s">
        <v>6679</v>
      </c>
      <c r="C63" s="30" t="s">
        <v>6680</v>
      </c>
      <c r="D63" s="35">
        <v>42644</v>
      </c>
      <c r="E63" s="70">
        <v>2884.8</v>
      </c>
      <c r="F63" s="30" t="s">
        <v>4752</v>
      </c>
      <c r="G63" s="30" t="s">
        <v>6681</v>
      </c>
      <c r="H63" s="30" t="s">
        <v>1522</v>
      </c>
      <c r="I63" s="30" t="s">
        <v>4621</v>
      </c>
      <c r="J63" s="70">
        <v>-943.91</v>
      </c>
      <c r="K63" s="70">
        <v>1940.89</v>
      </c>
      <c r="L63" s="70">
        <v>-19.61</v>
      </c>
      <c r="M63" s="30">
        <v>0</v>
      </c>
      <c r="N63" s="30" t="s">
        <v>3672</v>
      </c>
      <c r="O63" s="30" t="s">
        <v>3991</v>
      </c>
      <c r="P63" s="30" t="s">
        <v>1521</v>
      </c>
      <c r="Q63" s="30">
        <v>2016</v>
      </c>
      <c r="R63" s="34" t="s">
        <v>6682</v>
      </c>
    </row>
    <row r="64" spans="1:18" hidden="1">
      <c r="A64" s="40" t="s">
        <v>6757</v>
      </c>
      <c r="B64" s="30" t="s">
        <v>6758</v>
      </c>
      <c r="C64" s="30"/>
      <c r="D64" s="35">
        <v>42552</v>
      </c>
      <c r="E64" s="70">
        <v>9427.9699999999993</v>
      </c>
      <c r="F64" s="30" t="s">
        <v>4752</v>
      </c>
      <c r="G64" s="30"/>
      <c r="H64" s="30" t="s">
        <v>1373</v>
      </c>
      <c r="I64" s="30" t="s">
        <v>3780</v>
      </c>
      <c r="J64" s="70">
        <v>-3410.21</v>
      </c>
      <c r="K64" s="70">
        <v>6017.76</v>
      </c>
      <c r="L64" s="70">
        <v>-62.68</v>
      </c>
      <c r="M64" s="30">
        <v>0</v>
      </c>
      <c r="N64" s="30" t="s">
        <v>3672</v>
      </c>
      <c r="O64" s="30" t="s">
        <v>3892</v>
      </c>
      <c r="P64" s="30" t="s">
        <v>156</v>
      </c>
      <c r="Q64" s="30">
        <v>0</v>
      </c>
      <c r="R64" s="34"/>
    </row>
    <row r="65" spans="1:18" hidden="1">
      <c r="A65" s="40" t="s">
        <v>2199</v>
      </c>
      <c r="B65" s="30" t="s">
        <v>4923</v>
      </c>
      <c r="C65" s="30" t="s">
        <v>4924</v>
      </c>
      <c r="D65" s="35">
        <v>42430</v>
      </c>
      <c r="E65" s="70">
        <v>9906</v>
      </c>
      <c r="F65" s="30" t="s">
        <v>4752</v>
      </c>
      <c r="G65" s="30" t="s">
        <v>4925</v>
      </c>
      <c r="H65" s="30" t="s">
        <v>1373</v>
      </c>
      <c r="I65" s="30" t="s">
        <v>3780</v>
      </c>
      <c r="J65" s="70">
        <v>-4046.06</v>
      </c>
      <c r="K65" s="70">
        <v>5859.94</v>
      </c>
      <c r="L65" s="70">
        <v>-63.69</v>
      </c>
      <c r="M65" s="30">
        <v>0</v>
      </c>
      <c r="N65" s="30" t="s">
        <v>3672</v>
      </c>
      <c r="O65" s="30" t="s">
        <v>3892</v>
      </c>
      <c r="P65" s="30" t="s">
        <v>156</v>
      </c>
      <c r="Q65" s="30">
        <v>2015</v>
      </c>
      <c r="R65" s="34" t="s">
        <v>4926</v>
      </c>
    </row>
    <row r="66" spans="1:18" hidden="1">
      <c r="A66" s="40" t="s">
        <v>2152</v>
      </c>
      <c r="B66" s="30" t="s">
        <v>5233</v>
      </c>
      <c r="C66" s="30" t="s">
        <v>5234</v>
      </c>
      <c r="D66" s="35">
        <v>42430</v>
      </c>
      <c r="E66" s="70">
        <v>9843.6</v>
      </c>
      <c r="F66" s="30" t="s">
        <v>4752</v>
      </c>
      <c r="G66" s="30" t="s">
        <v>5235</v>
      </c>
      <c r="H66" s="30" t="s">
        <v>1373</v>
      </c>
      <c r="I66" s="30" t="s">
        <v>3780</v>
      </c>
      <c r="J66" s="70">
        <v>-4019.54</v>
      </c>
      <c r="K66" s="70">
        <v>5824.06</v>
      </c>
      <c r="L66" s="70">
        <v>-63.3</v>
      </c>
      <c r="M66" s="30">
        <v>0</v>
      </c>
      <c r="N66" s="30" t="s">
        <v>3672</v>
      </c>
      <c r="O66" s="30" t="s">
        <v>3892</v>
      </c>
      <c r="P66" s="30" t="s">
        <v>156</v>
      </c>
      <c r="Q66" s="30">
        <v>2015</v>
      </c>
      <c r="R66" s="34" t="s">
        <v>5236</v>
      </c>
    </row>
    <row r="67" spans="1:18" hidden="1">
      <c r="A67" s="40" t="s">
        <v>6620</v>
      </c>
      <c r="B67" s="30" t="s">
        <v>6621</v>
      </c>
      <c r="C67" s="30" t="s">
        <v>3775</v>
      </c>
      <c r="D67" s="35">
        <v>42430</v>
      </c>
      <c r="E67" s="70">
        <v>11830.69</v>
      </c>
      <c r="F67" s="30" t="s">
        <v>4752</v>
      </c>
      <c r="G67" s="30" t="s">
        <v>6622</v>
      </c>
      <c r="H67" s="30" t="s">
        <v>1373</v>
      </c>
      <c r="I67" s="30" t="s">
        <v>3780</v>
      </c>
      <c r="J67" s="70">
        <v>-4833.5</v>
      </c>
      <c r="K67" s="70">
        <v>6997.19</v>
      </c>
      <c r="L67" s="70">
        <v>-76.06</v>
      </c>
      <c r="M67" s="30">
        <v>0</v>
      </c>
      <c r="N67" s="30" t="s">
        <v>3672</v>
      </c>
      <c r="O67" s="30" t="s">
        <v>3892</v>
      </c>
      <c r="P67" s="30" t="s">
        <v>156</v>
      </c>
      <c r="Q67" s="30">
        <v>2015</v>
      </c>
      <c r="R67" s="34">
        <v>152213.15221500001</v>
      </c>
    </row>
    <row r="68" spans="1:18" hidden="1">
      <c r="A68" s="40" t="s">
        <v>4823</v>
      </c>
      <c r="B68" s="30" t="s">
        <v>4824</v>
      </c>
      <c r="C68" s="30" t="s">
        <v>4825</v>
      </c>
      <c r="D68" s="35">
        <v>42278</v>
      </c>
      <c r="E68" s="70">
        <v>7762.58</v>
      </c>
      <c r="F68" s="30" t="s">
        <v>4752</v>
      </c>
      <c r="G68" s="30" t="s">
        <v>4826</v>
      </c>
      <c r="H68" s="30" t="s">
        <v>387</v>
      </c>
      <c r="I68" s="30" t="s">
        <v>3780</v>
      </c>
      <c r="J68" s="70">
        <v>-5186.4399999999996</v>
      </c>
      <c r="K68" s="70">
        <v>2576.14</v>
      </c>
      <c r="L68" s="70">
        <v>-66.06</v>
      </c>
      <c r="M68" s="30">
        <v>0</v>
      </c>
      <c r="N68" s="30" t="s">
        <v>3672</v>
      </c>
      <c r="O68" s="30" t="s">
        <v>3884</v>
      </c>
      <c r="P68" s="30" t="s">
        <v>61</v>
      </c>
      <c r="Q68" s="30">
        <v>2014</v>
      </c>
      <c r="R68" s="34" t="s">
        <v>4827</v>
      </c>
    </row>
    <row r="69" spans="1:18" hidden="1">
      <c r="A69" s="40" t="s">
        <v>6437</v>
      </c>
      <c r="B69" s="30" t="s">
        <v>6438</v>
      </c>
      <c r="C69" s="30" t="s">
        <v>6439</v>
      </c>
      <c r="D69" s="35">
        <v>42156</v>
      </c>
      <c r="E69" s="70">
        <v>3462.6</v>
      </c>
      <c r="F69" s="30" t="s">
        <v>4752</v>
      </c>
      <c r="G69" s="30" t="s">
        <v>6033</v>
      </c>
      <c r="H69" s="30" t="s">
        <v>503</v>
      </c>
      <c r="I69" s="30" t="s">
        <v>4359</v>
      </c>
      <c r="J69" s="70">
        <v>-1779.17</v>
      </c>
      <c r="K69" s="70">
        <v>1683.43</v>
      </c>
      <c r="L69" s="70">
        <v>-20.28</v>
      </c>
      <c r="M69" s="30">
        <v>0</v>
      </c>
      <c r="N69" s="30" t="s">
        <v>3672</v>
      </c>
      <c r="O69" s="30" t="s">
        <v>5484</v>
      </c>
      <c r="P69" s="30" t="s">
        <v>34</v>
      </c>
      <c r="Q69" s="30">
        <v>2013</v>
      </c>
      <c r="R69" s="34" t="s">
        <v>6440</v>
      </c>
    </row>
    <row r="70" spans="1:18" hidden="1">
      <c r="A70" s="40" t="s">
        <v>6441</v>
      </c>
      <c r="B70" s="30" t="s">
        <v>6438</v>
      </c>
      <c r="C70" s="30" t="s">
        <v>6439</v>
      </c>
      <c r="D70" s="35">
        <v>42156</v>
      </c>
      <c r="E70" s="70">
        <v>3462.6</v>
      </c>
      <c r="F70" s="30" t="s">
        <v>4752</v>
      </c>
      <c r="G70" s="30" t="s">
        <v>6033</v>
      </c>
      <c r="H70" s="30" t="s">
        <v>503</v>
      </c>
      <c r="I70" s="30" t="s">
        <v>4359</v>
      </c>
      <c r="J70" s="70">
        <v>-1779.17</v>
      </c>
      <c r="K70" s="70">
        <v>1683.43</v>
      </c>
      <c r="L70" s="70">
        <v>-20.28</v>
      </c>
      <c r="M70" s="30">
        <v>0</v>
      </c>
      <c r="N70" s="30" t="s">
        <v>3672</v>
      </c>
      <c r="O70" s="30" t="s">
        <v>5484</v>
      </c>
      <c r="P70" s="30" t="s">
        <v>34</v>
      </c>
      <c r="Q70" s="30">
        <v>2013</v>
      </c>
      <c r="R70" s="34" t="s">
        <v>6440</v>
      </c>
    </row>
    <row r="71" spans="1:18" hidden="1">
      <c r="A71" s="40" t="s">
        <v>6442</v>
      </c>
      <c r="B71" s="30" t="s">
        <v>6438</v>
      </c>
      <c r="C71" s="30" t="s">
        <v>6439</v>
      </c>
      <c r="D71" s="35">
        <v>42156</v>
      </c>
      <c r="E71" s="70">
        <v>3462.6</v>
      </c>
      <c r="F71" s="30" t="s">
        <v>4752</v>
      </c>
      <c r="G71" s="30" t="s">
        <v>6033</v>
      </c>
      <c r="H71" s="30" t="s">
        <v>503</v>
      </c>
      <c r="I71" s="30" t="s">
        <v>4359</v>
      </c>
      <c r="J71" s="70">
        <v>-1779.17</v>
      </c>
      <c r="K71" s="70">
        <v>1683.43</v>
      </c>
      <c r="L71" s="70">
        <v>-20.28</v>
      </c>
      <c r="M71" s="30">
        <v>0</v>
      </c>
      <c r="N71" s="30" t="s">
        <v>3672</v>
      </c>
      <c r="O71" s="30" t="s">
        <v>5484</v>
      </c>
      <c r="P71" s="30" t="s">
        <v>34</v>
      </c>
      <c r="Q71" s="30">
        <v>2013</v>
      </c>
      <c r="R71" s="34" t="s">
        <v>6440</v>
      </c>
    </row>
    <row r="72" spans="1:18" hidden="1">
      <c r="A72" s="40" t="s">
        <v>6443</v>
      </c>
      <c r="B72" s="30" t="s">
        <v>6438</v>
      </c>
      <c r="C72" s="30" t="s">
        <v>6439</v>
      </c>
      <c r="D72" s="35">
        <v>42156</v>
      </c>
      <c r="E72" s="70">
        <v>3462.6</v>
      </c>
      <c r="F72" s="30" t="s">
        <v>4752</v>
      </c>
      <c r="G72" s="30" t="s">
        <v>6033</v>
      </c>
      <c r="H72" s="30" t="s">
        <v>503</v>
      </c>
      <c r="I72" s="30" t="s">
        <v>4359</v>
      </c>
      <c r="J72" s="70">
        <v>-1779.17</v>
      </c>
      <c r="K72" s="70">
        <v>1683.43</v>
      </c>
      <c r="L72" s="70">
        <v>-20.28</v>
      </c>
      <c r="M72" s="30">
        <v>0</v>
      </c>
      <c r="N72" s="30" t="s">
        <v>3672</v>
      </c>
      <c r="O72" s="30" t="s">
        <v>5484</v>
      </c>
      <c r="P72" s="30" t="s">
        <v>34</v>
      </c>
      <c r="Q72" s="30">
        <v>2013</v>
      </c>
      <c r="R72" s="34" t="s">
        <v>6440</v>
      </c>
    </row>
    <row r="73" spans="1:18" hidden="1">
      <c r="A73" s="40" t="s">
        <v>6444</v>
      </c>
      <c r="B73" s="30" t="s">
        <v>6438</v>
      </c>
      <c r="C73" s="30" t="s">
        <v>6439</v>
      </c>
      <c r="D73" s="35">
        <v>42156</v>
      </c>
      <c r="E73" s="70">
        <v>3462.6</v>
      </c>
      <c r="F73" s="30" t="s">
        <v>4752</v>
      </c>
      <c r="G73" s="30" t="s">
        <v>6033</v>
      </c>
      <c r="H73" s="30" t="s">
        <v>503</v>
      </c>
      <c r="I73" s="30" t="s">
        <v>4359</v>
      </c>
      <c r="J73" s="70">
        <v>-1779.17</v>
      </c>
      <c r="K73" s="70">
        <v>1683.43</v>
      </c>
      <c r="L73" s="70">
        <v>-20.28</v>
      </c>
      <c r="M73" s="30">
        <v>0</v>
      </c>
      <c r="N73" s="30" t="s">
        <v>3672</v>
      </c>
      <c r="O73" s="30" t="s">
        <v>5484</v>
      </c>
      <c r="P73" s="30" t="s">
        <v>34</v>
      </c>
      <c r="Q73" s="30">
        <v>2013</v>
      </c>
      <c r="R73" s="34" t="s">
        <v>6440</v>
      </c>
    </row>
    <row r="74" spans="1:18" hidden="1">
      <c r="A74" s="40" t="s">
        <v>6445</v>
      </c>
      <c r="B74" s="30" t="s">
        <v>6438</v>
      </c>
      <c r="C74" s="30" t="s">
        <v>6446</v>
      </c>
      <c r="D74" s="35">
        <v>42156</v>
      </c>
      <c r="E74" s="70">
        <v>3462.6</v>
      </c>
      <c r="F74" s="30" t="s">
        <v>4752</v>
      </c>
      <c r="G74" s="30" t="s">
        <v>6033</v>
      </c>
      <c r="H74" s="30" t="s">
        <v>503</v>
      </c>
      <c r="I74" s="30" t="s">
        <v>4359</v>
      </c>
      <c r="J74" s="70">
        <v>-1779.17</v>
      </c>
      <c r="K74" s="70">
        <v>1683.43</v>
      </c>
      <c r="L74" s="70">
        <v>-20.28</v>
      </c>
      <c r="M74" s="30">
        <v>0</v>
      </c>
      <c r="N74" s="30" t="s">
        <v>3672</v>
      </c>
      <c r="O74" s="30" t="s">
        <v>5484</v>
      </c>
      <c r="P74" s="30" t="s">
        <v>34</v>
      </c>
      <c r="Q74" s="30">
        <v>2013</v>
      </c>
      <c r="R74" s="34" t="s">
        <v>6440</v>
      </c>
    </row>
    <row r="75" spans="1:18" hidden="1">
      <c r="A75" s="40" t="s">
        <v>8618</v>
      </c>
      <c r="B75" s="30" t="s">
        <v>8619</v>
      </c>
      <c r="C75" s="30" t="s">
        <v>8620</v>
      </c>
      <c r="D75" s="35">
        <v>42156</v>
      </c>
      <c r="E75" s="70">
        <v>15532.8</v>
      </c>
      <c r="F75" s="30" t="s">
        <v>4752</v>
      </c>
      <c r="G75" s="30" t="s">
        <v>8621</v>
      </c>
      <c r="H75" s="30" t="s">
        <v>319</v>
      </c>
      <c r="I75" s="30" t="s">
        <v>4359</v>
      </c>
      <c r="J75" s="70">
        <v>-7933.7</v>
      </c>
      <c r="K75" s="70">
        <v>7599.1</v>
      </c>
      <c r="L75" s="70">
        <v>-91.56</v>
      </c>
      <c r="M75" s="30">
        <v>0</v>
      </c>
      <c r="N75" s="30" t="s">
        <v>3672</v>
      </c>
      <c r="O75" s="30" t="s">
        <v>8055</v>
      </c>
      <c r="P75" s="30" t="s">
        <v>52</v>
      </c>
      <c r="Q75" s="30">
        <v>2008</v>
      </c>
      <c r="R75" s="34" t="s">
        <v>8622</v>
      </c>
    </row>
    <row r="76" spans="1:18" hidden="1">
      <c r="A76" s="40" t="s">
        <v>6367</v>
      </c>
      <c r="B76" s="30" t="s">
        <v>5705</v>
      </c>
      <c r="C76" s="30" t="s">
        <v>4751</v>
      </c>
      <c r="D76" s="35">
        <v>42125</v>
      </c>
      <c r="E76" s="70">
        <v>2391</v>
      </c>
      <c r="F76" s="30" t="s">
        <v>4752</v>
      </c>
      <c r="G76" s="30" t="s">
        <v>6368</v>
      </c>
      <c r="H76" s="30" t="s">
        <v>2065</v>
      </c>
      <c r="I76" s="30" t="s">
        <v>4373</v>
      </c>
      <c r="J76" s="70">
        <v>-1257.9000000000001</v>
      </c>
      <c r="K76" s="70">
        <v>1133.0999999999999</v>
      </c>
      <c r="L76" s="70">
        <v>-13.82</v>
      </c>
      <c r="M76" s="30">
        <v>0</v>
      </c>
      <c r="N76" s="30" t="s">
        <v>3672</v>
      </c>
      <c r="O76" s="30" t="s">
        <v>3679</v>
      </c>
      <c r="P76" s="30" t="s">
        <v>25</v>
      </c>
      <c r="Q76" s="30">
        <v>2015</v>
      </c>
      <c r="R76" s="34" t="s">
        <v>6369</v>
      </c>
    </row>
    <row r="77" spans="1:18" hidden="1">
      <c r="A77" s="40" t="s">
        <v>6413</v>
      </c>
      <c r="B77" s="30" t="s">
        <v>5705</v>
      </c>
      <c r="C77" s="30" t="s">
        <v>4751</v>
      </c>
      <c r="D77" s="35">
        <v>42125</v>
      </c>
      <c r="E77" s="70">
        <v>2391</v>
      </c>
      <c r="F77" s="30" t="s">
        <v>4752</v>
      </c>
      <c r="G77" s="30" t="s">
        <v>6368</v>
      </c>
      <c r="H77" s="30" t="s">
        <v>3697</v>
      </c>
      <c r="I77" s="30" t="s">
        <v>4373</v>
      </c>
      <c r="J77" s="70">
        <v>-1257.9000000000001</v>
      </c>
      <c r="K77" s="70">
        <v>1133.0999999999999</v>
      </c>
      <c r="L77" s="70">
        <v>-13.82</v>
      </c>
      <c r="M77" s="30">
        <v>0</v>
      </c>
      <c r="N77" s="30" t="s">
        <v>3672</v>
      </c>
      <c r="O77" s="30" t="s">
        <v>3699</v>
      </c>
      <c r="P77" s="30" t="s">
        <v>26</v>
      </c>
      <c r="Q77" s="30">
        <v>2015</v>
      </c>
      <c r="R77" s="34" t="s">
        <v>6369</v>
      </c>
    </row>
    <row r="78" spans="1:18" hidden="1">
      <c r="A78" s="40" t="s">
        <v>6414</v>
      </c>
      <c r="B78" s="30" t="s">
        <v>5705</v>
      </c>
      <c r="C78" s="30" t="s">
        <v>4751</v>
      </c>
      <c r="D78" s="35">
        <v>42125</v>
      </c>
      <c r="E78" s="70">
        <v>2565</v>
      </c>
      <c r="F78" s="30" t="s">
        <v>4752</v>
      </c>
      <c r="G78" s="30" t="s">
        <v>6368</v>
      </c>
      <c r="H78" s="30" t="s">
        <v>503</v>
      </c>
      <c r="I78" s="30" t="s">
        <v>4373</v>
      </c>
      <c r="J78" s="70">
        <v>-1343.14</v>
      </c>
      <c r="K78" s="70">
        <v>1221.8599999999999</v>
      </c>
      <c r="L78" s="70">
        <v>-14.9</v>
      </c>
      <c r="M78" s="30">
        <v>0</v>
      </c>
      <c r="N78" s="30" t="s">
        <v>3672</v>
      </c>
      <c r="O78" s="30" t="s">
        <v>5484</v>
      </c>
      <c r="P78" s="30" t="s">
        <v>34</v>
      </c>
      <c r="Q78" s="30">
        <v>2013</v>
      </c>
      <c r="R78" s="34" t="s">
        <v>6415</v>
      </c>
    </row>
    <row r="79" spans="1:18" hidden="1">
      <c r="A79" s="40" t="s">
        <v>6395</v>
      </c>
      <c r="B79" s="30" t="s">
        <v>6396</v>
      </c>
      <c r="C79" s="30" t="s">
        <v>6397</v>
      </c>
      <c r="D79" s="35">
        <v>42095</v>
      </c>
      <c r="E79" s="70">
        <v>3493.2</v>
      </c>
      <c r="F79" s="30" t="s">
        <v>4752</v>
      </c>
      <c r="G79" s="30" t="s">
        <v>6398</v>
      </c>
      <c r="H79" s="30" t="s">
        <v>387</v>
      </c>
      <c r="I79" s="30" t="s">
        <v>3780</v>
      </c>
      <c r="J79" s="70">
        <v>-2626.72</v>
      </c>
      <c r="K79" s="70">
        <v>866.48</v>
      </c>
      <c r="L79" s="70">
        <v>-26.26</v>
      </c>
      <c r="M79" s="30">
        <v>0</v>
      </c>
      <c r="N79" s="30" t="s">
        <v>3672</v>
      </c>
      <c r="O79" s="30" t="s">
        <v>3884</v>
      </c>
      <c r="P79" s="30" t="s">
        <v>61</v>
      </c>
      <c r="Q79" s="30">
        <v>2014</v>
      </c>
      <c r="R79" s="34" t="s">
        <v>6399</v>
      </c>
    </row>
    <row r="80" spans="1:18" hidden="1">
      <c r="A80" s="40" t="s">
        <v>2657</v>
      </c>
      <c r="B80" s="30" t="s">
        <v>2658</v>
      </c>
      <c r="C80" s="30" t="s">
        <v>6647</v>
      </c>
      <c r="D80" s="35">
        <v>42005</v>
      </c>
      <c r="E80" s="70">
        <v>30820.21</v>
      </c>
      <c r="F80" s="30" t="s">
        <v>4752</v>
      </c>
      <c r="G80" s="30" t="s">
        <v>6648</v>
      </c>
      <c r="H80" s="30" t="s">
        <v>1198</v>
      </c>
      <c r="I80" s="30" t="s">
        <v>3680</v>
      </c>
      <c r="J80" s="70">
        <v>-17457.75</v>
      </c>
      <c r="K80" s="70">
        <v>13362.46</v>
      </c>
      <c r="L80" s="70">
        <v>-171.31</v>
      </c>
      <c r="M80" s="30">
        <v>0</v>
      </c>
      <c r="N80" s="30" t="s">
        <v>3672</v>
      </c>
      <c r="O80" s="30" t="s">
        <v>3966</v>
      </c>
      <c r="P80" s="30" t="s">
        <v>163</v>
      </c>
      <c r="Q80" s="30">
        <v>2012</v>
      </c>
      <c r="R80" s="34" t="s">
        <v>6649</v>
      </c>
    </row>
    <row r="81" spans="1:18" hidden="1">
      <c r="A81" s="40" t="s">
        <v>8614</v>
      </c>
      <c r="B81" s="30" t="s">
        <v>8615</v>
      </c>
      <c r="C81" s="30" t="s">
        <v>4751</v>
      </c>
      <c r="D81" s="35">
        <v>42005</v>
      </c>
      <c r="E81" s="70">
        <v>2391</v>
      </c>
      <c r="F81" s="30" t="s">
        <v>4752</v>
      </c>
      <c r="G81" s="30" t="s">
        <v>8616</v>
      </c>
      <c r="H81" s="30" t="s">
        <v>439</v>
      </c>
      <c r="I81" s="30" t="s">
        <v>4373</v>
      </c>
      <c r="J81" s="70">
        <v>-1365.62</v>
      </c>
      <c r="K81" s="70">
        <v>1025.3800000000001</v>
      </c>
      <c r="L81" s="70">
        <v>-13.15</v>
      </c>
      <c r="M81" s="30">
        <v>0</v>
      </c>
      <c r="N81" s="30" t="s">
        <v>3672</v>
      </c>
      <c r="O81" s="30" t="s">
        <v>8562</v>
      </c>
      <c r="P81" s="30" t="s">
        <v>99</v>
      </c>
      <c r="Q81" s="30">
        <v>2014</v>
      </c>
      <c r="R81" s="34" t="s">
        <v>8617</v>
      </c>
    </row>
    <row r="82" spans="1:18" hidden="1">
      <c r="A82" s="40" t="s">
        <v>1647</v>
      </c>
      <c r="B82" s="30" t="s">
        <v>1218</v>
      </c>
      <c r="C82" s="30" t="s">
        <v>4751</v>
      </c>
      <c r="D82" s="35">
        <v>41913</v>
      </c>
      <c r="E82" s="70">
        <v>2391</v>
      </c>
      <c r="F82" s="30" t="s">
        <v>4752</v>
      </c>
      <c r="G82" s="30" t="s">
        <v>4753</v>
      </c>
      <c r="H82" s="30" t="s">
        <v>401</v>
      </c>
      <c r="I82" s="30" t="s">
        <v>4373</v>
      </c>
      <c r="J82" s="70">
        <v>-1444.88</v>
      </c>
      <c r="K82" s="70">
        <v>946.12</v>
      </c>
      <c r="L82" s="70">
        <v>-12.61</v>
      </c>
      <c r="M82" s="30">
        <v>0</v>
      </c>
      <c r="N82" s="30" t="s">
        <v>3672</v>
      </c>
      <c r="O82" s="30" t="s">
        <v>3744</v>
      </c>
      <c r="P82" s="30" t="s">
        <v>49</v>
      </c>
      <c r="Q82" s="30">
        <v>2014</v>
      </c>
      <c r="R82" s="34" t="s">
        <v>4754</v>
      </c>
    </row>
    <row r="83" spans="1:18" hidden="1">
      <c r="A83" s="40" t="s">
        <v>6634</v>
      </c>
      <c r="B83" s="30" t="s">
        <v>6635</v>
      </c>
      <c r="C83" s="30" t="s">
        <v>4751</v>
      </c>
      <c r="D83" s="35">
        <v>41913</v>
      </c>
      <c r="E83" s="70">
        <v>2391</v>
      </c>
      <c r="F83" s="30" t="s">
        <v>4752</v>
      </c>
      <c r="G83" s="30" t="s">
        <v>4799</v>
      </c>
      <c r="H83" s="30" t="s">
        <v>919</v>
      </c>
      <c r="I83" s="30" t="s">
        <v>4373</v>
      </c>
      <c r="J83" s="70">
        <v>-1444.88</v>
      </c>
      <c r="K83" s="70">
        <v>946.12</v>
      </c>
      <c r="L83" s="70">
        <v>-12.61</v>
      </c>
      <c r="M83" s="30">
        <v>0</v>
      </c>
      <c r="N83" s="30" t="s">
        <v>3672</v>
      </c>
      <c r="O83" s="30" t="s">
        <v>3823</v>
      </c>
      <c r="P83" s="30" t="s">
        <v>54</v>
      </c>
      <c r="Q83" s="30">
        <v>2014</v>
      </c>
      <c r="R83" s="34" t="s">
        <v>6636</v>
      </c>
    </row>
    <row r="84" spans="1:18" hidden="1">
      <c r="A84" s="40" t="s">
        <v>1676</v>
      </c>
      <c r="B84" s="30" t="s">
        <v>1218</v>
      </c>
      <c r="C84" s="30" t="s">
        <v>6637</v>
      </c>
      <c r="D84" s="35">
        <v>41913</v>
      </c>
      <c r="E84" s="70">
        <v>2391</v>
      </c>
      <c r="F84" s="30" t="s">
        <v>4752</v>
      </c>
      <c r="G84" s="30" t="s">
        <v>4753</v>
      </c>
      <c r="H84" s="30" t="s">
        <v>1677</v>
      </c>
      <c r="I84" s="30" t="s">
        <v>4373</v>
      </c>
      <c r="J84" s="70">
        <v>-1444.88</v>
      </c>
      <c r="K84" s="70">
        <v>946.12</v>
      </c>
      <c r="L84" s="70">
        <v>-12.61</v>
      </c>
      <c r="M84" s="30">
        <v>0</v>
      </c>
      <c r="N84" s="30" t="s">
        <v>3672</v>
      </c>
      <c r="O84" s="30" t="s">
        <v>4172</v>
      </c>
      <c r="P84" s="30" t="s">
        <v>141</v>
      </c>
      <c r="Q84" s="30">
        <v>2014</v>
      </c>
      <c r="R84" s="34" t="s">
        <v>6638</v>
      </c>
    </row>
    <row r="85" spans="1:18" hidden="1">
      <c r="A85" s="40" t="s">
        <v>1217</v>
      </c>
      <c r="B85" s="30" t="s">
        <v>1218</v>
      </c>
      <c r="C85" s="30" t="s">
        <v>6637</v>
      </c>
      <c r="D85" s="35">
        <v>41913</v>
      </c>
      <c r="E85" s="70">
        <v>2391</v>
      </c>
      <c r="F85" s="30" t="s">
        <v>4752</v>
      </c>
      <c r="G85" s="30" t="s">
        <v>4753</v>
      </c>
      <c r="H85" s="30" t="s">
        <v>944</v>
      </c>
      <c r="I85" s="30" t="s">
        <v>4373</v>
      </c>
      <c r="J85" s="70">
        <v>-1444.88</v>
      </c>
      <c r="K85" s="70">
        <v>946.12</v>
      </c>
      <c r="L85" s="70">
        <v>-12.61</v>
      </c>
      <c r="M85" s="30">
        <v>0</v>
      </c>
      <c r="N85" s="30" t="s">
        <v>3672</v>
      </c>
      <c r="O85" s="30" t="s">
        <v>3962</v>
      </c>
      <c r="P85" s="30" t="s">
        <v>27</v>
      </c>
      <c r="Q85" s="30">
        <v>2014</v>
      </c>
      <c r="R85" s="34" t="s">
        <v>6638</v>
      </c>
    </row>
    <row r="86" spans="1:18" hidden="1">
      <c r="A86" s="40" t="s">
        <v>1256</v>
      </c>
      <c r="B86" s="30" t="s">
        <v>1218</v>
      </c>
      <c r="C86" s="30" t="s">
        <v>6637</v>
      </c>
      <c r="D86" s="35">
        <v>41913</v>
      </c>
      <c r="E86" s="70">
        <v>2391</v>
      </c>
      <c r="F86" s="30" t="s">
        <v>4752</v>
      </c>
      <c r="G86" s="30" t="s">
        <v>4753</v>
      </c>
      <c r="H86" s="30" t="s">
        <v>1257</v>
      </c>
      <c r="I86" s="30" t="s">
        <v>4373</v>
      </c>
      <c r="J86" s="70">
        <v>-1444.88</v>
      </c>
      <c r="K86" s="70">
        <v>946.12</v>
      </c>
      <c r="L86" s="70">
        <v>-12.61</v>
      </c>
      <c r="M86" s="30">
        <v>0</v>
      </c>
      <c r="N86" s="30" t="s">
        <v>3672</v>
      </c>
      <c r="O86" s="30" t="s">
        <v>7988</v>
      </c>
      <c r="P86" s="30" t="s">
        <v>171</v>
      </c>
      <c r="Q86" s="30">
        <v>2013</v>
      </c>
      <c r="R86" s="34" t="s">
        <v>6638</v>
      </c>
    </row>
    <row r="87" spans="1:18" hidden="1">
      <c r="A87" s="40" t="s">
        <v>2643</v>
      </c>
      <c r="B87" s="30" t="s">
        <v>2644</v>
      </c>
      <c r="C87" s="30" t="s">
        <v>8556</v>
      </c>
      <c r="D87" s="35">
        <v>41913</v>
      </c>
      <c r="E87" s="70">
        <v>17577.39</v>
      </c>
      <c r="F87" s="30" t="s">
        <v>4752</v>
      </c>
      <c r="G87" s="30" t="s">
        <v>8557</v>
      </c>
      <c r="H87" s="30" t="s">
        <v>354</v>
      </c>
      <c r="I87" s="30" t="s">
        <v>3680</v>
      </c>
      <c r="J87" s="70">
        <v>-10537.52</v>
      </c>
      <c r="K87" s="70">
        <v>7039.87</v>
      </c>
      <c r="L87" s="70">
        <v>-93.87</v>
      </c>
      <c r="M87" s="30">
        <v>0</v>
      </c>
      <c r="N87" s="30" t="s">
        <v>3672</v>
      </c>
      <c r="O87" s="30" t="s">
        <v>3792</v>
      </c>
      <c r="P87" s="30" t="s">
        <v>96</v>
      </c>
      <c r="Q87" s="30">
        <v>2014</v>
      </c>
      <c r="R87" s="34" t="s">
        <v>8558</v>
      </c>
    </row>
    <row r="88" spans="1:18" hidden="1">
      <c r="A88" s="40" t="s">
        <v>1291</v>
      </c>
      <c r="B88" s="30" t="s">
        <v>1218</v>
      </c>
      <c r="C88" s="30" t="s">
        <v>4751</v>
      </c>
      <c r="D88" s="35">
        <v>41913</v>
      </c>
      <c r="E88" s="70">
        <v>2391</v>
      </c>
      <c r="F88" s="30" t="s">
        <v>4752</v>
      </c>
      <c r="G88" s="30" t="s">
        <v>4753</v>
      </c>
      <c r="H88" s="30" t="s">
        <v>738</v>
      </c>
      <c r="I88" s="30" t="s">
        <v>4373</v>
      </c>
      <c r="J88" s="70">
        <v>-1444.88</v>
      </c>
      <c r="K88" s="70">
        <v>946.12</v>
      </c>
      <c r="L88" s="70">
        <v>-12.61</v>
      </c>
      <c r="M88" s="30">
        <v>0</v>
      </c>
      <c r="N88" s="30" t="s">
        <v>3672</v>
      </c>
      <c r="O88" s="30" t="s">
        <v>4206</v>
      </c>
      <c r="P88" s="30" t="s">
        <v>120</v>
      </c>
      <c r="Q88" s="30">
        <v>2014</v>
      </c>
      <c r="R88" s="34" t="s">
        <v>6638</v>
      </c>
    </row>
    <row r="89" spans="1:18" hidden="1">
      <c r="A89" s="40" t="s">
        <v>8623</v>
      </c>
      <c r="B89" s="30" t="s">
        <v>1218</v>
      </c>
      <c r="C89" s="30" t="s">
        <v>4751</v>
      </c>
      <c r="D89" s="35">
        <v>41913</v>
      </c>
      <c r="E89" s="70">
        <v>2391</v>
      </c>
      <c r="F89" s="30" t="s">
        <v>4752</v>
      </c>
      <c r="G89" s="30" t="s">
        <v>4753</v>
      </c>
      <c r="H89" s="30" t="s">
        <v>319</v>
      </c>
      <c r="I89" s="30" t="s">
        <v>4373</v>
      </c>
      <c r="J89" s="70">
        <v>-1444.88</v>
      </c>
      <c r="K89" s="70">
        <v>946.12</v>
      </c>
      <c r="L89" s="70">
        <v>-12.61</v>
      </c>
      <c r="M89" s="30">
        <v>0</v>
      </c>
      <c r="N89" s="30" t="s">
        <v>3672</v>
      </c>
      <c r="O89" s="30" t="s">
        <v>8361</v>
      </c>
      <c r="P89" s="30" t="s">
        <v>52</v>
      </c>
      <c r="Q89" s="30">
        <v>2014</v>
      </c>
      <c r="R89" s="34" t="s">
        <v>4754</v>
      </c>
    </row>
    <row r="90" spans="1:18" hidden="1">
      <c r="A90" s="40" t="s">
        <v>8624</v>
      </c>
      <c r="B90" s="30" t="s">
        <v>1218</v>
      </c>
      <c r="C90" s="30" t="s">
        <v>4751</v>
      </c>
      <c r="D90" s="35">
        <v>41913</v>
      </c>
      <c r="E90" s="70">
        <v>2391</v>
      </c>
      <c r="F90" s="30" t="s">
        <v>4752</v>
      </c>
      <c r="G90" s="30" t="s">
        <v>4753</v>
      </c>
      <c r="H90" s="30" t="s">
        <v>1424</v>
      </c>
      <c r="I90" s="30" t="s">
        <v>4373</v>
      </c>
      <c r="J90" s="70">
        <v>-1444.88</v>
      </c>
      <c r="K90" s="70">
        <v>946.12</v>
      </c>
      <c r="L90" s="70">
        <v>-12.61</v>
      </c>
      <c r="M90" s="30">
        <v>0</v>
      </c>
      <c r="N90" s="30" t="s">
        <v>3672</v>
      </c>
      <c r="O90" s="30" t="s">
        <v>3757</v>
      </c>
      <c r="P90" s="30" t="s">
        <v>176</v>
      </c>
      <c r="Q90" s="30">
        <v>2014</v>
      </c>
      <c r="R90" s="34" t="s">
        <v>4754</v>
      </c>
    </row>
    <row r="91" spans="1:18" hidden="1">
      <c r="A91" s="40" t="s">
        <v>8625</v>
      </c>
      <c r="B91" s="30" t="s">
        <v>1218</v>
      </c>
      <c r="C91" s="30" t="s">
        <v>4751</v>
      </c>
      <c r="D91" s="35">
        <v>41913</v>
      </c>
      <c r="E91" s="70">
        <v>2391</v>
      </c>
      <c r="F91" s="30" t="s">
        <v>4752</v>
      </c>
      <c r="G91" s="30" t="s">
        <v>8627</v>
      </c>
      <c r="H91" s="30" t="s">
        <v>8129</v>
      </c>
      <c r="I91" s="30" t="s">
        <v>4373</v>
      </c>
      <c r="J91" s="70">
        <v>-1444.88</v>
      </c>
      <c r="K91" s="70">
        <v>946.12</v>
      </c>
      <c r="L91" s="70">
        <v>-12.61</v>
      </c>
      <c r="M91" s="30">
        <v>0</v>
      </c>
      <c r="N91" s="30" t="s">
        <v>3672</v>
      </c>
      <c r="O91" s="30" t="s">
        <v>8626</v>
      </c>
      <c r="P91" s="30" t="s">
        <v>18</v>
      </c>
      <c r="Q91" s="30">
        <v>2014</v>
      </c>
      <c r="R91" s="34" t="s">
        <v>4754</v>
      </c>
    </row>
    <row r="92" spans="1:18" hidden="1">
      <c r="A92" s="40" t="s">
        <v>8628</v>
      </c>
      <c r="B92" s="30" t="s">
        <v>1218</v>
      </c>
      <c r="C92" s="30" t="s">
        <v>6637</v>
      </c>
      <c r="D92" s="35">
        <v>41913</v>
      </c>
      <c r="E92" s="70">
        <v>2391</v>
      </c>
      <c r="F92" s="30" t="s">
        <v>4752</v>
      </c>
      <c r="G92" s="30" t="s">
        <v>4753</v>
      </c>
      <c r="H92" s="30" t="s">
        <v>426</v>
      </c>
      <c r="I92" s="30" t="s">
        <v>4373</v>
      </c>
      <c r="J92" s="70">
        <v>-1444.88</v>
      </c>
      <c r="K92" s="70">
        <v>946.12</v>
      </c>
      <c r="L92" s="70">
        <v>-12.61</v>
      </c>
      <c r="M92" s="30">
        <v>0</v>
      </c>
      <c r="N92" s="30" t="s">
        <v>3672</v>
      </c>
      <c r="O92" s="30" t="s">
        <v>7857</v>
      </c>
      <c r="P92" s="30" t="s">
        <v>103</v>
      </c>
      <c r="Q92" s="30">
        <v>2014</v>
      </c>
      <c r="R92" s="34" t="s">
        <v>4754</v>
      </c>
    </row>
    <row r="93" spans="1:18" hidden="1">
      <c r="A93" s="40" t="s">
        <v>4837</v>
      </c>
      <c r="B93" s="30" t="s">
        <v>4838</v>
      </c>
      <c r="C93" s="30"/>
      <c r="D93" s="35">
        <v>41730</v>
      </c>
      <c r="E93" s="70">
        <v>2057.88</v>
      </c>
      <c r="F93" s="30" t="s">
        <v>4752</v>
      </c>
      <c r="G93" s="30" t="s">
        <v>4839</v>
      </c>
      <c r="H93" s="30" t="s">
        <v>1373</v>
      </c>
      <c r="I93" s="30" t="s">
        <v>3780</v>
      </c>
      <c r="J93" s="70">
        <v>-1371.95</v>
      </c>
      <c r="K93" s="70">
        <v>685.93</v>
      </c>
      <c r="L93" s="70">
        <v>-9.94</v>
      </c>
      <c r="M93" s="30">
        <v>0</v>
      </c>
      <c r="N93" s="30" t="s">
        <v>3672</v>
      </c>
      <c r="O93" s="30" t="s">
        <v>3892</v>
      </c>
      <c r="P93" s="30" t="s">
        <v>156</v>
      </c>
      <c r="Q93" s="30">
        <v>2014</v>
      </c>
      <c r="R93" s="34" t="s">
        <v>4840</v>
      </c>
    </row>
    <row r="94" spans="1:18" hidden="1">
      <c r="A94" s="40" t="s">
        <v>5693</v>
      </c>
      <c r="B94" s="30" t="s">
        <v>5694</v>
      </c>
      <c r="C94" s="30" t="s">
        <v>5695</v>
      </c>
      <c r="D94" s="35">
        <v>41699</v>
      </c>
      <c r="E94" s="70">
        <v>5515.78</v>
      </c>
      <c r="F94" s="30" t="s">
        <v>4752</v>
      </c>
      <c r="G94" s="30" t="s">
        <v>4723</v>
      </c>
      <c r="H94" s="30" t="s">
        <v>1526</v>
      </c>
      <c r="I94" s="30" t="s">
        <v>3680</v>
      </c>
      <c r="J94" s="70">
        <v>-3720.24</v>
      </c>
      <c r="K94" s="70">
        <v>1795.54</v>
      </c>
      <c r="L94" s="70">
        <v>-26.4</v>
      </c>
      <c r="M94" s="30">
        <v>0</v>
      </c>
      <c r="N94" s="30" t="s">
        <v>3672</v>
      </c>
      <c r="O94" s="30" t="s">
        <v>4123</v>
      </c>
      <c r="P94" s="30" t="s">
        <v>160</v>
      </c>
      <c r="Q94" s="30">
        <v>2014</v>
      </c>
      <c r="R94" s="34"/>
    </row>
    <row r="95" spans="1:18" hidden="1">
      <c r="A95" s="40" t="s">
        <v>5696</v>
      </c>
      <c r="B95" s="30" t="s">
        <v>5697</v>
      </c>
      <c r="C95" s="30" t="s">
        <v>5698</v>
      </c>
      <c r="D95" s="35">
        <v>41671</v>
      </c>
      <c r="E95" s="70">
        <v>5193.26</v>
      </c>
      <c r="F95" s="30" t="s">
        <v>4752</v>
      </c>
      <c r="G95" s="30" t="s">
        <v>5699</v>
      </c>
      <c r="H95" s="30" t="s">
        <v>2196</v>
      </c>
      <c r="I95" s="30" t="s">
        <v>3780</v>
      </c>
      <c r="J95" s="70">
        <v>-3567.51</v>
      </c>
      <c r="K95" s="70">
        <v>1625.75</v>
      </c>
      <c r="L95" s="70">
        <v>-24.27</v>
      </c>
      <c r="M95" s="30">
        <v>0</v>
      </c>
      <c r="N95" s="30" t="s">
        <v>3672</v>
      </c>
      <c r="O95" s="30" t="s">
        <v>3776</v>
      </c>
      <c r="P95" s="30" t="s">
        <v>117</v>
      </c>
      <c r="Q95" s="30">
        <v>2013</v>
      </c>
      <c r="R95" s="34" t="s">
        <v>5700</v>
      </c>
    </row>
    <row r="96" spans="1:18" hidden="1">
      <c r="A96" s="40" t="s">
        <v>2184</v>
      </c>
      <c r="B96" s="30" t="s">
        <v>2185</v>
      </c>
      <c r="C96" s="30" t="s">
        <v>5608</v>
      </c>
      <c r="D96" s="35">
        <v>41518</v>
      </c>
      <c r="E96" s="70">
        <v>4960.72</v>
      </c>
      <c r="F96" s="30" t="s">
        <v>4752</v>
      </c>
      <c r="G96" s="30" t="s">
        <v>5609</v>
      </c>
      <c r="H96" s="30" t="s">
        <v>354</v>
      </c>
      <c r="I96" s="30" t="s">
        <v>3680</v>
      </c>
      <c r="J96" s="70">
        <v>-3644.77</v>
      </c>
      <c r="K96" s="70">
        <v>1315.95</v>
      </c>
      <c r="L96" s="70">
        <v>-21.22</v>
      </c>
      <c r="M96" s="30">
        <v>0</v>
      </c>
      <c r="N96" s="30" t="s">
        <v>3672</v>
      </c>
      <c r="O96" s="30" t="s">
        <v>3792</v>
      </c>
      <c r="P96" s="30" t="s">
        <v>96</v>
      </c>
      <c r="Q96" s="30">
        <v>2013</v>
      </c>
      <c r="R96" s="34"/>
    </row>
    <row r="97" spans="1:18" hidden="1">
      <c r="A97" s="40" t="s">
        <v>5547</v>
      </c>
      <c r="B97" s="30" t="s">
        <v>5291</v>
      </c>
      <c r="C97" s="30" t="s">
        <v>5548</v>
      </c>
      <c r="D97" s="35">
        <v>41487</v>
      </c>
      <c r="E97" s="70">
        <v>4186.08</v>
      </c>
      <c r="F97" s="30" t="s">
        <v>4752</v>
      </c>
      <c r="G97" s="30" t="s">
        <v>5549</v>
      </c>
      <c r="H97" s="30" t="s">
        <v>328</v>
      </c>
      <c r="I97" s="30" t="s">
        <v>3680</v>
      </c>
      <c r="J97" s="70">
        <v>-3136.01</v>
      </c>
      <c r="K97" s="70">
        <v>1050.07</v>
      </c>
      <c r="L97" s="70">
        <v>-17.21</v>
      </c>
      <c r="M97" s="30">
        <v>0</v>
      </c>
      <c r="N97" s="30" t="s">
        <v>3672</v>
      </c>
      <c r="O97" s="30" t="s">
        <v>4141</v>
      </c>
      <c r="P97" s="30" t="s">
        <v>35</v>
      </c>
      <c r="Q97" s="30">
        <v>2013</v>
      </c>
      <c r="R97" s="34" t="s">
        <v>5550</v>
      </c>
    </row>
    <row r="98" spans="1:18" hidden="1">
      <c r="A98" s="40" t="s">
        <v>5564</v>
      </c>
      <c r="B98" s="30" t="s">
        <v>5565</v>
      </c>
      <c r="C98" s="30" t="s">
        <v>5566</v>
      </c>
      <c r="D98" s="35">
        <v>41487</v>
      </c>
      <c r="E98" s="70">
        <v>96765.6</v>
      </c>
      <c r="F98" s="30" t="s">
        <v>4752</v>
      </c>
      <c r="G98" s="30" t="s">
        <v>5567</v>
      </c>
      <c r="H98" s="30" t="s">
        <v>3817</v>
      </c>
      <c r="I98" s="30" t="s">
        <v>3780</v>
      </c>
      <c r="J98" s="70">
        <v>-72038.61</v>
      </c>
      <c r="K98" s="70">
        <v>24726.99</v>
      </c>
      <c r="L98" s="70">
        <v>-405.36</v>
      </c>
      <c r="M98" s="30">
        <v>0</v>
      </c>
      <c r="N98" s="30" t="s">
        <v>3672</v>
      </c>
      <c r="O98" s="30" t="s">
        <v>3818</v>
      </c>
      <c r="P98" s="30" t="s">
        <v>3819</v>
      </c>
      <c r="Q98" s="30">
        <v>2013</v>
      </c>
      <c r="R98" s="34" t="s">
        <v>5568</v>
      </c>
    </row>
    <row r="99" spans="1:18" hidden="1">
      <c r="A99" s="40" t="s">
        <v>5590</v>
      </c>
      <c r="B99" s="30" t="s">
        <v>5291</v>
      </c>
      <c r="C99" s="30" t="s">
        <v>5292</v>
      </c>
      <c r="D99" s="35">
        <v>41487</v>
      </c>
      <c r="E99" s="70">
        <v>4186.08</v>
      </c>
      <c r="F99" s="30" t="s">
        <v>4752</v>
      </c>
      <c r="G99" s="30" t="s">
        <v>5591</v>
      </c>
      <c r="H99" s="30" t="s">
        <v>604</v>
      </c>
      <c r="I99" s="30" t="s">
        <v>3680</v>
      </c>
      <c r="J99" s="70">
        <v>-3136.01</v>
      </c>
      <c r="K99" s="70">
        <v>1050.07</v>
      </c>
      <c r="L99" s="70">
        <v>-17.21</v>
      </c>
      <c r="M99" s="30">
        <v>0</v>
      </c>
      <c r="N99" s="30" t="s">
        <v>3672</v>
      </c>
      <c r="O99" s="30" t="s">
        <v>3954</v>
      </c>
      <c r="P99" s="30" t="s">
        <v>68</v>
      </c>
      <c r="Q99" s="30">
        <v>2013</v>
      </c>
      <c r="R99" s="34" t="s">
        <v>5592</v>
      </c>
    </row>
    <row r="100" spans="1:18" hidden="1">
      <c r="A100" s="40" t="s">
        <v>5474</v>
      </c>
      <c r="B100" s="30" t="s">
        <v>5475</v>
      </c>
      <c r="C100" s="30" t="s">
        <v>5476</v>
      </c>
      <c r="D100" s="35">
        <v>41426</v>
      </c>
      <c r="E100" s="70">
        <v>1825.2</v>
      </c>
      <c r="F100" s="30" t="s">
        <v>4752</v>
      </c>
      <c r="G100" s="30" t="s">
        <v>5478</v>
      </c>
      <c r="H100" s="30" t="s">
        <v>503</v>
      </c>
      <c r="I100" s="30" t="s">
        <v>3751</v>
      </c>
      <c r="J100" s="70">
        <v>-1410.58</v>
      </c>
      <c r="K100" s="70">
        <v>414.62</v>
      </c>
      <c r="L100" s="70">
        <v>-7.03</v>
      </c>
      <c r="M100" s="30">
        <v>0</v>
      </c>
      <c r="N100" s="30" t="s">
        <v>3672</v>
      </c>
      <c r="O100" s="30" t="s">
        <v>5477</v>
      </c>
      <c r="P100" s="30" t="s">
        <v>34</v>
      </c>
      <c r="Q100" s="30">
        <v>2012</v>
      </c>
      <c r="R100" s="34"/>
    </row>
    <row r="101" spans="1:18" hidden="1">
      <c r="A101" s="40" t="s">
        <v>5479</v>
      </c>
      <c r="B101" s="30" t="s">
        <v>5475</v>
      </c>
      <c r="C101" s="30" t="s">
        <v>5480</v>
      </c>
      <c r="D101" s="35">
        <v>41426</v>
      </c>
      <c r="E101" s="70">
        <v>1825.2</v>
      </c>
      <c r="F101" s="30" t="s">
        <v>4752</v>
      </c>
      <c r="G101" s="30" t="s">
        <v>5481</v>
      </c>
      <c r="H101" s="30" t="s">
        <v>503</v>
      </c>
      <c r="I101" s="30" t="s">
        <v>3751</v>
      </c>
      <c r="J101" s="70">
        <v>-1410.58</v>
      </c>
      <c r="K101" s="70">
        <v>414.62</v>
      </c>
      <c r="L101" s="70">
        <v>-7.03</v>
      </c>
      <c r="M101" s="30">
        <v>0</v>
      </c>
      <c r="N101" s="30" t="s">
        <v>3672</v>
      </c>
      <c r="O101" s="30" t="s">
        <v>4343</v>
      </c>
      <c r="P101" s="30" t="s">
        <v>34</v>
      </c>
      <c r="Q101" s="30">
        <v>2012</v>
      </c>
      <c r="R101" s="34" t="s">
        <v>5482</v>
      </c>
    </row>
    <row r="102" spans="1:18" hidden="1">
      <c r="A102" s="40" t="s">
        <v>5483</v>
      </c>
      <c r="B102" s="30" t="s">
        <v>5475</v>
      </c>
      <c r="C102" s="30" t="s">
        <v>5476</v>
      </c>
      <c r="D102" s="35">
        <v>41426</v>
      </c>
      <c r="E102" s="70">
        <v>1825.2</v>
      </c>
      <c r="F102" s="30" t="s">
        <v>4752</v>
      </c>
      <c r="G102" s="30" t="s">
        <v>5478</v>
      </c>
      <c r="H102" s="30" t="s">
        <v>503</v>
      </c>
      <c r="I102" s="30" t="s">
        <v>3751</v>
      </c>
      <c r="J102" s="70">
        <v>-1410.58</v>
      </c>
      <c r="K102" s="70">
        <v>414.62</v>
      </c>
      <c r="L102" s="70">
        <v>-7.03</v>
      </c>
      <c r="M102" s="30">
        <v>0</v>
      </c>
      <c r="N102" s="30" t="s">
        <v>3672</v>
      </c>
      <c r="O102" s="30" t="s">
        <v>5484</v>
      </c>
      <c r="P102" s="30" t="s">
        <v>34</v>
      </c>
      <c r="Q102" s="30">
        <v>2012</v>
      </c>
      <c r="R102" s="34" t="s">
        <v>5482</v>
      </c>
    </row>
    <row r="103" spans="1:18" hidden="1">
      <c r="A103" s="40" t="s">
        <v>2135</v>
      </c>
      <c r="B103" s="30" t="s">
        <v>2136</v>
      </c>
      <c r="C103" s="30" t="s">
        <v>5529</v>
      </c>
      <c r="D103" s="35">
        <v>41426</v>
      </c>
      <c r="E103" s="70">
        <v>23161.200000000001</v>
      </c>
      <c r="F103" s="30" t="s">
        <v>4752</v>
      </c>
      <c r="G103" s="30" t="s">
        <v>5486</v>
      </c>
      <c r="H103" s="30" t="s">
        <v>393</v>
      </c>
      <c r="I103" s="30" t="s">
        <v>3680</v>
      </c>
      <c r="J103" s="70">
        <v>-17700.62</v>
      </c>
      <c r="K103" s="70">
        <v>5460.58</v>
      </c>
      <c r="L103" s="70">
        <v>-92.55</v>
      </c>
      <c r="M103" s="30">
        <v>0</v>
      </c>
      <c r="N103" s="30" t="s">
        <v>3672</v>
      </c>
      <c r="O103" s="30" t="s">
        <v>3785</v>
      </c>
      <c r="P103" s="30" t="s">
        <v>70</v>
      </c>
      <c r="Q103" s="30">
        <v>2013</v>
      </c>
      <c r="R103" s="34" t="s">
        <v>5530</v>
      </c>
    </row>
    <row r="104" spans="1:18" hidden="1">
      <c r="A104" s="40" t="s">
        <v>2138</v>
      </c>
      <c r="B104" s="30" t="s">
        <v>2139</v>
      </c>
      <c r="C104" s="30" t="s">
        <v>5531</v>
      </c>
      <c r="D104" s="35">
        <v>41426</v>
      </c>
      <c r="E104" s="70">
        <v>9750</v>
      </c>
      <c r="F104" s="30" t="s">
        <v>4752</v>
      </c>
      <c r="G104" s="30" t="s">
        <v>5532</v>
      </c>
      <c r="H104" s="30" t="s">
        <v>393</v>
      </c>
      <c r="I104" s="30" t="s">
        <v>3680</v>
      </c>
      <c r="J104" s="70">
        <v>-7462.57</v>
      </c>
      <c r="K104" s="70">
        <v>2287.4299999999998</v>
      </c>
      <c r="L104" s="70">
        <v>-38.770000000000003</v>
      </c>
      <c r="M104" s="30">
        <v>0</v>
      </c>
      <c r="N104" s="30" t="s">
        <v>4950</v>
      </c>
      <c r="O104" s="30" t="s">
        <v>3785</v>
      </c>
      <c r="P104" s="30" t="s">
        <v>70</v>
      </c>
      <c r="Q104" s="30">
        <v>2013</v>
      </c>
      <c r="R104" s="34" t="s">
        <v>5533</v>
      </c>
    </row>
    <row r="105" spans="1:18" hidden="1">
      <c r="A105" s="40" t="s">
        <v>5551</v>
      </c>
      <c r="B105" s="30" t="s">
        <v>5552</v>
      </c>
      <c r="C105" s="30" t="s">
        <v>5480</v>
      </c>
      <c r="D105" s="35">
        <v>41426</v>
      </c>
      <c r="E105" s="70">
        <v>1825.2</v>
      </c>
      <c r="F105" s="30" t="s">
        <v>4752</v>
      </c>
      <c r="G105" s="30" t="s">
        <v>5553</v>
      </c>
      <c r="H105" s="30" t="s">
        <v>1526</v>
      </c>
      <c r="I105" s="30" t="s">
        <v>3751</v>
      </c>
      <c r="J105" s="70">
        <v>-1410.58</v>
      </c>
      <c r="K105" s="70">
        <v>414.62</v>
      </c>
      <c r="L105" s="70">
        <v>-7.03</v>
      </c>
      <c r="M105" s="30">
        <v>0</v>
      </c>
      <c r="N105" s="30" t="s">
        <v>3672</v>
      </c>
      <c r="O105" s="30" t="s">
        <v>4123</v>
      </c>
      <c r="P105" s="30" t="s">
        <v>160</v>
      </c>
      <c r="Q105" s="30">
        <v>2012</v>
      </c>
      <c r="R105" s="34" t="s">
        <v>5554</v>
      </c>
    </row>
    <row r="106" spans="1:18" hidden="1">
      <c r="A106" s="40" t="s">
        <v>5555</v>
      </c>
      <c r="B106" s="30" t="s">
        <v>5556</v>
      </c>
      <c r="C106" s="30" t="s">
        <v>5557</v>
      </c>
      <c r="D106" s="35">
        <v>41426</v>
      </c>
      <c r="E106" s="70">
        <v>2157.6</v>
      </c>
      <c r="F106" s="30" t="s">
        <v>4752</v>
      </c>
      <c r="G106" s="30" t="s">
        <v>5558</v>
      </c>
      <c r="H106" s="30" t="s">
        <v>1522</v>
      </c>
      <c r="I106" s="30" t="s">
        <v>3751</v>
      </c>
      <c r="J106" s="70">
        <v>-1648.99</v>
      </c>
      <c r="K106" s="70">
        <v>508.61</v>
      </c>
      <c r="L106" s="70">
        <v>-8.6199999999999992</v>
      </c>
      <c r="M106" s="30">
        <v>0</v>
      </c>
      <c r="N106" s="30" t="s">
        <v>3672</v>
      </c>
      <c r="O106" s="30" t="s">
        <v>3991</v>
      </c>
      <c r="P106" s="30" t="s">
        <v>1521</v>
      </c>
      <c r="Q106" s="30">
        <v>2012</v>
      </c>
      <c r="R106" s="34" t="s">
        <v>5559</v>
      </c>
    </row>
    <row r="107" spans="1:18" hidden="1">
      <c r="A107" s="40" t="s">
        <v>5290</v>
      </c>
      <c r="B107" s="30" t="s">
        <v>5291</v>
      </c>
      <c r="C107" s="30" t="s">
        <v>5292</v>
      </c>
      <c r="D107" s="35">
        <v>41395</v>
      </c>
      <c r="E107" s="70">
        <v>6447</v>
      </c>
      <c r="F107" s="30" t="s">
        <v>4752</v>
      </c>
      <c r="G107" s="30" t="s">
        <v>5293</v>
      </c>
      <c r="H107" s="30" t="s">
        <v>689</v>
      </c>
      <c r="I107" s="30" t="s">
        <v>3680</v>
      </c>
      <c r="J107" s="70">
        <v>-4999.09</v>
      </c>
      <c r="K107" s="70">
        <v>1447.91</v>
      </c>
      <c r="L107" s="70">
        <v>-24.96</v>
      </c>
      <c r="M107" s="30">
        <v>0</v>
      </c>
      <c r="N107" s="30" t="s">
        <v>3672</v>
      </c>
      <c r="O107" s="30" t="s">
        <v>3994</v>
      </c>
      <c r="P107" s="30" t="s">
        <v>28</v>
      </c>
      <c r="Q107" s="30">
        <v>2012</v>
      </c>
      <c r="R107" s="34" t="s">
        <v>5294</v>
      </c>
    </row>
    <row r="108" spans="1:18" hidden="1">
      <c r="A108" s="40" t="s">
        <v>2677</v>
      </c>
      <c r="B108" s="30" t="s">
        <v>2678</v>
      </c>
      <c r="C108" s="30" t="s">
        <v>5485</v>
      </c>
      <c r="D108" s="35">
        <v>41395</v>
      </c>
      <c r="E108" s="70">
        <v>2564.4</v>
      </c>
      <c r="F108" s="30" t="s">
        <v>4752</v>
      </c>
      <c r="G108" s="30" t="s">
        <v>5486</v>
      </c>
      <c r="H108" s="30" t="s">
        <v>1504</v>
      </c>
      <c r="I108" s="30" t="s">
        <v>3680</v>
      </c>
      <c r="J108" s="70">
        <v>-1993.55</v>
      </c>
      <c r="K108" s="70">
        <v>570.85</v>
      </c>
      <c r="L108" s="70">
        <v>-9.84</v>
      </c>
      <c r="M108" s="30">
        <v>0</v>
      </c>
      <c r="N108" s="30" t="s">
        <v>3672</v>
      </c>
      <c r="O108" s="30" t="s">
        <v>3885</v>
      </c>
      <c r="P108" s="30" t="s">
        <v>136</v>
      </c>
      <c r="Q108" s="30">
        <v>2013</v>
      </c>
      <c r="R108" s="34" t="s">
        <v>5487</v>
      </c>
    </row>
    <row r="109" spans="1:18" hidden="1">
      <c r="A109" s="40" t="s">
        <v>8364</v>
      </c>
      <c r="B109" s="30" t="s">
        <v>8365</v>
      </c>
      <c r="C109" s="30" t="s">
        <v>8366</v>
      </c>
      <c r="D109" s="35">
        <v>41365</v>
      </c>
      <c r="E109" s="70">
        <v>16024.8</v>
      </c>
      <c r="F109" s="30" t="s">
        <v>4752</v>
      </c>
      <c r="G109" s="30" t="s">
        <v>8367</v>
      </c>
      <c r="H109" s="30" t="s">
        <v>3697</v>
      </c>
      <c r="I109" s="30" t="s">
        <v>3680</v>
      </c>
      <c r="J109" s="70">
        <v>-12562.81</v>
      </c>
      <c r="K109" s="70">
        <v>3461.99</v>
      </c>
      <c r="L109" s="70">
        <v>-60.74</v>
      </c>
      <c r="M109" s="30">
        <v>0</v>
      </c>
      <c r="N109" s="30" t="s">
        <v>3672</v>
      </c>
      <c r="O109" s="30" t="s">
        <v>3699</v>
      </c>
      <c r="P109" s="30" t="s">
        <v>26</v>
      </c>
      <c r="Q109" s="30">
        <v>2012</v>
      </c>
      <c r="R109" s="34" t="s">
        <v>8368</v>
      </c>
    </row>
    <row r="110" spans="1:18" hidden="1">
      <c r="A110" s="40" t="s">
        <v>1060</v>
      </c>
      <c r="B110" s="30" t="s">
        <v>4948</v>
      </c>
      <c r="C110" s="30" t="s">
        <v>4949</v>
      </c>
      <c r="D110" s="35">
        <v>41306</v>
      </c>
      <c r="E110" s="70">
        <v>2605.9899999999998</v>
      </c>
      <c r="F110" s="30" t="s">
        <v>4752</v>
      </c>
      <c r="G110" s="30" t="s">
        <v>4951</v>
      </c>
      <c r="H110" s="30" t="s">
        <v>1526</v>
      </c>
      <c r="I110" s="30" t="s">
        <v>4621</v>
      </c>
      <c r="J110" s="70">
        <v>-2112.1</v>
      </c>
      <c r="K110" s="70">
        <v>493.89</v>
      </c>
      <c r="L110" s="70">
        <v>-8.98</v>
      </c>
      <c r="M110" s="30">
        <v>0</v>
      </c>
      <c r="N110" s="30" t="s">
        <v>4950</v>
      </c>
      <c r="O110" s="30" t="s">
        <v>4123</v>
      </c>
      <c r="P110" s="30" t="s">
        <v>160</v>
      </c>
      <c r="Q110" s="30">
        <v>2012</v>
      </c>
      <c r="R110" s="34" t="s">
        <v>4952</v>
      </c>
    </row>
    <row r="111" spans="1:18" hidden="1">
      <c r="A111" s="40" t="s">
        <v>1557</v>
      </c>
      <c r="B111" s="30" t="s">
        <v>1061</v>
      </c>
      <c r="C111" s="30" t="s">
        <v>4949</v>
      </c>
      <c r="D111" s="35">
        <v>41306</v>
      </c>
      <c r="E111" s="70">
        <v>2605.9899999999998</v>
      </c>
      <c r="F111" s="30" t="s">
        <v>4752</v>
      </c>
      <c r="G111" s="30" t="s">
        <v>5049</v>
      </c>
      <c r="H111" s="30" t="s">
        <v>1526</v>
      </c>
      <c r="I111" s="30" t="s">
        <v>4621</v>
      </c>
      <c r="J111" s="70">
        <v>-2112.1</v>
      </c>
      <c r="K111" s="70">
        <v>493.89</v>
      </c>
      <c r="L111" s="70">
        <v>-8.98</v>
      </c>
      <c r="M111" s="30">
        <v>0</v>
      </c>
      <c r="N111" s="30" t="s">
        <v>4950</v>
      </c>
      <c r="O111" s="30" t="s">
        <v>4123</v>
      </c>
      <c r="P111" s="30" t="s">
        <v>160</v>
      </c>
      <c r="Q111" s="30">
        <v>2012</v>
      </c>
      <c r="R111" s="34" t="s">
        <v>4952</v>
      </c>
    </row>
    <row r="112" spans="1:18" hidden="1">
      <c r="A112" s="40" t="s">
        <v>5237</v>
      </c>
      <c r="B112" s="30" t="s">
        <v>5238</v>
      </c>
      <c r="C112" s="30" t="s">
        <v>5239</v>
      </c>
      <c r="D112" s="35">
        <v>41275</v>
      </c>
      <c r="E112" s="70">
        <v>2629.92</v>
      </c>
      <c r="F112" s="30" t="s">
        <v>4752</v>
      </c>
      <c r="G112" s="30" t="s">
        <v>4905</v>
      </c>
      <c r="H112" s="30" t="s">
        <v>604</v>
      </c>
      <c r="I112" s="30" t="s">
        <v>3676</v>
      </c>
      <c r="J112" s="70">
        <v>-2147.38</v>
      </c>
      <c r="K112" s="70">
        <v>482.54</v>
      </c>
      <c r="L112" s="70">
        <v>-8.94</v>
      </c>
      <c r="M112" s="30">
        <v>0</v>
      </c>
      <c r="N112" s="30" t="s">
        <v>3672</v>
      </c>
      <c r="O112" s="30" t="s">
        <v>3954</v>
      </c>
      <c r="P112" s="30" t="s">
        <v>68</v>
      </c>
      <c r="Q112" s="30">
        <v>2012</v>
      </c>
      <c r="R112" s="34" t="s">
        <v>5240</v>
      </c>
    </row>
    <row r="113" spans="1:18" hidden="1">
      <c r="A113" s="40" t="s">
        <v>2234</v>
      </c>
      <c r="B113" s="30" t="s">
        <v>2235</v>
      </c>
      <c r="C113" s="30" t="s">
        <v>8242</v>
      </c>
      <c r="D113" s="35">
        <v>41122</v>
      </c>
      <c r="E113" s="70">
        <v>4752</v>
      </c>
      <c r="F113" s="30" t="s">
        <v>4752</v>
      </c>
      <c r="G113" s="30" t="s">
        <v>8243</v>
      </c>
      <c r="H113" s="30" t="s">
        <v>315</v>
      </c>
      <c r="I113" s="30" t="s">
        <v>3680</v>
      </c>
      <c r="J113" s="70">
        <v>-4101.01</v>
      </c>
      <c r="K113" s="70">
        <v>650.99</v>
      </c>
      <c r="L113" s="70">
        <v>-13.29</v>
      </c>
      <c r="M113" s="30">
        <v>0</v>
      </c>
      <c r="N113" s="30" t="s">
        <v>3672</v>
      </c>
      <c r="O113" s="30" t="s">
        <v>7984</v>
      </c>
      <c r="P113" s="30" t="s">
        <v>29</v>
      </c>
      <c r="Q113" s="30">
        <v>2012</v>
      </c>
      <c r="R113" s="34"/>
    </row>
    <row r="114" spans="1:18" hidden="1">
      <c r="A114" s="40" t="s">
        <v>8170</v>
      </c>
      <c r="B114" s="30" t="s">
        <v>8171</v>
      </c>
      <c r="C114" s="30" t="s">
        <v>8172</v>
      </c>
      <c r="D114" s="35">
        <v>40878</v>
      </c>
      <c r="E114" s="70">
        <v>2174.88</v>
      </c>
      <c r="F114" s="30" t="s">
        <v>4752</v>
      </c>
      <c r="G114" s="30" t="s">
        <v>8173</v>
      </c>
      <c r="H114" s="30" t="s">
        <v>1236</v>
      </c>
      <c r="I114" s="30" t="s">
        <v>3680</v>
      </c>
      <c r="J114" s="70">
        <v>-2032.41</v>
      </c>
      <c r="K114" s="70">
        <v>142.47</v>
      </c>
      <c r="L114" s="70">
        <v>-3.48</v>
      </c>
      <c r="M114" s="30">
        <v>0</v>
      </c>
      <c r="N114" s="30" t="s">
        <v>3672</v>
      </c>
      <c r="O114" s="30" t="s">
        <v>8154</v>
      </c>
      <c r="P114" s="30" t="s">
        <v>58</v>
      </c>
      <c r="Q114" s="30">
        <v>2011</v>
      </c>
      <c r="R114" s="34" t="s">
        <v>8174</v>
      </c>
    </row>
    <row r="115" spans="1:18" hidden="1">
      <c r="A115" s="40" t="s">
        <v>8175</v>
      </c>
      <c r="B115" s="30" t="s">
        <v>8171</v>
      </c>
      <c r="C115" s="30" t="s">
        <v>8172</v>
      </c>
      <c r="D115" s="35">
        <v>40878</v>
      </c>
      <c r="E115" s="70">
        <v>2174.88</v>
      </c>
      <c r="F115" s="30" t="s">
        <v>4752</v>
      </c>
      <c r="G115" s="30" t="s">
        <v>8173</v>
      </c>
      <c r="H115" s="30" t="s">
        <v>1236</v>
      </c>
      <c r="I115" s="30" t="s">
        <v>3680</v>
      </c>
      <c r="J115" s="70">
        <v>-2032.41</v>
      </c>
      <c r="K115" s="70">
        <v>142.47</v>
      </c>
      <c r="L115" s="70">
        <v>-3.48</v>
      </c>
      <c r="M115" s="30">
        <v>0</v>
      </c>
      <c r="N115" s="30" t="s">
        <v>3672</v>
      </c>
      <c r="O115" s="30" t="s">
        <v>8154</v>
      </c>
      <c r="P115" s="30" t="s">
        <v>58</v>
      </c>
      <c r="Q115" s="30">
        <v>2011</v>
      </c>
      <c r="R115" s="34" t="s">
        <v>8174</v>
      </c>
    </row>
    <row r="116" spans="1:18" hidden="1">
      <c r="A116" s="40" t="s">
        <v>4892</v>
      </c>
      <c r="B116" s="30" t="s">
        <v>4893</v>
      </c>
      <c r="C116" s="30" t="s">
        <v>4894</v>
      </c>
      <c r="D116" s="35">
        <v>40756</v>
      </c>
      <c r="E116" s="70">
        <v>104203.08</v>
      </c>
      <c r="F116" s="30" t="s">
        <v>4752</v>
      </c>
      <c r="G116" s="30" t="s">
        <v>4895</v>
      </c>
      <c r="H116" s="30" t="s">
        <v>1373</v>
      </c>
      <c r="I116" s="30" t="s">
        <v>3780</v>
      </c>
      <c r="J116" s="70">
        <v>-96837.68</v>
      </c>
      <c r="K116" s="70">
        <v>7365.4</v>
      </c>
      <c r="L116" s="70">
        <v>-199.07</v>
      </c>
      <c r="M116" s="30">
        <v>0</v>
      </c>
      <c r="N116" s="30" t="s">
        <v>3672</v>
      </c>
      <c r="O116" s="30" t="s">
        <v>3892</v>
      </c>
      <c r="P116" s="30" t="s">
        <v>156</v>
      </c>
      <c r="Q116" s="30">
        <v>2009</v>
      </c>
      <c r="R116" s="34" t="s">
        <v>4896</v>
      </c>
    </row>
    <row r="117" spans="1:18" hidden="1">
      <c r="A117" s="40" t="s">
        <v>2109</v>
      </c>
      <c r="B117" s="30" t="s">
        <v>2110</v>
      </c>
      <c r="C117" s="30" t="s">
        <v>8153</v>
      </c>
      <c r="D117" s="35">
        <v>40664</v>
      </c>
      <c r="E117" s="70">
        <v>44994.96</v>
      </c>
      <c r="F117" s="30" t="s">
        <v>4752</v>
      </c>
      <c r="G117" s="30" t="s">
        <v>7794</v>
      </c>
      <c r="H117" s="30" t="s">
        <v>1236</v>
      </c>
      <c r="I117" s="30" t="s">
        <v>3780</v>
      </c>
      <c r="J117" s="70">
        <v>-43862.59</v>
      </c>
      <c r="K117" s="70">
        <v>1132.3699999999999</v>
      </c>
      <c r="L117" s="70">
        <v>-33.299999999999997</v>
      </c>
      <c r="M117" s="30">
        <v>0</v>
      </c>
      <c r="N117" s="30" t="s">
        <v>3672</v>
      </c>
      <c r="O117" s="30" t="s">
        <v>8154</v>
      </c>
      <c r="P117" s="30" t="s">
        <v>58</v>
      </c>
      <c r="Q117" s="30">
        <v>2011</v>
      </c>
      <c r="R117" s="34" t="s">
        <v>8155</v>
      </c>
    </row>
    <row r="118" spans="1:18" hidden="1">
      <c r="A118" s="40" t="s">
        <v>2208</v>
      </c>
      <c r="B118" s="30" t="s">
        <v>2209</v>
      </c>
      <c r="C118" s="30" t="s">
        <v>8156</v>
      </c>
      <c r="D118" s="35">
        <v>40664</v>
      </c>
      <c r="E118" s="70">
        <v>41673.26</v>
      </c>
      <c r="F118" s="30" t="s">
        <v>4752</v>
      </c>
      <c r="G118" s="30" t="s">
        <v>7794</v>
      </c>
      <c r="H118" s="30" t="s">
        <v>1236</v>
      </c>
      <c r="I118" s="30" t="s">
        <v>3780</v>
      </c>
      <c r="J118" s="70">
        <v>-40600.730000000003</v>
      </c>
      <c r="K118" s="70">
        <v>1072.53</v>
      </c>
      <c r="L118" s="70">
        <v>-31.54</v>
      </c>
      <c r="M118" s="30">
        <v>0</v>
      </c>
      <c r="N118" s="30" t="s">
        <v>3672</v>
      </c>
      <c r="O118" s="30" t="s">
        <v>8154</v>
      </c>
      <c r="P118" s="30" t="s">
        <v>58</v>
      </c>
      <c r="Q118" s="30">
        <v>2011</v>
      </c>
      <c r="R118" s="34" t="s">
        <v>8155</v>
      </c>
    </row>
    <row r="119" spans="1:18" hidden="1">
      <c r="A119" s="40" t="s">
        <v>10816</v>
      </c>
      <c r="B119" s="30" t="s">
        <v>10817</v>
      </c>
      <c r="C119" s="30" t="s">
        <v>10818</v>
      </c>
      <c r="D119" s="35">
        <v>40422</v>
      </c>
      <c r="E119" s="70">
        <v>3297.28</v>
      </c>
      <c r="F119" s="30" t="s">
        <v>4752</v>
      </c>
      <c r="G119" s="30" t="s">
        <v>10819</v>
      </c>
      <c r="H119" s="30" t="s">
        <v>1257</v>
      </c>
      <c r="I119" s="30" t="s">
        <v>3680</v>
      </c>
      <c r="J119" s="70">
        <v>-3297.28</v>
      </c>
      <c r="K119" s="70">
        <v>0</v>
      </c>
      <c r="L119" s="70">
        <v>0</v>
      </c>
      <c r="M119" s="30">
        <v>0</v>
      </c>
      <c r="N119" s="30" t="s">
        <v>3672</v>
      </c>
      <c r="O119" s="30" t="s">
        <v>7988</v>
      </c>
      <c r="P119" s="30" t="s">
        <v>171</v>
      </c>
      <c r="Q119" s="30">
        <v>2009</v>
      </c>
      <c r="R119" s="34" t="s">
        <v>10820</v>
      </c>
    </row>
    <row r="120" spans="1:18" hidden="1">
      <c r="A120" s="40" t="s">
        <v>8061</v>
      </c>
      <c r="B120" s="30" t="s">
        <v>8062</v>
      </c>
      <c r="C120" s="30" t="s">
        <v>8063</v>
      </c>
      <c r="D120" s="35">
        <v>40269</v>
      </c>
      <c r="E120" s="70">
        <v>7452.71</v>
      </c>
      <c r="F120" s="30" t="s">
        <v>4752</v>
      </c>
      <c r="G120" s="30" t="s">
        <v>3775</v>
      </c>
      <c r="H120" s="30" t="s">
        <v>319</v>
      </c>
      <c r="I120" s="30" t="s">
        <v>3780</v>
      </c>
      <c r="J120" s="70">
        <v>-7452.71</v>
      </c>
      <c r="K120" s="70">
        <v>0</v>
      </c>
      <c r="L120" s="70">
        <v>0</v>
      </c>
      <c r="M120" s="30">
        <v>0</v>
      </c>
      <c r="N120" s="30" t="s">
        <v>3672</v>
      </c>
      <c r="O120" s="30" t="s">
        <v>8055</v>
      </c>
      <c r="P120" s="30" t="s">
        <v>52</v>
      </c>
      <c r="Q120" s="30">
        <v>2009</v>
      </c>
      <c r="R120" s="34" t="s">
        <v>8064</v>
      </c>
    </row>
    <row r="121" spans="1:18" hidden="1">
      <c r="A121" s="40" t="s">
        <v>588</v>
      </c>
      <c r="B121" s="30" t="s">
        <v>10812</v>
      </c>
      <c r="C121" s="30" t="s">
        <v>10813</v>
      </c>
      <c r="D121" s="35">
        <v>40148</v>
      </c>
      <c r="E121" s="70">
        <v>29774.49</v>
      </c>
      <c r="F121" s="30" t="s">
        <v>4752</v>
      </c>
      <c r="G121" s="30" t="s">
        <v>10814</v>
      </c>
      <c r="H121" s="30" t="s">
        <v>377</v>
      </c>
      <c r="I121" s="30" t="s">
        <v>3780</v>
      </c>
      <c r="J121" s="70">
        <v>-29774.49</v>
      </c>
      <c r="K121" s="70">
        <v>0</v>
      </c>
      <c r="L121" s="70">
        <v>0</v>
      </c>
      <c r="M121" s="30">
        <v>0</v>
      </c>
      <c r="N121" s="30" t="s">
        <v>3672</v>
      </c>
      <c r="O121" s="30" t="s">
        <v>7999</v>
      </c>
      <c r="P121" s="30" t="s">
        <v>53</v>
      </c>
      <c r="Q121" s="30">
        <v>2008</v>
      </c>
      <c r="R121" s="34" t="s">
        <v>10815</v>
      </c>
    </row>
    <row r="122" spans="1:18" hidden="1">
      <c r="A122" s="40" t="s">
        <v>2220</v>
      </c>
      <c r="B122" s="30" t="s">
        <v>10747</v>
      </c>
      <c r="C122" s="30" t="s">
        <v>10748</v>
      </c>
      <c r="D122" s="35">
        <v>40026</v>
      </c>
      <c r="E122" s="70">
        <v>39405.96</v>
      </c>
      <c r="F122" s="30" t="s">
        <v>4752</v>
      </c>
      <c r="G122" s="30" t="s">
        <v>10749</v>
      </c>
      <c r="H122" s="30" t="s">
        <v>1259</v>
      </c>
      <c r="I122" s="30" t="s">
        <v>3780</v>
      </c>
      <c r="J122" s="70">
        <v>-39405.96</v>
      </c>
      <c r="K122" s="70">
        <v>0</v>
      </c>
      <c r="L122" s="70">
        <v>0</v>
      </c>
      <c r="M122" s="30">
        <v>0</v>
      </c>
      <c r="N122" s="30" t="s">
        <v>3672</v>
      </c>
      <c r="O122" s="30" t="s">
        <v>8025</v>
      </c>
      <c r="P122" s="30" t="s">
        <v>172</v>
      </c>
      <c r="Q122" s="30">
        <v>2008</v>
      </c>
      <c r="R122" s="34" t="s">
        <v>10750</v>
      </c>
    </row>
    <row r="123" spans="1:18" hidden="1">
      <c r="A123" s="40" t="s">
        <v>3508</v>
      </c>
      <c r="B123" s="30" t="s">
        <v>3509</v>
      </c>
      <c r="C123" s="30">
        <v>290157</v>
      </c>
      <c r="D123" s="35">
        <v>39995</v>
      </c>
      <c r="E123" s="70">
        <v>66831.25</v>
      </c>
      <c r="F123" s="30" t="s">
        <v>4752</v>
      </c>
      <c r="G123" s="30" t="s">
        <v>10722</v>
      </c>
      <c r="H123" s="30" t="s">
        <v>1259</v>
      </c>
      <c r="I123" s="30" t="s">
        <v>3680</v>
      </c>
      <c r="J123" s="70">
        <v>-66831.25</v>
      </c>
      <c r="K123" s="70">
        <v>0</v>
      </c>
      <c r="L123" s="70">
        <v>0</v>
      </c>
      <c r="M123" s="30">
        <v>0</v>
      </c>
      <c r="N123" s="30" t="s">
        <v>3672</v>
      </c>
      <c r="O123" s="30" t="s">
        <v>8025</v>
      </c>
      <c r="P123" s="30" t="s">
        <v>172</v>
      </c>
      <c r="Q123" s="30">
        <v>2008</v>
      </c>
      <c r="R123" s="34" t="s">
        <v>10723</v>
      </c>
    </row>
    <row r="124" spans="1:18" hidden="1">
      <c r="A124" s="40" t="s">
        <v>2831</v>
      </c>
      <c r="B124" s="30" t="s">
        <v>2832</v>
      </c>
      <c r="C124" s="30" t="s">
        <v>7998</v>
      </c>
      <c r="D124" s="35">
        <v>39783</v>
      </c>
      <c r="E124" s="70">
        <v>39200.559999999998</v>
      </c>
      <c r="F124" s="30" t="s">
        <v>4752</v>
      </c>
      <c r="G124" s="30" t="s">
        <v>8000</v>
      </c>
      <c r="H124" s="30" t="s">
        <v>377</v>
      </c>
      <c r="I124" s="30" t="s">
        <v>3780</v>
      </c>
      <c r="J124" s="70">
        <v>-39200.559999999998</v>
      </c>
      <c r="K124" s="70">
        <v>0</v>
      </c>
      <c r="L124" s="70">
        <v>0</v>
      </c>
      <c r="M124" s="30">
        <v>0</v>
      </c>
      <c r="N124" s="30" t="s">
        <v>3672</v>
      </c>
      <c r="O124" s="30" t="s">
        <v>7999</v>
      </c>
      <c r="P124" s="30" t="s">
        <v>53</v>
      </c>
      <c r="Q124" s="30">
        <v>2008</v>
      </c>
      <c r="R124" s="34" t="s">
        <v>8001</v>
      </c>
    </row>
    <row r="125" spans="1:18" hidden="1">
      <c r="A125" s="40" t="s">
        <v>8002</v>
      </c>
      <c r="B125" s="30" t="s">
        <v>3240</v>
      </c>
      <c r="C125" s="30" t="s">
        <v>8003</v>
      </c>
      <c r="D125" s="35">
        <v>39783</v>
      </c>
      <c r="E125" s="70">
        <v>3827.23</v>
      </c>
      <c r="F125" s="30" t="s">
        <v>4752</v>
      </c>
      <c r="G125" s="30" t="s">
        <v>8004</v>
      </c>
      <c r="H125" s="30" t="s">
        <v>755</v>
      </c>
      <c r="I125" s="30" t="s">
        <v>3780</v>
      </c>
      <c r="J125" s="70">
        <v>-3827.23</v>
      </c>
      <c r="K125" s="70">
        <v>0</v>
      </c>
      <c r="L125" s="70">
        <v>0</v>
      </c>
      <c r="M125" s="30">
        <v>0</v>
      </c>
      <c r="N125" s="30" t="s">
        <v>3672</v>
      </c>
      <c r="O125" s="30" t="s">
        <v>7684</v>
      </c>
      <c r="P125" s="30" t="s">
        <v>122</v>
      </c>
      <c r="Q125" s="30">
        <v>2008</v>
      </c>
      <c r="R125" s="34">
        <v>280334.80426300003</v>
      </c>
    </row>
    <row r="126" spans="1:18" hidden="1">
      <c r="A126" s="40" t="s">
        <v>8005</v>
      </c>
      <c r="B126" s="30" t="s">
        <v>8006</v>
      </c>
      <c r="C126" s="30" t="s">
        <v>3775</v>
      </c>
      <c r="D126" s="35">
        <v>39783</v>
      </c>
      <c r="E126" s="70">
        <v>13242.25</v>
      </c>
      <c r="F126" s="30" t="s">
        <v>4752</v>
      </c>
      <c r="G126" s="30" t="s">
        <v>7794</v>
      </c>
      <c r="H126" s="30" t="s">
        <v>580</v>
      </c>
      <c r="I126" s="30" t="s">
        <v>3780</v>
      </c>
      <c r="J126" s="70">
        <v>-13242.25</v>
      </c>
      <c r="K126" s="70">
        <v>0</v>
      </c>
      <c r="L126" s="70">
        <v>0</v>
      </c>
      <c r="M126" s="30">
        <v>0</v>
      </c>
      <c r="N126" s="30" t="s">
        <v>3672</v>
      </c>
      <c r="O126" s="30" t="s">
        <v>4162</v>
      </c>
      <c r="P126" s="30" t="s">
        <v>36</v>
      </c>
      <c r="Q126" s="30">
        <v>2008</v>
      </c>
      <c r="R126" s="34" t="s">
        <v>8007</v>
      </c>
    </row>
    <row r="127" spans="1:18" hidden="1">
      <c r="A127" s="40" t="s">
        <v>3504</v>
      </c>
      <c r="B127" s="30" t="s">
        <v>10718</v>
      </c>
      <c r="C127" s="30" t="s">
        <v>10719</v>
      </c>
      <c r="D127" s="35">
        <v>39783</v>
      </c>
      <c r="E127" s="70">
        <v>36168.480000000003</v>
      </c>
      <c r="F127" s="30" t="s">
        <v>4752</v>
      </c>
      <c r="G127" s="30" t="s">
        <v>10720</v>
      </c>
      <c r="H127" s="30" t="s">
        <v>1259</v>
      </c>
      <c r="I127" s="30" t="s">
        <v>3680</v>
      </c>
      <c r="J127" s="70">
        <v>-36168.480000000003</v>
      </c>
      <c r="K127" s="70">
        <v>0</v>
      </c>
      <c r="L127" s="70">
        <v>0</v>
      </c>
      <c r="M127" s="30">
        <v>0</v>
      </c>
      <c r="N127" s="30" t="s">
        <v>3672</v>
      </c>
      <c r="O127" s="30" t="s">
        <v>8025</v>
      </c>
      <c r="P127" s="30" t="s">
        <v>172</v>
      </c>
      <c r="Q127" s="30">
        <v>2008</v>
      </c>
      <c r="R127" s="34" t="s">
        <v>10721</v>
      </c>
    </row>
    <row r="128" spans="1:18" hidden="1">
      <c r="A128" s="40" t="s">
        <v>7804</v>
      </c>
      <c r="B128" s="30" t="s">
        <v>7805</v>
      </c>
      <c r="C128" s="30" t="s">
        <v>7806</v>
      </c>
      <c r="D128" s="35">
        <v>39752</v>
      </c>
      <c r="E128" s="70">
        <v>72315.14</v>
      </c>
      <c r="F128" s="30" t="s">
        <v>4752</v>
      </c>
      <c r="G128" s="30" t="s">
        <v>216</v>
      </c>
      <c r="H128" s="30" t="s">
        <v>2196</v>
      </c>
      <c r="I128" s="30" t="s">
        <v>3751</v>
      </c>
      <c r="J128" s="70">
        <v>-72315.14</v>
      </c>
      <c r="K128" s="70">
        <v>0</v>
      </c>
      <c r="L128" s="70">
        <v>0</v>
      </c>
      <c r="M128" s="30">
        <v>0</v>
      </c>
      <c r="N128" s="30" t="s">
        <v>3672</v>
      </c>
      <c r="O128" s="30" t="s">
        <v>3776</v>
      </c>
      <c r="P128" s="30" t="s">
        <v>117</v>
      </c>
      <c r="Q128" s="30">
        <v>2008</v>
      </c>
      <c r="R128" s="34" t="s">
        <v>7807</v>
      </c>
    </row>
    <row r="129" spans="1:18" hidden="1">
      <c r="A129" s="40" t="s">
        <v>7783</v>
      </c>
      <c r="B129" s="30" t="s">
        <v>7784</v>
      </c>
      <c r="C129" s="30" t="s">
        <v>7785</v>
      </c>
      <c r="D129" s="35">
        <v>39691</v>
      </c>
      <c r="E129" s="70">
        <v>33184.160000000003</v>
      </c>
      <c r="F129" s="30" t="s">
        <v>4752</v>
      </c>
      <c r="G129" s="30" t="s">
        <v>7786</v>
      </c>
      <c r="H129" s="30" t="s">
        <v>1373</v>
      </c>
      <c r="I129" s="30" t="s">
        <v>3780</v>
      </c>
      <c r="J129" s="70">
        <v>-33184.160000000003</v>
      </c>
      <c r="K129" s="70">
        <v>0</v>
      </c>
      <c r="L129" s="70">
        <v>0</v>
      </c>
      <c r="M129" s="30">
        <v>0</v>
      </c>
      <c r="N129" s="30" t="s">
        <v>3672</v>
      </c>
      <c r="O129" s="30" t="s">
        <v>3892</v>
      </c>
      <c r="P129" s="30" t="s">
        <v>156</v>
      </c>
      <c r="Q129" s="30">
        <v>2007</v>
      </c>
      <c r="R129" s="34" t="s">
        <v>7787</v>
      </c>
    </row>
    <row r="130" spans="1:18" hidden="1">
      <c r="A130" s="40" t="s">
        <v>7788</v>
      </c>
      <c r="B130" s="30" t="s">
        <v>7789</v>
      </c>
      <c r="C130" s="30"/>
      <c r="D130" s="35">
        <v>39691</v>
      </c>
      <c r="E130" s="70">
        <v>26455.79</v>
      </c>
      <c r="F130" s="30" t="s">
        <v>4752</v>
      </c>
      <c r="G130" s="30" t="s">
        <v>7790</v>
      </c>
      <c r="H130" s="30" t="s">
        <v>1373</v>
      </c>
      <c r="I130" s="30" t="s">
        <v>4621</v>
      </c>
      <c r="J130" s="70">
        <v>-26455.79</v>
      </c>
      <c r="K130" s="70">
        <v>0</v>
      </c>
      <c r="L130" s="70">
        <v>0</v>
      </c>
      <c r="M130" s="30">
        <v>0</v>
      </c>
      <c r="N130" s="30" t="s">
        <v>3672</v>
      </c>
      <c r="O130" s="30" t="s">
        <v>3892</v>
      </c>
      <c r="P130" s="30" t="s">
        <v>156</v>
      </c>
      <c r="Q130" s="30">
        <v>2008</v>
      </c>
      <c r="R130" s="34" t="s">
        <v>7791</v>
      </c>
    </row>
    <row r="131" spans="1:18" hidden="1">
      <c r="A131" s="40" t="s">
        <v>7792</v>
      </c>
      <c r="B131" s="30" t="s">
        <v>7793</v>
      </c>
      <c r="C131" s="30"/>
      <c r="D131" s="35">
        <v>39691</v>
      </c>
      <c r="E131" s="70">
        <v>6747.93</v>
      </c>
      <c r="F131" s="30" t="s">
        <v>4752</v>
      </c>
      <c r="G131" s="30" t="s">
        <v>7794</v>
      </c>
      <c r="H131" s="30" t="s">
        <v>1373</v>
      </c>
      <c r="I131" s="30" t="s">
        <v>3780</v>
      </c>
      <c r="J131" s="70">
        <v>-6747.93</v>
      </c>
      <c r="K131" s="70">
        <v>0</v>
      </c>
      <c r="L131" s="70">
        <v>0</v>
      </c>
      <c r="M131" s="30">
        <v>0</v>
      </c>
      <c r="N131" s="30" t="s">
        <v>3672</v>
      </c>
      <c r="O131" s="30" t="s">
        <v>3892</v>
      </c>
      <c r="P131" s="30" t="s">
        <v>156</v>
      </c>
      <c r="Q131" s="30">
        <v>2008</v>
      </c>
      <c r="R131" s="34" t="s">
        <v>7791</v>
      </c>
    </row>
    <row r="132" spans="1:18" ht="15.75" hidden="1" thickBot="1">
      <c r="A132" s="41" t="s">
        <v>2143</v>
      </c>
      <c r="B132" s="38" t="s">
        <v>2144</v>
      </c>
      <c r="C132" s="38"/>
      <c r="D132" s="37">
        <v>39691</v>
      </c>
      <c r="E132" s="130">
        <v>16558.72</v>
      </c>
      <c r="F132" s="38" t="s">
        <v>4752</v>
      </c>
      <c r="G132" s="38" t="s">
        <v>7786</v>
      </c>
      <c r="H132" s="38" t="s">
        <v>1373</v>
      </c>
      <c r="I132" s="38" t="s">
        <v>3780</v>
      </c>
      <c r="J132" s="130">
        <v>-16558.72</v>
      </c>
      <c r="K132" s="130">
        <v>0</v>
      </c>
      <c r="L132" s="130">
        <v>0</v>
      </c>
      <c r="M132" s="38">
        <v>0</v>
      </c>
      <c r="N132" s="38" t="s">
        <v>3672</v>
      </c>
      <c r="O132" s="38" t="s">
        <v>3892</v>
      </c>
      <c r="P132" s="38" t="s">
        <v>156</v>
      </c>
      <c r="Q132" s="38">
        <v>2007</v>
      </c>
      <c r="R132" s="39" t="s">
        <v>7803</v>
      </c>
    </row>
    <row r="133" spans="1:18" hidden="1"/>
    <row r="135" spans="1:18" ht="15.75" thickBot="1">
      <c r="A135" s="27" t="s">
        <v>288</v>
      </c>
      <c r="B135" s="26"/>
      <c r="C135" s="26"/>
      <c r="D135" s="26"/>
      <c r="E135" s="26"/>
      <c r="G135" s="26"/>
      <c r="H135" s="26"/>
      <c r="I135" s="26"/>
      <c r="J135" s="26"/>
      <c r="K135" s="26"/>
      <c r="L135" s="26"/>
    </row>
    <row r="136" spans="1:18">
      <c r="A136" s="163" t="s">
        <v>289</v>
      </c>
      <c r="B136" s="164" t="s">
        <v>290</v>
      </c>
      <c r="C136" s="164" t="s">
        <v>291</v>
      </c>
      <c r="D136" s="164" t="s">
        <v>292</v>
      </c>
      <c r="E136" s="164" t="s">
        <v>293</v>
      </c>
      <c r="F136" s="165" t="s">
        <v>3233</v>
      </c>
      <c r="G136" s="164" t="s">
        <v>294</v>
      </c>
      <c r="H136" s="164" t="s">
        <v>295</v>
      </c>
      <c r="I136" s="166" t="s">
        <v>296</v>
      </c>
      <c r="J136" s="164" t="s">
        <v>297</v>
      </c>
      <c r="K136" s="164" t="s">
        <v>298</v>
      </c>
      <c r="L136" s="167" t="s">
        <v>299</v>
      </c>
    </row>
    <row r="137" spans="1:18" s="106" customFormat="1">
      <c r="A137" s="113">
        <v>2019</v>
      </c>
      <c r="B137" s="114">
        <v>6</v>
      </c>
      <c r="C137" s="115">
        <v>43468</v>
      </c>
      <c r="D137" s="123">
        <v>43122</v>
      </c>
      <c r="E137" s="114" t="s">
        <v>2109</v>
      </c>
      <c r="F137" s="114" t="s">
        <v>3183</v>
      </c>
      <c r="G137" s="114" t="s">
        <v>2110</v>
      </c>
      <c r="H137" s="114" t="s">
        <v>2111</v>
      </c>
      <c r="I137" s="116">
        <v>164.4</v>
      </c>
      <c r="J137" s="114" t="s">
        <v>270</v>
      </c>
      <c r="K137" s="114" t="s">
        <v>2112</v>
      </c>
      <c r="L137" s="117" t="s">
        <v>2113</v>
      </c>
    </row>
    <row r="138" spans="1:18" s="106" customFormat="1">
      <c r="A138" s="113">
        <v>2019</v>
      </c>
      <c r="B138" s="114">
        <v>38</v>
      </c>
      <c r="C138" s="115">
        <v>43473</v>
      </c>
      <c r="D138" s="123">
        <v>43503</v>
      </c>
      <c r="E138" s="114" t="s">
        <v>2114</v>
      </c>
      <c r="F138" s="114" t="s">
        <v>3167</v>
      </c>
      <c r="G138" s="114" t="s">
        <v>2115</v>
      </c>
      <c r="H138" s="114" t="s">
        <v>2116</v>
      </c>
      <c r="I138" s="116">
        <v>428.16</v>
      </c>
      <c r="J138" s="114" t="s">
        <v>2117</v>
      </c>
      <c r="K138" s="114" t="s">
        <v>53</v>
      </c>
      <c r="L138" s="117" t="s">
        <v>377</v>
      </c>
    </row>
    <row r="139" spans="1:18" s="106" customFormat="1">
      <c r="A139" s="113">
        <v>2019</v>
      </c>
      <c r="B139" s="114">
        <v>273</v>
      </c>
      <c r="C139" s="115">
        <v>43508</v>
      </c>
      <c r="D139" s="123">
        <v>43537</v>
      </c>
      <c r="E139" s="114" t="s">
        <v>2124</v>
      </c>
      <c r="F139" s="114" t="s">
        <v>3170</v>
      </c>
      <c r="G139" s="114" t="s">
        <v>2125</v>
      </c>
      <c r="H139" s="114" t="s">
        <v>2126</v>
      </c>
      <c r="I139" s="116">
        <v>5958.6</v>
      </c>
      <c r="J139" s="114" t="s">
        <v>270</v>
      </c>
      <c r="K139" s="114" t="s">
        <v>2127</v>
      </c>
      <c r="L139" s="117" t="s">
        <v>2128</v>
      </c>
    </row>
    <row r="140" spans="1:18" s="106" customFormat="1">
      <c r="A140" s="113">
        <v>2019</v>
      </c>
      <c r="B140" s="114">
        <v>420</v>
      </c>
      <c r="C140" s="115">
        <v>43523</v>
      </c>
      <c r="D140" s="123">
        <v>43564</v>
      </c>
      <c r="E140" s="114" t="s">
        <v>2135</v>
      </c>
      <c r="F140" s="114" t="s">
        <v>2653</v>
      </c>
      <c r="G140" s="114" t="s">
        <v>2136</v>
      </c>
      <c r="H140" s="114" t="s">
        <v>2137</v>
      </c>
      <c r="I140" s="116">
        <v>715.54</v>
      </c>
      <c r="J140" s="114" t="s">
        <v>270</v>
      </c>
      <c r="K140" s="114" t="s">
        <v>70</v>
      </c>
      <c r="L140" s="117" t="s">
        <v>393</v>
      </c>
    </row>
    <row r="141" spans="1:18" s="106" customFormat="1">
      <c r="A141" s="113">
        <v>2019</v>
      </c>
      <c r="B141" s="114">
        <v>422</v>
      </c>
      <c r="C141" s="115">
        <v>43523</v>
      </c>
      <c r="D141" s="123">
        <v>43564</v>
      </c>
      <c r="E141" s="114" t="s">
        <v>2140</v>
      </c>
      <c r="F141" s="114" t="s">
        <v>3174</v>
      </c>
      <c r="G141" s="114" t="s">
        <v>2141</v>
      </c>
      <c r="H141" s="114" t="s">
        <v>2137</v>
      </c>
      <c r="I141" s="116">
        <v>715.54</v>
      </c>
      <c r="J141" s="114" t="s">
        <v>270</v>
      </c>
      <c r="K141" s="114" t="s">
        <v>652</v>
      </c>
      <c r="L141" s="117" t="s">
        <v>653</v>
      </c>
    </row>
    <row r="142" spans="1:18" s="106" customFormat="1">
      <c r="A142" s="113">
        <v>2019</v>
      </c>
      <c r="B142" s="114">
        <v>423</v>
      </c>
      <c r="C142" s="115">
        <v>43523</v>
      </c>
      <c r="D142" s="123">
        <v>43564</v>
      </c>
      <c r="E142" s="114" t="s">
        <v>2142</v>
      </c>
      <c r="F142" s="114" t="s">
        <v>3174</v>
      </c>
      <c r="G142" s="114" t="s">
        <v>2141</v>
      </c>
      <c r="H142" s="114" t="s">
        <v>2137</v>
      </c>
      <c r="I142" s="116">
        <v>715.54</v>
      </c>
      <c r="J142" s="114" t="s">
        <v>270</v>
      </c>
      <c r="K142" s="114" t="s">
        <v>652</v>
      </c>
      <c r="L142" s="117" t="s">
        <v>653</v>
      </c>
    </row>
    <row r="143" spans="1:18" s="106" customFormat="1">
      <c r="A143" s="113">
        <v>2019</v>
      </c>
      <c r="B143" s="114">
        <v>421</v>
      </c>
      <c r="C143" s="115">
        <v>43523</v>
      </c>
      <c r="D143" s="123">
        <v>43564</v>
      </c>
      <c r="E143" s="114" t="s">
        <v>2138</v>
      </c>
      <c r="F143" s="114" t="s">
        <v>3174</v>
      </c>
      <c r="G143" s="114" t="s">
        <v>2139</v>
      </c>
      <c r="H143" s="114" t="s">
        <v>2137</v>
      </c>
      <c r="I143" s="116">
        <v>715.54</v>
      </c>
      <c r="J143" s="114" t="s">
        <v>270</v>
      </c>
      <c r="K143" s="114" t="s">
        <v>70</v>
      </c>
      <c r="L143" s="117" t="s">
        <v>393</v>
      </c>
    </row>
    <row r="144" spans="1:18" s="106" customFormat="1">
      <c r="A144" s="113">
        <v>2019</v>
      </c>
      <c r="B144" s="114">
        <v>246</v>
      </c>
      <c r="C144" s="115">
        <v>43502</v>
      </c>
      <c r="D144" s="123">
        <v>43566</v>
      </c>
      <c r="E144" s="114" t="s">
        <v>2121</v>
      </c>
      <c r="F144" s="114" t="s">
        <v>3171</v>
      </c>
      <c r="G144" s="114" t="s">
        <v>2122</v>
      </c>
      <c r="H144" s="114" t="s">
        <v>2123</v>
      </c>
      <c r="I144" s="116">
        <v>737.28</v>
      </c>
      <c r="J144" s="114" t="s">
        <v>270</v>
      </c>
      <c r="K144" s="114" t="s">
        <v>53</v>
      </c>
      <c r="L144" s="117" t="s">
        <v>377</v>
      </c>
    </row>
    <row r="145" spans="1:12" s="106" customFormat="1">
      <c r="A145" s="113">
        <v>2019</v>
      </c>
      <c r="B145" s="114">
        <v>391</v>
      </c>
      <c r="C145" s="115">
        <v>43518</v>
      </c>
      <c r="D145" s="123">
        <v>43566</v>
      </c>
      <c r="E145" s="114" t="s">
        <v>2129</v>
      </c>
      <c r="F145" s="114" t="s">
        <v>2130</v>
      </c>
      <c r="G145" s="114" t="s">
        <v>2130</v>
      </c>
      <c r="H145" s="114" t="s">
        <v>2131</v>
      </c>
      <c r="I145" s="116">
        <v>1092.3599999999999</v>
      </c>
      <c r="J145" s="114" t="s">
        <v>270</v>
      </c>
      <c r="K145" s="114" t="s">
        <v>52</v>
      </c>
      <c r="L145" s="117" t="s">
        <v>319</v>
      </c>
    </row>
    <row r="146" spans="1:12" s="106" customFormat="1">
      <c r="A146" s="113">
        <v>2019</v>
      </c>
      <c r="B146" s="114">
        <v>564</v>
      </c>
      <c r="C146" s="115">
        <v>43538</v>
      </c>
      <c r="D146" s="123">
        <v>43580</v>
      </c>
      <c r="E146" s="114" t="s">
        <v>2152</v>
      </c>
      <c r="F146" s="114" t="s">
        <v>3169</v>
      </c>
      <c r="G146" s="114" t="s">
        <v>2153</v>
      </c>
      <c r="H146" s="114" t="s">
        <v>1188</v>
      </c>
      <c r="I146" s="116">
        <v>5464.8</v>
      </c>
      <c r="J146" s="114" t="s">
        <v>270</v>
      </c>
      <c r="K146" s="114" t="s">
        <v>67</v>
      </c>
      <c r="L146" s="117" t="s">
        <v>390</v>
      </c>
    </row>
    <row r="147" spans="1:12" s="106" customFormat="1">
      <c r="A147" s="113">
        <v>2019</v>
      </c>
      <c r="B147" s="114">
        <v>39</v>
      </c>
      <c r="C147" s="115">
        <v>43474</v>
      </c>
      <c r="D147" s="123">
        <v>43591</v>
      </c>
      <c r="E147" s="114" t="s">
        <v>2118</v>
      </c>
      <c r="F147" s="114" t="s">
        <v>2232</v>
      </c>
      <c r="G147" s="114" t="s">
        <v>2119</v>
      </c>
      <c r="H147" s="114" t="s">
        <v>2120</v>
      </c>
      <c r="I147" s="116">
        <v>520.69000000000005</v>
      </c>
      <c r="J147" s="114" t="s">
        <v>270</v>
      </c>
      <c r="K147" s="114" t="s">
        <v>52</v>
      </c>
      <c r="L147" s="117" t="s">
        <v>319</v>
      </c>
    </row>
    <row r="148" spans="1:12" s="106" customFormat="1">
      <c r="A148" s="113">
        <v>2019</v>
      </c>
      <c r="B148" s="114">
        <v>623</v>
      </c>
      <c r="C148" s="115">
        <v>43549</v>
      </c>
      <c r="D148" s="123">
        <v>43595</v>
      </c>
      <c r="E148" s="114" t="s">
        <v>2163</v>
      </c>
      <c r="F148" s="114" t="s">
        <v>2232</v>
      </c>
      <c r="G148" s="114" t="s">
        <v>3172</v>
      </c>
      <c r="H148" s="114" t="s">
        <v>2164</v>
      </c>
      <c r="I148" s="116">
        <v>693.96</v>
      </c>
      <c r="J148" s="114" t="s">
        <v>270</v>
      </c>
      <c r="K148" s="114" t="s">
        <v>67</v>
      </c>
      <c r="L148" s="117" t="s">
        <v>390</v>
      </c>
    </row>
    <row r="149" spans="1:12" s="106" customFormat="1">
      <c r="A149" s="113">
        <v>2019</v>
      </c>
      <c r="B149" s="114">
        <v>437</v>
      </c>
      <c r="C149" s="115">
        <v>43524</v>
      </c>
      <c r="D149" s="123">
        <v>43601</v>
      </c>
      <c r="E149" s="114" t="s">
        <v>2143</v>
      </c>
      <c r="F149" s="114" t="s">
        <v>2144</v>
      </c>
      <c r="G149" s="114" t="s">
        <v>2144</v>
      </c>
      <c r="H149" s="114" t="s">
        <v>302</v>
      </c>
      <c r="I149" s="116">
        <v>405</v>
      </c>
      <c r="J149" s="114" t="s">
        <v>270</v>
      </c>
      <c r="K149" s="114" t="s">
        <v>67</v>
      </c>
      <c r="L149" s="117" t="s">
        <v>390</v>
      </c>
    </row>
    <row r="150" spans="1:12" s="106" customFormat="1">
      <c r="A150" s="113">
        <v>2019</v>
      </c>
      <c r="B150" s="114">
        <v>811</v>
      </c>
      <c r="C150" s="115">
        <v>43573</v>
      </c>
      <c r="D150" s="123">
        <v>43606</v>
      </c>
      <c r="E150" s="114" t="s">
        <v>2168</v>
      </c>
      <c r="F150" s="114" t="s">
        <v>3166</v>
      </c>
      <c r="G150" s="114" t="s">
        <v>2169</v>
      </c>
      <c r="H150" s="114" t="s">
        <v>2170</v>
      </c>
      <c r="I150" s="116">
        <v>1242.24</v>
      </c>
      <c r="J150" s="114" t="s">
        <v>270</v>
      </c>
      <c r="K150" s="114" t="s">
        <v>67</v>
      </c>
      <c r="L150" s="117" t="s">
        <v>390</v>
      </c>
    </row>
    <row r="151" spans="1:12" s="106" customFormat="1">
      <c r="A151" s="113">
        <v>2019</v>
      </c>
      <c r="B151" s="114">
        <v>585</v>
      </c>
      <c r="C151" s="115">
        <v>43543</v>
      </c>
      <c r="D151" s="123">
        <v>43606</v>
      </c>
      <c r="E151" s="114" t="s">
        <v>2154</v>
      </c>
      <c r="F151" s="114" t="s">
        <v>3175</v>
      </c>
      <c r="G151" s="114" t="s">
        <v>2155</v>
      </c>
      <c r="H151" s="114" t="s">
        <v>2156</v>
      </c>
      <c r="I151" s="116">
        <v>1242.24</v>
      </c>
      <c r="J151" s="114" t="s">
        <v>270</v>
      </c>
      <c r="K151" s="114" t="s">
        <v>67</v>
      </c>
      <c r="L151" s="117" t="s">
        <v>390</v>
      </c>
    </row>
    <row r="152" spans="1:12" s="106" customFormat="1">
      <c r="A152" s="113">
        <v>2019</v>
      </c>
      <c r="B152" s="114">
        <v>1000</v>
      </c>
      <c r="C152" s="115">
        <v>43595</v>
      </c>
      <c r="D152" s="123">
        <v>43622</v>
      </c>
      <c r="E152" s="114" t="s">
        <v>2174</v>
      </c>
      <c r="F152" s="114" t="s">
        <v>3176</v>
      </c>
      <c r="G152" s="114" t="s">
        <v>2175</v>
      </c>
      <c r="H152" s="114" t="s">
        <v>771</v>
      </c>
      <c r="I152" s="116">
        <v>419.76</v>
      </c>
      <c r="J152" s="114" t="s">
        <v>270</v>
      </c>
      <c r="K152" s="114" t="s">
        <v>2112</v>
      </c>
      <c r="L152" s="117" t="s">
        <v>2113</v>
      </c>
    </row>
    <row r="153" spans="1:12" s="106" customFormat="1">
      <c r="A153" s="113">
        <v>2019</v>
      </c>
      <c r="B153" s="114">
        <v>999</v>
      </c>
      <c r="C153" s="115">
        <v>43595</v>
      </c>
      <c r="D153" s="123">
        <v>43622</v>
      </c>
      <c r="E153" s="114" t="s">
        <v>2171</v>
      </c>
      <c r="F153" s="114" t="s">
        <v>647</v>
      </c>
      <c r="G153" s="114" t="s">
        <v>2172</v>
      </c>
      <c r="H153" s="114" t="s">
        <v>2173</v>
      </c>
      <c r="I153" s="116">
        <v>419.76</v>
      </c>
      <c r="J153" s="114" t="s">
        <v>270</v>
      </c>
      <c r="K153" s="114" t="s">
        <v>2112</v>
      </c>
      <c r="L153" s="117" t="s">
        <v>2113</v>
      </c>
    </row>
    <row r="154" spans="1:12" s="106" customFormat="1">
      <c r="A154" s="113">
        <v>2019</v>
      </c>
      <c r="B154" s="114">
        <v>1002</v>
      </c>
      <c r="C154" s="115">
        <v>43595</v>
      </c>
      <c r="D154" s="123">
        <v>43627</v>
      </c>
      <c r="E154" s="114" t="s">
        <v>2179</v>
      </c>
      <c r="F154" s="114" t="s">
        <v>3166</v>
      </c>
      <c r="G154" s="114" t="s">
        <v>2180</v>
      </c>
      <c r="H154" s="114" t="s">
        <v>2159</v>
      </c>
      <c r="I154" s="116">
        <v>4758</v>
      </c>
      <c r="J154" s="114" t="s">
        <v>270</v>
      </c>
      <c r="K154" s="114" t="s">
        <v>67</v>
      </c>
      <c r="L154" s="117" t="s">
        <v>390</v>
      </c>
    </row>
    <row r="155" spans="1:12" s="106" customFormat="1">
      <c r="A155" s="113">
        <v>2019</v>
      </c>
      <c r="B155" s="114">
        <v>1089</v>
      </c>
      <c r="C155" s="115">
        <v>43612</v>
      </c>
      <c r="D155" s="123">
        <v>43628</v>
      </c>
      <c r="E155" s="114" t="s">
        <v>2189</v>
      </c>
      <c r="F155" s="114" t="s">
        <v>3167</v>
      </c>
      <c r="G155" s="114" t="s">
        <v>2190</v>
      </c>
      <c r="H155" s="114" t="s">
        <v>420</v>
      </c>
      <c r="I155" s="116">
        <v>288.72000000000003</v>
      </c>
      <c r="J155" s="114" t="s">
        <v>270</v>
      </c>
      <c r="K155" s="114" t="s">
        <v>54</v>
      </c>
      <c r="L155" s="117" t="s">
        <v>919</v>
      </c>
    </row>
    <row r="156" spans="1:12" s="106" customFormat="1">
      <c r="A156" s="113">
        <v>2019</v>
      </c>
      <c r="B156" s="114">
        <v>621</v>
      </c>
      <c r="C156" s="115">
        <v>43549</v>
      </c>
      <c r="D156" s="123">
        <v>43633</v>
      </c>
      <c r="E156" s="114" t="s">
        <v>2157</v>
      </c>
      <c r="F156" s="114" t="s">
        <v>3177</v>
      </c>
      <c r="G156" s="114" t="s">
        <v>2158</v>
      </c>
      <c r="H156" s="114" t="s">
        <v>2159</v>
      </c>
      <c r="I156" s="116">
        <v>1815</v>
      </c>
      <c r="J156" s="114" t="s">
        <v>270</v>
      </c>
      <c r="K156" s="114" t="s">
        <v>67</v>
      </c>
      <c r="L156" s="117" t="s">
        <v>390</v>
      </c>
    </row>
    <row r="157" spans="1:12" s="106" customFormat="1">
      <c r="A157" s="113">
        <v>2019</v>
      </c>
      <c r="B157" s="114">
        <v>622</v>
      </c>
      <c r="C157" s="115">
        <v>43549</v>
      </c>
      <c r="D157" s="123">
        <v>43633</v>
      </c>
      <c r="E157" s="114" t="s">
        <v>2160</v>
      </c>
      <c r="F157" s="114" t="s">
        <v>3177</v>
      </c>
      <c r="G157" s="114" t="s">
        <v>2161</v>
      </c>
      <c r="H157" s="114" t="s">
        <v>2162</v>
      </c>
      <c r="I157" s="116">
        <v>1815</v>
      </c>
      <c r="J157" s="114" t="s">
        <v>270</v>
      </c>
      <c r="K157" s="114" t="s">
        <v>67</v>
      </c>
      <c r="L157" s="117" t="s">
        <v>390</v>
      </c>
    </row>
    <row r="158" spans="1:12" s="106" customFormat="1">
      <c r="A158" s="113">
        <v>2019</v>
      </c>
      <c r="B158" s="114">
        <v>1211</v>
      </c>
      <c r="C158" s="115">
        <v>43626</v>
      </c>
      <c r="D158" s="123">
        <v>43641</v>
      </c>
      <c r="E158" s="114"/>
      <c r="F158" s="114" t="s">
        <v>3182</v>
      </c>
      <c r="G158" s="114" t="s">
        <v>2194</v>
      </c>
      <c r="H158" s="114" t="s">
        <v>2195</v>
      </c>
      <c r="I158" s="116">
        <v>338.52</v>
      </c>
      <c r="J158" s="114" t="s">
        <v>270</v>
      </c>
      <c r="K158" s="114" t="s">
        <v>117</v>
      </c>
      <c r="L158" s="117" t="s">
        <v>2196</v>
      </c>
    </row>
    <row r="159" spans="1:12" s="106" customFormat="1">
      <c r="A159" s="113">
        <v>2019</v>
      </c>
      <c r="B159" s="114">
        <v>509</v>
      </c>
      <c r="C159" s="115">
        <v>43532</v>
      </c>
      <c r="D159" s="123">
        <v>43642</v>
      </c>
      <c r="E159" s="114" t="s">
        <v>2145</v>
      </c>
      <c r="F159" s="114" t="s">
        <v>3166</v>
      </c>
      <c r="G159" s="114" t="s">
        <v>2146</v>
      </c>
      <c r="H159" s="114" t="s">
        <v>2147</v>
      </c>
      <c r="I159" s="116">
        <v>1815</v>
      </c>
      <c r="J159" s="114" t="s">
        <v>270</v>
      </c>
      <c r="K159" s="114" t="s">
        <v>67</v>
      </c>
      <c r="L159" s="117" t="s">
        <v>390</v>
      </c>
    </row>
    <row r="160" spans="1:12" s="106" customFormat="1">
      <c r="A160" s="113">
        <v>2019</v>
      </c>
      <c r="B160" s="114">
        <v>510</v>
      </c>
      <c r="C160" s="115">
        <v>43532</v>
      </c>
      <c r="D160" s="123">
        <v>43642</v>
      </c>
      <c r="E160" s="114" t="s">
        <v>2145</v>
      </c>
      <c r="F160" s="114" t="s">
        <v>3166</v>
      </c>
      <c r="G160" s="114" t="s">
        <v>2146</v>
      </c>
      <c r="H160" s="114" t="s">
        <v>2148</v>
      </c>
      <c r="I160" s="116">
        <v>1815</v>
      </c>
      <c r="J160" s="114" t="s">
        <v>270</v>
      </c>
      <c r="K160" s="114" t="s">
        <v>67</v>
      </c>
      <c r="L160" s="117" t="s">
        <v>390</v>
      </c>
    </row>
    <row r="161" spans="1:12" s="106" customFormat="1">
      <c r="A161" s="113">
        <v>2019</v>
      </c>
      <c r="B161" s="114">
        <v>625</v>
      </c>
      <c r="C161" s="115">
        <v>43551</v>
      </c>
      <c r="D161" s="123">
        <v>43642</v>
      </c>
      <c r="E161" s="114" t="s">
        <v>2165</v>
      </c>
      <c r="F161" s="114" t="s">
        <v>3177</v>
      </c>
      <c r="G161" s="114" t="s">
        <v>2166</v>
      </c>
      <c r="H161" s="114" t="s">
        <v>2167</v>
      </c>
      <c r="I161" s="116">
        <v>3387.34</v>
      </c>
      <c r="J161" s="114" t="s">
        <v>270</v>
      </c>
      <c r="K161" s="114" t="s">
        <v>53</v>
      </c>
      <c r="L161" s="117" t="s">
        <v>377</v>
      </c>
    </row>
    <row r="162" spans="1:12" s="106" customFormat="1">
      <c r="A162" s="113">
        <v>2019</v>
      </c>
      <c r="B162" s="114">
        <v>511</v>
      </c>
      <c r="C162" s="115">
        <v>43532</v>
      </c>
      <c r="D162" s="123">
        <v>43642</v>
      </c>
      <c r="E162" s="114" t="s">
        <v>2149</v>
      </c>
      <c r="F162" s="114" t="s">
        <v>3181</v>
      </c>
      <c r="G162" s="114" t="s">
        <v>2150</v>
      </c>
      <c r="H162" s="114" t="s">
        <v>2151</v>
      </c>
      <c r="I162" s="116">
        <v>1815</v>
      </c>
      <c r="J162" s="114" t="s">
        <v>270</v>
      </c>
      <c r="K162" s="114" t="s">
        <v>67</v>
      </c>
      <c r="L162" s="117" t="s">
        <v>390</v>
      </c>
    </row>
    <row r="163" spans="1:12" s="106" customFormat="1">
      <c r="A163" s="113">
        <v>2019</v>
      </c>
      <c r="B163" s="114">
        <v>1046</v>
      </c>
      <c r="C163" s="115">
        <v>43607</v>
      </c>
      <c r="D163" s="123">
        <v>43643</v>
      </c>
      <c r="E163" s="114" t="s">
        <v>2181</v>
      </c>
      <c r="F163" s="114" t="s">
        <v>3178</v>
      </c>
      <c r="G163" s="114" t="s">
        <v>2182</v>
      </c>
      <c r="H163" s="114" t="s">
        <v>2183</v>
      </c>
      <c r="I163" s="116">
        <v>571.49</v>
      </c>
      <c r="J163" s="114" t="s">
        <v>270</v>
      </c>
      <c r="K163" s="114" t="s">
        <v>2112</v>
      </c>
      <c r="L163" s="117" t="s">
        <v>2113</v>
      </c>
    </row>
    <row r="164" spans="1:12" s="106" customFormat="1">
      <c r="A164" s="113">
        <v>2019</v>
      </c>
      <c r="B164" s="114">
        <v>1299</v>
      </c>
      <c r="C164" s="115">
        <v>43637</v>
      </c>
      <c r="D164" s="123">
        <v>43643</v>
      </c>
      <c r="E164" s="114" t="s">
        <v>909</v>
      </c>
      <c r="F164" s="114" t="s">
        <v>910</v>
      </c>
      <c r="G164" s="114" t="s">
        <v>910</v>
      </c>
      <c r="H164" s="114" t="s">
        <v>2203</v>
      </c>
      <c r="I164" s="116">
        <v>166.8</v>
      </c>
      <c r="J164" s="114" t="s">
        <v>270</v>
      </c>
      <c r="K164" s="114" t="s">
        <v>99</v>
      </c>
      <c r="L164" s="117" t="s">
        <v>439</v>
      </c>
    </row>
    <row r="165" spans="1:12" s="106" customFormat="1">
      <c r="A165" s="113">
        <v>2019</v>
      </c>
      <c r="B165" s="114">
        <v>1279</v>
      </c>
      <c r="C165" s="115">
        <v>43634</v>
      </c>
      <c r="D165" s="123">
        <v>43656</v>
      </c>
      <c r="E165" s="114" t="s">
        <v>2201</v>
      </c>
      <c r="F165" s="114" t="s">
        <v>3166</v>
      </c>
      <c r="G165" s="114" t="s">
        <v>2202</v>
      </c>
      <c r="H165" s="114" t="s">
        <v>2193</v>
      </c>
      <c r="I165" s="116">
        <v>177.6</v>
      </c>
      <c r="J165" s="114" t="s">
        <v>270</v>
      </c>
      <c r="K165" s="114" t="s">
        <v>156</v>
      </c>
      <c r="L165" s="117" t="s">
        <v>390</v>
      </c>
    </row>
    <row r="166" spans="1:12" s="106" customFormat="1">
      <c r="A166" s="113">
        <v>2019</v>
      </c>
      <c r="B166" s="114">
        <v>1047</v>
      </c>
      <c r="C166" s="115">
        <v>43607</v>
      </c>
      <c r="D166" s="123">
        <v>43662</v>
      </c>
      <c r="E166" s="114" t="s">
        <v>2109</v>
      </c>
      <c r="F166" s="114" t="s">
        <v>3183</v>
      </c>
      <c r="G166" s="114" t="s">
        <v>2110</v>
      </c>
      <c r="H166" s="114" t="s">
        <v>2111</v>
      </c>
      <c r="I166" s="116">
        <v>7188</v>
      </c>
      <c r="J166" s="114" t="s">
        <v>270</v>
      </c>
      <c r="K166" s="114" t="s">
        <v>2112</v>
      </c>
      <c r="L166" s="117" t="s">
        <v>2113</v>
      </c>
    </row>
    <row r="167" spans="1:12" s="106" customFormat="1">
      <c r="A167" s="113">
        <v>2019</v>
      </c>
      <c r="B167" s="114">
        <v>1001</v>
      </c>
      <c r="C167" s="115">
        <v>43595</v>
      </c>
      <c r="D167" s="123">
        <v>43683</v>
      </c>
      <c r="E167" s="114" t="s">
        <v>2176</v>
      </c>
      <c r="F167" s="114" t="s">
        <v>3177</v>
      </c>
      <c r="G167" s="114" t="s">
        <v>2177</v>
      </c>
      <c r="H167" s="114" t="s">
        <v>2178</v>
      </c>
      <c r="I167" s="116">
        <v>1815</v>
      </c>
      <c r="J167" s="114" t="s">
        <v>270</v>
      </c>
      <c r="K167" s="114" t="s">
        <v>67</v>
      </c>
      <c r="L167" s="117" t="s">
        <v>390</v>
      </c>
    </row>
    <row r="168" spans="1:12" s="106" customFormat="1">
      <c r="A168" s="113">
        <v>2019</v>
      </c>
      <c r="B168" s="114">
        <v>1377</v>
      </c>
      <c r="C168" s="115">
        <v>43661</v>
      </c>
      <c r="D168" s="123">
        <v>43683</v>
      </c>
      <c r="E168" s="114" t="s">
        <v>2204</v>
      </c>
      <c r="F168" s="114" t="s">
        <v>2205</v>
      </c>
      <c r="G168" s="114" t="s">
        <v>2205</v>
      </c>
      <c r="H168" s="114" t="s">
        <v>2203</v>
      </c>
      <c r="I168" s="116">
        <v>4435.8</v>
      </c>
      <c r="J168" s="114" t="s">
        <v>270</v>
      </c>
      <c r="K168" s="114" t="s">
        <v>99</v>
      </c>
      <c r="L168" s="117" t="s">
        <v>439</v>
      </c>
    </row>
    <row r="169" spans="1:12" s="106" customFormat="1">
      <c r="A169" s="113">
        <v>2019</v>
      </c>
      <c r="B169" s="114">
        <v>1278</v>
      </c>
      <c r="C169" s="115">
        <v>43634</v>
      </c>
      <c r="D169" s="123">
        <v>43689</v>
      </c>
      <c r="E169" s="114" t="s">
        <v>2199</v>
      </c>
      <c r="F169" s="114" t="s">
        <v>3168</v>
      </c>
      <c r="G169" s="114" t="s">
        <v>2200</v>
      </c>
      <c r="H169" s="114" t="s">
        <v>2193</v>
      </c>
      <c r="I169" s="116">
        <v>6900</v>
      </c>
      <c r="J169" s="114" t="s">
        <v>270</v>
      </c>
      <c r="K169" s="114" t="s">
        <v>156</v>
      </c>
      <c r="L169" s="117" t="s">
        <v>390</v>
      </c>
    </row>
    <row r="170" spans="1:12" s="106" customFormat="1">
      <c r="A170" s="113">
        <v>2019</v>
      </c>
      <c r="B170" s="114">
        <v>1418</v>
      </c>
      <c r="C170" s="115">
        <v>43664</v>
      </c>
      <c r="D170" s="123">
        <v>43690</v>
      </c>
      <c r="E170" s="114" t="s">
        <v>2208</v>
      </c>
      <c r="F170" s="114" t="s">
        <v>2205</v>
      </c>
      <c r="G170" s="114" t="s">
        <v>2209</v>
      </c>
      <c r="H170" s="114" t="s">
        <v>2210</v>
      </c>
      <c r="I170" s="116">
        <v>1920</v>
      </c>
      <c r="J170" s="114" t="s">
        <v>270</v>
      </c>
      <c r="K170" s="114" t="s">
        <v>58</v>
      </c>
      <c r="L170" s="117" t="s">
        <v>2113</v>
      </c>
    </row>
    <row r="171" spans="1:12" s="106" customFormat="1">
      <c r="A171" s="113">
        <v>2019</v>
      </c>
      <c r="B171" s="114">
        <v>1534</v>
      </c>
      <c r="C171" s="115">
        <v>43689</v>
      </c>
      <c r="D171" s="123">
        <v>43691</v>
      </c>
      <c r="E171" s="114"/>
      <c r="F171" s="114" t="s">
        <v>3182</v>
      </c>
      <c r="G171" s="114" t="s">
        <v>2194</v>
      </c>
      <c r="H171" s="114" t="s">
        <v>302</v>
      </c>
      <c r="I171" s="116">
        <v>108</v>
      </c>
      <c r="J171" s="114" t="s">
        <v>270</v>
      </c>
      <c r="K171" s="114" t="s">
        <v>117</v>
      </c>
      <c r="L171" s="117" t="s">
        <v>2196</v>
      </c>
    </row>
    <row r="172" spans="1:12" s="106" customFormat="1">
      <c r="A172" s="113">
        <v>2019</v>
      </c>
      <c r="B172" s="114">
        <v>1385</v>
      </c>
      <c r="C172" s="115">
        <v>43661</v>
      </c>
      <c r="D172" s="123">
        <v>43699</v>
      </c>
      <c r="E172" s="114" t="s">
        <v>2206</v>
      </c>
      <c r="F172" s="114" t="s">
        <v>2207</v>
      </c>
      <c r="G172" s="114" t="s">
        <v>2207</v>
      </c>
      <c r="H172" s="114" t="s">
        <v>302</v>
      </c>
      <c r="I172" s="116">
        <v>1462.8</v>
      </c>
      <c r="J172" s="114" t="s">
        <v>270</v>
      </c>
      <c r="K172" s="114" t="s">
        <v>156</v>
      </c>
      <c r="L172" s="117" t="s">
        <v>390</v>
      </c>
    </row>
    <row r="173" spans="1:12" s="106" customFormat="1">
      <c r="A173" s="113">
        <v>2019</v>
      </c>
      <c r="B173" s="114">
        <v>1050</v>
      </c>
      <c r="C173" s="115">
        <v>43607</v>
      </c>
      <c r="D173" s="123">
        <v>43731</v>
      </c>
      <c r="E173" s="114" t="s">
        <v>2186</v>
      </c>
      <c r="F173" s="114" t="s">
        <v>3177</v>
      </c>
      <c r="G173" s="114" t="s">
        <v>2187</v>
      </c>
      <c r="H173" s="114" t="s">
        <v>2188</v>
      </c>
      <c r="I173" s="116">
        <v>656.64</v>
      </c>
      <c r="J173" s="114" t="s">
        <v>270</v>
      </c>
      <c r="K173" s="114" t="s">
        <v>67</v>
      </c>
      <c r="L173" s="117" t="s">
        <v>390</v>
      </c>
    </row>
    <row r="174" spans="1:12" s="106" customFormat="1">
      <c r="A174" s="113">
        <v>2019</v>
      </c>
      <c r="B174" s="114">
        <v>1048</v>
      </c>
      <c r="C174" s="115">
        <v>43607</v>
      </c>
      <c r="D174" s="123">
        <v>43731</v>
      </c>
      <c r="E174" s="114" t="s">
        <v>2184</v>
      </c>
      <c r="F174" s="114" t="s">
        <v>2185</v>
      </c>
      <c r="G174" s="114" t="s">
        <v>2185</v>
      </c>
      <c r="H174" s="114" t="s">
        <v>1374</v>
      </c>
      <c r="I174" s="116">
        <v>1029.5999999999999</v>
      </c>
      <c r="J174" s="114" t="s">
        <v>270</v>
      </c>
      <c r="K174" s="114" t="s">
        <v>96</v>
      </c>
      <c r="L174" s="117" t="s">
        <v>354</v>
      </c>
    </row>
    <row r="175" spans="1:12" s="106" customFormat="1">
      <c r="A175" s="113">
        <v>2019</v>
      </c>
      <c r="B175" s="114">
        <v>1180</v>
      </c>
      <c r="C175" s="115">
        <v>43622</v>
      </c>
      <c r="D175" s="123">
        <v>43745</v>
      </c>
      <c r="E175" s="114" t="s">
        <v>2179</v>
      </c>
      <c r="F175" s="114" t="s">
        <v>3166</v>
      </c>
      <c r="G175" s="114" t="s">
        <v>2180</v>
      </c>
      <c r="H175" s="114" t="s">
        <v>2193</v>
      </c>
      <c r="I175" s="116">
        <v>177.6</v>
      </c>
      <c r="J175" s="114" t="s">
        <v>270</v>
      </c>
      <c r="K175" s="114" t="s">
        <v>67</v>
      </c>
      <c r="L175" s="117" t="s">
        <v>390</v>
      </c>
    </row>
    <row r="176" spans="1:12" s="106" customFormat="1">
      <c r="A176" s="113">
        <v>2019</v>
      </c>
      <c r="B176" s="114">
        <v>1547</v>
      </c>
      <c r="C176" s="115">
        <v>43692</v>
      </c>
      <c r="D176" s="123">
        <v>43745</v>
      </c>
      <c r="E176" s="114" t="s">
        <v>2181</v>
      </c>
      <c r="F176" s="114" t="s">
        <v>3178</v>
      </c>
      <c r="G176" s="114" t="s">
        <v>2182</v>
      </c>
      <c r="H176" s="114" t="s">
        <v>2219</v>
      </c>
      <c r="I176" s="116">
        <v>1920</v>
      </c>
      <c r="J176" s="114" t="s">
        <v>270</v>
      </c>
      <c r="K176" s="114" t="s">
        <v>58</v>
      </c>
      <c r="L176" s="117" t="s">
        <v>1236</v>
      </c>
    </row>
    <row r="177" spans="1:12" s="106" customFormat="1">
      <c r="A177" s="113">
        <v>2019</v>
      </c>
      <c r="B177" s="114">
        <v>392</v>
      </c>
      <c r="C177" s="115">
        <v>43518</v>
      </c>
      <c r="D177" s="123">
        <v>43747</v>
      </c>
      <c r="E177" s="114" t="s">
        <v>2132</v>
      </c>
      <c r="F177" s="114" t="s">
        <v>2133</v>
      </c>
      <c r="G177" s="114" t="s">
        <v>2133</v>
      </c>
      <c r="H177" s="114" t="s">
        <v>2134</v>
      </c>
      <c r="I177" s="116">
        <v>1815</v>
      </c>
      <c r="J177" s="114" t="s">
        <v>270</v>
      </c>
      <c r="K177" s="114" t="s">
        <v>52</v>
      </c>
      <c r="L177" s="117" t="s">
        <v>319</v>
      </c>
    </row>
    <row r="178" spans="1:12" s="106" customFormat="1">
      <c r="A178" s="113">
        <v>2019</v>
      </c>
      <c r="B178" s="114">
        <v>1140</v>
      </c>
      <c r="C178" s="115">
        <v>43620</v>
      </c>
      <c r="D178" s="123">
        <v>43747</v>
      </c>
      <c r="E178" s="114"/>
      <c r="F178" s="114" t="s">
        <v>3177</v>
      </c>
      <c r="G178" s="114" t="s">
        <v>2191</v>
      </c>
      <c r="H178" s="114" t="s">
        <v>2192</v>
      </c>
      <c r="I178" s="116">
        <v>1815</v>
      </c>
      <c r="J178" s="114" t="s">
        <v>270</v>
      </c>
      <c r="K178" s="114" t="s">
        <v>52</v>
      </c>
      <c r="L178" s="117" t="s">
        <v>319</v>
      </c>
    </row>
    <row r="179" spans="1:12" s="106" customFormat="1">
      <c r="A179" s="113">
        <v>2019</v>
      </c>
      <c r="B179" s="114">
        <v>1420</v>
      </c>
      <c r="C179" s="115">
        <v>43664</v>
      </c>
      <c r="D179" s="123">
        <v>43763</v>
      </c>
      <c r="E179" s="114" t="s">
        <v>2201</v>
      </c>
      <c r="F179" s="114" t="s">
        <v>3166</v>
      </c>
      <c r="G179" s="114" t="s">
        <v>2202</v>
      </c>
      <c r="H179" s="114" t="s">
        <v>2214</v>
      </c>
      <c r="I179" s="116">
        <v>5274</v>
      </c>
      <c r="J179" s="114" t="s">
        <v>270</v>
      </c>
      <c r="K179" s="114" t="s">
        <v>156</v>
      </c>
      <c r="L179" s="117" t="s">
        <v>390</v>
      </c>
    </row>
    <row r="180" spans="1:12" s="106" customFormat="1">
      <c r="A180" s="113">
        <v>2019</v>
      </c>
      <c r="B180" s="114">
        <v>1449</v>
      </c>
      <c r="C180" s="115">
        <v>43670</v>
      </c>
      <c r="D180" s="123">
        <v>43766</v>
      </c>
      <c r="E180" s="114" t="s">
        <v>2215</v>
      </c>
      <c r="F180" s="114" t="s">
        <v>3184</v>
      </c>
      <c r="G180" s="114" t="s">
        <v>2216</v>
      </c>
      <c r="H180" s="114" t="s">
        <v>2217</v>
      </c>
      <c r="I180" s="116">
        <v>1179.24</v>
      </c>
      <c r="J180" s="114" t="s">
        <v>270</v>
      </c>
      <c r="K180" s="114" t="s">
        <v>99</v>
      </c>
      <c r="L180" s="117" t="s">
        <v>439</v>
      </c>
    </row>
    <row r="181" spans="1:12" s="106" customFormat="1">
      <c r="A181" s="113">
        <v>2019</v>
      </c>
      <c r="B181" s="114">
        <v>1702</v>
      </c>
      <c r="C181" s="115">
        <v>43728</v>
      </c>
      <c r="D181" s="123">
        <v>43780</v>
      </c>
      <c r="E181" s="114" t="s">
        <v>2152</v>
      </c>
      <c r="F181" s="114" t="s">
        <v>3169</v>
      </c>
      <c r="G181" s="114" t="s">
        <v>2153</v>
      </c>
      <c r="H181" s="114" t="s">
        <v>2193</v>
      </c>
      <c r="I181" s="116">
        <v>6595.2</v>
      </c>
      <c r="J181" s="114" t="s">
        <v>270</v>
      </c>
      <c r="K181" s="114" t="s">
        <v>156</v>
      </c>
      <c r="L181" s="117" t="s">
        <v>1373</v>
      </c>
    </row>
    <row r="182" spans="1:12" s="106" customFormat="1">
      <c r="A182" s="113">
        <v>2019</v>
      </c>
      <c r="B182" s="114">
        <v>1212</v>
      </c>
      <c r="C182" s="115">
        <v>43626</v>
      </c>
      <c r="D182" s="123">
        <v>43789</v>
      </c>
      <c r="E182" s="114" t="s">
        <v>2197</v>
      </c>
      <c r="F182" s="114" t="s">
        <v>3180</v>
      </c>
      <c r="G182" s="114" t="s">
        <v>2198</v>
      </c>
      <c r="H182" s="114" t="s">
        <v>302</v>
      </c>
      <c r="I182" s="116">
        <v>2945.46</v>
      </c>
      <c r="J182" s="114" t="s">
        <v>270</v>
      </c>
      <c r="K182" s="114" t="s">
        <v>67</v>
      </c>
      <c r="L182" s="117" t="s">
        <v>390</v>
      </c>
    </row>
    <row r="183" spans="1:12" s="106" customFormat="1">
      <c r="A183" s="113">
        <v>2019</v>
      </c>
      <c r="B183" s="114">
        <v>1807</v>
      </c>
      <c r="C183" s="115">
        <v>43746</v>
      </c>
      <c r="D183" s="123">
        <v>43791</v>
      </c>
      <c r="E183" s="114" t="s">
        <v>2109</v>
      </c>
      <c r="F183" s="114" t="s">
        <v>3183</v>
      </c>
      <c r="G183" s="114" t="s">
        <v>2110</v>
      </c>
      <c r="H183" s="114" t="s">
        <v>2226</v>
      </c>
      <c r="I183" s="116">
        <v>9252</v>
      </c>
      <c r="J183" s="114" t="s">
        <v>270</v>
      </c>
      <c r="K183" s="114" t="s">
        <v>58</v>
      </c>
      <c r="L183" s="117" t="s">
        <v>1236</v>
      </c>
    </row>
    <row r="184" spans="1:12" s="106" customFormat="1">
      <c r="A184" s="113">
        <v>2019</v>
      </c>
      <c r="B184" s="114">
        <v>1803</v>
      </c>
      <c r="C184" s="115">
        <v>43745</v>
      </c>
      <c r="D184" s="123">
        <v>43797</v>
      </c>
      <c r="E184" s="114" t="s">
        <v>2201</v>
      </c>
      <c r="F184" s="114" t="s">
        <v>3166</v>
      </c>
      <c r="G184" s="114" t="s">
        <v>2202</v>
      </c>
      <c r="H184" s="114" t="s">
        <v>2193</v>
      </c>
      <c r="I184" s="116">
        <v>5310</v>
      </c>
      <c r="J184" s="114" t="s">
        <v>270</v>
      </c>
      <c r="K184" s="114" t="s">
        <v>156</v>
      </c>
      <c r="L184" s="117" t="s">
        <v>1373</v>
      </c>
    </row>
    <row r="185" spans="1:12" s="106" customFormat="1">
      <c r="A185" s="113">
        <v>2019</v>
      </c>
      <c r="B185" s="114">
        <v>1088</v>
      </c>
      <c r="C185" s="115">
        <v>43612</v>
      </c>
      <c r="D185" s="123">
        <v>43805</v>
      </c>
      <c r="E185" s="114" t="s">
        <v>2114</v>
      </c>
      <c r="F185" s="114" t="s">
        <v>3167</v>
      </c>
      <c r="G185" s="114" t="s">
        <v>2115</v>
      </c>
      <c r="H185" s="114" t="s">
        <v>302</v>
      </c>
      <c r="I185" s="116">
        <v>1840.56</v>
      </c>
      <c r="J185" s="114" t="s">
        <v>270</v>
      </c>
      <c r="K185" s="114" t="s">
        <v>53</v>
      </c>
      <c r="L185" s="117" t="s">
        <v>377</v>
      </c>
    </row>
    <row r="186" spans="1:12" s="106" customFormat="1">
      <c r="A186" s="113">
        <v>2019</v>
      </c>
      <c r="B186" s="114">
        <v>1567</v>
      </c>
      <c r="C186" s="115">
        <v>43703</v>
      </c>
      <c r="D186" s="123">
        <v>43805</v>
      </c>
      <c r="E186" s="114" t="s">
        <v>2220</v>
      </c>
      <c r="F186" s="114" t="s">
        <v>2221</v>
      </c>
      <c r="G186" s="114" t="s">
        <v>2221</v>
      </c>
      <c r="H186" s="114" t="s">
        <v>2222</v>
      </c>
      <c r="I186" s="116">
        <v>1039.44</v>
      </c>
      <c r="J186" s="114" t="s">
        <v>270</v>
      </c>
      <c r="K186" s="114" t="s">
        <v>172</v>
      </c>
      <c r="L186" s="117" t="s">
        <v>1259</v>
      </c>
    </row>
    <row r="187" spans="1:12" s="106" customFormat="1">
      <c r="A187" s="113">
        <v>2019</v>
      </c>
      <c r="B187" s="114">
        <v>1856</v>
      </c>
      <c r="C187" s="115">
        <v>43756</v>
      </c>
      <c r="D187" s="123">
        <v>43810</v>
      </c>
      <c r="E187" s="114"/>
      <c r="F187" s="114" t="s">
        <v>2229</v>
      </c>
      <c r="G187" s="114" t="s">
        <v>2229</v>
      </c>
      <c r="H187" s="114" t="s">
        <v>2230</v>
      </c>
      <c r="I187" s="116">
        <v>8890.2000000000007</v>
      </c>
      <c r="J187" s="114" t="s">
        <v>270</v>
      </c>
      <c r="K187" s="114" t="s">
        <v>117</v>
      </c>
      <c r="L187" s="117" t="s">
        <v>2196</v>
      </c>
    </row>
    <row r="188" spans="1:12" s="106" customFormat="1">
      <c r="A188" s="113">
        <v>2019</v>
      </c>
      <c r="B188" s="114">
        <v>1999</v>
      </c>
      <c r="C188" s="115">
        <v>43782</v>
      </c>
      <c r="D188" s="123">
        <v>43817</v>
      </c>
      <c r="E188" s="114" t="s">
        <v>2231</v>
      </c>
      <c r="F188" s="114" t="s">
        <v>2232</v>
      </c>
      <c r="G188" s="114" t="s">
        <v>2232</v>
      </c>
      <c r="H188" s="114" t="s">
        <v>302</v>
      </c>
      <c r="I188" s="116">
        <v>1262.92</v>
      </c>
      <c r="J188" s="114" t="s">
        <v>270</v>
      </c>
      <c r="K188" s="114" t="s">
        <v>156</v>
      </c>
      <c r="L188" s="117" t="s">
        <v>1373</v>
      </c>
    </row>
    <row r="189" spans="1:12" s="106" customFormat="1">
      <c r="A189" s="113">
        <v>2019</v>
      </c>
      <c r="B189" s="114">
        <v>2011</v>
      </c>
      <c r="C189" s="115">
        <v>43787</v>
      </c>
      <c r="D189" s="123">
        <v>43817</v>
      </c>
      <c r="E189" s="114" t="s">
        <v>2132</v>
      </c>
      <c r="F189" s="114" t="s">
        <v>2133</v>
      </c>
      <c r="G189" s="114" t="s">
        <v>2133</v>
      </c>
      <c r="H189" s="114" t="s">
        <v>2233</v>
      </c>
      <c r="I189" s="116">
        <v>1242.3</v>
      </c>
      <c r="J189" s="114" t="s">
        <v>270</v>
      </c>
      <c r="K189" s="114" t="s">
        <v>52</v>
      </c>
      <c r="L189" s="117" t="s">
        <v>319</v>
      </c>
    </row>
    <row r="190" spans="1:12" s="106" customFormat="1">
      <c r="A190" s="113">
        <v>2019</v>
      </c>
      <c r="B190" s="114">
        <v>1851</v>
      </c>
      <c r="C190" s="115">
        <v>43755</v>
      </c>
      <c r="D190" s="123">
        <v>43839</v>
      </c>
      <c r="E190" s="114" t="s">
        <v>2227</v>
      </c>
      <c r="F190" s="114"/>
      <c r="G190" s="114" t="s">
        <v>2228</v>
      </c>
      <c r="H190" s="114" t="s">
        <v>302</v>
      </c>
      <c r="I190" s="116">
        <v>3646.92</v>
      </c>
      <c r="J190" s="114" t="s">
        <v>270</v>
      </c>
      <c r="K190" s="114" t="s">
        <v>156</v>
      </c>
      <c r="L190" s="117" t="s">
        <v>1373</v>
      </c>
    </row>
    <row r="191" spans="1:12" s="106" customFormat="1">
      <c r="A191" s="113">
        <v>2019</v>
      </c>
      <c r="B191" s="114">
        <v>1450</v>
      </c>
      <c r="C191" s="115">
        <v>43670</v>
      </c>
      <c r="D191" s="123">
        <v>43875</v>
      </c>
      <c r="E191" s="114" t="s">
        <v>2189</v>
      </c>
      <c r="F191" s="114" t="s">
        <v>3167</v>
      </c>
      <c r="G191" s="114" t="s">
        <v>2190</v>
      </c>
      <c r="H191" s="114" t="s">
        <v>2218</v>
      </c>
      <c r="I191" s="116">
        <v>1918.32</v>
      </c>
      <c r="J191" s="114" t="s">
        <v>270</v>
      </c>
      <c r="K191" s="114" t="s">
        <v>166</v>
      </c>
      <c r="L191" s="117" t="s">
        <v>919</v>
      </c>
    </row>
    <row r="192" spans="1:12" s="106" customFormat="1">
      <c r="A192" s="113">
        <v>2020</v>
      </c>
      <c r="B192" s="114">
        <v>38</v>
      </c>
      <c r="C192" s="115">
        <v>43843</v>
      </c>
      <c r="D192" s="123">
        <v>43875</v>
      </c>
      <c r="E192" s="114" t="s">
        <v>909</v>
      </c>
      <c r="F192" s="114" t="s">
        <v>910</v>
      </c>
      <c r="G192" s="114" t="s">
        <v>910</v>
      </c>
      <c r="H192" s="114" t="s">
        <v>2203</v>
      </c>
      <c r="I192" s="116">
        <v>158.4</v>
      </c>
      <c r="J192" s="114" t="s">
        <v>270</v>
      </c>
      <c r="K192" s="114" t="s">
        <v>99</v>
      </c>
      <c r="L192" s="117" t="s">
        <v>439</v>
      </c>
    </row>
    <row r="193" spans="1:12" s="106" customFormat="1">
      <c r="A193" s="113">
        <v>2020</v>
      </c>
      <c r="B193" s="114">
        <v>62</v>
      </c>
      <c r="C193" s="115">
        <v>43844</v>
      </c>
      <c r="D193" s="123">
        <v>43880</v>
      </c>
      <c r="E193" s="114" t="s">
        <v>2152</v>
      </c>
      <c r="F193" s="114" t="s">
        <v>3169</v>
      </c>
      <c r="G193" s="114" t="s">
        <v>2153</v>
      </c>
      <c r="H193" s="114" t="s">
        <v>302</v>
      </c>
      <c r="I193" s="116">
        <v>6829.2</v>
      </c>
      <c r="J193" s="114" t="s">
        <v>270</v>
      </c>
      <c r="K193" s="114" t="s">
        <v>156</v>
      </c>
      <c r="L193" s="117" t="s">
        <v>1373</v>
      </c>
    </row>
    <row r="194" spans="1:12" s="106" customFormat="1">
      <c r="A194" s="113">
        <v>2019</v>
      </c>
      <c r="B194" s="114">
        <v>1787</v>
      </c>
      <c r="C194" s="115">
        <v>43745</v>
      </c>
      <c r="D194" s="123">
        <v>43881</v>
      </c>
      <c r="E194" s="114"/>
      <c r="F194" s="114" t="s">
        <v>3177</v>
      </c>
      <c r="G194" s="114" t="s">
        <v>2224</v>
      </c>
      <c r="H194" s="114" t="s">
        <v>2225</v>
      </c>
      <c r="I194" s="116">
        <v>1815</v>
      </c>
      <c r="J194" s="114" t="s">
        <v>270</v>
      </c>
      <c r="K194" s="114" t="s">
        <v>52</v>
      </c>
      <c r="L194" s="117" t="s">
        <v>319</v>
      </c>
    </row>
    <row r="195" spans="1:12" s="106" customFormat="1">
      <c r="A195" s="113">
        <v>2019</v>
      </c>
      <c r="B195" s="114">
        <v>2143</v>
      </c>
      <c r="C195" s="115">
        <v>43811</v>
      </c>
      <c r="D195" s="123">
        <v>43881</v>
      </c>
      <c r="E195" s="114" t="s">
        <v>2234</v>
      </c>
      <c r="F195" s="114" t="s">
        <v>3179</v>
      </c>
      <c r="G195" s="114" t="s">
        <v>2235</v>
      </c>
      <c r="H195" s="114" t="s">
        <v>2236</v>
      </c>
      <c r="I195" s="116">
        <v>936</v>
      </c>
      <c r="J195" s="114" t="s">
        <v>270</v>
      </c>
      <c r="K195" s="114" t="s">
        <v>29</v>
      </c>
      <c r="L195" s="117" t="s">
        <v>315</v>
      </c>
    </row>
    <row r="196" spans="1:12" s="106" customFormat="1">
      <c r="A196" s="113">
        <v>2020</v>
      </c>
      <c r="B196" s="114">
        <v>173</v>
      </c>
      <c r="C196" s="115">
        <v>43858</v>
      </c>
      <c r="D196" s="123">
        <v>43882</v>
      </c>
      <c r="E196" s="114" t="s">
        <v>2114</v>
      </c>
      <c r="F196" s="114" t="s">
        <v>3167</v>
      </c>
      <c r="G196" s="114" t="s">
        <v>2115</v>
      </c>
      <c r="H196" s="114" t="s">
        <v>2240</v>
      </c>
      <c r="I196" s="116">
        <v>288.72000000000003</v>
      </c>
      <c r="J196" s="114" t="s">
        <v>270</v>
      </c>
      <c r="K196" s="114" t="s">
        <v>171</v>
      </c>
      <c r="L196" s="117" t="s">
        <v>1257</v>
      </c>
    </row>
    <row r="197" spans="1:12" s="106" customFormat="1">
      <c r="A197" s="113">
        <v>2020</v>
      </c>
      <c r="B197" s="114">
        <v>63</v>
      </c>
      <c r="C197" s="115">
        <v>43844</v>
      </c>
      <c r="D197" s="123">
        <v>43882</v>
      </c>
      <c r="E197" s="114" t="s">
        <v>2237</v>
      </c>
      <c r="F197" s="114" t="s">
        <v>2238</v>
      </c>
      <c r="G197" s="114" t="s">
        <v>2238</v>
      </c>
      <c r="H197" s="114" t="s">
        <v>2239</v>
      </c>
      <c r="I197" s="116">
        <v>4918.26</v>
      </c>
      <c r="J197" s="114" t="s">
        <v>270</v>
      </c>
      <c r="K197" s="114" t="s">
        <v>156</v>
      </c>
      <c r="L197" s="117" t="s">
        <v>1373</v>
      </c>
    </row>
    <row r="198" spans="1:12" s="106" customFormat="1">
      <c r="A198" s="113">
        <v>2020</v>
      </c>
      <c r="B198" s="114">
        <v>175</v>
      </c>
      <c r="C198" s="115">
        <v>43858</v>
      </c>
      <c r="D198" s="123">
        <v>43882</v>
      </c>
      <c r="E198" s="114" t="s">
        <v>2241</v>
      </c>
      <c r="F198" s="114" t="s">
        <v>2242</v>
      </c>
      <c r="G198" s="114" t="s">
        <v>2242</v>
      </c>
      <c r="H198" s="114" t="s">
        <v>2243</v>
      </c>
      <c r="I198" s="116">
        <v>779.04</v>
      </c>
      <c r="J198" s="114" t="s">
        <v>270</v>
      </c>
      <c r="K198" s="114" t="s">
        <v>52</v>
      </c>
      <c r="L198" s="117" t="s">
        <v>319</v>
      </c>
    </row>
    <row r="199" spans="1:12" s="106" customFormat="1">
      <c r="A199" s="113">
        <v>2019</v>
      </c>
      <c r="B199" s="114">
        <v>1581</v>
      </c>
      <c r="C199" s="115">
        <v>43703</v>
      </c>
      <c r="D199" s="123">
        <v>43942</v>
      </c>
      <c r="E199" s="114" t="s">
        <v>2186</v>
      </c>
      <c r="F199" s="114" t="s">
        <v>3177</v>
      </c>
      <c r="G199" s="114" t="s">
        <v>2187</v>
      </c>
      <c r="H199" s="114" t="s">
        <v>2223</v>
      </c>
      <c r="I199" s="116">
        <v>1815</v>
      </c>
      <c r="J199" s="114" t="s">
        <v>270</v>
      </c>
      <c r="K199" s="114" t="s">
        <v>156</v>
      </c>
      <c r="L199" s="117" t="s">
        <v>1373</v>
      </c>
    </row>
    <row r="200" spans="1:12" s="106" customFormat="1">
      <c r="A200" s="113">
        <v>2020</v>
      </c>
      <c r="B200" s="114">
        <v>522</v>
      </c>
      <c r="C200" s="115">
        <v>43899</v>
      </c>
      <c r="D200" s="123">
        <v>43943</v>
      </c>
      <c r="E200" s="114" t="s">
        <v>2245</v>
      </c>
      <c r="F200" s="114" t="s">
        <v>3173</v>
      </c>
      <c r="G200" s="114" t="s">
        <v>2246</v>
      </c>
      <c r="H200" s="114" t="s">
        <v>1214</v>
      </c>
      <c r="I200" s="116">
        <v>606.66999999999996</v>
      </c>
      <c r="J200" s="114" t="s">
        <v>270</v>
      </c>
      <c r="K200" s="114" t="s">
        <v>156</v>
      </c>
      <c r="L200" s="117" t="s">
        <v>1373</v>
      </c>
    </row>
    <row r="201" spans="1:12" s="106" customFormat="1">
      <c r="A201" s="113">
        <v>2020</v>
      </c>
      <c r="B201" s="114">
        <v>546</v>
      </c>
      <c r="C201" s="115">
        <v>43901</v>
      </c>
      <c r="D201" s="123">
        <v>43944</v>
      </c>
      <c r="E201" s="114" t="s">
        <v>2181</v>
      </c>
      <c r="F201" s="114" t="s">
        <v>3178</v>
      </c>
      <c r="G201" s="114" t="s">
        <v>2182</v>
      </c>
      <c r="H201" s="114" t="s">
        <v>2247</v>
      </c>
      <c r="I201" s="116">
        <v>222.6</v>
      </c>
      <c r="J201" s="114" t="s">
        <v>270</v>
      </c>
      <c r="K201" s="114" t="s">
        <v>58</v>
      </c>
      <c r="L201" s="117" t="s">
        <v>1236</v>
      </c>
    </row>
    <row r="202" spans="1:12" s="106" customFormat="1">
      <c r="A202" s="113">
        <v>2020</v>
      </c>
      <c r="B202" s="114">
        <v>300</v>
      </c>
      <c r="C202" s="115">
        <v>43873</v>
      </c>
      <c r="D202" s="123">
        <v>43971</v>
      </c>
      <c r="E202" s="114" t="s">
        <v>2109</v>
      </c>
      <c r="F202" s="114" t="s">
        <v>3183</v>
      </c>
      <c r="G202" s="114" t="s">
        <v>2110</v>
      </c>
      <c r="H202" s="114" t="s">
        <v>2244</v>
      </c>
      <c r="I202" s="116">
        <v>118.8</v>
      </c>
      <c r="J202" s="114" t="s">
        <v>270</v>
      </c>
      <c r="K202" s="114" t="s">
        <v>58</v>
      </c>
      <c r="L202" s="117" t="s">
        <v>1236</v>
      </c>
    </row>
    <row r="203" spans="1:12" s="106" customFormat="1">
      <c r="A203" s="113">
        <v>2019</v>
      </c>
      <c r="B203" s="114">
        <v>1419</v>
      </c>
      <c r="C203" s="115">
        <v>43664</v>
      </c>
      <c r="D203" s="123">
        <v>44047</v>
      </c>
      <c r="E203" s="114" t="s">
        <v>2211</v>
      </c>
      <c r="F203" s="114" t="s">
        <v>3177</v>
      </c>
      <c r="G203" s="114" t="s">
        <v>2212</v>
      </c>
      <c r="H203" s="114" t="s">
        <v>2213</v>
      </c>
      <c r="I203" s="116">
        <v>1815</v>
      </c>
      <c r="J203" s="114" t="s">
        <v>270</v>
      </c>
      <c r="K203" s="114" t="s">
        <v>156</v>
      </c>
      <c r="L203" s="117" t="s">
        <v>1373</v>
      </c>
    </row>
    <row r="204" spans="1:12" s="106" customFormat="1">
      <c r="A204" s="113">
        <v>2020</v>
      </c>
      <c r="B204" s="114">
        <v>926</v>
      </c>
      <c r="C204" s="115">
        <v>43991</v>
      </c>
      <c r="D204" s="124"/>
      <c r="E204" s="114" t="s">
        <v>2201</v>
      </c>
      <c r="F204" s="114" t="s">
        <v>3166</v>
      </c>
      <c r="G204" s="114" t="s">
        <v>2202</v>
      </c>
      <c r="H204" s="114" t="s">
        <v>302</v>
      </c>
      <c r="I204" s="116">
        <v>5340</v>
      </c>
      <c r="J204" s="114" t="s">
        <v>270</v>
      </c>
      <c r="K204" s="114" t="s">
        <v>156</v>
      </c>
      <c r="L204" s="117" t="s">
        <v>1373</v>
      </c>
    </row>
    <row r="205" spans="1:12" s="106" customFormat="1" ht="15.75" thickBot="1">
      <c r="A205" s="118">
        <v>2020</v>
      </c>
      <c r="B205" s="119">
        <v>921</v>
      </c>
      <c r="C205" s="120">
        <v>43991</v>
      </c>
      <c r="D205" s="125"/>
      <c r="E205" s="119" t="s">
        <v>2109</v>
      </c>
      <c r="F205" s="119" t="s">
        <v>3183</v>
      </c>
      <c r="G205" s="119" t="s">
        <v>2110</v>
      </c>
      <c r="H205" s="119" t="s">
        <v>2248</v>
      </c>
      <c r="I205" s="121">
        <v>259.2</v>
      </c>
      <c r="J205" s="119" t="s">
        <v>270</v>
      </c>
      <c r="K205" s="119" t="s">
        <v>58</v>
      </c>
      <c r="L205" s="122" t="s">
        <v>1236</v>
      </c>
    </row>
  </sheetData>
  <autoFilter ref="A136:L205">
    <filterColumn colId="5"/>
    <sortState ref="A133:L201">
      <sortCondition ref="D26:D95"/>
    </sortState>
  </autoFilter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L359"/>
  <sheetViews>
    <sheetView workbookViewId="0"/>
  </sheetViews>
  <sheetFormatPr defaultRowHeight="15"/>
  <cols>
    <col min="1" max="1" width="18.7109375" customWidth="1"/>
    <col min="2" max="2" width="14" style="7" customWidth="1"/>
    <col min="3" max="3" width="12.28515625" bestFit="1" customWidth="1"/>
    <col min="4" max="4" width="10.140625" bestFit="1" customWidth="1"/>
    <col min="5" max="5" width="16.28515625" bestFit="1" customWidth="1"/>
    <col min="6" max="6" width="15.85546875" style="42" customWidth="1"/>
    <col min="7" max="7" width="39.28515625" bestFit="1" customWidth="1"/>
    <col min="8" max="8" width="38.85546875" customWidth="1"/>
    <col min="9" max="9" width="17" bestFit="1" customWidth="1"/>
    <col min="12" max="12" width="43.5703125" bestFit="1" customWidth="1"/>
  </cols>
  <sheetData>
    <row r="1" spans="1:5" s="42" customFormat="1">
      <c r="A1" s="31" t="s">
        <v>3634</v>
      </c>
      <c r="B1" s="7"/>
    </row>
    <row r="2" spans="1:5">
      <c r="A2" s="9" t="s">
        <v>7</v>
      </c>
      <c r="B2" s="7" t="s">
        <v>220</v>
      </c>
    </row>
    <row r="4" spans="1:5" ht="15.75">
      <c r="A4" s="9" t="s">
        <v>280</v>
      </c>
      <c r="B4" s="7" t="s">
        <v>2249</v>
      </c>
      <c r="E4" s="129" t="s">
        <v>3647</v>
      </c>
    </row>
    <row r="5" spans="1:5">
      <c r="A5" s="99" t="s">
        <v>2341</v>
      </c>
      <c r="B5" s="98"/>
      <c r="E5" s="42" t="s">
        <v>3737</v>
      </c>
    </row>
    <row r="6" spans="1:5">
      <c r="A6" s="97" t="s">
        <v>2342</v>
      </c>
      <c r="B6" s="98">
        <v>4016.3999999999996</v>
      </c>
      <c r="C6" s="43"/>
      <c r="E6" s="42" t="s">
        <v>3735</v>
      </c>
    </row>
    <row r="7" spans="1:5">
      <c r="A7" s="97" t="s">
        <v>2343</v>
      </c>
      <c r="B7" s="98">
        <v>4208.3999999999996</v>
      </c>
      <c r="C7" s="43"/>
      <c r="E7" s="42" t="s">
        <v>3734</v>
      </c>
    </row>
    <row r="8" spans="1:5">
      <c r="A8" s="97" t="s">
        <v>2344</v>
      </c>
      <c r="B8" s="98">
        <v>9986.4</v>
      </c>
      <c r="C8" s="7"/>
      <c r="E8" s="42" t="s">
        <v>3648</v>
      </c>
    </row>
    <row r="9" spans="1:5">
      <c r="A9" s="97" t="s">
        <v>2345</v>
      </c>
      <c r="B9" s="98">
        <v>4253.9999999999991</v>
      </c>
      <c r="C9" s="7"/>
      <c r="E9" s="42" t="s">
        <v>3636</v>
      </c>
    </row>
    <row r="10" spans="1:5">
      <c r="A10" s="97" t="s">
        <v>2346</v>
      </c>
      <c r="B10" s="98">
        <v>3463.8</v>
      </c>
      <c r="C10" s="7"/>
    </row>
    <row r="11" spans="1:5">
      <c r="A11" s="97" t="s">
        <v>2347</v>
      </c>
      <c r="B11" s="98">
        <v>11856</v>
      </c>
      <c r="C11" s="7"/>
    </row>
    <row r="12" spans="1:5">
      <c r="A12" s="97" t="s">
        <v>2348</v>
      </c>
      <c r="B12" s="98">
        <v>4021.68</v>
      </c>
      <c r="C12" s="7"/>
    </row>
    <row r="13" spans="1:5">
      <c r="A13" s="97" t="s">
        <v>2349</v>
      </c>
      <c r="B13" s="98">
        <v>6736.1999999999989</v>
      </c>
      <c r="C13" s="7"/>
    </row>
    <row r="14" spans="1:5">
      <c r="A14" s="97" t="s">
        <v>2350</v>
      </c>
      <c r="B14" s="98">
        <v>6494.4000000000005</v>
      </c>
      <c r="C14" s="7"/>
    </row>
    <row r="15" spans="1:5">
      <c r="A15" s="97" t="s">
        <v>2351</v>
      </c>
      <c r="B15" s="98">
        <v>6502.7999999999993</v>
      </c>
      <c r="C15" s="7"/>
    </row>
    <row r="16" spans="1:5">
      <c r="A16" s="97" t="s">
        <v>2352</v>
      </c>
      <c r="B16" s="98">
        <v>4057.2000000000003</v>
      </c>
      <c r="C16" s="7"/>
    </row>
    <row r="17" spans="1:12">
      <c r="A17" s="97" t="s">
        <v>2353</v>
      </c>
      <c r="B17" s="98">
        <v>1905</v>
      </c>
    </row>
    <row r="18" spans="1:12">
      <c r="A18" s="99" t="s">
        <v>2354</v>
      </c>
      <c r="B18" s="98"/>
    </row>
    <row r="19" spans="1:12">
      <c r="A19" s="97" t="s">
        <v>2342</v>
      </c>
      <c r="B19" s="98">
        <v>1613.4</v>
      </c>
      <c r="C19" s="7"/>
    </row>
    <row r="20" spans="1:12" ht="15.75" thickBot="1">
      <c r="A20" s="97" t="s">
        <v>2343</v>
      </c>
      <c r="B20" s="98">
        <v>3160.7999999999997</v>
      </c>
      <c r="C20" s="7"/>
    </row>
    <row r="21" spans="1:12">
      <c r="A21" s="97" t="s">
        <v>2344</v>
      </c>
      <c r="B21" s="98">
        <v>14347.2</v>
      </c>
      <c r="C21" s="7"/>
      <c r="E21" s="79" t="s">
        <v>3319</v>
      </c>
      <c r="F21" s="81">
        <v>110464.07999999999</v>
      </c>
      <c r="G21" s="82"/>
    </row>
    <row r="22" spans="1:12">
      <c r="A22" s="97" t="s">
        <v>2345</v>
      </c>
      <c r="B22" s="98">
        <v>13753.2</v>
      </c>
      <c r="C22" s="7"/>
      <c r="E22" s="80" t="s">
        <v>3320</v>
      </c>
      <c r="F22" s="83"/>
      <c r="G22" s="84">
        <f>SUM(I31:I356)</f>
        <v>86262.200000000114</v>
      </c>
    </row>
    <row r="23" spans="1:12">
      <c r="A23" s="97" t="s">
        <v>2346</v>
      </c>
      <c r="B23" s="98">
        <v>7758.0000000000009</v>
      </c>
      <c r="C23" s="7"/>
      <c r="E23" s="80" t="s">
        <v>3528</v>
      </c>
      <c r="F23" s="83"/>
      <c r="G23" s="84">
        <v>4708.2</v>
      </c>
    </row>
    <row r="24" spans="1:12" ht="15.75" thickBot="1">
      <c r="A24" s="97" t="s">
        <v>2347</v>
      </c>
      <c r="B24" s="98">
        <v>776.4</v>
      </c>
      <c r="C24" s="7"/>
      <c r="E24" s="78" t="s">
        <v>3321</v>
      </c>
      <c r="F24" s="85">
        <f>F21-G22-G23</f>
        <v>19493.679999999873</v>
      </c>
      <c r="G24" s="86"/>
    </row>
    <row r="25" spans="1:12">
      <c r="A25" s="3" t="s">
        <v>2348</v>
      </c>
      <c r="B25" s="7">
        <v>1552.8</v>
      </c>
    </row>
    <row r="26" spans="1:12">
      <c r="A26" s="10" t="s">
        <v>281</v>
      </c>
      <c r="B26" s="7">
        <v>110464.07999999999</v>
      </c>
    </row>
    <row r="29" spans="1:12" ht="15.75" thickBot="1">
      <c r="A29" s="27" t="s">
        <v>288</v>
      </c>
    </row>
    <row r="30" spans="1:12">
      <c r="A30" s="36" t="s">
        <v>289</v>
      </c>
      <c r="B30" s="32" t="s">
        <v>290</v>
      </c>
      <c r="C30" s="32" t="s">
        <v>291</v>
      </c>
      <c r="D30" s="32" t="s">
        <v>292</v>
      </c>
      <c r="E30" s="32" t="s">
        <v>293</v>
      </c>
      <c r="F30" s="23" t="s">
        <v>3233</v>
      </c>
      <c r="G30" s="32" t="s">
        <v>294</v>
      </c>
      <c r="H30" s="32" t="s">
        <v>295</v>
      </c>
      <c r="I30" s="29" t="s">
        <v>296</v>
      </c>
      <c r="J30" s="32" t="s">
        <v>297</v>
      </c>
      <c r="K30" s="32" t="s">
        <v>298</v>
      </c>
      <c r="L30" s="33" t="s">
        <v>299</v>
      </c>
    </row>
    <row r="31" spans="1:12" s="106" customFormat="1">
      <c r="A31" s="58">
        <v>2019</v>
      </c>
      <c r="B31" s="47">
        <v>2010</v>
      </c>
      <c r="C31" s="102">
        <v>43787</v>
      </c>
      <c r="D31" s="103">
        <v>43426</v>
      </c>
      <c r="E31" s="47" t="s">
        <v>2912</v>
      </c>
      <c r="F31" s="47" t="s">
        <v>2913</v>
      </c>
      <c r="G31" s="47" t="s">
        <v>2913</v>
      </c>
      <c r="H31" s="47" t="s">
        <v>2982</v>
      </c>
      <c r="I31" s="126">
        <v>2823.6</v>
      </c>
      <c r="J31" s="47" t="s">
        <v>2690</v>
      </c>
      <c r="K31" s="47" t="s">
        <v>61</v>
      </c>
      <c r="L31" s="105" t="s">
        <v>387</v>
      </c>
    </row>
    <row r="32" spans="1:12" s="106" customFormat="1">
      <c r="A32" s="58">
        <v>2019</v>
      </c>
      <c r="B32" s="47">
        <v>525</v>
      </c>
      <c r="C32" s="102">
        <v>43535</v>
      </c>
      <c r="D32" s="103">
        <v>43473</v>
      </c>
      <c r="E32" s="47" t="s">
        <v>2817</v>
      </c>
      <c r="F32" s="47" t="s">
        <v>3210</v>
      </c>
      <c r="G32" s="47" t="s">
        <v>2818</v>
      </c>
      <c r="H32" s="47" t="s">
        <v>2819</v>
      </c>
      <c r="I32" s="126">
        <v>110.4</v>
      </c>
      <c r="J32" s="47" t="s">
        <v>2690</v>
      </c>
      <c r="K32" s="47" t="s">
        <v>52</v>
      </c>
      <c r="L32" s="105" t="s">
        <v>319</v>
      </c>
    </row>
    <row r="33" spans="1:12" s="106" customFormat="1">
      <c r="A33" s="58">
        <v>2019</v>
      </c>
      <c r="B33" s="47">
        <v>158</v>
      </c>
      <c r="C33" s="102">
        <v>43488</v>
      </c>
      <c r="D33" s="103">
        <v>43493</v>
      </c>
      <c r="E33" s="47" t="s">
        <v>2740</v>
      </c>
      <c r="F33" s="47" t="s">
        <v>2741</v>
      </c>
      <c r="G33" s="47" t="s">
        <v>2741</v>
      </c>
      <c r="H33" s="47" t="s">
        <v>372</v>
      </c>
      <c r="I33" s="126">
        <v>27.6</v>
      </c>
      <c r="J33" s="47" t="s">
        <v>2686</v>
      </c>
      <c r="K33" s="47" t="s">
        <v>2019</v>
      </c>
      <c r="L33" s="105" t="s">
        <v>2020</v>
      </c>
    </row>
    <row r="34" spans="1:12" s="106" customFormat="1">
      <c r="A34" s="58">
        <v>2019</v>
      </c>
      <c r="B34" s="47">
        <v>163</v>
      </c>
      <c r="C34" s="102">
        <v>43488</v>
      </c>
      <c r="D34" s="103">
        <v>43493</v>
      </c>
      <c r="E34" s="47" t="s">
        <v>2742</v>
      </c>
      <c r="F34" s="47" t="s">
        <v>3201</v>
      </c>
      <c r="G34" s="47" t="s">
        <v>2743</v>
      </c>
      <c r="H34" s="47" t="s">
        <v>372</v>
      </c>
      <c r="I34" s="126">
        <v>27.6</v>
      </c>
      <c r="J34" s="47" t="s">
        <v>2686</v>
      </c>
      <c r="K34" s="47" t="s">
        <v>2019</v>
      </c>
      <c r="L34" s="105" t="s">
        <v>2020</v>
      </c>
    </row>
    <row r="35" spans="1:12" s="106" customFormat="1">
      <c r="A35" s="58">
        <v>2019</v>
      </c>
      <c r="B35" s="47">
        <v>157</v>
      </c>
      <c r="C35" s="102">
        <v>43488</v>
      </c>
      <c r="D35" s="103">
        <v>43494</v>
      </c>
      <c r="E35" s="47"/>
      <c r="F35" s="47" t="s">
        <v>3209</v>
      </c>
      <c r="G35" s="47" t="s">
        <v>2737</v>
      </c>
      <c r="H35" s="47" t="s">
        <v>2738</v>
      </c>
      <c r="I35" s="126">
        <v>136.80000000000001</v>
      </c>
      <c r="J35" s="47" t="s">
        <v>2686</v>
      </c>
      <c r="K35" s="47" t="s">
        <v>2739</v>
      </c>
      <c r="L35" s="105" t="s">
        <v>1226</v>
      </c>
    </row>
    <row r="36" spans="1:12" s="106" customFormat="1">
      <c r="A36" s="58">
        <v>2019</v>
      </c>
      <c r="B36" s="47">
        <v>43</v>
      </c>
      <c r="C36" s="102">
        <v>43473</v>
      </c>
      <c r="D36" s="103">
        <v>43501</v>
      </c>
      <c r="E36" s="47" t="s">
        <v>2712</v>
      </c>
      <c r="F36" s="47" t="s">
        <v>3143</v>
      </c>
      <c r="G36" s="47" t="s">
        <v>2713</v>
      </c>
      <c r="H36" s="47" t="s">
        <v>2714</v>
      </c>
      <c r="I36" s="126">
        <v>138</v>
      </c>
      <c r="J36" s="47" t="s">
        <v>2690</v>
      </c>
      <c r="K36" s="47" t="s">
        <v>957</v>
      </c>
      <c r="L36" s="105" t="s">
        <v>958</v>
      </c>
    </row>
    <row r="37" spans="1:12" s="106" customFormat="1">
      <c r="A37" s="58">
        <v>2019</v>
      </c>
      <c r="B37" s="47">
        <v>17</v>
      </c>
      <c r="C37" s="102">
        <v>43472</v>
      </c>
      <c r="D37" s="103">
        <v>43504</v>
      </c>
      <c r="E37" s="47" t="s">
        <v>2683</v>
      </c>
      <c r="F37" s="47" t="s">
        <v>2773</v>
      </c>
      <c r="G37" s="47" t="s">
        <v>2684</v>
      </c>
      <c r="H37" s="47" t="s">
        <v>2685</v>
      </c>
      <c r="I37" s="126">
        <v>82.8</v>
      </c>
      <c r="J37" s="47" t="s">
        <v>2686</v>
      </c>
      <c r="K37" s="47" t="s">
        <v>2687</v>
      </c>
      <c r="L37" s="105" t="s">
        <v>1641</v>
      </c>
    </row>
    <row r="38" spans="1:12" s="106" customFormat="1">
      <c r="A38" s="58">
        <v>2019</v>
      </c>
      <c r="B38" s="47">
        <v>31</v>
      </c>
      <c r="C38" s="102">
        <v>43472</v>
      </c>
      <c r="D38" s="103">
        <v>43504</v>
      </c>
      <c r="E38" s="47" t="s">
        <v>2525</v>
      </c>
      <c r="F38" s="47" t="s">
        <v>2526</v>
      </c>
      <c r="G38" s="47" t="s">
        <v>2526</v>
      </c>
      <c r="H38" s="47" t="s">
        <v>2710</v>
      </c>
      <c r="I38" s="126">
        <v>110.4</v>
      </c>
      <c r="J38" s="47" t="s">
        <v>2686</v>
      </c>
      <c r="K38" s="47" t="s">
        <v>29</v>
      </c>
      <c r="L38" s="105" t="s">
        <v>2711</v>
      </c>
    </row>
    <row r="39" spans="1:12" s="106" customFormat="1">
      <c r="A39" s="58">
        <v>2019</v>
      </c>
      <c r="B39" s="47">
        <v>142</v>
      </c>
      <c r="C39" s="102">
        <v>43483</v>
      </c>
      <c r="D39" s="103">
        <v>43507</v>
      </c>
      <c r="E39" s="47" t="s">
        <v>2733</v>
      </c>
      <c r="F39" s="47" t="s">
        <v>3143</v>
      </c>
      <c r="G39" s="47" t="s">
        <v>2734</v>
      </c>
      <c r="H39" s="47" t="s">
        <v>372</v>
      </c>
      <c r="I39" s="126">
        <v>27.6</v>
      </c>
      <c r="J39" s="47" t="s">
        <v>2690</v>
      </c>
      <c r="K39" s="47" t="s">
        <v>957</v>
      </c>
      <c r="L39" s="105" t="s">
        <v>958</v>
      </c>
    </row>
    <row r="40" spans="1:12" s="106" customFormat="1">
      <c r="A40" s="58">
        <v>2019</v>
      </c>
      <c r="B40" s="47">
        <v>143</v>
      </c>
      <c r="C40" s="102">
        <v>43483</v>
      </c>
      <c r="D40" s="103">
        <v>43515</v>
      </c>
      <c r="E40" s="47" t="s">
        <v>2735</v>
      </c>
      <c r="F40" s="47" t="s">
        <v>3143</v>
      </c>
      <c r="G40" s="47" t="s">
        <v>2736</v>
      </c>
      <c r="H40" s="47" t="s">
        <v>398</v>
      </c>
      <c r="I40" s="126">
        <v>2376</v>
      </c>
      <c r="J40" s="47" t="s">
        <v>2690</v>
      </c>
      <c r="K40" s="47" t="s">
        <v>2019</v>
      </c>
      <c r="L40" s="105" t="s">
        <v>2020</v>
      </c>
    </row>
    <row r="41" spans="1:12" s="106" customFormat="1">
      <c r="A41" s="58">
        <v>2019</v>
      </c>
      <c r="B41" s="47">
        <v>309</v>
      </c>
      <c r="C41" s="102">
        <v>43508</v>
      </c>
      <c r="D41" s="103">
        <v>43523</v>
      </c>
      <c r="E41" s="47" t="s">
        <v>2767</v>
      </c>
      <c r="F41" s="47" t="s">
        <v>3205</v>
      </c>
      <c r="G41" s="47" t="s">
        <v>2768</v>
      </c>
      <c r="H41" s="47" t="s">
        <v>2769</v>
      </c>
      <c r="I41" s="126">
        <v>110.4</v>
      </c>
      <c r="J41" s="47" t="s">
        <v>2690</v>
      </c>
      <c r="K41" s="47" t="s">
        <v>29</v>
      </c>
      <c r="L41" s="105" t="s">
        <v>315</v>
      </c>
    </row>
    <row r="42" spans="1:12" s="106" customFormat="1">
      <c r="A42" s="58">
        <v>2019</v>
      </c>
      <c r="B42" s="47">
        <v>305</v>
      </c>
      <c r="C42" s="102">
        <v>43508</v>
      </c>
      <c r="D42" s="103">
        <v>43523</v>
      </c>
      <c r="E42" s="47" t="s">
        <v>2759</v>
      </c>
      <c r="F42" s="47" t="s">
        <v>3207</v>
      </c>
      <c r="G42" s="47" t="s">
        <v>2760</v>
      </c>
      <c r="H42" s="47" t="s">
        <v>2761</v>
      </c>
      <c r="I42" s="126">
        <v>55.2</v>
      </c>
      <c r="J42" s="47" t="s">
        <v>2690</v>
      </c>
      <c r="K42" s="47" t="s">
        <v>54</v>
      </c>
      <c r="L42" s="105" t="s">
        <v>919</v>
      </c>
    </row>
    <row r="43" spans="1:12" s="106" customFormat="1">
      <c r="A43" s="58">
        <v>2019</v>
      </c>
      <c r="B43" s="47">
        <v>129</v>
      </c>
      <c r="C43" s="102">
        <v>43482</v>
      </c>
      <c r="D43" s="103">
        <v>43524</v>
      </c>
      <c r="E43" s="47"/>
      <c r="F43" s="47" t="s">
        <v>421</v>
      </c>
      <c r="G43" s="47" t="s">
        <v>2730</v>
      </c>
      <c r="H43" s="47" t="s">
        <v>2731</v>
      </c>
      <c r="I43" s="126">
        <v>294</v>
      </c>
      <c r="J43" s="47" t="s">
        <v>2690</v>
      </c>
      <c r="K43" s="47" t="s">
        <v>2732</v>
      </c>
      <c r="L43" s="105" t="s">
        <v>1266</v>
      </c>
    </row>
    <row r="44" spans="1:12" s="106" customFormat="1">
      <c r="A44" s="58">
        <v>2019</v>
      </c>
      <c r="B44" s="47">
        <v>240</v>
      </c>
      <c r="C44" s="102">
        <v>43500</v>
      </c>
      <c r="D44" s="103">
        <v>43525</v>
      </c>
      <c r="E44" s="47" t="s">
        <v>2753</v>
      </c>
      <c r="F44" s="47" t="s">
        <v>3198</v>
      </c>
      <c r="G44" s="47" t="s">
        <v>2754</v>
      </c>
      <c r="H44" s="47" t="s">
        <v>1509</v>
      </c>
      <c r="I44" s="126">
        <v>192</v>
      </c>
      <c r="J44" s="47" t="s">
        <v>2690</v>
      </c>
      <c r="K44" s="47" t="s">
        <v>55</v>
      </c>
      <c r="L44" s="105" t="s">
        <v>493</v>
      </c>
    </row>
    <row r="45" spans="1:12" s="106" customFormat="1">
      <c r="A45" s="58">
        <v>2019</v>
      </c>
      <c r="B45" s="47">
        <v>239</v>
      </c>
      <c r="C45" s="102">
        <v>43500</v>
      </c>
      <c r="D45" s="103">
        <v>43526</v>
      </c>
      <c r="E45" s="47" t="s">
        <v>2747</v>
      </c>
      <c r="F45" s="47" t="s">
        <v>2748</v>
      </c>
      <c r="G45" s="47" t="s">
        <v>2748</v>
      </c>
      <c r="H45" s="47" t="s">
        <v>302</v>
      </c>
      <c r="I45" s="126">
        <v>55.2</v>
      </c>
      <c r="J45" s="47" t="s">
        <v>2690</v>
      </c>
      <c r="K45" s="47" t="s">
        <v>2749</v>
      </c>
      <c r="L45" s="105" t="s">
        <v>2750</v>
      </c>
    </row>
    <row r="46" spans="1:12" s="106" customFormat="1">
      <c r="A46" s="58">
        <v>2019</v>
      </c>
      <c r="B46" s="47">
        <v>239</v>
      </c>
      <c r="C46" s="102">
        <v>43500</v>
      </c>
      <c r="D46" s="103">
        <v>43526</v>
      </c>
      <c r="E46" s="47" t="s">
        <v>2751</v>
      </c>
      <c r="F46" s="47" t="s">
        <v>2748</v>
      </c>
      <c r="G46" s="47" t="s">
        <v>2748</v>
      </c>
      <c r="H46" s="47" t="s">
        <v>302</v>
      </c>
      <c r="I46" s="126">
        <v>55.2</v>
      </c>
      <c r="J46" s="47" t="s">
        <v>2690</v>
      </c>
      <c r="K46" s="47" t="s">
        <v>2749</v>
      </c>
      <c r="L46" s="105" t="s">
        <v>2750</v>
      </c>
    </row>
    <row r="47" spans="1:12" s="106" customFormat="1">
      <c r="A47" s="58">
        <v>2019</v>
      </c>
      <c r="B47" s="47">
        <v>239</v>
      </c>
      <c r="C47" s="102">
        <v>43500</v>
      </c>
      <c r="D47" s="103">
        <v>43526</v>
      </c>
      <c r="E47" s="47" t="s">
        <v>2752</v>
      </c>
      <c r="F47" s="47" t="s">
        <v>2748</v>
      </c>
      <c r="G47" s="47" t="s">
        <v>2748</v>
      </c>
      <c r="H47" s="47" t="s">
        <v>302</v>
      </c>
      <c r="I47" s="126">
        <v>55.2</v>
      </c>
      <c r="J47" s="47" t="s">
        <v>2690</v>
      </c>
      <c r="K47" s="47" t="s">
        <v>2749</v>
      </c>
      <c r="L47" s="105" t="s">
        <v>2750</v>
      </c>
    </row>
    <row r="48" spans="1:12" s="106" customFormat="1">
      <c r="A48" s="58">
        <v>2019</v>
      </c>
      <c r="B48" s="47">
        <v>307</v>
      </c>
      <c r="C48" s="102">
        <v>43508</v>
      </c>
      <c r="D48" s="103">
        <v>43528</v>
      </c>
      <c r="E48" s="47" t="s">
        <v>2764</v>
      </c>
      <c r="F48" s="47" t="s">
        <v>3191</v>
      </c>
      <c r="G48" s="47" t="s">
        <v>2765</v>
      </c>
      <c r="H48" s="47" t="s">
        <v>372</v>
      </c>
      <c r="I48" s="126">
        <v>27.6</v>
      </c>
      <c r="J48" s="47" t="s">
        <v>2690</v>
      </c>
      <c r="K48" s="47" t="s">
        <v>2019</v>
      </c>
      <c r="L48" s="105" t="s">
        <v>2020</v>
      </c>
    </row>
    <row r="49" spans="1:12" s="106" customFormat="1">
      <c r="A49" s="58">
        <v>2019</v>
      </c>
      <c r="B49" s="47">
        <v>306</v>
      </c>
      <c r="C49" s="102">
        <v>43508</v>
      </c>
      <c r="D49" s="103">
        <v>43528</v>
      </c>
      <c r="E49" s="47" t="s">
        <v>2762</v>
      </c>
      <c r="F49" s="47" t="s">
        <v>3201</v>
      </c>
      <c r="G49" s="47" t="s">
        <v>2763</v>
      </c>
      <c r="H49" s="47" t="s">
        <v>372</v>
      </c>
      <c r="I49" s="126">
        <v>27.6</v>
      </c>
      <c r="J49" s="47" t="s">
        <v>2690</v>
      </c>
      <c r="K49" s="47" t="s">
        <v>2019</v>
      </c>
      <c r="L49" s="105" t="s">
        <v>2020</v>
      </c>
    </row>
    <row r="50" spans="1:12" s="106" customFormat="1">
      <c r="A50" s="58">
        <v>2019</v>
      </c>
      <c r="B50" s="47">
        <v>308</v>
      </c>
      <c r="C50" s="102">
        <v>43508</v>
      </c>
      <c r="D50" s="103">
        <v>43528</v>
      </c>
      <c r="E50" s="47"/>
      <c r="F50" s="47" t="s">
        <v>807</v>
      </c>
      <c r="G50" s="47" t="s">
        <v>2766</v>
      </c>
      <c r="H50" s="47" t="s">
        <v>372</v>
      </c>
      <c r="I50" s="126">
        <v>248.84</v>
      </c>
      <c r="J50" s="47" t="s">
        <v>2690</v>
      </c>
      <c r="K50" s="47" t="s">
        <v>59</v>
      </c>
      <c r="L50" s="105" t="s">
        <v>679</v>
      </c>
    </row>
    <row r="51" spans="1:12" s="106" customFormat="1">
      <c r="A51" s="58">
        <v>2019</v>
      </c>
      <c r="B51" s="47">
        <v>399</v>
      </c>
      <c r="C51" s="102">
        <v>43518</v>
      </c>
      <c r="D51" s="103">
        <v>43529</v>
      </c>
      <c r="E51" s="47" t="s">
        <v>2778</v>
      </c>
      <c r="F51" s="47" t="s">
        <v>2779</v>
      </c>
      <c r="G51" s="47" t="s">
        <v>2779</v>
      </c>
      <c r="H51" s="47" t="s">
        <v>2780</v>
      </c>
      <c r="I51" s="126">
        <v>138</v>
      </c>
      <c r="J51" s="47" t="s">
        <v>2690</v>
      </c>
      <c r="K51" s="47" t="s">
        <v>386</v>
      </c>
      <c r="L51" s="105" t="s">
        <v>387</v>
      </c>
    </row>
    <row r="52" spans="1:12" s="106" customFormat="1">
      <c r="A52" s="58">
        <v>2019</v>
      </c>
      <c r="B52" s="47">
        <v>398</v>
      </c>
      <c r="C52" s="102">
        <v>43518</v>
      </c>
      <c r="D52" s="103">
        <v>43529</v>
      </c>
      <c r="E52" s="47" t="s">
        <v>2725</v>
      </c>
      <c r="F52" s="47" t="s">
        <v>3200</v>
      </c>
      <c r="G52" s="47" t="s">
        <v>2726</v>
      </c>
      <c r="H52" s="47" t="s">
        <v>2777</v>
      </c>
      <c r="I52" s="126">
        <v>468</v>
      </c>
      <c r="J52" s="47" t="s">
        <v>2690</v>
      </c>
      <c r="K52" s="47" t="s">
        <v>2718</v>
      </c>
      <c r="L52" s="105" t="s">
        <v>2719</v>
      </c>
    </row>
    <row r="53" spans="1:12" s="106" customFormat="1">
      <c r="A53" s="58">
        <v>2019</v>
      </c>
      <c r="B53" s="47">
        <v>408</v>
      </c>
      <c r="C53" s="102">
        <v>43523</v>
      </c>
      <c r="D53" s="103">
        <v>43530</v>
      </c>
      <c r="E53" s="47" t="s">
        <v>2794</v>
      </c>
      <c r="F53" s="47" t="s">
        <v>3198</v>
      </c>
      <c r="G53" s="47" t="s">
        <v>2658</v>
      </c>
      <c r="H53" s="47" t="s">
        <v>2795</v>
      </c>
      <c r="I53" s="126">
        <v>82.8</v>
      </c>
      <c r="J53" s="47" t="s">
        <v>2690</v>
      </c>
      <c r="K53" s="47" t="s">
        <v>51</v>
      </c>
      <c r="L53" s="105" t="s">
        <v>347</v>
      </c>
    </row>
    <row r="54" spans="1:12" s="106" customFormat="1">
      <c r="A54" s="58">
        <v>2019</v>
      </c>
      <c r="B54" s="47">
        <v>370</v>
      </c>
      <c r="C54" s="102">
        <v>43515</v>
      </c>
      <c r="D54" s="103">
        <v>43534</v>
      </c>
      <c r="E54" s="47" t="s">
        <v>2683</v>
      </c>
      <c r="F54" s="47" t="s">
        <v>2773</v>
      </c>
      <c r="G54" s="47" t="s">
        <v>2684</v>
      </c>
      <c r="H54" s="47" t="s">
        <v>2776</v>
      </c>
      <c r="I54" s="126">
        <v>915.6</v>
      </c>
      <c r="J54" s="47" t="s">
        <v>2690</v>
      </c>
      <c r="K54" s="47" t="s">
        <v>2687</v>
      </c>
      <c r="L54" s="105" t="s">
        <v>1641</v>
      </c>
    </row>
    <row r="55" spans="1:12" s="106" customFormat="1">
      <c r="A55" s="58">
        <v>2019</v>
      </c>
      <c r="B55" s="47">
        <v>28</v>
      </c>
      <c r="C55" s="102">
        <v>43472</v>
      </c>
      <c r="D55" s="103">
        <v>43535</v>
      </c>
      <c r="E55" s="47" t="s">
        <v>2697</v>
      </c>
      <c r="F55" s="47" t="s">
        <v>3143</v>
      </c>
      <c r="G55" s="47" t="s">
        <v>2698</v>
      </c>
      <c r="H55" s="47" t="s">
        <v>2699</v>
      </c>
      <c r="I55" s="126">
        <v>202.8</v>
      </c>
      <c r="J55" s="47" t="s">
        <v>2690</v>
      </c>
      <c r="K55" s="47" t="s">
        <v>957</v>
      </c>
      <c r="L55" s="105" t="s">
        <v>958</v>
      </c>
    </row>
    <row r="56" spans="1:12" s="106" customFormat="1">
      <c r="A56" s="58">
        <v>2019</v>
      </c>
      <c r="B56" s="47">
        <v>28</v>
      </c>
      <c r="C56" s="102">
        <v>43472</v>
      </c>
      <c r="D56" s="103">
        <v>43535</v>
      </c>
      <c r="E56" s="47" t="s">
        <v>2700</v>
      </c>
      <c r="F56" s="47" t="s">
        <v>3143</v>
      </c>
      <c r="G56" s="47" t="s">
        <v>2701</v>
      </c>
      <c r="H56" s="47" t="s">
        <v>2699</v>
      </c>
      <c r="I56" s="126">
        <v>202.8</v>
      </c>
      <c r="J56" s="47" t="s">
        <v>2690</v>
      </c>
      <c r="K56" s="47" t="s">
        <v>957</v>
      </c>
      <c r="L56" s="105" t="s">
        <v>958</v>
      </c>
    </row>
    <row r="57" spans="1:12" s="106" customFormat="1">
      <c r="A57" s="58">
        <v>2019</v>
      </c>
      <c r="B57" s="47">
        <v>28</v>
      </c>
      <c r="C57" s="102">
        <v>43472</v>
      </c>
      <c r="D57" s="103">
        <v>43535</v>
      </c>
      <c r="E57" s="47" t="s">
        <v>2035</v>
      </c>
      <c r="F57" s="47" t="s">
        <v>3143</v>
      </c>
      <c r="G57" s="47" t="s">
        <v>2036</v>
      </c>
      <c r="H57" s="47" t="s">
        <v>349</v>
      </c>
      <c r="I57" s="126">
        <v>202.8</v>
      </c>
      <c r="J57" s="47" t="s">
        <v>2690</v>
      </c>
      <c r="K57" s="47" t="s">
        <v>957</v>
      </c>
      <c r="L57" s="105" t="s">
        <v>958</v>
      </c>
    </row>
    <row r="58" spans="1:12" s="106" customFormat="1">
      <c r="A58" s="58">
        <v>2019</v>
      </c>
      <c r="B58" s="47">
        <v>29</v>
      </c>
      <c r="C58" s="102">
        <v>43472</v>
      </c>
      <c r="D58" s="103">
        <v>43535</v>
      </c>
      <c r="E58" s="47" t="s">
        <v>1830</v>
      </c>
      <c r="F58" s="47" t="s">
        <v>3215</v>
      </c>
      <c r="G58" s="47" t="s">
        <v>1831</v>
      </c>
      <c r="H58" s="47" t="s">
        <v>349</v>
      </c>
      <c r="I58" s="126">
        <v>420</v>
      </c>
      <c r="J58" s="47" t="s">
        <v>2690</v>
      </c>
      <c r="K58" s="47" t="s">
        <v>957</v>
      </c>
      <c r="L58" s="105" t="s">
        <v>958</v>
      </c>
    </row>
    <row r="59" spans="1:12" s="106" customFormat="1">
      <c r="A59" s="58">
        <v>2019</v>
      </c>
      <c r="B59" s="47">
        <v>29</v>
      </c>
      <c r="C59" s="102">
        <v>43472</v>
      </c>
      <c r="D59" s="103">
        <v>43535</v>
      </c>
      <c r="E59" s="47" t="s">
        <v>2044</v>
      </c>
      <c r="F59" s="47" t="s">
        <v>3143</v>
      </c>
      <c r="G59" s="47" t="s">
        <v>2045</v>
      </c>
      <c r="H59" s="47" t="s">
        <v>349</v>
      </c>
      <c r="I59" s="126">
        <v>420</v>
      </c>
      <c r="J59" s="47" t="s">
        <v>2690</v>
      </c>
      <c r="K59" s="47" t="s">
        <v>2047</v>
      </c>
      <c r="L59" s="105" t="s">
        <v>2048</v>
      </c>
    </row>
    <row r="60" spans="1:12" s="106" customFormat="1">
      <c r="A60" s="58">
        <v>2019</v>
      </c>
      <c r="B60" s="47">
        <v>29</v>
      </c>
      <c r="C60" s="102">
        <v>43472</v>
      </c>
      <c r="D60" s="103">
        <v>43535</v>
      </c>
      <c r="E60" s="47" t="s">
        <v>2702</v>
      </c>
      <c r="F60" s="47" t="s">
        <v>3143</v>
      </c>
      <c r="G60" s="47" t="s">
        <v>2703</v>
      </c>
      <c r="H60" s="47" t="s">
        <v>349</v>
      </c>
      <c r="I60" s="126">
        <v>420</v>
      </c>
      <c r="J60" s="47" t="s">
        <v>2690</v>
      </c>
      <c r="K60" s="47" t="s">
        <v>957</v>
      </c>
      <c r="L60" s="105" t="s">
        <v>958</v>
      </c>
    </row>
    <row r="61" spans="1:12" s="106" customFormat="1">
      <c r="A61" s="58">
        <v>2019</v>
      </c>
      <c r="B61" s="47">
        <v>28</v>
      </c>
      <c r="C61" s="102">
        <v>43472</v>
      </c>
      <c r="D61" s="103">
        <v>43535</v>
      </c>
      <c r="E61" s="47" t="s">
        <v>2434</v>
      </c>
      <c r="F61" s="47" t="s">
        <v>3143</v>
      </c>
      <c r="G61" s="47" t="s">
        <v>2435</v>
      </c>
      <c r="H61" s="47" t="s">
        <v>349</v>
      </c>
      <c r="I61" s="126">
        <v>202.8</v>
      </c>
      <c r="J61" s="47" t="s">
        <v>2690</v>
      </c>
      <c r="K61" s="47" t="s">
        <v>957</v>
      </c>
      <c r="L61" s="105" t="s">
        <v>958</v>
      </c>
    </row>
    <row r="62" spans="1:12" s="106" customFormat="1">
      <c r="A62" s="58">
        <v>2019</v>
      </c>
      <c r="B62" s="47">
        <v>27</v>
      </c>
      <c r="C62" s="102">
        <v>43472</v>
      </c>
      <c r="D62" s="103">
        <v>43535</v>
      </c>
      <c r="E62" s="47" t="s">
        <v>2691</v>
      </c>
      <c r="F62" s="47" t="s">
        <v>3143</v>
      </c>
      <c r="G62" s="47" t="s">
        <v>2692</v>
      </c>
      <c r="H62" s="47" t="s">
        <v>349</v>
      </c>
      <c r="I62" s="126">
        <v>202.8</v>
      </c>
      <c r="J62" s="47" t="s">
        <v>2690</v>
      </c>
      <c r="K62" s="47" t="s">
        <v>957</v>
      </c>
      <c r="L62" s="105" t="s">
        <v>958</v>
      </c>
    </row>
    <row r="63" spans="1:12" s="106" customFormat="1">
      <c r="A63" s="58">
        <v>2019</v>
      </c>
      <c r="B63" s="47">
        <v>28</v>
      </c>
      <c r="C63" s="102">
        <v>43472</v>
      </c>
      <c r="D63" s="103">
        <v>43535</v>
      </c>
      <c r="E63" s="47" t="s">
        <v>2039</v>
      </c>
      <c r="F63" s="47" t="s">
        <v>3143</v>
      </c>
      <c r="G63" s="47" t="s">
        <v>2040</v>
      </c>
      <c r="H63" s="47" t="s">
        <v>349</v>
      </c>
      <c r="I63" s="126">
        <v>202.8</v>
      </c>
      <c r="J63" s="47" t="s">
        <v>2690</v>
      </c>
      <c r="K63" s="47" t="s">
        <v>957</v>
      </c>
      <c r="L63" s="105" t="s">
        <v>958</v>
      </c>
    </row>
    <row r="64" spans="1:12" s="106" customFormat="1">
      <c r="A64" s="58">
        <v>2019</v>
      </c>
      <c r="B64" s="47">
        <v>27</v>
      </c>
      <c r="C64" s="102">
        <v>43472</v>
      </c>
      <c r="D64" s="103">
        <v>43535</v>
      </c>
      <c r="E64" s="47" t="s">
        <v>2693</v>
      </c>
      <c r="F64" s="47" t="s">
        <v>3143</v>
      </c>
      <c r="G64" s="47" t="s">
        <v>2694</v>
      </c>
      <c r="H64" s="47" t="s">
        <v>349</v>
      </c>
      <c r="I64" s="126">
        <v>202.8</v>
      </c>
      <c r="J64" s="47" t="s">
        <v>2690</v>
      </c>
      <c r="K64" s="47" t="s">
        <v>2428</v>
      </c>
      <c r="L64" s="105" t="s">
        <v>2429</v>
      </c>
    </row>
    <row r="65" spans="1:12" s="106" customFormat="1">
      <c r="A65" s="58">
        <v>2019</v>
      </c>
      <c r="B65" s="47">
        <v>27</v>
      </c>
      <c r="C65" s="102">
        <v>43472</v>
      </c>
      <c r="D65" s="103">
        <v>43535</v>
      </c>
      <c r="E65" s="47" t="s">
        <v>2688</v>
      </c>
      <c r="F65" s="47" t="s">
        <v>3143</v>
      </c>
      <c r="G65" s="47" t="s">
        <v>2689</v>
      </c>
      <c r="H65" s="47" t="s">
        <v>349</v>
      </c>
      <c r="I65" s="126">
        <v>202.8</v>
      </c>
      <c r="J65" s="47" t="s">
        <v>2690</v>
      </c>
      <c r="K65" s="47" t="s">
        <v>957</v>
      </c>
      <c r="L65" s="105" t="s">
        <v>958</v>
      </c>
    </row>
    <row r="66" spans="1:12" s="106" customFormat="1">
      <c r="A66" s="58">
        <v>2019</v>
      </c>
      <c r="B66" s="47">
        <v>29</v>
      </c>
      <c r="C66" s="102">
        <v>43472</v>
      </c>
      <c r="D66" s="103">
        <v>43535</v>
      </c>
      <c r="E66" s="47" t="s">
        <v>2688</v>
      </c>
      <c r="F66" s="47" t="s">
        <v>3143</v>
      </c>
      <c r="G66" s="47" t="s">
        <v>2689</v>
      </c>
      <c r="H66" s="47" t="s">
        <v>349</v>
      </c>
      <c r="I66" s="126">
        <v>420</v>
      </c>
      <c r="J66" s="47" t="s">
        <v>2690</v>
      </c>
      <c r="K66" s="47" t="s">
        <v>957</v>
      </c>
      <c r="L66" s="105" t="s">
        <v>958</v>
      </c>
    </row>
    <row r="67" spans="1:12" s="106" customFormat="1">
      <c r="A67" s="58">
        <v>2019</v>
      </c>
      <c r="B67" s="47">
        <v>29</v>
      </c>
      <c r="C67" s="102">
        <v>43472</v>
      </c>
      <c r="D67" s="103">
        <v>43535</v>
      </c>
      <c r="E67" s="47" t="s">
        <v>2356</v>
      </c>
      <c r="F67" s="47" t="s">
        <v>3143</v>
      </c>
      <c r="G67" s="47" t="s">
        <v>2389</v>
      </c>
      <c r="H67" s="47" t="s">
        <v>349</v>
      </c>
      <c r="I67" s="126">
        <v>420</v>
      </c>
      <c r="J67" s="47" t="s">
        <v>2690</v>
      </c>
      <c r="K67" s="47" t="s">
        <v>957</v>
      </c>
      <c r="L67" s="105" t="s">
        <v>958</v>
      </c>
    </row>
    <row r="68" spans="1:12" s="106" customFormat="1">
      <c r="A68" s="58">
        <v>2019</v>
      </c>
      <c r="B68" s="47">
        <v>28</v>
      </c>
      <c r="C68" s="102">
        <v>43472</v>
      </c>
      <c r="D68" s="103">
        <v>43535</v>
      </c>
      <c r="E68" s="47" t="s">
        <v>2695</v>
      </c>
      <c r="F68" s="47" t="s">
        <v>3143</v>
      </c>
      <c r="G68" s="47" t="s">
        <v>2696</v>
      </c>
      <c r="H68" s="47" t="s">
        <v>349</v>
      </c>
      <c r="I68" s="126">
        <v>202.8</v>
      </c>
      <c r="J68" s="47" t="s">
        <v>2690</v>
      </c>
      <c r="K68" s="47" t="s">
        <v>957</v>
      </c>
      <c r="L68" s="105" t="s">
        <v>958</v>
      </c>
    </row>
    <row r="69" spans="1:12" s="106" customFormat="1">
      <c r="A69" s="58">
        <v>2019</v>
      </c>
      <c r="B69" s="47">
        <v>29</v>
      </c>
      <c r="C69" s="102">
        <v>43472</v>
      </c>
      <c r="D69" s="103">
        <v>43535</v>
      </c>
      <c r="E69" s="47" t="s">
        <v>2704</v>
      </c>
      <c r="F69" s="47" t="s">
        <v>3222</v>
      </c>
      <c r="G69" s="47" t="s">
        <v>2705</v>
      </c>
      <c r="H69" s="47" t="s">
        <v>349</v>
      </c>
      <c r="I69" s="126">
        <v>420</v>
      </c>
      <c r="J69" s="47" t="s">
        <v>2690</v>
      </c>
      <c r="K69" s="47" t="s">
        <v>957</v>
      </c>
      <c r="L69" s="105" t="s">
        <v>958</v>
      </c>
    </row>
    <row r="70" spans="1:12" s="106" customFormat="1">
      <c r="A70" s="58">
        <v>2019</v>
      </c>
      <c r="B70" s="47">
        <v>30</v>
      </c>
      <c r="C70" s="102">
        <v>43472</v>
      </c>
      <c r="D70" s="103">
        <v>43536</v>
      </c>
      <c r="E70" s="47" t="s">
        <v>2706</v>
      </c>
      <c r="F70" s="47" t="s">
        <v>3143</v>
      </c>
      <c r="G70" s="47" t="s">
        <v>2707</v>
      </c>
      <c r="H70" s="47" t="s">
        <v>1092</v>
      </c>
      <c r="I70" s="126">
        <v>105.6</v>
      </c>
      <c r="J70" s="47" t="s">
        <v>2690</v>
      </c>
      <c r="K70" s="47" t="s">
        <v>957</v>
      </c>
      <c r="L70" s="105" t="s">
        <v>958</v>
      </c>
    </row>
    <row r="71" spans="1:12" s="106" customFormat="1">
      <c r="A71" s="58">
        <v>2019</v>
      </c>
      <c r="B71" s="47">
        <v>30</v>
      </c>
      <c r="C71" s="102">
        <v>43472</v>
      </c>
      <c r="D71" s="103">
        <v>43536</v>
      </c>
      <c r="E71" s="47" t="s">
        <v>2697</v>
      </c>
      <c r="F71" s="47" t="s">
        <v>3143</v>
      </c>
      <c r="G71" s="47" t="s">
        <v>2698</v>
      </c>
      <c r="H71" s="47" t="s">
        <v>1092</v>
      </c>
      <c r="I71" s="126">
        <v>105.6</v>
      </c>
      <c r="J71" s="47" t="s">
        <v>2690</v>
      </c>
      <c r="K71" s="47" t="s">
        <v>957</v>
      </c>
      <c r="L71" s="105" t="s">
        <v>958</v>
      </c>
    </row>
    <row r="72" spans="1:12" s="106" customFormat="1">
      <c r="A72" s="58">
        <v>2019</v>
      </c>
      <c r="B72" s="47">
        <v>30</v>
      </c>
      <c r="C72" s="102">
        <v>43472</v>
      </c>
      <c r="D72" s="103">
        <v>43536</v>
      </c>
      <c r="E72" s="47" t="s">
        <v>2700</v>
      </c>
      <c r="F72" s="47" t="s">
        <v>3143</v>
      </c>
      <c r="G72" s="47" t="s">
        <v>2701</v>
      </c>
      <c r="H72" s="47" t="s">
        <v>1092</v>
      </c>
      <c r="I72" s="126">
        <v>105.6</v>
      </c>
      <c r="J72" s="47" t="s">
        <v>2690</v>
      </c>
      <c r="K72" s="47" t="s">
        <v>957</v>
      </c>
      <c r="L72" s="105" t="s">
        <v>958</v>
      </c>
    </row>
    <row r="73" spans="1:12" s="106" customFormat="1">
      <c r="A73" s="58">
        <v>2019</v>
      </c>
      <c r="B73" s="47">
        <v>30</v>
      </c>
      <c r="C73" s="102">
        <v>43472</v>
      </c>
      <c r="D73" s="103">
        <v>43536</v>
      </c>
      <c r="E73" s="47" t="s">
        <v>2035</v>
      </c>
      <c r="F73" s="47" t="s">
        <v>3143</v>
      </c>
      <c r="G73" s="47" t="s">
        <v>2036</v>
      </c>
      <c r="H73" s="47" t="s">
        <v>1092</v>
      </c>
      <c r="I73" s="126">
        <v>105.6</v>
      </c>
      <c r="J73" s="47" t="s">
        <v>2690</v>
      </c>
      <c r="K73" s="47" t="s">
        <v>957</v>
      </c>
      <c r="L73" s="105" t="s">
        <v>958</v>
      </c>
    </row>
    <row r="74" spans="1:12" s="106" customFormat="1">
      <c r="A74" s="58">
        <v>2019</v>
      </c>
      <c r="B74" s="47">
        <v>30</v>
      </c>
      <c r="C74" s="102">
        <v>43472</v>
      </c>
      <c r="D74" s="103">
        <v>43536</v>
      </c>
      <c r="E74" s="47" t="s">
        <v>2708</v>
      </c>
      <c r="F74" s="47" t="s">
        <v>3143</v>
      </c>
      <c r="G74" s="47" t="s">
        <v>2709</v>
      </c>
      <c r="H74" s="47" t="s">
        <v>1092</v>
      </c>
      <c r="I74" s="126">
        <v>105.6</v>
      </c>
      <c r="J74" s="47" t="s">
        <v>2690</v>
      </c>
      <c r="K74" s="47" t="s">
        <v>957</v>
      </c>
      <c r="L74" s="105" t="s">
        <v>958</v>
      </c>
    </row>
    <row r="75" spans="1:12" s="106" customFormat="1">
      <c r="A75" s="58">
        <v>2019</v>
      </c>
      <c r="B75" s="47">
        <v>30</v>
      </c>
      <c r="C75" s="102">
        <v>43472</v>
      </c>
      <c r="D75" s="103">
        <v>43536</v>
      </c>
      <c r="E75" s="47" t="s">
        <v>2021</v>
      </c>
      <c r="F75" s="47" t="s">
        <v>3143</v>
      </c>
      <c r="G75" s="47" t="s">
        <v>2022</v>
      </c>
      <c r="H75" s="47" t="s">
        <v>1092</v>
      </c>
      <c r="I75" s="126">
        <v>105.6</v>
      </c>
      <c r="J75" s="47" t="s">
        <v>2690</v>
      </c>
      <c r="K75" s="47" t="s">
        <v>957</v>
      </c>
      <c r="L75" s="105" t="s">
        <v>958</v>
      </c>
    </row>
    <row r="76" spans="1:12" s="106" customFormat="1">
      <c r="A76" s="58">
        <v>2019</v>
      </c>
      <c r="B76" s="47">
        <v>30</v>
      </c>
      <c r="C76" s="102">
        <v>43472</v>
      </c>
      <c r="D76" s="103">
        <v>43536</v>
      </c>
      <c r="E76" s="47" t="s">
        <v>1830</v>
      </c>
      <c r="F76" s="47" t="s">
        <v>3215</v>
      </c>
      <c r="G76" s="47" t="s">
        <v>1831</v>
      </c>
      <c r="H76" s="47" t="s">
        <v>1092</v>
      </c>
      <c r="I76" s="126">
        <v>105.6</v>
      </c>
      <c r="J76" s="47" t="s">
        <v>2690</v>
      </c>
      <c r="K76" s="47" t="s">
        <v>957</v>
      </c>
      <c r="L76" s="105" t="s">
        <v>958</v>
      </c>
    </row>
    <row r="77" spans="1:12" s="106" customFormat="1">
      <c r="A77" s="58">
        <v>2019</v>
      </c>
      <c r="B77" s="47">
        <v>30</v>
      </c>
      <c r="C77" s="102">
        <v>43472</v>
      </c>
      <c r="D77" s="103">
        <v>43536</v>
      </c>
      <c r="E77" s="47" t="s">
        <v>2044</v>
      </c>
      <c r="F77" s="47" t="s">
        <v>3143</v>
      </c>
      <c r="G77" s="47" t="s">
        <v>2045</v>
      </c>
      <c r="H77" s="47" t="s">
        <v>1092</v>
      </c>
      <c r="I77" s="126">
        <v>105.6</v>
      </c>
      <c r="J77" s="47" t="s">
        <v>2690</v>
      </c>
      <c r="K77" s="47" t="s">
        <v>2047</v>
      </c>
      <c r="L77" s="105" t="s">
        <v>2048</v>
      </c>
    </row>
    <row r="78" spans="1:12" s="106" customFormat="1">
      <c r="A78" s="58">
        <v>2019</v>
      </c>
      <c r="B78" s="47">
        <v>30</v>
      </c>
      <c r="C78" s="102">
        <v>43472</v>
      </c>
      <c r="D78" s="103">
        <v>43536</v>
      </c>
      <c r="E78" s="47" t="s">
        <v>2434</v>
      </c>
      <c r="F78" s="47" t="s">
        <v>3143</v>
      </c>
      <c r="G78" s="47" t="s">
        <v>2435</v>
      </c>
      <c r="H78" s="47" t="s">
        <v>1092</v>
      </c>
      <c r="I78" s="126">
        <v>105.6</v>
      </c>
      <c r="J78" s="47" t="s">
        <v>2690</v>
      </c>
      <c r="K78" s="47" t="s">
        <v>957</v>
      </c>
      <c r="L78" s="105" t="s">
        <v>958</v>
      </c>
    </row>
    <row r="79" spans="1:12" s="106" customFormat="1">
      <c r="A79" s="58">
        <v>2019</v>
      </c>
      <c r="B79" s="47">
        <v>30</v>
      </c>
      <c r="C79" s="102">
        <v>43472</v>
      </c>
      <c r="D79" s="103">
        <v>43536</v>
      </c>
      <c r="E79" s="47" t="s">
        <v>2691</v>
      </c>
      <c r="F79" s="47" t="s">
        <v>3143</v>
      </c>
      <c r="G79" s="47" t="s">
        <v>2692</v>
      </c>
      <c r="H79" s="47" t="s">
        <v>1092</v>
      </c>
      <c r="I79" s="126">
        <v>105.6</v>
      </c>
      <c r="J79" s="47" t="s">
        <v>2690</v>
      </c>
      <c r="K79" s="47" t="s">
        <v>957</v>
      </c>
      <c r="L79" s="105" t="s">
        <v>958</v>
      </c>
    </row>
    <row r="80" spans="1:12" s="106" customFormat="1">
      <c r="A80" s="58">
        <v>2019</v>
      </c>
      <c r="B80" s="47">
        <v>30</v>
      </c>
      <c r="C80" s="102">
        <v>43472</v>
      </c>
      <c r="D80" s="103">
        <v>43536</v>
      </c>
      <c r="E80" s="47" t="s">
        <v>2691</v>
      </c>
      <c r="F80" s="47" t="s">
        <v>3143</v>
      </c>
      <c r="G80" s="47" t="s">
        <v>2692</v>
      </c>
      <c r="H80" s="47" t="s">
        <v>1092</v>
      </c>
      <c r="I80" s="126">
        <v>105.6</v>
      </c>
      <c r="J80" s="47" t="s">
        <v>2690</v>
      </c>
      <c r="K80" s="47" t="s">
        <v>957</v>
      </c>
      <c r="L80" s="105" t="s">
        <v>958</v>
      </c>
    </row>
    <row r="81" spans="1:12" s="106" customFormat="1">
      <c r="A81" s="58">
        <v>2019</v>
      </c>
      <c r="B81" s="47">
        <v>30</v>
      </c>
      <c r="C81" s="102">
        <v>43472</v>
      </c>
      <c r="D81" s="103">
        <v>43536</v>
      </c>
      <c r="E81" s="47" t="s">
        <v>2691</v>
      </c>
      <c r="F81" s="47" t="s">
        <v>3143</v>
      </c>
      <c r="G81" s="47" t="s">
        <v>2692</v>
      </c>
      <c r="H81" s="47" t="s">
        <v>1092</v>
      </c>
      <c r="I81" s="126">
        <v>105.6</v>
      </c>
      <c r="J81" s="47" t="s">
        <v>2690</v>
      </c>
      <c r="K81" s="47" t="s">
        <v>957</v>
      </c>
      <c r="L81" s="105" t="s">
        <v>958</v>
      </c>
    </row>
    <row r="82" spans="1:12" s="106" customFormat="1">
      <c r="A82" s="58">
        <v>2019</v>
      </c>
      <c r="B82" s="47">
        <v>30</v>
      </c>
      <c r="C82" s="102">
        <v>43472</v>
      </c>
      <c r="D82" s="103">
        <v>43536</v>
      </c>
      <c r="E82" s="47" t="s">
        <v>2039</v>
      </c>
      <c r="F82" s="47" t="s">
        <v>3143</v>
      </c>
      <c r="G82" s="47" t="s">
        <v>2040</v>
      </c>
      <c r="H82" s="47" t="s">
        <v>1092</v>
      </c>
      <c r="I82" s="126">
        <v>105.6</v>
      </c>
      <c r="J82" s="47" t="s">
        <v>2690</v>
      </c>
      <c r="K82" s="47" t="s">
        <v>957</v>
      </c>
      <c r="L82" s="105" t="s">
        <v>958</v>
      </c>
    </row>
    <row r="83" spans="1:12" s="106" customFormat="1">
      <c r="A83" s="58">
        <v>2019</v>
      </c>
      <c r="B83" s="47">
        <v>30</v>
      </c>
      <c r="C83" s="102">
        <v>43472</v>
      </c>
      <c r="D83" s="103">
        <v>43536</v>
      </c>
      <c r="E83" s="47" t="s">
        <v>2693</v>
      </c>
      <c r="F83" s="47" t="s">
        <v>3143</v>
      </c>
      <c r="G83" s="47" t="s">
        <v>2694</v>
      </c>
      <c r="H83" s="47" t="s">
        <v>1092</v>
      </c>
      <c r="I83" s="126">
        <v>105.6</v>
      </c>
      <c r="J83" s="47" t="s">
        <v>2690</v>
      </c>
      <c r="K83" s="47" t="s">
        <v>2428</v>
      </c>
      <c r="L83" s="105" t="s">
        <v>2429</v>
      </c>
    </row>
    <row r="84" spans="1:12" s="106" customFormat="1">
      <c r="A84" s="58">
        <v>2019</v>
      </c>
      <c r="B84" s="47">
        <v>30</v>
      </c>
      <c r="C84" s="102">
        <v>43472</v>
      </c>
      <c r="D84" s="103">
        <v>43536</v>
      </c>
      <c r="E84" s="47" t="s">
        <v>2688</v>
      </c>
      <c r="F84" s="47" t="s">
        <v>3143</v>
      </c>
      <c r="G84" s="47" t="s">
        <v>2689</v>
      </c>
      <c r="H84" s="47" t="s">
        <v>1092</v>
      </c>
      <c r="I84" s="126">
        <v>105.6</v>
      </c>
      <c r="J84" s="47" t="s">
        <v>2690</v>
      </c>
      <c r="K84" s="47" t="s">
        <v>957</v>
      </c>
      <c r="L84" s="105" t="s">
        <v>958</v>
      </c>
    </row>
    <row r="85" spans="1:12" s="106" customFormat="1">
      <c r="A85" s="58">
        <v>2019</v>
      </c>
      <c r="B85" s="47">
        <v>30</v>
      </c>
      <c r="C85" s="102">
        <v>43472</v>
      </c>
      <c r="D85" s="103">
        <v>43536</v>
      </c>
      <c r="E85" s="47" t="s">
        <v>2356</v>
      </c>
      <c r="F85" s="47" t="s">
        <v>3143</v>
      </c>
      <c r="G85" s="47" t="s">
        <v>2389</v>
      </c>
      <c r="H85" s="47" t="s">
        <v>1092</v>
      </c>
      <c r="I85" s="126">
        <v>105.6</v>
      </c>
      <c r="J85" s="47" t="s">
        <v>2690</v>
      </c>
      <c r="K85" s="47" t="s">
        <v>957</v>
      </c>
      <c r="L85" s="105" t="s">
        <v>958</v>
      </c>
    </row>
    <row r="86" spans="1:12" s="106" customFormat="1">
      <c r="A86" s="58">
        <v>2019</v>
      </c>
      <c r="B86" s="47">
        <v>30</v>
      </c>
      <c r="C86" s="102">
        <v>43472</v>
      </c>
      <c r="D86" s="103">
        <v>43536</v>
      </c>
      <c r="E86" s="47" t="s">
        <v>2695</v>
      </c>
      <c r="F86" s="47" t="s">
        <v>3143</v>
      </c>
      <c r="G86" s="47" t="s">
        <v>2696</v>
      </c>
      <c r="H86" s="47" t="s">
        <v>1092</v>
      </c>
      <c r="I86" s="126">
        <v>105.6</v>
      </c>
      <c r="J86" s="47" t="s">
        <v>2690</v>
      </c>
      <c r="K86" s="47" t="s">
        <v>957</v>
      </c>
      <c r="L86" s="105" t="s">
        <v>958</v>
      </c>
    </row>
    <row r="87" spans="1:12" s="106" customFormat="1">
      <c r="A87" s="58">
        <v>2019</v>
      </c>
      <c r="B87" s="47">
        <v>30</v>
      </c>
      <c r="C87" s="102">
        <v>43472</v>
      </c>
      <c r="D87" s="103">
        <v>43536</v>
      </c>
      <c r="E87" s="47" t="s">
        <v>2704</v>
      </c>
      <c r="F87" s="47" t="s">
        <v>3222</v>
      </c>
      <c r="G87" s="47" t="s">
        <v>2705</v>
      </c>
      <c r="H87" s="47" t="s">
        <v>1092</v>
      </c>
      <c r="I87" s="126">
        <v>105.6</v>
      </c>
      <c r="J87" s="47" t="s">
        <v>2690</v>
      </c>
      <c r="K87" s="47" t="s">
        <v>957</v>
      </c>
      <c r="L87" s="105" t="s">
        <v>958</v>
      </c>
    </row>
    <row r="88" spans="1:12" s="106" customFormat="1">
      <c r="A88" s="58">
        <v>2019</v>
      </c>
      <c r="B88" s="47">
        <v>473</v>
      </c>
      <c r="C88" s="102">
        <v>43529</v>
      </c>
      <c r="D88" s="103">
        <v>43538</v>
      </c>
      <c r="E88" s="47" t="s">
        <v>2802</v>
      </c>
      <c r="F88" s="47" t="s">
        <v>3226</v>
      </c>
      <c r="G88" s="47" t="s">
        <v>2803</v>
      </c>
      <c r="H88" s="47" t="s">
        <v>2023</v>
      </c>
      <c r="I88" s="126">
        <v>720</v>
      </c>
      <c r="J88" s="47" t="s">
        <v>2690</v>
      </c>
      <c r="K88" s="47" t="s">
        <v>957</v>
      </c>
      <c r="L88" s="105" t="s">
        <v>958</v>
      </c>
    </row>
    <row r="89" spans="1:12" s="106" customFormat="1">
      <c r="A89" s="58">
        <v>2019</v>
      </c>
      <c r="B89" s="47">
        <v>490</v>
      </c>
      <c r="C89" s="102">
        <v>43531</v>
      </c>
      <c r="D89" s="103">
        <v>43539</v>
      </c>
      <c r="E89" s="47"/>
      <c r="F89" s="47" t="s">
        <v>2810</v>
      </c>
      <c r="G89" s="47" t="s">
        <v>2810</v>
      </c>
      <c r="H89" s="47" t="s">
        <v>2811</v>
      </c>
      <c r="I89" s="126">
        <v>55.2</v>
      </c>
      <c r="J89" s="47" t="s">
        <v>2690</v>
      </c>
      <c r="K89" s="47" t="s">
        <v>109</v>
      </c>
      <c r="L89" s="105" t="s">
        <v>2084</v>
      </c>
    </row>
    <row r="90" spans="1:12" s="106" customFormat="1">
      <c r="A90" s="58">
        <v>2019</v>
      </c>
      <c r="B90" s="47">
        <v>270</v>
      </c>
      <c r="C90" s="102">
        <v>43508</v>
      </c>
      <c r="D90" s="103">
        <v>43539</v>
      </c>
      <c r="E90" s="47" t="s">
        <v>2039</v>
      </c>
      <c r="F90" s="47" t="s">
        <v>3143</v>
      </c>
      <c r="G90" s="47" t="s">
        <v>2040</v>
      </c>
      <c r="H90" s="47" t="s">
        <v>2758</v>
      </c>
      <c r="I90" s="126">
        <v>138</v>
      </c>
      <c r="J90" s="47" t="s">
        <v>2690</v>
      </c>
      <c r="K90" s="47" t="s">
        <v>957</v>
      </c>
      <c r="L90" s="105" t="s">
        <v>958</v>
      </c>
    </row>
    <row r="91" spans="1:12" s="106" customFormat="1">
      <c r="A91" s="58">
        <v>2019</v>
      </c>
      <c r="B91" s="47">
        <v>488</v>
      </c>
      <c r="C91" s="102">
        <v>43531</v>
      </c>
      <c r="D91" s="103">
        <v>43539</v>
      </c>
      <c r="E91" s="47"/>
      <c r="F91" s="47" t="s">
        <v>3219</v>
      </c>
      <c r="G91" s="47" t="s">
        <v>2807</v>
      </c>
      <c r="H91" s="47" t="s">
        <v>2023</v>
      </c>
      <c r="I91" s="126">
        <v>142.80000000000001</v>
      </c>
      <c r="J91" s="47" t="s">
        <v>2690</v>
      </c>
      <c r="K91" s="47" t="s">
        <v>115</v>
      </c>
      <c r="L91" s="105" t="s">
        <v>2808</v>
      </c>
    </row>
    <row r="92" spans="1:12" s="106" customFormat="1">
      <c r="A92" s="58">
        <v>2019</v>
      </c>
      <c r="B92" s="47">
        <v>407</v>
      </c>
      <c r="C92" s="102">
        <v>43523</v>
      </c>
      <c r="D92" s="103">
        <v>43542</v>
      </c>
      <c r="E92" s="47" t="s">
        <v>2789</v>
      </c>
      <c r="F92" s="47" t="s">
        <v>807</v>
      </c>
      <c r="G92" s="47" t="s">
        <v>2790</v>
      </c>
      <c r="H92" s="47" t="s">
        <v>2791</v>
      </c>
      <c r="I92" s="126">
        <v>55.2</v>
      </c>
      <c r="J92" s="47" t="s">
        <v>2690</v>
      </c>
      <c r="K92" s="47" t="s">
        <v>2792</v>
      </c>
      <c r="L92" s="105" t="s">
        <v>2793</v>
      </c>
    </row>
    <row r="93" spans="1:12" s="106" customFormat="1">
      <c r="A93" s="58">
        <v>2019</v>
      </c>
      <c r="B93" s="47">
        <v>491</v>
      </c>
      <c r="C93" s="102">
        <v>43531</v>
      </c>
      <c r="D93" s="103">
        <v>43542</v>
      </c>
      <c r="E93" s="47" t="s">
        <v>2691</v>
      </c>
      <c r="F93" s="47" t="s">
        <v>3143</v>
      </c>
      <c r="G93" s="47" t="s">
        <v>2692</v>
      </c>
      <c r="H93" s="47" t="s">
        <v>2812</v>
      </c>
      <c r="I93" s="126">
        <v>55.2</v>
      </c>
      <c r="J93" s="47" t="s">
        <v>2690</v>
      </c>
      <c r="K93" s="47" t="s">
        <v>957</v>
      </c>
      <c r="L93" s="105" t="s">
        <v>958</v>
      </c>
    </row>
    <row r="94" spans="1:12" s="106" customFormat="1">
      <c r="A94" s="58">
        <v>2019</v>
      </c>
      <c r="B94" s="47">
        <v>467</v>
      </c>
      <c r="C94" s="102">
        <v>43528</v>
      </c>
      <c r="D94" s="103">
        <v>43543</v>
      </c>
      <c r="E94" s="47" t="s">
        <v>2613</v>
      </c>
      <c r="F94" s="47" t="s">
        <v>2614</v>
      </c>
      <c r="G94" s="47" t="s">
        <v>2614</v>
      </c>
      <c r="H94" s="47" t="s">
        <v>2799</v>
      </c>
      <c r="I94" s="126">
        <v>60</v>
      </c>
      <c r="J94" s="47" t="s">
        <v>2690</v>
      </c>
      <c r="K94" s="47" t="s">
        <v>18</v>
      </c>
      <c r="L94" s="105" t="s">
        <v>2615</v>
      </c>
    </row>
    <row r="95" spans="1:12" s="106" customFormat="1">
      <c r="A95" s="58">
        <v>2019</v>
      </c>
      <c r="B95" s="47">
        <v>435</v>
      </c>
      <c r="C95" s="102">
        <v>43524</v>
      </c>
      <c r="D95" s="103">
        <v>43543</v>
      </c>
      <c r="E95" s="47"/>
      <c r="F95" s="47" t="s">
        <v>2798</v>
      </c>
      <c r="G95" s="47" t="s">
        <v>2798</v>
      </c>
      <c r="H95" s="47" t="s">
        <v>302</v>
      </c>
      <c r="I95" s="126">
        <v>55.2</v>
      </c>
      <c r="J95" s="47" t="s">
        <v>2690</v>
      </c>
      <c r="K95" s="47" t="s">
        <v>54</v>
      </c>
      <c r="L95" s="105" t="s">
        <v>919</v>
      </c>
    </row>
    <row r="96" spans="1:12" s="106" customFormat="1">
      <c r="A96" s="58">
        <v>2019</v>
      </c>
      <c r="B96" s="47">
        <v>524</v>
      </c>
      <c r="C96" s="102">
        <v>43535</v>
      </c>
      <c r="D96" s="103">
        <v>43559</v>
      </c>
      <c r="E96" s="47" t="s">
        <v>2815</v>
      </c>
      <c r="F96" s="47" t="s">
        <v>2741</v>
      </c>
      <c r="G96" s="47" t="s">
        <v>2816</v>
      </c>
      <c r="H96" s="47" t="s">
        <v>2023</v>
      </c>
      <c r="I96" s="126">
        <v>998.4</v>
      </c>
      <c r="J96" s="47" t="s">
        <v>2690</v>
      </c>
      <c r="K96" s="47" t="s">
        <v>957</v>
      </c>
      <c r="L96" s="105" t="s">
        <v>958</v>
      </c>
    </row>
    <row r="97" spans="1:12" s="106" customFormat="1">
      <c r="A97" s="58">
        <v>2019</v>
      </c>
      <c r="B97" s="47">
        <v>506</v>
      </c>
      <c r="C97" s="102">
        <v>43532</v>
      </c>
      <c r="D97" s="103">
        <v>43563</v>
      </c>
      <c r="E97" s="47" t="s">
        <v>2813</v>
      </c>
      <c r="F97" s="47" t="s">
        <v>2741</v>
      </c>
      <c r="G97" s="47" t="s">
        <v>2741</v>
      </c>
      <c r="H97" s="47" t="s">
        <v>372</v>
      </c>
      <c r="I97" s="126">
        <v>27.6</v>
      </c>
      <c r="J97" s="47" t="s">
        <v>2690</v>
      </c>
      <c r="K97" s="47" t="s">
        <v>2428</v>
      </c>
      <c r="L97" s="105" t="s">
        <v>2429</v>
      </c>
    </row>
    <row r="98" spans="1:12" s="106" customFormat="1">
      <c r="A98" s="58">
        <v>2019</v>
      </c>
      <c r="B98" s="47">
        <v>433</v>
      </c>
      <c r="C98" s="102">
        <v>43524</v>
      </c>
      <c r="D98" s="103">
        <v>43563</v>
      </c>
      <c r="E98" s="47" t="s">
        <v>2796</v>
      </c>
      <c r="F98" s="47" t="s">
        <v>3217</v>
      </c>
      <c r="G98" s="47" t="s">
        <v>2797</v>
      </c>
      <c r="H98" s="47" t="s">
        <v>372</v>
      </c>
      <c r="I98" s="126">
        <v>27.6</v>
      </c>
      <c r="J98" s="47" t="s">
        <v>2690</v>
      </c>
      <c r="K98" s="47" t="s">
        <v>2019</v>
      </c>
      <c r="L98" s="105" t="s">
        <v>2020</v>
      </c>
    </row>
    <row r="99" spans="1:12" s="106" customFormat="1">
      <c r="A99" s="58">
        <v>2019</v>
      </c>
      <c r="B99" s="47">
        <v>472</v>
      </c>
      <c r="C99" s="102">
        <v>43529</v>
      </c>
      <c r="D99" s="103">
        <v>43564</v>
      </c>
      <c r="E99" s="47" t="s">
        <v>2800</v>
      </c>
      <c r="F99" s="47" t="s">
        <v>2988</v>
      </c>
      <c r="G99" s="47" t="s">
        <v>2801</v>
      </c>
      <c r="H99" s="47" t="s">
        <v>302</v>
      </c>
      <c r="I99" s="126">
        <v>27.6</v>
      </c>
      <c r="J99" s="47" t="s">
        <v>2690</v>
      </c>
      <c r="K99" s="47" t="s">
        <v>795</v>
      </c>
      <c r="L99" s="105" t="s">
        <v>796</v>
      </c>
    </row>
    <row r="100" spans="1:12" s="106" customFormat="1">
      <c r="A100" s="58">
        <v>2019</v>
      </c>
      <c r="B100" s="47">
        <v>326</v>
      </c>
      <c r="C100" s="102">
        <v>43510</v>
      </c>
      <c r="D100" s="103">
        <v>43571</v>
      </c>
      <c r="E100" s="47" t="s">
        <v>2772</v>
      </c>
      <c r="F100" s="47" t="s">
        <v>2773</v>
      </c>
      <c r="G100" s="47" t="s">
        <v>2773</v>
      </c>
      <c r="H100" s="47" t="s">
        <v>2364</v>
      </c>
      <c r="I100" s="126">
        <v>57</v>
      </c>
      <c r="J100" s="47" t="s">
        <v>2690</v>
      </c>
      <c r="K100" s="47" t="s">
        <v>718</v>
      </c>
      <c r="L100" s="105" t="s">
        <v>719</v>
      </c>
    </row>
    <row r="101" spans="1:12" s="106" customFormat="1">
      <c r="A101" s="58">
        <v>2019</v>
      </c>
      <c r="B101" s="47">
        <v>326</v>
      </c>
      <c r="C101" s="102">
        <v>43510</v>
      </c>
      <c r="D101" s="103">
        <v>43571</v>
      </c>
      <c r="E101" s="47" t="s">
        <v>2774</v>
      </c>
      <c r="F101" s="47" t="s">
        <v>2773</v>
      </c>
      <c r="G101" s="47" t="s">
        <v>2773</v>
      </c>
      <c r="H101" s="47" t="s">
        <v>2364</v>
      </c>
      <c r="I101" s="126">
        <v>57</v>
      </c>
      <c r="J101" s="47" t="s">
        <v>2690</v>
      </c>
      <c r="K101" s="47" t="s">
        <v>718</v>
      </c>
      <c r="L101" s="105" t="s">
        <v>719</v>
      </c>
    </row>
    <row r="102" spans="1:12" s="106" customFormat="1">
      <c r="A102" s="58">
        <v>2019</v>
      </c>
      <c r="B102" s="47">
        <v>326</v>
      </c>
      <c r="C102" s="102">
        <v>43510</v>
      </c>
      <c r="D102" s="103">
        <v>43571</v>
      </c>
      <c r="E102" s="47" t="s">
        <v>2775</v>
      </c>
      <c r="F102" s="47" t="s">
        <v>2773</v>
      </c>
      <c r="G102" s="47" t="s">
        <v>2773</v>
      </c>
      <c r="H102" s="47" t="s">
        <v>2364</v>
      </c>
      <c r="I102" s="126">
        <v>57</v>
      </c>
      <c r="J102" s="47" t="s">
        <v>2690</v>
      </c>
      <c r="K102" s="47" t="s">
        <v>718</v>
      </c>
      <c r="L102" s="105" t="s">
        <v>719</v>
      </c>
    </row>
    <row r="103" spans="1:12" s="106" customFormat="1">
      <c r="A103" s="58">
        <v>2019</v>
      </c>
      <c r="B103" s="47">
        <v>326</v>
      </c>
      <c r="C103" s="102">
        <v>43510</v>
      </c>
      <c r="D103" s="103">
        <v>43571</v>
      </c>
      <c r="E103" s="47" t="s">
        <v>2770</v>
      </c>
      <c r="F103" s="47" t="s">
        <v>2773</v>
      </c>
      <c r="G103" s="47" t="s">
        <v>2771</v>
      </c>
      <c r="H103" s="47" t="s">
        <v>2364</v>
      </c>
      <c r="I103" s="126">
        <v>57</v>
      </c>
      <c r="J103" s="47" t="s">
        <v>2690</v>
      </c>
      <c r="K103" s="47" t="s">
        <v>718</v>
      </c>
      <c r="L103" s="105" t="s">
        <v>719</v>
      </c>
    </row>
    <row r="104" spans="1:12" s="106" customFormat="1">
      <c r="A104" s="58">
        <v>2019</v>
      </c>
      <c r="B104" s="47">
        <v>405</v>
      </c>
      <c r="C104" s="102">
        <v>43518</v>
      </c>
      <c r="D104" s="103">
        <v>43571</v>
      </c>
      <c r="E104" s="47" t="s">
        <v>2787</v>
      </c>
      <c r="F104" s="47" t="s">
        <v>3203</v>
      </c>
      <c r="G104" s="47" t="s">
        <v>2788</v>
      </c>
      <c r="H104" s="47" t="s">
        <v>302</v>
      </c>
      <c r="I104" s="126">
        <v>448.8</v>
      </c>
      <c r="J104" s="47" t="s">
        <v>2690</v>
      </c>
      <c r="K104" s="47" t="s">
        <v>120</v>
      </c>
      <c r="L104" s="105" t="s">
        <v>738</v>
      </c>
    </row>
    <row r="105" spans="1:12" s="106" customFormat="1">
      <c r="A105" s="58">
        <v>2019</v>
      </c>
      <c r="B105" s="47">
        <v>66</v>
      </c>
      <c r="C105" s="102">
        <v>43479</v>
      </c>
      <c r="D105" s="103">
        <v>43584</v>
      </c>
      <c r="E105" s="47" t="s">
        <v>2715</v>
      </c>
      <c r="F105" s="47" t="s">
        <v>2773</v>
      </c>
      <c r="G105" s="47" t="s">
        <v>2716</v>
      </c>
      <c r="H105" s="47" t="s">
        <v>2717</v>
      </c>
      <c r="I105" s="126">
        <v>45.6</v>
      </c>
      <c r="J105" s="47" t="s">
        <v>2690</v>
      </c>
      <c r="K105" s="47" t="s">
        <v>2718</v>
      </c>
      <c r="L105" s="105" t="s">
        <v>2719</v>
      </c>
    </row>
    <row r="106" spans="1:12" s="106" customFormat="1">
      <c r="A106" s="58">
        <v>2019</v>
      </c>
      <c r="B106" s="47">
        <v>67</v>
      </c>
      <c r="C106" s="102">
        <v>43479</v>
      </c>
      <c r="D106" s="103">
        <v>43584</v>
      </c>
      <c r="E106" s="47"/>
      <c r="F106" s="47" t="s">
        <v>2773</v>
      </c>
      <c r="G106" s="47" t="s">
        <v>2722</v>
      </c>
      <c r="H106" s="47" t="s">
        <v>2717</v>
      </c>
      <c r="I106" s="126">
        <v>912</v>
      </c>
      <c r="J106" s="47" t="s">
        <v>2690</v>
      </c>
      <c r="K106" s="47" t="s">
        <v>386</v>
      </c>
      <c r="L106" s="105" t="s">
        <v>387</v>
      </c>
    </row>
    <row r="107" spans="1:12" s="106" customFormat="1">
      <c r="A107" s="58">
        <v>2019</v>
      </c>
      <c r="B107" s="47">
        <v>66</v>
      </c>
      <c r="C107" s="102">
        <v>43479</v>
      </c>
      <c r="D107" s="103">
        <v>43584</v>
      </c>
      <c r="E107" s="47" t="s">
        <v>2720</v>
      </c>
      <c r="F107" s="47" t="s">
        <v>2721</v>
      </c>
      <c r="G107" s="47" t="s">
        <v>2721</v>
      </c>
      <c r="H107" s="47" t="s">
        <v>2717</v>
      </c>
      <c r="I107" s="126">
        <v>45.6</v>
      </c>
      <c r="J107" s="47" t="s">
        <v>2690</v>
      </c>
      <c r="K107" s="47" t="s">
        <v>2718</v>
      </c>
      <c r="L107" s="105" t="s">
        <v>2719</v>
      </c>
    </row>
    <row r="108" spans="1:12" s="106" customFormat="1">
      <c r="A108" s="58">
        <v>2019</v>
      </c>
      <c r="B108" s="47">
        <v>69</v>
      </c>
      <c r="C108" s="102">
        <v>43479</v>
      </c>
      <c r="D108" s="103">
        <v>43585</v>
      </c>
      <c r="E108" s="47" t="s">
        <v>2725</v>
      </c>
      <c r="F108" s="47" t="s">
        <v>3200</v>
      </c>
      <c r="G108" s="47" t="s">
        <v>2726</v>
      </c>
      <c r="H108" s="47" t="s">
        <v>2724</v>
      </c>
      <c r="I108" s="126">
        <v>55.2</v>
      </c>
      <c r="J108" s="47" t="s">
        <v>2690</v>
      </c>
      <c r="K108" s="47" t="s">
        <v>2718</v>
      </c>
      <c r="L108" s="105" t="s">
        <v>2719</v>
      </c>
    </row>
    <row r="109" spans="1:12" s="106" customFormat="1">
      <c r="A109" s="58">
        <v>2019</v>
      </c>
      <c r="B109" s="47">
        <v>400</v>
      </c>
      <c r="C109" s="102">
        <v>43518</v>
      </c>
      <c r="D109" s="103">
        <v>43585</v>
      </c>
      <c r="E109" s="47" t="s">
        <v>2781</v>
      </c>
      <c r="F109" s="47" t="s">
        <v>2773</v>
      </c>
      <c r="G109" s="47" t="s">
        <v>2782</v>
      </c>
      <c r="H109" s="47" t="s">
        <v>2364</v>
      </c>
      <c r="I109" s="126">
        <v>45.6</v>
      </c>
      <c r="J109" s="47" t="s">
        <v>2690</v>
      </c>
      <c r="K109" s="47" t="s">
        <v>2732</v>
      </c>
      <c r="L109" s="105" t="s">
        <v>1266</v>
      </c>
    </row>
    <row r="110" spans="1:12" s="106" customFormat="1">
      <c r="A110" s="58">
        <v>2019</v>
      </c>
      <c r="B110" s="47">
        <v>400</v>
      </c>
      <c r="C110" s="102">
        <v>43518</v>
      </c>
      <c r="D110" s="103">
        <v>43585</v>
      </c>
      <c r="E110" s="47" t="s">
        <v>2785</v>
      </c>
      <c r="F110" s="47" t="s">
        <v>2773</v>
      </c>
      <c r="G110" s="47" t="s">
        <v>2419</v>
      </c>
      <c r="H110" s="47" t="s">
        <v>2364</v>
      </c>
      <c r="I110" s="126">
        <v>45.6</v>
      </c>
      <c r="J110" s="47" t="s">
        <v>2690</v>
      </c>
      <c r="K110" s="47" t="s">
        <v>2732</v>
      </c>
      <c r="L110" s="105" t="s">
        <v>1266</v>
      </c>
    </row>
    <row r="111" spans="1:12" s="106" customFormat="1">
      <c r="A111" s="58">
        <v>2019</v>
      </c>
      <c r="B111" s="47">
        <v>400</v>
      </c>
      <c r="C111" s="102">
        <v>43518</v>
      </c>
      <c r="D111" s="103">
        <v>43585</v>
      </c>
      <c r="E111" s="47" t="s">
        <v>2786</v>
      </c>
      <c r="F111" s="47" t="s">
        <v>2773</v>
      </c>
      <c r="G111" s="47" t="s">
        <v>2419</v>
      </c>
      <c r="H111" s="47" t="s">
        <v>2364</v>
      </c>
      <c r="I111" s="126">
        <v>45.6</v>
      </c>
      <c r="J111" s="47" t="s">
        <v>2690</v>
      </c>
      <c r="K111" s="47" t="s">
        <v>2732</v>
      </c>
      <c r="L111" s="105" t="s">
        <v>1266</v>
      </c>
    </row>
    <row r="112" spans="1:12" s="106" customFormat="1">
      <c r="A112" s="58">
        <v>2019</v>
      </c>
      <c r="B112" s="47">
        <v>400</v>
      </c>
      <c r="C112" s="102">
        <v>43518</v>
      </c>
      <c r="D112" s="103">
        <v>43585</v>
      </c>
      <c r="E112" s="47" t="s">
        <v>2783</v>
      </c>
      <c r="F112" s="47" t="s">
        <v>2773</v>
      </c>
      <c r="G112" s="47" t="s">
        <v>2784</v>
      </c>
      <c r="H112" s="47" t="s">
        <v>2364</v>
      </c>
      <c r="I112" s="126">
        <v>45.6</v>
      </c>
      <c r="J112" s="47" t="s">
        <v>2690</v>
      </c>
      <c r="K112" s="47" t="s">
        <v>2732</v>
      </c>
      <c r="L112" s="105" t="s">
        <v>1266</v>
      </c>
    </row>
    <row r="113" spans="1:12" s="106" customFormat="1">
      <c r="A113" s="58">
        <v>2019</v>
      </c>
      <c r="B113" s="47">
        <v>68</v>
      </c>
      <c r="C113" s="102">
        <v>43479</v>
      </c>
      <c r="D113" s="103">
        <v>43585</v>
      </c>
      <c r="E113" s="47"/>
      <c r="F113" s="47" t="s">
        <v>3216</v>
      </c>
      <c r="G113" s="47" t="s">
        <v>2723</v>
      </c>
      <c r="H113" s="47" t="s">
        <v>2724</v>
      </c>
      <c r="I113" s="126">
        <v>686.4</v>
      </c>
      <c r="J113" s="47" t="s">
        <v>2690</v>
      </c>
      <c r="K113" s="47" t="s">
        <v>386</v>
      </c>
      <c r="L113" s="105" t="s">
        <v>387</v>
      </c>
    </row>
    <row r="114" spans="1:12" s="106" customFormat="1">
      <c r="A114" s="58">
        <v>2019</v>
      </c>
      <c r="B114" s="47">
        <v>701</v>
      </c>
      <c r="C114" s="102">
        <v>43563</v>
      </c>
      <c r="D114" s="103">
        <v>43587</v>
      </c>
      <c r="E114" s="47" t="s">
        <v>2825</v>
      </c>
      <c r="F114" s="47" t="s">
        <v>2773</v>
      </c>
      <c r="G114" s="47" t="s">
        <v>2826</v>
      </c>
      <c r="H114" s="47" t="s">
        <v>2364</v>
      </c>
      <c r="I114" s="126">
        <v>45.6</v>
      </c>
      <c r="J114" s="47" t="s">
        <v>2690</v>
      </c>
      <c r="K114" s="47" t="s">
        <v>368</v>
      </c>
      <c r="L114" s="105" t="s">
        <v>369</v>
      </c>
    </row>
    <row r="115" spans="1:12" s="106" customFormat="1">
      <c r="A115" s="58">
        <v>2019</v>
      </c>
      <c r="B115" s="47">
        <v>702</v>
      </c>
      <c r="C115" s="102">
        <v>43563</v>
      </c>
      <c r="D115" s="103">
        <v>43587</v>
      </c>
      <c r="E115" s="47"/>
      <c r="F115" s="47" t="s">
        <v>2773</v>
      </c>
      <c r="G115" s="47" t="s">
        <v>2826</v>
      </c>
      <c r="H115" s="47" t="s">
        <v>2364</v>
      </c>
      <c r="I115" s="126">
        <v>45.6</v>
      </c>
      <c r="J115" s="47" t="s">
        <v>2690</v>
      </c>
      <c r="K115" s="47" t="s">
        <v>125</v>
      </c>
      <c r="L115" s="105" t="s">
        <v>568</v>
      </c>
    </row>
    <row r="116" spans="1:12" s="106" customFormat="1">
      <c r="A116" s="58">
        <v>2019</v>
      </c>
      <c r="B116" s="47">
        <v>761</v>
      </c>
      <c r="C116" s="102">
        <v>43567</v>
      </c>
      <c r="D116" s="103">
        <v>43587</v>
      </c>
      <c r="E116" s="47" t="s">
        <v>2802</v>
      </c>
      <c r="F116" s="47" t="s">
        <v>3226</v>
      </c>
      <c r="G116" s="47" t="s">
        <v>2803</v>
      </c>
      <c r="H116" s="47" t="s">
        <v>2023</v>
      </c>
      <c r="I116" s="126">
        <v>512.4</v>
      </c>
      <c r="J116" s="47" t="s">
        <v>2690</v>
      </c>
      <c r="K116" s="47" t="s">
        <v>957</v>
      </c>
      <c r="L116" s="105" t="s">
        <v>958</v>
      </c>
    </row>
    <row r="117" spans="1:12" s="106" customFormat="1">
      <c r="A117" s="58">
        <v>2019</v>
      </c>
      <c r="B117" s="47">
        <v>703</v>
      </c>
      <c r="C117" s="102">
        <v>43563</v>
      </c>
      <c r="D117" s="103">
        <v>43588</v>
      </c>
      <c r="E117" s="47" t="s">
        <v>2823</v>
      </c>
      <c r="F117" s="47" t="s">
        <v>3226</v>
      </c>
      <c r="G117" s="47" t="s">
        <v>2824</v>
      </c>
      <c r="H117" s="47" t="s">
        <v>2827</v>
      </c>
      <c r="I117" s="126">
        <v>711.6</v>
      </c>
      <c r="J117" s="47" t="s">
        <v>2690</v>
      </c>
      <c r="K117" s="47" t="s">
        <v>957</v>
      </c>
      <c r="L117" s="105" t="s">
        <v>958</v>
      </c>
    </row>
    <row r="118" spans="1:12" s="106" customFormat="1">
      <c r="A118" s="58">
        <v>2019</v>
      </c>
      <c r="B118" s="47">
        <v>890</v>
      </c>
      <c r="C118" s="102">
        <v>43579</v>
      </c>
      <c r="D118" s="103">
        <v>43591</v>
      </c>
      <c r="E118" s="47" t="s">
        <v>2856</v>
      </c>
      <c r="F118" s="47" t="s">
        <v>3208</v>
      </c>
      <c r="G118" s="47" t="s">
        <v>2857</v>
      </c>
      <c r="H118" s="47" t="s">
        <v>302</v>
      </c>
      <c r="I118" s="126">
        <v>55.2</v>
      </c>
      <c r="J118" s="47" t="s">
        <v>2690</v>
      </c>
      <c r="K118" s="47" t="s">
        <v>2732</v>
      </c>
      <c r="L118" s="105" t="s">
        <v>1266</v>
      </c>
    </row>
    <row r="119" spans="1:12" s="106" customFormat="1">
      <c r="A119" s="58">
        <v>2019</v>
      </c>
      <c r="B119" s="47">
        <v>704</v>
      </c>
      <c r="C119" s="102">
        <v>43563</v>
      </c>
      <c r="D119" s="103">
        <v>43591</v>
      </c>
      <c r="E119" s="47" t="s">
        <v>2356</v>
      </c>
      <c r="F119" s="47" t="s">
        <v>3143</v>
      </c>
      <c r="G119" s="47" t="s">
        <v>2389</v>
      </c>
      <c r="H119" s="47" t="s">
        <v>2828</v>
      </c>
      <c r="I119" s="126">
        <v>55.2</v>
      </c>
      <c r="J119" s="47" t="s">
        <v>2690</v>
      </c>
      <c r="K119" s="47" t="s">
        <v>957</v>
      </c>
      <c r="L119" s="105" t="s">
        <v>958</v>
      </c>
    </row>
    <row r="120" spans="1:12" s="106" customFormat="1">
      <c r="A120" s="58">
        <v>2019</v>
      </c>
      <c r="B120" s="47">
        <v>794</v>
      </c>
      <c r="C120" s="102">
        <v>43572</v>
      </c>
      <c r="D120" s="103">
        <v>43592</v>
      </c>
      <c r="E120" s="47" t="s">
        <v>2851</v>
      </c>
      <c r="F120" s="47" t="s">
        <v>2773</v>
      </c>
      <c r="G120" s="47" t="s">
        <v>2773</v>
      </c>
      <c r="H120" s="47" t="s">
        <v>2364</v>
      </c>
      <c r="I120" s="126">
        <v>53.2</v>
      </c>
      <c r="J120" s="47" t="s">
        <v>2690</v>
      </c>
      <c r="K120" s="47" t="s">
        <v>2847</v>
      </c>
      <c r="L120" s="105" t="s">
        <v>2848</v>
      </c>
    </row>
    <row r="121" spans="1:12" s="106" customFormat="1">
      <c r="A121" s="58">
        <v>2019</v>
      </c>
      <c r="B121" s="47">
        <v>794</v>
      </c>
      <c r="C121" s="102">
        <v>43572</v>
      </c>
      <c r="D121" s="103">
        <v>43592</v>
      </c>
      <c r="E121" s="47" t="s">
        <v>2852</v>
      </c>
      <c r="F121" s="47" t="s">
        <v>2773</v>
      </c>
      <c r="G121" s="47" t="s">
        <v>2773</v>
      </c>
      <c r="H121" s="47" t="s">
        <v>2364</v>
      </c>
      <c r="I121" s="126">
        <v>53.2</v>
      </c>
      <c r="J121" s="47" t="s">
        <v>2690</v>
      </c>
      <c r="K121" s="47" t="s">
        <v>2847</v>
      </c>
      <c r="L121" s="105" t="s">
        <v>2848</v>
      </c>
    </row>
    <row r="122" spans="1:12" s="106" customFormat="1">
      <c r="A122" s="58">
        <v>2019</v>
      </c>
      <c r="B122" s="47">
        <v>794</v>
      </c>
      <c r="C122" s="102">
        <v>43572</v>
      </c>
      <c r="D122" s="103">
        <v>43592</v>
      </c>
      <c r="E122" s="47" t="s">
        <v>2853</v>
      </c>
      <c r="F122" s="47" t="s">
        <v>2773</v>
      </c>
      <c r="G122" s="47" t="s">
        <v>2773</v>
      </c>
      <c r="H122" s="47" t="s">
        <v>2364</v>
      </c>
      <c r="I122" s="126">
        <v>53.2</v>
      </c>
      <c r="J122" s="47" t="s">
        <v>2690</v>
      </c>
      <c r="K122" s="47" t="s">
        <v>2847</v>
      </c>
      <c r="L122" s="105" t="s">
        <v>2848</v>
      </c>
    </row>
    <row r="123" spans="1:12" s="106" customFormat="1">
      <c r="A123" s="58">
        <v>2019</v>
      </c>
      <c r="B123" s="47">
        <v>794</v>
      </c>
      <c r="C123" s="102">
        <v>43572</v>
      </c>
      <c r="D123" s="103">
        <v>43592</v>
      </c>
      <c r="E123" s="47" t="s">
        <v>2849</v>
      </c>
      <c r="F123" s="47" t="s">
        <v>2773</v>
      </c>
      <c r="G123" s="47" t="s">
        <v>2850</v>
      </c>
      <c r="H123" s="47" t="s">
        <v>2364</v>
      </c>
      <c r="I123" s="126">
        <v>53.2</v>
      </c>
      <c r="J123" s="47" t="s">
        <v>2690</v>
      </c>
      <c r="K123" s="47" t="s">
        <v>2847</v>
      </c>
      <c r="L123" s="105" t="s">
        <v>2848</v>
      </c>
    </row>
    <row r="124" spans="1:12" s="106" customFormat="1">
      <c r="A124" s="58">
        <v>2019</v>
      </c>
      <c r="B124" s="47">
        <v>794</v>
      </c>
      <c r="C124" s="102">
        <v>43572</v>
      </c>
      <c r="D124" s="103">
        <v>43592</v>
      </c>
      <c r="E124" s="47" t="s">
        <v>2854</v>
      </c>
      <c r="F124" s="47" t="s">
        <v>2773</v>
      </c>
      <c r="G124" s="47" t="s">
        <v>2855</v>
      </c>
      <c r="H124" s="47" t="s">
        <v>2364</v>
      </c>
      <c r="I124" s="126">
        <v>53.2</v>
      </c>
      <c r="J124" s="47" t="s">
        <v>2690</v>
      </c>
      <c r="K124" s="47" t="s">
        <v>2847</v>
      </c>
      <c r="L124" s="105" t="s">
        <v>2848</v>
      </c>
    </row>
    <row r="125" spans="1:12" s="106" customFormat="1">
      <c r="A125" s="58">
        <v>2019</v>
      </c>
      <c r="B125" s="47">
        <v>794</v>
      </c>
      <c r="C125" s="102">
        <v>43572</v>
      </c>
      <c r="D125" s="103">
        <v>43592</v>
      </c>
      <c r="E125" s="47" t="s">
        <v>2845</v>
      </c>
      <c r="F125" s="47" t="s">
        <v>2773</v>
      </c>
      <c r="G125" s="47" t="s">
        <v>2846</v>
      </c>
      <c r="H125" s="47" t="s">
        <v>2364</v>
      </c>
      <c r="I125" s="126">
        <v>53.2</v>
      </c>
      <c r="J125" s="47" t="s">
        <v>2690</v>
      </c>
      <c r="K125" s="47" t="s">
        <v>2847</v>
      </c>
      <c r="L125" s="105" t="s">
        <v>2848</v>
      </c>
    </row>
    <row r="126" spans="1:12" s="106" customFormat="1">
      <c r="A126" s="58">
        <v>2019</v>
      </c>
      <c r="B126" s="47">
        <v>705</v>
      </c>
      <c r="C126" s="102">
        <v>43563</v>
      </c>
      <c r="D126" s="103">
        <v>43606</v>
      </c>
      <c r="E126" s="47" t="s">
        <v>2829</v>
      </c>
      <c r="F126" s="47" t="s">
        <v>2741</v>
      </c>
      <c r="G126" s="47" t="s">
        <v>2741</v>
      </c>
      <c r="H126" s="47" t="s">
        <v>2830</v>
      </c>
      <c r="I126" s="126">
        <v>165.6</v>
      </c>
      <c r="J126" s="47" t="s">
        <v>2690</v>
      </c>
      <c r="K126" s="47" t="s">
        <v>2428</v>
      </c>
      <c r="L126" s="105" t="s">
        <v>2429</v>
      </c>
    </row>
    <row r="127" spans="1:12" s="106" customFormat="1">
      <c r="A127" s="58">
        <v>2019</v>
      </c>
      <c r="B127" s="47">
        <v>707</v>
      </c>
      <c r="C127" s="102">
        <v>43563</v>
      </c>
      <c r="D127" s="103">
        <v>43606</v>
      </c>
      <c r="E127" s="47" t="s">
        <v>2831</v>
      </c>
      <c r="F127" s="47" t="s">
        <v>2832</v>
      </c>
      <c r="G127" s="47" t="s">
        <v>2832</v>
      </c>
      <c r="H127" s="47" t="s">
        <v>2833</v>
      </c>
      <c r="I127" s="126">
        <v>82.8</v>
      </c>
      <c r="J127" s="47" t="s">
        <v>2690</v>
      </c>
      <c r="K127" s="47" t="s">
        <v>53</v>
      </c>
      <c r="L127" s="105" t="s">
        <v>377</v>
      </c>
    </row>
    <row r="128" spans="1:12" s="106" customFormat="1">
      <c r="A128" s="58">
        <v>2019</v>
      </c>
      <c r="B128" s="47">
        <v>776</v>
      </c>
      <c r="C128" s="102">
        <v>43570</v>
      </c>
      <c r="D128" s="103">
        <v>43607</v>
      </c>
      <c r="E128" s="47" t="s">
        <v>2740</v>
      </c>
      <c r="F128" s="47" t="s">
        <v>2741</v>
      </c>
      <c r="G128" s="47" t="s">
        <v>2741</v>
      </c>
      <c r="H128" s="47" t="s">
        <v>2842</v>
      </c>
      <c r="I128" s="126">
        <v>242.4</v>
      </c>
      <c r="J128" s="47" t="s">
        <v>2690</v>
      </c>
      <c r="K128" s="47" t="s">
        <v>2019</v>
      </c>
      <c r="L128" s="105" t="s">
        <v>2020</v>
      </c>
    </row>
    <row r="129" spans="1:12" s="106" customFormat="1">
      <c r="A129" s="58">
        <v>2019</v>
      </c>
      <c r="B129" s="47">
        <v>775</v>
      </c>
      <c r="C129" s="102">
        <v>43570</v>
      </c>
      <c r="D129" s="103">
        <v>43607</v>
      </c>
      <c r="E129" s="47" t="s">
        <v>1795</v>
      </c>
      <c r="F129" s="47" t="s">
        <v>3204</v>
      </c>
      <c r="G129" s="47" t="s">
        <v>1796</v>
      </c>
      <c r="H129" s="47" t="s">
        <v>302</v>
      </c>
      <c r="I129" s="126">
        <v>82.8</v>
      </c>
      <c r="J129" s="47" t="s">
        <v>2690</v>
      </c>
      <c r="K129" s="47" t="s">
        <v>29</v>
      </c>
      <c r="L129" s="105" t="s">
        <v>315</v>
      </c>
    </row>
    <row r="130" spans="1:12" s="106" customFormat="1">
      <c r="A130" s="58">
        <v>2019</v>
      </c>
      <c r="B130" s="47">
        <v>244</v>
      </c>
      <c r="C130" s="102">
        <v>43502</v>
      </c>
      <c r="D130" s="103">
        <v>43607</v>
      </c>
      <c r="E130" s="47" t="s">
        <v>2220</v>
      </c>
      <c r="F130" s="47" t="s">
        <v>2221</v>
      </c>
      <c r="G130" s="47" t="s">
        <v>2221</v>
      </c>
      <c r="H130" s="47" t="s">
        <v>2222</v>
      </c>
      <c r="I130" s="126">
        <v>13.8</v>
      </c>
      <c r="J130" s="47" t="s">
        <v>2690</v>
      </c>
      <c r="K130" s="47" t="s">
        <v>2755</v>
      </c>
      <c r="L130" s="105" t="s">
        <v>2756</v>
      </c>
    </row>
    <row r="131" spans="1:12" s="106" customFormat="1">
      <c r="A131" s="58">
        <v>2019</v>
      </c>
      <c r="B131" s="47">
        <v>245</v>
      </c>
      <c r="C131" s="102">
        <v>43502</v>
      </c>
      <c r="D131" s="103">
        <v>43607</v>
      </c>
      <c r="E131" s="47" t="s">
        <v>2220</v>
      </c>
      <c r="F131" s="47" t="s">
        <v>2221</v>
      </c>
      <c r="G131" s="47" t="s">
        <v>2221</v>
      </c>
      <c r="H131" s="47" t="s">
        <v>2757</v>
      </c>
      <c r="I131" s="126">
        <v>13.8</v>
      </c>
      <c r="J131" s="47" t="s">
        <v>2690</v>
      </c>
      <c r="K131" s="47" t="s">
        <v>2755</v>
      </c>
      <c r="L131" s="105" t="s">
        <v>2756</v>
      </c>
    </row>
    <row r="132" spans="1:12" s="106" customFormat="1">
      <c r="A132" s="58">
        <v>2019</v>
      </c>
      <c r="B132" s="47">
        <v>222</v>
      </c>
      <c r="C132" s="102">
        <v>43497</v>
      </c>
      <c r="D132" s="103">
        <v>43607</v>
      </c>
      <c r="E132" s="47" t="s">
        <v>2744</v>
      </c>
      <c r="F132" s="47" t="s">
        <v>3143</v>
      </c>
      <c r="G132" s="47" t="s">
        <v>2745</v>
      </c>
      <c r="H132" s="47" t="s">
        <v>2746</v>
      </c>
      <c r="I132" s="126">
        <v>137.4</v>
      </c>
      <c r="J132" s="47" t="s">
        <v>2690</v>
      </c>
      <c r="K132" s="47" t="s">
        <v>2428</v>
      </c>
      <c r="L132" s="105" t="s">
        <v>2429</v>
      </c>
    </row>
    <row r="133" spans="1:12" s="106" customFormat="1">
      <c r="A133" s="58">
        <v>2019</v>
      </c>
      <c r="B133" s="47">
        <v>734</v>
      </c>
      <c r="C133" s="102">
        <v>43565</v>
      </c>
      <c r="D133" s="103">
        <v>43609</v>
      </c>
      <c r="E133" s="47" t="s">
        <v>2365</v>
      </c>
      <c r="F133" s="47" t="s">
        <v>2366</v>
      </c>
      <c r="G133" s="47" t="s">
        <v>2366</v>
      </c>
      <c r="H133" s="47" t="s">
        <v>2836</v>
      </c>
      <c r="I133" s="126">
        <v>120</v>
      </c>
      <c r="J133" s="47" t="s">
        <v>2690</v>
      </c>
      <c r="K133" s="47" t="s">
        <v>2687</v>
      </c>
      <c r="L133" s="105" t="s">
        <v>1641</v>
      </c>
    </row>
    <row r="134" spans="1:12" s="106" customFormat="1">
      <c r="A134" s="58">
        <v>2019</v>
      </c>
      <c r="B134" s="47">
        <v>734</v>
      </c>
      <c r="C134" s="102">
        <v>43565</v>
      </c>
      <c r="D134" s="103">
        <v>43609</v>
      </c>
      <c r="E134" s="47" t="s">
        <v>2362</v>
      </c>
      <c r="F134" s="47" t="s">
        <v>2462</v>
      </c>
      <c r="G134" s="47" t="s">
        <v>2363</v>
      </c>
      <c r="H134" s="47" t="s">
        <v>2836</v>
      </c>
      <c r="I134" s="126">
        <v>120</v>
      </c>
      <c r="J134" s="47" t="s">
        <v>2690</v>
      </c>
      <c r="K134" s="47" t="s">
        <v>2687</v>
      </c>
      <c r="L134" s="105" t="s">
        <v>1641</v>
      </c>
    </row>
    <row r="135" spans="1:12" s="106" customFormat="1">
      <c r="A135" s="58">
        <v>2019</v>
      </c>
      <c r="B135" s="47">
        <v>489</v>
      </c>
      <c r="C135" s="102">
        <v>43531</v>
      </c>
      <c r="D135" s="103">
        <v>43612</v>
      </c>
      <c r="E135" s="47" t="s">
        <v>2700</v>
      </c>
      <c r="F135" s="47" t="s">
        <v>3143</v>
      </c>
      <c r="G135" s="47" t="s">
        <v>2701</v>
      </c>
      <c r="H135" s="47" t="s">
        <v>2809</v>
      </c>
      <c r="I135" s="126">
        <v>138</v>
      </c>
      <c r="J135" s="47" t="s">
        <v>2690</v>
      </c>
      <c r="K135" s="47" t="s">
        <v>957</v>
      </c>
      <c r="L135" s="105" t="s">
        <v>958</v>
      </c>
    </row>
    <row r="136" spans="1:12" s="106" customFormat="1">
      <c r="A136" s="58">
        <v>2019</v>
      </c>
      <c r="B136" s="47">
        <v>1015</v>
      </c>
      <c r="C136" s="102">
        <v>43599</v>
      </c>
      <c r="D136" s="103">
        <v>43623</v>
      </c>
      <c r="E136" s="47" t="s">
        <v>2865</v>
      </c>
      <c r="F136" s="47" t="s">
        <v>2866</v>
      </c>
      <c r="G136" s="47" t="s">
        <v>2866</v>
      </c>
      <c r="H136" s="47" t="s">
        <v>1556</v>
      </c>
      <c r="I136" s="126">
        <v>215.4</v>
      </c>
      <c r="J136" s="47" t="s">
        <v>2690</v>
      </c>
      <c r="K136" s="47" t="s">
        <v>2847</v>
      </c>
      <c r="L136" s="105" t="s">
        <v>2848</v>
      </c>
    </row>
    <row r="137" spans="1:12" s="106" customFormat="1">
      <c r="A137" s="58">
        <v>2019</v>
      </c>
      <c r="B137" s="47">
        <v>696</v>
      </c>
      <c r="C137" s="102">
        <v>43563</v>
      </c>
      <c r="D137" s="103">
        <v>43626</v>
      </c>
      <c r="E137" s="47" t="s">
        <v>2820</v>
      </c>
      <c r="F137" s="47" t="s">
        <v>2741</v>
      </c>
      <c r="G137" s="47" t="s">
        <v>2821</v>
      </c>
      <c r="H137" s="47" t="s">
        <v>2822</v>
      </c>
      <c r="I137" s="126">
        <v>246.24</v>
      </c>
      <c r="J137" s="47" t="s">
        <v>2690</v>
      </c>
      <c r="K137" s="47" t="s">
        <v>957</v>
      </c>
      <c r="L137" s="105" t="s">
        <v>958</v>
      </c>
    </row>
    <row r="138" spans="1:12" s="106" customFormat="1">
      <c r="A138" s="58">
        <v>2019</v>
      </c>
      <c r="B138" s="47">
        <v>700</v>
      </c>
      <c r="C138" s="102">
        <v>43563</v>
      </c>
      <c r="D138" s="103">
        <v>43626</v>
      </c>
      <c r="E138" s="47" t="s">
        <v>2021</v>
      </c>
      <c r="F138" s="47" t="s">
        <v>3143</v>
      </c>
      <c r="G138" s="47" t="s">
        <v>2022</v>
      </c>
      <c r="H138" s="47" t="s">
        <v>2822</v>
      </c>
      <c r="I138" s="126">
        <v>246.24</v>
      </c>
      <c r="J138" s="47" t="s">
        <v>2690</v>
      </c>
      <c r="K138" s="47" t="s">
        <v>957</v>
      </c>
      <c r="L138" s="105" t="s">
        <v>958</v>
      </c>
    </row>
    <row r="139" spans="1:12" s="106" customFormat="1">
      <c r="A139" s="58">
        <v>2019</v>
      </c>
      <c r="B139" s="47">
        <v>698</v>
      </c>
      <c r="C139" s="102">
        <v>43563</v>
      </c>
      <c r="D139" s="103">
        <v>43626</v>
      </c>
      <c r="E139" s="47" t="s">
        <v>2802</v>
      </c>
      <c r="F139" s="47" t="s">
        <v>3226</v>
      </c>
      <c r="G139" s="47" t="s">
        <v>2803</v>
      </c>
      <c r="H139" s="47" t="s">
        <v>2822</v>
      </c>
      <c r="I139" s="126">
        <v>246.24</v>
      </c>
      <c r="J139" s="47" t="s">
        <v>2690</v>
      </c>
      <c r="K139" s="47" t="s">
        <v>957</v>
      </c>
      <c r="L139" s="105" t="s">
        <v>958</v>
      </c>
    </row>
    <row r="140" spans="1:12" s="106" customFormat="1">
      <c r="A140" s="58">
        <v>2019</v>
      </c>
      <c r="B140" s="47">
        <v>697</v>
      </c>
      <c r="C140" s="102">
        <v>43563</v>
      </c>
      <c r="D140" s="103">
        <v>43626</v>
      </c>
      <c r="E140" s="47" t="s">
        <v>2804</v>
      </c>
      <c r="F140" s="47" t="s">
        <v>3226</v>
      </c>
      <c r="G140" s="47" t="s">
        <v>2805</v>
      </c>
      <c r="H140" s="47" t="s">
        <v>2822</v>
      </c>
      <c r="I140" s="126">
        <v>246.24</v>
      </c>
      <c r="J140" s="47" t="s">
        <v>2690</v>
      </c>
      <c r="K140" s="47" t="s">
        <v>957</v>
      </c>
      <c r="L140" s="105" t="s">
        <v>958</v>
      </c>
    </row>
    <row r="141" spans="1:12" s="106" customFormat="1">
      <c r="A141" s="58">
        <v>2019</v>
      </c>
      <c r="B141" s="47">
        <v>699</v>
      </c>
      <c r="C141" s="102">
        <v>43563</v>
      </c>
      <c r="D141" s="103">
        <v>43626</v>
      </c>
      <c r="E141" s="47" t="s">
        <v>2823</v>
      </c>
      <c r="F141" s="47" t="s">
        <v>3226</v>
      </c>
      <c r="G141" s="47" t="s">
        <v>2824</v>
      </c>
      <c r="H141" s="47" t="s">
        <v>2822</v>
      </c>
      <c r="I141" s="126">
        <v>246.24</v>
      </c>
      <c r="J141" s="47" t="s">
        <v>2690</v>
      </c>
      <c r="K141" s="47" t="s">
        <v>957</v>
      </c>
      <c r="L141" s="105" t="s">
        <v>958</v>
      </c>
    </row>
    <row r="142" spans="1:12" s="106" customFormat="1">
      <c r="A142" s="58">
        <v>2019</v>
      </c>
      <c r="B142" s="47">
        <v>719</v>
      </c>
      <c r="C142" s="102">
        <v>43564</v>
      </c>
      <c r="D142" s="103">
        <v>43627</v>
      </c>
      <c r="E142" s="47"/>
      <c r="F142" s="47" t="s">
        <v>3199</v>
      </c>
      <c r="G142" s="47" t="s">
        <v>2834</v>
      </c>
      <c r="H142" s="47" t="s">
        <v>2835</v>
      </c>
      <c r="I142" s="126">
        <v>432</v>
      </c>
      <c r="J142" s="47" t="s">
        <v>2690</v>
      </c>
      <c r="K142" s="47" t="s">
        <v>473</v>
      </c>
      <c r="L142" s="105" t="s">
        <v>474</v>
      </c>
    </row>
    <row r="143" spans="1:12" s="106" customFormat="1">
      <c r="A143" s="58">
        <v>2019</v>
      </c>
      <c r="B143" s="47">
        <v>507</v>
      </c>
      <c r="C143" s="102">
        <v>43532</v>
      </c>
      <c r="D143" s="103">
        <v>43628</v>
      </c>
      <c r="E143" s="47"/>
      <c r="F143" s="47" t="s">
        <v>3143</v>
      </c>
      <c r="G143" s="47" t="s">
        <v>2814</v>
      </c>
      <c r="H143" s="47" t="s">
        <v>385</v>
      </c>
      <c r="I143" s="126">
        <v>2120.4</v>
      </c>
      <c r="J143" s="47" t="s">
        <v>2690</v>
      </c>
      <c r="K143" s="47" t="s">
        <v>59</v>
      </c>
      <c r="L143" s="105" t="s">
        <v>679</v>
      </c>
    </row>
    <row r="144" spans="1:12" s="106" customFormat="1">
      <c r="A144" s="58">
        <v>2019</v>
      </c>
      <c r="B144" s="47">
        <v>508</v>
      </c>
      <c r="C144" s="102">
        <v>43532</v>
      </c>
      <c r="D144" s="103">
        <v>43629</v>
      </c>
      <c r="E144" s="47"/>
      <c r="F144" s="47" t="s">
        <v>3143</v>
      </c>
      <c r="G144" s="47" t="s">
        <v>2814</v>
      </c>
      <c r="H144" s="47" t="s">
        <v>1092</v>
      </c>
      <c r="I144" s="126">
        <v>2120.4</v>
      </c>
      <c r="J144" s="47" t="s">
        <v>2690</v>
      </c>
      <c r="K144" s="47" t="s">
        <v>59</v>
      </c>
      <c r="L144" s="105" t="s">
        <v>679</v>
      </c>
    </row>
    <row r="145" spans="1:12" s="106" customFormat="1">
      <c r="A145" s="58">
        <v>2019</v>
      </c>
      <c r="B145" s="47">
        <v>1241</v>
      </c>
      <c r="C145" s="102">
        <v>43628</v>
      </c>
      <c r="D145" s="103">
        <v>43634</v>
      </c>
      <c r="E145" s="47" t="s">
        <v>2893</v>
      </c>
      <c r="F145" s="47" t="s">
        <v>2894</v>
      </c>
      <c r="G145" s="47" t="s">
        <v>2894</v>
      </c>
      <c r="H145" s="47" t="s">
        <v>2895</v>
      </c>
      <c r="I145" s="126">
        <v>45.6</v>
      </c>
      <c r="J145" s="47" t="s">
        <v>2690</v>
      </c>
      <c r="K145" s="47" t="s">
        <v>2896</v>
      </c>
      <c r="L145" s="105" t="s">
        <v>2897</v>
      </c>
    </row>
    <row r="146" spans="1:12" s="106" customFormat="1">
      <c r="A146" s="58">
        <v>2019</v>
      </c>
      <c r="B146" s="47">
        <v>1241</v>
      </c>
      <c r="C146" s="102">
        <v>43628</v>
      </c>
      <c r="D146" s="103">
        <v>43634</v>
      </c>
      <c r="E146" s="47" t="s">
        <v>2898</v>
      </c>
      <c r="F146" s="47" t="s">
        <v>2894</v>
      </c>
      <c r="G146" s="47" t="s">
        <v>2899</v>
      </c>
      <c r="H146" s="47" t="s">
        <v>2895</v>
      </c>
      <c r="I146" s="126">
        <v>45.6</v>
      </c>
      <c r="J146" s="47" t="s">
        <v>2690</v>
      </c>
      <c r="K146" s="47" t="s">
        <v>2896</v>
      </c>
      <c r="L146" s="105" t="s">
        <v>2897</v>
      </c>
    </row>
    <row r="147" spans="1:12" s="106" customFormat="1">
      <c r="A147" s="58">
        <v>2019</v>
      </c>
      <c r="B147" s="47">
        <v>1064</v>
      </c>
      <c r="C147" s="102">
        <v>43607</v>
      </c>
      <c r="D147" s="103">
        <v>43634</v>
      </c>
      <c r="E147" s="47" t="s">
        <v>2871</v>
      </c>
      <c r="F147" s="47" t="s">
        <v>2773</v>
      </c>
      <c r="G147" s="47" t="s">
        <v>2872</v>
      </c>
      <c r="H147" s="47" t="s">
        <v>2870</v>
      </c>
      <c r="I147" s="126">
        <v>45.6</v>
      </c>
      <c r="J147" s="47" t="s">
        <v>2690</v>
      </c>
      <c r="K147" s="47" t="s">
        <v>2687</v>
      </c>
      <c r="L147" s="105" t="s">
        <v>1641</v>
      </c>
    </row>
    <row r="148" spans="1:12" s="106" customFormat="1">
      <c r="A148" s="58">
        <v>2019</v>
      </c>
      <c r="B148" s="47">
        <v>1063</v>
      </c>
      <c r="C148" s="102">
        <v>43607</v>
      </c>
      <c r="D148" s="103">
        <v>43634</v>
      </c>
      <c r="E148" s="47" t="s">
        <v>2867</v>
      </c>
      <c r="F148" s="47" t="s">
        <v>2773</v>
      </c>
      <c r="G148" s="47" t="s">
        <v>2868</v>
      </c>
      <c r="H148" s="47" t="s">
        <v>2869</v>
      </c>
      <c r="I148" s="126">
        <v>45.6</v>
      </c>
      <c r="J148" s="47" t="s">
        <v>2690</v>
      </c>
      <c r="K148" s="47" t="s">
        <v>2687</v>
      </c>
      <c r="L148" s="105" t="s">
        <v>1641</v>
      </c>
    </row>
    <row r="149" spans="1:12" s="106" customFormat="1">
      <c r="A149" s="58">
        <v>2019</v>
      </c>
      <c r="B149" s="47">
        <v>1064</v>
      </c>
      <c r="C149" s="102">
        <v>43607</v>
      </c>
      <c r="D149" s="103">
        <v>43634</v>
      </c>
      <c r="E149" s="47" t="s">
        <v>2683</v>
      </c>
      <c r="F149" s="47" t="s">
        <v>2773</v>
      </c>
      <c r="G149" s="47" t="s">
        <v>2684</v>
      </c>
      <c r="H149" s="47" t="s">
        <v>2870</v>
      </c>
      <c r="I149" s="126">
        <v>45.6</v>
      </c>
      <c r="J149" s="47" t="s">
        <v>2690</v>
      </c>
      <c r="K149" s="47" t="s">
        <v>2687</v>
      </c>
      <c r="L149" s="105" t="s">
        <v>1641</v>
      </c>
    </row>
    <row r="150" spans="1:12" s="106" customFormat="1">
      <c r="A150" s="58">
        <v>2019</v>
      </c>
      <c r="B150" s="47">
        <v>1065</v>
      </c>
      <c r="C150" s="102">
        <v>43607</v>
      </c>
      <c r="D150" s="103">
        <v>43635</v>
      </c>
      <c r="E150" s="47" t="s">
        <v>2873</v>
      </c>
      <c r="F150" s="47" t="s">
        <v>3209</v>
      </c>
      <c r="G150" s="47" t="s">
        <v>2874</v>
      </c>
      <c r="H150" s="47" t="s">
        <v>2875</v>
      </c>
      <c r="I150" s="126">
        <v>82.8</v>
      </c>
      <c r="J150" s="47" t="s">
        <v>2690</v>
      </c>
      <c r="K150" s="47" t="s">
        <v>2739</v>
      </c>
      <c r="L150" s="105" t="s">
        <v>1226</v>
      </c>
    </row>
    <row r="151" spans="1:12" s="106" customFormat="1">
      <c r="A151" s="58">
        <v>2019</v>
      </c>
      <c r="B151" s="47">
        <v>1006</v>
      </c>
      <c r="C151" s="102">
        <v>43595</v>
      </c>
      <c r="D151" s="103">
        <v>43635</v>
      </c>
      <c r="E151" s="47" t="s">
        <v>2859</v>
      </c>
      <c r="F151" s="47" t="s">
        <v>2860</v>
      </c>
      <c r="G151" s="47" t="s">
        <v>2860</v>
      </c>
      <c r="H151" s="47" t="s">
        <v>2861</v>
      </c>
      <c r="I151" s="126">
        <v>110.4</v>
      </c>
      <c r="J151" s="47" t="s">
        <v>2690</v>
      </c>
      <c r="K151" s="47" t="s">
        <v>2687</v>
      </c>
      <c r="L151" s="105" t="s">
        <v>1641</v>
      </c>
    </row>
    <row r="152" spans="1:12" s="106" customFormat="1">
      <c r="A152" s="58">
        <v>2019</v>
      </c>
      <c r="B152" s="47">
        <v>1159</v>
      </c>
      <c r="C152" s="102">
        <v>43621</v>
      </c>
      <c r="D152" s="103">
        <v>43636</v>
      </c>
      <c r="E152" s="47" t="s">
        <v>2882</v>
      </c>
      <c r="F152" s="47" t="s">
        <v>3202</v>
      </c>
      <c r="G152" s="47" t="s">
        <v>2423</v>
      </c>
      <c r="H152" s="47" t="s">
        <v>2883</v>
      </c>
      <c r="I152" s="126">
        <v>572.4</v>
      </c>
      <c r="J152" s="47" t="s">
        <v>2690</v>
      </c>
      <c r="K152" s="47" t="s">
        <v>386</v>
      </c>
      <c r="L152" s="105" t="s">
        <v>387</v>
      </c>
    </row>
    <row r="153" spans="1:12" s="106" customFormat="1">
      <c r="A153" s="58">
        <v>2019</v>
      </c>
      <c r="B153" s="47">
        <v>1011</v>
      </c>
      <c r="C153" s="102">
        <v>43599</v>
      </c>
      <c r="D153" s="103">
        <v>43636</v>
      </c>
      <c r="E153" s="47" t="s">
        <v>2862</v>
      </c>
      <c r="F153" s="47" t="s">
        <v>3216</v>
      </c>
      <c r="G153" s="47" t="s">
        <v>2863</v>
      </c>
      <c r="H153" s="47" t="s">
        <v>2864</v>
      </c>
      <c r="I153" s="126">
        <v>110.4</v>
      </c>
      <c r="J153" s="47" t="s">
        <v>2690</v>
      </c>
      <c r="K153" s="47" t="s">
        <v>386</v>
      </c>
      <c r="L153" s="105" t="s">
        <v>387</v>
      </c>
    </row>
    <row r="154" spans="1:12" s="106" customFormat="1">
      <c r="A154" s="58">
        <v>2019</v>
      </c>
      <c r="B154" s="47">
        <v>1162</v>
      </c>
      <c r="C154" s="102">
        <v>43621</v>
      </c>
      <c r="D154" s="103">
        <v>43637</v>
      </c>
      <c r="E154" s="47" t="s">
        <v>2434</v>
      </c>
      <c r="F154" s="47" t="s">
        <v>3143</v>
      </c>
      <c r="G154" s="47" t="s">
        <v>2435</v>
      </c>
      <c r="H154" s="47" t="s">
        <v>2888</v>
      </c>
      <c r="I154" s="126">
        <v>282</v>
      </c>
      <c r="J154" s="47" t="s">
        <v>2690</v>
      </c>
      <c r="K154" s="47" t="s">
        <v>957</v>
      </c>
      <c r="L154" s="105" t="s">
        <v>958</v>
      </c>
    </row>
    <row r="155" spans="1:12" s="106" customFormat="1">
      <c r="A155" s="58">
        <v>2019</v>
      </c>
      <c r="B155" s="47">
        <v>1161</v>
      </c>
      <c r="C155" s="102">
        <v>43621</v>
      </c>
      <c r="D155" s="103">
        <v>43637</v>
      </c>
      <c r="E155" s="47" t="s">
        <v>2695</v>
      </c>
      <c r="F155" s="47" t="s">
        <v>3143</v>
      </c>
      <c r="G155" s="47" t="s">
        <v>2696</v>
      </c>
      <c r="H155" s="47" t="s">
        <v>2887</v>
      </c>
      <c r="I155" s="126">
        <v>55.2</v>
      </c>
      <c r="J155" s="47" t="s">
        <v>2690</v>
      </c>
      <c r="K155" s="47" t="s">
        <v>957</v>
      </c>
      <c r="L155" s="105" t="s">
        <v>958</v>
      </c>
    </row>
    <row r="156" spans="1:12" s="106" customFormat="1">
      <c r="A156" s="58">
        <v>2019</v>
      </c>
      <c r="B156" s="47">
        <v>1227</v>
      </c>
      <c r="C156" s="102">
        <v>43627</v>
      </c>
      <c r="D156" s="103">
        <v>43643</v>
      </c>
      <c r="E156" s="47"/>
      <c r="F156" s="47" t="s">
        <v>3225</v>
      </c>
      <c r="G156" s="47" t="s">
        <v>2892</v>
      </c>
      <c r="H156" s="47" t="s">
        <v>1092</v>
      </c>
      <c r="I156" s="126">
        <v>729.6</v>
      </c>
      <c r="J156" s="47" t="s">
        <v>2690</v>
      </c>
      <c r="K156" s="47" t="s">
        <v>27</v>
      </c>
      <c r="L156" s="105" t="s">
        <v>944</v>
      </c>
    </row>
    <row r="157" spans="1:12" s="106" customFormat="1">
      <c r="A157" s="58">
        <v>2019</v>
      </c>
      <c r="B157" s="47">
        <v>1160</v>
      </c>
      <c r="C157" s="102">
        <v>43621</v>
      </c>
      <c r="D157" s="103">
        <v>43644</v>
      </c>
      <c r="E157" s="47" t="s">
        <v>2884</v>
      </c>
      <c r="F157" s="47" t="s">
        <v>3143</v>
      </c>
      <c r="G157" s="47" t="s">
        <v>2885</v>
      </c>
      <c r="H157" s="47" t="s">
        <v>2886</v>
      </c>
      <c r="I157" s="126">
        <v>110.4</v>
      </c>
      <c r="J157" s="47" t="s">
        <v>2690</v>
      </c>
      <c r="K157" s="47" t="s">
        <v>957</v>
      </c>
      <c r="L157" s="105" t="s">
        <v>958</v>
      </c>
    </row>
    <row r="158" spans="1:12" s="106" customFormat="1">
      <c r="A158" s="58">
        <v>2019</v>
      </c>
      <c r="B158" s="47">
        <v>1263</v>
      </c>
      <c r="C158" s="102">
        <v>43633</v>
      </c>
      <c r="D158" s="103">
        <v>43644</v>
      </c>
      <c r="E158" s="47" t="s">
        <v>2900</v>
      </c>
      <c r="F158" s="47" t="s">
        <v>3143</v>
      </c>
      <c r="G158" s="47" t="s">
        <v>2901</v>
      </c>
      <c r="H158" s="47" t="s">
        <v>302</v>
      </c>
      <c r="I158" s="126">
        <v>3670.8</v>
      </c>
      <c r="J158" s="47" t="s">
        <v>2690</v>
      </c>
      <c r="K158" s="47" t="s">
        <v>148</v>
      </c>
      <c r="L158" s="105" t="s">
        <v>2902</v>
      </c>
    </row>
    <row r="159" spans="1:12" s="106" customFormat="1">
      <c r="A159" s="58">
        <v>2019</v>
      </c>
      <c r="B159" s="47">
        <v>109</v>
      </c>
      <c r="C159" s="102">
        <v>43480</v>
      </c>
      <c r="D159" s="103">
        <v>43652</v>
      </c>
      <c r="E159" s="47"/>
      <c r="F159" s="47" t="s">
        <v>2727</v>
      </c>
      <c r="G159" s="47" t="s">
        <v>2727</v>
      </c>
      <c r="H159" s="47" t="s">
        <v>2728</v>
      </c>
      <c r="I159" s="126">
        <v>507.48</v>
      </c>
      <c r="J159" s="47" t="s">
        <v>2690</v>
      </c>
      <c r="K159" s="47" t="s">
        <v>373</v>
      </c>
      <c r="L159" s="105" t="s">
        <v>2729</v>
      </c>
    </row>
    <row r="160" spans="1:12" s="106" customFormat="1">
      <c r="A160" s="58">
        <v>2019</v>
      </c>
      <c r="B160" s="47">
        <v>1344</v>
      </c>
      <c r="C160" s="102">
        <v>43649</v>
      </c>
      <c r="D160" s="103">
        <v>43657</v>
      </c>
      <c r="E160" s="47" t="s">
        <v>2915</v>
      </c>
      <c r="F160" s="47" t="s">
        <v>3185</v>
      </c>
      <c r="G160" s="47" t="s">
        <v>2916</v>
      </c>
      <c r="H160" s="47" t="s">
        <v>2917</v>
      </c>
      <c r="I160" s="126">
        <v>55.2</v>
      </c>
      <c r="J160" s="47" t="s">
        <v>2690</v>
      </c>
      <c r="K160" s="47" t="s">
        <v>73</v>
      </c>
      <c r="L160" s="105" t="s">
        <v>2918</v>
      </c>
    </row>
    <row r="161" spans="1:12" s="106" customFormat="1">
      <c r="A161" s="58">
        <v>2019</v>
      </c>
      <c r="B161" s="47">
        <v>1302</v>
      </c>
      <c r="C161" s="102">
        <v>43643</v>
      </c>
      <c r="D161" s="103">
        <v>43657</v>
      </c>
      <c r="E161" s="47" t="s">
        <v>2905</v>
      </c>
      <c r="F161" s="47" t="s">
        <v>3192</v>
      </c>
      <c r="G161" s="47" t="s">
        <v>2906</v>
      </c>
      <c r="H161" s="47" t="s">
        <v>302</v>
      </c>
      <c r="I161" s="126">
        <v>55.2</v>
      </c>
      <c r="J161" s="47" t="s">
        <v>2690</v>
      </c>
      <c r="K161" s="47" t="s">
        <v>27</v>
      </c>
      <c r="L161" s="105" t="s">
        <v>332</v>
      </c>
    </row>
    <row r="162" spans="1:12" s="106" customFormat="1">
      <c r="A162" s="58">
        <v>2019</v>
      </c>
      <c r="B162" s="47">
        <v>1153</v>
      </c>
      <c r="C162" s="102">
        <v>43620</v>
      </c>
      <c r="D162" s="103">
        <v>43657</v>
      </c>
      <c r="E162" s="47" t="s">
        <v>2878</v>
      </c>
      <c r="F162" s="47" t="s">
        <v>2462</v>
      </c>
      <c r="G162" s="47" t="s">
        <v>2879</v>
      </c>
      <c r="H162" s="47" t="s">
        <v>302</v>
      </c>
      <c r="I162" s="126">
        <v>92.4</v>
      </c>
      <c r="J162" s="47" t="s">
        <v>2690</v>
      </c>
      <c r="K162" s="47" t="s">
        <v>652</v>
      </c>
      <c r="L162" s="105" t="s">
        <v>653</v>
      </c>
    </row>
    <row r="163" spans="1:12" s="106" customFormat="1">
      <c r="A163" s="58">
        <v>2019</v>
      </c>
      <c r="B163" s="47">
        <v>487</v>
      </c>
      <c r="C163" s="102">
        <v>43531</v>
      </c>
      <c r="D163" s="103">
        <v>43658</v>
      </c>
      <c r="E163" s="47" t="s">
        <v>2804</v>
      </c>
      <c r="F163" s="47" t="s">
        <v>3226</v>
      </c>
      <c r="G163" s="47" t="s">
        <v>2805</v>
      </c>
      <c r="H163" s="47" t="s">
        <v>2806</v>
      </c>
      <c r="I163" s="126">
        <v>390</v>
      </c>
      <c r="J163" s="47" t="s">
        <v>2690</v>
      </c>
      <c r="K163" s="47" t="s">
        <v>957</v>
      </c>
      <c r="L163" s="105" t="s">
        <v>958</v>
      </c>
    </row>
    <row r="164" spans="1:12" s="106" customFormat="1">
      <c r="A164" s="58">
        <v>2019</v>
      </c>
      <c r="B164" s="47">
        <v>760</v>
      </c>
      <c r="C164" s="102">
        <v>43567</v>
      </c>
      <c r="D164" s="103">
        <v>43661</v>
      </c>
      <c r="E164" s="47" t="s">
        <v>2733</v>
      </c>
      <c r="F164" s="47" t="s">
        <v>3143</v>
      </c>
      <c r="G164" s="47" t="s">
        <v>2734</v>
      </c>
      <c r="H164" s="47" t="s">
        <v>2841</v>
      </c>
      <c r="I164" s="126">
        <v>2550</v>
      </c>
      <c r="J164" s="47" t="s">
        <v>2690</v>
      </c>
      <c r="K164" s="47" t="s">
        <v>957</v>
      </c>
      <c r="L164" s="105" t="s">
        <v>958</v>
      </c>
    </row>
    <row r="165" spans="1:12" s="106" customFormat="1">
      <c r="A165" s="58">
        <v>2019</v>
      </c>
      <c r="B165" s="47">
        <v>747</v>
      </c>
      <c r="C165" s="102">
        <v>43565</v>
      </c>
      <c r="D165" s="103">
        <v>43662</v>
      </c>
      <c r="E165" s="47" t="s">
        <v>2839</v>
      </c>
      <c r="F165" s="47" t="s">
        <v>3203</v>
      </c>
      <c r="G165" s="47" t="s">
        <v>2840</v>
      </c>
      <c r="H165" s="47" t="s">
        <v>302</v>
      </c>
      <c r="I165" s="126">
        <v>237</v>
      </c>
      <c r="J165" s="47" t="s">
        <v>2690</v>
      </c>
      <c r="K165" s="47" t="s">
        <v>28</v>
      </c>
      <c r="L165" s="105" t="s">
        <v>689</v>
      </c>
    </row>
    <row r="166" spans="1:12" s="106" customFormat="1">
      <c r="A166" s="58">
        <v>2019</v>
      </c>
      <c r="B166" s="47">
        <v>741</v>
      </c>
      <c r="C166" s="102">
        <v>43565</v>
      </c>
      <c r="D166" s="103">
        <v>43662</v>
      </c>
      <c r="E166" s="47" t="s">
        <v>2837</v>
      </c>
      <c r="F166" s="47" t="s">
        <v>2838</v>
      </c>
      <c r="G166" s="47" t="s">
        <v>2838</v>
      </c>
      <c r="H166" s="47" t="s">
        <v>302</v>
      </c>
      <c r="I166" s="126">
        <v>134.4</v>
      </c>
      <c r="J166" s="47" t="s">
        <v>2690</v>
      </c>
      <c r="K166" s="47" t="s">
        <v>28</v>
      </c>
      <c r="L166" s="105" t="s">
        <v>689</v>
      </c>
    </row>
    <row r="167" spans="1:12" s="106" customFormat="1">
      <c r="A167" s="58">
        <v>2019</v>
      </c>
      <c r="B167" s="47">
        <v>1210</v>
      </c>
      <c r="C167" s="102">
        <v>43626</v>
      </c>
      <c r="D167" s="103">
        <v>43682</v>
      </c>
      <c r="E167" s="47" t="s">
        <v>2889</v>
      </c>
      <c r="F167" s="47" t="s">
        <v>2890</v>
      </c>
      <c r="G167" s="47" t="s">
        <v>2890</v>
      </c>
      <c r="H167" s="47" t="s">
        <v>2891</v>
      </c>
      <c r="I167" s="126">
        <v>187.2</v>
      </c>
      <c r="J167" s="47" t="s">
        <v>2690</v>
      </c>
      <c r="K167" s="47" t="s">
        <v>2019</v>
      </c>
      <c r="L167" s="105" t="s">
        <v>2020</v>
      </c>
    </row>
    <row r="168" spans="1:12" s="106" customFormat="1">
      <c r="A168" s="58">
        <v>2019</v>
      </c>
      <c r="B168" s="47">
        <v>1312</v>
      </c>
      <c r="C168" s="102">
        <v>43643</v>
      </c>
      <c r="D168" s="103">
        <v>43683</v>
      </c>
      <c r="E168" s="47" t="s">
        <v>365</v>
      </c>
      <c r="F168" s="47" t="s">
        <v>863</v>
      </c>
      <c r="G168" s="47" t="s">
        <v>366</v>
      </c>
      <c r="H168" s="47" t="s">
        <v>996</v>
      </c>
      <c r="I168" s="126">
        <v>84</v>
      </c>
      <c r="J168" s="47" t="s">
        <v>2690</v>
      </c>
      <c r="K168" s="47" t="s">
        <v>60</v>
      </c>
      <c r="L168" s="105" t="s">
        <v>369</v>
      </c>
    </row>
    <row r="169" spans="1:12" s="106" customFormat="1">
      <c r="A169" s="58">
        <v>2019</v>
      </c>
      <c r="B169" s="47">
        <v>1285</v>
      </c>
      <c r="C169" s="102">
        <v>43636</v>
      </c>
      <c r="D169" s="103">
        <v>43683</v>
      </c>
      <c r="E169" s="47" t="s">
        <v>2744</v>
      </c>
      <c r="F169" s="47" t="s">
        <v>3143</v>
      </c>
      <c r="G169" s="47" t="s">
        <v>2745</v>
      </c>
      <c r="H169" s="47" t="s">
        <v>2904</v>
      </c>
      <c r="I169" s="126">
        <v>48</v>
      </c>
      <c r="J169" s="47" t="s">
        <v>2690</v>
      </c>
      <c r="K169" s="47" t="s">
        <v>59</v>
      </c>
      <c r="L169" s="105" t="s">
        <v>2429</v>
      </c>
    </row>
    <row r="170" spans="1:12" s="106" customFormat="1">
      <c r="A170" s="58">
        <v>2019</v>
      </c>
      <c r="B170" s="47">
        <v>788</v>
      </c>
      <c r="C170" s="102">
        <v>43570</v>
      </c>
      <c r="D170" s="103">
        <v>43683</v>
      </c>
      <c r="E170" s="47" t="s">
        <v>457</v>
      </c>
      <c r="F170" s="47" t="s">
        <v>2526</v>
      </c>
      <c r="G170" s="47" t="s">
        <v>458</v>
      </c>
      <c r="H170" s="47" t="s">
        <v>2537</v>
      </c>
      <c r="I170" s="126">
        <v>246</v>
      </c>
      <c r="J170" s="47" t="s">
        <v>2690</v>
      </c>
      <c r="K170" s="47" t="s">
        <v>29</v>
      </c>
      <c r="L170" s="105" t="s">
        <v>315</v>
      </c>
    </row>
    <row r="171" spans="1:12" s="106" customFormat="1">
      <c r="A171" s="58">
        <v>2019</v>
      </c>
      <c r="B171" s="47">
        <v>1303</v>
      </c>
      <c r="C171" s="102">
        <v>43643</v>
      </c>
      <c r="D171" s="103">
        <v>43684</v>
      </c>
      <c r="E171" s="47" t="s">
        <v>2907</v>
      </c>
      <c r="F171" s="47" t="s">
        <v>3205</v>
      </c>
      <c r="G171" s="47" t="s">
        <v>2908</v>
      </c>
      <c r="H171" s="47" t="s">
        <v>302</v>
      </c>
      <c r="I171" s="126">
        <v>324.60000000000002</v>
      </c>
      <c r="J171" s="47" t="s">
        <v>2690</v>
      </c>
      <c r="K171" s="47" t="s">
        <v>29</v>
      </c>
      <c r="L171" s="105" t="s">
        <v>315</v>
      </c>
    </row>
    <row r="172" spans="1:12" s="106" customFormat="1">
      <c r="A172" s="58">
        <v>2019</v>
      </c>
      <c r="B172" s="47">
        <v>982</v>
      </c>
      <c r="C172" s="102">
        <v>43594</v>
      </c>
      <c r="D172" s="103">
        <v>43684</v>
      </c>
      <c r="E172" s="47" t="s">
        <v>457</v>
      </c>
      <c r="F172" s="47" t="s">
        <v>2526</v>
      </c>
      <c r="G172" s="47" t="s">
        <v>458</v>
      </c>
      <c r="H172" s="47" t="s">
        <v>2858</v>
      </c>
      <c r="I172" s="126">
        <v>218.4</v>
      </c>
      <c r="J172" s="47" t="s">
        <v>2690</v>
      </c>
      <c r="K172" s="47" t="s">
        <v>29</v>
      </c>
      <c r="L172" s="105" t="s">
        <v>315</v>
      </c>
    </row>
    <row r="173" spans="1:12" s="106" customFormat="1">
      <c r="A173" s="58">
        <v>2019</v>
      </c>
      <c r="B173" s="47">
        <v>1283</v>
      </c>
      <c r="C173" s="102">
        <v>43636</v>
      </c>
      <c r="D173" s="103">
        <v>43685</v>
      </c>
      <c r="E173" s="47" t="s">
        <v>2889</v>
      </c>
      <c r="F173" s="47" t="s">
        <v>2890</v>
      </c>
      <c r="G173" s="47" t="s">
        <v>2890</v>
      </c>
      <c r="H173" s="47" t="s">
        <v>2903</v>
      </c>
      <c r="I173" s="126">
        <v>55.2</v>
      </c>
      <c r="J173" s="47" t="s">
        <v>2690</v>
      </c>
      <c r="K173" s="47" t="s">
        <v>59</v>
      </c>
      <c r="L173" s="105" t="s">
        <v>2020</v>
      </c>
    </row>
    <row r="174" spans="1:12" s="106" customFormat="1">
      <c r="A174" s="58">
        <v>2019</v>
      </c>
      <c r="B174" s="47">
        <v>1397</v>
      </c>
      <c r="C174" s="102">
        <v>43661</v>
      </c>
      <c r="D174" s="103">
        <v>43686</v>
      </c>
      <c r="E174" s="47" t="s">
        <v>2889</v>
      </c>
      <c r="F174" s="47" t="s">
        <v>2890</v>
      </c>
      <c r="G174" s="47" t="s">
        <v>2890</v>
      </c>
      <c r="H174" s="47" t="s">
        <v>2921</v>
      </c>
      <c r="I174" s="126">
        <v>55.2</v>
      </c>
      <c r="J174" s="47" t="s">
        <v>2690</v>
      </c>
      <c r="K174" s="47" t="s">
        <v>59</v>
      </c>
      <c r="L174" s="105" t="s">
        <v>2020</v>
      </c>
    </row>
    <row r="175" spans="1:12" s="106" customFormat="1">
      <c r="A175" s="58">
        <v>2019</v>
      </c>
      <c r="B175" s="47">
        <v>1429</v>
      </c>
      <c r="C175" s="102">
        <v>43664</v>
      </c>
      <c r="D175" s="103">
        <v>43689</v>
      </c>
      <c r="E175" s="47" t="s">
        <v>2882</v>
      </c>
      <c r="F175" s="47" t="s">
        <v>3202</v>
      </c>
      <c r="G175" s="47" t="s">
        <v>2423</v>
      </c>
      <c r="H175" s="47" t="s">
        <v>2883</v>
      </c>
      <c r="I175" s="126">
        <v>110.4</v>
      </c>
      <c r="J175" s="47" t="s">
        <v>2690</v>
      </c>
      <c r="K175" s="47" t="s">
        <v>61</v>
      </c>
      <c r="L175" s="105" t="s">
        <v>387</v>
      </c>
    </row>
    <row r="176" spans="1:12" s="106" customFormat="1">
      <c r="A176" s="58">
        <v>2019</v>
      </c>
      <c r="B176" s="47">
        <v>1431</v>
      </c>
      <c r="C176" s="102">
        <v>43669</v>
      </c>
      <c r="D176" s="103">
        <v>43690</v>
      </c>
      <c r="E176" s="47" t="s">
        <v>2035</v>
      </c>
      <c r="F176" s="47" t="s">
        <v>3143</v>
      </c>
      <c r="G176" s="47" t="s">
        <v>2036</v>
      </c>
      <c r="H176" s="47" t="s">
        <v>1489</v>
      </c>
      <c r="I176" s="126">
        <v>55.2</v>
      </c>
      <c r="J176" s="47" t="s">
        <v>2690</v>
      </c>
      <c r="K176" s="47" t="s">
        <v>79</v>
      </c>
      <c r="L176" s="105" t="s">
        <v>2079</v>
      </c>
    </row>
    <row r="177" spans="1:12" s="106" customFormat="1">
      <c r="A177" s="58">
        <v>2019</v>
      </c>
      <c r="B177" s="47">
        <v>1451</v>
      </c>
      <c r="C177" s="102">
        <v>43670</v>
      </c>
      <c r="D177" s="103">
        <v>43690</v>
      </c>
      <c r="E177" s="47"/>
      <c r="F177" s="47" t="s">
        <v>3143</v>
      </c>
      <c r="G177" s="47" t="s">
        <v>2928</v>
      </c>
      <c r="H177" s="47" t="s">
        <v>302</v>
      </c>
      <c r="I177" s="126">
        <v>27.6</v>
      </c>
      <c r="J177" s="47" t="s">
        <v>2690</v>
      </c>
      <c r="K177" s="47" t="s">
        <v>156</v>
      </c>
      <c r="L177" s="105" t="s">
        <v>1373</v>
      </c>
    </row>
    <row r="178" spans="1:12" s="106" customFormat="1">
      <c r="A178" s="58">
        <v>2019</v>
      </c>
      <c r="B178" s="47">
        <v>1434</v>
      </c>
      <c r="C178" s="102">
        <v>43669</v>
      </c>
      <c r="D178" s="103">
        <v>43690</v>
      </c>
      <c r="E178" s="47" t="s">
        <v>2695</v>
      </c>
      <c r="F178" s="47" t="s">
        <v>3143</v>
      </c>
      <c r="G178" s="47" t="s">
        <v>2696</v>
      </c>
      <c r="H178" s="47" t="s">
        <v>603</v>
      </c>
      <c r="I178" s="126">
        <v>55.2</v>
      </c>
      <c r="J178" s="47" t="s">
        <v>2690</v>
      </c>
      <c r="K178" s="47" t="s">
        <v>79</v>
      </c>
      <c r="L178" s="105" t="s">
        <v>958</v>
      </c>
    </row>
    <row r="179" spans="1:12" s="106" customFormat="1">
      <c r="A179" s="58">
        <v>2019</v>
      </c>
      <c r="B179" s="47">
        <v>1363</v>
      </c>
      <c r="C179" s="102">
        <v>43661</v>
      </c>
      <c r="D179" s="103">
        <v>43691</v>
      </c>
      <c r="E179" s="47" t="s">
        <v>2919</v>
      </c>
      <c r="F179" s="47" t="s">
        <v>3198</v>
      </c>
      <c r="G179" s="47" t="s">
        <v>2920</v>
      </c>
      <c r="H179" s="47" t="s">
        <v>302</v>
      </c>
      <c r="I179" s="126">
        <v>55.02</v>
      </c>
      <c r="J179" s="47" t="s">
        <v>2690</v>
      </c>
      <c r="K179" s="47" t="s">
        <v>54</v>
      </c>
      <c r="L179" s="105" t="s">
        <v>919</v>
      </c>
    </row>
    <row r="180" spans="1:12" s="106" customFormat="1">
      <c r="A180" s="58">
        <v>2019</v>
      </c>
      <c r="B180" s="47">
        <v>1430</v>
      </c>
      <c r="C180" s="102">
        <v>43664</v>
      </c>
      <c r="D180" s="103">
        <v>43693</v>
      </c>
      <c r="E180" s="47" t="s">
        <v>2926</v>
      </c>
      <c r="F180" s="47" t="s">
        <v>2773</v>
      </c>
      <c r="G180" s="47" t="s">
        <v>2927</v>
      </c>
      <c r="H180" s="47" t="s">
        <v>2364</v>
      </c>
      <c r="I180" s="126">
        <v>45.6</v>
      </c>
      <c r="J180" s="47" t="s">
        <v>2690</v>
      </c>
      <c r="K180" s="47" t="s">
        <v>30</v>
      </c>
      <c r="L180" s="105" t="s">
        <v>484</v>
      </c>
    </row>
    <row r="181" spans="1:12" s="106" customFormat="1">
      <c r="A181" s="58">
        <v>2019</v>
      </c>
      <c r="B181" s="47">
        <v>1360</v>
      </c>
      <c r="C181" s="102">
        <v>43654</v>
      </c>
      <c r="D181" s="103">
        <v>43693</v>
      </c>
      <c r="E181" s="47" t="s">
        <v>2420</v>
      </c>
      <c r="F181" s="47" t="s">
        <v>2773</v>
      </c>
      <c r="G181" s="47" t="s">
        <v>2419</v>
      </c>
      <c r="H181" s="47" t="s">
        <v>2364</v>
      </c>
      <c r="I181" s="126">
        <v>45.6</v>
      </c>
      <c r="J181" s="47" t="s">
        <v>2690</v>
      </c>
      <c r="K181" s="47" t="s">
        <v>124</v>
      </c>
      <c r="L181" s="105" t="s">
        <v>866</v>
      </c>
    </row>
    <row r="182" spans="1:12" s="106" customFormat="1">
      <c r="A182" s="58">
        <v>2019</v>
      </c>
      <c r="B182" s="47">
        <v>1360</v>
      </c>
      <c r="C182" s="102">
        <v>43654</v>
      </c>
      <c r="D182" s="103">
        <v>43693</v>
      </c>
      <c r="E182" s="47" t="s">
        <v>2418</v>
      </c>
      <c r="F182" s="47" t="s">
        <v>2773</v>
      </c>
      <c r="G182" s="47" t="s">
        <v>2419</v>
      </c>
      <c r="H182" s="47" t="s">
        <v>2364</v>
      </c>
      <c r="I182" s="126">
        <v>45.6</v>
      </c>
      <c r="J182" s="47" t="s">
        <v>2690</v>
      </c>
      <c r="K182" s="47" t="s">
        <v>124</v>
      </c>
      <c r="L182" s="105" t="s">
        <v>866</v>
      </c>
    </row>
    <row r="183" spans="1:12" s="106" customFormat="1">
      <c r="A183" s="58">
        <v>2019</v>
      </c>
      <c r="B183" s="47">
        <v>1404</v>
      </c>
      <c r="C183" s="102">
        <v>43661</v>
      </c>
      <c r="D183" s="103">
        <v>43693</v>
      </c>
      <c r="E183" s="47" t="s">
        <v>2922</v>
      </c>
      <c r="F183" s="47" t="s">
        <v>2923</v>
      </c>
      <c r="G183" s="47" t="s">
        <v>2923</v>
      </c>
      <c r="H183" s="47" t="s">
        <v>372</v>
      </c>
      <c r="I183" s="126">
        <v>27.6</v>
      </c>
      <c r="J183" s="47" t="s">
        <v>2690</v>
      </c>
      <c r="K183" s="47" t="s">
        <v>73</v>
      </c>
      <c r="L183" s="105" t="s">
        <v>2918</v>
      </c>
    </row>
    <row r="184" spans="1:12" s="106" customFormat="1">
      <c r="A184" s="58">
        <v>2019</v>
      </c>
      <c r="B184" s="47">
        <v>1328</v>
      </c>
      <c r="C184" s="102">
        <v>43648</v>
      </c>
      <c r="D184" s="103">
        <v>43696</v>
      </c>
      <c r="E184" s="47" t="s">
        <v>2912</v>
      </c>
      <c r="F184" s="47" t="s">
        <v>2913</v>
      </c>
      <c r="G184" s="47" t="s">
        <v>2913</v>
      </c>
      <c r="H184" s="47" t="s">
        <v>2914</v>
      </c>
      <c r="I184" s="126">
        <v>2138.4</v>
      </c>
      <c r="J184" s="47" t="s">
        <v>2690</v>
      </c>
      <c r="K184" s="47" t="s">
        <v>61</v>
      </c>
      <c r="L184" s="105" t="s">
        <v>387</v>
      </c>
    </row>
    <row r="185" spans="1:12" s="106" customFormat="1">
      <c r="A185" s="58">
        <v>2019</v>
      </c>
      <c r="B185" s="47">
        <v>1311</v>
      </c>
      <c r="C185" s="102">
        <v>43643</v>
      </c>
      <c r="D185" s="103">
        <v>43697</v>
      </c>
      <c r="E185" s="47" t="s">
        <v>2909</v>
      </c>
      <c r="F185" s="47" t="s">
        <v>2910</v>
      </c>
      <c r="G185" s="47" t="s">
        <v>2910</v>
      </c>
      <c r="H185" s="47" t="s">
        <v>1214</v>
      </c>
      <c r="I185" s="126">
        <v>168</v>
      </c>
      <c r="J185" s="47" t="s">
        <v>2690</v>
      </c>
      <c r="K185" s="47" t="s">
        <v>126</v>
      </c>
      <c r="L185" s="105" t="s">
        <v>694</v>
      </c>
    </row>
    <row r="186" spans="1:12" s="106" customFormat="1">
      <c r="A186" s="58">
        <v>2019</v>
      </c>
      <c r="B186" s="47">
        <v>1311</v>
      </c>
      <c r="C186" s="102">
        <v>43643</v>
      </c>
      <c r="D186" s="103">
        <v>43697</v>
      </c>
      <c r="E186" s="47" t="s">
        <v>2911</v>
      </c>
      <c r="F186" s="47" t="s">
        <v>2910</v>
      </c>
      <c r="G186" s="47" t="s">
        <v>2910</v>
      </c>
      <c r="H186" s="47" t="s">
        <v>1214</v>
      </c>
      <c r="I186" s="126">
        <v>168</v>
      </c>
      <c r="J186" s="47" t="s">
        <v>2690</v>
      </c>
      <c r="K186" s="47" t="s">
        <v>126</v>
      </c>
      <c r="L186" s="105" t="s">
        <v>694</v>
      </c>
    </row>
    <row r="187" spans="1:12" s="106" customFormat="1">
      <c r="A187" s="58">
        <v>2019</v>
      </c>
      <c r="B187" s="47">
        <v>1066</v>
      </c>
      <c r="C187" s="102">
        <v>43607</v>
      </c>
      <c r="D187" s="103">
        <v>43714</v>
      </c>
      <c r="E187" s="47" t="s">
        <v>2753</v>
      </c>
      <c r="F187" s="47" t="s">
        <v>3198</v>
      </c>
      <c r="G187" s="47" t="s">
        <v>2754</v>
      </c>
      <c r="H187" s="47" t="s">
        <v>554</v>
      </c>
      <c r="I187" s="126">
        <v>207.6</v>
      </c>
      <c r="J187" s="47" t="s">
        <v>2690</v>
      </c>
      <c r="K187" s="47" t="s">
        <v>55</v>
      </c>
      <c r="L187" s="105" t="s">
        <v>493</v>
      </c>
    </row>
    <row r="188" spans="1:12" s="106" customFormat="1">
      <c r="A188" s="58">
        <v>2019</v>
      </c>
      <c r="B188" s="47">
        <v>1544</v>
      </c>
      <c r="C188" s="102">
        <v>43692</v>
      </c>
      <c r="D188" s="103">
        <v>43720</v>
      </c>
      <c r="E188" s="47" t="s">
        <v>2929</v>
      </c>
      <c r="F188" s="47" t="s">
        <v>3221</v>
      </c>
      <c r="G188" s="47" t="s">
        <v>2930</v>
      </c>
      <c r="H188" s="47" t="s">
        <v>2931</v>
      </c>
      <c r="I188" s="126">
        <v>619.20000000000005</v>
      </c>
      <c r="J188" s="47" t="s">
        <v>2690</v>
      </c>
      <c r="K188" s="47" t="s">
        <v>105</v>
      </c>
      <c r="L188" s="105" t="s">
        <v>2932</v>
      </c>
    </row>
    <row r="189" spans="1:12" s="106" customFormat="1">
      <c r="A189" s="58">
        <v>2019</v>
      </c>
      <c r="B189" s="47">
        <v>1558</v>
      </c>
      <c r="C189" s="102">
        <v>43703</v>
      </c>
      <c r="D189" s="103">
        <v>43721</v>
      </c>
      <c r="E189" s="47" t="s">
        <v>2933</v>
      </c>
      <c r="F189" s="47" t="s">
        <v>2934</v>
      </c>
      <c r="G189" s="47" t="s">
        <v>2934</v>
      </c>
      <c r="H189" s="47" t="s">
        <v>1509</v>
      </c>
      <c r="I189" s="126">
        <v>97.2</v>
      </c>
      <c r="J189" s="47" t="s">
        <v>2690</v>
      </c>
      <c r="K189" s="47" t="s">
        <v>54</v>
      </c>
      <c r="L189" s="105" t="s">
        <v>919</v>
      </c>
    </row>
    <row r="190" spans="1:12" s="106" customFormat="1">
      <c r="A190" s="58">
        <v>2019</v>
      </c>
      <c r="B190" s="47">
        <v>1577</v>
      </c>
      <c r="C190" s="102">
        <v>43703</v>
      </c>
      <c r="D190" s="103">
        <v>43721</v>
      </c>
      <c r="E190" s="47" t="s">
        <v>2804</v>
      </c>
      <c r="F190" s="47" t="s">
        <v>3226</v>
      </c>
      <c r="G190" s="47" t="s">
        <v>2805</v>
      </c>
      <c r="H190" s="47" t="s">
        <v>2935</v>
      </c>
      <c r="I190" s="126">
        <v>567.6</v>
      </c>
      <c r="J190" s="47" t="s">
        <v>2690</v>
      </c>
      <c r="K190" s="47" t="s">
        <v>116</v>
      </c>
      <c r="L190" s="105" t="s">
        <v>1822</v>
      </c>
    </row>
    <row r="191" spans="1:12" s="106" customFormat="1">
      <c r="A191" s="58">
        <v>2019</v>
      </c>
      <c r="B191" s="47">
        <v>1578</v>
      </c>
      <c r="C191" s="102">
        <v>43703</v>
      </c>
      <c r="D191" s="103">
        <v>43724</v>
      </c>
      <c r="E191" s="47" t="s">
        <v>2525</v>
      </c>
      <c r="F191" s="47" t="s">
        <v>2526</v>
      </c>
      <c r="G191" s="47" t="s">
        <v>2526</v>
      </c>
      <c r="H191" s="47" t="s">
        <v>2936</v>
      </c>
      <c r="I191" s="126">
        <v>82.8</v>
      </c>
      <c r="J191" s="47" t="s">
        <v>2690</v>
      </c>
      <c r="K191" s="47" t="s">
        <v>29</v>
      </c>
      <c r="L191" s="105" t="s">
        <v>315</v>
      </c>
    </row>
    <row r="192" spans="1:12" s="106" customFormat="1">
      <c r="A192" s="58">
        <v>2019</v>
      </c>
      <c r="B192" s="47">
        <v>1587</v>
      </c>
      <c r="C192" s="102">
        <v>43704</v>
      </c>
      <c r="D192" s="103">
        <v>43725</v>
      </c>
      <c r="E192" s="47" t="s">
        <v>2937</v>
      </c>
      <c r="F192" s="47" t="s">
        <v>2938</v>
      </c>
      <c r="G192" s="47" t="s">
        <v>2938</v>
      </c>
      <c r="H192" s="47" t="s">
        <v>2106</v>
      </c>
      <c r="I192" s="126">
        <v>4672.8</v>
      </c>
      <c r="J192" s="47" t="s">
        <v>2690</v>
      </c>
      <c r="K192" s="47" t="s">
        <v>61</v>
      </c>
      <c r="L192" s="105" t="s">
        <v>387</v>
      </c>
    </row>
    <row r="193" spans="1:12" s="106" customFormat="1">
      <c r="A193" s="58">
        <v>2019</v>
      </c>
      <c r="B193" s="47">
        <v>1139</v>
      </c>
      <c r="C193" s="102">
        <v>43619</v>
      </c>
      <c r="D193" s="103">
        <v>43726</v>
      </c>
      <c r="E193" s="47" t="s">
        <v>2876</v>
      </c>
      <c r="F193" s="47" t="s">
        <v>2462</v>
      </c>
      <c r="G193" s="47" t="s">
        <v>2877</v>
      </c>
      <c r="H193" s="47" t="s">
        <v>1092</v>
      </c>
      <c r="I193" s="126">
        <v>45.6</v>
      </c>
      <c r="J193" s="47" t="s">
        <v>2690</v>
      </c>
      <c r="K193" s="47" t="s">
        <v>652</v>
      </c>
      <c r="L193" s="105" t="s">
        <v>653</v>
      </c>
    </row>
    <row r="194" spans="1:12" s="106" customFormat="1">
      <c r="A194" s="58">
        <v>2019</v>
      </c>
      <c r="B194" s="47">
        <v>1139</v>
      </c>
      <c r="C194" s="102">
        <v>43619</v>
      </c>
      <c r="D194" s="103">
        <v>43726</v>
      </c>
      <c r="E194" s="47" t="s">
        <v>649</v>
      </c>
      <c r="F194" s="47" t="s">
        <v>2462</v>
      </c>
      <c r="G194" s="47" t="s">
        <v>650</v>
      </c>
      <c r="H194" s="47" t="s">
        <v>1092</v>
      </c>
      <c r="I194" s="126">
        <v>45.6</v>
      </c>
      <c r="J194" s="47" t="s">
        <v>2690</v>
      </c>
      <c r="K194" s="47" t="s">
        <v>652</v>
      </c>
      <c r="L194" s="105" t="s">
        <v>653</v>
      </c>
    </row>
    <row r="195" spans="1:12" s="106" customFormat="1">
      <c r="A195" s="58">
        <v>2019</v>
      </c>
      <c r="B195" s="47">
        <v>1139</v>
      </c>
      <c r="C195" s="102">
        <v>43619</v>
      </c>
      <c r="D195" s="103">
        <v>43726</v>
      </c>
      <c r="E195" s="47" t="s">
        <v>2878</v>
      </c>
      <c r="F195" s="47" t="s">
        <v>2462</v>
      </c>
      <c r="G195" s="47" t="s">
        <v>2879</v>
      </c>
      <c r="H195" s="47" t="s">
        <v>1092</v>
      </c>
      <c r="I195" s="126">
        <v>45.6</v>
      </c>
      <c r="J195" s="47" t="s">
        <v>2690</v>
      </c>
      <c r="K195" s="47" t="s">
        <v>652</v>
      </c>
      <c r="L195" s="105" t="s">
        <v>653</v>
      </c>
    </row>
    <row r="196" spans="1:12" s="106" customFormat="1">
      <c r="A196" s="58">
        <v>2019</v>
      </c>
      <c r="B196" s="47">
        <v>1632</v>
      </c>
      <c r="C196" s="102">
        <v>43717</v>
      </c>
      <c r="D196" s="103">
        <v>43727</v>
      </c>
      <c r="E196" s="47" t="s">
        <v>2049</v>
      </c>
      <c r="F196" s="47" t="s">
        <v>3143</v>
      </c>
      <c r="G196" s="47" t="s">
        <v>2050</v>
      </c>
      <c r="H196" s="47" t="s">
        <v>2942</v>
      </c>
      <c r="I196" s="126">
        <v>110.4</v>
      </c>
      <c r="J196" s="47" t="s">
        <v>2690</v>
      </c>
      <c r="K196" s="47" t="s">
        <v>59</v>
      </c>
      <c r="L196" s="105" t="s">
        <v>679</v>
      </c>
    </row>
    <row r="197" spans="1:12" s="106" customFormat="1">
      <c r="A197" s="58">
        <v>2019</v>
      </c>
      <c r="B197" s="47">
        <v>1428</v>
      </c>
      <c r="C197" s="102">
        <v>43664</v>
      </c>
      <c r="D197" s="103">
        <v>43739</v>
      </c>
      <c r="E197" s="47" t="s">
        <v>2924</v>
      </c>
      <c r="F197" s="47" t="s">
        <v>2773</v>
      </c>
      <c r="G197" s="47" t="s">
        <v>2925</v>
      </c>
      <c r="H197" s="47" t="s">
        <v>816</v>
      </c>
      <c r="I197" s="126">
        <v>469.2</v>
      </c>
      <c r="J197" s="47" t="s">
        <v>2690</v>
      </c>
      <c r="K197" s="47" t="s">
        <v>61</v>
      </c>
      <c r="L197" s="105" t="s">
        <v>387</v>
      </c>
    </row>
    <row r="198" spans="1:12" s="106" customFormat="1">
      <c r="A198" s="58">
        <v>2019</v>
      </c>
      <c r="B198" s="47">
        <v>1684</v>
      </c>
      <c r="C198" s="102">
        <v>43725</v>
      </c>
      <c r="D198" s="103">
        <v>43739</v>
      </c>
      <c r="E198" s="47" t="s">
        <v>2039</v>
      </c>
      <c r="F198" s="47" t="s">
        <v>3143</v>
      </c>
      <c r="G198" s="47" t="s">
        <v>2040</v>
      </c>
      <c r="H198" s="47" t="s">
        <v>2023</v>
      </c>
      <c r="I198" s="126">
        <v>193.2</v>
      </c>
      <c r="J198" s="47" t="s">
        <v>2690</v>
      </c>
      <c r="K198" s="47" t="s">
        <v>79</v>
      </c>
      <c r="L198" s="105" t="s">
        <v>2079</v>
      </c>
    </row>
    <row r="199" spans="1:12" s="106" customFormat="1">
      <c r="A199" s="58">
        <v>2019</v>
      </c>
      <c r="B199" s="47">
        <v>1685</v>
      </c>
      <c r="C199" s="102">
        <v>43725</v>
      </c>
      <c r="D199" s="103">
        <v>43739</v>
      </c>
      <c r="E199" s="47" t="s">
        <v>2695</v>
      </c>
      <c r="F199" s="47" t="s">
        <v>3143</v>
      </c>
      <c r="G199" s="47" t="s">
        <v>2696</v>
      </c>
      <c r="H199" s="47" t="s">
        <v>2023</v>
      </c>
      <c r="I199" s="126" t="s">
        <v>2947</v>
      </c>
      <c r="J199" s="47" t="s">
        <v>2690</v>
      </c>
      <c r="K199" s="47" t="s">
        <v>79</v>
      </c>
      <c r="L199" s="105" t="s">
        <v>2079</v>
      </c>
    </row>
    <row r="200" spans="1:12" s="106" customFormat="1">
      <c r="A200" s="58">
        <v>2019</v>
      </c>
      <c r="B200" s="47">
        <v>1633</v>
      </c>
      <c r="C200" s="102">
        <v>43717</v>
      </c>
      <c r="D200" s="103">
        <v>43739</v>
      </c>
      <c r="E200" s="47" t="s">
        <v>2889</v>
      </c>
      <c r="F200" s="47" t="s">
        <v>2890</v>
      </c>
      <c r="G200" s="47" t="s">
        <v>2890</v>
      </c>
      <c r="H200" s="47" t="s">
        <v>2943</v>
      </c>
      <c r="I200" s="126">
        <v>717.6</v>
      </c>
      <c r="J200" s="47" t="s">
        <v>2690</v>
      </c>
      <c r="K200" s="47" t="s">
        <v>59</v>
      </c>
      <c r="L200" s="105" t="s">
        <v>679</v>
      </c>
    </row>
    <row r="201" spans="1:12" s="106" customFormat="1">
      <c r="A201" s="58">
        <v>2019</v>
      </c>
      <c r="B201" s="47">
        <v>1683</v>
      </c>
      <c r="C201" s="102">
        <v>43725</v>
      </c>
      <c r="D201" s="103">
        <v>43740</v>
      </c>
      <c r="E201" s="47" t="s">
        <v>2815</v>
      </c>
      <c r="F201" s="47" t="s">
        <v>2741</v>
      </c>
      <c r="G201" s="47" t="s">
        <v>2816</v>
      </c>
      <c r="H201" s="47" t="s">
        <v>2023</v>
      </c>
      <c r="I201" s="126">
        <v>614.4</v>
      </c>
      <c r="J201" s="47" t="s">
        <v>2690</v>
      </c>
      <c r="K201" s="47" t="s">
        <v>79</v>
      </c>
      <c r="L201" s="105" t="s">
        <v>2079</v>
      </c>
    </row>
    <row r="202" spans="1:12" s="106" customFormat="1">
      <c r="A202" s="58">
        <v>2019</v>
      </c>
      <c r="B202" s="47">
        <v>1704</v>
      </c>
      <c r="C202" s="102">
        <v>43728</v>
      </c>
      <c r="D202" s="103">
        <v>43741</v>
      </c>
      <c r="E202" s="47" t="s">
        <v>2950</v>
      </c>
      <c r="F202" s="47" t="s">
        <v>2951</v>
      </c>
      <c r="G202" s="47" t="s">
        <v>2951</v>
      </c>
      <c r="H202" s="47" t="s">
        <v>2952</v>
      </c>
      <c r="I202" s="126">
        <v>82.8</v>
      </c>
      <c r="J202" s="47" t="s">
        <v>2690</v>
      </c>
      <c r="K202" s="47" t="s">
        <v>166</v>
      </c>
      <c r="L202" s="105" t="s">
        <v>1610</v>
      </c>
    </row>
    <row r="203" spans="1:12" s="106" customFormat="1">
      <c r="A203" s="58">
        <v>2019</v>
      </c>
      <c r="B203" s="47">
        <v>1698</v>
      </c>
      <c r="C203" s="102">
        <v>43728</v>
      </c>
      <c r="D203" s="103">
        <v>43741</v>
      </c>
      <c r="E203" s="47" t="s">
        <v>2422</v>
      </c>
      <c r="F203" s="47" t="s">
        <v>3202</v>
      </c>
      <c r="G203" s="47" t="s">
        <v>2423</v>
      </c>
      <c r="H203" s="47" t="s">
        <v>302</v>
      </c>
      <c r="I203" s="126">
        <v>572.4</v>
      </c>
      <c r="J203" s="47" t="s">
        <v>2690</v>
      </c>
      <c r="K203" s="47" t="s">
        <v>61</v>
      </c>
      <c r="L203" s="105" t="s">
        <v>387</v>
      </c>
    </row>
    <row r="204" spans="1:12" s="106" customFormat="1">
      <c r="A204" s="58">
        <v>2019</v>
      </c>
      <c r="B204" s="47">
        <v>1697</v>
      </c>
      <c r="C204" s="102">
        <v>43728</v>
      </c>
      <c r="D204" s="103">
        <v>43741</v>
      </c>
      <c r="E204" s="47" t="s">
        <v>2948</v>
      </c>
      <c r="F204" s="47" t="s">
        <v>807</v>
      </c>
      <c r="G204" s="47" t="s">
        <v>2949</v>
      </c>
      <c r="H204" s="47" t="s">
        <v>372</v>
      </c>
      <c r="I204" s="126">
        <v>55.2</v>
      </c>
      <c r="J204" s="47" t="s">
        <v>2690</v>
      </c>
      <c r="K204" s="47" t="s">
        <v>26</v>
      </c>
      <c r="L204" s="105" t="s">
        <v>2072</v>
      </c>
    </row>
    <row r="205" spans="1:12" s="106" customFormat="1">
      <c r="A205" s="58">
        <v>2019</v>
      </c>
      <c r="B205" s="47">
        <v>793</v>
      </c>
      <c r="C205" s="102">
        <v>43572</v>
      </c>
      <c r="D205" s="103">
        <v>43746</v>
      </c>
      <c r="E205" s="47" t="s">
        <v>2356</v>
      </c>
      <c r="F205" s="47" t="s">
        <v>3143</v>
      </c>
      <c r="G205" s="47" t="s">
        <v>2389</v>
      </c>
      <c r="H205" s="47" t="s">
        <v>2844</v>
      </c>
      <c r="I205" s="126">
        <v>441.6</v>
      </c>
      <c r="J205" s="47" t="s">
        <v>2690</v>
      </c>
      <c r="K205" s="47" t="s">
        <v>957</v>
      </c>
      <c r="L205" s="105" t="s">
        <v>958</v>
      </c>
    </row>
    <row r="206" spans="1:12" s="106" customFormat="1">
      <c r="A206" s="58">
        <v>2019</v>
      </c>
      <c r="B206" s="47">
        <v>1603</v>
      </c>
      <c r="C206" s="102">
        <v>43712</v>
      </c>
      <c r="D206" s="103">
        <v>43749</v>
      </c>
      <c r="E206" s="47" t="s">
        <v>2939</v>
      </c>
      <c r="F206" s="47" t="s">
        <v>3198</v>
      </c>
      <c r="G206" s="47" t="s">
        <v>2940</v>
      </c>
      <c r="H206" s="47" t="s">
        <v>2941</v>
      </c>
      <c r="I206" s="126">
        <v>138</v>
      </c>
      <c r="J206" s="47" t="s">
        <v>2690</v>
      </c>
      <c r="K206" s="47" t="s">
        <v>54</v>
      </c>
      <c r="L206" s="105" t="s">
        <v>919</v>
      </c>
    </row>
    <row r="207" spans="1:12" s="106" customFormat="1">
      <c r="A207" s="58">
        <v>2019</v>
      </c>
      <c r="B207" s="47">
        <v>1650</v>
      </c>
      <c r="C207" s="102">
        <v>43719</v>
      </c>
      <c r="D207" s="103">
        <v>43749</v>
      </c>
      <c r="E207" s="47" t="s">
        <v>2944</v>
      </c>
      <c r="F207" s="47" t="s">
        <v>326</v>
      </c>
      <c r="G207" s="47" t="s">
        <v>1228</v>
      </c>
      <c r="H207" s="47" t="s">
        <v>2945</v>
      </c>
      <c r="I207" s="126">
        <v>84</v>
      </c>
      <c r="J207" s="47" t="s">
        <v>2690</v>
      </c>
      <c r="K207" s="47" t="s">
        <v>126</v>
      </c>
      <c r="L207" s="105" t="s">
        <v>2946</v>
      </c>
    </row>
    <row r="208" spans="1:12" s="106" customFormat="1">
      <c r="A208" s="58">
        <v>2019</v>
      </c>
      <c r="B208" s="47">
        <v>1734</v>
      </c>
      <c r="C208" s="102">
        <v>43735</v>
      </c>
      <c r="D208" s="103">
        <v>43753</v>
      </c>
      <c r="E208" s="47" t="s">
        <v>2953</v>
      </c>
      <c r="F208" s="47" t="s">
        <v>807</v>
      </c>
      <c r="G208" s="47" t="s">
        <v>2949</v>
      </c>
      <c r="H208" s="47" t="s">
        <v>372</v>
      </c>
      <c r="I208" s="126">
        <v>27.6</v>
      </c>
      <c r="J208" s="47" t="s">
        <v>2690</v>
      </c>
      <c r="K208" s="47" t="s">
        <v>80</v>
      </c>
      <c r="L208" s="105" t="s">
        <v>2091</v>
      </c>
    </row>
    <row r="209" spans="1:12" s="106" customFormat="1">
      <c r="A209" s="58">
        <v>2019</v>
      </c>
      <c r="B209" s="47">
        <v>1773</v>
      </c>
      <c r="C209" s="102">
        <v>43740</v>
      </c>
      <c r="D209" s="103">
        <v>43753</v>
      </c>
      <c r="E209" s="47" t="s">
        <v>2878</v>
      </c>
      <c r="F209" s="47" t="s">
        <v>2462</v>
      </c>
      <c r="G209" s="47" t="s">
        <v>2879</v>
      </c>
      <c r="H209" s="47" t="s">
        <v>302</v>
      </c>
      <c r="I209" s="126">
        <v>55.2</v>
      </c>
      <c r="J209" s="47" t="s">
        <v>2690</v>
      </c>
      <c r="K209" s="47" t="s">
        <v>75</v>
      </c>
      <c r="L209" s="105" t="s">
        <v>1128</v>
      </c>
    </row>
    <row r="210" spans="1:12" s="106" customFormat="1">
      <c r="A210" s="58">
        <v>2019</v>
      </c>
      <c r="B210" s="47">
        <v>1805</v>
      </c>
      <c r="C210" s="102">
        <v>43745</v>
      </c>
      <c r="D210" s="103">
        <v>43754</v>
      </c>
      <c r="E210" s="47" t="s">
        <v>2700</v>
      </c>
      <c r="F210" s="47" t="s">
        <v>3143</v>
      </c>
      <c r="G210" s="47" t="s">
        <v>2701</v>
      </c>
      <c r="H210" s="47" t="s">
        <v>2828</v>
      </c>
      <c r="I210" s="126">
        <v>55.2</v>
      </c>
      <c r="J210" s="47" t="s">
        <v>2690</v>
      </c>
      <c r="K210" s="47" t="s">
        <v>79</v>
      </c>
      <c r="L210" s="105" t="s">
        <v>2079</v>
      </c>
    </row>
    <row r="211" spans="1:12" s="106" customFormat="1">
      <c r="A211" s="58">
        <v>2019</v>
      </c>
      <c r="B211" s="47">
        <v>1867</v>
      </c>
      <c r="C211" s="102">
        <v>43760</v>
      </c>
      <c r="D211" s="103">
        <v>43759</v>
      </c>
      <c r="E211" s="47" t="s">
        <v>2967</v>
      </c>
      <c r="F211" s="47" t="s">
        <v>863</v>
      </c>
      <c r="G211" s="47" t="s">
        <v>2968</v>
      </c>
      <c r="H211" s="47" t="s">
        <v>2969</v>
      </c>
      <c r="I211" s="126">
        <v>138</v>
      </c>
      <c r="J211" s="47" t="s">
        <v>2690</v>
      </c>
      <c r="K211" s="47" t="s">
        <v>89</v>
      </c>
      <c r="L211" s="105" t="s">
        <v>1641</v>
      </c>
    </row>
    <row r="212" spans="1:12" s="106" customFormat="1">
      <c r="A212" s="58">
        <v>2019</v>
      </c>
      <c r="B212" s="47">
        <v>1732</v>
      </c>
      <c r="C212" s="102">
        <v>43735</v>
      </c>
      <c r="D212" s="103">
        <v>43766</v>
      </c>
      <c r="E212" s="47" t="s">
        <v>2802</v>
      </c>
      <c r="F212" s="47" t="s">
        <v>3226</v>
      </c>
      <c r="G212" s="47" t="s">
        <v>2803</v>
      </c>
      <c r="H212" s="47" t="s">
        <v>2023</v>
      </c>
      <c r="I212" s="126">
        <v>1147.2</v>
      </c>
      <c r="J212" s="47" t="s">
        <v>2690</v>
      </c>
      <c r="K212" s="47" t="s">
        <v>116</v>
      </c>
      <c r="L212" s="105" t="s">
        <v>1822</v>
      </c>
    </row>
    <row r="213" spans="1:12" s="106" customFormat="1">
      <c r="A213" s="58">
        <v>2019</v>
      </c>
      <c r="B213" s="47">
        <v>1832</v>
      </c>
      <c r="C213" s="102">
        <v>43753</v>
      </c>
      <c r="D213" s="103">
        <v>43767</v>
      </c>
      <c r="E213" s="47" t="s">
        <v>2962</v>
      </c>
      <c r="F213" s="47" t="s">
        <v>3224</v>
      </c>
      <c r="G213" s="47" t="s">
        <v>2963</v>
      </c>
      <c r="H213" s="47" t="s">
        <v>302</v>
      </c>
      <c r="I213" s="126">
        <v>55.2</v>
      </c>
      <c r="J213" s="47" t="s">
        <v>2690</v>
      </c>
      <c r="K213" s="47" t="s">
        <v>163</v>
      </c>
      <c r="L213" s="105" t="s">
        <v>1198</v>
      </c>
    </row>
    <row r="214" spans="1:12" s="106" customFormat="1">
      <c r="A214" s="58">
        <v>2019</v>
      </c>
      <c r="B214" s="47">
        <v>1733</v>
      </c>
      <c r="C214" s="102">
        <v>43735</v>
      </c>
      <c r="D214" s="103">
        <v>43767</v>
      </c>
      <c r="E214" s="47" t="s">
        <v>2823</v>
      </c>
      <c r="F214" s="47" t="s">
        <v>3226</v>
      </c>
      <c r="G214" s="47" t="s">
        <v>2824</v>
      </c>
      <c r="H214" s="47" t="s">
        <v>2023</v>
      </c>
      <c r="I214" s="126">
        <v>1059.5999999999999</v>
      </c>
      <c r="J214" s="47" t="s">
        <v>2690</v>
      </c>
      <c r="K214" s="47" t="s">
        <v>115</v>
      </c>
      <c r="L214" s="105" t="s">
        <v>2808</v>
      </c>
    </row>
    <row r="215" spans="1:12" s="106" customFormat="1">
      <c r="A215" s="58">
        <v>2019</v>
      </c>
      <c r="B215" s="47">
        <v>1815</v>
      </c>
      <c r="C215" s="102">
        <v>43747</v>
      </c>
      <c r="D215" s="103">
        <v>43768</v>
      </c>
      <c r="E215" s="47" t="s">
        <v>2956</v>
      </c>
      <c r="F215" s="47" t="s">
        <v>2773</v>
      </c>
      <c r="G215" s="47" t="s">
        <v>2773</v>
      </c>
      <c r="H215" s="47" t="s">
        <v>2895</v>
      </c>
      <c r="I215" s="126">
        <v>45.6</v>
      </c>
      <c r="J215" s="47" t="s">
        <v>2690</v>
      </c>
      <c r="K215" s="47" t="s">
        <v>63</v>
      </c>
      <c r="L215" s="105" t="s">
        <v>1602</v>
      </c>
    </row>
    <row r="216" spans="1:12" s="106" customFormat="1">
      <c r="A216" s="58">
        <v>2019</v>
      </c>
      <c r="B216" s="47">
        <v>1815</v>
      </c>
      <c r="C216" s="102">
        <v>43747</v>
      </c>
      <c r="D216" s="103">
        <v>43768</v>
      </c>
      <c r="E216" s="47" t="s">
        <v>2957</v>
      </c>
      <c r="F216" s="47" t="s">
        <v>2773</v>
      </c>
      <c r="G216" s="47" t="s">
        <v>2773</v>
      </c>
      <c r="H216" s="47" t="s">
        <v>2895</v>
      </c>
      <c r="I216" s="126">
        <v>45.6</v>
      </c>
      <c r="J216" s="47" t="s">
        <v>2690</v>
      </c>
      <c r="K216" s="47" t="s">
        <v>63</v>
      </c>
      <c r="L216" s="105" t="s">
        <v>1602</v>
      </c>
    </row>
    <row r="217" spans="1:12" s="106" customFormat="1">
      <c r="A217" s="58">
        <v>2019</v>
      </c>
      <c r="B217" s="47">
        <v>1815</v>
      </c>
      <c r="C217" s="102">
        <v>43747</v>
      </c>
      <c r="D217" s="103">
        <v>43768</v>
      </c>
      <c r="E217" s="47" t="s">
        <v>2958</v>
      </c>
      <c r="F217" s="47" t="s">
        <v>2773</v>
      </c>
      <c r="G217" s="47" t="s">
        <v>2773</v>
      </c>
      <c r="H217" s="47" t="s">
        <v>2895</v>
      </c>
      <c r="I217" s="126">
        <v>45.6</v>
      </c>
      <c r="J217" s="47" t="s">
        <v>2690</v>
      </c>
      <c r="K217" s="47" t="s">
        <v>63</v>
      </c>
      <c r="L217" s="105" t="s">
        <v>1602</v>
      </c>
    </row>
    <row r="218" spans="1:12" s="106" customFormat="1">
      <c r="A218" s="58">
        <v>2019</v>
      </c>
      <c r="B218" s="47">
        <v>1815</v>
      </c>
      <c r="C218" s="102">
        <v>43747</v>
      </c>
      <c r="D218" s="103">
        <v>43768</v>
      </c>
      <c r="E218" s="47" t="s">
        <v>2954</v>
      </c>
      <c r="F218" s="47" t="s">
        <v>2773</v>
      </c>
      <c r="G218" s="47" t="s">
        <v>2955</v>
      </c>
      <c r="H218" s="47" t="s">
        <v>2895</v>
      </c>
      <c r="I218" s="126">
        <v>45.6</v>
      </c>
      <c r="J218" s="47" t="s">
        <v>2690</v>
      </c>
      <c r="K218" s="47" t="s">
        <v>63</v>
      </c>
      <c r="L218" s="105" t="s">
        <v>1602</v>
      </c>
    </row>
    <row r="219" spans="1:12" s="106" customFormat="1">
      <c r="A219" s="58">
        <v>2019</v>
      </c>
      <c r="B219" s="47">
        <v>1815</v>
      </c>
      <c r="C219" s="102">
        <v>43747</v>
      </c>
      <c r="D219" s="103">
        <v>43768</v>
      </c>
      <c r="E219" s="47" t="s">
        <v>2959</v>
      </c>
      <c r="F219" s="47" t="s">
        <v>2773</v>
      </c>
      <c r="G219" s="47" t="s">
        <v>2960</v>
      </c>
      <c r="H219" s="47" t="s">
        <v>2895</v>
      </c>
      <c r="I219" s="126">
        <v>45.6</v>
      </c>
      <c r="J219" s="47" t="s">
        <v>2690</v>
      </c>
      <c r="K219" s="47" t="s">
        <v>63</v>
      </c>
      <c r="L219" s="105" t="s">
        <v>1602</v>
      </c>
    </row>
    <row r="220" spans="1:12" s="106" customFormat="1">
      <c r="A220" s="58">
        <v>2019</v>
      </c>
      <c r="B220" s="47">
        <v>1840</v>
      </c>
      <c r="C220" s="102">
        <v>43754</v>
      </c>
      <c r="D220" s="103">
        <v>43768</v>
      </c>
      <c r="E220" s="47" t="s">
        <v>2964</v>
      </c>
      <c r="F220" s="47" t="s">
        <v>2965</v>
      </c>
      <c r="G220" s="47" t="s">
        <v>2965</v>
      </c>
      <c r="H220" s="47" t="s">
        <v>2966</v>
      </c>
      <c r="I220" s="126">
        <v>285.60000000000002</v>
      </c>
      <c r="J220" s="47" t="s">
        <v>2690</v>
      </c>
      <c r="K220" s="47" t="s">
        <v>61</v>
      </c>
      <c r="L220" s="105" t="s">
        <v>387</v>
      </c>
    </row>
    <row r="221" spans="1:12" s="106" customFormat="1">
      <c r="A221" s="58">
        <v>2019</v>
      </c>
      <c r="B221" s="47">
        <v>1924</v>
      </c>
      <c r="C221" s="102">
        <v>43773</v>
      </c>
      <c r="D221" s="103">
        <v>43780</v>
      </c>
      <c r="E221" s="47" t="s">
        <v>2972</v>
      </c>
      <c r="F221" s="47" t="s">
        <v>2973</v>
      </c>
      <c r="G221" s="47" t="s">
        <v>2973</v>
      </c>
      <c r="H221" s="47" t="s">
        <v>2974</v>
      </c>
      <c r="I221" s="126">
        <v>72</v>
      </c>
      <c r="J221" s="47" t="s">
        <v>2690</v>
      </c>
      <c r="K221" s="47" t="s">
        <v>126</v>
      </c>
      <c r="L221" s="105" t="s">
        <v>2946</v>
      </c>
    </row>
    <row r="222" spans="1:12" s="106" customFormat="1">
      <c r="A222" s="58">
        <v>2019</v>
      </c>
      <c r="B222" s="47">
        <v>1817</v>
      </c>
      <c r="C222" s="102">
        <v>43747</v>
      </c>
      <c r="D222" s="103">
        <v>43782</v>
      </c>
      <c r="E222" s="47" t="s">
        <v>2747</v>
      </c>
      <c r="F222" s="47" t="s">
        <v>2748</v>
      </c>
      <c r="G222" s="47" t="s">
        <v>2748</v>
      </c>
      <c r="H222" s="47" t="s">
        <v>302</v>
      </c>
      <c r="I222" s="126">
        <v>82.8</v>
      </c>
      <c r="J222" s="47" t="s">
        <v>2690</v>
      </c>
      <c r="K222" s="47" t="s">
        <v>170</v>
      </c>
      <c r="L222" s="105" t="s">
        <v>2961</v>
      </c>
    </row>
    <row r="223" spans="1:12" s="106" customFormat="1">
      <c r="A223" s="58">
        <v>2019</v>
      </c>
      <c r="B223" s="47">
        <v>1817</v>
      </c>
      <c r="C223" s="102">
        <v>43747</v>
      </c>
      <c r="D223" s="103">
        <v>43782</v>
      </c>
      <c r="E223" s="47" t="s">
        <v>2751</v>
      </c>
      <c r="F223" s="47" t="s">
        <v>2748</v>
      </c>
      <c r="G223" s="47" t="s">
        <v>2748</v>
      </c>
      <c r="H223" s="47" t="s">
        <v>302</v>
      </c>
      <c r="I223" s="126">
        <v>82.8</v>
      </c>
      <c r="J223" s="47" t="s">
        <v>2690</v>
      </c>
      <c r="K223" s="47" t="s">
        <v>170</v>
      </c>
      <c r="L223" s="105" t="s">
        <v>2961</v>
      </c>
    </row>
    <row r="224" spans="1:12" s="106" customFormat="1">
      <c r="A224" s="58">
        <v>2019</v>
      </c>
      <c r="B224" s="47">
        <v>1817</v>
      </c>
      <c r="C224" s="102">
        <v>43747</v>
      </c>
      <c r="D224" s="103">
        <v>43782</v>
      </c>
      <c r="E224" s="47" t="s">
        <v>2752</v>
      </c>
      <c r="F224" s="47" t="s">
        <v>2748</v>
      </c>
      <c r="G224" s="47" t="s">
        <v>2748</v>
      </c>
      <c r="H224" s="47" t="s">
        <v>302</v>
      </c>
      <c r="I224" s="126">
        <v>82.8</v>
      </c>
      <c r="J224" s="47" t="s">
        <v>2690</v>
      </c>
      <c r="K224" s="47" t="s">
        <v>170</v>
      </c>
      <c r="L224" s="105" t="s">
        <v>2961</v>
      </c>
    </row>
    <row r="225" spans="1:12" s="106" customFormat="1">
      <c r="A225" s="58">
        <v>2019</v>
      </c>
      <c r="B225" s="47">
        <v>1947</v>
      </c>
      <c r="C225" s="102">
        <v>43777</v>
      </c>
      <c r="D225" s="103">
        <v>43784</v>
      </c>
      <c r="E225" s="47" t="s">
        <v>2939</v>
      </c>
      <c r="F225" s="47" t="s">
        <v>3198</v>
      </c>
      <c r="G225" s="47" t="s">
        <v>2940</v>
      </c>
      <c r="H225" s="47" t="s">
        <v>302</v>
      </c>
      <c r="I225" s="126">
        <v>219.6</v>
      </c>
      <c r="J225" s="47" t="s">
        <v>2690</v>
      </c>
      <c r="K225" s="47" t="s">
        <v>54</v>
      </c>
      <c r="L225" s="105" t="s">
        <v>919</v>
      </c>
    </row>
    <row r="226" spans="1:12" s="106" customFormat="1">
      <c r="A226" s="58">
        <v>2019</v>
      </c>
      <c r="B226" s="47">
        <v>1887</v>
      </c>
      <c r="C226" s="102">
        <v>43763</v>
      </c>
      <c r="D226" s="103">
        <v>43784</v>
      </c>
      <c r="E226" s="47" t="s">
        <v>649</v>
      </c>
      <c r="F226" s="47" t="s">
        <v>2462</v>
      </c>
      <c r="G226" s="47" t="s">
        <v>650</v>
      </c>
      <c r="H226" s="47" t="s">
        <v>1289</v>
      </c>
      <c r="I226" s="126">
        <v>55.2</v>
      </c>
      <c r="J226" s="47" t="s">
        <v>2690</v>
      </c>
      <c r="K226" s="47" t="s">
        <v>75</v>
      </c>
      <c r="L226" s="105" t="s">
        <v>1128</v>
      </c>
    </row>
    <row r="227" spans="1:12" s="106" customFormat="1">
      <c r="A227" s="58">
        <v>2019</v>
      </c>
      <c r="B227" s="47">
        <v>1886</v>
      </c>
      <c r="C227" s="102">
        <v>43763</v>
      </c>
      <c r="D227" s="103">
        <v>43784</v>
      </c>
      <c r="E227" s="47" t="s">
        <v>2878</v>
      </c>
      <c r="F227" s="47" t="s">
        <v>2462</v>
      </c>
      <c r="G227" s="47" t="s">
        <v>2879</v>
      </c>
      <c r="H227" s="47" t="s">
        <v>302</v>
      </c>
      <c r="I227" s="126">
        <v>27.6</v>
      </c>
      <c r="J227" s="47" t="s">
        <v>2690</v>
      </c>
      <c r="K227" s="47" t="s">
        <v>75</v>
      </c>
      <c r="L227" s="105" t="s">
        <v>1128</v>
      </c>
    </row>
    <row r="228" spans="1:12" s="106" customFormat="1">
      <c r="A228" s="58">
        <v>2019</v>
      </c>
      <c r="B228" s="47">
        <v>1892</v>
      </c>
      <c r="C228" s="102">
        <v>43763</v>
      </c>
      <c r="D228" s="103">
        <v>43787</v>
      </c>
      <c r="E228" s="47" t="s">
        <v>2970</v>
      </c>
      <c r="F228" s="47" t="s">
        <v>3202</v>
      </c>
      <c r="G228" s="47" t="s">
        <v>2971</v>
      </c>
      <c r="H228" s="47" t="s">
        <v>2864</v>
      </c>
      <c r="I228" s="126">
        <v>110.4</v>
      </c>
      <c r="J228" s="47" t="s">
        <v>2690</v>
      </c>
      <c r="K228" s="47" t="s">
        <v>61</v>
      </c>
      <c r="L228" s="105" t="s">
        <v>387</v>
      </c>
    </row>
    <row r="229" spans="1:12" s="106" customFormat="1">
      <c r="A229" s="58">
        <v>2019</v>
      </c>
      <c r="B229" s="47">
        <v>1932</v>
      </c>
      <c r="C229" s="102">
        <v>43773</v>
      </c>
      <c r="D229" s="103">
        <v>43787</v>
      </c>
      <c r="E229" s="47" t="s">
        <v>2975</v>
      </c>
      <c r="F229" s="47" t="s">
        <v>3223</v>
      </c>
      <c r="G229" s="47" t="s">
        <v>2976</v>
      </c>
      <c r="H229" s="47" t="s">
        <v>302</v>
      </c>
      <c r="I229" s="126">
        <v>500.4</v>
      </c>
      <c r="J229" s="47" t="s">
        <v>2690</v>
      </c>
      <c r="K229" s="47" t="s">
        <v>91</v>
      </c>
      <c r="L229" s="105" t="s">
        <v>1266</v>
      </c>
    </row>
    <row r="230" spans="1:12" s="106" customFormat="1">
      <c r="A230" s="58">
        <v>2019</v>
      </c>
      <c r="B230" s="47">
        <v>2009</v>
      </c>
      <c r="C230" s="102">
        <v>43787</v>
      </c>
      <c r="D230" s="103">
        <v>43844</v>
      </c>
      <c r="E230" s="47" t="s">
        <v>2981</v>
      </c>
      <c r="F230" s="47" t="s">
        <v>2773</v>
      </c>
      <c r="G230" s="47" t="s">
        <v>2419</v>
      </c>
      <c r="H230" s="47" t="s">
        <v>1778</v>
      </c>
      <c r="I230" s="126">
        <v>45.6</v>
      </c>
      <c r="J230" s="47" t="s">
        <v>2690</v>
      </c>
      <c r="K230" s="47" t="s">
        <v>98</v>
      </c>
      <c r="L230" s="105" t="s">
        <v>1632</v>
      </c>
    </row>
    <row r="231" spans="1:12" s="106" customFormat="1">
      <c r="A231" s="58">
        <v>2019</v>
      </c>
      <c r="B231" s="47">
        <v>2009</v>
      </c>
      <c r="C231" s="102">
        <v>43787</v>
      </c>
      <c r="D231" s="103">
        <v>43844</v>
      </c>
      <c r="E231" s="47" t="s">
        <v>2979</v>
      </c>
      <c r="F231" s="47" t="s">
        <v>2773</v>
      </c>
      <c r="G231" s="47" t="s">
        <v>2980</v>
      </c>
      <c r="H231" s="47" t="s">
        <v>1778</v>
      </c>
      <c r="I231" s="126">
        <v>45.6</v>
      </c>
      <c r="J231" s="47" t="s">
        <v>2690</v>
      </c>
      <c r="K231" s="47" t="s">
        <v>98</v>
      </c>
      <c r="L231" s="105" t="s">
        <v>1632</v>
      </c>
    </row>
    <row r="232" spans="1:12" s="106" customFormat="1">
      <c r="A232" s="58">
        <v>2019</v>
      </c>
      <c r="B232" s="47">
        <v>2043</v>
      </c>
      <c r="C232" s="102">
        <v>43790</v>
      </c>
      <c r="D232" s="103">
        <v>43845</v>
      </c>
      <c r="E232" s="47" t="s">
        <v>2984</v>
      </c>
      <c r="F232" s="47" t="s">
        <v>2773</v>
      </c>
      <c r="G232" s="47" t="s">
        <v>2773</v>
      </c>
      <c r="H232" s="47" t="s">
        <v>2364</v>
      </c>
      <c r="I232" s="126">
        <v>45.6</v>
      </c>
      <c r="J232" s="47" t="s">
        <v>2690</v>
      </c>
      <c r="K232" s="47" t="s">
        <v>60</v>
      </c>
      <c r="L232" s="105" t="s">
        <v>1311</v>
      </c>
    </row>
    <row r="233" spans="1:12" s="106" customFormat="1">
      <c r="A233" s="58">
        <v>2019</v>
      </c>
      <c r="B233" s="47">
        <v>2043</v>
      </c>
      <c r="C233" s="102">
        <v>43790</v>
      </c>
      <c r="D233" s="103">
        <v>43845</v>
      </c>
      <c r="E233" s="47" t="s">
        <v>2985</v>
      </c>
      <c r="F233" s="47" t="s">
        <v>2773</v>
      </c>
      <c r="G233" s="47" t="s">
        <v>2773</v>
      </c>
      <c r="H233" s="47" t="s">
        <v>2364</v>
      </c>
      <c r="I233" s="126">
        <v>45.6</v>
      </c>
      <c r="J233" s="47" t="s">
        <v>2690</v>
      </c>
      <c r="K233" s="47" t="s">
        <v>60</v>
      </c>
      <c r="L233" s="105" t="s">
        <v>1311</v>
      </c>
    </row>
    <row r="234" spans="1:12" s="106" customFormat="1">
      <c r="A234" s="58">
        <v>2019</v>
      </c>
      <c r="B234" s="47">
        <v>2049</v>
      </c>
      <c r="C234" s="102">
        <v>43791</v>
      </c>
      <c r="D234" s="103">
        <v>43845</v>
      </c>
      <c r="E234" s="47" t="s">
        <v>2956</v>
      </c>
      <c r="F234" s="47" t="s">
        <v>2773</v>
      </c>
      <c r="G234" s="47" t="s">
        <v>2773</v>
      </c>
      <c r="H234" s="47" t="s">
        <v>372</v>
      </c>
      <c r="I234" s="126">
        <v>27.6</v>
      </c>
      <c r="J234" s="47" t="s">
        <v>2690</v>
      </c>
      <c r="K234" s="47" t="s">
        <v>63</v>
      </c>
      <c r="L234" s="105" t="s">
        <v>1602</v>
      </c>
    </row>
    <row r="235" spans="1:12" s="106" customFormat="1">
      <c r="A235" s="58">
        <v>2019</v>
      </c>
      <c r="B235" s="47">
        <v>2049</v>
      </c>
      <c r="C235" s="102">
        <v>43791</v>
      </c>
      <c r="D235" s="103">
        <v>43845</v>
      </c>
      <c r="E235" s="47" t="s">
        <v>2954</v>
      </c>
      <c r="F235" s="47" t="s">
        <v>2773</v>
      </c>
      <c r="G235" s="47" t="s">
        <v>2955</v>
      </c>
      <c r="H235" s="47" t="s">
        <v>372</v>
      </c>
      <c r="I235" s="126">
        <v>27.6</v>
      </c>
      <c r="J235" s="47" t="s">
        <v>2690</v>
      </c>
      <c r="K235" s="47" t="s">
        <v>63</v>
      </c>
      <c r="L235" s="105" t="s">
        <v>1602</v>
      </c>
    </row>
    <row r="236" spans="1:12" s="106" customFormat="1">
      <c r="A236" s="58">
        <v>2019</v>
      </c>
      <c r="B236" s="47">
        <v>1948</v>
      </c>
      <c r="C236" s="102">
        <v>43777</v>
      </c>
      <c r="D236" s="103">
        <v>43846</v>
      </c>
      <c r="E236" s="47" t="s">
        <v>2977</v>
      </c>
      <c r="F236" s="47" t="s">
        <v>3198</v>
      </c>
      <c r="G236" s="47" t="s">
        <v>2978</v>
      </c>
      <c r="H236" s="47" t="s">
        <v>2952</v>
      </c>
      <c r="I236" s="126">
        <v>138</v>
      </c>
      <c r="J236" s="47" t="s">
        <v>2690</v>
      </c>
      <c r="K236" s="47" t="s">
        <v>55</v>
      </c>
      <c r="L236" s="105" t="s">
        <v>493</v>
      </c>
    </row>
    <row r="237" spans="1:12" s="106" customFormat="1">
      <c r="A237" s="58">
        <v>2019</v>
      </c>
      <c r="B237" s="47">
        <v>2072</v>
      </c>
      <c r="C237" s="102">
        <v>43797</v>
      </c>
      <c r="D237" s="103">
        <v>43847</v>
      </c>
      <c r="E237" s="47" t="s">
        <v>457</v>
      </c>
      <c r="F237" s="47" t="s">
        <v>2526</v>
      </c>
      <c r="G237" s="47" t="s">
        <v>458</v>
      </c>
      <c r="H237" s="47" t="s">
        <v>2986</v>
      </c>
      <c r="I237" s="126">
        <v>273</v>
      </c>
      <c r="J237" s="47" t="s">
        <v>2690</v>
      </c>
      <c r="K237" s="47" t="s">
        <v>29</v>
      </c>
      <c r="L237" s="105" t="s">
        <v>315</v>
      </c>
    </row>
    <row r="238" spans="1:12" s="106" customFormat="1">
      <c r="A238" s="58">
        <v>2019</v>
      </c>
      <c r="B238" s="47">
        <v>2030</v>
      </c>
      <c r="C238" s="102">
        <v>43788</v>
      </c>
      <c r="D238" s="103">
        <v>43850</v>
      </c>
      <c r="E238" s="47" t="s">
        <v>2759</v>
      </c>
      <c r="F238" s="47" t="s">
        <v>3207</v>
      </c>
      <c r="G238" s="47" t="s">
        <v>2760</v>
      </c>
      <c r="H238" s="47" t="s">
        <v>2983</v>
      </c>
      <c r="I238" s="126">
        <v>55.2</v>
      </c>
      <c r="J238" s="47" t="s">
        <v>2690</v>
      </c>
      <c r="K238" s="47" t="s">
        <v>54</v>
      </c>
      <c r="L238" s="105" t="s">
        <v>919</v>
      </c>
    </row>
    <row r="239" spans="1:12" s="106" customFormat="1">
      <c r="A239" s="58">
        <v>2020</v>
      </c>
      <c r="B239" s="47">
        <v>32</v>
      </c>
      <c r="C239" s="102">
        <v>43843</v>
      </c>
      <c r="D239" s="103">
        <v>43851</v>
      </c>
      <c r="E239" s="47" t="s">
        <v>2991</v>
      </c>
      <c r="F239" s="47" t="s">
        <v>3198</v>
      </c>
      <c r="G239" s="47" t="s">
        <v>2754</v>
      </c>
      <c r="H239" s="47" t="s">
        <v>302</v>
      </c>
      <c r="I239" s="126">
        <v>110.4</v>
      </c>
      <c r="J239" s="47" t="s">
        <v>2690</v>
      </c>
      <c r="K239" s="47" t="s">
        <v>54</v>
      </c>
      <c r="L239" s="105" t="s">
        <v>919</v>
      </c>
    </row>
    <row r="240" spans="1:12" s="106" customFormat="1">
      <c r="A240" s="58">
        <v>2019</v>
      </c>
      <c r="B240" s="47">
        <v>2111</v>
      </c>
      <c r="C240" s="102">
        <v>43805</v>
      </c>
      <c r="D240" s="103">
        <v>43852</v>
      </c>
      <c r="E240" s="47" t="s">
        <v>2039</v>
      </c>
      <c r="F240" s="47" t="s">
        <v>3143</v>
      </c>
      <c r="G240" s="47" t="s">
        <v>2040</v>
      </c>
      <c r="H240" s="47" t="s">
        <v>372</v>
      </c>
      <c r="I240" s="126">
        <v>62.12</v>
      </c>
      <c r="J240" s="47" t="s">
        <v>2690</v>
      </c>
      <c r="K240" s="47" t="s">
        <v>79</v>
      </c>
      <c r="L240" s="105" t="s">
        <v>2079</v>
      </c>
    </row>
    <row r="241" spans="1:12" s="106" customFormat="1">
      <c r="A241" s="58">
        <v>2020</v>
      </c>
      <c r="B241" s="47">
        <v>57</v>
      </c>
      <c r="C241" s="102">
        <v>43844</v>
      </c>
      <c r="D241" s="103">
        <v>43853</v>
      </c>
      <c r="E241" s="47" t="s">
        <v>2992</v>
      </c>
      <c r="F241" s="47" t="s">
        <v>2993</v>
      </c>
      <c r="G241" s="47" t="s">
        <v>2993</v>
      </c>
      <c r="H241" s="47" t="s">
        <v>2994</v>
      </c>
      <c r="I241" s="126">
        <v>110.4</v>
      </c>
      <c r="J241" s="47" t="s">
        <v>2690</v>
      </c>
      <c r="K241" s="47" t="s">
        <v>170</v>
      </c>
      <c r="L241" s="105" t="s">
        <v>2961</v>
      </c>
    </row>
    <row r="242" spans="1:12" s="106" customFormat="1">
      <c r="A242" s="58">
        <v>2020</v>
      </c>
      <c r="B242" s="47">
        <v>18</v>
      </c>
      <c r="C242" s="102">
        <v>43839</v>
      </c>
      <c r="D242" s="103">
        <v>43864</v>
      </c>
      <c r="E242" s="47" t="s">
        <v>2989</v>
      </c>
      <c r="F242" s="47" t="s">
        <v>3197</v>
      </c>
      <c r="G242" s="47" t="s">
        <v>2990</v>
      </c>
      <c r="H242" s="47" t="s">
        <v>898</v>
      </c>
      <c r="I242" s="126">
        <v>45.6</v>
      </c>
      <c r="J242" s="47" t="s">
        <v>2690</v>
      </c>
      <c r="K242" s="47" t="s">
        <v>141</v>
      </c>
      <c r="L242" s="105" t="s">
        <v>1677</v>
      </c>
    </row>
    <row r="243" spans="1:12" s="106" customFormat="1">
      <c r="A243" s="58">
        <v>2020</v>
      </c>
      <c r="B243" s="47">
        <v>76</v>
      </c>
      <c r="C243" s="102">
        <v>43845</v>
      </c>
      <c r="D243" s="103">
        <v>43864</v>
      </c>
      <c r="E243" s="47" t="s">
        <v>2995</v>
      </c>
      <c r="F243" s="47" t="s">
        <v>3209</v>
      </c>
      <c r="G243" s="47" t="s">
        <v>2996</v>
      </c>
      <c r="H243" s="47" t="s">
        <v>2997</v>
      </c>
      <c r="I243" s="126">
        <v>55.2</v>
      </c>
      <c r="J243" s="47" t="s">
        <v>2690</v>
      </c>
      <c r="K243" s="47" t="s">
        <v>86</v>
      </c>
      <c r="L243" s="105" t="s">
        <v>2998</v>
      </c>
    </row>
    <row r="244" spans="1:12" s="106" customFormat="1">
      <c r="A244" s="58">
        <v>2020</v>
      </c>
      <c r="B244" s="47">
        <v>140</v>
      </c>
      <c r="C244" s="102">
        <v>43854</v>
      </c>
      <c r="D244" s="103">
        <v>43865</v>
      </c>
      <c r="E244" s="47" t="s">
        <v>2815</v>
      </c>
      <c r="F244" s="47" t="s">
        <v>2741</v>
      </c>
      <c r="G244" s="47" t="s">
        <v>2816</v>
      </c>
      <c r="H244" s="47" t="s">
        <v>2806</v>
      </c>
      <c r="I244" s="126">
        <v>681.6</v>
      </c>
      <c r="J244" s="47" t="s">
        <v>2690</v>
      </c>
      <c r="K244" s="47" t="s">
        <v>79</v>
      </c>
      <c r="L244" s="105" t="s">
        <v>2079</v>
      </c>
    </row>
    <row r="245" spans="1:12" s="106" customFormat="1">
      <c r="A245" s="58">
        <v>2020</v>
      </c>
      <c r="B245" s="47">
        <v>88</v>
      </c>
      <c r="C245" s="102">
        <v>43846</v>
      </c>
      <c r="D245" s="103">
        <v>43866</v>
      </c>
      <c r="E245" s="47" t="s">
        <v>2823</v>
      </c>
      <c r="F245" s="47" t="s">
        <v>3226</v>
      </c>
      <c r="G245" s="47" t="s">
        <v>2824</v>
      </c>
      <c r="H245" s="47" t="s">
        <v>2023</v>
      </c>
      <c r="I245" s="126">
        <v>1196.4000000000001</v>
      </c>
      <c r="J245" s="47" t="s">
        <v>2690</v>
      </c>
      <c r="K245" s="47" t="s">
        <v>115</v>
      </c>
      <c r="L245" s="105" t="s">
        <v>2808</v>
      </c>
    </row>
    <row r="246" spans="1:12" s="106" customFormat="1">
      <c r="A246" s="58">
        <v>2020</v>
      </c>
      <c r="B246" s="47">
        <v>182</v>
      </c>
      <c r="C246" s="102">
        <v>43858</v>
      </c>
      <c r="D246" s="103">
        <v>43866</v>
      </c>
      <c r="E246" s="47" t="s">
        <v>3008</v>
      </c>
      <c r="F246" s="47" t="s">
        <v>3226</v>
      </c>
      <c r="G246" s="47" t="s">
        <v>2824</v>
      </c>
      <c r="H246" s="47" t="s">
        <v>372</v>
      </c>
      <c r="I246" s="126">
        <v>27.6</v>
      </c>
      <c r="J246" s="47" t="s">
        <v>2690</v>
      </c>
      <c r="K246" s="47" t="s">
        <v>79</v>
      </c>
      <c r="L246" s="105" t="s">
        <v>2079</v>
      </c>
    </row>
    <row r="247" spans="1:12" s="106" customFormat="1">
      <c r="A247" s="58">
        <v>2020</v>
      </c>
      <c r="B247" s="47">
        <v>115</v>
      </c>
      <c r="C247" s="102">
        <v>43852</v>
      </c>
      <c r="D247" s="103">
        <v>43867</v>
      </c>
      <c r="E247" s="47" t="s">
        <v>2999</v>
      </c>
      <c r="F247" s="47" t="s">
        <v>2773</v>
      </c>
      <c r="G247" s="47" t="s">
        <v>3000</v>
      </c>
      <c r="H247" s="47" t="s">
        <v>3001</v>
      </c>
      <c r="I247" s="126">
        <v>100.8</v>
      </c>
      <c r="J247" s="47" t="s">
        <v>2690</v>
      </c>
      <c r="K247" s="47" t="s">
        <v>86</v>
      </c>
      <c r="L247" s="105" t="s">
        <v>2998</v>
      </c>
    </row>
    <row r="248" spans="1:12" s="106" customFormat="1">
      <c r="A248" s="58">
        <v>2019</v>
      </c>
      <c r="B248" s="47">
        <v>1158</v>
      </c>
      <c r="C248" s="102">
        <v>43621</v>
      </c>
      <c r="D248" s="103">
        <v>43867</v>
      </c>
      <c r="E248" s="47" t="s">
        <v>2880</v>
      </c>
      <c r="F248" s="47" t="s">
        <v>3143</v>
      </c>
      <c r="G248" s="47" t="s">
        <v>2745</v>
      </c>
      <c r="H248" s="47" t="s">
        <v>2881</v>
      </c>
      <c r="I248" s="126">
        <v>82.8</v>
      </c>
      <c r="J248" s="47" t="s">
        <v>2690</v>
      </c>
      <c r="K248" s="47" t="s">
        <v>2428</v>
      </c>
      <c r="L248" s="105" t="s">
        <v>2429</v>
      </c>
    </row>
    <row r="249" spans="1:12" s="106" customFormat="1">
      <c r="A249" s="58">
        <v>2020</v>
      </c>
      <c r="B249" s="47">
        <v>280</v>
      </c>
      <c r="C249" s="102">
        <v>43867</v>
      </c>
      <c r="D249" s="103">
        <v>43878</v>
      </c>
      <c r="E249" s="47"/>
      <c r="F249" s="47" t="s">
        <v>3206</v>
      </c>
      <c r="G249" s="47" t="s">
        <v>3025</v>
      </c>
      <c r="H249" s="47" t="s">
        <v>302</v>
      </c>
      <c r="I249" s="126">
        <v>55.2</v>
      </c>
      <c r="J249" s="47" t="s">
        <v>2690</v>
      </c>
      <c r="K249" s="47" t="s">
        <v>98</v>
      </c>
      <c r="L249" s="105" t="s">
        <v>1632</v>
      </c>
    </row>
    <row r="250" spans="1:12" s="106" customFormat="1">
      <c r="A250" s="58">
        <v>2020</v>
      </c>
      <c r="B250" s="47">
        <v>272</v>
      </c>
      <c r="C250" s="102">
        <v>43867</v>
      </c>
      <c r="D250" s="103">
        <v>43881</v>
      </c>
      <c r="E250" s="47" t="s">
        <v>2884</v>
      </c>
      <c r="F250" s="47" t="s">
        <v>3143</v>
      </c>
      <c r="G250" s="47" t="s">
        <v>2885</v>
      </c>
      <c r="H250" s="47" t="s">
        <v>2714</v>
      </c>
      <c r="I250" s="126">
        <v>357.6</v>
      </c>
      <c r="J250" s="47" t="s">
        <v>2690</v>
      </c>
      <c r="K250" s="47" t="s">
        <v>116</v>
      </c>
      <c r="L250" s="105" t="s">
        <v>1822</v>
      </c>
    </row>
    <row r="251" spans="1:12" s="106" customFormat="1">
      <c r="A251" s="58">
        <v>2020</v>
      </c>
      <c r="B251" s="47">
        <v>267</v>
      </c>
      <c r="C251" s="102">
        <v>43866</v>
      </c>
      <c r="D251" s="103">
        <v>43882</v>
      </c>
      <c r="E251" s="47" t="s">
        <v>3017</v>
      </c>
      <c r="F251" s="47" t="s">
        <v>3196</v>
      </c>
      <c r="G251" s="47" t="s">
        <v>3018</v>
      </c>
      <c r="H251" s="47" t="s">
        <v>3019</v>
      </c>
      <c r="I251" s="126">
        <v>88.8</v>
      </c>
      <c r="J251" s="47" t="s">
        <v>2690</v>
      </c>
      <c r="K251" s="47" t="s">
        <v>98</v>
      </c>
      <c r="L251" s="105" t="s">
        <v>1632</v>
      </c>
    </row>
    <row r="252" spans="1:12" s="106" customFormat="1">
      <c r="A252" s="58">
        <v>2020</v>
      </c>
      <c r="B252" s="47">
        <v>270</v>
      </c>
      <c r="C252" s="102">
        <v>43867</v>
      </c>
      <c r="D252" s="103">
        <v>43882</v>
      </c>
      <c r="E252" s="47" t="s">
        <v>2700</v>
      </c>
      <c r="F252" s="47" t="s">
        <v>3143</v>
      </c>
      <c r="G252" s="47" t="s">
        <v>2701</v>
      </c>
      <c r="H252" s="47" t="s">
        <v>3023</v>
      </c>
      <c r="I252" s="126">
        <v>55.2</v>
      </c>
      <c r="J252" s="47" t="s">
        <v>2690</v>
      </c>
      <c r="K252" s="47" t="s">
        <v>80</v>
      </c>
      <c r="L252" s="105" t="s">
        <v>2079</v>
      </c>
    </row>
    <row r="253" spans="1:12" s="106" customFormat="1">
      <c r="A253" s="58">
        <v>2020</v>
      </c>
      <c r="B253" s="47">
        <v>318</v>
      </c>
      <c r="C253" s="102">
        <v>43878</v>
      </c>
      <c r="D253" s="103">
        <v>43885</v>
      </c>
      <c r="E253" s="47" t="s">
        <v>3029</v>
      </c>
      <c r="F253" s="47" t="s">
        <v>2773</v>
      </c>
      <c r="G253" s="47" t="s">
        <v>3030</v>
      </c>
      <c r="H253" s="47" t="s">
        <v>3031</v>
      </c>
      <c r="I253" s="126">
        <v>84</v>
      </c>
      <c r="J253" s="47" t="s">
        <v>2690</v>
      </c>
      <c r="K253" s="47" t="s">
        <v>61</v>
      </c>
      <c r="L253" s="105" t="s">
        <v>387</v>
      </c>
    </row>
    <row r="254" spans="1:12" s="106" customFormat="1">
      <c r="A254" s="58">
        <v>2019</v>
      </c>
      <c r="B254" s="47">
        <v>2162</v>
      </c>
      <c r="C254" s="102">
        <v>43829</v>
      </c>
      <c r="D254" s="103">
        <v>43885</v>
      </c>
      <c r="E254" s="47" t="s">
        <v>2987</v>
      </c>
      <c r="F254" s="47" t="s">
        <v>2988</v>
      </c>
      <c r="G254" s="47" t="s">
        <v>2988</v>
      </c>
      <c r="H254" s="47" t="s">
        <v>302</v>
      </c>
      <c r="I254" s="126">
        <v>110.4</v>
      </c>
      <c r="J254" s="47" t="s">
        <v>2690</v>
      </c>
      <c r="K254" s="47" t="s">
        <v>73</v>
      </c>
      <c r="L254" s="105" t="s">
        <v>2918</v>
      </c>
    </row>
    <row r="255" spans="1:12" s="106" customFormat="1">
      <c r="A255" s="58">
        <v>2020</v>
      </c>
      <c r="B255" s="47">
        <v>211</v>
      </c>
      <c r="C255" s="102">
        <v>43861</v>
      </c>
      <c r="D255" s="103">
        <v>43886</v>
      </c>
      <c r="E255" s="47" t="s">
        <v>3015</v>
      </c>
      <c r="F255" s="47" t="s">
        <v>3016</v>
      </c>
      <c r="G255" s="47" t="s">
        <v>3016</v>
      </c>
      <c r="H255" s="47" t="s">
        <v>1910</v>
      </c>
      <c r="I255" s="126">
        <v>45.6</v>
      </c>
      <c r="J255" s="47" t="s">
        <v>2690</v>
      </c>
      <c r="K255" s="47" t="s">
        <v>54</v>
      </c>
      <c r="L255" s="105" t="s">
        <v>919</v>
      </c>
    </row>
    <row r="256" spans="1:12" s="106" customFormat="1">
      <c r="A256" s="58">
        <v>2020</v>
      </c>
      <c r="B256" s="47">
        <v>211</v>
      </c>
      <c r="C256" s="102">
        <v>43861</v>
      </c>
      <c r="D256" s="103">
        <v>43886</v>
      </c>
      <c r="E256" s="47" t="s">
        <v>3011</v>
      </c>
      <c r="F256" s="47" t="s">
        <v>3198</v>
      </c>
      <c r="G256" s="47" t="s">
        <v>3012</v>
      </c>
      <c r="H256" s="47" t="s">
        <v>1910</v>
      </c>
      <c r="I256" s="126">
        <v>45.6</v>
      </c>
      <c r="J256" s="47" t="s">
        <v>2690</v>
      </c>
      <c r="K256" s="47" t="s">
        <v>54</v>
      </c>
      <c r="L256" s="105" t="s">
        <v>919</v>
      </c>
    </row>
    <row r="257" spans="1:12" s="106" customFormat="1">
      <c r="A257" s="58">
        <v>2020</v>
      </c>
      <c r="B257" s="47">
        <v>153</v>
      </c>
      <c r="C257" s="102">
        <v>43854</v>
      </c>
      <c r="D257" s="103">
        <v>43886</v>
      </c>
      <c r="E257" s="47" t="s">
        <v>3005</v>
      </c>
      <c r="F257" s="47" t="s">
        <v>3205</v>
      </c>
      <c r="G257" s="47" t="s">
        <v>3006</v>
      </c>
      <c r="H257" s="47" t="s">
        <v>3007</v>
      </c>
      <c r="I257" s="126">
        <v>110.4</v>
      </c>
      <c r="J257" s="47" t="s">
        <v>2690</v>
      </c>
      <c r="K257" s="47" t="s">
        <v>27</v>
      </c>
      <c r="L257" s="105" t="s">
        <v>944</v>
      </c>
    </row>
    <row r="258" spans="1:12" s="106" customFormat="1">
      <c r="A258" s="58">
        <v>2020</v>
      </c>
      <c r="B258" s="47">
        <v>211</v>
      </c>
      <c r="C258" s="102">
        <v>43861</v>
      </c>
      <c r="D258" s="103">
        <v>43886</v>
      </c>
      <c r="E258" s="47" t="s">
        <v>3009</v>
      </c>
      <c r="F258" s="47" t="s">
        <v>3010</v>
      </c>
      <c r="G258" s="47" t="s">
        <v>3010</v>
      </c>
      <c r="H258" s="47" t="s">
        <v>1910</v>
      </c>
      <c r="I258" s="126">
        <v>45.6</v>
      </c>
      <c r="J258" s="47" t="s">
        <v>2690</v>
      </c>
      <c r="K258" s="47" t="s">
        <v>54</v>
      </c>
      <c r="L258" s="105" t="s">
        <v>919</v>
      </c>
    </row>
    <row r="259" spans="1:12" s="106" customFormat="1">
      <c r="A259" s="58">
        <v>2020</v>
      </c>
      <c r="B259" s="47">
        <v>211</v>
      </c>
      <c r="C259" s="102">
        <v>43861</v>
      </c>
      <c r="D259" s="103">
        <v>43886</v>
      </c>
      <c r="E259" s="47" t="s">
        <v>3013</v>
      </c>
      <c r="F259" s="47" t="s">
        <v>3014</v>
      </c>
      <c r="G259" s="47" t="s">
        <v>3014</v>
      </c>
      <c r="H259" s="47" t="s">
        <v>1910</v>
      </c>
      <c r="I259" s="126">
        <v>45.6</v>
      </c>
      <c r="J259" s="47" t="s">
        <v>2690</v>
      </c>
      <c r="K259" s="47" t="s">
        <v>54</v>
      </c>
      <c r="L259" s="105" t="s">
        <v>919</v>
      </c>
    </row>
    <row r="260" spans="1:12" s="106" customFormat="1">
      <c r="A260" s="58">
        <v>2020</v>
      </c>
      <c r="B260" s="47">
        <v>268</v>
      </c>
      <c r="C260" s="102">
        <v>43866</v>
      </c>
      <c r="D260" s="103">
        <v>43895</v>
      </c>
      <c r="E260" s="47" t="s">
        <v>3020</v>
      </c>
      <c r="F260" s="47" t="s">
        <v>2232</v>
      </c>
      <c r="G260" s="47" t="s">
        <v>3021</v>
      </c>
      <c r="H260" s="47" t="s">
        <v>3022</v>
      </c>
      <c r="I260" s="126">
        <v>27.6</v>
      </c>
      <c r="J260" s="47" t="s">
        <v>2690</v>
      </c>
      <c r="K260" s="47" t="s">
        <v>180</v>
      </c>
      <c r="L260" s="105" t="s">
        <v>1837</v>
      </c>
    </row>
    <row r="261" spans="1:12" s="106" customFormat="1">
      <c r="A261" s="58">
        <v>2020</v>
      </c>
      <c r="B261" s="47">
        <v>255</v>
      </c>
      <c r="C261" s="102">
        <v>43866</v>
      </c>
      <c r="D261" s="103">
        <v>43896</v>
      </c>
      <c r="E261" s="47" t="s">
        <v>2725</v>
      </c>
      <c r="F261" s="47" t="s">
        <v>3200</v>
      </c>
      <c r="G261" s="47" t="s">
        <v>2726</v>
      </c>
      <c r="H261" s="47" t="s">
        <v>2724</v>
      </c>
      <c r="I261" s="126">
        <v>55.2</v>
      </c>
      <c r="J261" s="47" t="s">
        <v>2690</v>
      </c>
      <c r="K261" s="47" t="s">
        <v>105</v>
      </c>
      <c r="L261" s="105" t="s">
        <v>2932</v>
      </c>
    </row>
    <row r="262" spans="1:12" s="106" customFormat="1">
      <c r="A262" s="58">
        <v>2020</v>
      </c>
      <c r="B262" s="47">
        <v>139</v>
      </c>
      <c r="C262" s="102">
        <v>43854</v>
      </c>
      <c r="D262" s="103">
        <v>43896</v>
      </c>
      <c r="E262" s="47"/>
      <c r="F262" s="47" t="s">
        <v>3216</v>
      </c>
      <c r="G262" s="47" t="s">
        <v>3003</v>
      </c>
      <c r="H262" s="47" t="s">
        <v>3004</v>
      </c>
      <c r="I262" s="126">
        <v>386.4</v>
      </c>
      <c r="J262" s="47" t="s">
        <v>2690</v>
      </c>
      <c r="K262" s="47" t="s">
        <v>61</v>
      </c>
      <c r="L262" s="105" t="s">
        <v>387</v>
      </c>
    </row>
    <row r="263" spans="1:12" s="106" customFormat="1">
      <c r="A263" s="58">
        <v>2020</v>
      </c>
      <c r="B263" s="47">
        <v>271</v>
      </c>
      <c r="C263" s="102">
        <v>43867</v>
      </c>
      <c r="D263" s="103">
        <v>43900</v>
      </c>
      <c r="E263" s="47" t="s">
        <v>2695</v>
      </c>
      <c r="F263" s="47" t="s">
        <v>3143</v>
      </c>
      <c r="G263" s="47" t="s">
        <v>2696</v>
      </c>
      <c r="H263" s="47" t="s">
        <v>3024</v>
      </c>
      <c r="I263" s="126">
        <v>368.4</v>
      </c>
      <c r="J263" s="47" t="s">
        <v>2690</v>
      </c>
      <c r="K263" s="47" t="s">
        <v>80</v>
      </c>
      <c r="L263" s="105" t="s">
        <v>2079</v>
      </c>
    </row>
    <row r="264" spans="1:12" s="106" customFormat="1">
      <c r="A264" s="58">
        <v>2020</v>
      </c>
      <c r="B264" s="47">
        <v>408</v>
      </c>
      <c r="C264" s="102">
        <v>43887</v>
      </c>
      <c r="D264" s="103">
        <v>43901</v>
      </c>
      <c r="E264" s="47" t="s">
        <v>2825</v>
      </c>
      <c r="F264" s="47" t="s">
        <v>2773</v>
      </c>
      <c r="G264" s="47" t="s">
        <v>2826</v>
      </c>
      <c r="H264" s="47" t="s">
        <v>2364</v>
      </c>
      <c r="I264" s="126">
        <v>45.6</v>
      </c>
      <c r="J264" s="47" t="s">
        <v>2690</v>
      </c>
      <c r="K264" s="47" t="s">
        <v>60</v>
      </c>
      <c r="L264" s="105" t="s">
        <v>1311</v>
      </c>
    </row>
    <row r="265" spans="1:12" s="106" customFormat="1">
      <c r="A265" s="58">
        <v>2020</v>
      </c>
      <c r="B265" s="47">
        <v>409</v>
      </c>
      <c r="C265" s="102">
        <v>43887</v>
      </c>
      <c r="D265" s="103">
        <v>43901</v>
      </c>
      <c r="E265" s="47"/>
      <c r="F265" s="47" t="s">
        <v>2773</v>
      </c>
      <c r="G265" s="47" t="s">
        <v>3035</v>
      </c>
      <c r="H265" s="47" t="s">
        <v>2364</v>
      </c>
      <c r="I265" s="126">
        <v>45.6</v>
      </c>
      <c r="J265" s="47" t="s">
        <v>2690</v>
      </c>
      <c r="K265" s="47" t="s">
        <v>125</v>
      </c>
      <c r="L265" s="105" t="s">
        <v>568</v>
      </c>
    </row>
    <row r="266" spans="1:12" s="106" customFormat="1">
      <c r="A266" s="58">
        <v>2020</v>
      </c>
      <c r="B266" s="47">
        <v>421</v>
      </c>
      <c r="C266" s="102">
        <v>43887</v>
      </c>
      <c r="D266" s="103">
        <v>43901</v>
      </c>
      <c r="E266" s="47" t="s">
        <v>2802</v>
      </c>
      <c r="F266" s="47" t="s">
        <v>3226</v>
      </c>
      <c r="G266" s="47" t="s">
        <v>2803</v>
      </c>
      <c r="H266" s="47" t="s">
        <v>2023</v>
      </c>
      <c r="I266" s="126">
        <v>189.6</v>
      </c>
      <c r="J266" s="47" t="s">
        <v>2690</v>
      </c>
      <c r="K266" s="47" t="s">
        <v>116</v>
      </c>
      <c r="L266" s="105" t="s">
        <v>1822</v>
      </c>
    </row>
    <row r="267" spans="1:12" s="106" customFormat="1">
      <c r="A267" s="58">
        <v>2020</v>
      </c>
      <c r="B267" s="47">
        <v>448</v>
      </c>
      <c r="C267" s="102">
        <v>43895</v>
      </c>
      <c r="D267" s="103">
        <v>43904</v>
      </c>
      <c r="E267" s="47" t="s">
        <v>1830</v>
      </c>
      <c r="F267" s="47" t="s">
        <v>3215</v>
      </c>
      <c r="G267" s="47" t="s">
        <v>1831</v>
      </c>
      <c r="H267" s="47" t="s">
        <v>3037</v>
      </c>
      <c r="I267" s="126">
        <v>2988</v>
      </c>
      <c r="J267" s="47" t="s">
        <v>2690</v>
      </c>
      <c r="K267" s="47" t="s">
        <v>116</v>
      </c>
      <c r="L267" s="105" t="s">
        <v>1822</v>
      </c>
    </row>
    <row r="268" spans="1:12" s="106" customFormat="1">
      <c r="A268" s="58">
        <v>2020</v>
      </c>
      <c r="B268" s="47">
        <v>281</v>
      </c>
      <c r="C268" s="102">
        <v>43867</v>
      </c>
      <c r="D268" s="103">
        <v>43906</v>
      </c>
      <c r="E268" s="47" t="s">
        <v>3026</v>
      </c>
      <c r="F268" s="47" t="s">
        <v>3027</v>
      </c>
      <c r="G268" s="47" t="s">
        <v>3027</v>
      </c>
      <c r="H268" s="47" t="s">
        <v>3028</v>
      </c>
      <c r="I268" s="126">
        <v>82.8</v>
      </c>
      <c r="J268" s="47" t="s">
        <v>2690</v>
      </c>
      <c r="K268" s="47" t="s">
        <v>37</v>
      </c>
      <c r="L268" s="105" t="s">
        <v>782</v>
      </c>
    </row>
    <row r="269" spans="1:12" s="106" customFormat="1">
      <c r="A269" s="58">
        <v>2020</v>
      </c>
      <c r="B269" s="47">
        <v>391</v>
      </c>
      <c r="C269" s="102">
        <v>43885</v>
      </c>
      <c r="D269" s="103">
        <v>43907</v>
      </c>
      <c r="E269" s="47" t="s">
        <v>2132</v>
      </c>
      <c r="F269" s="47" t="s">
        <v>2133</v>
      </c>
      <c r="G269" s="47" t="s">
        <v>2133</v>
      </c>
      <c r="H269" s="47" t="s">
        <v>3034</v>
      </c>
      <c r="I269" s="126">
        <v>27.6</v>
      </c>
      <c r="J269" s="47" t="s">
        <v>2690</v>
      </c>
      <c r="K269" s="47" t="s">
        <v>52</v>
      </c>
      <c r="L269" s="105" t="s">
        <v>319</v>
      </c>
    </row>
    <row r="270" spans="1:12" s="106" customFormat="1">
      <c r="A270" s="58">
        <v>2020</v>
      </c>
      <c r="B270" s="47">
        <v>487</v>
      </c>
      <c r="C270" s="102">
        <v>43896</v>
      </c>
      <c r="D270" s="103">
        <v>43908</v>
      </c>
      <c r="E270" s="47" t="s">
        <v>3043</v>
      </c>
      <c r="F270" s="47" t="s">
        <v>3044</v>
      </c>
      <c r="G270" s="47" t="s">
        <v>3044</v>
      </c>
      <c r="H270" s="47" t="s">
        <v>3045</v>
      </c>
      <c r="I270" s="126">
        <v>27.6</v>
      </c>
      <c r="J270" s="47" t="s">
        <v>2690</v>
      </c>
      <c r="K270" s="47" t="s">
        <v>54</v>
      </c>
      <c r="L270" s="105" t="s">
        <v>919</v>
      </c>
    </row>
    <row r="271" spans="1:12" s="106" customFormat="1">
      <c r="A271" s="58">
        <v>2020</v>
      </c>
      <c r="B271" s="47">
        <v>442</v>
      </c>
      <c r="C271" s="102">
        <v>43892</v>
      </c>
      <c r="D271" s="103">
        <v>43908</v>
      </c>
      <c r="E271" s="47" t="s">
        <v>2132</v>
      </c>
      <c r="F271" s="47" t="s">
        <v>2133</v>
      </c>
      <c r="G271" s="47" t="s">
        <v>2133</v>
      </c>
      <c r="H271" s="47" t="s">
        <v>372</v>
      </c>
      <c r="I271" s="126">
        <v>27.6</v>
      </c>
      <c r="J271" s="47" t="s">
        <v>2690</v>
      </c>
      <c r="K271" s="47" t="s">
        <v>52</v>
      </c>
      <c r="L271" s="105" t="s">
        <v>319</v>
      </c>
    </row>
    <row r="272" spans="1:12" s="106" customFormat="1">
      <c r="A272" s="58">
        <v>2020</v>
      </c>
      <c r="B272" s="47">
        <v>443</v>
      </c>
      <c r="C272" s="102">
        <v>43892</v>
      </c>
      <c r="D272" s="103">
        <v>43908</v>
      </c>
      <c r="E272" s="47" t="s">
        <v>1830</v>
      </c>
      <c r="F272" s="47" t="s">
        <v>3215</v>
      </c>
      <c r="G272" s="47" t="s">
        <v>1831</v>
      </c>
      <c r="H272" s="47" t="s">
        <v>372</v>
      </c>
      <c r="I272" s="126">
        <v>27.6</v>
      </c>
      <c r="J272" s="47" t="s">
        <v>2690</v>
      </c>
      <c r="K272" s="47" t="s">
        <v>116</v>
      </c>
      <c r="L272" s="105" t="s">
        <v>1822</v>
      </c>
    </row>
    <row r="273" spans="1:12" s="106" customFormat="1">
      <c r="A273" s="58">
        <v>2020</v>
      </c>
      <c r="B273" s="47">
        <v>444</v>
      </c>
      <c r="C273" s="102">
        <v>43892</v>
      </c>
      <c r="D273" s="103">
        <v>43908</v>
      </c>
      <c r="E273" s="47" t="s">
        <v>2804</v>
      </c>
      <c r="F273" s="47" t="s">
        <v>3226</v>
      </c>
      <c r="G273" s="47" t="s">
        <v>2805</v>
      </c>
      <c r="H273" s="47" t="s">
        <v>372</v>
      </c>
      <c r="I273" s="126">
        <v>27.6</v>
      </c>
      <c r="J273" s="47" t="s">
        <v>2690</v>
      </c>
      <c r="K273" s="47" t="s">
        <v>116</v>
      </c>
      <c r="L273" s="105" t="s">
        <v>1822</v>
      </c>
    </row>
    <row r="274" spans="1:12" s="106" customFormat="1">
      <c r="A274" s="58">
        <v>2020</v>
      </c>
      <c r="B274" s="47">
        <v>502</v>
      </c>
      <c r="C274" s="102">
        <v>43896</v>
      </c>
      <c r="D274" s="103">
        <v>43909</v>
      </c>
      <c r="E274" s="47" t="s">
        <v>2882</v>
      </c>
      <c r="F274" s="47" t="s">
        <v>3202</v>
      </c>
      <c r="G274" s="47" t="s">
        <v>2423</v>
      </c>
      <c r="H274" s="47" t="s">
        <v>2883</v>
      </c>
      <c r="I274" s="126">
        <v>572.4</v>
      </c>
      <c r="J274" s="47" t="s">
        <v>2690</v>
      </c>
      <c r="K274" s="47" t="s">
        <v>61</v>
      </c>
      <c r="L274" s="105" t="s">
        <v>387</v>
      </c>
    </row>
    <row r="275" spans="1:12" s="106" customFormat="1">
      <c r="A275" s="58">
        <v>2020</v>
      </c>
      <c r="B275" s="47">
        <v>422</v>
      </c>
      <c r="C275" s="102">
        <v>43887</v>
      </c>
      <c r="D275" s="103">
        <v>43909</v>
      </c>
      <c r="E275" s="47" t="s">
        <v>2356</v>
      </c>
      <c r="F275" s="47" t="s">
        <v>3143</v>
      </c>
      <c r="G275" s="47" t="s">
        <v>2389</v>
      </c>
      <c r="H275" s="47" t="s">
        <v>3036</v>
      </c>
      <c r="I275" s="126">
        <v>55.2</v>
      </c>
      <c r="J275" s="47" t="s">
        <v>2690</v>
      </c>
      <c r="K275" s="47" t="s">
        <v>115</v>
      </c>
      <c r="L275" s="105" t="s">
        <v>2808</v>
      </c>
    </row>
    <row r="276" spans="1:12" s="106" customFormat="1">
      <c r="A276" s="58">
        <v>2020</v>
      </c>
      <c r="B276" s="47">
        <v>535</v>
      </c>
      <c r="C276" s="102">
        <v>43901</v>
      </c>
      <c r="D276" s="103">
        <v>43915</v>
      </c>
      <c r="E276" s="47" t="s">
        <v>2889</v>
      </c>
      <c r="F276" s="47" t="s">
        <v>2890</v>
      </c>
      <c r="G276" s="47" t="s">
        <v>2890</v>
      </c>
      <c r="H276" s="47" t="s">
        <v>3049</v>
      </c>
      <c r="I276" s="126">
        <v>1641.6</v>
      </c>
      <c r="J276" s="47" t="s">
        <v>2690</v>
      </c>
      <c r="K276" s="47" t="s">
        <v>59</v>
      </c>
      <c r="L276" s="105" t="s">
        <v>679</v>
      </c>
    </row>
    <row r="277" spans="1:12" s="106" customFormat="1">
      <c r="A277" s="58">
        <v>2020</v>
      </c>
      <c r="B277" s="47">
        <v>483</v>
      </c>
      <c r="C277" s="102">
        <v>43896</v>
      </c>
      <c r="D277" s="103">
        <v>43916</v>
      </c>
      <c r="E277" s="47" t="s">
        <v>2772</v>
      </c>
      <c r="F277" s="47" t="s">
        <v>2773</v>
      </c>
      <c r="G277" s="47" t="s">
        <v>2773</v>
      </c>
      <c r="H277" s="47" t="s">
        <v>2364</v>
      </c>
      <c r="I277" s="126">
        <v>45.6</v>
      </c>
      <c r="J277" s="47" t="s">
        <v>2690</v>
      </c>
      <c r="K277" s="47" t="s">
        <v>84</v>
      </c>
      <c r="L277" s="105" t="s">
        <v>1397</v>
      </c>
    </row>
    <row r="278" spans="1:12" s="106" customFormat="1">
      <c r="A278" s="58">
        <v>2020</v>
      </c>
      <c r="B278" s="47">
        <v>483</v>
      </c>
      <c r="C278" s="102">
        <v>43896</v>
      </c>
      <c r="D278" s="103">
        <v>43916</v>
      </c>
      <c r="E278" s="47" t="s">
        <v>2774</v>
      </c>
      <c r="F278" s="47" t="s">
        <v>2773</v>
      </c>
      <c r="G278" s="47" t="s">
        <v>2773</v>
      </c>
      <c r="H278" s="47" t="s">
        <v>2364</v>
      </c>
      <c r="I278" s="126">
        <v>45.6</v>
      </c>
      <c r="J278" s="47" t="s">
        <v>2690</v>
      </c>
      <c r="K278" s="47" t="s">
        <v>84</v>
      </c>
      <c r="L278" s="105" t="s">
        <v>1397</v>
      </c>
    </row>
    <row r="279" spans="1:12" s="106" customFormat="1">
      <c r="A279" s="58">
        <v>2020</v>
      </c>
      <c r="B279" s="47">
        <v>483</v>
      </c>
      <c r="C279" s="102">
        <v>43896</v>
      </c>
      <c r="D279" s="103">
        <v>43916</v>
      </c>
      <c r="E279" s="47" t="s">
        <v>2775</v>
      </c>
      <c r="F279" s="47" t="s">
        <v>2773</v>
      </c>
      <c r="G279" s="47" t="s">
        <v>2773</v>
      </c>
      <c r="H279" s="47" t="s">
        <v>2364</v>
      </c>
      <c r="I279" s="126">
        <v>45.6</v>
      </c>
      <c r="J279" s="47" t="s">
        <v>2690</v>
      </c>
      <c r="K279" s="47" t="s">
        <v>84</v>
      </c>
      <c r="L279" s="105" t="s">
        <v>1397</v>
      </c>
    </row>
    <row r="280" spans="1:12" s="106" customFormat="1">
      <c r="A280" s="58">
        <v>2020</v>
      </c>
      <c r="B280" s="47">
        <v>483</v>
      </c>
      <c r="C280" s="102">
        <v>43896</v>
      </c>
      <c r="D280" s="103">
        <v>43916</v>
      </c>
      <c r="E280" s="47" t="s">
        <v>2770</v>
      </c>
      <c r="F280" s="47" t="s">
        <v>2773</v>
      </c>
      <c r="G280" s="47" t="s">
        <v>2771</v>
      </c>
      <c r="H280" s="47" t="s">
        <v>2364</v>
      </c>
      <c r="I280" s="126">
        <v>45.6</v>
      </c>
      <c r="J280" s="47" t="s">
        <v>2690</v>
      </c>
      <c r="K280" s="47" t="s">
        <v>84</v>
      </c>
      <c r="L280" s="105" t="s">
        <v>1397</v>
      </c>
    </row>
    <row r="281" spans="1:12" s="106" customFormat="1">
      <c r="A281" s="58">
        <v>2020</v>
      </c>
      <c r="B281" s="47">
        <v>460</v>
      </c>
      <c r="C281" s="102">
        <v>43896</v>
      </c>
      <c r="D281" s="103">
        <v>43916</v>
      </c>
      <c r="E281" s="47" t="s">
        <v>3040</v>
      </c>
      <c r="F281" s="47" t="s">
        <v>3041</v>
      </c>
      <c r="G281" s="47" t="s">
        <v>3041</v>
      </c>
      <c r="H281" s="47" t="s">
        <v>3042</v>
      </c>
      <c r="I281" s="126">
        <v>82.8</v>
      </c>
      <c r="J281" s="47" t="s">
        <v>2690</v>
      </c>
      <c r="K281" s="47" t="s">
        <v>53</v>
      </c>
      <c r="L281" s="105" t="s">
        <v>377</v>
      </c>
    </row>
    <row r="282" spans="1:12" s="106" customFormat="1">
      <c r="A282" s="58">
        <v>2020</v>
      </c>
      <c r="B282" s="47">
        <v>526</v>
      </c>
      <c r="C282" s="102">
        <v>43901</v>
      </c>
      <c r="D282" s="103">
        <v>43917</v>
      </c>
      <c r="E282" s="47" t="s">
        <v>2884</v>
      </c>
      <c r="F282" s="47" t="s">
        <v>3143</v>
      </c>
      <c r="G282" s="47" t="s">
        <v>2885</v>
      </c>
      <c r="H282" s="47" t="s">
        <v>3036</v>
      </c>
      <c r="I282" s="126">
        <v>484.8</v>
      </c>
      <c r="J282" s="47" t="s">
        <v>2690</v>
      </c>
      <c r="K282" s="47" t="s">
        <v>116</v>
      </c>
      <c r="L282" s="105" t="s">
        <v>1822</v>
      </c>
    </row>
    <row r="283" spans="1:12" s="106" customFormat="1">
      <c r="A283" s="58">
        <v>2020</v>
      </c>
      <c r="B283" s="47">
        <v>604</v>
      </c>
      <c r="C283" s="102">
        <v>43921</v>
      </c>
      <c r="D283" s="103">
        <v>43930</v>
      </c>
      <c r="E283" s="47" t="s">
        <v>2999</v>
      </c>
      <c r="F283" s="47" t="s">
        <v>2773</v>
      </c>
      <c r="G283" s="47" t="s">
        <v>3000</v>
      </c>
      <c r="H283" s="47" t="s">
        <v>3054</v>
      </c>
      <c r="I283" s="126">
        <v>55.2</v>
      </c>
      <c r="J283" s="47" t="s">
        <v>2690</v>
      </c>
      <c r="K283" s="47" t="s">
        <v>86</v>
      </c>
      <c r="L283" s="105" t="s">
        <v>2998</v>
      </c>
    </row>
    <row r="284" spans="1:12" s="106" customFormat="1">
      <c r="A284" s="58">
        <v>2020</v>
      </c>
      <c r="B284" s="47">
        <v>608</v>
      </c>
      <c r="C284" s="102">
        <v>43922</v>
      </c>
      <c r="D284" s="103">
        <v>43930</v>
      </c>
      <c r="E284" s="47" t="s">
        <v>2884</v>
      </c>
      <c r="F284" s="47" t="s">
        <v>3143</v>
      </c>
      <c r="G284" s="47" t="s">
        <v>2885</v>
      </c>
      <c r="H284" s="47" t="s">
        <v>372</v>
      </c>
      <c r="I284" s="126">
        <v>27.6</v>
      </c>
      <c r="J284" s="47" t="s">
        <v>2690</v>
      </c>
      <c r="K284" s="47" t="s">
        <v>116</v>
      </c>
      <c r="L284" s="105" t="s">
        <v>1822</v>
      </c>
    </row>
    <row r="285" spans="1:12" s="106" customFormat="1">
      <c r="A285" s="58">
        <v>2020</v>
      </c>
      <c r="B285" s="47">
        <v>603</v>
      </c>
      <c r="C285" s="102">
        <v>43921</v>
      </c>
      <c r="D285" s="103">
        <v>43930</v>
      </c>
      <c r="E285" s="47" t="s">
        <v>1223</v>
      </c>
      <c r="F285" s="47" t="s">
        <v>1224</v>
      </c>
      <c r="G285" s="47" t="s">
        <v>1224</v>
      </c>
      <c r="H285" s="47" t="s">
        <v>302</v>
      </c>
      <c r="I285" s="126">
        <v>128.4</v>
      </c>
      <c r="J285" s="47" t="s">
        <v>2690</v>
      </c>
      <c r="K285" s="47" t="s">
        <v>86</v>
      </c>
      <c r="L285" s="105" t="s">
        <v>2998</v>
      </c>
    </row>
    <row r="286" spans="1:12" s="106" customFormat="1">
      <c r="A286" s="58">
        <v>2019</v>
      </c>
      <c r="B286" s="47">
        <v>777</v>
      </c>
      <c r="C286" s="102">
        <v>43570</v>
      </c>
      <c r="D286" s="103">
        <v>43935</v>
      </c>
      <c r="E286" s="47" t="s">
        <v>1590</v>
      </c>
      <c r="F286" s="47" t="s">
        <v>3203</v>
      </c>
      <c r="G286" s="47" t="s">
        <v>1591</v>
      </c>
      <c r="H286" s="47" t="s">
        <v>2843</v>
      </c>
      <c r="I286" s="126">
        <v>165.5</v>
      </c>
      <c r="J286" s="47" t="s">
        <v>2690</v>
      </c>
      <c r="K286" s="47" t="s">
        <v>35</v>
      </c>
      <c r="L286" s="105" t="s">
        <v>328</v>
      </c>
    </row>
    <row r="287" spans="1:12" s="106" customFormat="1">
      <c r="A287" s="58">
        <v>2020</v>
      </c>
      <c r="B287" s="47">
        <v>609</v>
      </c>
      <c r="C287" s="102">
        <v>43922</v>
      </c>
      <c r="D287" s="103">
        <v>43935</v>
      </c>
      <c r="E287" s="47" t="s">
        <v>2884</v>
      </c>
      <c r="F287" s="47" t="s">
        <v>3143</v>
      </c>
      <c r="G287" s="47" t="s">
        <v>2885</v>
      </c>
      <c r="H287" s="47" t="s">
        <v>398</v>
      </c>
      <c r="I287" s="126">
        <v>3552</v>
      </c>
      <c r="J287" s="47" t="s">
        <v>2690</v>
      </c>
      <c r="K287" s="47" t="s">
        <v>116</v>
      </c>
      <c r="L287" s="105" t="s">
        <v>1822</v>
      </c>
    </row>
    <row r="288" spans="1:12" s="106" customFormat="1">
      <c r="A288" s="58">
        <v>2020</v>
      </c>
      <c r="B288" s="47">
        <v>606</v>
      </c>
      <c r="C288" s="102">
        <v>43922</v>
      </c>
      <c r="D288" s="103">
        <v>43935</v>
      </c>
      <c r="E288" s="47" t="s">
        <v>2802</v>
      </c>
      <c r="F288" s="47" t="s">
        <v>3226</v>
      </c>
      <c r="G288" s="47" t="s">
        <v>2803</v>
      </c>
      <c r="H288" s="47" t="s">
        <v>372</v>
      </c>
      <c r="I288" s="126">
        <v>27.6</v>
      </c>
      <c r="J288" s="47" t="s">
        <v>2690</v>
      </c>
      <c r="K288" s="47" t="s">
        <v>116</v>
      </c>
      <c r="L288" s="105" t="s">
        <v>1822</v>
      </c>
    </row>
    <row r="289" spans="1:12" s="106" customFormat="1">
      <c r="A289" s="58">
        <v>2020</v>
      </c>
      <c r="B289" s="47">
        <v>607</v>
      </c>
      <c r="C289" s="102">
        <v>43922</v>
      </c>
      <c r="D289" s="103">
        <v>43935</v>
      </c>
      <c r="E289" s="47" t="s">
        <v>2802</v>
      </c>
      <c r="F289" s="47" t="s">
        <v>3226</v>
      </c>
      <c r="G289" s="47" t="s">
        <v>2803</v>
      </c>
      <c r="H289" s="47" t="s">
        <v>398</v>
      </c>
      <c r="I289" s="126">
        <v>82.8</v>
      </c>
      <c r="J289" s="47" t="s">
        <v>2690</v>
      </c>
      <c r="K289" s="47" t="s">
        <v>116</v>
      </c>
      <c r="L289" s="105" t="s">
        <v>1822</v>
      </c>
    </row>
    <row r="290" spans="1:12" s="106" customFormat="1">
      <c r="A290" s="58">
        <v>2020</v>
      </c>
      <c r="B290" s="47">
        <v>576</v>
      </c>
      <c r="C290" s="102">
        <v>43913</v>
      </c>
      <c r="D290" s="103">
        <v>43937</v>
      </c>
      <c r="E290" s="47" t="s">
        <v>3050</v>
      </c>
      <c r="F290" s="47" t="s">
        <v>3203</v>
      </c>
      <c r="G290" s="47" t="s">
        <v>3051</v>
      </c>
      <c r="H290" s="47" t="s">
        <v>898</v>
      </c>
      <c r="I290" s="126">
        <v>330</v>
      </c>
      <c r="J290" s="47" t="s">
        <v>2690</v>
      </c>
      <c r="K290" s="47" t="s">
        <v>28</v>
      </c>
      <c r="L290" s="105" t="s">
        <v>689</v>
      </c>
    </row>
    <row r="291" spans="1:12" s="106" customFormat="1">
      <c r="A291" s="58">
        <v>2020</v>
      </c>
      <c r="B291" s="47">
        <v>577</v>
      </c>
      <c r="C291" s="102">
        <v>43913</v>
      </c>
      <c r="D291" s="103">
        <v>43937</v>
      </c>
      <c r="E291" s="47" t="s">
        <v>3052</v>
      </c>
      <c r="F291" s="47" t="s">
        <v>3203</v>
      </c>
      <c r="G291" s="47" t="s">
        <v>3051</v>
      </c>
      <c r="H291" s="47" t="s">
        <v>898</v>
      </c>
      <c r="I291" s="126">
        <v>330</v>
      </c>
      <c r="J291" s="47" t="s">
        <v>2690</v>
      </c>
      <c r="K291" s="47" t="s">
        <v>28</v>
      </c>
      <c r="L291" s="105" t="s">
        <v>689</v>
      </c>
    </row>
    <row r="292" spans="1:12" s="106" customFormat="1">
      <c r="A292" s="58">
        <v>2020</v>
      </c>
      <c r="B292" s="47">
        <v>578</v>
      </c>
      <c r="C292" s="102">
        <v>43913</v>
      </c>
      <c r="D292" s="103">
        <v>43937</v>
      </c>
      <c r="E292" s="47" t="s">
        <v>3053</v>
      </c>
      <c r="F292" s="47" t="s">
        <v>3203</v>
      </c>
      <c r="G292" s="47" t="s">
        <v>3051</v>
      </c>
      <c r="H292" s="47" t="s">
        <v>898</v>
      </c>
      <c r="I292" s="126">
        <v>27.6</v>
      </c>
      <c r="J292" s="47" t="s">
        <v>2690</v>
      </c>
      <c r="K292" s="47" t="s">
        <v>28</v>
      </c>
      <c r="L292" s="105" t="s">
        <v>689</v>
      </c>
    </row>
    <row r="293" spans="1:12" s="106" customFormat="1">
      <c r="A293" s="58">
        <v>2020</v>
      </c>
      <c r="B293" s="47">
        <v>456</v>
      </c>
      <c r="C293" s="102">
        <v>43896</v>
      </c>
      <c r="D293" s="103">
        <v>43937</v>
      </c>
      <c r="E293" s="47" t="s">
        <v>3038</v>
      </c>
      <c r="F293" s="47" t="s">
        <v>3039</v>
      </c>
      <c r="G293" s="47" t="s">
        <v>3039</v>
      </c>
      <c r="H293" s="47" t="s">
        <v>2589</v>
      </c>
      <c r="I293" s="126">
        <v>315.60000000000002</v>
      </c>
      <c r="J293" s="47" t="s">
        <v>2690</v>
      </c>
      <c r="K293" s="47" t="s">
        <v>29</v>
      </c>
      <c r="L293" s="105" t="s">
        <v>315</v>
      </c>
    </row>
    <row r="294" spans="1:12" s="106" customFormat="1">
      <c r="A294" s="58">
        <v>2020</v>
      </c>
      <c r="B294" s="47">
        <v>256</v>
      </c>
      <c r="C294" s="102">
        <v>43866</v>
      </c>
      <c r="D294" s="103">
        <v>43945</v>
      </c>
      <c r="E294" s="47" t="s">
        <v>2715</v>
      </c>
      <c r="F294" s="47" t="s">
        <v>2773</v>
      </c>
      <c r="G294" s="47" t="s">
        <v>2716</v>
      </c>
      <c r="H294" s="47" t="s">
        <v>2717</v>
      </c>
      <c r="I294" s="126">
        <v>45.6</v>
      </c>
      <c r="J294" s="47" t="s">
        <v>2690</v>
      </c>
      <c r="K294" s="47" t="s">
        <v>105</v>
      </c>
      <c r="L294" s="105" t="s">
        <v>2932</v>
      </c>
    </row>
    <row r="295" spans="1:12" s="106" customFormat="1">
      <c r="A295" s="58">
        <v>2020</v>
      </c>
      <c r="B295" s="47">
        <v>138</v>
      </c>
      <c r="C295" s="102">
        <v>43854</v>
      </c>
      <c r="D295" s="103">
        <v>43945</v>
      </c>
      <c r="E295" s="47"/>
      <c r="F295" s="47" t="s">
        <v>2773</v>
      </c>
      <c r="G295" s="47" t="s">
        <v>3002</v>
      </c>
      <c r="H295" s="47" t="s">
        <v>2717</v>
      </c>
      <c r="I295" s="126">
        <v>912</v>
      </c>
      <c r="J295" s="47" t="s">
        <v>2690</v>
      </c>
      <c r="K295" s="47" t="s">
        <v>61</v>
      </c>
      <c r="L295" s="105" t="s">
        <v>387</v>
      </c>
    </row>
    <row r="296" spans="1:12" s="106" customFormat="1">
      <c r="A296" s="58">
        <v>2020</v>
      </c>
      <c r="B296" s="47">
        <v>256</v>
      </c>
      <c r="C296" s="102">
        <v>43866</v>
      </c>
      <c r="D296" s="103">
        <v>43945</v>
      </c>
      <c r="E296" s="47" t="s">
        <v>2720</v>
      </c>
      <c r="F296" s="47" t="s">
        <v>2721</v>
      </c>
      <c r="G296" s="47" t="s">
        <v>2721</v>
      </c>
      <c r="H296" s="47" t="s">
        <v>2717</v>
      </c>
      <c r="I296" s="126">
        <v>45.6</v>
      </c>
      <c r="J296" s="47" t="s">
        <v>2690</v>
      </c>
      <c r="K296" s="47" t="s">
        <v>105</v>
      </c>
      <c r="L296" s="105" t="s">
        <v>2932</v>
      </c>
    </row>
    <row r="297" spans="1:12" s="106" customFormat="1">
      <c r="A297" s="58">
        <v>2020</v>
      </c>
      <c r="B297" s="47">
        <v>619</v>
      </c>
      <c r="C297" s="102">
        <v>43927</v>
      </c>
      <c r="D297" s="103">
        <v>43955</v>
      </c>
      <c r="E297" s="47" t="s">
        <v>3055</v>
      </c>
      <c r="F297" s="47" t="s">
        <v>326</v>
      </c>
      <c r="G297" s="47" t="s">
        <v>326</v>
      </c>
      <c r="H297" s="47" t="s">
        <v>3056</v>
      </c>
      <c r="I297" s="126">
        <v>84.6</v>
      </c>
      <c r="J297" s="47" t="s">
        <v>2690</v>
      </c>
      <c r="K297" s="47" t="s">
        <v>26</v>
      </c>
      <c r="L297" s="105" t="s">
        <v>2072</v>
      </c>
    </row>
    <row r="298" spans="1:12" s="106" customFormat="1">
      <c r="A298" s="58">
        <v>2020</v>
      </c>
      <c r="B298" s="47">
        <v>619</v>
      </c>
      <c r="C298" s="102">
        <v>43927</v>
      </c>
      <c r="D298" s="103">
        <v>43955</v>
      </c>
      <c r="E298" s="47" t="s">
        <v>643</v>
      </c>
      <c r="F298" s="47" t="s">
        <v>326</v>
      </c>
      <c r="G298" s="47" t="s">
        <v>326</v>
      </c>
      <c r="H298" s="47" t="s">
        <v>3056</v>
      </c>
      <c r="I298" s="126">
        <v>84.6</v>
      </c>
      <c r="J298" s="47" t="s">
        <v>2690</v>
      </c>
      <c r="K298" s="47" t="s">
        <v>26</v>
      </c>
      <c r="L298" s="105" t="s">
        <v>2072</v>
      </c>
    </row>
    <row r="299" spans="1:12" s="106" customFormat="1">
      <c r="A299" s="58">
        <v>2020</v>
      </c>
      <c r="B299" s="47">
        <v>670</v>
      </c>
      <c r="C299" s="102">
        <v>43936</v>
      </c>
      <c r="D299" s="103">
        <v>43956</v>
      </c>
      <c r="E299" s="47" t="s">
        <v>3059</v>
      </c>
      <c r="F299" s="47" t="s">
        <v>3060</v>
      </c>
      <c r="G299" s="47" t="s">
        <v>3060</v>
      </c>
      <c r="H299" s="47" t="s">
        <v>3061</v>
      </c>
      <c r="I299" s="126">
        <v>27.6</v>
      </c>
      <c r="J299" s="47" t="s">
        <v>2690</v>
      </c>
      <c r="K299" s="47" t="s">
        <v>86</v>
      </c>
      <c r="L299" s="105" t="s">
        <v>2998</v>
      </c>
    </row>
    <row r="300" spans="1:12" s="106" customFormat="1">
      <c r="A300" s="58">
        <v>2020</v>
      </c>
      <c r="B300" s="47">
        <v>670</v>
      </c>
      <c r="C300" s="102">
        <v>43936</v>
      </c>
      <c r="D300" s="103">
        <v>43956</v>
      </c>
      <c r="E300" s="47" t="s">
        <v>3062</v>
      </c>
      <c r="F300" s="47" t="s">
        <v>3060</v>
      </c>
      <c r="G300" s="47" t="s">
        <v>3060</v>
      </c>
      <c r="H300" s="47" t="s">
        <v>3061</v>
      </c>
      <c r="I300" s="126">
        <v>27.6</v>
      </c>
      <c r="J300" s="47" t="s">
        <v>2690</v>
      </c>
      <c r="K300" s="47" t="s">
        <v>86</v>
      </c>
      <c r="L300" s="105" t="s">
        <v>2998</v>
      </c>
    </row>
    <row r="301" spans="1:12" s="106" customFormat="1">
      <c r="A301" s="58">
        <v>2020</v>
      </c>
      <c r="B301" s="47">
        <v>643</v>
      </c>
      <c r="C301" s="102">
        <v>43929</v>
      </c>
      <c r="D301" s="103">
        <v>43956</v>
      </c>
      <c r="E301" s="47" t="s">
        <v>3057</v>
      </c>
      <c r="F301" s="47" t="s">
        <v>3143</v>
      </c>
      <c r="G301" s="47" t="s">
        <v>3058</v>
      </c>
      <c r="H301" s="47" t="s">
        <v>2023</v>
      </c>
      <c r="I301" s="126">
        <v>82.8</v>
      </c>
      <c r="J301" s="47" t="s">
        <v>2690</v>
      </c>
      <c r="K301" s="47" t="s">
        <v>79</v>
      </c>
      <c r="L301" s="105" t="s">
        <v>2079</v>
      </c>
    </row>
    <row r="302" spans="1:12" s="106" customFormat="1">
      <c r="A302" s="58">
        <v>2020</v>
      </c>
      <c r="B302" s="47">
        <v>678</v>
      </c>
      <c r="C302" s="102">
        <v>43941</v>
      </c>
      <c r="D302" s="103">
        <v>43958</v>
      </c>
      <c r="E302" s="47" t="s">
        <v>2044</v>
      </c>
      <c r="F302" s="47" t="s">
        <v>3143</v>
      </c>
      <c r="G302" s="47" t="s">
        <v>2045</v>
      </c>
      <c r="H302" s="47" t="s">
        <v>372</v>
      </c>
      <c r="I302" s="126">
        <v>27.6</v>
      </c>
      <c r="J302" s="47" t="s">
        <v>2690</v>
      </c>
      <c r="K302" s="47" t="s">
        <v>109</v>
      </c>
      <c r="L302" s="105" t="s">
        <v>2084</v>
      </c>
    </row>
    <row r="303" spans="1:12" s="106" customFormat="1">
      <c r="A303" s="58">
        <v>2020</v>
      </c>
      <c r="B303" s="47">
        <v>679</v>
      </c>
      <c r="C303" s="102">
        <v>43941</v>
      </c>
      <c r="D303" s="103">
        <v>43958</v>
      </c>
      <c r="E303" s="47" t="s">
        <v>2693</v>
      </c>
      <c r="F303" s="47" t="s">
        <v>3143</v>
      </c>
      <c r="G303" s="47" t="s">
        <v>2694</v>
      </c>
      <c r="H303" s="47" t="s">
        <v>3063</v>
      </c>
      <c r="I303" s="126">
        <v>2550</v>
      </c>
      <c r="J303" s="47" t="s">
        <v>2690</v>
      </c>
      <c r="K303" s="47" t="s">
        <v>59</v>
      </c>
      <c r="L303" s="105" t="s">
        <v>679</v>
      </c>
    </row>
    <row r="304" spans="1:12" s="106" customFormat="1">
      <c r="A304" s="58">
        <v>2020</v>
      </c>
      <c r="B304" s="47">
        <v>689</v>
      </c>
      <c r="C304" s="102">
        <v>43948</v>
      </c>
      <c r="D304" s="103">
        <v>43962</v>
      </c>
      <c r="E304" s="47" t="s">
        <v>3064</v>
      </c>
      <c r="F304" s="47" t="s">
        <v>3207</v>
      </c>
      <c r="G304" s="47" t="s">
        <v>3065</v>
      </c>
      <c r="H304" s="47" t="s">
        <v>3066</v>
      </c>
      <c r="I304" s="126">
        <v>165.6</v>
      </c>
      <c r="J304" s="47" t="s">
        <v>2690</v>
      </c>
      <c r="K304" s="47" t="s">
        <v>170</v>
      </c>
      <c r="L304" s="105" t="s">
        <v>2961</v>
      </c>
    </row>
    <row r="305" spans="1:12" s="106" customFormat="1">
      <c r="A305" s="58">
        <v>2020</v>
      </c>
      <c r="B305" s="47">
        <v>527</v>
      </c>
      <c r="C305" s="102">
        <v>43901</v>
      </c>
      <c r="D305" s="103">
        <v>43973</v>
      </c>
      <c r="E305" s="47"/>
      <c r="F305" s="47" t="s">
        <v>3187</v>
      </c>
      <c r="G305" s="47" t="s">
        <v>3047</v>
      </c>
      <c r="H305" s="47" t="s">
        <v>3048</v>
      </c>
      <c r="I305" s="126">
        <v>4176</v>
      </c>
      <c r="J305" s="47" t="s">
        <v>2690</v>
      </c>
      <c r="K305" s="47" t="s">
        <v>26</v>
      </c>
      <c r="L305" s="105" t="s">
        <v>2072</v>
      </c>
    </row>
    <row r="306" spans="1:12" s="106" customFormat="1">
      <c r="A306" s="58">
        <v>2020</v>
      </c>
      <c r="B306" s="47">
        <v>745</v>
      </c>
      <c r="C306" s="102">
        <v>43963</v>
      </c>
      <c r="D306" s="103">
        <v>43978</v>
      </c>
      <c r="E306" s="47" t="s">
        <v>3073</v>
      </c>
      <c r="F306" s="47" t="s">
        <v>3186</v>
      </c>
      <c r="G306" s="47" t="s">
        <v>3074</v>
      </c>
      <c r="H306" s="47" t="s">
        <v>3075</v>
      </c>
      <c r="I306" s="126">
        <v>84</v>
      </c>
      <c r="J306" s="47" t="s">
        <v>2690</v>
      </c>
      <c r="K306" s="47" t="s">
        <v>89</v>
      </c>
      <c r="L306" s="105" t="s">
        <v>1641</v>
      </c>
    </row>
    <row r="307" spans="1:12" s="106" customFormat="1">
      <c r="A307" s="58">
        <v>2020</v>
      </c>
      <c r="B307" s="47">
        <v>727</v>
      </c>
      <c r="C307" s="102">
        <v>43962</v>
      </c>
      <c r="D307" s="103">
        <v>43978</v>
      </c>
      <c r="E307" s="47" t="s">
        <v>3071</v>
      </c>
      <c r="F307" s="47" t="s">
        <v>3143</v>
      </c>
      <c r="G307" s="47" t="s">
        <v>3072</v>
      </c>
      <c r="H307" s="47" t="s">
        <v>372</v>
      </c>
      <c r="I307" s="126">
        <v>27.6</v>
      </c>
      <c r="J307" s="47" t="s">
        <v>2690</v>
      </c>
      <c r="K307" s="47" t="s">
        <v>116</v>
      </c>
      <c r="L307" s="105" t="s">
        <v>1822</v>
      </c>
    </row>
    <row r="308" spans="1:12" s="106" customFormat="1">
      <c r="A308" s="58">
        <v>2020</v>
      </c>
      <c r="B308" s="47">
        <v>695</v>
      </c>
      <c r="C308" s="102">
        <v>43948</v>
      </c>
      <c r="D308" s="103">
        <v>43979</v>
      </c>
      <c r="E308" s="47" t="s">
        <v>3067</v>
      </c>
      <c r="F308" s="47" t="s">
        <v>3143</v>
      </c>
      <c r="G308" s="47" t="s">
        <v>3068</v>
      </c>
      <c r="H308" s="47" t="s">
        <v>3069</v>
      </c>
      <c r="I308" s="126">
        <v>420</v>
      </c>
      <c r="J308" s="47" t="s">
        <v>2690</v>
      </c>
      <c r="K308" s="47" t="s">
        <v>145</v>
      </c>
      <c r="L308" s="105" t="s">
        <v>3070</v>
      </c>
    </row>
    <row r="309" spans="1:12" s="106" customFormat="1">
      <c r="A309" s="58">
        <v>2020</v>
      </c>
      <c r="B309" s="47">
        <v>847</v>
      </c>
      <c r="C309" s="102">
        <v>43976</v>
      </c>
      <c r="D309" s="103">
        <v>43985</v>
      </c>
      <c r="E309" s="47" t="s">
        <v>2356</v>
      </c>
      <c r="F309" s="47" t="s">
        <v>3143</v>
      </c>
      <c r="G309" s="47" t="s">
        <v>2357</v>
      </c>
      <c r="H309" s="47" t="s">
        <v>2358</v>
      </c>
      <c r="I309" s="126">
        <v>284.39999999999998</v>
      </c>
      <c r="J309" s="47" t="s">
        <v>221</v>
      </c>
      <c r="K309" s="47" t="s">
        <v>115</v>
      </c>
      <c r="L309" s="105" t="s">
        <v>2359</v>
      </c>
    </row>
    <row r="310" spans="1:12" s="106" customFormat="1">
      <c r="A310" s="58">
        <v>2020</v>
      </c>
      <c r="B310" s="47">
        <v>890</v>
      </c>
      <c r="C310" s="102">
        <v>43987</v>
      </c>
      <c r="D310" s="103">
        <v>44006</v>
      </c>
      <c r="E310" s="47" t="s">
        <v>2365</v>
      </c>
      <c r="F310" s="47" t="s">
        <v>2366</v>
      </c>
      <c r="G310" s="47" t="s">
        <v>2366</v>
      </c>
      <c r="H310" s="47" t="s">
        <v>2364</v>
      </c>
      <c r="I310" s="126">
        <v>112.8</v>
      </c>
      <c r="J310" s="47" t="s">
        <v>221</v>
      </c>
      <c r="K310" s="47" t="s">
        <v>89</v>
      </c>
      <c r="L310" s="105" t="s">
        <v>1641</v>
      </c>
    </row>
    <row r="311" spans="1:12" s="106" customFormat="1">
      <c r="A311" s="58">
        <v>2020</v>
      </c>
      <c r="B311" s="47">
        <v>890</v>
      </c>
      <c r="C311" s="102">
        <v>43987</v>
      </c>
      <c r="D311" s="103">
        <v>44006</v>
      </c>
      <c r="E311" s="47" t="s">
        <v>2362</v>
      </c>
      <c r="F311" s="47" t="s">
        <v>2462</v>
      </c>
      <c r="G311" s="47" t="s">
        <v>2363</v>
      </c>
      <c r="H311" s="47" t="s">
        <v>2364</v>
      </c>
      <c r="I311" s="126">
        <v>112.8</v>
      </c>
      <c r="J311" s="47" t="s">
        <v>221</v>
      </c>
      <c r="K311" s="47" t="s">
        <v>89</v>
      </c>
      <c r="L311" s="105" t="s">
        <v>1641</v>
      </c>
    </row>
    <row r="312" spans="1:12" s="106" customFormat="1">
      <c r="A312" s="58">
        <v>2020</v>
      </c>
      <c r="B312" s="47">
        <v>812</v>
      </c>
      <c r="C312" s="102">
        <v>43972</v>
      </c>
      <c r="D312" s="103">
        <v>44007</v>
      </c>
      <c r="E312" s="47" t="s">
        <v>2781</v>
      </c>
      <c r="F312" s="47" t="s">
        <v>2773</v>
      </c>
      <c r="G312" s="47" t="s">
        <v>2782</v>
      </c>
      <c r="H312" s="47" t="s">
        <v>2364</v>
      </c>
      <c r="I312" s="126">
        <v>182.4</v>
      </c>
      <c r="J312" s="47" t="s">
        <v>2690</v>
      </c>
      <c r="K312" s="47" t="s">
        <v>91</v>
      </c>
      <c r="L312" s="105" t="s">
        <v>1266</v>
      </c>
    </row>
    <row r="313" spans="1:12" s="106" customFormat="1">
      <c r="A313" s="58">
        <v>2020</v>
      </c>
      <c r="B313" s="47">
        <v>770</v>
      </c>
      <c r="C313" s="102">
        <v>43969</v>
      </c>
      <c r="D313" s="103">
        <v>44008</v>
      </c>
      <c r="E313" s="47" t="s">
        <v>2010</v>
      </c>
      <c r="F313" s="47" t="s">
        <v>3188</v>
      </c>
      <c r="G313" s="47" t="s">
        <v>2011</v>
      </c>
      <c r="H313" s="47" t="s">
        <v>3080</v>
      </c>
      <c r="I313" s="126">
        <v>145.19999999999999</v>
      </c>
      <c r="J313" s="47" t="s">
        <v>2690</v>
      </c>
      <c r="K313" s="47" t="s">
        <v>87</v>
      </c>
      <c r="L313" s="105" t="s">
        <v>1001</v>
      </c>
    </row>
    <row r="314" spans="1:12" s="106" customFormat="1">
      <c r="A314" s="58">
        <v>2020</v>
      </c>
      <c r="B314" s="47">
        <v>813</v>
      </c>
      <c r="C314" s="102">
        <v>43972</v>
      </c>
      <c r="D314" s="103">
        <v>44008</v>
      </c>
      <c r="E314" s="47" t="s">
        <v>2889</v>
      </c>
      <c r="F314" s="47" t="s">
        <v>2890</v>
      </c>
      <c r="G314" s="47" t="s">
        <v>2890</v>
      </c>
      <c r="H314" s="47" t="s">
        <v>3081</v>
      </c>
      <c r="I314" s="126">
        <v>82.8</v>
      </c>
      <c r="J314" s="47" t="s">
        <v>2690</v>
      </c>
      <c r="K314" s="47" t="s">
        <v>59</v>
      </c>
      <c r="L314" s="105" t="s">
        <v>679</v>
      </c>
    </row>
    <row r="315" spans="1:12" s="106" customFormat="1">
      <c r="A315" s="58">
        <v>2020</v>
      </c>
      <c r="B315" s="47">
        <v>1020</v>
      </c>
      <c r="C315" s="102">
        <v>44005</v>
      </c>
      <c r="D315" s="103">
        <v>44015</v>
      </c>
      <c r="E315" s="47" t="s">
        <v>2398</v>
      </c>
      <c r="F315" s="47" t="s">
        <v>3214</v>
      </c>
      <c r="G315" s="47" t="s">
        <v>2399</v>
      </c>
      <c r="H315" s="47" t="s">
        <v>2400</v>
      </c>
      <c r="I315" s="126">
        <v>230</v>
      </c>
      <c r="J315" s="47" t="s">
        <v>221</v>
      </c>
      <c r="K315" s="47" t="s">
        <v>89</v>
      </c>
      <c r="L315" s="105" t="s">
        <v>1641</v>
      </c>
    </row>
    <row r="316" spans="1:12" s="106" customFormat="1">
      <c r="A316" s="58">
        <v>2020</v>
      </c>
      <c r="B316" s="47">
        <v>1019</v>
      </c>
      <c r="C316" s="102">
        <v>44005</v>
      </c>
      <c r="D316" s="103">
        <v>44015</v>
      </c>
      <c r="E316" s="47" t="s">
        <v>2395</v>
      </c>
      <c r="F316" s="47" t="s">
        <v>3143</v>
      </c>
      <c r="G316" s="47" t="s">
        <v>2396</v>
      </c>
      <c r="H316" s="47" t="s">
        <v>2397</v>
      </c>
      <c r="I316" s="126">
        <v>92</v>
      </c>
      <c r="J316" s="47" t="s">
        <v>221</v>
      </c>
      <c r="K316" s="47" t="s">
        <v>59</v>
      </c>
      <c r="L316" s="105" t="s">
        <v>1889</v>
      </c>
    </row>
    <row r="317" spans="1:12" s="106" customFormat="1">
      <c r="A317" s="58">
        <v>2020</v>
      </c>
      <c r="B317" s="47">
        <v>998</v>
      </c>
      <c r="C317" s="102">
        <v>44004</v>
      </c>
      <c r="D317" s="103">
        <v>44015</v>
      </c>
      <c r="E317" s="47" t="s">
        <v>2049</v>
      </c>
      <c r="F317" s="47" t="s">
        <v>3143</v>
      </c>
      <c r="G317" s="47" t="s">
        <v>2050</v>
      </c>
      <c r="H317" s="47" t="s">
        <v>2392</v>
      </c>
      <c r="I317" s="126">
        <v>394</v>
      </c>
      <c r="J317" s="47" t="s">
        <v>221</v>
      </c>
      <c r="K317" s="47" t="s">
        <v>59</v>
      </c>
      <c r="L317" s="105" t="s">
        <v>679</v>
      </c>
    </row>
    <row r="318" spans="1:12" s="106" customFormat="1">
      <c r="A318" s="58">
        <v>2020</v>
      </c>
      <c r="B318" s="47">
        <v>964</v>
      </c>
      <c r="C318" s="102">
        <v>43992</v>
      </c>
      <c r="D318" s="103">
        <v>44015</v>
      </c>
      <c r="E318" s="47" t="s">
        <v>2378</v>
      </c>
      <c r="F318" s="47" t="s">
        <v>3143</v>
      </c>
      <c r="G318" s="47" t="s">
        <v>2379</v>
      </c>
      <c r="H318" s="47" t="s">
        <v>2380</v>
      </c>
      <c r="I318" s="126">
        <v>69</v>
      </c>
      <c r="J318" s="47" t="s">
        <v>221</v>
      </c>
      <c r="K318" s="47" t="s">
        <v>80</v>
      </c>
      <c r="L318" s="105" t="s">
        <v>2381</v>
      </c>
    </row>
    <row r="319" spans="1:12" s="106" customFormat="1">
      <c r="A319" s="58">
        <v>2020</v>
      </c>
      <c r="B319" s="47">
        <v>1006</v>
      </c>
      <c r="C319" s="102">
        <v>44004</v>
      </c>
      <c r="D319" s="103">
        <v>44015</v>
      </c>
      <c r="E319" s="47"/>
      <c r="F319" s="47" t="s">
        <v>2526</v>
      </c>
      <c r="G319" s="47" t="s">
        <v>2393</v>
      </c>
      <c r="H319" s="47" t="s">
        <v>2394</v>
      </c>
      <c r="I319" s="126">
        <v>371</v>
      </c>
      <c r="J319" s="47" t="s">
        <v>221</v>
      </c>
      <c r="K319" s="47" t="s">
        <v>1906</v>
      </c>
      <c r="L319" s="105" t="s">
        <v>315</v>
      </c>
    </row>
    <row r="320" spans="1:12" s="106" customFormat="1">
      <c r="A320" s="58">
        <v>2020</v>
      </c>
      <c r="B320" s="47">
        <v>1030</v>
      </c>
      <c r="C320" s="102">
        <v>44007</v>
      </c>
      <c r="D320" s="103">
        <v>44035</v>
      </c>
      <c r="E320" s="47" t="s">
        <v>2411</v>
      </c>
      <c r="F320" s="47" t="s">
        <v>2115</v>
      </c>
      <c r="G320" s="47" t="s">
        <v>2115</v>
      </c>
      <c r="H320" s="47" t="s">
        <v>372</v>
      </c>
      <c r="I320" s="126">
        <v>23</v>
      </c>
      <c r="J320" s="47" t="s">
        <v>221</v>
      </c>
      <c r="K320" s="47" t="s">
        <v>29</v>
      </c>
      <c r="L320" s="105" t="s">
        <v>1907</v>
      </c>
    </row>
    <row r="321" spans="1:12" s="106" customFormat="1">
      <c r="A321" s="58">
        <v>2020</v>
      </c>
      <c r="B321" s="47">
        <v>935</v>
      </c>
      <c r="C321" s="102">
        <v>43991</v>
      </c>
      <c r="D321" s="103">
        <v>44035</v>
      </c>
      <c r="E321" s="47" t="s">
        <v>2369</v>
      </c>
      <c r="F321" s="47" t="s">
        <v>3189</v>
      </c>
      <c r="G321" s="47" t="s">
        <v>2370</v>
      </c>
      <c r="H321" s="47" t="s">
        <v>372</v>
      </c>
      <c r="I321" s="126">
        <v>23</v>
      </c>
      <c r="J321" s="47" t="s">
        <v>221</v>
      </c>
      <c r="K321" s="47" t="s">
        <v>52</v>
      </c>
      <c r="L321" s="105" t="s">
        <v>2371</v>
      </c>
    </row>
    <row r="322" spans="1:12" s="106" customFormat="1">
      <c r="A322" s="58">
        <v>2020</v>
      </c>
      <c r="B322" s="47">
        <v>936</v>
      </c>
      <c r="C322" s="102">
        <v>43991</v>
      </c>
      <c r="D322" s="103">
        <v>44035</v>
      </c>
      <c r="E322" s="47" t="s">
        <v>2372</v>
      </c>
      <c r="F322" s="47" t="s">
        <v>3193</v>
      </c>
      <c r="G322" s="47" t="s">
        <v>2373</v>
      </c>
      <c r="H322" s="47" t="s">
        <v>372</v>
      </c>
      <c r="I322" s="126">
        <v>23</v>
      </c>
      <c r="J322" s="47" t="s">
        <v>221</v>
      </c>
      <c r="K322" s="47" t="s">
        <v>52</v>
      </c>
      <c r="L322" s="105" t="s">
        <v>2371</v>
      </c>
    </row>
    <row r="323" spans="1:12" s="106" customFormat="1">
      <c r="A323" s="58">
        <v>2020</v>
      </c>
      <c r="B323" s="47">
        <v>966</v>
      </c>
      <c r="C323" s="102">
        <v>43992</v>
      </c>
      <c r="D323" s="103">
        <v>44035</v>
      </c>
      <c r="E323" s="47" t="s">
        <v>2382</v>
      </c>
      <c r="F323" s="47" t="s">
        <v>3194</v>
      </c>
      <c r="G323" s="47" t="s">
        <v>2383</v>
      </c>
      <c r="H323" s="47" t="s">
        <v>372</v>
      </c>
      <c r="I323" s="126">
        <v>23</v>
      </c>
      <c r="J323" s="47" t="s">
        <v>221</v>
      </c>
      <c r="K323" s="47" t="s">
        <v>30</v>
      </c>
      <c r="L323" s="105" t="s">
        <v>484</v>
      </c>
    </row>
    <row r="324" spans="1:12" s="106" customFormat="1">
      <c r="A324" s="58">
        <v>2020</v>
      </c>
      <c r="B324" s="47">
        <v>966</v>
      </c>
      <c r="C324" s="102">
        <v>43992</v>
      </c>
      <c r="D324" s="103">
        <v>44035</v>
      </c>
      <c r="E324" s="47" t="s">
        <v>2384</v>
      </c>
      <c r="F324" s="47" t="s">
        <v>3194</v>
      </c>
      <c r="G324" s="47" t="s">
        <v>2383</v>
      </c>
      <c r="H324" s="47" t="s">
        <v>372</v>
      </c>
      <c r="I324" s="126">
        <v>23</v>
      </c>
      <c r="J324" s="47" t="s">
        <v>221</v>
      </c>
      <c r="K324" s="47" t="s">
        <v>30</v>
      </c>
      <c r="L324" s="105" t="s">
        <v>484</v>
      </c>
    </row>
    <row r="325" spans="1:12" s="106" customFormat="1">
      <c r="A325" s="58">
        <v>2020</v>
      </c>
      <c r="B325" s="47">
        <v>966</v>
      </c>
      <c r="C325" s="102">
        <v>43992</v>
      </c>
      <c r="D325" s="103">
        <v>44035</v>
      </c>
      <c r="E325" s="47" t="s">
        <v>2385</v>
      </c>
      <c r="F325" s="47" t="s">
        <v>3194</v>
      </c>
      <c r="G325" s="47" t="s">
        <v>2383</v>
      </c>
      <c r="H325" s="47" t="s">
        <v>372</v>
      </c>
      <c r="I325" s="126">
        <v>23</v>
      </c>
      <c r="J325" s="47" t="s">
        <v>221</v>
      </c>
      <c r="K325" s="47" t="s">
        <v>30</v>
      </c>
      <c r="L325" s="105" t="s">
        <v>484</v>
      </c>
    </row>
    <row r="326" spans="1:12" s="106" customFormat="1">
      <c r="A326" s="58">
        <v>2020</v>
      </c>
      <c r="B326" s="47">
        <v>966</v>
      </c>
      <c r="C326" s="102">
        <v>43992</v>
      </c>
      <c r="D326" s="103">
        <v>44035</v>
      </c>
      <c r="E326" s="47" t="s">
        <v>2386</v>
      </c>
      <c r="F326" s="47" t="s">
        <v>3194</v>
      </c>
      <c r="G326" s="47" t="s">
        <v>2383</v>
      </c>
      <c r="H326" s="47" t="s">
        <v>372</v>
      </c>
      <c r="I326" s="126">
        <v>23</v>
      </c>
      <c r="J326" s="47" t="s">
        <v>221</v>
      </c>
      <c r="K326" s="47" t="s">
        <v>30</v>
      </c>
      <c r="L326" s="105" t="s">
        <v>484</v>
      </c>
    </row>
    <row r="327" spans="1:12" s="106" customFormat="1">
      <c r="A327" s="58">
        <v>2020</v>
      </c>
      <c r="B327" s="47">
        <v>1029</v>
      </c>
      <c r="C327" s="102">
        <v>44007</v>
      </c>
      <c r="D327" s="103">
        <v>44035</v>
      </c>
      <c r="E327" s="47" t="s">
        <v>2409</v>
      </c>
      <c r="F327" s="47" t="s">
        <v>3198</v>
      </c>
      <c r="G327" s="47" t="s">
        <v>509</v>
      </c>
      <c r="H327" s="47" t="s">
        <v>372</v>
      </c>
      <c r="I327" s="126">
        <v>23</v>
      </c>
      <c r="J327" s="47" t="s">
        <v>221</v>
      </c>
      <c r="K327" s="47" t="s">
        <v>77</v>
      </c>
      <c r="L327" s="105" t="s">
        <v>767</v>
      </c>
    </row>
    <row r="328" spans="1:12" s="106" customFormat="1">
      <c r="A328" s="58">
        <v>2020</v>
      </c>
      <c r="B328" s="47">
        <v>1029</v>
      </c>
      <c r="C328" s="102">
        <v>44007</v>
      </c>
      <c r="D328" s="103">
        <v>44035</v>
      </c>
      <c r="E328" s="47" t="s">
        <v>2410</v>
      </c>
      <c r="F328" s="47" t="s">
        <v>3198</v>
      </c>
      <c r="G328" s="47" t="s">
        <v>509</v>
      </c>
      <c r="H328" s="47" t="s">
        <v>372</v>
      </c>
      <c r="I328" s="126">
        <v>23</v>
      </c>
      <c r="J328" s="47" t="s">
        <v>221</v>
      </c>
      <c r="K328" s="47" t="s">
        <v>77</v>
      </c>
      <c r="L328" s="105" t="s">
        <v>767</v>
      </c>
    </row>
    <row r="329" spans="1:12" s="106" customFormat="1">
      <c r="A329" s="58">
        <v>2020</v>
      </c>
      <c r="B329" s="47">
        <v>1028</v>
      </c>
      <c r="C329" s="102">
        <v>44007</v>
      </c>
      <c r="D329" s="103">
        <v>44035</v>
      </c>
      <c r="E329" s="47" t="s">
        <v>2407</v>
      </c>
      <c r="F329" s="47" t="s">
        <v>3203</v>
      </c>
      <c r="G329" s="47" t="s">
        <v>2408</v>
      </c>
      <c r="H329" s="47" t="s">
        <v>372</v>
      </c>
      <c r="I329" s="126">
        <v>23</v>
      </c>
      <c r="J329" s="47" t="s">
        <v>221</v>
      </c>
      <c r="K329" s="47" t="s">
        <v>35</v>
      </c>
      <c r="L329" s="105" t="s">
        <v>1964</v>
      </c>
    </row>
    <row r="330" spans="1:12" s="106" customFormat="1">
      <c r="A330" s="58">
        <v>2020</v>
      </c>
      <c r="B330" s="47">
        <v>1027</v>
      </c>
      <c r="C330" s="102">
        <v>44007</v>
      </c>
      <c r="D330" s="103">
        <v>44035</v>
      </c>
      <c r="E330" s="47" t="s">
        <v>2404</v>
      </c>
      <c r="F330" s="47" t="s">
        <v>3211</v>
      </c>
      <c r="G330" s="47" t="s">
        <v>1818</v>
      </c>
      <c r="H330" s="47" t="s">
        <v>372</v>
      </c>
      <c r="I330" s="126">
        <v>23</v>
      </c>
      <c r="J330" s="47" t="s">
        <v>221</v>
      </c>
      <c r="K330" s="47" t="s">
        <v>49</v>
      </c>
      <c r="L330" s="105" t="s">
        <v>2405</v>
      </c>
    </row>
    <row r="331" spans="1:12" s="106" customFormat="1">
      <c r="A331" s="58">
        <v>2020</v>
      </c>
      <c r="B331" s="47">
        <v>1027</v>
      </c>
      <c r="C331" s="102">
        <v>44007</v>
      </c>
      <c r="D331" s="103">
        <v>44035</v>
      </c>
      <c r="E331" s="47" t="s">
        <v>2406</v>
      </c>
      <c r="F331" s="47" t="s">
        <v>3211</v>
      </c>
      <c r="G331" s="47" t="s">
        <v>1818</v>
      </c>
      <c r="H331" s="47" t="s">
        <v>372</v>
      </c>
      <c r="I331" s="126">
        <v>23</v>
      </c>
      <c r="J331" s="47" t="s">
        <v>221</v>
      </c>
      <c r="K331" s="47" t="s">
        <v>49</v>
      </c>
      <c r="L331" s="105" t="s">
        <v>2405</v>
      </c>
    </row>
    <row r="332" spans="1:12" s="106" customFormat="1">
      <c r="A332" s="58">
        <v>2020</v>
      </c>
      <c r="B332" s="47">
        <v>968</v>
      </c>
      <c r="C332" s="102">
        <v>43992</v>
      </c>
      <c r="D332" s="103">
        <v>44035</v>
      </c>
      <c r="E332" s="47"/>
      <c r="F332" s="47" t="s">
        <v>2387</v>
      </c>
      <c r="G332" s="47" t="s">
        <v>2387</v>
      </c>
      <c r="H332" s="47" t="s">
        <v>372</v>
      </c>
      <c r="I332" s="126">
        <v>23</v>
      </c>
      <c r="J332" s="47" t="s">
        <v>221</v>
      </c>
      <c r="K332" s="47" t="s">
        <v>52</v>
      </c>
      <c r="L332" s="105" t="s">
        <v>2388</v>
      </c>
    </row>
    <row r="333" spans="1:12" s="106" customFormat="1">
      <c r="A333" s="58">
        <v>2020</v>
      </c>
      <c r="B333" s="47">
        <v>970</v>
      </c>
      <c r="C333" s="102">
        <v>43997</v>
      </c>
      <c r="D333" s="103">
        <v>44035</v>
      </c>
      <c r="E333" s="47" t="s">
        <v>2356</v>
      </c>
      <c r="F333" s="47" t="s">
        <v>3143</v>
      </c>
      <c r="G333" s="47" t="s">
        <v>2389</v>
      </c>
      <c r="H333" s="47" t="s">
        <v>2390</v>
      </c>
      <c r="I333" s="126">
        <v>23</v>
      </c>
      <c r="J333" s="47" t="s">
        <v>221</v>
      </c>
      <c r="K333" s="47" t="s">
        <v>115</v>
      </c>
      <c r="L333" s="105" t="s">
        <v>2391</v>
      </c>
    </row>
    <row r="334" spans="1:12" s="106" customFormat="1">
      <c r="A334" s="58">
        <v>2020</v>
      </c>
      <c r="B334" s="47">
        <v>1026</v>
      </c>
      <c r="C334" s="102">
        <v>44007</v>
      </c>
      <c r="D334" s="103">
        <v>44035</v>
      </c>
      <c r="E334" s="47" t="s">
        <v>2401</v>
      </c>
      <c r="F334" s="47" t="s">
        <v>3218</v>
      </c>
      <c r="G334" s="47" t="s">
        <v>2402</v>
      </c>
      <c r="H334" s="47" t="s">
        <v>372</v>
      </c>
      <c r="I334" s="126">
        <v>23</v>
      </c>
      <c r="J334" s="47" t="s">
        <v>221</v>
      </c>
      <c r="K334" s="47" t="s">
        <v>68</v>
      </c>
      <c r="L334" s="105" t="s">
        <v>2403</v>
      </c>
    </row>
    <row r="335" spans="1:12" s="106" customFormat="1">
      <c r="A335" s="58">
        <v>2020</v>
      </c>
      <c r="B335" s="47">
        <v>907</v>
      </c>
      <c r="C335" s="102">
        <v>43991</v>
      </c>
      <c r="D335" s="103">
        <v>44035</v>
      </c>
      <c r="E335" s="47" t="s">
        <v>2367</v>
      </c>
      <c r="F335" s="47" t="s">
        <v>3220</v>
      </c>
      <c r="G335" s="47" t="s">
        <v>2368</v>
      </c>
      <c r="H335" s="47" t="s">
        <v>1891</v>
      </c>
      <c r="I335" s="126">
        <v>23</v>
      </c>
      <c r="J335" s="47" t="s">
        <v>221</v>
      </c>
      <c r="K335" s="47" t="s">
        <v>50</v>
      </c>
      <c r="L335" s="105" t="s">
        <v>446</v>
      </c>
    </row>
    <row r="336" spans="1:12" s="106" customFormat="1">
      <c r="A336" s="58">
        <v>2020</v>
      </c>
      <c r="B336" s="47">
        <v>958</v>
      </c>
      <c r="C336" s="102">
        <v>43992</v>
      </c>
      <c r="D336" s="103">
        <v>44035</v>
      </c>
      <c r="E336" s="47" t="s">
        <v>2374</v>
      </c>
      <c r="F336" s="47" t="s">
        <v>2375</v>
      </c>
      <c r="G336" s="47" t="s">
        <v>2375</v>
      </c>
      <c r="H336" s="47" t="s">
        <v>372</v>
      </c>
      <c r="I336" s="126">
        <v>23</v>
      </c>
      <c r="J336" s="47" t="s">
        <v>221</v>
      </c>
      <c r="K336" s="47" t="s">
        <v>2376</v>
      </c>
      <c r="L336" s="105" t="s">
        <v>2377</v>
      </c>
    </row>
    <row r="337" spans="1:12" s="106" customFormat="1">
      <c r="A337" s="58">
        <v>2020</v>
      </c>
      <c r="B337" s="47">
        <v>1031</v>
      </c>
      <c r="C337" s="102">
        <v>44007</v>
      </c>
      <c r="D337" s="103">
        <v>44035</v>
      </c>
      <c r="E337" s="47" t="s">
        <v>2412</v>
      </c>
      <c r="F337" s="47" t="s">
        <v>326</v>
      </c>
      <c r="G337" s="47" t="s">
        <v>2413</v>
      </c>
      <c r="H337" s="47" t="s">
        <v>372</v>
      </c>
      <c r="I337" s="126">
        <v>23</v>
      </c>
      <c r="J337" s="47" t="s">
        <v>221</v>
      </c>
      <c r="K337" s="47" t="s">
        <v>2414</v>
      </c>
      <c r="L337" s="105" t="s">
        <v>2415</v>
      </c>
    </row>
    <row r="338" spans="1:12" s="106" customFormat="1">
      <c r="A338" s="58">
        <v>2020</v>
      </c>
      <c r="B338" s="47">
        <v>524</v>
      </c>
      <c r="C338" s="102">
        <v>43899</v>
      </c>
      <c r="D338" s="103">
        <v>44040</v>
      </c>
      <c r="E338" s="47" t="s">
        <v>2231</v>
      </c>
      <c r="F338" s="47" t="s">
        <v>2232</v>
      </c>
      <c r="G338" s="47" t="s">
        <v>2232</v>
      </c>
      <c r="H338" s="47" t="s">
        <v>3046</v>
      </c>
      <c r="I338" s="126">
        <v>27.6</v>
      </c>
      <c r="J338" s="47" t="s">
        <v>2690</v>
      </c>
      <c r="K338" s="47" t="s">
        <v>156</v>
      </c>
      <c r="L338" s="105" t="s">
        <v>1373</v>
      </c>
    </row>
    <row r="339" spans="1:12" s="106" customFormat="1">
      <c r="A339" s="58">
        <v>2020</v>
      </c>
      <c r="B339" s="47">
        <v>1029</v>
      </c>
      <c r="C339" s="102">
        <v>44007</v>
      </c>
      <c r="D339" s="103">
        <v>44040</v>
      </c>
      <c r="E339" s="47" t="s">
        <v>2410</v>
      </c>
      <c r="F339" s="47" t="s">
        <v>3198</v>
      </c>
      <c r="G339" s="47" t="s">
        <v>509</v>
      </c>
      <c r="H339" s="47" t="s">
        <v>372</v>
      </c>
      <c r="I339" s="126">
        <v>27.6</v>
      </c>
      <c r="J339" s="47" t="s">
        <v>221</v>
      </c>
      <c r="K339" s="47" t="s">
        <v>77</v>
      </c>
      <c r="L339" s="105" t="s">
        <v>767</v>
      </c>
    </row>
    <row r="340" spans="1:12" s="106" customFormat="1">
      <c r="A340" s="58">
        <v>2020</v>
      </c>
      <c r="B340" s="47">
        <v>761</v>
      </c>
      <c r="C340" s="102">
        <v>43965</v>
      </c>
      <c r="D340" s="103">
        <v>44040</v>
      </c>
      <c r="E340" s="47" t="s">
        <v>3078</v>
      </c>
      <c r="F340" s="47" t="s">
        <v>3079</v>
      </c>
      <c r="G340" s="47" t="s">
        <v>3079</v>
      </c>
      <c r="H340" s="47" t="s">
        <v>372</v>
      </c>
      <c r="I340" s="126">
        <v>27.6</v>
      </c>
      <c r="J340" s="47" t="s">
        <v>2690</v>
      </c>
      <c r="K340" s="47" t="s">
        <v>103</v>
      </c>
      <c r="L340" s="105" t="s">
        <v>426</v>
      </c>
    </row>
    <row r="341" spans="1:12" s="106" customFormat="1">
      <c r="A341" s="58">
        <v>2020</v>
      </c>
      <c r="B341" s="47">
        <v>760</v>
      </c>
      <c r="C341" s="102">
        <v>43965</v>
      </c>
      <c r="D341" s="103">
        <v>44040</v>
      </c>
      <c r="E341" s="47" t="s">
        <v>3076</v>
      </c>
      <c r="F341" s="47" t="s">
        <v>3077</v>
      </c>
      <c r="G341" s="47" t="s">
        <v>3077</v>
      </c>
      <c r="H341" s="47" t="s">
        <v>372</v>
      </c>
      <c r="I341" s="126">
        <v>27.6</v>
      </c>
      <c r="J341" s="47" t="s">
        <v>2690</v>
      </c>
      <c r="K341" s="47" t="s">
        <v>103</v>
      </c>
      <c r="L341" s="105" t="s">
        <v>426</v>
      </c>
    </row>
    <row r="342" spans="1:12" s="106" customFormat="1">
      <c r="A342" s="58">
        <v>2020</v>
      </c>
      <c r="B342" s="47">
        <v>821</v>
      </c>
      <c r="C342" s="102">
        <v>43972</v>
      </c>
      <c r="D342" s="103">
        <v>44041</v>
      </c>
      <c r="E342" s="47" t="s">
        <v>3086</v>
      </c>
      <c r="F342" s="47" t="s">
        <v>2653</v>
      </c>
      <c r="G342" s="47" t="s">
        <v>3087</v>
      </c>
      <c r="H342" s="47" t="s">
        <v>372</v>
      </c>
      <c r="I342" s="126">
        <v>27.6</v>
      </c>
      <c r="J342" s="47" t="s">
        <v>2690</v>
      </c>
      <c r="K342" s="47" t="s">
        <v>96</v>
      </c>
      <c r="L342" s="105" t="s">
        <v>354</v>
      </c>
    </row>
    <row r="343" spans="1:12" s="106" customFormat="1">
      <c r="A343" s="58">
        <v>2020</v>
      </c>
      <c r="B343" s="47">
        <v>821</v>
      </c>
      <c r="C343" s="102">
        <v>43972</v>
      </c>
      <c r="D343" s="103">
        <v>44041</v>
      </c>
      <c r="E343" s="47" t="s">
        <v>3088</v>
      </c>
      <c r="F343" s="47" t="s">
        <v>2653</v>
      </c>
      <c r="G343" s="47" t="s">
        <v>3087</v>
      </c>
      <c r="H343" s="47" t="s">
        <v>372</v>
      </c>
      <c r="I343" s="126">
        <v>27.6</v>
      </c>
      <c r="J343" s="47" t="s">
        <v>2690</v>
      </c>
      <c r="K343" s="47" t="s">
        <v>96</v>
      </c>
      <c r="L343" s="105" t="s">
        <v>354</v>
      </c>
    </row>
    <row r="344" spans="1:12" s="106" customFormat="1">
      <c r="A344" s="58">
        <v>2020</v>
      </c>
      <c r="B344" s="47">
        <v>820</v>
      </c>
      <c r="C344" s="102">
        <v>43972</v>
      </c>
      <c r="D344" s="103">
        <v>44041</v>
      </c>
      <c r="E344" s="47" t="s">
        <v>3084</v>
      </c>
      <c r="F344" s="47" t="s">
        <v>2653</v>
      </c>
      <c r="G344" s="47" t="s">
        <v>3085</v>
      </c>
      <c r="H344" s="47" t="s">
        <v>372</v>
      </c>
      <c r="I344" s="126">
        <v>27.6</v>
      </c>
      <c r="J344" s="47" t="s">
        <v>2690</v>
      </c>
      <c r="K344" s="47" t="s">
        <v>96</v>
      </c>
      <c r="L344" s="105" t="s">
        <v>354</v>
      </c>
    </row>
    <row r="345" spans="1:12" s="106" customFormat="1">
      <c r="A345" s="58">
        <v>2020</v>
      </c>
      <c r="B345" s="47">
        <v>366</v>
      </c>
      <c r="C345" s="102">
        <v>43880</v>
      </c>
      <c r="D345" s="103">
        <v>44041</v>
      </c>
      <c r="E345" s="47" t="s">
        <v>3032</v>
      </c>
      <c r="F345" s="47" t="s">
        <v>2232</v>
      </c>
      <c r="G345" s="47" t="s">
        <v>3033</v>
      </c>
      <c r="H345" s="47" t="s">
        <v>1214</v>
      </c>
      <c r="I345" s="126">
        <v>27.6</v>
      </c>
      <c r="J345" s="47" t="s">
        <v>2690</v>
      </c>
      <c r="K345" s="47" t="s">
        <v>171</v>
      </c>
      <c r="L345" s="105" t="s">
        <v>1257</v>
      </c>
    </row>
    <row r="346" spans="1:12" s="106" customFormat="1">
      <c r="A346" s="58">
        <v>2020</v>
      </c>
      <c r="B346" s="47">
        <v>819</v>
      </c>
      <c r="C346" s="102">
        <v>43972</v>
      </c>
      <c r="D346" s="103">
        <v>44041</v>
      </c>
      <c r="E346" s="47" t="s">
        <v>3082</v>
      </c>
      <c r="F346" s="47" t="s">
        <v>3212</v>
      </c>
      <c r="G346" s="47" t="s">
        <v>3083</v>
      </c>
      <c r="H346" s="47" t="s">
        <v>372</v>
      </c>
      <c r="I346" s="126">
        <v>27.6</v>
      </c>
      <c r="J346" s="47" t="s">
        <v>2690</v>
      </c>
      <c r="K346" s="47" t="s">
        <v>96</v>
      </c>
      <c r="L346" s="105" t="s">
        <v>354</v>
      </c>
    </row>
    <row r="347" spans="1:12" s="106" customFormat="1">
      <c r="A347" s="58">
        <v>2020</v>
      </c>
      <c r="B347" s="47">
        <v>819</v>
      </c>
      <c r="C347" s="102">
        <v>43972</v>
      </c>
      <c r="D347" s="103">
        <v>44041</v>
      </c>
      <c r="E347" s="47" t="s">
        <v>1066</v>
      </c>
      <c r="F347" s="47" t="s">
        <v>3213</v>
      </c>
      <c r="G347" s="47" t="s">
        <v>1067</v>
      </c>
      <c r="H347" s="47" t="s">
        <v>372</v>
      </c>
      <c r="I347" s="126">
        <v>27.6</v>
      </c>
      <c r="J347" s="47" t="s">
        <v>2690</v>
      </c>
      <c r="K347" s="47" t="s">
        <v>96</v>
      </c>
      <c r="L347" s="105" t="s">
        <v>354</v>
      </c>
    </row>
    <row r="348" spans="1:12" s="106" customFormat="1">
      <c r="A348" s="58">
        <v>2020</v>
      </c>
      <c r="B348" s="47">
        <v>1075</v>
      </c>
      <c r="C348" s="102">
        <v>44015</v>
      </c>
      <c r="D348" s="103">
        <v>44050</v>
      </c>
      <c r="E348" s="47" t="s">
        <v>2418</v>
      </c>
      <c r="F348" s="47" t="s">
        <v>2773</v>
      </c>
      <c r="G348" s="47" t="s">
        <v>2419</v>
      </c>
      <c r="H348" s="47" t="s">
        <v>2364</v>
      </c>
      <c r="I348" s="126">
        <v>45.6</v>
      </c>
      <c r="J348" s="47" t="s">
        <v>221</v>
      </c>
      <c r="K348" s="47" t="s">
        <v>124</v>
      </c>
      <c r="L348" s="105" t="s">
        <v>866</v>
      </c>
    </row>
    <row r="349" spans="1:12" s="106" customFormat="1">
      <c r="A349" s="58">
        <v>2020</v>
      </c>
      <c r="B349" s="47">
        <v>1076</v>
      </c>
      <c r="C349" s="102">
        <v>44015</v>
      </c>
      <c r="D349" s="103">
        <v>44050</v>
      </c>
      <c r="E349" s="47" t="s">
        <v>2420</v>
      </c>
      <c r="F349" s="47" t="s">
        <v>2773</v>
      </c>
      <c r="G349" s="47" t="s">
        <v>2419</v>
      </c>
      <c r="H349" s="47" t="s">
        <v>2364</v>
      </c>
      <c r="I349" s="126">
        <v>45.6</v>
      </c>
      <c r="J349" s="47" t="s">
        <v>221</v>
      </c>
      <c r="K349" s="47" t="s">
        <v>124</v>
      </c>
      <c r="L349" s="105" t="s">
        <v>2421</v>
      </c>
    </row>
    <row r="350" spans="1:12" s="106" customFormat="1">
      <c r="A350" s="58">
        <v>2020</v>
      </c>
      <c r="B350" s="47">
        <v>1132</v>
      </c>
      <c r="C350" s="102">
        <v>44035</v>
      </c>
      <c r="D350" s="103">
        <v>44050</v>
      </c>
      <c r="E350" s="47" t="s">
        <v>2422</v>
      </c>
      <c r="F350" s="47" t="s">
        <v>3202</v>
      </c>
      <c r="G350" s="47" t="s">
        <v>2423</v>
      </c>
      <c r="H350" s="47" t="s">
        <v>2424</v>
      </c>
      <c r="I350" s="126">
        <v>572.4</v>
      </c>
      <c r="J350" s="47" t="s">
        <v>221</v>
      </c>
      <c r="K350" s="47" t="s">
        <v>61</v>
      </c>
      <c r="L350" s="105" t="s">
        <v>387</v>
      </c>
    </row>
    <row r="351" spans="1:12" s="106" customFormat="1">
      <c r="A351" s="58">
        <v>2020</v>
      </c>
      <c r="B351" s="47">
        <v>1059</v>
      </c>
      <c r="C351" s="102">
        <v>44012</v>
      </c>
      <c r="D351" s="103">
        <v>44053</v>
      </c>
      <c r="E351" s="47" t="s">
        <v>2416</v>
      </c>
      <c r="F351" s="47" t="s">
        <v>3195</v>
      </c>
      <c r="G351" s="47" t="s">
        <v>2417</v>
      </c>
      <c r="H351" s="47" t="s">
        <v>372</v>
      </c>
      <c r="I351" s="126">
        <v>27.6</v>
      </c>
      <c r="J351" s="47" t="s">
        <v>221</v>
      </c>
      <c r="K351" s="47" t="s">
        <v>54</v>
      </c>
      <c r="L351" s="105" t="s">
        <v>919</v>
      </c>
    </row>
    <row r="352" spans="1:12" s="106" customFormat="1">
      <c r="A352" s="58">
        <v>2020</v>
      </c>
      <c r="B352" s="47">
        <v>885</v>
      </c>
      <c r="C352" s="102">
        <v>43987</v>
      </c>
      <c r="D352" s="107"/>
      <c r="E352" s="47" t="s">
        <v>2360</v>
      </c>
      <c r="F352" s="47" t="s">
        <v>3190</v>
      </c>
      <c r="G352" s="47" t="s">
        <v>1415</v>
      </c>
      <c r="H352" s="47" t="s">
        <v>1891</v>
      </c>
      <c r="I352" s="126">
        <v>23</v>
      </c>
      <c r="J352" s="47" t="s">
        <v>221</v>
      </c>
      <c r="K352" s="47" t="s">
        <v>58</v>
      </c>
      <c r="L352" s="105" t="s">
        <v>2361</v>
      </c>
    </row>
    <row r="353" spans="1:12" s="106" customFormat="1">
      <c r="A353" s="58">
        <v>2020</v>
      </c>
      <c r="B353" s="47">
        <v>1183</v>
      </c>
      <c r="C353" s="102">
        <v>44047</v>
      </c>
      <c r="D353" s="107"/>
      <c r="E353" s="47" t="s">
        <v>3092</v>
      </c>
      <c r="F353" s="47" t="s">
        <v>2653</v>
      </c>
      <c r="G353" s="47" t="s">
        <v>3093</v>
      </c>
      <c r="H353" s="47" t="s">
        <v>372</v>
      </c>
      <c r="I353" s="126">
        <v>23</v>
      </c>
      <c r="J353" s="47" t="s">
        <v>2690</v>
      </c>
      <c r="K353" s="47" t="s">
        <v>96</v>
      </c>
      <c r="L353" s="105" t="s">
        <v>354</v>
      </c>
    </row>
    <row r="354" spans="1:12" s="106" customFormat="1">
      <c r="A354" s="58">
        <v>2020</v>
      </c>
      <c r="B354" s="47">
        <v>1161</v>
      </c>
      <c r="C354" s="102">
        <v>44039</v>
      </c>
      <c r="D354" s="107"/>
      <c r="E354" s="47" t="s">
        <v>2700</v>
      </c>
      <c r="F354" s="47" t="s">
        <v>3143</v>
      </c>
      <c r="G354" s="47" t="s">
        <v>2701</v>
      </c>
      <c r="H354" s="47" t="s">
        <v>3089</v>
      </c>
      <c r="I354" s="126">
        <v>55.2</v>
      </c>
      <c r="J354" s="47" t="s">
        <v>2690</v>
      </c>
      <c r="K354" s="47" t="s">
        <v>80</v>
      </c>
      <c r="L354" s="105" t="s">
        <v>2091</v>
      </c>
    </row>
    <row r="355" spans="1:12" s="106" customFormat="1">
      <c r="A355" s="58">
        <v>2020</v>
      </c>
      <c r="B355" s="47">
        <v>1173</v>
      </c>
      <c r="C355" s="102">
        <v>44041</v>
      </c>
      <c r="D355" s="107"/>
      <c r="E355" s="47" t="s">
        <v>2695</v>
      </c>
      <c r="F355" s="47" t="s">
        <v>3143</v>
      </c>
      <c r="G355" s="47" t="s">
        <v>2696</v>
      </c>
      <c r="H355" s="47" t="s">
        <v>3090</v>
      </c>
      <c r="I355" s="126">
        <v>186.24</v>
      </c>
      <c r="J355" s="47" t="s">
        <v>2690</v>
      </c>
      <c r="K355" s="47" t="s">
        <v>80</v>
      </c>
      <c r="L355" s="105" t="s">
        <v>2091</v>
      </c>
    </row>
    <row r="356" spans="1:12" s="106" customFormat="1" ht="15.75" thickBot="1">
      <c r="A356" s="59">
        <v>2020</v>
      </c>
      <c r="B356" s="108">
        <v>1181</v>
      </c>
      <c r="C356" s="109">
        <v>44046</v>
      </c>
      <c r="D356" s="110"/>
      <c r="E356" s="108" t="s">
        <v>1227</v>
      </c>
      <c r="F356" s="108" t="s">
        <v>326</v>
      </c>
      <c r="G356" s="108" t="s">
        <v>1228</v>
      </c>
      <c r="H356" s="108" t="s">
        <v>3091</v>
      </c>
      <c r="I356" s="127">
        <v>84</v>
      </c>
      <c r="J356" s="108" t="s">
        <v>2690</v>
      </c>
      <c r="K356" s="108" t="s">
        <v>86</v>
      </c>
      <c r="L356" s="112" t="s">
        <v>2998</v>
      </c>
    </row>
    <row r="358" spans="1:12">
      <c r="A358" s="31" t="s">
        <v>3272</v>
      </c>
    </row>
    <row r="359" spans="1:12">
      <c r="A359" s="42" t="s">
        <v>3275</v>
      </c>
    </row>
  </sheetData>
  <autoFilter ref="A30:L356">
    <filterColumn colId="5"/>
    <sortState ref="A30:L355">
      <sortCondition ref="D29:D355"/>
    </sortState>
  </autoFilter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R62"/>
  <sheetViews>
    <sheetView workbookViewId="0">
      <selection activeCell="A31" sqref="A31:XFD53"/>
    </sheetView>
  </sheetViews>
  <sheetFormatPr defaultRowHeight="15"/>
  <cols>
    <col min="1" max="1" width="18.7109375" customWidth="1"/>
    <col min="2" max="2" width="35.28515625" style="7" bestFit="1" customWidth="1"/>
    <col min="3" max="3" width="44.7109375" customWidth="1"/>
    <col min="4" max="4" width="16.28515625" customWidth="1"/>
    <col min="5" max="5" width="17.7109375" bestFit="1" customWidth="1"/>
    <col min="6" max="6" width="25.140625" style="42" customWidth="1"/>
    <col min="7" max="7" width="27.5703125" bestFit="1" customWidth="1"/>
    <col min="8" max="8" width="40.7109375" bestFit="1" customWidth="1"/>
    <col min="9" max="9" width="16.28515625" customWidth="1"/>
    <col min="10" max="10" width="10.140625" bestFit="1" customWidth="1"/>
    <col min="11" max="11" width="12.140625" customWidth="1"/>
    <col min="12" max="12" width="22.42578125" bestFit="1" customWidth="1"/>
    <col min="13" max="13" width="14.85546875" bestFit="1" customWidth="1"/>
    <col min="14" max="14" width="19" bestFit="1" customWidth="1"/>
    <col min="15" max="15" width="19.85546875" bestFit="1" customWidth="1"/>
    <col min="16" max="16" width="23.7109375" bestFit="1" customWidth="1"/>
    <col min="17" max="17" width="10.7109375" bestFit="1" customWidth="1"/>
    <col min="18" max="18" width="23" bestFit="1" customWidth="1"/>
  </cols>
  <sheetData>
    <row r="1" spans="1:6" s="42" customFormat="1">
      <c r="A1" s="31" t="s">
        <v>3634</v>
      </c>
      <c r="B1" s="7"/>
    </row>
    <row r="2" spans="1:6" ht="15.75">
      <c r="A2" s="9" t="s">
        <v>7</v>
      </c>
      <c r="B2" s="7" t="s">
        <v>258</v>
      </c>
      <c r="D2" s="129" t="s">
        <v>3647</v>
      </c>
    </row>
    <row r="3" spans="1:6">
      <c r="D3" s="42" t="s">
        <v>3736</v>
      </c>
    </row>
    <row r="4" spans="1:6">
      <c r="A4" s="9" t="s">
        <v>280</v>
      </c>
      <c r="B4" s="7" t="s">
        <v>2249</v>
      </c>
      <c r="D4" s="42" t="s">
        <v>3739</v>
      </c>
    </row>
    <row r="5" spans="1:6">
      <c r="A5" s="10" t="s">
        <v>2341</v>
      </c>
      <c r="D5" s="100" t="s">
        <v>3740</v>
      </c>
    </row>
    <row r="6" spans="1:6">
      <c r="A6" s="97" t="s">
        <v>2342</v>
      </c>
      <c r="B6" s="98">
        <v>84388.800000000003</v>
      </c>
      <c r="C6" s="180" t="s">
        <v>3302</v>
      </c>
      <c r="D6" s="42" t="s">
        <v>3772</v>
      </c>
    </row>
    <row r="7" spans="1:6">
      <c r="A7" s="97" t="s">
        <v>2344</v>
      </c>
      <c r="B7" s="98">
        <v>2959.2</v>
      </c>
      <c r="D7" s="42"/>
    </row>
    <row r="8" spans="1:6" ht="15.75" thickBot="1">
      <c r="A8" s="97" t="s">
        <v>2348</v>
      </c>
      <c r="B8" s="98">
        <v>6945.6</v>
      </c>
    </row>
    <row r="9" spans="1:6">
      <c r="A9" s="99" t="s">
        <v>2354</v>
      </c>
      <c r="B9" s="98"/>
      <c r="D9" s="79" t="s">
        <v>3319</v>
      </c>
      <c r="E9" s="81">
        <v>94389.6</v>
      </c>
      <c r="F9" s="82"/>
    </row>
    <row r="10" spans="1:6">
      <c r="A10" s="97" t="s">
        <v>2346</v>
      </c>
      <c r="B10" s="98">
        <v>96</v>
      </c>
      <c r="D10" s="80" t="s">
        <v>3320</v>
      </c>
      <c r="E10" s="83"/>
      <c r="F10" s="84">
        <f>SUM(I57:I62)</f>
        <v>100056</v>
      </c>
    </row>
    <row r="11" spans="1:6" ht="15.75" thickBot="1">
      <c r="A11" s="10" t="s">
        <v>281</v>
      </c>
      <c r="B11" s="7">
        <v>94389.6</v>
      </c>
      <c r="D11" s="78" t="s">
        <v>3321</v>
      </c>
      <c r="E11" s="85">
        <f>E9-F10</f>
        <v>-5666.3999999999942</v>
      </c>
      <c r="F11" s="86"/>
    </row>
    <row r="16" spans="1:6" ht="15.75" thickBot="1">
      <c r="A16" s="31" t="s">
        <v>3165</v>
      </c>
      <c r="B16"/>
      <c r="C16" s="42"/>
    </row>
    <row r="17" spans="1:9">
      <c r="A17" s="49" t="s">
        <v>3161</v>
      </c>
      <c r="B17" s="50" t="s">
        <v>3162</v>
      </c>
      <c r="C17" s="51" t="s">
        <v>3163</v>
      </c>
    </row>
    <row r="18" spans="1:9">
      <c r="A18" s="40">
        <v>1</v>
      </c>
      <c r="B18" s="52">
        <v>80</v>
      </c>
      <c r="C18" s="53">
        <v>96</v>
      </c>
    </row>
    <row r="19" spans="1:9">
      <c r="A19" s="40">
        <v>2</v>
      </c>
      <c r="B19" s="52">
        <v>88</v>
      </c>
      <c r="C19" s="53">
        <v>105.6</v>
      </c>
    </row>
    <row r="20" spans="1:9" ht="15.75" thickBot="1">
      <c r="A20" s="41">
        <v>3</v>
      </c>
      <c r="B20" s="54">
        <v>99</v>
      </c>
      <c r="C20" s="55">
        <v>118.8</v>
      </c>
    </row>
    <row r="21" spans="1:9">
      <c r="A21" s="42" t="s">
        <v>3164</v>
      </c>
      <c r="B21"/>
      <c r="C21" s="42"/>
    </row>
    <row r="23" spans="1:9">
      <c r="A23" s="31" t="s">
        <v>3272</v>
      </c>
    </row>
    <row r="24" spans="1:9">
      <c r="A24" s="30" t="s">
        <v>3276</v>
      </c>
      <c r="B24" s="70"/>
      <c r="C24" s="30" t="s">
        <v>3277</v>
      </c>
      <c r="D24" s="30"/>
      <c r="E24" s="30"/>
      <c r="F24" s="88" t="s">
        <v>3278</v>
      </c>
      <c r="G24" s="30"/>
      <c r="H24" s="35">
        <v>43986</v>
      </c>
      <c r="I24" s="87"/>
    </row>
    <row r="25" spans="1:9">
      <c r="A25" s="30" t="s">
        <v>3145</v>
      </c>
      <c r="B25" s="30"/>
      <c r="C25" s="30" t="s">
        <v>3146</v>
      </c>
      <c r="D25" s="30"/>
      <c r="E25" s="30"/>
      <c r="F25" s="30" t="s">
        <v>3147</v>
      </c>
      <c r="G25" s="30"/>
      <c r="H25" s="35">
        <v>43567</v>
      </c>
      <c r="I25" s="87"/>
    </row>
    <row r="26" spans="1:9">
      <c r="A26" s="30" t="s">
        <v>3148</v>
      </c>
      <c r="B26" s="30"/>
      <c r="C26" s="30" t="s">
        <v>3159</v>
      </c>
      <c r="D26" s="30"/>
      <c r="E26" s="30"/>
      <c r="F26" s="30" t="s">
        <v>3149</v>
      </c>
      <c r="G26" s="30"/>
      <c r="H26" s="35">
        <v>43753</v>
      </c>
      <c r="I26" s="87"/>
    </row>
    <row r="27" spans="1:9">
      <c r="A27" s="47" t="s">
        <v>3150</v>
      </c>
      <c r="B27" s="30"/>
      <c r="C27" s="30" t="s">
        <v>3151</v>
      </c>
      <c r="D27" s="30"/>
      <c r="E27" s="30"/>
      <c r="F27" s="30" t="s">
        <v>3152</v>
      </c>
      <c r="G27" s="30"/>
      <c r="H27" s="35">
        <v>43649</v>
      </c>
      <c r="I27" s="87"/>
    </row>
    <row r="28" spans="1:9">
      <c r="A28" s="47" t="s">
        <v>3153</v>
      </c>
      <c r="B28" s="30"/>
      <c r="C28" s="47" t="s">
        <v>3160</v>
      </c>
      <c r="D28" s="30"/>
      <c r="E28" s="30"/>
      <c r="F28" s="30" t="s">
        <v>3149</v>
      </c>
      <c r="G28" s="30"/>
      <c r="H28" s="35">
        <v>43531</v>
      </c>
      <c r="I28" s="87"/>
    </row>
    <row r="29" spans="1:9">
      <c r="A29" s="30" t="s">
        <v>3148</v>
      </c>
      <c r="B29" s="30"/>
      <c r="C29" s="30" t="s">
        <v>3154</v>
      </c>
      <c r="D29" s="30"/>
      <c r="E29" s="30"/>
      <c r="F29" s="30" t="s">
        <v>3149</v>
      </c>
      <c r="G29" s="30"/>
      <c r="H29" s="35">
        <v>43349</v>
      </c>
      <c r="I29" s="87"/>
    </row>
    <row r="31" spans="1:9" hidden="1"/>
    <row r="32" spans="1:9" ht="15.75" hidden="1" thickBot="1">
      <c r="A32" s="148" t="s">
        <v>11066</v>
      </c>
    </row>
    <row r="33" spans="1:18" ht="15.75" hidden="1" thickBot="1">
      <c r="A33" s="160" t="s">
        <v>3652</v>
      </c>
      <c r="B33" s="161" t="s">
        <v>3653</v>
      </c>
      <c r="C33" s="161" t="s">
        <v>7</v>
      </c>
      <c r="D33" s="161" t="s">
        <v>3658</v>
      </c>
      <c r="E33" s="161" t="s">
        <v>3654</v>
      </c>
      <c r="F33" s="161" t="s">
        <v>3663</v>
      </c>
      <c r="G33" s="161" t="s">
        <v>3665</v>
      </c>
      <c r="H33" s="161" t="s">
        <v>3660</v>
      </c>
      <c r="I33" s="162" t="s">
        <v>3668</v>
      </c>
      <c r="J33" s="161" t="s">
        <v>3655</v>
      </c>
      <c r="K33" s="161" t="s">
        <v>3656</v>
      </c>
      <c r="L33" s="161" t="s">
        <v>3657</v>
      </c>
      <c r="M33" s="161" t="s">
        <v>3659</v>
      </c>
      <c r="N33" s="161" t="s">
        <v>3661</v>
      </c>
      <c r="O33" s="161" t="s">
        <v>3662</v>
      </c>
      <c r="P33" s="161" t="s">
        <v>3664</v>
      </c>
      <c r="Q33" s="161" t="s">
        <v>3666</v>
      </c>
      <c r="R33" s="161" t="s">
        <v>3667</v>
      </c>
    </row>
    <row r="34" spans="1:18" hidden="1">
      <c r="A34" s="135" t="s">
        <v>1644</v>
      </c>
      <c r="B34" s="136" t="s">
        <v>1255</v>
      </c>
      <c r="C34" s="136"/>
      <c r="D34" s="137">
        <v>39141</v>
      </c>
      <c r="E34" s="139">
        <v>9483.14</v>
      </c>
      <c r="F34" s="154" t="s">
        <v>3713</v>
      </c>
      <c r="G34" s="154" t="s">
        <v>3743</v>
      </c>
      <c r="H34" s="136" t="s">
        <v>401</v>
      </c>
      <c r="I34" s="138" t="s">
        <v>3676</v>
      </c>
      <c r="J34" s="139">
        <v>-9483.14</v>
      </c>
      <c r="K34" s="136">
        <v>0</v>
      </c>
      <c r="L34" s="136">
        <v>0</v>
      </c>
      <c r="M34" s="136">
        <v>0</v>
      </c>
      <c r="N34" s="136" t="s">
        <v>3672</v>
      </c>
      <c r="O34" s="136" t="s">
        <v>3744</v>
      </c>
      <c r="P34" s="136" t="s">
        <v>49</v>
      </c>
      <c r="Q34" s="136">
        <v>2006</v>
      </c>
      <c r="R34" s="136"/>
    </row>
    <row r="35" spans="1:18" hidden="1">
      <c r="A35" s="40" t="s">
        <v>1646</v>
      </c>
      <c r="B35" s="30" t="s">
        <v>1255</v>
      </c>
      <c r="C35" s="30"/>
      <c r="D35" s="35">
        <v>39141</v>
      </c>
      <c r="E35" s="70">
        <v>9483.1</v>
      </c>
      <c r="F35" s="156" t="s">
        <v>3713</v>
      </c>
      <c r="G35" s="156" t="s">
        <v>3743</v>
      </c>
      <c r="H35" s="30" t="s">
        <v>401</v>
      </c>
      <c r="I35" s="34" t="s">
        <v>3676</v>
      </c>
      <c r="J35" s="70">
        <v>-9483.1</v>
      </c>
      <c r="K35" s="30">
        <v>0</v>
      </c>
      <c r="L35" s="30">
        <v>0</v>
      </c>
      <c r="M35" s="30">
        <v>0</v>
      </c>
      <c r="N35" s="30" t="s">
        <v>3672</v>
      </c>
      <c r="O35" s="30" t="s">
        <v>3745</v>
      </c>
      <c r="P35" s="30" t="s">
        <v>49</v>
      </c>
      <c r="Q35" s="30">
        <v>2006</v>
      </c>
      <c r="R35" s="30"/>
    </row>
    <row r="36" spans="1:18" hidden="1">
      <c r="A36" s="40" t="s">
        <v>3746</v>
      </c>
      <c r="B36" s="30" t="s">
        <v>1255</v>
      </c>
      <c r="C36" s="30"/>
      <c r="D36" s="35">
        <v>39141</v>
      </c>
      <c r="E36" s="70">
        <v>9483.1</v>
      </c>
      <c r="F36" s="156" t="s">
        <v>3713</v>
      </c>
      <c r="G36" s="156" t="s">
        <v>3743</v>
      </c>
      <c r="H36" s="30" t="s">
        <v>1080</v>
      </c>
      <c r="I36" s="34" t="s">
        <v>3676</v>
      </c>
      <c r="J36" s="70">
        <v>-9483.1</v>
      </c>
      <c r="K36" s="30">
        <v>0</v>
      </c>
      <c r="L36" s="30">
        <v>0</v>
      </c>
      <c r="M36" s="30">
        <v>0</v>
      </c>
      <c r="N36" s="30" t="s">
        <v>3672</v>
      </c>
      <c r="O36" s="30" t="s">
        <v>3747</v>
      </c>
      <c r="P36" s="30" t="s">
        <v>151</v>
      </c>
      <c r="Q36" s="30">
        <v>2006</v>
      </c>
      <c r="R36" s="30"/>
    </row>
    <row r="37" spans="1:18" hidden="1">
      <c r="A37" s="40" t="s">
        <v>3748</v>
      </c>
      <c r="B37" s="30" t="s">
        <v>1255</v>
      </c>
      <c r="C37" s="30"/>
      <c r="D37" s="35">
        <v>39141</v>
      </c>
      <c r="E37" s="70">
        <v>9483.14</v>
      </c>
      <c r="F37" s="156" t="s">
        <v>3713</v>
      </c>
      <c r="G37" s="156" t="s">
        <v>3743</v>
      </c>
      <c r="H37" s="30" t="s">
        <v>2084</v>
      </c>
      <c r="I37" s="34" t="s">
        <v>3676</v>
      </c>
      <c r="J37" s="70">
        <v>-9483.14</v>
      </c>
      <c r="K37" s="30">
        <v>0</v>
      </c>
      <c r="L37" s="30">
        <v>0</v>
      </c>
      <c r="M37" s="30">
        <v>0</v>
      </c>
      <c r="N37" s="30" t="s">
        <v>3672</v>
      </c>
      <c r="O37" s="30" t="s">
        <v>3749</v>
      </c>
      <c r="P37" s="30" t="s">
        <v>109</v>
      </c>
      <c r="Q37" s="30">
        <v>2006</v>
      </c>
      <c r="R37" s="30"/>
    </row>
    <row r="38" spans="1:18" hidden="1">
      <c r="A38" s="40" t="s">
        <v>3767</v>
      </c>
      <c r="B38" s="30" t="s">
        <v>1255</v>
      </c>
      <c r="C38" s="30"/>
      <c r="D38" s="35">
        <v>39141</v>
      </c>
      <c r="E38" s="70">
        <v>9483.1</v>
      </c>
      <c r="F38" s="156" t="s">
        <v>3711</v>
      </c>
      <c r="G38" s="156" t="s">
        <v>3743</v>
      </c>
      <c r="H38" s="30" t="s">
        <v>484</v>
      </c>
      <c r="I38" s="34" t="s">
        <v>3676</v>
      </c>
      <c r="J38" s="70">
        <v>-9483.1</v>
      </c>
      <c r="K38" s="30">
        <v>0</v>
      </c>
      <c r="L38" s="30">
        <v>0</v>
      </c>
      <c r="M38" s="30">
        <v>0</v>
      </c>
      <c r="N38" s="30" t="s">
        <v>3672</v>
      </c>
      <c r="O38" s="30" t="s">
        <v>3768</v>
      </c>
      <c r="P38" s="30" t="s">
        <v>30</v>
      </c>
      <c r="Q38" s="30">
        <v>2006</v>
      </c>
      <c r="R38" s="30"/>
    </row>
    <row r="39" spans="1:18" hidden="1">
      <c r="A39" s="40" t="s">
        <v>3769</v>
      </c>
      <c r="B39" s="30" t="s">
        <v>1255</v>
      </c>
      <c r="C39" s="30"/>
      <c r="D39" s="35">
        <v>39141</v>
      </c>
      <c r="E39" s="70">
        <v>9483.14</v>
      </c>
      <c r="F39" s="156" t="s">
        <v>3711</v>
      </c>
      <c r="G39" s="156" t="s">
        <v>3743</v>
      </c>
      <c r="H39" s="30" t="s">
        <v>1760</v>
      </c>
      <c r="I39" s="34" t="s">
        <v>3676</v>
      </c>
      <c r="J39" s="70">
        <v>-9483.14</v>
      </c>
      <c r="K39" s="30">
        <v>0</v>
      </c>
      <c r="L39" s="30">
        <v>0</v>
      </c>
      <c r="M39" s="30">
        <v>0</v>
      </c>
      <c r="N39" s="30" t="s">
        <v>3672</v>
      </c>
      <c r="O39" s="30" t="s">
        <v>3770</v>
      </c>
      <c r="P39" s="30" t="s">
        <v>181</v>
      </c>
      <c r="Q39" s="30">
        <v>2006</v>
      </c>
      <c r="R39" s="30"/>
    </row>
    <row r="40" spans="1:18" hidden="1">
      <c r="A40" s="40" t="s">
        <v>3771</v>
      </c>
      <c r="B40" s="30" t="s">
        <v>1255</v>
      </c>
      <c r="C40" s="30"/>
      <c r="D40" s="35">
        <v>39141</v>
      </c>
      <c r="E40" s="70">
        <v>9483.1</v>
      </c>
      <c r="F40" s="156" t="s">
        <v>3711</v>
      </c>
      <c r="G40" s="156" t="s">
        <v>3743</v>
      </c>
      <c r="H40" s="30" t="s">
        <v>679</v>
      </c>
      <c r="I40" s="34" t="s">
        <v>3676</v>
      </c>
      <c r="J40" s="70">
        <v>-9483.1</v>
      </c>
      <c r="K40" s="30">
        <v>0</v>
      </c>
      <c r="L40" s="30">
        <v>0</v>
      </c>
      <c r="M40" s="30">
        <v>0</v>
      </c>
      <c r="N40" s="30" t="s">
        <v>3672</v>
      </c>
      <c r="O40" s="30" t="s">
        <v>3673</v>
      </c>
      <c r="P40" s="30" t="s">
        <v>59</v>
      </c>
      <c r="Q40" s="30">
        <v>2006</v>
      </c>
      <c r="R40" s="30"/>
    </row>
    <row r="41" spans="1:18" hidden="1">
      <c r="A41" s="40" t="s">
        <v>1642</v>
      </c>
      <c r="B41" s="30" t="s">
        <v>3741</v>
      </c>
      <c r="C41" s="30"/>
      <c r="D41" s="35">
        <v>38533</v>
      </c>
      <c r="E41" s="70">
        <v>11575.88</v>
      </c>
      <c r="F41" s="156" t="s">
        <v>3674</v>
      </c>
      <c r="G41" s="156" t="s">
        <v>3743</v>
      </c>
      <c r="H41" s="30" t="s">
        <v>1450</v>
      </c>
      <c r="I41" s="34" t="s">
        <v>3676</v>
      </c>
      <c r="J41" s="70">
        <v>-11575.88</v>
      </c>
      <c r="K41" s="30">
        <v>0</v>
      </c>
      <c r="L41" s="30">
        <v>0</v>
      </c>
      <c r="M41" s="30">
        <v>0</v>
      </c>
      <c r="N41" s="30" t="s">
        <v>3672</v>
      </c>
      <c r="O41" s="30" t="s">
        <v>3742</v>
      </c>
      <c r="P41" s="30" t="s">
        <v>92</v>
      </c>
      <c r="Q41" s="30">
        <v>2005</v>
      </c>
      <c r="R41" s="30"/>
    </row>
    <row r="42" spans="1:18" hidden="1">
      <c r="A42" s="40" t="s">
        <v>1254</v>
      </c>
      <c r="B42" s="30" t="s">
        <v>1255</v>
      </c>
      <c r="C42" s="30"/>
      <c r="D42" s="35">
        <v>38533</v>
      </c>
      <c r="E42" s="70">
        <v>11575.91</v>
      </c>
      <c r="F42" s="156" t="s">
        <v>3722</v>
      </c>
      <c r="G42" s="156" t="s">
        <v>3743</v>
      </c>
      <c r="H42" s="30" t="s">
        <v>1253</v>
      </c>
      <c r="I42" s="34" t="s">
        <v>3751</v>
      </c>
      <c r="J42" s="70">
        <v>-11575.91</v>
      </c>
      <c r="K42" s="30">
        <v>0</v>
      </c>
      <c r="L42" s="30">
        <v>0</v>
      </c>
      <c r="M42" s="30">
        <v>0</v>
      </c>
      <c r="N42" s="30" t="s">
        <v>3672</v>
      </c>
      <c r="O42" s="30" t="s">
        <v>3750</v>
      </c>
      <c r="P42" s="30" t="s">
        <v>177</v>
      </c>
      <c r="Q42" s="30">
        <v>2005</v>
      </c>
      <c r="R42" s="30"/>
    </row>
    <row r="43" spans="1:18" hidden="1">
      <c r="A43" s="40" t="s">
        <v>3752</v>
      </c>
      <c r="B43" s="30" t="s">
        <v>3753</v>
      </c>
      <c r="C43" s="30"/>
      <c r="D43" s="35">
        <v>38533</v>
      </c>
      <c r="E43" s="70">
        <v>11575.91</v>
      </c>
      <c r="F43" s="156" t="s">
        <v>3722</v>
      </c>
      <c r="G43" s="156" t="s">
        <v>3743</v>
      </c>
      <c r="H43" s="30" t="s">
        <v>435</v>
      </c>
      <c r="I43" s="34" t="s">
        <v>3676</v>
      </c>
      <c r="J43" s="70">
        <v>-11575.91</v>
      </c>
      <c r="K43" s="30">
        <v>0</v>
      </c>
      <c r="L43" s="30">
        <v>0</v>
      </c>
      <c r="M43" s="30">
        <v>0</v>
      </c>
      <c r="N43" s="30" t="s">
        <v>3672</v>
      </c>
      <c r="O43" s="30" t="s">
        <v>3754</v>
      </c>
      <c r="P43" s="30" t="s">
        <v>100</v>
      </c>
      <c r="Q43" s="30">
        <v>2005</v>
      </c>
      <c r="R43" s="30"/>
    </row>
    <row r="44" spans="1:18" hidden="1">
      <c r="A44" s="40" t="s">
        <v>3755</v>
      </c>
      <c r="B44" s="30" t="s">
        <v>3756</v>
      </c>
      <c r="C44" s="30"/>
      <c r="D44" s="35">
        <v>38533</v>
      </c>
      <c r="E44" s="70">
        <v>11575.91</v>
      </c>
      <c r="F44" s="156" t="s">
        <v>3722</v>
      </c>
      <c r="G44" s="156" t="s">
        <v>3743</v>
      </c>
      <c r="H44" s="30" t="s">
        <v>1424</v>
      </c>
      <c r="I44" s="34" t="s">
        <v>3676</v>
      </c>
      <c r="J44" s="70">
        <v>-11575.91</v>
      </c>
      <c r="K44" s="30">
        <v>0</v>
      </c>
      <c r="L44" s="30">
        <v>0</v>
      </c>
      <c r="M44" s="30">
        <v>0</v>
      </c>
      <c r="N44" s="30" t="s">
        <v>3672</v>
      </c>
      <c r="O44" s="30" t="s">
        <v>3757</v>
      </c>
      <c r="P44" s="30" t="s">
        <v>176</v>
      </c>
      <c r="Q44" s="30">
        <v>2005</v>
      </c>
      <c r="R44" s="30"/>
    </row>
    <row r="45" spans="1:18" hidden="1">
      <c r="A45" s="40" t="s">
        <v>3758</v>
      </c>
      <c r="B45" s="30" t="s">
        <v>3753</v>
      </c>
      <c r="C45" s="30"/>
      <c r="D45" s="35">
        <v>38533</v>
      </c>
      <c r="E45" s="70">
        <v>11575.91</v>
      </c>
      <c r="F45" s="156" t="s">
        <v>3722</v>
      </c>
      <c r="G45" s="156" t="s">
        <v>3743</v>
      </c>
      <c r="H45" s="30" t="s">
        <v>3759</v>
      </c>
      <c r="I45" s="34" t="s">
        <v>3676</v>
      </c>
      <c r="J45" s="70">
        <v>-11575.91</v>
      </c>
      <c r="K45" s="30">
        <v>0</v>
      </c>
      <c r="L45" s="30">
        <v>0</v>
      </c>
      <c r="M45" s="30">
        <v>0</v>
      </c>
      <c r="N45" s="30" t="s">
        <v>3672</v>
      </c>
      <c r="O45" s="30" t="s">
        <v>3760</v>
      </c>
      <c r="P45" s="30" t="s">
        <v>159</v>
      </c>
      <c r="Q45" s="30">
        <v>2005</v>
      </c>
      <c r="R45" s="30"/>
    </row>
    <row r="46" spans="1:18" hidden="1">
      <c r="A46" s="40" t="s">
        <v>1167</v>
      </c>
      <c r="B46" s="30" t="s">
        <v>3756</v>
      </c>
      <c r="C46" s="30"/>
      <c r="D46" s="35">
        <v>38533</v>
      </c>
      <c r="E46" s="70">
        <v>11575.91</v>
      </c>
      <c r="F46" s="156" t="s">
        <v>3722</v>
      </c>
      <c r="G46" s="156" t="s">
        <v>3743</v>
      </c>
      <c r="H46" s="30" t="s">
        <v>698</v>
      </c>
      <c r="I46" s="34" t="s">
        <v>3676</v>
      </c>
      <c r="J46" s="70">
        <v>-11575.91</v>
      </c>
      <c r="K46" s="30">
        <v>0</v>
      </c>
      <c r="L46" s="30">
        <v>0</v>
      </c>
      <c r="M46" s="30">
        <v>0</v>
      </c>
      <c r="N46" s="30" t="s">
        <v>3672</v>
      </c>
      <c r="O46" s="30" t="s">
        <v>3761</v>
      </c>
      <c r="P46" s="30" t="s">
        <v>56</v>
      </c>
      <c r="Q46" s="30">
        <v>2005</v>
      </c>
      <c r="R46" s="30"/>
    </row>
    <row r="47" spans="1:18" hidden="1">
      <c r="A47" s="40" t="s">
        <v>3762</v>
      </c>
      <c r="B47" s="30" t="s">
        <v>3763</v>
      </c>
      <c r="C47" s="30"/>
      <c r="D47" s="35">
        <v>38533</v>
      </c>
      <c r="E47" s="70">
        <v>11575.91</v>
      </c>
      <c r="F47" s="156" t="s">
        <v>3722</v>
      </c>
      <c r="G47" s="156" t="s">
        <v>3743</v>
      </c>
      <c r="H47" s="30" t="s">
        <v>484</v>
      </c>
      <c r="I47" s="34" t="s">
        <v>3676</v>
      </c>
      <c r="J47" s="70">
        <v>-11575.91</v>
      </c>
      <c r="K47" s="30">
        <v>0</v>
      </c>
      <c r="L47" s="30">
        <v>0</v>
      </c>
      <c r="M47" s="30">
        <v>0</v>
      </c>
      <c r="N47" s="30" t="s">
        <v>3672</v>
      </c>
      <c r="O47" s="30" t="s">
        <v>3764</v>
      </c>
      <c r="P47" s="30" t="s">
        <v>30</v>
      </c>
      <c r="Q47" s="30">
        <v>2005</v>
      </c>
      <c r="R47" s="30"/>
    </row>
    <row r="48" spans="1:18" ht="15.75" hidden="1" thickBot="1">
      <c r="A48" s="41" t="s">
        <v>3765</v>
      </c>
      <c r="B48" s="38" t="s">
        <v>3753</v>
      </c>
      <c r="C48" s="38"/>
      <c r="D48" s="37">
        <v>38533</v>
      </c>
      <c r="E48" s="130">
        <v>11575.91</v>
      </c>
      <c r="F48" s="158" t="s">
        <v>3722</v>
      </c>
      <c r="G48" s="158" t="s">
        <v>3743</v>
      </c>
      <c r="H48" s="38" t="s">
        <v>591</v>
      </c>
      <c r="I48" s="39" t="s">
        <v>3676</v>
      </c>
      <c r="J48" s="130">
        <v>-11575.91</v>
      </c>
      <c r="K48" s="38">
        <v>0</v>
      </c>
      <c r="L48" s="38">
        <v>0</v>
      </c>
      <c r="M48" s="38">
        <v>0</v>
      </c>
      <c r="N48" s="38" t="s">
        <v>3672</v>
      </c>
      <c r="O48" s="38" t="s">
        <v>3766</v>
      </c>
      <c r="P48" s="38" t="s">
        <v>32</v>
      </c>
      <c r="Q48" s="38">
        <v>2005</v>
      </c>
      <c r="R48" s="38"/>
    </row>
    <row r="49" spans="1:18" hidden="1"/>
    <row r="50" spans="1:18" s="42" customFormat="1" ht="15.75" hidden="1" thickBot="1">
      <c r="A50" s="148" t="s">
        <v>11067</v>
      </c>
      <c r="B50" s="7"/>
    </row>
    <row r="51" spans="1:18" s="42" customFormat="1" ht="15.75" hidden="1" thickBot="1">
      <c r="A51" s="160" t="s">
        <v>3652</v>
      </c>
      <c r="B51" s="161" t="s">
        <v>3653</v>
      </c>
      <c r="C51" s="161" t="s">
        <v>7</v>
      </c>
      <c r="D51" s="161" t="s">
        <v>3658</v>
      </c>
      <c r="E51" s="161" t="s">
        <v>3654</v>
      </c>
      <c r="F51" s="161" t="s">
        <v>3663</v>
      </c>
      <c r="G51" s="161" t="s">
        <v>3665</v>
      </c>
      <c r="H51" s="161" t="s">
        <v>3660</v>
      </c>
      <c r="I51" s="161" t="s">
        <v>3668</v>
      </c>
      <c r="J51" s="161" t="s">
        <v>3655</v>
      </c>
      <c r="K51" s="161" t="s">
        <v>3656</v>
      </c>
      <c r="L51" s="161" t="s">
        <v>3657</v>
      </c>
      <c r="M51" s="161" t="s">
        <v>3659</v>
      </c>
      <c r="N51" s="161" t="s">
        <v>3661</v>
      </c>
      <c r="O51" s="161" t="s">
        <v>3662</v>
      </c>
      <c r="P51" s="161" t="s">
        <v>3664</v>
      </c>
      <c r="Q51" s="161" t="s">
        <v>3666</v>
      </c>
      <c r="R51" s="162" t="s">
        <v>3667</v>
      </c>
    </row>
    <row r="52" spans="1:18" s="42" customFormat="1" ht="15.75" hidden="1" thickBot="1">
      <c r="A52" s="183" t="s">
        <v>9653</v>
      </c>
      <c r="B52" s="184" t="s">
        <v>9654</v>
      </c>
      <c r="C52" s="184" t="s">
        <v>9655</v>
      </c>
      <c r="D52" s="185">
        <v>43678</v>
      </c>
      <c r="E52" s="186">
        <v>988020</v>
      </c>
      <c r="F52" s="188" t="s">
        <v>9656</v>
      </c>
      <c r="G52" s="188" t="s">
        <v>4920</v>
      </c>
      <c r="H52" s="184" t="s">
        <v>679</v>
      </c>
      <c r="I52" s="184" t="s">
        <v>3676</v>
      </c>
      <c r="J52" s="186">
        <v>-75473.75</v>
      </c>
      <c r="K52" s="186">
        <v>912546.25</v>
      </c>
      <c r="L52" s="186">
        <v>-6861.25</v>
      </c>
      <c r="M52" s="184">
        <v>0</v>
      </c>
      <c r="N52" s="184" t="s">
        <v>3718</v>
      </c>
      <c r="O52" s="184" t="s">
        <v>3673</v>
      </c>
      <c r="P52" s="184" t="s">
        <v>59</v>
      </c>
      <c r="Q52" s="184">
        <v>2018</v>
      </c>
      <c r="R52" s="187">
        <v>9031017679.0310097</v>
      </c>
    </row>
    <row r="53" spans="1:18" s="42" customFormat="1" hidden="1">
      <c r="B53" s="7"/>
    </row>
    <row r="55" spans="1:18" ht="15.75" thickBot="1">
      <c r="A55" s="31" t="s">
        <v>288</v>
      </c>
      <c r="B55" s="28"/>
      <c r="C55" s="28"/>
      <c r="D55" s="28"/>
      <c r="E55" s="28"/>
      <c r="G55" s="28"/>
      <c r="H55" s="28"/>
      <c r="I55" s="28"/>
      <c r="J55" s="28"/>
      <c r="K55" s="28"/>
      <c r="L55" s="28"/>
    </row>
    <row r="56" spans="1:18" ht="15.75" thickBot="1">
      <c r="A56" s="175" t="s">
        <v>289</v>
      </c>
      <c r="B56" s="176" t="s">
        <v>290</v>
      </c>
      <c r="C56" s="176" t="s">
        <v>291</v>
      </c>
      <c r="D56" s="176" t="s">
        <v>292</v>
      </c>
      <c r="E56" s="176" t="s">
        <v>293</v>
      </c>
      <c r="F56" s="177" t="s">
        <v>3233</v>
      </c>
      <c r="G56" s="176" t="s">
        <v>294</v>
      </c>
      <c r="H56" s="176" t="s">
        <v>295</v>
      </c>
      <c r="I56" s="178" t="s">
        <v>296</v>
      </c>
      <c r="J56" s="176" t="s">
        <v>297</v>
      </c>
      <c r="K56" s="176" t="s">
        <v>298</v>
      </c>
      <c r="L56" s="179" t="s">
        <v>299</v>
      </c>
    </row>
    <row r="57" spans="1:18" s="106" customFormat="1">
      <c r="A57" s="131">
        <v>2018</v>
      </c>
      <c r="B57" s="132">
        <v>732</v>
      </c>
      <c r="C57" s="133">
        <v>43195</v>
      </c>
      <c r="D57" s="133">
        <v>43496</v>
      </c>
      <c r="E57" s="132" t="s">
        <v>2425</v>
      </c>
      <c r="F57" s="42" t="s">
        <v>2426</v>
      </c>
      <c r="G57" s="42" t="s">
        <v>2426</v>
      </c>
      <c r="H57" s="42" t="s">
        <v>3483</v>
      </c>
      <c r="I57" s="116">
        <v>83448</v>
      </c>
      <c r="J57" s="132" t="s">
        <v>258</v>
      </c>
      <c r="K57" s="132" t="s">
        <v>2428</v>
      </c>
      <c r="L57" s="134" t="s">
        <v>2429</v>
      </c>
    </row>
    <row r="58" spans="1:18" s="106" customFormat="1">
      <c r="A58" s="113">
        <v>2019</v>
      </c>
      <c r="B58" s="114">
        <v>37</v>
      </c>
      <c r="C58" s="115">
        <v>43473</v>
      </c>
      <c r="D58" s="115">
        <v>43546</v>
      </c>
      <c r="E58" s="114" t="s">
        <v>2425</v>
      </c>
      <c r="F58" s="114" t="s">
        <v>2426</v>
      </c>
      <c r="G58" s="114" t="s">
        <v>2426</v>
      </c>
      <c r="H58" s="114" t="s">
        <v>2427</v>
      </c>
      <c r="I58" s="116">
        <v>2959.2</v>
      </c>
      <c r="J58" s="114" t="s">
        <v>258</v>
      </c>
      <c r="K58" s="114" t="s">
        <v>2428</v>
      </c>
      <c r="L58" s="117" t="s">
        <v>2429</v>
      </c>
    </row>
    <row r="59" spans="1:18" s="106" customFormat="1">
      <c r="A59" s="113">
        <v>2019</v>
      </c>
      <c r="B59" s="114">
        <v>1034</v>
      </c>
      <c r="C59" s="115">
        <v>43601</v>
      </c>
      <c r="D59" s="115">
        <v>43654</v>
      </c>
      <c r="E59" s="114" t="s">
        <v>2425</v>
      </c>
      <c r="F59" s="114" t="s">
        <v>2426</v>
      </c>
      <c r="G59" s="114" t="s">
        <v>2426</v>
      </c>
      <c r="H59" s="114" t="s">
        <v>2430</v>
      </c>
      <c r="I59" s="116">
        <v>6945.6</v>
      </c>
      <c r="J59" s="114" t="s">
        <v>258</v>
      </c>
      <c r="K59" s="114" t="s">
        <v>2428</v>
      </c>
      <c r="L59" s="117" t="s">
        <v>2429</v>
      </c>
    </row>
    <row r="60" spans="1:18" s="106" customFormat="1">
      <c r="A60" s="113">
        <v>2020</v>
      </c>
      <c r="B60" s="114">
        <v>441</v>
      </c>
      <c r="C60" s="115">
        <v>43892</v>
      </c>
      <c r="D60" s="115">
        <v>43963</v>
      </c>
      <c r="E60" s="114" t="s">
        <v>2431</v>
      </c>
      <c r="F60" s="114" t="s">
        <v>1218</v>
      </c>
      <c r="G60" s="114" t="s">
        <v>2432</v>
      </c>
      <c r="H60" s="114" t="s">
        <v>2433</v>
      </c>
      <c r="I60" s="116">
        <v>96</v>
      </c>
      <c r="J60" s="114" t="s">
        <v>258</v>
      </c>
      <c r="K60" s="114" t="s">
        <v>30</v>
      </c>
      <c r="L60" s="117" t="s">
        <v>484</v>
      </c>
    </row>
    <row r="61" spans="1:18" s="106" customFormat="1">
      <c r="A61" s="113">
        <v>2020</v>
      </c>
      <c r="B61" s="114">
        <v>1129</v>
      </c>
      <c r="C61" s="115">
        <v>44035</v>
      </c>
      <c r="D61" s="114"/>
      <c r="E61" s="114" t="s">
        <v>2434</v>
      </c>
      <c r="F61" s="114" t="s">
        <v>3227</v>
      </c>
      <c r="G61" s="114" t="s">
        <v>2435</v>
      </c>
      <c r="H61" s="114" t="s">
        <v>1976</v>
      </c>
      <c r="I61" s="116">
        <v>211.2</v>
      </c>
      <c r="J61" s="114" t="s">
        <v>258</v>
      </c>
      <c r="K61" s="114" t="s">
        <v>80</v>
      </c>
      <c r="L61" s="117" t="s">
        <v>2091</v>
      </c>
    </row>
    <row r="62" spans="1:18" s="106" customFormat="1" ht="15.75" thickBot="1">
      <c r="A62" s="118">
        <v>2020</v>
      </c>
      <c r="B62" s="119">
        <v>862</v>
      </c>
      <c r="C62" s="120">
        <v>43980</v>
      </c>
      <c r="D62" s="119"/>
      <c r="E62" s="119" t="s">
        <v>2425</v>
      </c>
      <c r="F62" s="119" t="s">
        <v>2426</v>
      </c>
      <c r="G62" s="119" t="s">
        <v>2426</v>
      </c>
      <c r="H62" s="119" t="s">
        <v>302</v>
      </c>
      <c r="I62" s="121">
        <v>6396</v>
      </c>
      <c r="J62" s="119" t="s">
        <v>2436</v>
      </c>
      <c r="K62" s="119" t="s">
        <v>59</v>
      </c>
      <c r="L62" s="122" t="s">
        <v>679</v>
      </c>
    </row>
  </sheetData>
  <autoFilter ref="A33:R48">
    <sortState ref="A34:R48">
      <sortCondition descending="1" ref="D33:D48"/>
    </sortState>
  </autoFilter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4004"/>
  <sheetViews>
    <sheetView workbookViewId="0"/>
  </sheetViews>
  <sheetFormatPr defaultRowHeight="15"/>
  <cols>
    <col min="1" max="1" width="27" style="42" bestFit="1" customWidth="1"/>
    <col min="2" max="2" width="58.140625" style="42" bestFit="1" customWidth="1"/>
    <col min="3" max="3" width="32.85546875" style="42" bestFit="1" customWidth="1"/>
    <col min="4" max="4" width="20.5703125" style="42" bestFit="1" customWidth="1"/>
    <col min="5" max="5" width="13.28515625" style="42" bestFit="1" customWidth="1"/>
    <col min="6" max="6" width="18.85546875" style="42" bestFit="1" customWidth="1"/>
    <col min="7" max="7" width="9.28515625" style="42" bestFit="1" customWidth="1"/>
    <col min="8" max="8" width="20" style="42" bestFit="1" customWidth="1"/>
    <col min="9" max="12" width="9.140625" style="42"/>
    <col min="13" max="13" width="31.28515625" style="106" bestFit="1" customWidth="1"/>
    <col min="14" max="14" width="9.140625" style="42"/>
    <col min="15" max="15" width="34" style="106" bestFit="1" customWidth="1"/>
    <col min="16" max="16384" width="9.140625" style="42"/>
  </cols>
  <sheetData>
    <row r="1" spans="1:18">
      <c r="A1" s="149" t="s">
        <v>3652</v>
      </c>
      <c r="B1" s="149" t="s">
        <v>3653</v>
      </c>
      <c r="C1" s="149" t="s">
        <v>7</v>
      </c>
      <c r="D1" s="149" t="s">
        <v>3654</v>
      </c>
      <c r="E1" s="149" t="s">
        <v>3655</v>
      </c>
      <c r="F1" s="149" t="s">
        <v>3656</v>
      </c>
      <c r="G1" s="149" t="s">
        <v>3657</v>
      </c>
      <c r="H1" s="149" t="s">
        <v>3658</v>
      </c>
      <c r="I1" s="149" t="s">
        <v>3659</v>
      </c>
      <c r="J1" s="149" t="s">
        <v>3660</v>
      </c>
      <c r="K1" s="149" t="s">
        <v>3661</v>
      </c>
      <c r="L1" s="149" t="s">
        <v>3662</v>
      </c>
      <c r="M1" s="190" t="s">
        <v>3663</v>
      </c>
      <c r="N1" s="149" t="s">
        <v>3664</v>
      </c>
      <c r="O1" s="190" t="s">
        <v>3665</v>
      </c>
      <c r="P1" s="149" t="s">
        <v>3666</v>
      </c>
      <c r="Q1" s="149" t="s">
        <v>3667</v>
      </c>
      <c r="R1" s="149" t="s">
        <v>3668</v>
      </c>
    </row>
    <row r="2" spans="1:18">
      <c r="A2" s="87" t="s">
        <v>7506</v>
      </c>
      <c r="B2" s="87" t="s">
        <v>7507</v>
      </c>
      <c r="C2" s="87" t="s">
        <v>7508</v>
      </c>
      <c r="D2" s="150">
        <v>1984.8</v>
      </c>
      <c r="E2" s="150">
        <v>0</v>
      </c>
      <c r="F2" s="150">
        <v>1984.8</v>
      </c>
      <c r="G2" s="150">
        <v>0</v>
      </c>
      <c r="H2" s="151">
        <v>44013</v>
      </c>
      <c r="I2" s="87">
        <v>0</v>
      </c>
      <c r="J2" s="87" t="s">
        <v>2998</v>
      </c>
      <c r="K2" s="87" t="s">
        <v>3672</v>
      </c>
      <c r="L2" s="87" t="s">
        <v>4059</v>
      </c>
      <c r="M2" s="56" t="s">
        <v>4855</v>
      </c>
      <c r="N2" s="87" t="s">
        <v>86</v>
      </c>
      <c r="O2" s="56" t="s">
        <v>5897</v>
      </c>
      <c r="P2" s="87">
        <v>2019</v>
      </c>
      <c r="Q2" s="87">
        <v>119072</v>
      </c>
      <c r="R2" s="87" t="s">
        <v>4359</v>
      </c>
    </row>
    <row r="3" spans="1:18">
      <c r="A3" s="87" t="s">
        <v>7539</v>
      </c>
      <c r="B3" s="87" t="s">
        <v>7540</v>
      </c>
      <c r="C3" s="87" t="s">
        <v>7541</v>
      </c>
      <c r="D3" s="150">
        <v>14931.6</v>
      </c>
      <c r="E3" s="150">
        <v>0</v>
      </c>
      <c r="F3" s="150">
        <v>14931.6</v>
      </c>
      <c r="G3" s="150">
        <v>0</v>
      </c>
      <c r="H3" s="151">
        <v>44013</v>
      </c>
      <c r="I3" s="87">
        <v>0</v>
      </c>
      <c r="J3" s="87" t="s">
        <v>2998</v>
      </c>
      <c r="K3" s="87" t="s">
        <v>3672</v>
      </c>
      <c r="L3" s="87" t="s">
        <v>4059</v>
      </c>
      <c r="M3" s="56" t="s">
        <v>7542</v>
      </c>
      <c r="N3" s="87" t="s">
        <v>86</v>
      </c>
      <c r="O3" s="56" t="s">
        <v>7543</v>
      </c>
      <c r="P3" s="87">
        <v>2019</v>
      </c>
      <c r="Q3" s="87">
        <v>190611</v>
      </c>
      <c r="R3" s="87" t="s">
        <v>4373</v>
      </c>
    </row>
    <row r="4" spans="1:18">
      <c r="A4" s="87" t="s">
        <v>7631</v>
      </c>
      <c r="B4" s="87" t="s">
        <v>7632</v>
      </c>
      <c r="C4" s="87" t="s">
        <v>7633</v>
      </c>
      <c r="D4" s="150">
        <v>17967.849999999999</v>
      </c>
      <c r="E4" s="150">
        <v>0</v>
      </c>
      <c r="F4" s="150">
        <v>17967.849999999999</v>
      </c>
      <c r="G4" s="150">
        <v>0</v>
      </c>
      <c r="H4" s="151">
        <v>44013</v>
      </c>
      <c r="I4" s="87">
        <v>0</v>
      </c>
      <c r="J4" s="87" t="s">
        <v>944</v>
      </c>
      <c r="K4" s="87" t="s">
        <v>3672</v>
      </c>
      <c r="L4" s="87" t="s">
        <v>3962</v>
      </c>
      <c r="M4" s="56" t="s">
        <v>6968</v>
      </c>
      <c r="N4" s="87" t="s">
        <v>27</v>
      </c>
      <c r="O4" s="56" t="s">
        <v>7634</v>
      </c>
      <c r="P4" s="87">
        <v>2020</v>
      </c>
      <c r="Q4" s="87" t="s">
        <v>7635</v>
      </c>
      <c r="R4" s="87" t="s">
        <v>3680</v>
      </c>
    </row>
    <row r="5" spans="1:18">
      <c r="A5" s="87" t="s">
        <v>9903</v>
      </c>
      <c r="B5" s="87" t="s">
        <v>9904</v>
      </c>
      <c r="C5" s="87" t="s">
        <v>9905</v>
      </c>
      <c r="D5" s="150">
        <v>31188</v>
      </c>
      <c r="E5" s="150">
        <v>0</v>
      </c>
      <c r="F5" s="150">
        <v>31188</v>
      </c>
      <c r="G5" s="150">
        <v>0</v>
      </c>
      <c r="H5" s="151">
        <v>44013</v>
      </c>
      <c r="I5" s="87">
        <v>0</v>
      </c>
      <c r="J5" s="87" t="s">
        <v>738</v>
      </c>
      <c r="K5" s="87" t="s">
        <v>3672</v>
      </c>
      <c r="L5" s="87" t="s">
        <v>4206</v>
      </c>
      <c r="M5" s="56" t="s">
        <v>6933</v>
      </c>
      <c r="N5" s="87" t="s">
        <v>120</v>
      </c>
      <c r="O5" s="56" t="s">
        <v>9906</v>
      </c>
      <c r="P5" s="87">
        <v>2019</v>
      </c>
      <c r="Q5" s="87" t="s">
        <v>9907</v>
      </c>
      <c r="R5" s="87" t="s">
        <v>3680</v>
      </c>
    </row>
    <row r="6" spans="1:18">
      <c r="A6" s="87" t="s">
        <v>9912</v>
      </c>
      <c r="B6" s="87" t="s">
        <v>9913</v>
      </c>
      <c r="C6" s="87" t="s">
        <v>8946</v>
      </c>
      <c r="D6" s="150">
        <v>2748</v>
      </c>
      <c r="E6" s="150">
        <v>0</v>
      </c>
      <c r="F6" s="150">
        <v>2748</v>
      </c>
      <c r="G6" s="150">
        <v>0</v>
      </c>
      <c r="H6" s="151">
        <v>44013</v>
      </c>
      <c r="I6" s="87">
        <v>0</v>
      </c>
      <c r="J6" s="87" t="s">
        <v>426</v>
      </c>
      <c r="K6" s="87" t="s">
        <v>3672</v>
      </c>
      <c r="L6" s="87" t="s">
        <v>8191</v>
      </c>
      <c r="M6" s="56" t="s">
        <v>6690</v>
      </c>
      <c r="N6" s="87" t="s">
        <v>103</v>
      </c>
      <c r="O6" s="56" t="s">
        <v>6696</v>
      </c>
      <c r="P6" s="87">
        <v>2019</v>
      </c>
      <c r="Q6" s="87">
        <v>20200245</v>
      </c>
      <c r="R6" s="87" t="s">
        <v>3683</v>
      </c>
    </row>
    <row r="7" spans="1:18">
      <c r="A7" s="87" t="s">
        <v>9914</v>
      </c>
      <c r="B7" s="87" t="s">
        <v>9915</v>
      </c>
      <c r="C7" s="87" t="s">
        <v>6689</v>
      </c>
      <c r="D7" s="150">
        <v>1908</v>
      </c>
      <c r="E7" s="150">
        <v>0</v>
      </c>
      <c r="F7" s="150">
        <v>1908</v>
      </c>
      <c r="G7" s="150">
        <v>0</v>
      </c>
      <c r="H7" s="151">
        <v>44013</v>
      </c>
      <c r="I7" s="87">
        <v>0</v>
      </c>
      <c r="J7" s="87" t="s">
        <v>1405</v>
      </c>
      <c r="K7" s="87" t="s">
        <v>3672</v>
      </c>
      <c r="L7" s="87" t="s">
        <v>8449</v>
      </c>
      <c r="M7" s="56" t="s">
        <v>6690</v>
      </c>
      <c r="N7" s="87" t="s">
        <v>93</v>
      </c>
      <c r="O7" s="56" t="s">
        <v>6696</v>
      </c>
      <c r="P7" s="87">
        <v>2019</v>
      </c>
      <c r="Q7" s="87">
        <v>20191009</v>
      </c>
      <c r="R7" s="87" t="s">
        <v>3683</v>
      </c>
    </row>
    <row r="8" spans="1:18">
      <c r="A8" s="87" t="s">
        <v>9916</v>
      </c>
      <c r="B8" s="87" t="s">
        <v>9904</v>
      </c>
      <c r="C8" s="87" t="s">
        <v>9747</v>
      </c>
      <c r="D8" s="150">
        <v>5988</v>
      </c>
      <c r="E8" s="150">
        <v>0</v>
      </c>
      <c r="F8" s="150">
        <v>5988</v>
      </c>
      <c r="G8" s="150">
        <v>0</v>
      </c>
      <c r="H8" s="151">
        <v>44013</v>
      </c>
      <c r="I8" s="87">
        <v>0</v>
      </c>
      <c r="J8" s="87" t="s">
        <v>591</v>
      </c>
      <c r="K8" s="87" t="s">
        <v>3672</v>
      </c>
      <c r="L8" s="87" t="s">
        <v>3766</v>
      </c>
      <c r="M8" s="56" t="s">
        <v>6933</v>
      </c>
      <c r="N8" s="87" t="s">
        <v>32</v>
      </c>
      <c r="O8" s="56" t="s">
        <v>9748</v>
      </c>
      <c r="P8" s="87">
        <v>2019</v>
      </c>
      <c r="Q8" s="87">
        <v>14192019</v>
      </c>
      <c r="R8" s="87" t="s">
        <v>3680</v>
      </c>
    </row>
    <row r="9" spans="1:18">
      <c r="A9" s="87" t="s">
        <v>9921</v>
      </c>
      <c r="B9" s="87" t="s">
        <v>9922</v>
      </c>
      <c r="C9" s="87" t="s">
        <v>9923</v>
      </c>
      <c r="D9" s="150">
        <v>140280</v>
      </c>
      <c r="E9" s="150">
        <v>0</v>
      </c>
      <c r="F9" s="150">
        <v>140280</v>
      </c>
      <c r="G9" s="150">
        <v>0</v>
      </c>
      <c r="H9" s="151">
        <v>44013</v>
      </c>
      <c r="I9" s="87">
        <v>0</v>
      </c>
      <c r="J9" s="87" t="s">
        <v>319</v>
      </c>
      <c r="K9" s="87" t="s">
        <v>3672</v>
      </c>
      <c r="L9" s="87" t="s">
        <v>8055</v>
      </c>
      <c r="M9" s="56" t="s">
        <v>6835</v>
      </c>
      <c r="N9" s="87" t="s">
        <v>52</v>
      </c>
      <c r="O9" s="56" t="s">
        <v>9924</v>
      </c>
      <c r="P9" s="87">
        <v>2019</v>
      </c>
      <c r="Q9" s="87">
        <v>619544</v>
      </c>
      <c r="R9" s="87" t="s">
        <v>3680</v>
      </c>
    </row>
    <row r="10" spans="1:18">
      <c r="A10" s="87" t="s">
        <v>9925</v>
      </c>
      <c r="B10" s="87" t="s">
        <v>9926</v>
      </c>
      <c r="C10" s="87" t="s">
        <v>9927</v>
      </c>
      <c r="D10" s="150">
        <v>7920</v>
      </c>
      <c r="E10" s="150">
        <v>0</v>
      </c>
      <c r="F10" s="150">
        <v>7920</v>
      </c>
      <c r="G10" s="150">
        <v>0</v>
      </c>
      <c r="H10" s="151">
        <v>44013</v>
      </c>
      <c r="I10" s="87">
        <v>0</v>
      </c>
      <c r="J10" s="87" t="s">
        <v>1405</v>
      </c>
      <c r="K10" s="87" t="s">
        <v>3672</v>
      </c>
      <c r="L10" s="87" t="s">
        <v>8186</v>
      </c>
      <c r="M10" s="56" t="s">
        <v>4702</v>
      </c>
      <c r="N10" s="87" t="s">
        <v>93</v>
      </c>
      <c r="O10" s="56" t="s">
        <v>9928</v>
      </c>
      <c r="P10" s="87">
        <v>2020</v>
      </c>
      <c r="Q10" s="87">
        <v>190381</v>
      </c>
      <c r="R10" s="87" t="s">
        <v>5653</v>
      </c>
    </row>
    <row r="11" spans="1:18">
      <c r="A11" s="87" t="s">
        <v>7623</v>
      </c>
      <c r="B11" s="87" t="s">
        <v>7624</v>
      </c>
      <c r="C11" s="87" t="s">
        <v>7625</v>
      </c>
      <c r="D11" s="150">
        <v>43849.4</v>
      </c>
      <c r="E11" s="150">
        <v>-304.51</v>
      </c>
      <c r="F11" s="150">
        <v>43544.89</v>
      </c>
      <c r="G11" s="150">
        <v>-304.51</v>
      </c>
      <c r="H11" s="151">
        <v>43983</v>
      </c>
      <c r="I11" s="87">
        <v>0</v>
      </c>
      <c r="J11" s="87" t="s">
        <v>604</v>
      </c>
      <c r="K11" s="87" t="s">
        <v>3718</v>
      </c>
      <c r="L11" s="87" t="s">
        <v>3954</v>
      </c>
      <c r="M11" s="56" t="s">
        <v>5214</v>
      </c>
      <c r="N11" s="87" t="s">
        <v>68</v>
      </c>
      <c r="O11" s="56" t="s">
        <v>7626</v>
      </c>
      <c r="P11" s="87">
        <v>2020</v>
      </c>
      <c r="Q11" s="87">
        <v>20611134.2062154</v>
      </c>
      <c r="R11" s="87" t="s">
        <v>3676</v>
      </c>
    </row>
    <row r="12" spans="1:18">
      <c r="A12" s="87" t="s">
        <v>7627</v>
      </c>
      <c r="B12" s="87" t="s">
        <v>7624</v>
      </c>
      <c r="C12" s="87" t="s">
        <v>7625</v>
      </c>
      <c r="D12" s="150">
        <v>43849.4</v>
      </c>
      <c r="E12" s="150">
        <v>-304.51</v>
      </c>
      <c r="F12" s="150">
        <v>43544.89</v>
      </c>
      <c r="G12" s="150">
        <v>-304.51</v>
      </c>
      <c r="H12" s="151">
        <v>43983</v>
      </c>
      <c r="I12" s="87">
        <v>0</v>
      </c>
      <c r="J12" s="87" t="s">
        <v>604</v>
      </c>
      <c r="K12" s="87" t="s">
        <v>3718</v>
      </c>
      <c r="L12" s="87" t="s">
        <v>3954</v>
      </c>
      <c r="M12" s="56" t="s">
        <v>5214</v>
      </c>
      <c r="N12" s="87" t="s">
        <v>68</v>
      </c>
      <c r="O12" s="56" t="s">
        <v>7626</v>
      </c>
      <c r="P12" s="87">
        <v>2020</v>
      </c>
      <c r="Q12" s="87">
        <v>20611134.2062154</v>
      </c>
      <c r="R12" s="87" t="s">
        <v>3676</v>
      </c>
    </row>
    <row r="13" spans="1:18">
      <c r="A13" s="87" t="s">
        <v>7628</v>
      </c>
      <c r="B13" s="87" t="s">
        <v>7624</v>
      </c>
      <c r="C13" s="87" t="s">
        <v>7625</v>
      </c>
      <c r="D13" s="150">
        <v>43849.4</v>
      </c>
      <c r="E13" s="150">
        <v>-304.51</v>
      </c>
      <c r="F13" s="150">
        <v>43544.89</v>
      </c>
      <c r="G13" s="150">
        <v>-304.51</v>
      </c>
      <c r="H13" s="151">
        <v>43983</v>
      </c>
      <c r="I13" s="87">
        <v>0</v>
      </c>
      <c r="J13" s="87" t="s">
        <v>604</v>
      </c>
      <c r="K13" s="87" t="s">
        <v>3718</v>
      </c>
      <c r="L13" s="87" t="s">
        <v>3954</v>
      </c>
      <c r="M13" s="56" t="s">
        <v>5214</v>
      </c>
      <c r="N13" s="87" t="s">
        <v>68</v>
      </c>
      <c r="O13" s="56" t="s">
        <v>7626</v>
      </c>
      <c r="P13" s="87">
        <v>2020</v>
      </c>
      <c r="Q13" s="87">
        <v>20611134.2062154</v>
      </c>
      <c r="R13" s="87" t="s">
        <v>3676</v>
      </c>
    </row>
    <row r="14" spans="1:18">
      <c r="A14" s="87" t="s">
        <v>7636</v>
      </c>
      <c r="B14" s="87" t="s">
        <v>7637</v>
      </c>
      <c r="C14" s="87" t="s">
        <v>3255</v>
      </c>
      <c r="D14" s="150">
        <v>4318.8</v>
      </c>
      <c r="E14" s="150">
        <v>-29.99</v>
      </c>
      <c r="F14" s="150">
        <v>4288.8100000000004</v>
      </c>
      <c r="G14" s="150">
        <v>-29.99</v>
      </c>
      <c r="H14" s="151">
        <v>43983</v>
      </c>
      <c r="I14" s="87">
        <v>0</v>
      </c>
      <c r="J14" s="87" t="s">
        <v>767</v>
      </c>
      <c r="K14" s="87" t="s">
        <v>3672</v>
      </c>
      <c r="L14" s="87" t="s">
        <v>3890</v>
      </c>
      <c r="M14" s="56" t="s">
        <v>3722</v>
      </c>
      <c r="N14" s="87" t="s">
        <v>77</v>
      </c>
      <c r="O14" s="56" t="s">
        <v>7638</v>
      </c>
      <c r="P14" s="87">
        <v>2019</v>
      </c>
      <c r="Q14" s="87" t="s">
        <v>7639</v>
      </c>
      <c r="R14" s="87" t="s">
        <v>3751</v>
      </c>
    </row>
    <row r="15" spans="1:18">
      <c r="A15" s="87" t="s">
        <v>7640</v>
      </c>
      <c r="B15" s="87" t="s">
        <v>7641</v>
      </c>
      <c r="C15" s="87" t="s">
        <v>3255</v>
      </c>
      <c r="D15" s="150">
        <v>2046</v>
      </c>
      <c r="E15" s="150">
        <v>-14.21</v>
      </c>
      <c r="F15" s="150">
        <v>2031.79</v>
      </c>
      <c r="G15" s="150">
        <v>-14.21</v>
      </c>
      <c r="H15" s="151">
        <v>43983</v>
      </c>
      <c r="I15" s="87">
        <v>0</v>
      </c>
      <c r="J15" s="87" t="s">
        <v>640</v>
      </c>
      <c r="K15" s="87" t="s">
        <v>3672</v>
      </c>
      <c r="L15" s="87" t="s">
        <v>3820</v>
      </c>
      <c r="M15" s="56" t="s">
        <v>3722</v>
      </c>
      <c r="N15" s="87" t="s">
        <v>40</v>
      </c>
      <c r="O15" s="56" t="s">
        <v>7642</v>
      </c>
      <c r="P15" s="87">
        <v>2019</v>
      </c>
      <c r="Q15" s="87" t="s">
        <v>7643</v>
      </c>
      <c r="R15" s="87" t="s">
        <v>3751</v>
      </c>
    </row>
    <row r="16" spans="1:18">
      <c r="A16" s="87" t="s">
        <v>9908</v>
      </c>
      <c r="B16" s="87" t="s">
        <v>9909</v>
      </c>
      <c r="C16" s="87" t="s">
        <v>9910</v>
      </c>
      <c r="D16" s="150">
        <v>28596.43</v>
      </c>
      <c r="E16" s="150">
        <v>-198.59</v>
      </c>
      <c r="F16" s="150">
        <v>28397.84</v>
      </c>
      <c r="G16" s="150">
        <v>-198.59</v>
      </c>
      <c r="H16" s="151">
        <v>43983</v>
      </c>
      <c r="I16" s="87">
        <v>0</v>
      </c>
      <c r="J16" s="87" t="s">
        <v>3717</v>
      </c>
      <c r="K16" s="87" t="s">
        <v>3672</v>
      </c>
      <c r="L16" s="87" t="s">
        <v>9766</v>
      </c>
      <c r="M16" s="56" t="s">
        <v>5348</v>
      </c>
      <c r="N16" s="87" t="s">
        <v>162</v>
      </c>
      <c r="O16" s="56" t="s">
        <v>9748</v>
      </c>
      <c r="P16" s="87">
        <v>2019</v>
      </c>
      <c r="Q16" s="87" t="s">
        <v>9911</v>
      </c>
      <c r="R16" s="87" t="s">
        <v>3680</v>
      </c>
    </row>
    <row r="17" spans="1:18">
      <c r="A17" s="87" t="s">
        <v>9917</v>
      </c>
      <c r="B17" s="87" t="s">
        <v>7624</v>
      </c>
      <c r="C17" s="87" t="s">
        <v>9918</v>
      </c>
      <c r="D17" s="150">
        <v>43849.4</v>
      </c>
      <c r="E17" s="150">
        <v>-304.51</v>
      </c>
      <c r="F17" s="150">
        <v>43544.89</v>
      </c>
      <c r="G17" s="150">
        <v>-304.51</v>
      </c>
      <c r="H17" s="151">
        <v>43983</v>
      </c>
      <c r="I17" s="87">
        <v>0</v>
      </c>
      <c r="J17" s="87" t="s">
        <v>580</v>
      </c>
      <c r="K17" s="87" t="s">
        <v>3718</v>
      </c>
      <c r="L17" s="87" t="s">
        <v>4162</v>
      </c>
      <c r="M17" s="56" t="s">
        <v>5214</v>
      </c>
      <c r="N17" s="87" t="s">
        <v>36</v>
      </c>
      <c r="O17" s="56" t="s">
        <v>7626</v>
      </c>
      <c r="P17" s="87">
        <v>2020</v>
      </c>
      <c r="Q17" s="87">
        <v>20611134.2062154</v>
      </c>
      <c r="R17" s="87" t="s">
        <v>3676</v>
      </c>
    </row>
    <row r="18" spans="1:18">
      <c r="A18" s="87" t="s">
        <v>9919</v>
      </c>
      <c r="B18" s="87" t="s">
        <v>7624</v>
      </c>
      <c r="C18" s="87" t="s">
        <v>7625</v>
      </c>
      <c r="D18" s="150">
        <v>43849.4</v>
      </c>
      <c r="E18" s="150">
        <v>-304.51</v>
      </c>
      <c r="F18" s="150">
        <v>43544.89</v>
      </c>
      <c r="G18" s="150">
        <v>-304.51</v>
      </c>
      <c r="H18" s="151">
        <v>43983</v>
      </c>
      <c r="I18" s="87">
        <v>0</v>
      </c>
      <c r="J18" s="87" t="s">
        <v>580</v>
      </c>
      <c r="K18" s="87" t="s">
        <v>3718</v>
      </c>
      <c r="L18" s="87" t="s">
        <v>4162</v>
      </c>
      <c r="M18" s="56" t="s">
        <v>5214</v>
      </c>
      <c r="N18" s="87" t="s">
        <v>36</v>
      </c>
      <c r="O18" s="56" t="s">
        <v>7626</v>
      </c>
      <c r="P18" s="87">
        <v>2020</v>
      </c>
      <c r="Q18" s="87">
        <v>20611134.2062154</v>
      </c>
      <c r="R18" s="87" t="s">
        <v>3676</v>
      </c>
    </row>
    <row r="19" spans="1:18">
      <c r="A19" s="87" t="s">
        <v>9920</v>
      </c>
      <c r="B19" s="87" t="s">
        <v>7624</v>
      </c>
      <c r="C19" s="87" t="s">
        <v>7625</v>
      </c>
      <c r="D19" s="150">
        <v>43849.5</v>
      </c>
      <c r="E19" s="150">
        <v>-304.51</v>
      </c>
      <c r="F19" s="150">
        <v>43544.99</v>
      </c>
      <c r="G19" s="150">
        <v>-304.51</v>
      </c>
      <c r="H19" s="151">
        <v>43983</v>
      </c>
      <c r="I19" s="87">
        <v>0</v>
      </c>
      <c r="J19" s="87" t="s">
        <v>580</v>
      </c>
      <c r="K19" s="87" t="s">
        <v>3718</v>
      </c>
      <c r="L19" s="87" t="s">
        <v>4162</v>
      </c>
      <c r="M19" s="56" t="s">
        <v>5214</v>
      </c>
      <c r="N19" s="87" t="s">
        <v>36</v>
      </c>
      <c r="O19" s="56" t="s">
        <v>7626</v>
      </c>
      <c r="P19" s="87">
        <v>2020</v>
      </c>
      <c r="Q19" s="87">
        <v>20611134.2062154</v>
      </c>
      <c r="R19" s="87" t="s">
        <v>3676</v>
      </c>
    </row>
    <row r="20" spans="1:18">
      <c r="A20" s="87" t="s">
        <v>9929</v>
      </c>
      <c r="B20" s="87" t="s">
        <v>9930</v>
      </c>
      <c r="C20" s="87" t="s">
        <v>355</v>
      </c>
      <c r="D20" s="150">
        <v>3874.08</v>
      </c>
      <c r="E20" s="150">
        <v>-26.9</v>
      </c>
      <c r="F20" s="150">
        <v>3847.18</v>
      </c>
      <c r="G20" s="150">
        <v>-26.9</v>
      </c>
      <c r="H20" s="151">
        <v>43983</v>
      </c>
      <c r="I20" s="87">
        <v>0</v>
      </c>
      <c r="J20" s="87" t="s">
        <v>1180</v>
      </c>
      <c r="K20" s="87" t="s">
        <v>3672</v>
      </c>
      <c r="L20" s="87" t="s">
        <v>9627</v>
      </c>
      <c r="M20" s="56" t="s">
        <v>3722</v>
      </c>
      <c r="N20" s="87" t="s">
        <v>41</v>
      </c>
      <c r="O20" s="56" t="s">
        <v>9931</v>
      </c>
      <c r="P20" s="87">
        <v>2019</v>
      </c>
      <c r="Q20" s="87" t="s">
        <v>9932</v>
      </c>
      <c r="R20" s="87" t="s">
        <v>3751</v>
      </c>
    </row>
    <row r="21" spans="1:18">
      <c r="A21" s="87" t="s">
        <v>7024</v>
      </c>
      <c r="B21" s="87" t="s">
        <v>7025</v>
      </c>
      <c r="C21" s="87" t="s">
        <v>7026</v>
      </c>
      <c r="D21" s="150">
        <v>5259.16</v>
      </c>
      <c r="E21" s="150">
        <v>-73.040000000000006</v>
      </c>
      <c r="F21" s="150">
        <v>5186.12</v>
      </c>
      <c r="G21" s="150">
        <v>-36.520000000000003</v>
      </c>
      <c r="H21" s="151">
        <v>43952</v>
      </c>
      <c r="I21" s="87">
        <v>0</v>
      </c>
      <c r="J21" s="87" t="s">
        <v>604</v>
      </c>
      <c r="K21" s="87" t="s">
        <v>3672</v>
      </c>
      <c r="L21" s="87" t="s">
        <v>3954</v>
      </c>
      <c r="M21" s="56" t="s">
        <v>5214</v>
      </c>
      <c r="N21" s="87" t="s">
        <v>68</v>
      </c>
      <c r="O21" s="56" t="s">
        <v>7027</v>
      </c>
      <c r="P21" s="87">
        <v>2020</v>
      </c>
      <c r="Q21" s="87">
        <v>20620391</v>
      </c>
      <c r="R21" s="87" t="s">
        <v>6862</v>
      </c>
    </row>
    <row r="22" spans="1:18">
      <c r="A22" s="87" t="s">
        <v>7028</v>
      </c>
      <c r="B22" s="87" t="s">
        <v>7029</v>
      </c>
      <c r="C22" s="87" t="s">
        <v>7030</v>
      </c>
      <c r="D22" s="150">
        <v>5998.8</v>
      </c>
      <c r="E22" s="150">
        <v>-249.95</v>
      </c>
      <c r="F22" s="150">
        <v>5748.85</v>
      </c>
      <c r="G22" s="150">
        <v>-41.66</v>
      </c>
      <c r="H22" s="151">
        <v>43952</v>
      </c>
      <c r="I22" s="87">
        <v>0</v>
      </c>
      <c r="J22" s="87" t="s">
        <v>1080</v>
      </c>
      <c r="K22" s="87" t="s">
        <v>3672</v>
      </c>
      <c r="L22" s="87" t="s">
        <v>4309</v>
      </c>
      <c r="M22" s="56" t="s">
        <v>5214</v>
      </c>
      <c r="N22" s="87" t="s">
        <v>151</v>
      </c>
      <c r="O22" s="56" t="s">
        <v>6906</v>
      </c>
      <c r="P22" s="87">
        <v>2020</v>
      </c>
      <c r="Q22" s="87">
        <v>12000181</v>
      </c>
      <c r="R22" s="87" t="s">
        <v>3680</v>
      </c>
    </row>
    <row r="23" spans="1:18">
      <c r="A23" s="87" t="s">
        <v>7064</v>
      </c>
      <c r="B23" s="87" t="s">
        <v>7065</v>
      </c>
      <c r="C23" s="87" t="s">
        <v>7066</v>
      </c>
      <c r="D23" s="150">
        <v>5988</v>
      </c>
      <c r="E23" s="150">
        <v>-83.16</v>
      </c>
      <c r="F23" s="150">
        <v>5904.84</v>
      </c>
      <c r="G23" s="150">
        <v>-41.58</v>
      </c>
      <c r="H23" s="151">
        <v>43952</v>
      </c>
      <c r="I23" s="87">
        <v>0</v>
      </c>
      <c r="J23" s="87" t="s">
        <v>944</v>
      </c>
      <c r="K23" s="87" t="s">
        <v>3672</v>
      </c>
      <c r="L23" s="87" t="s">
        <v>3962</v>
      </c>
      <c r="M23" s="56" t="s">
        <v>6905</v>
      </c>
      <c r="N23" s="87" t="s">
        <v>27</v>
      </c>
      <c r="O23" s="56" t="s">
        <v>7067</v>
      </c>
      <c r="P23" s="87">
        <v>2019</v>
      </c>
      <c r="Q23" s="87">
        <v>11900223</v>
      </c>
      <c r="R23" s="87" t="s">
        <v>4364</v>
      </c>
    </row>
    <row r="24" spans="1:18">
      <c r="A24" s="87" t="s">
        <v>7084</v>
      </c>
      <c r="B24" s="87" t="s">
        <v>7085</v>
      </c>
      <c r="C24" s="87" t="s">
        <v>3775</v>
      </c>
      <c r="D24" s="150">
        <v>153598.79999999999</v>
      </c>
      <c r="E24" s="150">
        <v>-2133.3200000000002</v>
      </c>
      <c r="F24" s="150">
        <v>151465.48000000001</v>
      </c>
      <c r="G24" s="150">
        <v>-1066.6600000000001</v>
      </c>
      <c r="H24" s="151">
        <v>43952</v>
      </c>
      <c r="I24" s="87">
        <v>0</v>
      </c>
      <c r="J24" s="87" t="s">
        <v>1198</v>
      </c>
      <c r="K24" s="87" t="s">
        <v>3718</v>
      </c>
      <c r="L24" s="87" t="s">
        <v>3966</v>
      </c>
      <c r="M24" s="56" t="s">
        <v>4752</v>
      </c>
      <c r="N24" s="87" t="s">
        <v>163</v>
      </c>
      <c r="O24" s="56" t="s">
        <v>7086</v>
      </c>
      <c r="P24" s="87">
        <v>2019</v>
      </c>
      <c r="Q24" s="87">
        <v>193381</v>
      </c>
      <c r="R24" s="87" t="s">
        <v>3780</v>
      </c>
    </row>
    <row r="25" spans="1:18">
      <c r="A25" s="87" t="s">
        <v>7490</v>
      </c>
      <c r="B25" s="87" t="s">
        <v>7491</v>
      </c>
      <c r="C25" s="87" t="s">
        <v>7492</v>
      </c>
      <c r="D25" s="150">
        <v>1844.64</v>
      </c>
      <c r="E25" s="150">
        <v>-25.62</v>
      </c>
      <c r="F25" s="150">
        <v>1819.02</v>
      </c>
      <c r="G25" s="150">
        <v>-12.81</v>
      </c>
      <c r="H25" s="151">
        <v>43952</v>
      </c>
      <c r="I25" s="87">
        <v>0</v>
      </c>
      <c r="J25" s="87" t="s">
        <v>390</v>
      </c>
      <c r="K25" s="87" t="s">
        <v>3672</v>
      </c>
      <c r="L25" s="87" t="s">
        <v>4264</v>
      </c>
      <c r="M25" s="56" t="s">
        <v>6607</v>
      </c>
      <c r="N25" s="87" t="s">
        <v>67</v>
      </c>
      <c r="O25" s="56" t="s">
        <v>7493</v>
      </c>
      <c r="P25" s="87">
        <v>2019</v>
      </c>
      <c r="Q25" s="87">
        <v>19010446</v>
      </c>
      <c r="R25" s="87" t="s">
        <v>4359</v>
      </c>
    </row>
    <row r="26" spans="1:18">
      <c r="A26" s="87" t="s">
        <v>7499</v>
      </c>
      <c r="B26" s="87" t="s">
        <v>488</v>
      </c>
      <c r="C26" s="87" t="s">
        <v>7500</v>
      </c>
      <c r="D26" s="150">
        <v>17997.599999999999</v>
      </c>
      <c r="E26" s="150">
        <v>-249.96</v>
      </c>
      <c r="F26" s="150">
        <v>17747.64</v>
      </c>
      <c r="G26" s="150">
        <v>-124.98</v>
      </c>
      <c r="H26" s="151">
        <v>43952</v>
      </c>
      <c r="I26" s="87">
        <v>0</v>
      </c>
      <c r="J26" s="87" t="s">
        <v>1879</v>
      </c>
      <c r="K26" s="87" t="s">
        <v>3672</v>
      </c>
      <c r="L26" s="87" t="s">
        <v>3686</v>
      </c>
      <c r="M26" s="56" t="s">
        <v>6968</v>
      </c>
      <c r="N26" s="87" t="s">
        <v>101</v>
      </c>
      <c r="O26" s="56" t="s">
        <v>7501</v>
      </c>
      <c r="P26" s="87">
        <v>2018</v>
      </c>
      <c r="Q26" s="87" t="s">
        <v>7502</v>
      </c>
      <c r="R26" s="87" t="s">
        <v>3680</v>
      </c>
    </row>
    <row r="27" spans="1:18">
      <c r="A27" s="87" t="s">
        <v>7509</v>
      </c>
      <c r="B27" s="87" t="s">
        <v>7510</v>
      </c>
      <c r="C27" s="87" t="s">
        <v>7511</v>
      </c>
      <c r="D27" s="150">
        <v>4380.3100000000004</v>
      </c>
      <c r="E27" s="150">
        <v>-60.84</v>
      </c>
      <c r="F27" s="150">
        <v>4319.47</v>
      </c>
      <c r="G27" s="150">
        <v>-30.42</v>
      </c>
      <c r="H27" s="151">
        <v>43952</v>
      </c>
      <c r="I27" s="87">
        <v>0</v>
      </c>
      <c r="J27" s="87" t="s">
        <v>944</v>
      </c>
      <c r="K27" s="87" t="s">
        <v>3672</v>
      </c>
      <c r="L27" s="87" t="s">
        <v>3962</v>
      </c>
      <c r="M27" s="56" t="s">
        <v>7512</v>
      </c>
      <c r="N27" s="87" t="s">
        <v>27</v>
      </c>
      <c r="O27" s="56" t="s">
        <v>7513</v>
      </c>
      <c r="P27" s="87">
        <v>2019</v>
      </c>
      <c r="Q27" s="87">
        <v>100200053</v>
      </c>
      <c r="R27" s="87" t="s">
        <v>3680</v>
      </c>
    </row>
    <row r="28" spans="1:18">
      <c r="A28" s="87" t="s">
        <v>7535</v>
      </c>
      <c r="B28" s="87" t="s">
        <v>7536</v>
      </c>
      <c r="C28" s="87" t="s">
        <v>7537</v>
      </c>
      <c r="D28" s="150">
        <v>5628</v>
      </c>
      <c r="E28" s="150">
        <v>-78.16</v>
      </c>
      <c r="F28" s="150">
        <v>5549.84</v>
      </c>
      <c r="G28" s="150">
        <v>-39.08</v>
      </c>
      <c r="H28" s="151">
        <v>43952</v>
      </c>
      <c r="I28" s="87">
        <v>0</v>
      </c>
      <c r="J28" s="87" t="s">
        <v>830</v>
      </c>
      <c r="K28" s="87" t="s">
        <v>3672</v>
      </c>
      <c r="L28" s="87" t="s">
        <v>3820</v>
      </c>
      <c r="M28" s="56" t="s">
        <v>6905</v>
      </c>
      <c r="N28" s="87" t="s">
        <v>38</v>
      </c>
      <c r="O28" s="56" t="s">
        <v>7538</v>
      </c>
      <c r="P28" s="87">
        <v>2019</v>
      </c>
      <c r="Q28" s="87">
        <v>11900164</v>
      </c>
      <c r="R28" s="87" t="s">
        <v>3680</v>
      </c>
    </row>
    <row r="29" spans="1:18">
      <c r="A29" s="87" t="s">
        <v>7607</v>
      </c>
      <c r="B29" s="87" t="s">
        <v>7608</v>
      </c>
      <c r="C29" s="87" t="s">
        <v>7609</v>
      </c>
      <c r="D29" s="150">
        <v>10868.4</v>
      </c>
      <c r="E29" s="150">
        <v>-150.94999999999999</v>
      </c>
      <c r="F29" s="150">
        <v>10717.45</v>
      </c>
      <c r="G29" s="150">
        <v>-75.47</v>
      </c>
      <c r="H29" s="151">
        <v>43952</v>
      </c>
      <c r="I29" s="87">
        <v>0</v>
      </c>
      <c r="J29" s="87" t="s">
        <v>604</v>
      </c>
      <c r="K29" s="87" t="s">
        <v>7587</v>
      </c>
      <c r="L29" s="87" t="s">
        <v>3954</v>
      </c>
      <c r="M29" s="56" t="s">
        <v>4831</v>
      </c>
      <c r="N29" s="87" t="s">
        <v>68</v>
      </c>
      <c r="O29" s="56" t="s">
        <v>6150</v>
      </c>
      <c r="P29" s="87">
        <v>2019</v>
      </c>
      <c r="Q29" s="87">
        <v>1970224</v>
      </c>
      <c r="R29" s="87" t="s">
        <v>4359</v>
      </c>
    </row>
    <row r="30" spans="1:18">
      <c r="A30" s="87" t="s">
        <v>7610</v>
      </c>
      <c r="B30" s="87" t="s">
        <v>7608</v>
      </c>
      <c r="C30" s="87" t="s">
        <v>7609</v>
      </c>
      <c r="D30" s="150">
        <v>8908.4</v>
      </c>
      <c r="E30" s="150">
        <v>-123.72</v>
      </c>
      <c r="F30" s="150">
        <v>8784.68</v>
      </c>
      <c r="G30" s="150">
        <v>-61.86</v>
      </c>
      <c r="H30" s="151">
        <v>43952</v>
      </c>
      <c r="I30" s="87">
        <v>0</v>
      </c>
      <c r="J30" s="87" t="s">
        <v>604</v>
      </c>
      <c r="K30" s="87" t="s">
        <v>7587</v>
      </c>
      <c r="L30" s="87" t="s">
        <v>3954</v>
      </c>
      <c r="M30" s="56" t="s">
        <v>4831</v>
      </c>
      <c r="N30" s="87" t="s">
        <v>68</v>
      </c>
      <c r="O30" s="56" t="s">
        <v>6150</v>
      </c>
      <c r="P30" s="87">
        <v>2019</v>
      </c>
      <c r="Q30" s="87">
        <v>1970224</v>
      </c>
      <c r="R30" s="87" t="s">
        <v>4359</v>
      </c>
    </row>
    <row r="31" spans="1:18">
      <c r="A31" s="87" t="s">
        <v>7611</v>
      </c>
      <c r="B31" s="87" t="s">
        <v>7608</v>
      </c>
      <c r="C31" s="87" t="s">
        <v>7609</v>
      </c>
      <c r="D31" s="150">
        <v>8840</v>
      </c>
      <c r="E31" s="150">
        <v>-122.78</v>
      </c>
      <c r="F31" s="150">
        <v>8717.2199999999993</v>
      </c>
      <c r="G31" s="150">
        <v>-61.39</v>
      </c>
      <c r="H31" s="151">
        <v>43952</v>
      </c>
      <c r="I31" s="87">
        <v>0</v>
      </c>
      <c r="J31" s="87" t="s">
        <v>604</v>
      </c>
      <c r="K31" s="87" t="s">
        <v>7587</v>
      </c>
      <c r="L31" s="87" t="s">
        <v>3954</v>
      </c>
      <c r="M31" s="56" t="s">
        <v>4831</v>
      </c>
      <c r="N31" s="87" t="s">
        <v>68</v>
      </c>
      <c r="O31" s="56" t="s">
        <v>6150</v>
      </c>
      <c r="P31" s="87">
        <v>2019</v>
      </c>
      <c r="Q31" s="87">
        <v>1970224</v>
      </c>
      <c r="R31" s="87" t="s">
        <v>4359</v>
      </c>
    </row>
    <row r="32" spans="1:18">
      <c r="A32" s="87" t="s">
        <v>7612</v>
      </c>
      <c r="B32" s="87" t="s">
        <v>7608</v>
      </c>
      <c r="C32" s="87" t="s">
        <v>7609</v>
      </c>
      <c r="D32" s="150">
        <v>10868.4</v>
      </c>
      <c r="E32" s="150">
        <v>-150.94999999999999</v>
      </c>
      <c r="F32" s="150">
        <v>10717.45</v>
      </c>
      <c r="G32" s="150">
        <v>-75.47</v>
      </c>
      <c r="H32" s="151">
        <v>43952</v>
      </c>
      <c r="I32" s="87">
        <v>0</v>
      </c>
      <c r="J32" s="87" t="s">
        <v>1087</v>
      </c>
      <c r="K32" s="87" t="s">
        <v>7587</v>
      </c>
      <c r="L32" s="87" t="s">
        <v>4115</v>
      </c>
      <c r="M32" s="56" t="s">
        <v>4831</v>
      </c>
      <c r="N32" s="87" t="s">
        <v>71</v>
      </c>
      <c r="O32" s="56" t="s">
        <v>6150</v>
      </c>
      <c r="P32" s="87">
        <v>2019</v>
      </c>
      <c r="Q32" s="87">
        <v>1970224</v>
      </c>
      <c r="R32" s="87" t="s">
        <v>4359</v>
      </c>
    </row>
    <row r="33" spans="1:18">
      <c r="A33" s="87" t="s">
        <v>7613</v>
      </c>
      <c r="B33" s="87" t="s">
        <v>7608</v>
      </c>
      <c r="C33" s="87" t="s">
        <v>7609</v>
      </c>
      <c r="D33" s="150">
        <v>8908.4</v>
      </c>
      <c r="E33" s="150">
        <v>-123.72</v>
      </c>
      <c r="F33" s="150">
        <v>8784.68</v>
      </c>
      <c r="G33" s="150">
        <v>-61.86</v>
      </c>
      <c r="H33" s="151">
        <v>43952</v>
      </c>
      <c r="I33" s="87">
        <v>0</v>
      </c>
      <c r="J33" s="87" t="s">
        <v>1087</v>
      </c>
      <c r="K33" s="87" t="s">
        <v>7587</v>
      </c>
      <c r="L33" s="87" t="s">
        <v>4115</v>
      </c>
      <c r="M33" s="56" t="s">
        <v>4831</v>
      </c>
      <c r="N33" s="87" t="s">
        <v>71</v>
      </c>
      <c r="O33" s="56" t="s">
        <v>6150</v>
      </c>
      <c r="P33" s="87">
        <v>2019</v>
      </c>
      <c r="Q33" s="87">
        <v>1970224</v>
      </c>
      <c r="R33" s="87" t="s">
        <v>4359</v>
      </c>
    </row>
    <row r="34" spans="1:18">
      <c r="A34" s="87" t="s">
        <v>7614</v>
      </c>
      <c r="B34" s="87" t="s">
        <v>7608</v>
      </c>
      <c r="C34" s="87" t="s">
        <v>7609</v>
      </c>
      <c r="D34" s="150">
        <v>8908.4</v>
      </c>
      <c r="E34" s="150">
        <v>-123.72</v>
      </c>
      <c r="F34" s="150">
        <v>8784.68</v>
      </c>
      <c r="G34" s="150">
        <v>-61.86</v>
      </c>
      <c r="H34" s="151">
        <v>43952</v>
      </c>
      <c r="I34" s="87">
        <v>0</v>
      </c>
      <c r="J34" s="87" t="s">
        <v>1087</v>
      </c>
      <c r="K34" s="87" t="s">
        <v>7587</v>
      </c>
      <c r="L34" s="87" t="s">
        <v>4115</v>
      </c>
      <c r="M34" s="56" t="s">
        <v>4831</v>
      </c>
      <c r="N34" s="87" t="s">
        <v>71</v>
      </c>
      <c r="O34" s="56" t="s">
        <v>6150</v>
      </c>
      <c r="P34" s="87">
        <v>2019</v>
      </c>
      <c r="Q34" s="87">
        <v>1970224</v>
      </c>
      <c r="R34" s="87" t="s">
        <v>4359</v>
      </c>
    </row>
    <row r="35" spans="1:18">
      <c r="A35" s="87" t="s">
        <v>7615</v>
      </c>
      <c r="B35" s="87" t="s">
        <v>7608</v>
      </c>
      <c r="C35" s="87" t="s">
        <v>7609</v>
      </c>
      <c r="D35" s="150">
        <v>8840</v>
      </c>
      <c r="E35" s="150">
        <v>-122.78</v>
      </c>
      <c r="F35" s="150">
        <v>8717.2199999999993</v>
      </c>
      <c r="G35" s="150">
        <v>-61.39</v>
      </c>
      <c r="H35" s="151">
        <v>43952</v>
      </c>
      <c r="I35" s="87">
        <v>0</v>
      </c>
      <c r="J35" s="87" t="s">
        <v>1087</v>
      </c>
      <c r="K35" s="87" t="s">
        <v>7587</v>
      </c>
      <c r="L35" s="87" t="s">
        <v>4115</v>
      </c>
      <c r="M35" s="56" t="s">
        <v>4831</v>
      </c>
      <c r="N35" s="87" t="s">
        <v>71</v>
      </c>
      <c r="O35" s="56" t="s">
        <v>6150</v>
      </c>
      <c r="P35" s="87">
        <v>2019</v>
      </c>
      <c r="Q35" s="87">
        <v>1970224</v>
      </c>
      <c r="R35" s="87" t="s">
        <v>4359</v>
      </c>
    </row>
    <row r="36" spans="1:18">
      <c r="A36" s="87" t="s">
        <v>7616</v>
      </c>
      <c r="B36" s="87" t="s">
        <v>7608</v>
      </c>
      <c r="C36" s="87" t="s">
        <v>7609</v>
      </c>
      <c r="D36" s="150">
        <v>8840</v>
      </c>
      <c r="E36" s="150">
        <v>-122.78</v>
      </c>
      <c r="F36" s="150">
        <v>8717.2199999999993</v>
      </c>
      <c r="G36" s="150">
        <v>-61.39</v>
      </c>
      <c r="H36" s="151">
        <v>43952</v>
      </c>
      <c r="I36" s="87">
        <v>0</v>
      </c>
      <c r="J36" s="87" t="s">
        <v>1087</v>
      </c>
      <c r="K36" s="87" t="s">
        <v>7587</v>
      </c>
      <c r="L36" s="87" t="s">
        <v>4115</v>
      </c>
      <c r="M36" s="56" t="s">
        <v>4831</v>
      </c>
      <c r="N36" s="87" t="s">
        <v>71</v>
      </c>
      <c r="O36" s="56" t="s">
        <v>6150</v>
      </c>
      <c r="P36" s="87">
        <v>2019</v>
      </c>
      <c r="Q36" s="87">
        <v>1970224</v>
      </c>
      <c r="R36" s="87" t="s">
        <v>4359</v>
      </c>
    </row>
    <row r="37" spans="1:18">
      <c r="A37" s="87" t="s">
        <v>7617</v>
      </c>
      <c r="B37" s="87" t="s">
        <v>7608</v>
      </c>
      <c r="C37" s="87" t="s">
        <v>7609</v>
      </c>
      <c r="D37" s="150">
        <v>8840</v>
      </c>
      <c r="E37" s="150">
        <v>-122.78</v>
      </c>
      <c r="F37" s="150">
        <v>8717.2199999999993</v>
      </c>
      <c r="G37" s="150">
        <v>-61.39</v>
      </c>
      <c r="H37" s="151">
        <v>43952</v>
      </c>
      <c r="I37" s="87">
        <v>0</v>
      </c>
      <c r="J37" s="87" t="s">
        <v>1087</v>
      </c>
      <c r="K37" s="87" t="s">
        <v>7587</v>
      </c>
      <c r="L37" s="87" t="s">
        <v>4115</v>
      </c>
      <c r="M37" s="56" t="s">
        <v>4831</v>
      </c>
      <c r="N37" s="87" t="s">
        <v>71</v>
      </c>
      <c r="O37" s="56" t="s">
        <v>6150</v>
      </c>
      <c r="P37" s="87">
        <v>2019</v>
      </c>
      <c r="Q37" s="87">
        <v>1970224</v>
      </c>
      <c r="R37" s="87" t="s">
        <v>4359</v>
      </c>
    </row>
    <row r="38" spans="1:18">
      <c r="A38" s="87" t="s">
        <v>7618</v>
      </c>
      <c r="B38" s="87" t="s">
        <v>7608</v>
      </c>
      <c r="C38" s="87" t="s">
        <v>7609</v>
      </c>
      <c r="D38" s="150">
        <v>8840</v>
      </c>
      <c r="E38" s="150">
        <v>-122.78</v>
      </c>
      <c r="F38" s="150">
        <v>8717.2199999999993</v>
      </c>
      <c r="G38" s="150">
        <v>-61.39</v>
      </c>
      <c r="H38" s="151">
        <v>43952</v>
      </c>
      <c r="I38" s="87">
        <v>0</v>
      </c>
      <c r="J38" s="87" t="s">
        <v>1087</v>
      </c>
      <c r="K38" s="87" t="s">
        <v>7587</v>
      </c>
      <c r="L38" s="87" t="s">
        <v>4115</v>
      </c>
      <c r="M38" s="56" t="s">
        <v>4831</v>
      </c>
      <c r="N38" s="87" t="s">
        <v>71</v>
      </c>
      <c r="O38" s="56" t="s">
        <v>6150</v>
      </c>
      <c r="P38" s="87">
        <v>2019</v>
      </c>
      <c r="Q38" s="87">
        <v>1970224</v>
      </c>
      <c r="R38" s="87" t="s">
        <v>4359</v>
      </c>
    </row>
    <row r="39" spans="1:18">
      <c r="A39" s="87" t="s">
        <v>7619</v>
      </c>
      <c r="B39" s="87" t="s">
        <v>7608</v>
      </c>
      <c r="C39" s="87"/>
      <c r="D39" s="150">
        <v>8840</v>
      </c>
      <c r="E39" s="150">
        <v>-122.78</v>
      </c>
      <c r="F39" s="150">
        <v>8717.2199999999993</v>
      </c>
      <c r="G39" s="150">
        <v>-61.39</v>
      </c>
      <c r="H39" s="151">
        <v>43952</v>
      </c>
      <c r="I39" s="87">
        <v>0</v>
      </c>
      <c r="J39" s="87" t="s">
        <v>1087</v>
      </c>
      <c r="K39" s="87" t="s">
        <v>7587</v>
      </c>
      <c r="L39" s="87" t="s">
        <v>4115</v>
      </c>
      <c r="M39" s="56" t="s">
        <v>4831</v>
      </c>
      <c r="N39" s="87" t="s">
        <v>71</v>
      </c>
      <c r="O39" s="56" t="s">
        <v>6150</v>
      </c>
      <c r="P39" s="87">
        <v>2019</v>
      </c>
      <c r="Q39" s="87">
        <v>1970224</v>
      </c>
      <c r="R39" s="87" t="s">
        <v>4359</v>
      </c>
    </row>
    <row r="40" spans="1:18">
      <c r="A40" s="87" t="s">
        <v>7620</v>
      </c>
      <c r="B40" s="87" t="s">
        <v>7608</v>
      </c>
      <c r="C40" s="87" t="s">
        <v>7609</v>
      </c>
      <c r="D40" s="150">
        <v>10868.4</v>
      </c>
      <c r="E40" s="150">
        <v>-150.94999999999999</v>
      </c>
      <c r="F40" s="150">
        <v>10717.45</v>
      </c>
      <c r="G40" s="150">
        <v>-75.47</v>
      </c>
      <c r="H40" s="151">
        <v>43952</v>
      </c>
      <c r="I40" s="87">
        <v>0</v>
      </c>
      <c r="J40" s="87" t="s">
        <v>307</v>
      </c>
      <c r="K40" s="87" t="s">
        <v>7587</v>
      </c>
      <c r="L40" s="87" t="s">
        <v>3690</v>
      </c>
      <c r="M40" s="56" t="s">
        <v>4831</v>
      </c>
      <c r="N40" s="87" t="s">
        <v>66</v>
      </c>
      <c r="O40" s="56" t="s">
        <v>6150</v>
      </c>
      <c r="P40" s="87">
        <v>2019</v>
      </c>
      <c r="Q40" s="87">
        <v>1970224</v>
      </c>
      <c r="R40" s="87" t="s">
        <v>4359</v>
      </c>
    </row>
    <row r="41" spans="1:18">
      <c r="A41" s="87" t="s">
        <v>7621</v>
      </c>
      <c r="B41" s="87" t="s">
        <v>7533</v>
      </c>
      <c r="C41" s="87" t="s">
        <v>7622</v>
      </c>
      <c r="D41" s="150">
        <v>1860</v>
      </c>
      <c r="E41" s="150">
        <v>-25.84</v>
      </c>
      <c r="F41" s="150">
        <v>1834.16</v>
      </c>
      <c r="G41" s="150">
        <v>-12.92</v>
      </c>
      <c r="H41" s="151">
        <v>43952</v>
      </c>
      <c r="I41" s="87">
        <v>0</v>
      </c>
      <c r="J41" s="87" t="s">
        <v>1373</v>
      </c>
      <c r="K41" s="87" t="s">
        <v>3672</v>
      </c>
      <c r="L41" s="87" t="s">
        <v>3892</v>
      </c>
      <c r="M41" s="56" t="s">
        <v>5214</v>
      </c>
      <c r="N41" s="87" t="s">
        <v>156</v>
      </c>
      <c r="O41" s="56" t="s">
        <v>7534</v>
      </c>
      <c r="P41" s="87">
        <v>2020</v>
      </c>
      <c r="Q41" s="87">
        <v>380460</v>
      </c>
      <c r="R41" s="87" t="s">
        <v>3683</v>
      </c>
    </row>
    <row r="42" spans="1:18">
      <c r="A42" s="87" t="s">
        <v>9802</v>
      </c>
      <c r="B42" s="87" t="s">
        <v>7608</v>
      </c>
      <c r="C42" s="87" t="s">
        <v>9803</v>
      </c>
      <c r="D42" s="150">
        <v>10868.4</v>
      </c>
      <c r="E42" s="150">
        <v>-150.94999999999999</v>
      </c>
      <c r="F42" s="150">
        <v>10717.45</v>
      </c>
      <c r="G42" s="150">
        <v>-75.47</v>
      </c>
      <c r="H42" s="151">
        <v>43952</v>
      </c>
      <c r="I42" s="87">
        <v>0</v>
      </c>
      <c r="J42" s="87" t="s">
        <v>484</v>
      </c>
      <c r="K42" s="87" t="s">
        <v>7587</v>
      </c>
      <c r="L42" s="87" t="s">
        <v>3810</v>
      </c>
      <c r="M42" s="56" t="s">
        <v>4831</v>
      </c>
      <c r="N42" s="87" t="s">
        <v>30</v>
      </c>
      <c r="O42" s="56" t="s">
        <v>6150</v>
      </c>
      <c r="P42" s="87">
        <v>2019</v>
      </c>
      <c r="Q42" s="87">
        <v>1970224</v>
      </c>
      <c r="R42" s="87" t="s">
        <v>4359</v>
      </c>
    </row>
    <row r="43" spans="1:18">
      <c r="A43" s="87" t="s">
        <v>9804</v>
      </c>
      <c r="B43" s="87" t="s">
        <v>7608</v>
      </c>
      <c r="C43" s="87" t="s">
        <v>9803</v>
      </c>
      <c r="D43" s="150">
        <v>10868.4</v>
      </c>
      <c r="E43" s="150">
        <v>-150.94999999999999</v>
      </c>
      <c r="F43" s="150">
        <v>10717.45</v>
      </c>
      <c r="G43" s="150">
        <v>-75.47</v>
      </c>
      <c r="H43" s="151">
        <v>43952</v>
      </c>
      <c r="I43" s="87">
        <v>0</v>
      </c>
      <c r="J43" s="87" t="s">
        <v>484</v>
      </c>
      <c r="K43" s="87" t="s">
        <v>7587</v>
      </c>
      <c r="L43" s="87" t="s">
        <v>3810</v>
      </c>
      <c r="M43" s="56" t="s">
        <v>4831</v>
      </c>
      <c r="N43" s="87" t="s">
        <v>30</v>
      </c>
      <c r="O43" s="56" t="s">
        <v>6150</v>
      </c>
      <c r="P43" s="87">
        <v>2019</v>
      </c>
      <c r="Q43" s="87">
        <v>1970224</v>
      </c>
      <c r="R43" s="87" t="s">
        <v>4359</v>
      </c>
    </row>
    <row r="44" spans="1:18">
      <c r="A44" s="87" t="s">
        <v>9805</v>
      </c>
      <c r="B44" s="87" t="s">
        <v>7608</v>
      </c>
      <c r="C44" s="87" t="s">
        <v>9803</v>
      </c>
      <c r="D44" s="150">
        <v>8840</v>
      </c>
      <c r="E44" s="150">
        <v>-122.78</v>
      </c>
      <c r="F44" s="150">
        <v>8717.2199999999993</v>
      </c>
      <c r="G44" s="150">
        <v>-61.39</v>
      </c>
      <c r="H44" s="151">
        <v>43952</v>
      </c>
      <c r="I44" s="87">
        <v>0</v>
      </c>
      <c r="J44" s="87" t="s">
        <v>484</v>
      </c>
      <c r="K44" s="87" t="s">
        <v>7587</v>
      </c>
      <c r="L44" s="87" t="s">
        <v>3810</v>
      </c>
      <c r="M44" s="56" t="s">
        <v>4831</v>
      </c>
      <c r="N44" s="87" t="s">
        <v>30</v>
      </c>
      <c r="O44" s="56" t="s">
        <v>6150</v>
      </c>
      <c r="P44" s="87">
        <v>2019</v>
      </c>
      <c r="Q44" s="87">
        <v>1970224</v>
      </c>
      <c r="R44" s="87" t="s">
        <v>4359</v>
      </c>
    </row>
    <row r="45" spans="1:18">
      <c r="A45" s="87" t="s">
        <v>9806</v>
      </c>
      <c r="B45" s="87" t="s">
        <v>7608</v>
      </c>
      <c r="C45" s="87" t="s">
        <v>9803</v>
      </c>
      <c r="D45" s="150">
        <v>8840</v>
      </c>
      <c r="E45" s="150">
        <v>-122.78</v>
      </c>
      <c r="F45" s="150">
        <v>8717.2199999999993</v>
      </c>
      <c r="G45" s="150">
        <v>-61.39</v>
      </c>
      <c r="H45" s="151">
        <v>43952</v>
      </c>
      <c r="I45" s="87">
        <v>0</v>
      </c>
      <c r="J45" s="87" t="s">
        <v>484</v>
      </c>
      <c r="K45" s="87" t="s">
        <v>7587</v>
      </c>
      <c r="L45" s="87" t="s">
        <v>3810</v>
      </c>
      <c r="M45" s="56" t="s">
        <v>4831</v>
      </c>
      <c r="N45" s="87" t="s">
        <v>30</v>
      </c>
      <c r="O45" s="56" t="s">
        <v>6150</v>
      </c>
      <c r="P45" s="87">
        <v>2019</v>
      </c>
      <c r="Q45" s="87">
        <v>1970224</v>
      </c>
      <c r="R45" s="87" t="s">
        <v>4359</v>
      </c>
    </row>
    <row r="46" spans="1:18">
      <c r="A46" s="87" t="s">
        <v>9807</v>
      </c>
      <c r="B46" s="87" t="s">
        <v>7608</v>
      </c>
      <c r="C46" s="87" t="s">
        <v>9803</v>
      </c>
      <c r="D46" s="150">
        <v>8840</v>
      </c>
      <c r="E46" s="150">
        <v>-122.78</v>
      </c>
      <c r="F46" s="150">
        <v>8717.2199999999993</v>
      </c>
      <c r="G46" s="150">
        <v>-61.39</v>
      </c>
      <c r="H46" s="151">
        <v>43952</v>
      </c>
      <c r="I46" s="87">
        <v>0</v>
      </c>
      <c r="J46" s="87" t="s">
        <v>484</v>
      </c>
      <c r="K46" s="87" t="s">
        <v>7587</v>
      </c>
      <c r="L46" s="87" t="s">
        <v>3810</v>
      </c>
      <c r="M46" s="56" t="s">
        <v>4831</v>
      </c>
      <c r="N46" s="87" t="s">
        <v>30</v>
      </c>
      <c r="O46" s="56" t="s">
        <v>6150</v>
      </c>
      <c r="P46" s="87">
        <v>2019</v>
      </c>
      <c r="Q46" s="87">
        <v>1970224</v>
      </c>
      <c r="R46" s="87" t="s">
        <v>4359</v>
      </c>
    </row>
    <row r="47" spans="1:18">
      <c r="A47" s="87" t="s">
        <v>9808</v>
      </c>
      <c r="B47" s="87" t="s">
        <v>7608</v>
      </c>
      <c r="C47" s="87" t="s">
        <v>9803</v>
      </c>
      <c r="D47" s="150">
        <v>8840</v>
      </c>
      <c r="E47" s="150">
        <v>-122.78</v>
      </c>
      <c r="F47" s="150">
        <v>8717.2199999999993</v>
      </c>
      <c r="G47" s="150">
        <v>-61.39</v>
      </c>
      <c r="H47" s="151">
        <v>43952</v>
      </c>
      <c r="I47" s="87">
        <v>0</v>
      </c>
      <c r="J47" s="87" t="s">
        <v>484</v>
      </c>
      <c r="K47" s="87" t="s">
        <v>7587</v>
      </c>
      <c r="L47" s="87" t="s">
        <v>3810</v>
      </c>
      <c r="M47" s="56" t="s">
        <v>4831</v>
      </c>
      <c r="N47" s="87" t="s">
        <v>30</v>
      </c>
      <c r="O47" s="56" t="s">
        <v>6150</v>
      </c>
      <c r="P47" s="87">
        <v>2019</v>
      </c>
      <c r="Q47" s="87">
        <v>1970224</v>
      </c>
      <c r="R47" s="87" t="s">
        <v>4359</v>
      </c>
    </row>
    <row r="48" spans="1:18">
      <c r="A48" s="87" t="s">
        <v>9809</v>
      </c>
      <c r="B48" s="87" t="s">
        <v>7608</v>
      </c>
      <c r="C48" s="87" t="s">
        <v>9803</v>
      </c>
      <c r="D48" s="150">
        <v>10868.4</v>
      </c>
      <c r="E48" s="150">
        <v>-150.94999999999999</v>
      </c>
      <c r="F48" s="150">
        <v>10717.45</v>
      </c>
      <c r="G48" s="150">
        <v>-75.47</v>
      </c>
      <c r="H48" s="151">
        <v>43952</v>
      </c>
      <c r="I48" s="87">
        <v>0</v>
      </c>
      <c r="J48" s="87" t="s">
        <v>435</v>
      </c>
      <c r="K48" s="87" t="s">
        <v>7587</v>
      </c>
      <c r="L48" s="87" t="s">
        <v>3754</v>
      </c>
      <c r="M48" s="56" t="s">
        <v>4831</v>
      </c>
      <c r="N48" s="87" t="s">
        <v>100</v>
      </c>
      <c r="O48" s="56" t="s">
        <v>6150</v>
      </c>
      <c r="P48" s="87">
        <v>2019</v>
      </c>
      <c r="Q48" s="87">
        <v>1970224</v>
      </c>
      <c r="R48" s="87" t="s">
        <v>4359</v>
      </c>
    </row>
    <row r="49" spans="1:18">
      <c r="A49" s="87" t="s">
        <v>9810</v>
      </c>
      <c r="B49" s="87" t="s">
        <v>7608</v>
      </c>
      <c r="C49" s="87" t="s">
        <v>9803</v>
      </c>
      <c r="D49" s="150">
        <v>8908.4</v>
      </c>
      <c r="E49" s="150">
        <v>-123.72</v>
      </c>
      <c r="F49" s="150">
        <v>8784.68</v>
      </c>
      <c r="G49" s="150">
        <v>-61.86</v>
      </c>
      <c r="H49" s="151">
        <v>43952</v>
      </c>
      <c r="I49" s="87">
        <v>0</v>
      </c>
      <c r="J49" s="87" t="s">
        <v>435</v>
      </c>
      <c r="K49" s="87" t="s">
        <v>7587</v>
      </c>
      <c r="L49" s="87" t="s">
        <v>3754</v>
      </c>
      <c r="M49" s="56" t="s">
        <v>4831</v>
      </c>
      <c r="N49" s="87" t="s">
        <v>100</v>
      </c>
      <c r="O49" s="56" t="s">
        <v>6150</v>
      </c>
      <c r="P49" s="87">
        <v>2019</v>
      </c>
      <c r="Q49" s="87">
        <v>1970224</v>
      </c>
      <c r="R49" s="87" t="s">
        <v>4359</v>
      </c>
    </row>
    <row r="50" spans="1:18">
      <c r="A50" s="87" t="s">
        <v>9811</v>
      </c>
      <c r="B50" s="87" t="s">
        <v>7608</v>
      </c>
      <c r="C50" s="87" t="s">
        <v>9803</v>
      </c>
      <c r="D50" s="150">
        <v>8908.4</v>
      </c>
      <c r="E50" s="150">
        <v>-123.72</v>
      </c>
      <c r="F50" s="150">
        <v>8784.68</v>
      </c>
      <c r="G50" s="150">
        <v>-61.86</v>
      </c>
      <c r="H50" s="151">
        <v>43952</v>
      </c>
      <c r="I50" s="87">
        <v>0</v>
      </c>
      <c r="J50" s="87" t="s">
        <v>435</v>
      </c>
      <c r="K50" s="87" t="s">
        <v>7587</v>
      </c>
      <c r="L50" s="87" t="s">
        <v>3754</v>
      </c>
      <c r="M50" s="56" t="s">
        <v>4831</v>
      </c>
      <c r="N50" s="87" t="s">
        <v>100</v>
      </c>
      <c r="O50" s="56" t="s">
        <v>6150</v>
      </c>
      <c r="P50" s="87">
        <v>2019</v>
      </c>
      <c r="Q50" s="87">
        <v>1970224</v>
      </c>
      <c r="R50" s="87" t="s">
        <v>4359</v>
      </c>
    </row>
    <row r="51" spans="1:18">
      <c r="A51" s="87" t="s">
        <v>9812</v>
      </c>
      <c r="B51" s="87" t="s">
        <v>7608</v>
      </c>
      <c r="C51" s="87" t="s">
        <v>9803</v>
      </c>
      <c r="D51" s="150">
        <v>8908.4</v>
      </c>
      <c r="E51" s="150">
        <v>-123.72</v>
      </c>
      <c r="F51" s="150">
        <v>8784.68</v>
      </c>
      <c r="G51" s="150">
        <v>-61.86</v>
      </c>
      <c r="H51" s="151">
        <v>43952</v>
      </c>
      <c r="I51" s="87">
        <v>0</v>
      </c>
      <c r="J51" s="87" t="s">
        <v>435</v>
      </c>
      <c r="K51" s="87" t="s">
        <v>7587</v>
      </c>
      <c r="L51" s="87" t="s">
        <v>3754</v>
      </c>
      <c r="M51" s="56" t="s">
        <v>4831</v>
      </c>
      <c r="N51" s="87" t="s">
        <v>100</v>
      </c>
      <c r="O51" s="56" t="s">
        <v>6150</v>
      </c>
      <c r="P51" s="87">
        <v>2019</v>
      </c>
      <c r="Q51" s="87">
        <v>1970224</v>
      </c>
      <c r="R51" s="87" t="s">
        <v>4359</v>
      </c>
    </row>
    <row r="52" spans="1:18">
      <c r="A52" s="87" t="s">
        <v>9813</v>
      </c>
      <c r="B52" s="87" t="s">
        <v>7608</v>
      </c>
      <c r="C52" s="87" t="s">
        <v>9803</v>
      </c>
      <c r="D52" s="150">
        <v>8908.4</v>
      </c>
      <c r="E52" s="150">
        <v>-123.72</v>
      </c>
      <c r="F52" s="150">
        <v>8784.68</v>
      </c>
      <c r="G52" s="150">
        <v>-61.86</v>
      </c>
      <c r="H52" s="151">
        <v>43952</v>
      </c>
      <c r="I52" s="87">
        <v>0</v>
      </c>
      <c r="J52" s="87" t="s">
        <v>435</v>
      </c>
      <c r="K52" s="87" t="s">
        <v>7587</v>
      </c>
      <c r="L52" s="87" t="s">
        <v>3754</v>
      </c>
      <c r="M52" s="56" t="s">
        <v>4831</v>
      </c>
      <c r="N52" s="87" t="s">
        <v>100</v>
      </c>
      <c r="O52" s="56" t="s">
        <v>6150</v>
      </c>
      <c r="P52" s="87">
        <v>2019</v>
      </c>
      <c r="Q52" s="87">
        <v>1970224</v>
      </c>
      <c r="R52" s="87" t="s">
        <v>4359</v>
      </c>
    </row>
    <row r="53" spans="1:18">
      <c r="A53" s="87" t="s">
        <v>9814</v>
      </c>
      <c r="B53" s="87" t="s">
        <v>7608</v>
      </c>
      <c r="C53" s="87" t="s">
        <v>9803</v>
      </c>
      <c r="D53" s="150">
        <v>8840</v>
      </c>
      <c r="E53" s="150">
        <v>-122.78</v>
      </c>
      <c r="F53" s="150">
        <v>8717.2199999999993</v>
      </c>
      <c r="G53" s="150">
        <v>-61.39</v>
      </c>
      <c r="H53" s="151">
        <v>43952</v>
      </c>
      <c r="I53" s="87">
        <v>0</v>
      </c>
      <c r="J53" s="87" t="s">
        <v>435</v>
      </c>
      <c r="K53" s="87" t="s">
        <v>7587</v>
      </c>
      <c r="L53" s="87" t="s">
        <v>3754</v>
      </c>
      <c r="M53" s="56" t="s">
        <v>4831</v>
      </c>
      <c r="N53" s="87" t="s">
        <v>100</v>
      </c>
      <c r="O53" s="56" t="s">
        <v>6150</v>
      </c>
      <c r="P53" s="87">
        <v>2019</v>
      </c>
      <c r="Q53" s="87">
        <v>1970224</v>
      </c>
      <c r="R53" s="87" t="s">
        <v>4359</v>
      </c>
    </row>
    <row r="54" spans="1:18">
      <c r="A54" s="87" t="s">
        <v>9815</v>
      </c>
      <c r="B54" s="87" t="s">
        <v>7608</v>
      </c>
      <c r="C54" s="87" t="s">
        <v>9803</v>
      </c>
      <c r="D54" s="150">
        <v>8840</v>
      </c>
      <c r="E54" s="150">
        <v>-122.78</v>
      </c>
      <c r="F54" s="150">
        <v>8717.2199999999993</v>
      </c>
      <c r="G54" s="150">
        <v>-61.39</v>
      </c>
      <c r="H54" s="151">
        <v>43952</v>
      </c>
      <c r="I54" s="87">
        <v>0</v>
      </c>
      <c r="J54" s="87" t="s">
        <v>435</v>
      </c>
      <c r="K54" s="87" t="s">
        <v>7587</v>
      </c>
      <c r="L54" s="87" t="s">
        <v>3754</v>
      </c>
      <c r="M54" s="56" t="s">
        <v>4831</v>
      </c>
      <c r="N54" s="87" t="s">
        <v>100</v>
      </c>
      <c r="O54" s="56" t="s">
        <v>6150</v>
      </c>
      <c r="P54" s="87">
        <v>2019</v>
      </c>
      <c r="Q54" s="87">
        <v>1970224</v>
      </c>
      <c r="R54" s="87" t="s">
        <v>4359</v>
      </c>
    </row>
    <row r="55" spans="1:18">
      <c r="A55" s="87" t="s">
        <v>9816</v>
      </c>
      <c r="B55" s="87" t="s">
        <v>7608</v>
      </c>
      <c r="C55" s="87" t="s">
        <v>9803</v>
      </c>
      <c r="D55" s="150">
        <v>8840</v>
      </c>
      <c r="E55" s="150">
        <v>-122.78</v>
      </c>
      <c r="F55" s="150">
        <v>8717.2199999999993</v>
      </c>
      <c r="G55" s="150">
        <v>-61.39</v>
      </c>
      <c r="H55" s="151">
        <v>43952</v>
      </c>
      <c r="I55" s="87">
        <v>0</v>
      </c>
      <c r="J55" s="87" t="s">
        <v>435</v>
      </c>
      <c r="K55" s="87" t="s">
        <v>7587</v>
      </c>
      <c r="L55" s="87" t="s">
        <v>3754</v>
      </c>
      <c r="M55" s="56" t="s">
        <v>4831</v>
      </c>
      <c r="N55" s="87" t="s">
        <v>100</v>
      </c>
      <c r="O55" s="56" t="s">
        <v>6150</v>
      </c>
      <c r="P55" s="87">
        <v>2019</v>
      </c>
      <c r="Q55" s="87">
        <v>1970224</v>
      </c>
      <c r="R55" s="87" t="s">
        <v>4359</v>
      </c>
    </row>
    <row r="56" spans="1:18">
      <c r="A56" s="87" t="s">
        <v>9817</v>
      </c>
      <c r="B56" s="87" t="s">
        <v>7608</v>
      </c>
      <c r="C56" s="87" t="s">
        <v>9803</v>
      </c>
      <c r="D56" s="150">
        <v>8840</v>
      </c>
      <c r="E56" s="150">
        <v>-122.78</v>
      </c>
      <c r="F56" s="150">
        <v>8717.2199999999993</v>
      </c>
      <c r="G56" s="150">
        <v>-61.39</v>
      </c>
      <c r="H56" s="151">
        <v>43952</v>
      </c>
      <c r="I56" s="87">
        <v>0</v>
      </c>
      <c r="J56" s="87" t="s">
        <v>435</v>
      </c>
      <c r="K56" s="87" t="s">
        <v>7587</v>
      </c>
      <c r="L56" s="87" t="s">
        <v>3754</v>
      </c>
      <c r="M56" s="56" t="s">
        <v>4831</v>
      </c>
      <c r="N56" s="87" t="s">
        <v>100</v>
      </c>
      <c r="O56" s="56" t="s">
        <v>6150</v>
      </c>
      <c r="P56" s="87">
        <v>2019</v>
      </c>
      <c r="Q56" s="87">
        <v>1970224</v>
      </c>
      <c r="R56" s="87" t="s">
        <v>4359</v>
      </c>
    </row>
    <row r="57" spans="1:18">
      <c r="A57" s="87" t="s">
        <v>9818</v>
      </c>
      <c r="B57" s="87" t="s">
        <v>7608</v>
      </c>
      <c r="C57" s="87" t="s">
        <v>9803</v>
      </c>
      <c r="D57" s="150">
        <v>8840</v>
      </c>
      <c r="E57" s="150">
        <v>-122.78</v>
      </c>
      <c r="F57" s="150">
        <v>8717.2199999999993</v>
      </c>
      <c r="G57" s="150">
        <v>-61.39</v>
      </c>
      <c r="H57" s="151">
        <v>43952</v>
      </c>
      <c r="I57" s="87">
        <v>0</v>
      </c>
      <c r="J57" s="87" t="s">
        <v>435</v>
      </c>
      <c r="K57" s="87" t="s">
        <v>7587</v>
      </c>
      <c r="L57" s="87" t="s">
        <v>3754</v>
      </c>
      <c r="M57" s="56" t="s">
        <v>4831</v>
      </c>
      <c r="N57" s="87" t="s">
        <v>100</v>
      </c>
      <c r="O57" s="56" t="s">
        <v>6150</v>
      </c>
      <c r="P57" s="87">
        <v>2019</v>
      </c>
      <c r="Q57" s="87">
        <v>1970224</v>
      </c>
      <c r="R57" s="87" t="s">
        <v>4359</v>
      </c>
    </row>
    <row r="58" spans="1:18">
      <c r="A58" s="87" t="s">
        <v>9819</v>
      </c>
      <c r="B58" s="87" t="s">
        <v>7608</v>
      </c>
      <c r="C58" s="87" t="s">
        <v>9803</v>
      </c>
      <c r="D58" s="150">
        <v>8840</v>
      </c>
      <c r="E58" s="150">
        <v>-122.78</v>
      </c>
      <c r="F58" s="150">
        <v>8717.2199999999993</v>
      </c>
      <c r="G58" s="150">
        <v>-61.39</v>
      </c>
      <c r="H58" s="151">
        <v>43952</v>
      </c>
      <c r="I58" s="87">
        <v>0</v>
      </c>
      <c r="J58" s="87" t="s">
        <v>435</v>
      </c>
      <c r="K58" s="87" t="s">
        <v>7587</v>
      </c>
      <c r="L58" s="87" t="s">
        <v>3754</v>
      </c>
      <c r="M58" s="56" t="s">
        <v>4831</v>
      </c>
      <c r="N58" s="87" t="s">
        <v>100</v>
      </c>
      <c r="O58" s="56" t="s">
        <v>6150</v>
      </c>
      <c r="P58" s="87">
        <v>2019</v>
      </c>
      <c r="Q58" s="87">
        <v>1970224</v>
      </c>
      <c r="R58" s="87" t="s">
        <v>4359</v>
      </c>
    </row>
    <row r="59" spans="1:18">
      <c r="A59" s="87" t="s">
        <v>9820</v>
      </c>
      <c r="B59" s="87" t="s">
        <v>7608</v>
      </c>
      <c r="C59" s="87" t="s">
        <v>9803</v>
      </c>
      <c r="D59" s="150">
        <v>8840</v>
      </c>
      <c r="E59" s="150">
        <v>-122.78</v>
      </c>
      <c r="F59" s="150">
        <v>8717.2199999999993</v>
      </c>
      <c r="G59" s="150">
        <v>-61.39</v>
      </c>
      <c r="H59" s="151">
        <v>43952</v>
      </c>
      <c r="I59" s="87">
        <v>0</v>
      </c>
      <c r="J59" s="87" t="s">
        <v>435</v>
      </c>
      <c r="K59" s="87" t="s">
        <v>7587</v>
      </c>
      <c r="L59" s="87" t="s">
        <v>3754</v>
      </c>
      <c r="M59" s="56" t="s">
        <v>4831</v>
      </c>
      <c r="N59" s="87" t="s">
        <v>100</v>
      </c>
      <c r="O59" s="56" t="s">
        <v>6150</v>
      </c>
      <c r="P59" s="87">
        <v>2019</v>
      </c>
      <c r="Q59" s="87">
        <v>1970224</v>
      </c>
      <c r="R59" s="87" t="s">
        <v>4359</v>
      </c>
    </row>
    <row r="60" spans="1:18">
      <c r="A60" s="87" t="s">
        <v>9821</v>
      </c>
      <c r="B60" s="87" t="s">
        <v>7608</v>
      </c>
      <c r="C60" s="87" t="s">
        <v>9803</v>
      </c>
      <c r="D60" s="150">
        <v>10868.4</v>
      </c>
      <c r="E60" s="150">
        <v>-150.94999999999999</v>
      </c>
      <c r="F60" s="150">
        <v>10717.45</v>
      </c>
      <c r="G60" s="150">
        <v>-75.47</v>
      </c>
      <c r="H60" s="151">
        <v>43952</v>
      </c>
      <c r="I60" s="87">
        <v>0</v>
      </c>
      <c r="J60" s="87" t="s">
        <v>738</v>
      </c>
      <c r="K60" s="87" t="s">
        <v>7587</v>
      </c>
      <c r="L60" s="87" t="s">
        <v>4206</v>
      </c>
      <c r="M60" s="56" t="s">
        <v>4831</v>
      </c>
      <c r="N60" s="87" t="s">
        <v>120</v>
      </c>
      <c r="O60" s="56" t="s">
        <v>6150</v>
      </c>
      <c r="P60" s="87">
        <v>2019</v>
      </c>
      <c r="Q60" s="87">
        <v>1970224</v>
      </c>
      <c r="R60" s="87" t="s">
        <v>4359</v>
      </c>
    </row>
    <row r="61" spans="1:18">
      <c r="A61" s="87" t="s">
        <v>9822</v>
      </c>
      <c r="B61" s="87" t="s">
        <v>7608</v>
      </c>
      <c r="C61" s="87" t="s">
        <v>9803</v>
      </c>
      <c r="D61" s="150">
        <v>8908.4</v>
      </c>
      <c r="E61" s="150">
        <v>-123.72</v>
      </c>
      <c r="F61" s="150">
        <v>8784.68</v>
      </c>
      <c r="G61" s="150">
        <v>-61.86</v>
      </c>
      <c r="H61" s="151">
        <v>43952</v>
      </c>
      <c r="I61" s="87">
        <v>0</v>
      </c>
      <c r="J61" s="87" t="s">
        <v>738</v>
      </c>
      <c r="K61" s="87" t="s">
        <v>7587</v>
      </c>
      <c r="L61" s="87" t="s">
        <v>4206</v>
      </c>
      <c r="M61" s="56" t="s">
        <v>4831</v>
      </c>
      <c r="N61" s="87" t="s">
        <v>120</v>
      </c>
      <c r="O61" s="56" t="s">
        <v>6150</v>
      </c>
      <c r="P61" s="87">
        <v>2019</v>
      </c>
      <c r="Q61" s="87">
        <v>1970224</v>
      </c>
      <c r="R61" s="87" t="s">
        <v>4359</v>
      </c>
    </row>
    <row r="62" spans="1:18">
      <c r="A62" s="87" t="s">
        <v>9823</v>
      </c>
      <c r="B62" s="87" t="s">
        <v>7608</v>
      </c>
      <c r="C62" s="87" t="s">
        <v>9803</v>
      </c>
      <c r="D62" s="150">
        <v>8840</v>
      </c>
      <c r="E62" s="150">
        <v>-122.78</v>
      </c>
      <c r="F62" s="150">
        <v>8717.2199999999993</v>
      </c>
      <c r="G62" s="150">
        <v>-61.39</v>
      </c>
      <c r="H62" s="151">
        <v>43952</v>
      </c>
      <c r="I62" s="87">
        <v>0</v>
      </c>
      <c r="J62" s="87" t="s">
        <v>738</v>
      </c>
      <c r="K62" s="87" t="s">
        <v>7587</v>
      </c>
      <c r="L62" s="87" t="s">
        <v>4206</v>
      </c>
      <c r="M62" s="56" t="s">
        <v>4831</v>
      </c>
      <c r="N62" s="87" t="s">
        <v>120</v>
      </c>
      <c r="O62" s="56" t="s">
        <v>6150</v>
      </c>
      <c r="P62" s="87">
        <v>2019</v>
      </c>
      <c r="Q62" s="87">
        <v>1970224</v>
      </c>
      <c r="R62" s="87" t="s">
        <v>4359</v>
      </c>
    </row>
    <row r="63" spans="1:18">
      <c r="A63" s="87" t="s">
        <v>9824</v>
      </c>
      <c r="B63" s="87" t="s">
        <v>7608</v>
      </c>
      <c r="C63" s="87" t="s">
        <v>9803</v>
      </c>
      <c r="D63" s="150">
        <v>8840</v>
      </c>
      <c r="E63" s="150">
        <v>-122.78</v>
      </c>
      <c r="F63" s="150">
        <v>8717.2199999999993</v>
      </c>
      <c r="G63" s="150">
        <v>-61.39</v>
      </c>
      <c r="H63" s="151">
        <v>43952</v>
      </c>
      <c r="I63" s="87">
        <v>0</v>
      </c>
      <c r="J63" s="87" t="s">
        <v>738</v>
      </c>
      <c r="K63" s="87" t="s">
        <v>7587</v>
      </c>
      <c r="L63" s="87" t="s">
        <v>4206</v>
      </c>
      <c r="M63" s="56" t="s">
        <v>4831</v>
      </c>
      <c r="N63" s="87" t="s">
        <v>120</v>
      </c>
      <c r="O63" s="56" t="s">
        <v>6150</v>
      </c>
      <c r="P63" s="87">
        <v>2019</v>
      </c>
      <c r="Q63" s="87">
        <v>1970224</v>
      </c>
      <c r="R63" s="87" t="s">
        <v>4359</v>
      </c>
    </row>
    <row r="64" spans="1:18">
      <c r="A64" s="87" t="s">
        <v>9825</v>
      </c>
      <c r="B64" s="87" t="s">
        <v>7608</v>
      </c>
      <c r="C64" s="87" t="s">
        <v>9803</v>
      </c>
      <c r="D64" s="150">
        <v>8840</v>
      </c>
      <c r="E64" s="150">
        <v>-122.78</v>
      </c>
      <c r="F64" s="150">
        <v>8717.2199999999993</v>
      </c>
      <c r="G64" s="150">
        <v>-61.39</v>
      </c>
      <c r="H64" s="151">
        <v>43952</v>
      </c>
      <c r="I64" s="87">
        <v>0</v>
      </c>
      <c r="J64" s="87" t="s">
        <v>738</v>
      </c>
      <c r="K64" s="87" t="s">
        <v>7587</v>
      </c>
      <c r="L64" s="87" t="s">
        <v>4206</v>
      </c>
      <c r="M64" s="56" t="s">
        <v>4831</v>
      </c>
      <c r="N64" s="87" t="s">
        <v>120</v>
      </c>
      <c r="O64" s="56" t="s">
        <v>6150</v>
      </c>
      <c r="P64" s="87">
        <v>2019</v>
      </c>
      <c r="Q64" s="87">
        <v>1970224</v>
      </c>
      <c r="R64" s="87" t="s">
        <v>4359</v>
      </c>
    </row>
    <row r="65" spans="1:18">
      <c r="A65" s="87" t="s">
        <v>9826</v>
      </c>
      <c r="B65" s="87" t="s">
        <v>7608</v>
      </c>
      <c r="C65" s="87" t="s">
        <v>9803</v>
      </c>
      <c r="D65" s="150">
        <v>8840</v>
      </c>
      <c r="E65" s="150">
        <v>-122.78</v>
      </c>
      <c r="F65" s="150">
        <v>8717.2199999999993</v>
      </c>
      <c r="G65" s="150">
        <v>-61.39</v>
      </c>
      <c r="H65" s="151">
        <v>43952</v>
      </c>
      <c r="I65" s="87">
        <v>0</v>
      </c>
      <c r="J65" s="87" t="s">
        <v>738</v>
      </c>
      <c r="K65" s="87" t="s">
        <v>7587</v>
      </c>
      <c r="L65" s="87" t="s">
        <v>4206</v>
      </c>
      <c r="M65" s="56" t="s">
        <v>4831</v>
      </c>
      <c r="N65" s="87" t="s">
        <v>120</v>
      </c>
      <c r="O65" s="56" t="s">
        <v>6150</v>
      </c>
      <c r="P65" s="87">
        <v>2019</v>
      </c>
      <c r="Q65" s="87">
        <v>1970224</v>
      </c>
      <c r="R65" s="87" t="s">
        <v>4359</v>
      </c>
    </row>
    <row r="66" spans="1:18">
      <c r="A66" s="87" t="s">
        <v>9827</v>
      </c>
      <c r="B66" s="87" t="s">
        <v>7608</v>
      </c>
      <c r="C66" s="87" t="s">
        <v>9803</v>
      </c>
      <c r="D66" s="150">
        <v>10868.4</v>
      </c>
      <c r="E66" s="150">
        <v>-150.94999999999999</v>
      </c>
      <c r="F66" s="150">
        <v>10717.45</v>
      </c>
      <c r="G66" s="150">
        <v>-75.47</v>
      </c>
      <c r="H66" s="151">
        <v>43952</v>
      </c>
      <c r="I66" s="87">
        <v>0</v>
      </c>
      <c r="J66" s="87" t="s">
        <v>1760</v>
      </c>
      <c r="K66" s="87" t="s">
        <v>7587</v>
      </c>
      <c r="L66" s="87" t="s">
        <v>3770</v>
      </c>
      <c r="M66" s="56" t="s">
        <v>4831</v>
      </c>
      <c r="N66" s="87" t="s">
        <v>181</v>
      </c>
      <c r="O66" s="56" t="s">
        <v>6150</v>
      </c>
      <c r="P66" s="87">
        <v>2019</v>
      </c>
      <c r="Q66" s="87">
        <v>1970224</v>
      </c>
      <c r="R66" s="87" t="s">
        <v>4359</v>
      </c>
    </row>
    <row r="67" spans="1:18">
      <c r="A67" s="87" t="s">
        <v>9828</v>
      </c>
      <c r="B67" s="87" t="s">
        <v>7608</v>
      </c>
      <c r="C67" s="87" t="s">
        <v>9803</v>
      </c>
      <c r="D67" s="150">
        <v>8908.4</v>
      </c>
      <c r="E67" s="150">
        <v>-123.72</v>
      </c>
      <c r="F67" s="150">
        <v>8784.68</v>
      </c>
      <c r="G67" s="150">
        <v>-61.86</v>
      </c>
      <c r="H67" s="151">
        <v>43952</v>
      </c>
      <c r="I67" s="87">
        <v>0</v>
      </c>
      <c r="J67" s="87" t="s">
        <v>1760</v>
      </c>
      <c r="K67" s="87" t="s">
        <v>7587</v>
      </c>
      <c r="L67" s="87" t="s">
        <v>3770</v>
      </c>
      <c r="M67" s="56" t="s">
        <v>4831</v>
      </c>
      <c r="N67" s="87" t="s">
        <v>181</v>
      </c>
      <c r="O67" s="56" t="s">
        <v>6150</v>
      </c>
      <c r="P67" s="87">
        <v>2019</v>
      </c>
      <c r="Q67" s="87">
        <v>1970224</v>
      </c>
      <c r="R67" s="87" t="s">
        <v>4359</v>
      </c>
    </row>
    <row r="68" spans="1:18">
      <c r="A68" s="87" t="s">
        <v>9829</v>
      </c>
      <c r="B68" s="87" t="s">
        <v>7608</v>
      </c>
      <c r="C68" s="87" t="s">
        <v>9803</v>
      </c>
      <c r="D68" s="150">
        <v>8840</v>
      </c>
      <c r="E68" s="150">
        <v>-122.78</v>
      </c>
      <c r="F68" s="150">
        <v>8717.2199999999993</v>
      </c>
      <c r="G68" s="150">
        <v>-61.39</v>
      </c>
      <c r="H68" s="151">
        <v>43952</v>
      </c>
      <c r="I68" s="87">
        <v>0</v>
      </c>
      <c r="J68" s="87" t="s">
        <v>1760</v>
      </c>
      <c r="K68" s="87" t="s">
        <v>7587</v>
      </c>
      <c r="L68" s="87" t="s">
        <v>3770</v>
      </c>
      <c r="M68" s="56" t="s">
        <v>4831</v>
      </c>
      <c r="N68" s="87" t="s">
        <v>181</v>
      </c>
      <c r="O68" s="56" t="s">
        <v>6150</v>
      </c>
      <c r="P68" s="87">
        <v>2019</v>
      </c>
      <c r="Q68" s="87">
        <v>1970224</v>
      </c>
      <c r="R68" s="87" t="s">
        <v>4359</v>
      </c>
    </row>
    <row r="69" spans="1:18">
      <c r="A69" s="87" t="s">
        <v>9830</v>
      </c>
      <c r="B69" s="87" t="s">
        <v>7608</v>
      </c>
      <c r="C69" s="87" t="s">
        <v>9803</v>
      </c>
      <c r="D69" s="150">
        <v>8840</v>
      </c>
      <c r="E69" s="150">
        <v>-122.78</v>
      </c>
      <c r="F69" s="150">
        <v>8717.2199999999993</v>
      </c>
      <c r="G69" s="150">
        <v>-61.39</v>
      </c>
      <c r="H69" s="151">
        <v>43952</v>
      </c>
      <c r="I69" s="87">
        <v>0</v>
      </c>
      <c r="J69" s="87" t="s">
        <v>1760</v>
      </c>
      <c r="K69" s="87" t="s">
        <v>7587</v>
      </c>
      <c r="L69" s="87" t="s">
        <v>3770</v>
      </c>
      <c r="M69" s="56" t="s">
        <v>4831</v>
      </c>
      <c r="N69" s="87" t="s">
        <v>181</v>
      </c>
      <c r="O69" s="56" t="s">
        <v>6150</v>
      </c>
      <c r="P69" s="87">
        <v>2019</v>
      </c>
      <c r="Q69" s="87">
        <v>1970224</v>
      </c>
      <c r="R69" s="87" t="s">
        <v>4359</v>
      </c>
    </row>
    <row r="70" spans="1:18">
      <c r="A70" s="87" t="s">
        <v>9831</v>
      </c>
      <c r="B70" s="87" t="s">
        <v>7608</v>
      </c>
      <c r="C70" s="87" t="s">
        <v>9803</v>
      </c>
      <c r="D70" s="150">
        <v>8840</v>
      </c>
      <c r="E70" s="150">
        <v>-122.78</v>
      </c>
      <c r="F70" s="150">
        <v>8717.2199999999993</v>
      </c>
      <c r="G70" s="150">
        <v>-61.39</v>
      </c>
      <c r="H70" s="151">
        <v>43952</v>
      </c>
      <c r="I70" s="87">
        <v>0</v>
      </c>
      <c r="J70" s="87" t="s">
        <v>1760</v>
      </c>
      <c r="K70" s="87" t="s">
        <v>7587</v>
      </c>
      <c r="L70" s="87" t="s">
        <v>3770</v>
      </c>
      <c r="M70" s="56" t="s">
        <v>4831</v>
      </c>
      <c r="N70" s="87" t="s">
        <v>181</v>
      </c>
      <c r="O70" s="56" t="s">
        <v>6150</v>
      </c>
      <c r="P70" s="87">
        <v>2019</v>
      </c>
      <c r="Q70" s="87">
        <v>1970224</v>
      </c>
      <c r="R70" s="87" t="s">
        <v>4359</v>
      </c>
    </row>
    <row r="71" spans="1:18">
      <c r="A71" s="87" t="s">
        <v>9832</v>
      </c>
      <c r="B71" s="87" t="s">
        <v>7608</v>
      </c>
      <c r="C71" s="87" t="s">
        <v>9803</v>
      </c>
      <c r="D71" s="150">
        <v>8840</v>
      </c>
      <c r="E71" s="150">
        <v>-122.78</v>
      </c>
      <c r="F71" s="150">
        <v>8717.2199999999993</v>
      </c>
      <c r="G71" s="150">
        <v>-61.39</v>
      </c>
      <c r="H71" s="151">
        <v>43952</v>
      </c>
      <c r="I71" s="87">
        <v>0</v>
      </c>
      <c r="J71" s="87" t="s">
        <v>1760</v>
      </c>
      <c r="K71" s="87" t="s">
        <v>7587</v>
      </c>
      <c r="L71" s="87" t="s">
        <v>3770</v>
      </c>
      <c r="M71" s="56" t="s">
        <v>4831</v>
      </c>
      <c r="N71" s="87" t="s">
        <v>181</v>
      </c>
      <c r="O71" s="56" t="s">
        <v>6150</v>
      </c>
      <c r="P71" s="87">
        <v>2019</v>
      </c>
      <c r="Q71" s="87">
        <v>1970224</v>
      </c>
      <c r="R71" s="87" t="s">
        <v>4359</v>
      </c>
    </row>
    <row r="72" spans="1:18">
      <c r="A72" s="87" t="s">
        <v>9833</v>
      </c>
      <c r="B72" s="87" t="s">
        <v>7608</v>
      </c>
      <c r="C72" s="87" t="s">
        <v>9803</v>
      </c>
      <c r="D72" s="150">
        <v>10868.4</v>
      </c>
      <c r="E72" s="150">
        <v>-150.94999999999999</v>
      </c>
      <c r="F72" s="150">
        <v>10717.45</v>
      </c>
      <c r="G72" s="150">
        <v>-75.47</v>
      </c>
      <c r="H72" s="151">
        <v>43952</v>
      </c>
      <c r="I72" s="87">
        <v>0</v>
      </c>
      <c r="J72" s="87" t="s">
        <v>351</v>
      </c>
      <c r="K72" s="87" t="s">
        <v>7587</v>
      </c>
      <c r="L72" s="87" t="s">
        <v>8680</v>
      </c>
      <c r="M72" s="56" t="s">
        <v>4831</v>
      </c>
      <c r="N72" s="87" t="s">
        <v>31</v>
      </c>
      <c r="O72" s="56" t="s">
        <v>6150</v>
      </c>
      <c r="P72" s="87">
        <v>2019</v>
      </c>
      <c r="Q72" s="87">
        <v>1970224</v>
      </c>
      <c r="R72" s="87" t="s">
        <v>4359</v>
      </c>
    </row>
    <row r="73" spans="1:18">
      <c r="A73" s="87" t="s">
        <v>9834</v>
      </c>
      <c r="B73" s="87" t="s">
        <v>7608</v>
      </c>
      <c r="C73" s="87" t="s">
        <v>9803</v>
      </c>
      <c r="D73" s="150">
        <v>8908.4</v>
      </c>
      <c r="E73" s="150">
        <v>-123.72</v>
      </c>
      <c r="F73" s="150">
        <v>8784.68</v>
      </c>
      <c r="G73" s="150">
        <v>-61.86</v>
      </c>
      <c r="H73" s="151">
        <v>43952</v>
      </c>
      <c r="I73" s="87">
        <v>0</v>
      </c>
      <c r="J73" s="87" t="s">
        <v>351</v>
      </c>
      <c r="K73" s="87" t="s">
        <v>7587</v>
      </c>
      <c r="L73" s="87" t="s">
        <v>8680</v>
      </c>
      <c r="M73" s="56" t="s">
        <v>4831</v>
      </c>
      <c r="N73" s="87" t="s">
        <v>31</v>
      </c>
      <c r="O73" s="56" t="s">
        <v>6150</v>
      </c>
      <c r="P73" s="87">
        <v>2019</v>
      </c>
      <c r="Q73" s="87">
        <v>1970224</v>
      </c>
      <c r="R73" s="87" t="s">
        <v>4359</v>
      </c>
    </row>
    <row r="74" spans="1:18">
      <c r="A74" s="87" t="s">
        <v>9835</v>
      </c>
      <c r="B74" s="87" t="s">
        <v>7608</v>
      </c>
      <c r="C74" s="87" t="s">
        <v>9803</v>
      </c>
      <c r="D74" s="150">
        <v>8840</v>
      </c>
      <c r="E74" s="150">
        <v>-122.78</v>
      </c>
      <c r="F74" s="150">
        <v>8717.2199999999993</v>
      </c>
      <c r="G74" s="150">
        <v>-61.39</v>
      </c>
      <c r="H74" s="151">
        <v>43952</v>
      </c>
      <c r="I74" s="87">
        <v>0</v>
      </c>
      <c r="J74" s="87" t="s">
        <v>351</v>
      </c>
      <c r="K74" s="87" t="s">
        <v>7587</v>
      </c>
      <c r="L74" s="87" t="s">
        <v>8680</v>
      </c>
      <c r="M74" s="56" t="s">
        <v>4831</v>
      </c>
      <c r="N74" s="87" t="s">
        <v>31</v>
      </c>
      <c r="O74" s="56" t="s">
        <v>6150</v>
      </c>
      <c r="P74" s="87">
        <v>2019</v>
      </c>
      <c r="Q74" s="87">
        <v>1970224</v>
      </c>
      <c r="R74" s="87" t="s">
        <v>4359</v>
      </c>
    </row>
    <row r="75" spans="1:18">
      <c r="A75" s="87" t="s">
        <v>9836</v>
      </c>
      <c r="B75" s="87" t="s">
        <v>7608</v>
      </c>
      <c r="C75" s="87" t="s">
        <v>9803</v>
      </c>
      <c r="D75" s="150">
        <v>8840</v>
      </c>
      <c r="E75" s="150">
        <v>-122.78</v>
      </c>
      <c r="F75" s="150">
        <v>8717.2199999999993</v>
      </c>
      <c r="G75" s="150">
        <v>-61.39</v>
      </c>
      <c r="H75" s="151">
        <v>43952</v>
      </c>
      <c r="I75" s="87">
        <v>0</v>
      </c>
      <c r="J75" s="87" t="s">
        <v>351</v>
      </c>
      <c r="K75" s="87" t="s">
        <v>7587</v>
      </c>
      <c r="L75" s="87" t="s">
        <v>8680</v>
      </c>
      <c r="M75" s="56" t="s">
        <v>4831</v>
      </c>
      <c r="N75" s="87" t="s">
        <v>31</v>
      </c>
      <c r="O75" s="56" t="s">
        <v>6150</v>
      </c>
      <c r="P75" s="87">
        <v>2019</v>
      </c>
      <c r="Q75" s="87">
        <v>1970224</v>
      </c>
      <c r="R75" s="87" t="s">
        <v>4359</v>
      </c>
    </row>
    <row r="76" spans="1:18">
      <c r="A76" s="87" t="s">
        <v>9837</v>
      </c>
      <c r="B76" s="87" t="s">
        <v>7608</v>
      </c>
      <c r="C76" s="87" t="s">
        <v>9803</v>
      </c>
      <c r="D76" s="150">
        <v>8840</v>
      </c>
      <c r="E76" s="150">
        <v>-122.78</v>
      </c>
      <c r="F76" s="150">
        <v>8717.2199999999993</v>
      </c>
      <c r="G76" s="150">
        <v>-61.39</v>
      </c>
      <c r="H76" s="151">
        <v>43952</v>
      </c>
      <c r="I76" s="87">
        <v>0</v>
      </c>
      <c r="J76" s="87" t="s">
        <v>351</v>
      </c>
      <c r="K76" s="87" t="s">
        <v>7587</v>
      </c>
      <c r="L76" s="87" t="s">
        <v>8680</v>
      </c>
      <c r="M76" s="56" t="s">
        <v>4831</v>
      </c>
      <c r="N76" s="87" t="s">
        <v>31</v>
      </c>
      <c r="O76" s="56" t="s">
        <v>6150</v>
      </c>
      <c r="P76" s="87">
        <v>2019</v>
      </c>
      <c r="Q76" s="87">
        <v>1970224</v>
      </c>
      <c r="R76" s="87" t="s">
        <v>4359</v>
      </c>
    </row>
    <row r="77" spans="1:18">
      <c r="A77" s="87" t="s">
        <v>9838</v>
      </c>
      <c r="B77" s="87" t="s">
        <v>7608</v>
      </c>
      <c r="C77" s="87" t="s">
        <v>9803</v>
      </c>
      <c r="D77" s="150">
        <v>8840</v>
      </c>
      <c r="E77" s="150">
        <v>-122.78</v>
      </c>
      <c r="F77" s="150">
        <v>8717.2199999999993</v>
      </c>
      <c r="G77" s="150">
        <v>-61.39</v>
      </c>
      <c r="H77" s="151">
        <v>43952</v>
      </c>
      <c r="I77" s="87">
        <v>0</v>
      </c>
      <c r="J77" s="87" t="s">
        <v>351</v>
      </c>
      <c r="K77" s="87" t="s">
        <v>7587</v>
      </c>
      <c r="L77" s="87" t="s">
        <v>8680</v>
      </c>
      <c r="M77" s="56" t="s">
        <v>4831</v>
      </c>
      <c r="N77" s="87" t="s">
        <v>31</v>
      </c>
      <c r="O77" s="56" t="s">
        <v>6150</v>
      </c>
      <c r="P77" s="87">
        <v>2019</v>
      </c>
      <c r="Q77" s="87">
        <v>1970224</v>
      </c>
      <c r="R77" s="87" t="s">
        <v>4359</v>
      </c>
    </row>
    <row r="78" spans="1:18">
      <c r="A78" s="87" t="s">
        <v>9839</v>
      </c>
      <c r="B78" s="87" t="s">
        <v>7608</v>
      </c>
      <c r="C78" s="87" t="s">
        <v>9803</v>
      </c>
      <c r="D78" s="150">
        <v>8908.4</v>
      </c>
      <c r="E78" s="150">
        <v>-123.72</v>
      </c>
      <c r="F78" s="150">
        <v>8784.68</v>
      </c>
      <c r="G78" s="150">
        <v>-61.86</v>
      </c>
      <c r="H78" s="151">
        <v>43952</v>
      </c>
      <c r="I78" s="87">
        <v>0</v>
      </c>
      <c r="J78" s="87" t="s">
        <v>748</v>
      </c>
      <c r="K78" s="87" t="s">
        <v>7587</v>
      </c>
      <c r="L78" s="87" t="s">
        <v>8340</v>
      </c>
      <c r="M78" s="56" t="s">
        <v>4831</v>
      </c>
      <c r="N78" s="87" t="s">
        <v>119</v>
      </c>
      <c r="O78" s="56" t="s">
        <v>6150</v>
      </c>
      <c r="P78" s="87">
        <v>2019</v>
      </c>
      <c r="Q78" s="87">
        <v>1970224</v>
      </c>
      <c r="R78" s="87" t="s">
        <v>4359</v>
      </c>
    </row>
    <row r="79" spans="1:18">
      <c r="A79" s="87" t="s">
        <v>9840</v>
      </c>
      <c r="B79" s="87" t="s">
        <v>7608</v>
      </c>
      <c r="C79" s="87" t="s">
        <v>9803</v>
      </c>
      <c r="D79" s="150">
        <v>8840</v>
      </c>
      <c r="E79" s="150">
        <v>-122.78</v>
      </c>
      <c r="F79" s="150">
        <v>8717.2199999999993</v>
      </c>
      <c r="G79" s="150">
        <v>-61.39</v>
      </c>
      <c r="H79" s="151">
        <v>43952</v>
      </c>
      <c r="I79" s="87">
        <v>0</v>
      </c>
      <c r="J79" s="87" t="s">
        <v>748</v>
      </c>
      <c r="K79" s="87" t="s">
        <v>7587</v>
      </c>
      <c r="L79" s="87" t="s">
        <v>8340</v>
      </c>
      <c r="M79" s="56" t="s">
        <v>4831</v>
      </c>
      <c r="N79" s="87" t="s">
        <v>119</v>
      </c>
      <c r="O79" s="56" t="s">
        <v>6150</v>
      </c>
      <c r="P79" s="87">
        <v>2019</v>
      </c>
      <c r="Q79" s="87">
        <v>1970224</v>
      </c>
      <c r="R79" s="87" t="s">
        <v>4359</v>
      </c>
    </row>
    <row r="80" spans="1:18">
      <c r="A80" s="87" t="s">
        <v>9841</v>
      </c>
      <c r="B80" s="87" t="s">
        <v>7608</v>
      </c>
      <c r="C80" s="87" t="s">
        <v>9803</v>
      </c>
      <c r="D80" s="150">
        <v>10868.4</v>
      </c>
      <c r="E80" s="150">
        <v>-150.94999999999999</v>
      </c>
      <c r="F80" s="150">
        <v>10717.45</v>
      </c>
      <c r="G80" s="150">
        <v>-75.47</v>
      </c>
      <c r="H80" s="151">
        <v>43952</v>
      </c>
      <c r="I80" s="87">
        <v>0</v>
      </c>
      <c r="J80" s="87" t="s">
        <v>580</v>
      </c>
      <c r="K80" s="87" t="s">
        <v>7587</v>
      </c>
      <c r="L80" s="87" t="s">
        <v>4162</v>
      </c>
      <c r="M80" s="56" t="s">
        <v>4831</v>
      </c>
      <c r="N80" s="87" t="s">
        <v>36</v>
      </c>
      <c r="O80" s="56" t="s">
        <v>6150</v>
      </c>
      <c r="P80" s="87">
        <v>2019</v>
      </c>
      <c r="Q80" s="87">
        <v>1970224</v>
      </c>
      <c r="R80" s="87" t="s">
        <v>4359</v>
      </c>
    </row>
    <row r="81" spans="1:18">
      <c r="A81" s="87" t="s">
        <v>9842</v>
      </c>
      <c r="B81" s="87" t="s">
        <v>7608</v>
      </c>
      <c r="C81" s="87" t="s">
        <v>9803</v>
      </c>
      <c r="D81" s="150">
        <v>8908.4</v>
      </c>
      <c r="E81" s="150">
        <v>-123.72</v>
      </c>
      <c r="F81" s="150">
        <v>8784.68</v>
      </c>
      <c r="G81" s="150">
        <v>-61.86</v>
      </c>
      <c r="H81" s="151">
        <v>43952</v>
      </c>
      <c r="I81" s="87">
        <v>0</v>
      </c>
      <c r="J81" s="87" t="s">
        <v>580</v>
      </c>
      <c r="K81" s="87" t="s">
        <v>7587</v>
      </c>
      <c r="L81" s="87" t="s">
        <v>4162</v>
      </c>
      <c r="M81" s="56" t="s">
        <v>4831</v>
      </c>
      <c r="N81" s="87" t="s">
        <v>36</v>
      </c>
      <c r="O81" s="56" t="s">
        <v>6150</v>
      </c>
      <c r="P81" s="87">
        <v>2019</v>
      </c>
      <c r="Q81" s="87">
        <v>1970224</v>
      </c>
      <c r="R81" s="87" t="s">
        <v>4359</v>
      </c>
    </row>
    <row r="82" spans="1:18">
      <c r="A82" s="87" t="s">
        <v>9843</v>
      </c>
      <c r="B82" s="87" t="s">
        <v>7608</v>
      </c>
      <c r="C82" s="87" t="s">
        <v>9803</v>
      </c>
      <c r="D82" s="150">
        <v>8908.4</v>
      </c>
      <c r="E82" s="150">
        <v>-123.72</v>
      </c>
      <c r="F82" s="150">
        <v>8784.68</v>
      </c>
      <c r="G82" s="150">
        <v>-61.86</v>
      </c>
      <c r="H82" s="151">
        <v>43952</v>
      </c>
      <c r="I82" s="87">
        <v>0</v>
      </c>
      <c r="J82" s="87" t="s">
        <v>580</v>
      </c>
      <c r="K82" s="87" t="s">
        <v>7587</v>
      </c>
      <c r="L82" s="87" t="s">
        <v>4162</v>
      </c>
      <c r="M82" s="56" t="s">
        <v>4831</v>
      </c>
      <c r="N82" s="87" t="s">
        <v>36</v>
      </c>
      <c r="O82" s="56" t="s">
        <v>6150</v>
      </c>
      <c r="P82" s="87">
        <v>2019</v>
      </c>
      <c r="Q82" s="87">
        <v>1970224</v>
      </c>
      <c r="R82" s="87" t="s">
        <v>4359</v>
      </c>
    </row>
    <row r="83" spans="1:18">
      <c r="A83" s="87" t="s">
        <v>9844</v>
      </c>
      <c r="B83" s="87" t="s">
        <v>7608</v>
      </c>
      <c r="C83" s="87" t="s">
        <v>9803</v>
      </c>
      <c r="D83" s="150">
        <v>8908.4</v>
      </c>
      <c r="E83" s="150">
        <v>-123.72</v>
      </c>
      <c r="F83" s="150">
        <v>8784.68</v>
      </c>
      <c r="G83" s="150">
        <v>-61.86</v>
      </c>
      <c r="H83" s="151">
        <v>43952</v>
      </c>
      <c r="I83" s="87">
        <v>0</v>
      </c>
      <c r="J83" s="87" t="s">
        <v>580</v>
      </c>
      <c r="K83" s="87" t="s">
        <v>7587</v>
      </c>
      <c r="L83" s="87" t="s">
        <v>4162</v>
      </c>
      <c r="M83" s="56" t="s">
        <v>4831</v>
      </c>
      <c r="N83" s="87" t="s">
        <v>36</v>
      </c>
      <c r="O83" s="56" t="s">
        <v>6150</v>
      </c>
      <c r="P83" s="87">
        <v>2019</v>
      </c>
      <c r="Q83" s="87">
        <v>1970224</v>
      </c>
      <c r="R83" s="87" t="s">
        <v>4359</v>
      </c>
    </row>
    <row r="84" spans="1:18">
      <c r="A84" s="87" t="s">
        <v>9845</v>
      </c>
      <c r="B84" s="87" t="s">
        <v>7608</v>
      </c>
      <c r="C84" s="87" t="s">
        <v>9803</v>
      </c>
      <c r="D84" s="150">
        <v>8908.4</v>
      </c>
      <c r="E84" s="150">
        <v>-123.72</v>
      </c>
      <c r="F84" s="150">
        <v>8784.68</v>
      </c>
      <c r="G84" s="150">
        <v>-61.86</v>
      </c>
      <c r="H84" s="151">
        <v>43952</v>
      </c>
      <c r="I84" s="87">
        <v>0</v>
      </c>
      <c r="J84" s="87" t="s">
        <v>580</v>
      </c>
      <c r="K84" s="87" t="s">
        <v>7587</v>
      </c>
      <c r="L84" s="87" t="s">
        <v>4162</v>
      </c>
      <c r="M84" s="56" t="s">
        <v>4831</v>
      </c>
      <c r="N84" s="87" t="s">
        <v>36</v>
      </c>
      <c r="O84" s="56" t="s">
        <v>6150</v>
      </c>
      <c r="P84" s="87">
        <v>2019</v>
      </c>
      <c r="Q84" s="87">
        <v>1970224</v>
      </c>
      <c r="R84" s="87" t="s">
        <v>4359</v>
      </c>
    </row>
    <row r="85" spans="1:18">
      <c r="A85" s="87" t="s">
        <v>9846</v>
      </c>
      <c r="B85" s="87" t="s">
        <v>7608</v>
      </c>
      <c r="C85" s="87" t="s">
        <v>9803</v>
      </c>
      <c r="D85" s="150">
        <v>8840</v>
      </c>
      <c r="E85" s="150">
        <v>-122.78</v>
      </c>
      <c r="F85" s="150">
        <v>8717.2199999999993</v>
      </c>
      <c r="G85" s="150">
        <v>-61.39</v>
      </c>
      <c r="H85" s="151">
        <v>43952</v>
      </c>
      <c r="I85" s="87">
        <v>0</v>
      </c>
      <c r="J85" s="87" t="s">
        <v>580</v>
      </c>
      <c r="K85" s="87" t="s">
        <v>7587</v>
      </c>
      <c r="L85" s="87" t="s">
        <v>4162</v>
      </c>
      <c r="M85" s="56" t="s">
        <v>4831</v>
      </c>
      <c r="N85" s="87" t="s">
        <v>36</v>
      </c>
      <c r="O85" s="56" t="s">
        <v>6150</v>
      </c>
      <c r="P85" s="87">
        <v>2019</v>
      </c>
      <c r="Q85" s="87">
        <v>1970224</v>
      </c>
      <c r="R85" s="87" t="s">
        <v>4359</v>
      </c>
    </row>
    <row r="86" spans="1:18">
      <c r="A86" s="87" t="s">
        <v>9847</v>
      </c>
      <c r="B86" s="87" t="s">
        <v>7608</v>
      </c>
      <c r="C86" s="87" t="s">
        <v>9803</v>
      </c>
      <c r="D86" s="150">
        <v>8840</v>
      </c>
      <c r="E86" s="150">
        <v>-122.78</v>
      </c>
      <c r="F86" s="150">
        <v>8717.2199999999993</v>
      </c>
      <c r="G86" s="150">
        <v>-61.39</v>
      </c>
      <c r="H86" s="151">
        <v>43952</v>
      </c>
      <c r="I86" s="87">
        <v>0</v>
      </c>
      <c r="J86" s="87" t="s">
        <v>580</v>
      </c>
      <c r="K86" s="87" t="s">
        <v>7587</v>
      </c>
      <c r="L86" s="87" t="s">
        <v>4162</v>
      </c>
      <c r="M86" s="56" t="s">
        <v>4831</v>
      </c>
      <c r="N86" s="87" t="s">
        <v>36</v>
      </c>
      <c r="O86" s="56" t="s">
        <v>6150</v>
      </c>
      <c r="P86" s="87">
        <v>2019</v>
      </c>
      <c r="Q86" s="87">
        <v>1970224</v>
      </c>
      <c r="R86" s="87" t="s">
        <v>4359</v>
      </c>
    </row>
    <row r="87" spans="1:18">
      <c r="A87" s="87" t="s">
        <v>9848</v>
      </c>
      <c r="B87" s="87" t="s">
        <v>7608</v>
      </c>
      <c r="C87" s="87" t="s">
        <v>9803</v>
      </c>
      <c r="D87" s="150">
        <v>8840</v>
      </c>
      <c r="E87" s="150">
        <v>-122.78</v>
      </c>
      <c r="F87" s="150">
        <v>8717.2199999999993</v>
      </c>
      <c r="G87" s="150">
        <v>-61.39</v>
      </c>
      <c r="H87" s="151">
        <v>43952</v>
      </c>
      <c r="I87" s="87">
        <v>0</v>
      </c>
      <c r="J87" s="87" t="s">
        <v>580</v>
      </c>
      <c r="K87" s="87" t="s">
        <v>7587</v>
      </c>
      <c r="L87" s="87" t="s">
        <v>4162</v>
      </c>
      <c r="M87" s="56" t="s">
        <v>4831</v>
      </c>
      <c r="N87" s="87" t="s">
        <v>36</v>
      </c>
      <c r="O87" s="56" t="s">
        <v>6150</v>
      </c>
      <c r="P87" s="87">
        <v>2019</v>
      </c>
      <c r="Q87" s="87">
        <v>1970224</v>
      </c>
      <c r="R87" s="87" t="s">
        <v>4359</v>
      </c>
    </row>
    <row r="88" spans="1:18">
      <c r="A88" s="87" t="s">
        <v>9849</v>
      </c>
      <c r="B88" s="87" t="s">
        <v>7608</v>
      </c>
      <c r="C88" s="87" t="s">
        <v>9803</v>
      </c>
      <c r="D88" s="150">
        <v>8840</v>
      </c>
      <c r="E88" s="150">
        <v>-122.78</v>
      </c>
      <c r="F88" s="150">
        <v>8717.2199999999993</v>
      </c>
      <c r="G88" s="150">
        <v>-61.39</v>
      </c>
      <c r="H88" s="151">
        <v>43952</v>
      </c>
      <c r="I88" s="87">
        <v>0</v>
      </c>
      <c r="J88" s="87" t="s">
        <v>580</v>
      </c>
      <c r="K88" s="87" t="s">
        <v>7587</v>
      </c>
      <c r="L88" s="87" t="s">
        <v>4162</v>
      </c>
      <c r="M88" s="56" t="s">
        <v>4831</v>
      </c>
      <c r="N88" s="87" t="s">
        <v>36</v>
      </c>
      <c r="O88" s="56" t="s">
        <v>6150</v>
      </c>
      <c r="P88" s="87">
        <v>2019</v>
      </c>
      <c r="Q88" s="87">
        <v>1970224</v>
      </c>
      <c r="R88" s="87" t="s">
        <v>4359</v>
      </c>
    </row>
    <row r="89" spans="1:18">
      <c r="A89" s="87" t="s">
        <v>9850</v>
      </c>
      <c r="B89" s="87" t="s">
        <v>7608</v>
      </c>
      <c r="C89" s="87" t="s">
        <v>9803</v>
      </c>
      <c r="D89" s="150">
        <v>8840</v>
      </c>
      <c r="E89" s="150">
        <v>-122.78</v>
      </c>
      <c r="F89" s="150">
        <v>8717.2199999999993</v>
      </c>
      <c r="G89" s="150">
        <v>-61.39</v>
      </c>
      <c r="H89" s="151">
        <v>43952</v>
      </c>
      <c r="I89" s="87">
        <v>0</v>
      </c>
      <c r="J89" s="87" t="s">
        <v>580</v>
      </c>
      <c r="K89" s="87" t="s">
        <v>7587</v>
      </c>
      <c r="L89" s="87" t="s">
        <v>4162</v>
      </c>
      <c r="M89" s="56" t="s">
        <v>4831</v>
      </c>
      <c r="N89" s="87" t="s">
        <v>36</v>
      </c>
      <c r="O89" s="56" t="s">
        <v>6150</v>
      </c>
      <c r="P89" s="87">
        <v>2019</v>
      </c>
      <c r="Q89" s="87">
        <v>1970224</v>
      </c>
      <c r="R89" s="87" t="s">
        <v>4359</v>
      </c>
    </row>
    <row r="90" spans="1:18">
      <c r="A90" s="87" t="s">
        <v>9879</v>
      </c>
      <c r="B90" s="87" t="s">
        <v>2963</v>
      </c>
      <c r="C90" s="87" t="s">
        <v>9880</v>
      </c>
      <c r="D90" s="150">
        <v>129240</v>
      </c>
      <c r="E90" s="150">
        <v>-1795</v>
      </c>
      <c r="F90" s="150">
        <v>127445</v>
      </c>
      <c r="G90" s="150">
        <v>-897.5</v>
      </c>
      <c r="H90" s="151">
        <v>43952</v>
      </c>
      <c r="I90" s="87">
        <v>0</v>
      </c>
      <c r="J90" s="87" t="s">
        <v>315</v>
      </c>
      <c r="K90" s="87" t="s">
        <v>3672</v>
      </c>
      <c r="L90" s="87" t="s">
        <v>7984</v>
      </c>
      <c r="M90" s="56" t="s">
        <v>4803</v>
      </c>
      <c r="N90" s="87" t="s">
        <v>29</v>
      </c>
      <c r="O90" s="56" t="s">
        <v>9881</v>
      </c>
      <c r="P90" s="87">
        <v>2019</v>
      </c>
      <c r="Q90" s="87">
        <v>20200326</v>
      </c>
      <c r="R90" s="87" t="s">
        <v>3680</v>
      </c>
    </row>
    <row r="91" spans="1:18">
      <c r="A91" s="87" t="s">
        <v>9898</v>
      </c>
      <c r="B91" s="87" t="s">
        <v>9899</v>
      </c>
      <c r="C91" s="87" t="s">
        <v>9900</v>
      </c>
      <c r="D91" s="150">
        <v>3511.2</v>
      </c>
      <c r="E91" s="150">
        <v>-48.76</v>
      </c>
      <c r="F91" s="150">
        <v>3462.44</v>
      </c>
      <c r="G91" s="150">
        <v>-24.38</v>
      </c>
      <c r="H91" s="151">
        <v>43952</v>
      </c>
      <c r="I91" s="87">
        <v>0</v>
      </c>
      <c r="J91" s="87" t="s">
        <v>315</v>
      </c>
      <c r="K91" s="87" t="s">
        <v>3672</v>
      </c>
      <c r="L91" s="87" t="s">
        <v>7984</v>
      </c>
      <c r="M91" s="56" t="s">
        <v>9901</v>
      </c>
      <c r="N91" s="87" t="s">
        <v>29</v>
      </c>
      <c r="O91" s="56" t="s">
        <v>8799</v>
      </c>
      <c r="P91" s="87">
        <v>2019</v>
      </c>
      <c r="Q91" s="87">
        <v>5924013222</v>
      </c>
      <c r="R91" s="87" t="s">
        <v>3680</v>
      </c>
    </row>
    <row r="92" spans="1:18">
      <c r="A92" s="87" t="s">
        <v>9902</v>
      </c>
      <c r="B92" s="87" t="s">
        <v>9899</v>
      </c>
      <c r="C92" s="87" t="s">
        <v>9900</v>
      </c>
      <c r="D92" s="150">
        <v>3511.2</v>
      </c>
      <c r="E92" s="150">
        <v>-48.76</v>
      </c>
      <c r="F92" s="150">
        <v>3462.44</v>
      </c>
      <c r="G92" s="150">
        <v>-24.38</v>
      </c>
      <c r="H92" s="151">
        <v>43952</v>
      </c>
      <c r="I92" s="87">
        <v>0</v>
      </c>
      <c r="J92" s="87" t="s">
        <v>315</v>
      </c>
      <c r="K92" s="87" t="s">
        <v>3672</v>
      </c>
      <c r="L92" s="87" t="s">
        <v>7984</v>
      </c>
      <c r="M92" s="56" t="s">
        <v>8142</v>
      </c>
      <c r="N92" s="87" t="s">
        <v>29</v>
      </c>
      <c r="O92" s="56" t="s">
        <v>8799</v>
      </c>
      <c r="P92" s="87">
        <v>2019</v>
      </c>
      <c r="Q92" s="87">
        <v>5924013223</v>
      </c>
      <c r="R92" s="87" t="s">
        <v>3680</v>
      </c>
    </row>
    <row r="93" spans="1:18">
      <c r="A93" s="87" t="s">
        <v>7485</v>
      </c>
      <c r="B93" s="87" t="s">
        <v>7486</v>
      </c>
      <c r="C93" s="87" t="s">
        <v>7487</v>
      </c>
      <c r="D93" s="150">
        <v>173986.8</v>
      </c>
      <c r="E93" s="150">
        <v>-3624.72</v>
      </c>
      <c r="F93" s="150">
        <v>170362.08</v>
      </c>
      <c r="G93" s="150">
        <v>-1208.24</v>
      </c>
      <c r="H93" s="151">
        <v>43922</v>
      </c>
      <c r="I93" s="87">
        <v>0</v>
      </c>
      <c r="J93" s="87" t="s">
        <v>2196</v>
      </c>
      <c r="K93" s="87" t="s">
        <v>3718</v>
      </c>
      <c r="L93" s="87" t="s">
        <v>3776</v>
      </c>
      <c r="M93" s="56" t="s">
        <v>4752</v>
      </c>
      <c r="N93" s="87" t="s">
        <v>117</v>
      </c>
      <c r="O93" s="56" t="s">
        <v>6622</v>
      </c>
      <c r="P93" s="87">
        <v>2019</v>
      </c>
      <c r="Q93" s="87">
        <v>193377.19233799999</v>
      </c>
      <c r="R93" s="87" t="s">
        <v>3780</v>
      </c>
    </row>
    <row r="94" spans="1:18">
      <c r="A94" s="87" t="s">
        <v>7503</v>
      </c>
      <c r="B94" s="87" t="s">
        <v>7504</v>
      </c>
      <c r="C94" s="87" t="s">
        <v>7505</v>
      </c>
      <c r="D94" s="150">
        <v>20875.560000000001</v>
      </c>
      <c r="E94" s="150">
        <v>-434.91</v>
      </c>
      <c r="F94" s="150">
        <v>20440.650000000001</v>
      </c>
      <c r="G94" s="150">
        <v>-144.97</v>
      </c>
      <c r="H94" s="151">
        <v>43922</v>
      </c>
      <c r="I94" s="87">
        <v>0</v>
      </c>
      <c r="J94" s="87" t="s">
        <v>2196</v>
      </c>
      <c r="K94" s="87" t="s">
        <v>3718</v>
      </c>
      <c r="L94" s="87" t="s">
        <v>3776</v>
      </c>
      <c r="M94" s="56" t="s">
        <v>4752</v>
      </c>
      <c r="N94" s="87" t="s">
        <v>117</v>
      </c>
      <c r="O94" s="56" t="s">
        <v>6622</v>
      </c>
      <c r="P94" s="87">
        <v>2019</v>
      </c>
      <c r="Q94" s="87">
        <v>192412</v>
      </c>
      <c r="R94" s="87" t="s">
        <v>3780</v>
      </c>
    </row>
    <row r="95" spans="1:18">
      <c r="A95" s="87" t="s">
        <v>7530</v>
      </c>
      <c r="B95" s="87" t="s">
        <v>7531</v>
      </c>
      <c r="C95" s="87" t="s">
        <v>6700</v>
      </c>
      <c r="D95" s="150">
        <v>1860</v>
      </c>
      <c r="E95" s="150">
        <v>-38.76</v>
      </c>
      <c r="F95" s="150">
        <v>1821.24</v>
      </c>
      <c r="G95" s="150">
        <v>-12.92</v>
      </c>
      <c r="H95" s="151">
        <v>43922</v>
      </c>
      <c r="I95" s="87">
        <v>0</v>
      </c>
      <c r="J95" s="87" t="s">
        <v>1450</v>
      </c>
      <c r="K95" s="87" t="s">
        <v>3672</v>
      </c>
      <c r="L95" s="87" t="s">
        <v>3742</v>
      </c>
      <c r="M95" s="56" t="s">
        <v>5214</v>
      </c>
      <c r="N95" s="87" t="s">
        <v>92</v>
      </c>
      <c r="O95" s="56" t="s">
        <v>6701</v>
      </c>
      <c r="P95" s="87">
        <v>2019</v>
      </c>
      <c r="Q95" s="87">
        <v>20620213</v>
      </c>
      <c r="R95" s="87" t="s">
        <v>3683</v>
      </c>
    </row>
    <row r="96" spans="1:18">
      <c r="A96" s="87" t="s">
        <v>7532</v>
      </c>
      <c r="B96" s="87" t="s">
        <v>7533</v>
      </c>
      <c r="C96" s="87" t="s">
        <v>6700</v>
      </c>
      <c r="D96" s="150">
        <v>3039.6</v>
      </c>
      <c r="E96" s="150">
        <v>-63.33</v>
      </c>
      <c r="F96" s="150">
        <v>2976.27</v>
      </c>
      <c r="G96" s="150">
        <v>-21.11</v>
      </c>
      <c r="H96" s="151">
        <v>43922</v>
      </c>
      <c r="I96" s="87">
        <v>0</v>
      </c>
      <c r="J96" s="87" t="s">
        <v>1087</v>
      </c>
      <c r="K96" s="87" t="s">
        <v>3672</v>
      </c>
      <c r="L96" s="87" t="s">
        <v>4115</v>
      </c>
      <c r="M96" s="56" t="s">
        <v>5214</v>
      </c>
      <c r="N96" s="87" t="s">
        <v>71</v>
      </c>
      <c r="O96" s="56" t="s">
        <v>7534</v>
      </c>
      <c r="P96" s="87">
        <v>2018</v>
      </c>
      <c r="Q96" s="87">
        <v>19622289</v>
      </c>
      <c r="R96" s="87" t="s">
        <v>3683</v>
      </c>
    </row>
    <row r="97" spans="1:18">
      <c r="A97" s="87" t="s">
        <v>7551</v>
      </c>
      <c r="B97" s="87" t="s">
        <v>2658</v>
      </c>
      <c r="C97" s="87" t="s">
        <v>7552</v>
      </c>
      <c r="D97" s="150">
        <v>17590.8</v>
      </c>
      <c r="E97" s="150">
        <v>-366.48</v>
      </c>
      <c r="F97" s="150">
        <v>17224.32</v>
      </c>
      <c r="G97" s="150">
        <v>-122.16</v>
      </c>
      <c r="H97" s="151">
        <v>43922</v>
      </c>
      <c r="I97" s="87">
        <v>0</v>
      </c>
      <c r="J97" s="87" t="s">
        <v>1879</v>
      </c>
      <c r="K97" s="87" t="s">
        <v>3718</v>
      </c>
      <c r="L97" s="87" t="s">
        <v>3686</v>
      </c>
      <c r="M97" s="56" t="s">
        <v>6968</v>
      </c>
      <c r="N97" s="87" t="s">
        <v>101</v>
      </c>
      <c r="O97" s="56" t="s">
        <v>7553</v>
      </c>
      <c r="P97" s="87">
        <v>2019</v>
      </c>
      <c r="Q97" s="87" t="s">
        <v>7554</v>
      </c>
      <c r="R97" s="87" t="s">
        <v>4373</v>
      </c>
    </row>
    <row r="98" spans="1:18">
      <c r="A98" s="87" t="s">
        <v>7597</v>
      </c>
      <c r="B98" s="87" t="s">
        <v>6954</v>
      </c>
      <c r="C98" s="87" t="s">
        <v>6955</v>
      </c>
      <c r="D98" s="150">
        <v>2796</v>
      </c>
      <c r="E98" s="150">
        <v>-58.26</v>
      </c>
      <c r="F98" s="150">
        <v>2737.74</v>
      </c>
      <c r="G98" s="150">
        <v>-19.420000000000002</v>
      </c>
      <c r="H98" s="151">
        <v>43922</v>
      </c>
      <c r="I98" s="87">
        <v>0</v>
      </c>
      <c r="J98" s="87" t="s">
        <v>1087</v>
      </c>
      <c r="K98" s="87" t="s">
        <v>3672</v>
      </c>
      <c r="L98" s="87" t="s">
        <v>4115</v>
      </c>
      <c r="M98" s="56" t="s">
        <v>6669</v>
      </c>
      <c r="N98" s="87" t="s">
        <v>71</v>
      </c>
      <c r="O98" s="56" t="s">
        <v>7598</v>
      </c>
      <c r="P98" s="87">
        <v>2020</v>
      </c>
      <c r="Q98" s="87">
        <v>420091</v>
      </c>
      <c r="R98" s="87" t="s">
        <v>3751</v>
      </c>
    </row>
    <row r="99" spans="1:18">
      <c r="A99" s="87" t="s">
        <v>7629</v>
      </c>
      <c r="B99" s="87" t="s">
        <v>7630</v>
      </c>
      <c r="C99" s="87" t="s">
        <v>6661</v>
      </c>
      <c r="D99" s="150">
        <v>6904.68</v>
      </c>
      <c r="E99" s="150">
        <v>-143.85</v>
      </c>
      <c r="F99" s="150">
        <v>6760.83</v>
      </c>
      <c r="G99" s="150">
        <v>-47.95</v>
      </c>
      <c r="H99" s="151">
        <v>43922</v>
      </c>
      <c r="I99" s="87">
        <v>0</v>
      </c>
      <c r="J99" s="87" t="s">
        <v>1504</v>
      </c>
      <c r="K99" s="87" t="s">
        <v>3672</v>
      </c>
      <c r="L99" s="87" t="s">
        <v>3885</v>
      </c>
      <c r="M99" s="56" t="s">
        <v>4752</v>
      </c>
      <c r="N99" s="87" t="s">
        <v>136</v>
      </c>
      <c r="O99" s="56" t="s">
        <v>6661</v>
      </c>
      <c r="P99" s="87">
        <v>2019</v>
      </c>
      <c r="Q99" s="87"/>
      <c r="R99" s="87" t="s">
        <v>3780</v>
      </c>
    </row>
    <row r="100" spans="1:18">
      <c r="A100" s="87" t="s">
        <v>9694</v>
      </c>
      <c r="B100" s="87" t="s">
        <v>9695</v>
      </c>
      <c r="C100" s="87" t="s">
        <v>3775</v>
      </c>
      <c r="D100" s="150">
        <v>130798.8</v>
      </c>
      <c r="E100" s="150">
        <v>-2724.98</v>
      </c>
      <c r="F100" s="150">
        <v>128073.82</v>
      </c>
      <c r="G100" s="150">
        <v>-908.33</v>
      </c>
      <c r="H100" s="151">
        <v>43922</v>
      </c>
      <c r="I100" s="87">
        <v>0</v>
      </c>
      <c r="J100" s="87" t="s">
        <v>347</v>
      </c>
      <c r="K100" s="87" t="s">
        <v>3718</v>
      </c>
      <c r="L100" s="87" t="s">
        <v>8562</v>
      </c>
      <c r="M100" s="56" t="s">
        <v>4752</v>
      </c>
      <c r="N100" s="87" t="s">
        <v>51</v>
      </c>
      <c r="O100" s="56" t="s">
        <v>7487</v>
      </c>
      <c r="P100" s="87">
        <v>20169</v>
      </c>
      <c r="Q100" s="87">
        <v>193377</v>
      </c>
      <c r="R100" s="87" t="s">
        <v>3780</v>
      </c>
    </row>
    <row r="101" spans="1:18">
      <c r="A101" s="87" t="s">
        <v>9707</v>
      </c>
      <c r="B101" s="87" t="s">
        <v>2658</v>
      </c>
      <c r="C101" s="87" t="s">
        <v>9708</v>
      </c>
      <c r="D101" s="150">
        <v>17590.8</v>
      </c>
      <c r="E101" s="150">
        <v>-366.48</v>
      </c>
      <c r="F101" s="150">
        <v>17224.32</v>
      </c>
      <c r="G101" s="150">
        <v>-122.16</v>
      </c>
      <c r="H101" s="151">
        <v>43922</v>
      </c>
      <c r="I101" s="87">
        <v>0</v>
      </c>
      <c r="J101" s="87" t="s">
        <v>315</v>
      </c>
      <c r="K101" s="87" t="s">
        <v>3718</v>
      </c>
      <c r="L101" s="87" t="s">
        <v>7984</v>
      </c>
      <c r="M101" s="56" t="s">
        <v>6968</v>
      </c>
      <c r="N101" s="87" t="s">
        <v>29</v>
      </c>
      <c r="O101" s="56" t="s">
        <v>9709</v>
      </c>
      <c r="P101" s="87">
        <v>2019</v>
      </c>
      <c r="Q101" s="87" t="s">
        <v>7554</v>
      </c>
      <c r="R101" s="87" t="s">
        <v>4373</v>
      </c>
    </row>
    <row r="102" spans="1:18">
      <c r="A102" s="87" t="s">
        <v>9710</v>
      </c>
      <c r="B102" s="87" t="s">
        <v>2658</v>
      </c>
      <c r="C102" s="87" t="s">
        <v>9708</v>
      </c>
      <c r="D102" s="150">
        <v>17590.8</v>
      </c>
      <c r="E102" s="150">
        <v>-366.48</v>
      </c>
      <c r="F102" s="150">
        <v>17224.32</v>
      </c>
      <c r="G102" s="150">
        <v>-122.16</v>
      </c>
      <c r="H102" s="151">
        <v>43922</v>
      </c>
      <c r="I102" s="87">
        <v>0</v>
      </c>
      <c r="J102" s="87" t="s">
        <v>315</v>
      </c>
      <c r="K102" s="87" t="s">
        <v>3718</v>
      </c>
      <c r="L102" s="87" t="s">
        <v>7984</v>
      </c>
      <c r="M102" s="56" t="s">
        <v>6968</v>
      </c>
      <c r="N102" s="87" t="s">
        <v>29</v>
      </c>
      <c r="O102" s="56" t="s">
        <v>9709</v>
      </c>
      <c r="P102" s="87">
        <v>2019</v>
      </c>
      <c r="Q102" s="87" t="s">
        <v>7554</v>
      </c>
      <c r="R102" s="87" t="s">
        <v>4373</v>
      </c>
    </row>
    <row r="103" spans="1:18">
      <c r="A103" s="87" t="s">
        <v>9711</v>
      </c>
      <c r="B103" s="87" t="s">
        <v>2658</v>
      </c>
      <c r="C103" s="87" t="s">
        <v>9708</v>
      </c>
      <c r="D103" s="150">
        <v>17590.8</v>
      </c>
      <c r="E103" s="150">
        <v>-366.48</v>
      </c>
      <c r="F103" s="150">
        <v>17224.32</v>
      </c>
      <c r="G103" s="150">
        <v>-122.16</v>
      </c>
      <c r="H103" s="151">
        <v>43922</v>
      </c>
      <c r="I103" s="87">
        <v>0</v>
      </c>
      <c r="J103" s="87" t="s">
        <v>315</v>
      </c>
      <c r="K103" s="87" t="s">
        <v>3718</v>
      </c>
      <c r="L103" s="87" t="s">
        <v>7984</v>
      </c>
      <c r="M103" s="56" t="s">
        <v>6968</v>
      </c>
      <c r="N103" s="87" t="s">
        <v>29</v>
      </c>
      <c r="O103" s="56" t="s">
        <v>9709</v>
      </c>
      <c r="P103" s="87">
        <v>2019</v>
      </c>
      <c r="Q103" s="87" t="s">
        <v>7554</v>
      </c>
      <c r="R103" s="87" t="s">
        <v>4373</v>
      </c>
    </row>
    <row r="104" spans="1:18">
      <c r="A104" s="87" t="s">
        <v>9716</v>
      </c>
      <c r="B104" s="87" t="s">
        <v>7504</v>
      </c>
      <c r="C104" s="87" t="s">
        <v>9717</v>
      </c>
      <c r="D104" s="150">
        <v>20875.560000000001</v>
      </c>
      <c r="E104" s="150">
        <v>-434.91</v>
      </c>
      <c r="F104" s="150">
        <v>20440.650000000001</v>
      </c>
      <c r="G104" s="150">
        <v>-144.97</v>
      </c>
      <c r="H104" s="151">
        <v>43922</v>
      </c>
      <c r="I104" s="87">
        <v>0</v>
      </c>
      <c r="J104" s="87" t="s">
        <v>439</v>
      </c>
      <c r="K104" s="87" t="s">
        <v>3718</v>
      </c>
      <c r="L104" s="87" t="s">
        <v>8562</v>
      </c>
      <c r="M104" s="56" t="s">
        <v>4752</v>
      </c>
      <c r="N104" s="87" t="s">
        <v>99</v>
      </c>
      <c r="O104" s="56" t="s">
        <v>6622</v>
      </c>
      <c r="P104" s="87">
        <v>2019</v>
      </c>
      <c r="Q104" s="87">
        <v>192411</v>
      </c>
      <c r="R104" s="87" t="s">
        <v>3780</v>
      </c>
    </row>
    <row r="105" spans="1:18">
      <c r="A105" s="87" t="s">
        <v>9718</v>
      </c>
      <c r="B105" s="87" t="s">
        <v>9719</v>
      </c>
      <c r="C105" s="87" t="s">
        <v>9720</v>
      </c>
      <c r="D105" s="150">
        <v>6296.88</v>
      </c>
      <c r="E105" s="150">
        <v>-131.19</v>
      </c>
      <c r="F105" s="150">
        <v>6165.69</v>
      </c>
      <c r="G105" s="150">
        <v>-43.73</v>
      </c>
      <c r="H105" s="151">
        <v>43922</v>
      </c>
      <c r="I105" s="87">
        <v>0</v>
      </c>
      <c r="J105" s="87" t="s">
        <v>698</v>
      </c>
      <c r="K105" s="87" t="s">
        <v>3672</v>
      </c>
      <c r="L105" s="87" t="s">
        <v>3761</v>
      </c>
      <c r="M105" s="56" t="s">
        <v>5214</v>
      </c>
      <c r="N105" s="87" t="s">
        <v>56</v>
      </c>
      <c r="O105" s="56" t="s">
        <v>9721</v>
      </c>
      <c r="P105" s="87">
        <v>2016</v>
      </c>
      <c r="Q105" s="87">
        <v>18623373</v>
      </c>
      <c r="R105" s="87" t="s">
        <v>3676</v>
      </c>
    </row>
    <row r="106" spans="1:18">
      <c r="A106" s="87" t="s">
        <v>9739</v>
      </c>
      <c r="B106" s="87" t="s">
        <v>4815</v>
      </c>
      <c r="C106" s="87" t="s">
        <v>9740</v>
      </c>
      <c r="D106" s="150">
        <v>1989.31</v>
      </c>
      <c r="E106" s="150">
        <v>-41.43</v>
      </c>
      <c r="F106" s="150">
        <v>1947.88</v>
      </c>
      <c r="G106" s="150">
        <v>-13.81</v>
      </c>
      <c r="H106" s="151">
        <v>43922</v>
      </c>
      <c r="I106" s="87">
        <v>0</v>
      </c>
      <c r="J106" s="87" t="s">
        <v>1253</v>
      </c>
      <c r="K106" s="87" t="s">
        <v>3672</v>
      </c>
      <c r="L106" s="87" t="s">
        <v>3750</v>
      </c>
      <c r="M106" s="56" t="s">
        <v>6968</v>
      </c>
      <c r="N106" s="87" t="s">
        <v>177</v>
      </c>
      <c r="O106" s="56" t="s">
        <v>7483</v>
      </c>
      <c r="P106" s="87">
        <v>2020</v>
      </c>
      <c r="Q106" s="87" t="s">
        <v>9741</v>
      </c>
      <c r="R106" s="87" t="s">
        <v>3680</v>
      </c>
    </row>
    <row r="107" spans="1:18">
      <c r="A107" s="87" t="s">
        <v>9851</v>
      </c>
      <c r="B107" s="87" t="s">
        <v>9852</v>
      </c>
      <c r="C107" s="87" t="s">
        <v>9853</v>
      </c>
      <c r="D107" s="150">
        <v>3369.6</v>
      </c>
      <c r="E107" s="150">
        <v>-70.2</v>
      </c>
      <c r="F107" s="150">
        <v>3299.4</v>
      </c>
      <c r="G107" s="150">
        <v>-23.4</v>
      </c>
      <c r="H107" s="151">
        <v>43922</v>
      </c>
      <c r="I107" s="87">
        <v>0</v>
      </c>
      <c r="J107" s="87" t="s">
        <v>493</v>
      </c>
      <c r="K107" s="87" t="s">
        <v>3672</v>
      </c>
      <c r="L107" s="87" t="s">
        <v>9778</v>
      </c>
      <c r="M107" s="56" t="s">
        <v>4849</v>
      </c>
      <c r="N107" s="87" t="s">
        <v>55</v>
      </c>
      <c r="O107" s="56" t="s">
        <v>9854</v>
      </c>
      <c r="P107" s="87">
        <v>2019</v>
      </c>
      <c r="Q107" s="87">
        <v>20192498</v>
      </c>
      <c r="R107" s="87" t="s">
        <v>3676</v>
      </c>
    </row>
    <row r="108" spans="1:18">
      <c r="A108" s="87" t="s">
        <v>9855</v>
      </c>
      <c r="B108" s="87" t="s">
        <v>9852</v>
      </c>
      <c r="C108" s="87" t="s">
        <v>9853</v>
      </c>
      <c r="D108" s="150">
        <v>3369.6</v>
      </c>
      <c r="E108" s="150">
        <v>-70.2</v>
      </c>
      <c r="F108" s="150">
        <v>3299.4</v>
      </c>
      <c r="G108" s="150">
        <v>-23.4</v>
      </c>
      <c r="H108" s="151">
        <v>43922</v>
      </c>
      <c r="I108" s="87">
        <v>0</v>
      </c>
      <c r="J108" s="87" t="s">
        <v>493</v>
      </c>
      <c r="K108" s="87" t="s">
        <v>3672</v>
      </c>
      <c r="L108" s="87" t="s">
        <v>9778</v>
      </c>
      <c r="M108" s="56" t="s">
        <v>4849</v>
      </c>
      <c r="N108" s="87" t="s">
        <v>55</v>
      </c>
      <c r="O108" s="56" t="s">
        <v>9854</v>
      </c>
      <c r="P108" s="87">
        <v>2019</v>
      </c>
      <c r="Q108" s="87">
        <v>20192498</v>
      </c>
      <c r="R108" s="87" t="s">
        <v>3676</v>
      </c>
    </row>
    <row r="109" spans="1:18">
      <c r="A109" s="87" t="s">
        <v>9856</v>
      </c>
      <c r="B109" s="87" t="s">
        <v>9852</v>
      </c>
      <c r="C109" s="87" t="s">
        <v>9853</v>
      </c>
      <c r="D109" s="150">
        <v>3369.6</v>
      </c>
      <c r="E109" s="150">
        <v>-70.2</v>
      </c>
      <c r="F109" s="150">
        <v>3299.4</v>
      </c>
      <c r="G109" s="150">
        <v>-23.4</v>
      </c>
      <c r="H109" s="151">
        <v>43922</v>
      </c>
      <c r="I109" s="87">
        <v>0</v>
      </c>
      <c r="J109" s="87" t="s">
        <v>2961</v>
      </c>
      <c r="K109" s="87" t="s">
        <v>3672</v>
      </c>
      <c r="L109" s="87" t="s">
        <v>8653</v>
      </c>
      <c r="M109" s="56" t="s">
        <v>4849</v>
      </c>
      <c r="N109" s="87" t="s">
        <v>170</v>
      </c>
      <c r="O109" s="56" t="s">
        <v>9854</v>
      </c>
      <c r="P109" s="87">
        <v>2019</v>
      </c>
      <c r="Q109" s="87">
        <v>20192498</v>
      </c>
      <c r="R109" s="87" t="s">
        <v>3676</v>
      </c>
    </row>
    <row r="110" spans="1:18">
      <c r="A110" s="87" t="s">
        <v>9857</v>
      </c>
      <c r="B110" s="87" t="s">
        <v>9852</v>
      </c>
      <c r="C110" s="87" t="s">
        <v>9853</v>
      </c>
      <c r="D110" s="150">
        <v>3369.6</v>
      </c>
      <c r="E110" s="150">
        <v>-70.2</v>
      </c>
      <c r="F110" s="150">
        <v>3299.4</v>
      </c>
      <c r="G110" s="150">
        <v>-23.4</v>
      </c>
      <c r="H110" s="151">
        <v>43922</v>
      </c>
      <c r="I110" s="87">
        <v>0</v>
      </c>
      <c r="J110" s="87" t="s">
        <v>2961</v>
      </c>
      <c r="K110" s="87" t="s">
        <v>3672</v>
      </c>
      <c r="L110" s="87" t="s">
        <v>8653</v>
      </c>
      <c r="M110" s="56" t="s">
        <v>4849</v>
      </c>
      <c r="N110" s="87" t="s">
        <v>170</v>
      </c>
      <c r="O110" s="56" t="s">
        <v>9854</v>
      </c>
      <c r="P110" s="87">
        <v>2019</v>
      </c>
      <c r="Q110" s="87">
        <v>20192498</v>
      </c>
      <c r="R110" s="87" t="s">
        <v>3676</v>
      </c>
    </row>
    <row r="111" spans="1:18">
      <c r="A111" s="87" t="s">
        <v>9858</v>
      </c>
      <c r="B111" s="87" t="s">
        <v>9852</v>
      </c>
      <c r="C111" s="87" t="s">
        <v>9853</v>
      </c>
      <c r="D111" s="150">
        <v>3369.6</v>
      </c>
      <c r="E111" s="150">
        <v>-70.2</v>
      </c>
      <c r="F111" s="150">
        <v>3299.4</v>
      </c>
      <c r="G111" s="150">
        <v>-23.4</v>
      </c>
      <c r="H111" s="151">
        <v>43922</v>
      </c>
      <c r="I111" s="87">
        <v>0</v>
      </c>
      <c r="J111" s="87" t="s">
        <v>2961</v>
      </c>
      <c r="K111" s="87" t="s">
        <v>3672</v>
      </c>
      <c r="L111" s="87" t="s">
        <v>8653</v>
      </c>
      <c r="M111" s="56" t="s">
        <v>4849</v>
      </c>
      <c r="N111" s="87" t="s">
        <v>170</v>
      </c>
      <c r="O111" s="56" t="s">
        <v>9854</v>
      </c>
      <c r="P111" s="87">
        <v>2019</v>
      </c>
      <c r="Q111" s="87">
        <v>20192498</v>
      </c>
      <c r="R111" s="87" t="s">
        <v>3676</v>
      </c>
    </row>
    <row r="112" spans="1:18">
      <c r="A112" s="87" t="s">
        <v>9869</v>
      </c>
      <c r="B112" s="87" t="s">
        <v>7069</v>
      </c>
      <c r="C112" s="87" t="s">
        <v>7070</v>
      </c>
      <c r="D112" s="150">
        <v>11272.38</v>
      </c>
      <c r="E112" s="150">
        <v>-234.84</v>
      </c>
      <c r="F112" s="150">
        <v>11037.54</v>
      </c>
      <c r="G112" s="150">
        <v>-78.28</v>
      </c>
      <c r="H112" s="151">
        <v>43922</v>
      </c>
      <c r="I112" s="87">
        <v>0</v>
      </c>
      <c r="J112" s="87" t="s">
        <v>315</v>
      </c>
      <c r="K112" s="87" t="s">
        <v>3672</v>
      </c>
      <c r="L112" s="87" t="s">
        <v>7984</v>
      </c>
      <c r="M112" s="56" t="s">
        <v>6968</v>
      </c>
      <c r="N112" s="87" t="s">
        <v>29</v>
      </c>
      <c r="O112" s="56" t="s">
        <v>4813</v>
      </c>
      <c r="P112" s="87">
        <v>2019</v>
      </c>
      <c r="Q112" s="87" t="s">
        <v>9870</v>
      </c>
      <c r="R112" s="87" t="s">
        <v>3680</v>
      </c>
    </row>
    <row r="113" spans="1:18">
      <c r="A113" s="87" t="s">
        <v>9871</v>
      </c>
      <c r="B113" s="87" t="s">
        <v>7050</v>
      </c>
      <c r="C113" s="87" t="s">
        <v>9872</v>
      </c>
      <c r="D113" s="150">
        <v>5354.4</v>
      </c>
      <c r="E113" s="150">
        <v>-111.54</v>
      </c>
      <c r="F113" s="150">
        <v>5242.8599999999997</v>
      </c>
      <c r="G113" s="150">
        <v>-37.18</v>
      </c>
      <c r="H113" s="151">
        <v>43922</v>
      </c>
      <c r="I113" s="87">
        <v>0</v>
      </c>
      <c r="J113" s="87" t="s">
        <v>315</v>
      </c>
      <c r="K113" s="87" t="s">
        <v>3672</v>
      </c>
      <c r="L113" s="87" t="s">
        <v>7984</v>
      </c>
      <c r="M113" s="56" t="s">
        <v>4849</v>
      </c>
      <c r="N113" s="87" t="s">
        <v>29</v>
      </c>
      <c r="O113" s="56" t="s">
        <v>9873</v>
      </c>
      <c r="P113" s="87">
        <v>2020</v>
      </c>
      <c r="Q113" s="87">
        <v>20200602</v>
      </c>
      <c r="R113" s="87" t="s">
        <v>3694</v>
      </c>
    </row>
    <row r="114" spans="1:18">
      <c r="A114" s="87" t="s">
        <v>9874</v>
      </c>
      <c r="B114" s="87" t="s">
        <v>7050</v>
      </c>
      <c r="C114" s="87" t="s">
        <v>9872</v>
      </c>
      <c r="D114" s="150">
        <v>5354.4</v>
      </c>
      <c r="E114" s="150">
        <v>-111.54</v>
      </c>
      <c r="F114" s="150">
        <v>5242.8599999999997</v>
      </c>
      <c r="G114" s="150">
        <v>-37.18</v>
      </c>
      <c r="H114" s="151">
        <v>43922</v>
      </c>
      <c r="I114" s="87">
        <v>0</v>
      </c>
      <c r="J114" s="87" t="s">
        <v>315</v>
      </c>
      <c r="K114" s="87" t="s">
        <v>3672</v>
      </c>
      <c r="L114" s="87" t="s">
        <v>7984</v>
      </c>
      <c r="M114" s="56" t="s">
        <v>4849</v>
      </c>
      <c r="N114" s="87" t="s">
        <v>29</v>
      </c>
      <c r="O114" s="56" t="s">
        <v>9873</v>
      </c>
      <c r="P114" s="87">
        <v>2020</v>
      </c>
      <c r="Q114" s="87">
        <v>20200603</v>
      </c>
      <c r="R114" s="87" t="s">
        <v>3694</v>
      </c>
    </row>
    <row r="115" spans="1:18">
      <c r="A115" s="87" t="s">
        <v>9875</v>
      </c>
      <c r="B115" s="87" t="s">
        <v>7050</v>
      </c>
      <c r="C115" s="87" t="s">
        <v>9872</v>
      </c>
      <c r="D115" s="150">
        <v>5354.4</v>
      </c>
      <c r="E115" s="150">
        <v>-111.54</v>
      </c>
      <c r="F115" s="150">
        <v>5242.8599999999997</v>
      </c>
      <c r="G115" s="150">
        <v>-37.18</v>
      </c>
      <c r="H115" s="151">
        <v>43922</v>
      </c>
      <c r="I115" s="87">
        <v>0</v>
      </c>
      <c r="J115" s="87" t="s">
        <v>315</v>
      </c>
      <c r="K115" s="87" t="s">
        <v>3672</v>
      </c>
      <c r="L115" s="87" t="s">
        <v>7984</v>
      </c>
      <c r="M115" s="56" t="s">
        <v>4849</v>
      </c>
      <c r="N115" s="87" t="s">
        <v>29</v>
      </c>
      <c r="O115" s="56" t="s">
        <v>9873</v>
      </c>
      <c r="P115" s="87">
        <v>2020</v>
      </c>
      <c r="Q115" s="87">
        <v>20200604</v>
      </c>
      <c r="R115" s="87" t="s">
        <v>3694</v>
      </c>
    </row>
    <row r="116" spans="1:18">
      <c r="A116" s="87" t="s">
        <v>9876</v>
      </c>
      <c r="B116" s="87" t="s">
        <v>7085</v>
      </c>
      <c r="C116" s="87" t="s">
        <v>9877</v>
      </c>
      <c r="D116" s="150">
        <v>141120</v>
      </c>
      <c r="E116" s="150">
        <v>-2940</v>
      </c>
      <c r="F116" s="150">
        <v>138180</v>
      </c>
      <c r="G116" s="150">
        <v>-980</v>
      </c>
      <c r="H116" s="151">
        <v>43922</v>
      </c>
      <c r="I116" s="87">
        <v>0</v>
      </c>
      <c r="J116" s="87" t="s">
        <v>315</v>
      </c>
      <c r="K116" s="87" t="s">
        <v>3718</v>
      </c>
      <c r="L116" s="87" t="s">
        <v>7984</v>
      </c>
      <c r="M116" s="56" t="s">
        <v>4803</v>
      </c>
      <c r="N116" s="87" t="s">
        <v>29</v>
      </c>
      <c r="O116" s="56" t="s">
        <v>9878</v>
      </c>
      <c r="P116" s="87">
        <v>2019</v>
      </c>
      <c r="Q116" s="87">
        <v>20200327</v>
      </c>
      <c r="R116" s="87" t="s">
        <v>3680</v>
      </c>
    </row>
    <row r="117" spans="1:18">
      <c r="A117" s="87" t="s">
        <v>9882</v>
      </c>
      <c r="B117" s="87" t="s">
        <v>7085</v>
      </c>
      <c r="C117" s="87" t="s">
        <v>9877</v>
      </c>
      <c r="D117" s="150">
        <v>118860</v>
      </c>
      <c r="E117" s="150">
        <v>-2476.2600000000002</v>
      </c>
      <c r="F117" s="150">
        <v>116383.74</v>
      </c>
      <c r="G117" s="150">
        <v>-825.42</v>
      </c>
      <c r="H117" s="151">
        <v>43922</v>
      </c>
      <c r="I117" s="87">
        <v>0</v>
      </c>
      <c r="J117" s="87" t="s">
        <v>315</v>
      </c>
      <c r="K117" s="87" t="s">
        <v>3718</v>
      </c>
      <c r="L117" s="87" t="s">
        <v>7984</v>
      </c>
      <c r="M117" s="56" t="s">
        <v>4803</v>
      </c>
      <c r="N117" s="87" t="s">
        <v>29</v>
      </c>
      <c r="O117" s="56" t="s">
        <v>9883</v>
      </c>
      <c r="P117" s="87">
        <v>2019</v>
      </c>
      <c r="Q117" s="87">
        <v>20200328</v>
      </c>
      <c r="R117" s="87" t="s">
        <v>3680</v>
      </c>
    </row>
    <row r="118" spans="1:18">
      <c r="A118" s="87" t="s">
        <v>9884</v>
      </c>
      <c r="B118" s="87" t="s">
        <v>9885</v>
      </c>
      <c r="C118" s="87" t="s">
        <v>9886</v>
      </c>
      <c r="D118" s="150">
        <v>15247.2</v>
      </c>
      <c r="E118" s="150">
        <v>-317.64</v>
      </c>
      <c r="F118" s="150">
        <v>14929.56</v>
      </c>
      <c r="G118" s="150">
        <v>-105.88</v>
      </c>
      <c r="H118" s="151">
        <v>43922</v>
      </c>
      <c r="I118" s="87">
        <v>0</v>
      </c>
      <c r="J118" s="87" t="s">
        <v>580</v>
      </c>
      <c r="K118" s="87" t="s">
        <v>3672</v>
      </c>
      <c r="L118" s="87" t="s">
        <v>4162</v>
      </c>
      <c r="M118" s="56" t="s">
        <v>8205</v>
      </c>
      <c r="N118" s="87" t="s">
        <v>36</v>
      </c>
      <c r="O118" s="56" t="s">
        <v>9887</v>
      </c>
      <c r="P118" s="87">
        <v>2019</v>
      </c>
      <c r="Q118" s="87">
        <v>7100000012</v>
      </c>
      <c r="R118" s="87" t="s">
        <v>4621</v>
      </c>
    </row>
    <row r="119" spans="1:18">
      <c r="A119" s="87" t="s">
        <v>9888</v>
      </c>
      <c r="B119" s="87" t="s">
        <v>9889</v>
      </c>
      <c r="C119" s="87" t="s">
        <v>9890</v>
      </c>
      <c r="D119" s="150">
        <v>108423.89</v>
      </c>
      <c r="E119" s="150">
        <v>-2258.8200000000002</v>
      </c>
      <c r="F119" s="150">
        <v>106165.07</v>
      </c>
      <c r="G119" s="150">
        <v>-752.94</v>
      </c>
      <c r="H119" s="151">
        <v>43922</v>
      </c>
      <c r="I119" s="87">
        <v>0</v>
      </c>
      <c r="J119" s="87" t="s">
        <v>679</v>
      </c>
      <c r="K119" s="87" t="s">
        <v>3672</v>
      </c>
      <c r="L119" s="87" t="s">
        <v>3673</v>
      </c>
      <c r="M119" s="56" t="s">
        <v>7512</v>
      </c>
      <c r="N119" s="87" t="s">
        <v>59</v>
      </c>
      <c r="O119" s="56" t="s">
        <v>9891</v>
      </c>
      <c r="P119" s="87">
        <v>2019</v>
      </c>
      <c r="Q119" s="87" t="s">
        <v>9892</v>
      </c>
      <c r="R119" s="87" t="s">
        <v>3680</v>
      </c>
    </row>
    <row r="120" spans="1:18">
      <c r="A120" s="87" t="s">
        <v>9893</v>
      </c>
      <c r="B120" s="87" t="s">
        <v>9894</v>
      </c>
      <c r="C120" s="87" t="s">
        <v>9895</v>
      </c>
      <c r="D120" s="150">
        <v>21909.360000000001</v>
      </c>
      <c r="E120" s="150">
        <v>-684.66</v>
      </c>
      <c r="F120" s="150">
        <v>21224.7</v>
      </c>
      <c r="G120" s="150">
        <v>-228.22</v>
      </c>
      <c r="H120" s="151">
        <v>43922</v>
      </c>
      <c r="I120" s="87">
        <v>0</v>
      </c>
      <c r="J120" s="87" t="s">
        <v>7994</v>
      </c>
      <c r="K120" s="87" t="s">
        <v>3672</v>
      </c>
      <c r="L120" s="87" t="s">
        <v>7995</v>
      </c>
      <c r="M120" s="56" t="s">
        <v>9896</v>
      </c>
      <c r="N120" s="87" t="s">
        <v>47</v>
      </c>
      <c r="O120" s="56" t="s">
        <v>9897</v>
      </c>
      <c r="P120" s="87">
        <v>2020</v>
      </c>
      <c r="Q120" s="87">
        <v>311200013</v>
      </c>
      <c r="R120" s="87" t="s">
        <v>4359</v>
      </c>
    </row>
    <row r="121" spans="1:18">
      <c r="A121" s="87" t="s">
        <v>7544</v>
      </c>
      <c r="B121" s="87" t="s">
        <v>6999</v>
      </c>
      <c r="C121" s="87" t="s">
        <v>7545</v>
      </c>
      <c r="D121" s="150">
        <v>4776</v>
      </c>
      <c r="E121" s="150">
        <v>-132.68</v>
      </c>
      <c r="F121" s="150">
        <v>4643.32</v>
      </c>
      <c r="G121" s="150">
        <v>-33.17</v>
      </c>
      <c r="H121" s="151">
        <v>43891</v>
      </c>
      <c r="I121" s="87">
        <v>0</v>
      </c>
      <c r="J121" s="87" t="s">
        <v>1532</v>
      </c>
      <c r="K121" s="87" t="s">
        <v>3672</v>
      </c>
      <c r="L121" s="87" t="s">
        <v>4396</v>
      </c>
      <c r="M121" s="56" t="s">
        <v>6690</v>
      </c>
      <c r="N121" s="87" t="s">
        <v>83</v>
      </c>
      <c r="O121" s="56" t="s">
        <v>6696</v>
      </c>
      <c r="P121" s="87">
        <v>2019</v>
      </c>
      <c r="Q121" s="87">
        <v>20190837</v>
      </c>
      <c r="R121" s="87" t="s">
        <v>3683</v>
      </c>
    </row>
    <row r="122" spans="1:18">
      <c r="A122" s="87" t="s">
        <v>7599</v>
      </c>
      <c r="B122" s="87" t="s">
        <v>7600</v>
      </c>
      <c r="C122" s="87" t="s">
        <v>7601</v>
      </c>
      <c r="D122" s="150">
        <v>7108.8</v>
      </c>
      <c r="E122" s="150">
        <v>-197.48</v>
      </c>
      <c r="F122" s="150">
        <v>6911.32</v>
      </c>
      <c r="G122" s="150">
        <v>-49.37</v>
      </c>
      <c r="H122" s="151">
        <v>43891</v>
      </c>
      <c r="I122" s="87">
        <v>0</v>
      </c>
      <c r="J122" s="87" t="s">
        <v>393</v>
      </c>
      <c r="K122" s="87" t="s">
        <v>5319</v>
      </c>
      <c r="L122" s="87" t="s">
        <v>3785</v>
      </c>
      <c r="M122" s="56" t="s">
        <v>6669</v>
      </c>
      <c r="N122" s="87" t="s">
        <v>70</v>
      </c>
      <c r="O122" s="56" t="s">
        <v>7602</v>
      </c>
      <c r="P122" s="87">
        <v>2019</v>
      </c>
      <c r="Q122" s="87" t="s">
        <v>5712</v>
      </c>
      <c r="R122" s="87" t="s">
        <v>3780</v>
      </c>
    </row>
    <row r="123" spans="1:18">
      <c r="A123" s="87" t="s">
        <v>7603</v>
      </c>
      <c r="B123" s="87" t="s">
        <v>7604</v>
      </c>
      <c r="C123" s="87" t="s">
        <v>7605</v>
      </c>
      <c r="D123" s="150">
        <v>2467.1999999999998</v>
      </c>
      <c r="E123" s="150">
        <v>-68.52</v>
      </c>
      <c r="F123" s="150">
        <v>2398.6799999999998</v>
      </c>
      <c r="G123" s="150">
        <v>-17.13</v>
      </c>
      <c r="H123" s="151">
        <v>43891</v>
      </c>
      <c r="I123" s="87">
        <v>0</v>
      </c>
      <c r="J123" s="87" t="s">
        <v>393</v>
      </c>
      <c r="K123" s="87" t="s">
        <v>5319</v>
      </c>
      <c r="L123" s="87" t="s">
        <v>3785</v>
      </c>
      <c r="M123" s="56" t="s">
        <v>6669</v>
      </c>
      <c r="N123" s="87" t="s">
        <v>70</v>
      </c>
      <c r="O123" s="56" t="s">
        <v>7606</v>
      </c>
      <c r="P123" s="87">
        <v>2019</v>
      </c>
      <c r="Q123" s="87" t="s">
        <v>5712</v>
      </c>
      <c r="R123" s="87" t="s">
        <v>4621</v>
      </c>
    </row>
    <row r="124" spans="1:18">
      <c r="A124" s="87" t="s">
        <v>9620</v>
      </c>
      <c r="B124" s="87" t="s">
        <v>9621</v>
      </c>
      <c r="C124" s="87" t="s">
        <v>6402</v>
      </c>
      <c r="D124" s="150">
        <v>1891.2</v>
      </c>
      <c r="E124" s="150">
        <v>-52.52</v>
      </c>
      <c r="F124" s="150">
        <v>1838.68</v>
      </c>
      <c r="G124" s="150">
        <v>-13.13</v>
      </c>
      <c r="H124" s="151">
        <v>43891</v>
      </c>
      <c r="I124" s="87">
        <v>0</v>
      </c>
      <c r="J124" s="87" t="s">
        <v>1120</v>
      </c>
      <c r="K124" s="87" t="s">
        <v>3672</v>
      </c>
      <c r="L124" s="87" t="s">
        <v>7952</v>
      </c>
      <c r="M124" s="56" t="s">
        <v>4855</v>
      </c>
      <c r="N124" s="87" t="s">
        <v>46</v>
      </c>
      <c r="O124" s="56" t="s">
        <v>6408</v>
      </c>
      <c r="P124" s="87">
        <v>2019</v>
      </c>
      <c r="Q124" s="87">
        <v>119104</v>
      </c>
      <c r="R124" s="87" t="s">
        <v>4359</v>
      </c>
    </row>
    <row r="125" spans="1:18">
      <c r="A125" s="87" t="s">
        <v>9688</v>
      </c>
      <c r="B125" s="87" t="s">
        <v>9689</v>
      </c>
      <c r="C125" s="87" t="s">
        <v>9690</v>
      </c>
      <c r="D125" s="150">
        <v>24600</v>
      </c>
      <c r="E125" s="150">
        <v>-683.32</v>
      </c>
      <c r="F125" s="150">
        <v>23916.68</v>
      </c>
      <c r="G125" s="150">
        <v>-170.83</v>
      </c>
      <c r="H125" s="151">
        <v>43891</v>
      </c>
      <c r="I125" s="87">
        <v>0</v>
      </c>
      <c r="J125" s="87" t="s">
        <v>493</v>
      </c>
      <c r="K125" s="87" t="s">
        <v>3672</v>
      </c>
      <c r="L125" s="87" t="s">
        <v>5337</v>
      </c>
      <c r="M125" s="56" t="s">
        <v>8934</v>
      </c>
      <c r="N125" s="87" t="s">
        <v>55</v>
      </c>
      <c r="O125" s="56" t="s">
        <v>9691</v>
      </c>
      <c r="P125" s="87">
        <v>2019</v>
      </c>
      <c r="Q125" s="87">
        <v>1201900918</v>
      </c>
      <c r="R125" s="87" t="s">
        <v>3676</v>
      </c>
    </row>
    <row r="126" spans="1:18">
      <c r="A126" s="87" t="s">
        <v>9698</v>
      </c>
      <c r="B126" s="87" t="s">
        <v>9699</v>
      </c>
      <c r="C126" s="87" t="s">
        <v>9700</v>
      </c>
      <c r="D126" s="150">
        <v>19228.22</v>
      </c>
      <c r="E126" s="150">
        <v>-534.12</v>
      </c>
      <c r="F126" s="150">
        <v>18694.099999999999</v>
      </c>
      <c r="G126" s="150">
        <v>-133.53</v>
      </c>
      <c r="H126" s="151">
        <v>43891</v>
      </c>
      <c r="I126" s="87">
        <v>0</v>
      </c>
      <c r="J126" s="87" t="s">
        <v>315</v>
      </c>
      <c r="K126" s="87" t="s">
        <v>3718</v>
      </c>
      <c r="L126" s="87" t="s">
        <v>7984</v>
      </c>
      <c r="M126" s="56" t="s">
        <v>6968</v>
      </c>
      <c r="N126" s="87" t="s">
        <v>29</v>
      </c>
      <c r="O126" s="56" t="s">
        <v>5630</v>
      </c>
      <c r="P126" s="87">
        <v>2019</v>
      </c>
      <c r="Q126" s="87" t="s">
        <v>9701</v>
      </c>
      <c r="R126" s="87" t="s">
        <v>3680</v>
      </c>
    </row>
    <row r="127" spans="1:18">
      <c r="A127" s="87" t="s">
        <v>9702</v>
      </c>
      <c r="B127" s="87" t="s">
        <v>9699</v>
      </c>
      <c r="C127" s="87" t="s">
        <v>9700</v>
      </c>
      <c r="D127" s="150">
        <v>19228.22</v>
      </c>
      <c r="E127" s="150">
        <v>-534.12</v>
      </c>
      <c r="F127" s="150">
        <v>18694.099999999999</v>
      </c>
      <c r="G127" s="150">
        <v>-133.53</v>
      </c>
      <c r="H127" s="151">
        <v>43891</v>
      </c>
      <c r="I127" s="87">
        <v>0</v>
      </c>
      <c r="J127" s="87" t="s">
        <v>315</v>
      </c>
      <c r="K127" s="87" t="s">
        <v>3718</v>
      </c>
      <c r="L127" s="87" t="s">
        <v>7984</v>
      </c>
      <c r="M127" s="56" t="s">
        <v>6968</v>
      </c>
      <c r="N127" s="87" t="s">
        <v>29</v>
      </c>
      <c r="O127" s="56" t="s">
        <v>5630</v>
      </c>
      <c r="P127" s="87">
        <v>2019</v>
      </c>
      <c r="Q127" s="87" t="s">
        <v>9701</v>
      </c>
      <c r="R127" s="87" t="s">
        <v>3680</v>
      </c>
    </row>
    <row r="128" spans="1:18">
      <c r="A128" s="87" t="s">
        <v>9795</v>
      </c>
      <c r="B128" s="87" t="s">
        <v>9796</v>
      </c>
      <c r="C128" s="87" t="s">
        <v>9797</v>
      </c>
      <c r="D128" s="150">
        <v>7108.8</v>
      </c>
      <c r="E128" s="150">
        <v>-197.48</v>
      </c>
      <c r="F128" s="150">
        <v>6911.32</v>
      </c>
      <c r="G128" s="150">
        <v>-49.37</v>
      </c>
      <c r="H128" s="151">
        <v>43891</v>
      </c>
      <c r="I128" s="87">
        <v>0</v>
      </c>
      <c r="J128" s="87" t="s">
        <v>354</v>
      </c>
      <c r="K128" s="87" t="s">
        <v>5319</v>
      </c>
      <c r="L128" s="87" t="s">
        <v>3792</v>
      </c>
      <c r="M128" s="56" t="s">
        <v>6879</v>
      </c>
      <c r="N128" s="87" t="s">
        <v>96</v>
      </c>
      <c r="O128" s="56" t="s">
        <v>9798</v>
      </c>
      <c r="P128" s="87">
        <v>2019</v>
      </c>
      <c r="Q128" s="87" t="s">
        <v>5712</v>
      </c>
      <c r="R128" s="87" t="s">
        <v>3780</v>
      </c>
    </row>
    <row r="129" spans="1:18">
      <c r="A129" s="87" t="s">
        <v>9799</v>
      </c>
      <c r="B129" s="87" t="s">
        <v>9800</v>
      </c>
      <c r="C129" s="87" t="s">
        <v>7605</v>
      </c>
      <c r="D129" s="150">
        <v>2467.1999999999998</v>
      </c>
      <c r="E129" s="150">
        <v>-68.52</v>
      </c>
      <c r="F129" s="150">
        <v>2398.6799999999998</v>
      </c>
      <c r="G129" s="150">
        <v>-17.13</v>
      </c>
      <c r="H129" s="151">
        <v>43891</v>
      </c>
      <c r="I129" s="87">
        <v>0</v>
      </c>
      <c r="J129" s="87" t="s">
        <v>354</v>
      </c>
      <c r="K129" s="87" t="s">
        <v>5319</v>
      </c>
      <c r="L129" s="87" t="s">
        <v>3792</v>
      </c>
      <c r="M129" s="56" t="s">
        <v>6879</v>
      </c>
      <c r="N129" s="87" t="s">
        <v>96</v>
      </c>
      <c r="O129" s="56" t="s">
        <v>9801</v>
      </c>
      <c r="P129" s="87">
        <v>2018</v>
      </c>
      <c r="Q129" s="87" t="s">
        <v>5712</v>
      </c>
      <c r="R129" s="87" t="s">
        <v>4621</v>
      </c>
    </row>
    <row r="130" spans="1:18">
      <c r="A130" s="87" t="s">
        <v>9859</v>
      </c>
      <c r="B130" s="87" t="s">
        <v>9860</v>
      </c>
      <c r="C130" s="87" t="s">
        <v>5410</v>
      </c>
      <c r="D130" s="150">
        <v>11037.89</v>
      </c>
      <c r="E130" s="150">
        <v>-306.60000000000002</v>
      </c>
      <c r="F130" s="150">
        <v>10731.29</v>
      </c>
      <c r="G130" s="150">
        <v>-76.650000000000006</v>
      </c>
      <c r="H130" s="151">
        <v>43891</v>
      </c>
      <c r="I130" s="87">
        <v>0</v>
      </c>
      <c r="J130" s="87" t="s">
        <v>315</v>
      </c>
      <c r="K130" s="87" t="s">
        <v>3718</v>
      </c>
      <c r="L130" s="87" t="s">
        <v>7984</v>
      </c>
      <c r="M130" s="56" t="s">
        <v>6968</v>
      </c>
      <c r="N130" s="87" t="s">
        <v>29</v>
      </c>
      <c r="O130" s="56" t="s">
        <v>5630</v>
      </c>
      <c r="P130" s="87">
        <v>2019</v>
      </c>
      <c r="Q130" s="87" t="s">
        <v>9861</v>
      </c>
      <c r="R130" s="87" t="s">
        <v>3680</v>
      </c>
    </row>
    <row r="131" spans="1:18">
      <c r="A131" s="87" t="s">
        <v>9862</v>
      </c>
      <c r="B131" s="87" t="s">
        <v>9863</v>
      </c>
      <c r="C131" s="87" t="s">
        <v>5410</v>
      </c>
      <c r="D131" s="150">
        <v>11037.89</v>
      </c>
      <c r="E131" s="150">
        <v>-306.60000000000002</v>
      </c>
      <c r="F131" s="150">
        <v>10731.29</v>
      </c>
      <c r="G131" s="150">
        <v>-76.650000000000006</v>
      </c>
      <c r="H131" s="151">
        <v>43891</v>
      </c>
      <c r="I131" s="87">
        <v>0</v>
      </c>
      <c r="J131" s="87" t="s">
        <v>315</v>
      </c>
      <c r="K131" s="87" t="s">
        <v>3718</v>
      </c>
      <c r="L131" s="87" t="s">
        <v>7984</v>
      </c>
      <c r="M131" s="56" t="s">
        <v>6968</v>
      </c>
      <c r="N131" s="87" t="s">
        <v>29</v>
      </c>
      <c r="O131" s="56" t="s">
        <v>5630</v>
      </c>
      <c r="P131" s="87">
        <v>2019</v>
      </c>
      <c r="Q131" s="87" t="s">
        <v>9861</v>
      </c>
      <c r="R131" s="87" t="s">
        <v>3680</v>
      </c>
    </row>
    <row r="132" spans="1:18">
      <c r="A132" s="87" t="s">
        <v>9864</v>
      </c>
      <c r="B132" s="87" t="s">
        <v>9863</v>
      </c>
      <c r="C132" s="87" t="s">
        <v>5410</v>
      </c>
      <c r="D132" s="150">
        <v>11037.89</v>
      </c>
      <c r="E132" s="150">
        <v>-306.60000000000002</v>
      </c>
      <c r="F132" s="150">
        <v>10731.29</v>
      </c>
      <c r="G132" s="150">
        <v>-76.650000000000006</v>
      </c>
      <c r="H132" s="151">
        <v>43891</v>
      </c>
      <c r="I132" s="87">
        <v>0</v>
      </c>
      <c r="J132" s="87" t="s">
        <v>315</v>
      </c>
      <c r="K132" s="87" t="s">
        <v>3718</v>
      </c>
      <c r="L132" s="87" t="s">
        <v>7984</v>
      </c>
      <c r="M132" s="56" t="s">
        <v>6968</v>
      </c>
      <c r="N132" s="87" t="s">
        <v>29</v>
      </c>
      <c r="O132" s="56" t="s">
        <v>5630</v>
      </c>
      <c r="P132" s="87">
        <v>2019</v>
      </c>
      <c r="Q132" s="87" t="s">
        <v>9861</v>
      </c>
      <c r="R132" s="87" t="s">
        <v>3680</v>
      </c>
    </row>
    <row r="133" spans="1:18">
      <c r="A133" s="87" t="s">
        <v>9865</v>
      </c>
      <c r="B133" s="87" t="s">
        <v>9863</v>
      </c>
      <c r="C133" s="87" t="s">
        <v>5410</v>
      </c>
      <c r="D133" s="150">
        <v>11037.89</v>
      </c>
      <c r="E133" s="150">
        <v>-306.60000000000002</v>
      </c>
      <c r="F133" s="150">
        <v>10731.29</v>
      </c>
      <c r="G133" s="150">
        <v>-76.650000000000006</v>
      </c>
      <c r="H133" s="151">
        <v>43891</v>
      </c>
      <c r="I133" s="87">
        <v>0</v>
      </c>
      <c r="J133" s="87" t="s">
        <v>315</v>
      </c>
      <c r="K133" s="87" t="s">
        <v>3718</v>
      </c>
      <c r="L133" s="87" t="s">
        <v>7984</v>
      </c>
      <c r="M133" s="56" t="s">
        <v>6968</v>
      </c>
      <c r="N133" s="87" t="s">
        <v>29</v>
      </c>
      <c r="O133" s="56" t="s">
        <v>5630</v>
      </c>
      <c r="P133" s="87">
        <v>2019</v>
      </c>
      <c r="Q133" s="87" t="s">
        <v>9861</v>
      </c>
      <c r="R133" s="87" t="s">
        <v>3680</v>
      </c>
    </row>
    <row r="134" spans="1:18">
      <c r="A134" s="87" t="s">
        <v>9866</v>
      </c>
      <c r="B134" s="87" t="s">
        <v>9867</v>
      </c>
      <c r="C134" s="87" t="s">
        <v>5500</v>
      </c>
      <c r="D134" s="150">
        <v>11652.48</v>
      </c>
      <c r="E134" s="150">
        <v>-323.68</v>
      </c>
      <c r="F134" s="150">
        <v>11328.8</v>
      </c>
      <c r="G134" s="150">
        <v>-80.92</v>
      </c>
      <c r="H134" s="151">
        <v>43891</v>
      </c>
      <c r="I134" s="87">
        <v>0</v>
      </c>
      <c r="J134" s="87" t="s">
        <v>315</v>
      </c>
      <c r="K134" s="87" t="s">
        <v>3672</v>
      </c>
      <c r="L134" s="87" t="s">
        <v>7984</v>
      </c>
      <c r="M134" s="56" t="s">
        <v>6968</v>
      </c>
      <c r="N134" s="87" t="s">
        <v>29</v>
      </c>
      <c r="O134" s="56" t="s">
        <v>4813</v>
      </c>
      <c r="P134" s="87">
        <v>2019</v>
      </c>
      <c r="Q134" s="87" t="s">
        <v>9868</v>
      </c>
      <c r="R134" s="87" t="s">
        <v>3680</v>
      </c>
    </row>
    <row r="135" spans="1:18">
      <c r="A135" s="87" t="s">
        <v>7585</v>
      </c>
      <c r="B135" s="87" t="s">
        <v>7586</v>
      </c>
      <c r="C135" s="87"/>
      <c r="D135" s="150">
        <v>10100.4</v>
      </c>
      <c r="E135" s="150">
        <v>-350.7</v>
      </c>
      <c r="F135" s="150">
        <v>9749.7000000000007</v>
      </c>
      <c r="G135" s="150">
        <v>-70.14</v>
      </c>
      <c r="H135" s="151">
        <v>43862</v>
      </c>
      <c r="I135" s="87">
        <v>0</v>
      </c>
      <c r="J135" s="87" t="s">
        <v>328</v>
      </c>
      <c r="K135" s="87" t="s">
        <v>7587</v>
      </c>
      <c r="L135" s="87" t="s">
        <v>4511</v>
      </c>
      <c r="M135" s="56" t="s">
        <v>4831</v>
      </c>
      <c r="N135" s="87" t="s">
        <v>35</v>
      </c>
      <c r="O135" s="56"/>
      <c r="P135" s="87">
        <v>0</v>
      </c>
      <c r="Q135" s="87"/>
      <c r="R135" s="87" t="s">
        <v>3751</v>
      </c>
    </row>
    <row r="136" spans="1:18">
      <c r="A136" s="87" t="s">
        <v>7588</v>
      </c>
      <c r="B136" s="87" t="s">
        <v>7586</v>
      </c>
      <c r="C136" s="87"/>
      <c r="D136" s="150">
        <v>10100.4</v>
      </c>
      <c r="E136" s="150">
        <v>-350.7</v>
      </c>
      <c r="F136" s="150">
        <v>9749.7000000000007</v>
      </c>
      <c r="G136" s="150">
        <v>-70.14</v>
      </c>
      <c r="H136" s="151">
        <v>43862</v>
      </c>
      <c r="I136" s="87">
        <v>0</v>
      </c>
      <c r="J136" s="87" t="s">
        <v>328</v>
      </c>
      <c r="K136" s="87" t="s">
        <v>7587</v>
      </c>
      <c r="L136" s="87" t="s">
        <v>4511</v>
      </c>
      <c r="M136" s="56" t="s">
        <v>4831</v>
      </c>
      <c r="N136" s="87" t="s">
        <v>35</v>
      </c>
      <c r="O136" s="56"/>
      <c r="P136" s="87">
        <v>0</v>
      </c>
      <c r="Q136" s="87"/>
      <c r="R136" s="87" t="s">
        <v>3751</v>
      </c>
    </row>
    <row r="137" spans="1:18">
      <c r="A137" s="87" t="s">
        <v>7589</v>
      </c>
      <c r="B137" s="87" t="s">
        <v>7586</v>
      </c>
      <c r="C137" s="87"/>
      <c r="D137" s="150">
        <v>10100.4</v>
      </c>
      <c r="E137" s="150">
        <v>-350.7</v>
      </c>
      <c r="F137" s="150">
        <v>9749.7000000000007</v>
      </c>
      <c r="G137" s="150">
        <v>-70.14</v>
      </c>
      <c r="H137" s="151">
        <v>43862</v>
      </c>
      <c r="I137" s="87">
        <v>0</v>
      </c>
      <c r="J137" s="87" t="s">
        <v>328</v>
      </c>
      <c r="K137" s="87" t="s">
        <v>7587</v>
      </c>
      <c r="L137" s="87" t="s">
        <v>4511</v>
      </c>
      <c r="M137" s="56" t="s">
        <v>4831</v>
      </c>
      <c r="N137" s="87" t="s">
        <v>35</v>
      </c>
      <c r="O137" s="56"/>
      <c r="P137" s="87">
        <v>0</v>
      </c>
      <c r="Q137" s="87"/>
      <c r="R137" s="87" t="s">
        <v>3751</v>
      </c>
    </row>
    <row r="138" spans="1:18">
      <c r="A138" s="87" t="s">
        <v>7590</v>
      </c>
      <c r="B138" s="87" t="s">
        <v>7586</v>
      </c>
      <c r="C138" s="87"/>
      <c r="D138" s="150">
        <v>10100.4</v>
      </c>
      <c r="E138" s="150">
        <v>-350.7</v>
      </c>
      <c r="F138" s="150">
        <v>9749.7000000000007</v>
      </c>
      <c r="G138" s="150">
        <v>-70.14</v>
      </c>
      <c r="H138" s="151">
        <v>43862</v>
      </c>
      <c r="I138" s="87">
        <v>0</v>
      </c>
      <c r="J138" s="87" t="s">
        <v>328</v>
      </c>
      <c r="K138" s="87" t="s">
        <v>7587</v>
      </c>
      <c r="L138" s="87" t="s">
        <v>4511</v>
      </c>
      <c r="M138" s="56" t="s">
        <v>4831</v>
      </c>
      <c r="N138" s="87" t="s">
        <v>35</v>
      </c>
      <c r="O138" s="56"/>
      <c r="P138" s="87">
        <v>0</v>
      </c>
      <c r="Q138" s="87"/>
      <c r="R138" s="87" t="s">
        <v>3751</v>
      </c>
    </row>
    <row r="139" spans="1:18">
      <c r="A139" s="87" t="s">
        <v>7591</v>
      </c>
      <c r="B139" s="87" t="s">
        <v>7586</v>
      </c>
      <c r="C139" s="87"/>
      <c r="D139" s="150">
        <v>10100.4</v>
      </c>
      <c r="E139" s="150">
        <v>-350.7</v>
      </c>
      <c r="F139" s="150">
        <v>9749.7000000000007</v>
      </c>
      <c r="G139" s="150">
        <v>-70.14</v>
      </c>
      <c r="H139" s="151">
        <v>43862</v>
      </c>
      <c r="I139" s="87">
        <v>0</v>
      </c>
      <c r="J139" s="87" t="s">
        <v>328</v>
      </c>
      <c r="K139" s="87" t="s">
        <v>7587</v>
      </c>
      <c r="L139" s="87" t="s">
        <v>4511</v>
      </c>
      <c r="M139" s="56" t="s">
        <v>4831</v>
      </c>
      <c r="N139" s="87" t="s">
        <v>35</v>
      </c>
      <c r="O139" s="56"/>
      <c r="P139" s="87">
        <v>0</v>
      </c>
      <c r="Q139" s="87"/>
      <c r="R139" s="87" t="s">
        <v>3751</v>
      </c>
    </row>
    <row r="140" spans="1:18">
      <c r="A140" s="87" t="s">
        <v>7592</v>
      </c>
      <c r="B140" s="87" t="s">
        <v>7586</v>
      </c>
      <c r="C140" s="87"/>
      <c r="D140" s="150">
        <v>10100.4</v>
      </c>
      <c r="E140" s="150">
        <v>-350.7</v>
      </c>
      <c r="F140" s="150">
        <v>9749.7000000000007</v>
      </c>
      <c r="G140" s="150">
        <v>-70.14</v>
      </c>
      <c r="H140" s="151">
        <v>43862</v>
      </c>
      <c r="I140" s="87">
        <v>0</v>
      </c>
      <c r="J140" s="87" t="s">
        <v>328</v>
      </c>
      <c r="K140" s="87" t="s">
        <v>7587</v>
      </c>
      <c r="L140" s="87" t="s">
        <v>3930</v>
      </c>
      <c r="M140" s="56" t="s">
        <v>4831</v>
      </c>
      <c r="N140" s="87" t="s">
        <v>35</v>
      </c>
      <c r="O140" s="56"/>
      <c r="P140" s="87">
        <v>0</v>
      </c>
      <c r="Q140" s="87"/>
      <c r="R140" s="87" t="s">
        <v>3751</v>
      </c>
    </row>
    <row r="141" spans="1:18">
      <c r="A141" s="87" t="s">
        <v>7593</v>
      </c>
      <c r="B141" s="87" t="s">
        <v>7586</v>
      </c>
      <c r="C141" s="87"/>
      <c r="D141" s="150">
        <v>10100.4</v>
      </c>
      <c r="E141" s="150">
        <v>-350.7</v>
      </c>
      <c r="F141" s="150">
        <v>9749.7000000000007</v>
      </c>
      <c r="G141" s="150">
        <v>-70.14</v>
      </c>
      <c r="H141" s="151">
        <v>43862</v>
      </c>
      <c r="I141" s="87">
        <v>0</v>
      </c>
      <c r="J141" s="87" t="s">
        <v>328</v>
      </c>
      <c r="K141" s="87" t="s">
        <v>7587</v>
      </c>
      <c r="L141" s="87" t="s">
        <v>3910</v>
      </c>
      <c r="M141" s="56" t="s">
        <v>4831</v>
      </c>
      <c r="N141" s="87" t="s">
        <v>35</v>
      </c>
      <c r="O141" s="56"/>
      <c r="P141" s="87">
        <v>0</v>
      </c>
      <c r="Q141" s="87"/>
      <c r="R141" s="87" t="s">
        <v>3751</v>
      </c>
    </row>
    <row r="142" spans="1:18">
      <c r="A142" s="87" t="s">
        <v>7594</v>
      </c>
      <c r="B142" s="87" t="s">
        <v>7586</v>
      </c>
      <c r="C142" s="87"/>
      <c r="D142" s="150">
        <v>10100.4</v>
      </c>
      <c r="E142" s="150">
        <v>-350.7</v>
      </c>
      <c r="F142" s="150">
        <v>9749.7000000000007</v>
      </c>
      <c r="G142" s="150">
        <v>-70.14</v>
      </c>
      <c r="H142" s="151">
        <v>43862</v>
      </c>
      <c r="I142" s="87">
        <v>0</v>
      </c>
      <c r="J142" s="87" t="s">
        <v>328</v>
      </c>
      <c r="K142" s="87" t="s">
        <v>7587</v>
      </c>
      <c r="L142" s="87" t="s">
        <v>3945</v>
      </c>
      <c r="M142" s="56" t="s">
        <v>4831</v>
      </c>
      <c r="N142" s="87" t="s">
        <v>35</v>
      </c>
      <c r="O142" s="56"/>
      <c r="P142" s="87">
        <v>0</v>
      </c>
      <c r="Q142" s="87"/>
      <c r="R142" s="87" t="s">
        <v>3751</v>
      </c>
    </row>
    <row r="143" spans="1:18">
      <c r="A143" s="87" t="s">
        <v>7595</v>
      </c>
      <c r="B143" s="87" t="s">
        <v>7586</v>
      </c>
      <c r="C143" s="87"/>
      <c r="D143" s="150">
        <v>10100.4</v>
      </c>
      <c r="E143" s="150">
        <v>-350.7</v>
      </c>
      <c r="F143" s="150">
        <v>9749.7000000000007</v>
      </c>
      <c r="G143" s="150">
        <v>-70.14</v>
      </c>
      <c r="H143" s="151">
        <v>43862</v>
      </c>
      <c r="I143" s="87">
        <v>0</v>
      </c>
      <c r="J143" s="87" t="s">
        <v>328</v>
      </c>
      <c r="K143" s="87" t="s">
        <v>7587</v>
      </c>
      <c r="L143" s="87" t="s">
        <v>4027</v>
      </c>
      <c r="M143" s="56" t="s">
        <v>4831</v>
      </c>
      <c r="N143" s="87" t="s">
        <v>35</v>
      </c>
      <c r="O143" s="56"/>
      <c r="P143" s="87">
        <v>0</v>
      </c>
      <c r="Q143" s="87"/>
      <c r="R143" s="87" t="s">
        <v>3751</v>
      </c>
    </row>
    <row r="144" spans="1:18">
      <c r="A144" s="87" t="s">
        <v>7596</v>
      </c>
      <c r="B144" s="87" t="s">
        <v>7586</v>
      </c>
      <c r="C144" s="87"/>
      <c r="D144" s="150">
        <v>10100.4</v>
      </c>
      <c r="E144" s="150">
        <v>-350.7</v>
      </c>
      <c r="F144" s="150">
        <v>9749.7000000000007</v>
      </c>
      <c r="G144" s="150">
        <v>-70.14</v>
      </c>
      <c r="H144" s="151">
        <v>43862</v>
      </c>
      <c r="I144" s="87">
        <v>0</v>
      </c>
      <c r="J144" s="87" t="s">
        <v>328</v>
      </c>
      <c r="K144" s="87" t="s">
        <v>7587</v>
      </c>
      <c r="L144" s="87" t="s">
        <v>4027</v>
      </c>
      <c r="M144" s="56" t="s">
        <v>4831</v>
      </c>
      <c r="N144" s="87" t="s">
        <v>35</v>
      </c>
      <c r="O144" s="56"/>
      <c r="P144" s="87">
        <v>0</v>
      </c>
      <c r="Q144" s="87"/>
      <c r="R144" s="87" t="s">
        <v>3751</v>
      </c>
    </row>
    <row r="145" spans="1:18">
      <c r="A145" s="87" t="s">
        <v>9783</v>
      </c>
      <c r="B145" s="87" t="s">
        <v>341</v>
      </c>
      <c r="C145" s="87" t="s">
        <v>9784</v>
      </c>
      <c r="D145" s="150">
        <v>15000</v>
      </c>
      <c r="E145" s="150">
        <v>-520.85</v>
      </c>
      <c r="F145" s="150">
        <v>14479.15</v>
      </c>
      <c r="G145" s="150">
        <v>-104.17</v>
      </c>
      <c r="H145" s="151">
        <v>43862</v>
      </c>
      <c r="I145" s="87">
        <v>0</v>
      </c>
      <c r="J145" s="87" t="s">
        <v>1120</v>
      </c>
      <c r="K145" s="87" t="s">
        <v>3718</v>
      </c>
      <c r="L145" s="87" t="s">
        <v>7952</v>
      </c>
      <c r="M145" s="56" t="s">
        <v>6879</v>
      </c>
      <c r="N145" s="87" t="s">
        <v>46</v>
      </c>
      <c r="O145" s="56" t="s">
        <v>9785</v>
      </c>
      <c r="P145" s="87">
        <v>2019</v>
      </c>
      <c r="Q145" s="87">
        <v>1900490</v>
      </c>
      <c r="R145" s="87" t="s">
        <v>4851</v>
      </c>
    </row>
    <row r="146" spans="1:18">
      <c r="A146" s="87" t="s">
        <v>9786</v>
      </c>
      <c r="B146" s="87" t="s">
        <v>341</v>
      </c>
      <c r="C146" s="87" t="s">
        <v>9784</v>
      </c>
      <c r="D146" s="150">
        <v>15000</v>
      </c>
      <c r="E146" s="150">
        <v>-520.85</v>
      </c>
      <c r="F146" s="150">
        <v>14479.15</v>
      </c>
      <c r="G146" s="150">
        <v>-104.17</v>
      </c>
      <c r="H146" s="151">
        <v>43862</v>
      </c>
      <c r="I146" s="87">
        <v>0</v>
      </c>
      <c r="J146" s="87" t="s">
        <v>1120</v>
      </c>
      <c r="K146" s="87" t="s">
        <v>3718</v>
      </c>
      <c r="L146" s="87" t="s">
        <v>7952</v>
      </c>
      <c r="M146" s="56" t="s">
        <v>6879</v>
      </c>
      <c r="N146" s="87" t="s">
        <v>46</v>
      </c>
      <c r="O146" s="56" t="s">
        <v>9785</v>
      </c>
      <c r="P146" s="87">
        <v>2019</v>
      </c>
      <c r="Q146" s="87">
        <v>1900490</v>
      </c>
      <c r="R146" s="87" t="s">
        <v>4851</v>
      </c>
    </row>
    <row r="147" spans="1:18">
      <c r="A147" s="87" t="s">
        <v>9787</v>
      </c>
      <c r="B147" s="87" t="s">
        <v>341</v>
      </c>
      <c r="C147" s="87" t="s">
        <v>9784</v>
      </c>
      <c r="D147" s="150">
        <v>15000</v>
      </c>
      <c r="E147" s="150">
        <v>-520.85</v>
      </c>
      <c r="F147" s="150">
        <v>14479.15</v>
      </c>
      <c r="G147" s="150">
        <v>-104.17</v>
      </c>
      <c r="H147" s="151">
        <v>43862</v>
      </c>
      <c r="I147" s="87">
        <v>0</v>
      </c>
      <c r="J147" s="87" t="s">
        <v>1120</v>
      </c>
      <c r="K147" s="87" t="s">
        <v>3718</v>
      </c>
      <c r="L147" s="87" t="s">
        <v>7952</v>
      </c>
      <c r="M147" s="56" t="s">
        <v>6879</v>
      </c>
      <c r="N147" s="87" t="s">
        <v>46</v>
      </c>
      <c r="O147" s="56" t="s">
        <v>9785</v>
      </c>
      <c r="P147" s="87">
        <v>2019</v>
      </c>
      <c r="Q147" s="87">
        <v>1900490</v>
      </c>
      <c r="R147" s="87" t="s">
        <v>4851</v>
      </c>
    </row>
    <row r="148" spans="1:18">
      <c r="A148" s="87" t="s">
        <v>9788</v>
      </c>
      <c r="B148" s="87" t="s">
        <v>341</v>
      </c>
      <c r="C148" s="87" t="s">
        <v>9784</v>
      </c>
      <c r="D148" s="150">
        <v>15000</v>
      </c>
      <c r="E148" s="150">
        <v>-520.85</v>
      </c>
      <c r="F148" s="150">
        <v>14479.15</v>
      </c>
      <c r="G148" s="150">
        <v>-104.17</v>
      </c>
      <c r="H148" s="151">
        <v>43862</v>
      </c>
      <c r="I148" s="87">
        <v>0</v>
      </c>
      <c r="J148" s="87" t="s">
        <v>1120</v>
      </c>
      <c r="K148" s="87" t="s">
        <v>3718</v>
      </c>
      <c r="L148" s="87" t="s">
        <v>7952</v>
      </c>
      <c r="M148" s="56" t="s">
        <v>6879</v>
      </c>
      <c r="N148" s="87" t="s">
        <v>46</v>
      </c>
      <c r="O148" s="56" t="s">
        <v>9785</v>
      </c>
      <c r="P148" s="87">
        <v>2019</v>
      </c>
      <c r="Q148" s="87">
        <v>1900490</v>
      </c>
      <c r="R148" s="87" t="s">
        <v>4851</v>
      </c>
    </row>
    <row r="149" spans="1:18">
      <c r="A149" s="87" t="s">
        <v>9789</v>
      </c>
      <c r="B149" s="87" t="s">
        <v>341</v>
      </c>
      <c r="C149" s="87" t="s">
        <v>9784</v>
      </c>
      <c r="D149" s="150">
        <v>15000</v>
      </c>
      <c r="E149" s="150">
        <v>-520.85</v>
      </c>
      <c r="F149" s="150">
        <v>14479.15</v>
      </c>
      <c r="G149" s="150">
        <v>-104.17</v>
      </c>
      <c r="H149" s="151">
        <v>43862</v>
      </c>
      <c r="I149" s="87">
        <v>0</v>
      </c>
      <c r="J149" s="87" t="s">
        <v>1120</v>
      </c>
      <c r="K149" s="87" t="s">
        <v>3718</v>
      </c>
      <c r="L149" s="87" t="s">
        <v>7952</v>
      </c>
      <c r="M149" s="56" t="s">
        <v>6879</v>
      </c>
      <c r="N149" s="87" t="s">
        <v>46</v>
      </c>
      <c r="O149" s="56" t="s">
        <v>9785</v>
      </c>
      <c r="P149" s="87">
        <v>2019</v>
      </c>
      <c r="Q149" s="87">
        <v>1900490</v>
      </c>
      <c r="R149" s="87" t="s">
        <v>4851</v>
      </c>
    </row>
    <row r="150" spans="1:18">
      <c r="A150" s="87" t="s">
        <v>9790</v>
      </c>
      <c r="B150" s="87" t="s">
        <v>341</v>
      </c>
      <c r="C150" s="87" t="s">
        <v>9784</v>
      </c>
      <c r="D150" s="150">
        <v>15000</v>
      </c>
      <c r="E150" s="150">
        <v>-520.85</v>
      </c>
      <c r="F150" s="150">
        <v>14479.15</v>
      </c>
      <c r="G150" s="150">
        <v>-104.17</v>
      </c>
      <c r="H150" s="151">
        <v>43862</v>
      </c>
      <c r="I150" s="87">
        <v>0</v>
      </c>
      <c r="J150" s="87" t="s">
        <v>1120</v>
      </c>
      <c r="K150" s="87" t="s">
        <v>3718</v>
      </c>
      <c r="L150" s="87" t="s">
        <v>7952</v>
      </c>
      <c r="M150" s="56" t="s">
        <v>6879</v>
      </c>
      <c r="N150" s="87" t="s">
        <v>46</v>
      </c>
      <c r="O150" s="56" t="s">
        <v>9785</v>
      </c>
      <c r="P150" s="87">
        <v>2019</v>
      </c>
      <c r="Q150" s="87">
        <v>1900490</v>
      </c>
      <c r="R150" s="87" t="s">
        <v>4851</v>
      </c>
    </row>
    <row r="151" spans="1:18">
      <c r="A151" s="87" t="s">
        <v>9791</v>
      </c>
      <c r="B151" s="87" t="s">
        <v>341</v>
      </c>
      <c r="C151" s="87" t="s">
        <v>9784</v>
      </c>
      <c r="D151" s="150">
        <v>15000</v>
      </c>
      <c r="E151" s="150">
        <v>-520.85</v>
      </c>
      <c r="F151" s="150">
        <v>14479.15</v>
      </c>
      <c r="G151" s="150">
        <v>-104.17</v>
      </c>
      <c r="H151" s="151">
        <v>43862</v>
      </c>
      <c r="I151" s="87">
        <v>0</v>
      </c>
      <c r="J151" s="87" t="s">
        <v>1120</v>
      </c>
      <c r="K151" s="87" t="s">
        <v>3718</v>
      </c>
      <c r="L151" s="87" t="s">
        <v>7952</v>
      </c>
      <c r="M151" s="56" t="s">
        <v>6879</v>
      </c>
      <c r="N151" s="87" t="s">
        <v>46</v>
      </c>
      <c r="O151" s="56" t="s">
        <v>9785</v>
      </c>
      <c r="P151" s="87">
        <v>2019</v>
      </c>
      <c r="Q151" s="87">
        <v>1900490</v>
      </c>
      <c r="R151" s="87" t="s">
        <v>4851</v>
      </c>
    </row>
    <row r="152" spans="1:18">
      <c r="A152" s="87" t="s">
        <v>9792</v>
      </c>
      <c r="B152" s="87" t="s">
        <v>341</v>
      </c>
      <c r="C152" s="87" t="s">
        <v>9784</v>
      </c>
      <c r="D152" s="150">
        <v>15000</v>
      </c>
      <c r="E152" s="150">
        <v>-520.85</v>
      </c>
      <c r="F152" s="150">
        <v>14479.15</v>
      </c>
      <c r="G152" s="150">
        <v>-104.17</v>
      </c>
      <c r="H152" s="151">
        <v>43862</v>
      </c>
      <c r="I152" s="87">
        <v>0</v>
      </c>
      <c r="J152" s="87" t="s">
        <v>1120</v>
      </c>
      <c r="K152" s="87" t="s">
        <v>3718</v>
      </c>
      <c r="L152" s="87" t="s">
        <v>7952</v>
      </c>
      <c r="M152" s="56" t="s">
        <v>6879</v>
      </c>
      <c r="N152" s="87" t="s">
        <v>46</v>
      </c>
      <c r="O152" s="56" t="s">
        <v>9785</v>
      </c>
      <c r="P152" s="87">
        <v>2019</v>
      </c>
      <c r="Q152" s="87">
        <v>1900490</v>
      </c>
      <c r="R152" s="87" t="s">
        <v>4851</v>
      </c>
    </row>
    <row r="153" spans="1:18">
      <c r="A153" s="87" t="s">
        <v>9793</v>
      </c>
      <c r="B153" s="87" t="s">
        <v>341</v>
      </c>
      <c r="C153" s="87" t="s">
        <v>9784</v>
      </c>
      <c r="D153" s="150">
        <v>15000</v>
      </c>
      <c r="E153" s="150">
        <v>-520.85</v>
      </c>
      <c r="F153" s="150">
        <v>14479.15</v>
      </c>
      <c r="G153" s="150">
        <v>-104.17</v>
      </c>
      <c r="H153" s="151">
        <v>43862</v>
      </c>
      <c r="I153" s="87">
        <v>0</v>
      </c>
      <c r="J153" s="87" t="s">
        <v>1180</v>
      </c>
      <c r="K153" s="87" t="s">
        <v>3718</v>
      </c>
      <c r="L153" s="87" t="s">
        <v>9627</v>
      </c>
      <c r="M153" s="56" t="s">
        <v>6879</v>
      </c>
      <c r="N153" s="87" t="s">
        <v>41</v>
      </c>
      <c r="O153" s="56" t="s">
        <v>9785</v>
      </c>
      <c r="P153" s="87">
        <v>2019</v>
      </c>
      <c r="Q153" s="87">
        <v>1900490</v>
      </c>
      <c r="R153" s="87" t="s">
        <v>4851</v>
      </c>
    </row>
    <row r="154" spans="1:18">
      <c r="A154" s="87" t="s">
        <v>9794</v>
      </c>
      <c r="B154" s="87" t="s">
        <v>341</v>
      </c>
      <c r="C154" s="87" t="s">
        <v>9784</v>
      </c>
      <c r="D154" s="150">
        <v>15000</v>
      </c>
      <c r="E154" s="150">
        <v>-520.85</v>
      </c>
      <c r="F154" s="150">
        <v>14479.15</v>
      </c>
      <c r="G154" s="150">
        <v>-104.17</v>
      </c>
      <c r="H154" s="151">
        <v>43862</v>
      </c>
      <c r="I154" s="87">
        <v>0</v>
      </c>
      <c r="J154" s="87" t="s">
        <v>1349</v>
      </c>
      <c r="K154" s="87" t="s">
        <v>3718</v>
      </c>
      <c r="L154" s="87" t="s">
        <v>9065</v>
      </c>
      <c r="M154" s="56" t="s">
        <v>6879</v>
      </c>
      <c r="N154" s="87" t="s">
        <v>42</v>
      </c>
      <c r="O154" s="56" t="s">
        <v>9785</v>
      </c>
      <c r="P154" s="87">
        <v>2019</v>
      </c>
      <c r="Q154" s="87">
        <v>1900490</v>
      </c>
      <c r="R154" s="87" t="s">
        <v>4851</v>
      </c>
    </row>
    <row r="155" spans="1:18">
      <c r="A155" s="87" t="s">
        <v>6976</v>
      </c>
      <c r="B155" s="87" t="s">
        <v>2375</v>
      </c>
      <c r="C155" s="87" t="s">
        <v>6977</v>
      </c>
      <c r="D155" s="150">
        <v>16887.599999999999</v>
      </c>
      <c r="E155" s="150">
        <v>-703.65</v>
      </c>
      <c r="F155" s="150">
        <v>16183.95</v>
      </c>
      <c r="G155" s="150">
        <v>-117.27</v>
      </c>
      <c r="H155" s="151">
        <v>43831</v>
      </c>
      <c r="I155" s="87">
        <v>0</v>
      </c>
      <c r="J155" s="87" t="s">
        <v>3811</v>
      </c>
      <c r="K155" s="87" t="s">
        <v>3672</v>
      </c>
      <c r="L155" s="87" t="s">
        <v>3812</v>
      </c>
      <c r="M155" s="56" t="s">
        <v>4849</v>
      </c>
      <c r="N155" s="87" t="s">
        <v>2376</v>
      </c>
      <c r="O155" s="56" t="s">
        <v>6978</v>
      </c>
      <c r="P155" s="87">
        <v>2012</v>
      </c>
      <c r="Q155" s="87">
        <v>20192708</v>
      </c>
      <c r="R155" s="87" t="s">
        <v>3683</v>
      </c>
    </row>
    <row r="156" spans="1:18">
      <c r="A156" s="87" t="s">
        <v>7062</v>
      </c>
      <c r="B156" s="87" t="s">
        <v>7063</v>
      </c>
      <c r="C156" s="87" t="s">
        <v>7026</v>
      </c>
      <c r="D156" s="150">
        <v>4857.6000000000004</v>
      </c>
      <c r="E156" s="150">
        <v>-202.38</v>
      </c>
      <c r="F156" s="150">
        <v>4655.22</v>
      </c>
      <c r="G156" s="150">
        <v>-33.729999999999997</v>
      </c>
      <c r="H156" s="151">
        <v>43831</v>
      </c>
      <c r="I156" s="87">
        <v>0</v>
      </c>
      <c r="J156" s="87" t="s">
        <v>1080</v>
      </c>
      <c r="K156" s="87" t="s">
        <v>3672</v>
      </c>
      <c r="L156" s="87" t="s">
        <v>3747</v>
      </c>
      <c r="M156" s="56" t="s">
        <v>5214</v>
      </c>
      <c r="N156" s="87" t="s">
        <v>151</v>
      </c>
      <c r="O156" s="56" t="s">
        <v>6861</v>
      </c>
      <c r="P156" s="87">
        <v>2018</v>
      </c>
      <c r="Q156" s="87">
        <v>19610384</v>
      </c>
      <c r="R156" s="87" t="s">
        <v>6862</v>
      </c>
    </row>
    <row r="157" spans="1:18">
      <c r="A157" s="87" t="s">
        <v>7077</v>
      </c>
      <c r="B157" s="87" t="s">
        <v>7078</v>
      </c>
      <c r="C157" s="87" t="s">
        <v>7079</v>
      </c>
      <c r="D157" s="150">
        <v>5188</v>
      </c>
      <c r="E157" s="150">
        <v>-216.18</v>
      </c>
      <c r="F157" s="150">
        <v>4971.82</v>
      </c>
      <c r="G157" s="150">
        <v>-36.03</v>
      </c>
      <c r="H157" s="151">
        <v>43831</v>
      </c>
      <c r="I157" s="87">
        <v>0</v>
      </c>
      <c r="J157" s="87" t="s">
        <v>1391</v>
      </c>
      <c r="K157" s="87" t="s">
        <v>3672</v>
      </c>
      <c r="L157" s="87" t="s">
        <v>4249</v>
      </c>
      <c r="M157" s="56" t="s">
        <v>6419</v>
      </c>
      <c r="N157" s="87" t="s">
        <v>164</v>
      </c>
      <c r="O157" s="56" t="s">
        <v>7080</v>
      </c>
      <c r="P157" s="87">
        <v>2019</v>
      </c>
      <c r="Q157" s="87">
        <v>190186</v>
      </c>
      <c r="R157" s="87" t="s">
        <v>4373</v>
      </c>
    </row>
    <row r="158" spans="1:18">
      <c r="A158" s="87" t="s">
        <v>7480</v>
      </c>
      <c r="B158" s="87" t="s">
        <v>7481</v>
      </c>
      <c r="C158" s="87" t="s">
        <v>7482</v>
      </c>
      <c r="D158" s="150">
        <v>11910.35</v>
      </c>
      <c r="E158" s="150">
        <v>-496.26</v>
      </c>
      <c r="F158" s="150">
        <v>11414.09</v>
      </c>
      <c r="G158" s="150">
        <v>-82.71</v>
      </c>
      <c r="H158" s="151">
        <v>43831</v>
      </c>
      <c r="I158" s="87">
        <v>0</v>
      </c>
      <c r="J158" s="87" t="s">
        <v>944</v>
      </c>
      <c r="K158" s="87" t="s">
        <v>3672</v>
      </c>
      <c r="L158" s="87" t="s">
        <v>3962</v>
      </c>
      <c r="M158" s="56" t="s">
        <v>6968</v>
      </c>
      <c r="N158" s="87" t="s">
        <v>27</v>
      </c>
      <c r="O158" s="56" t="s">
        <v>7483</v>
      </c>
      <c r="P158" s="87">
        <v>2019</v>
      </c>
      <c r="Q158" s="87" t="s">
        <v>7484</v>
      </c>
      <c r="R158" s="87" t="s">
        <v>3680</v>
      </c>
    </row>
    <row r="159" spans="1:18">
      <c r="A159" s="87" t="s">
        <v>7488</v>
      </c>
      <c r="B159" s="87" t="s">
        <v>437</v>
      </c>
      <c r="C159" s="87" t="s">
        <v>7489</v>
      </c>
      <c r="D159" s="150">
        <v>1941.6</v>
      </c>
      <c r="E159" s="150">
        <v>-80.88</v>
      </c>
      <c r="F159" s="150">
        <v>1860.72</v>
      </c>
      <c r="G159" s="150">
        <v>-13.48</v>
      </c>
      <c r="H159" s="151">
        <v>43831</v>
      </c>
      <c r="I159" s="87">
        <v>0</v>
      </c>
      <c r="J159" s="87" t="s">
        <v>393</v>
      </c>
      <c r="K159" s="87" t="s">
        <v>3672</v>
      </c>
      <c r="L159" s="87" t="s">
        <v>3785</v>
      </c>
      <c r="M159" s="56" t="s">
        <v>6690</v>
      </c>
      <c r="N159" s="87" t="s">
        <v>70</v>
      </c>
      <c r="O159" s="56" t="s">
        <v>6696</v>
      </c>
      <c r="P159" s="87">
        <v>2018</v>
      </c>
      <c r="Q159" s="87">
        <v>20190951</v>
      </c>
      <c r="R159" s="87" t="s">
        <v>3683</v>
      </c>
    </row>
    <row r="160" spans="1:18">
      <c r="A160" s="87" t="s">
        <v>7519</v>
      </c>
      <c r="B160" s="87" t="s">
        <v>7520</v>
      </c>
      <c r="C160" s="87" t="s">
        <v>4987</v>
      </c>
      <c r="D160" s="150">
        <v>28705.67</v>
      </c>
      <c r="E160" s="150">
        <v>-1196.06</v>
      </c>
      <c r="F160" s="150">
        <v>27509.61</v>
      </c>
      <c r="G160" s="150">
        <v>-199.34</v>
      </c>
      <c r="H160" s="151">
        <v>43831</v>
      </c>
      <c r="I160" s="87">
        <v>0</v>
      </c>
      <c r="J160" s="87" t="s">
        <v>944</v>
      </c>
      <c r="K160" s="87" t="s">
        <v>3718</v>
      </c>
      <c r="L160" s="87" t="s">
        <v>3962</v>
      </c>
      <c r="M160" s="56" t="s">
        <v>6968</v>
      </c>
      <c r="N160" s="87" t="s">
        <v>27</v>
      </c>
      <c r="O160" s="56" t="s">
        <v>7521</v>
      </c>
      <c r="P160" s="87">
        <v>2019</v>
      </c>
      <c r="Q160" s="87" t="s">
        <v>7522</v>
      </c>
      <c r="R160" s="87" t="s">
        <v>3680</v>
      </c>
    </row>
    <row r="161" spans="1:18">
      <c r="A161" s="87" t="s">
        <v>7523</v>
      </c>
      <c r="B161" s="87" t="s">
        <v>7520</v>
      </c>
      <c r="C161" s="87" t="s">
        <v>4987</v>
      </c>
      <c r="D161" s="150">
        <v>28705.67</v>
      </c>
      <c r="E161" s="150">
        <v>-1196.06</v>
      </c>
      <c r="F161" s="150">
        <v>27509.61</v>
      </c>
      <c r="G161" s="150">
        <v>-199.34</v>
      </c>
      <c r="H161" s="151">
        <v>43831</v>
      </c>
      <c r="I161" s="87">
        <v>0</v>
      </c>
      <c r="J161" s="87" t="s">
        <v>944</v>
      </c>
      <c r="K161" s="87" t="s">
        <v>3718</v>
      </c>
      <c r="L161" s="87" t="s">
        <v>3962</v>
      </c>
      <c r="M161" s="56" t="s">
        <v>6968</v>
      </c>
      <c r="N161" s="87" t="s">
        <v>27</v>
      </c>
      <c r="O161" s="56" t="s">
        <v>7521</v>
      </c>
      <c r="P161" s="87">
        <v>2019</v>
      </c>
      <c r="Q161" s="87" t="s">
        <v>7522</v>
      </c>
      <c r="R161" s="87" t="s">
        <v>3680</v>
      </c>
    </row>
    <row r="162" spans="1:18">
      <c r="A162" s="87" t="s">
        <v>7524</v>
      </c>
      <c r="B162" s="87" t="s">
        <v>7520</v>
      </c>
      <c r="C162" s="87" t="s">
        <v>4987</v>
      </c>
      <c r="D162" s="150">
        <v>10384.299999999999</v>
      </c>
      <c r="E162" s="150">
        <v>-432.66</v>
      </c>
      <c r="F162" s="150">
        <v>9951.64</v>
      </c>
      <c r="G162" s="150">
        <v>-72.11</v>
      </c>
      <c r="H162" s="151">
        <v>43831</v>
      </c>
      <c r="I162" s="87">
        <v>0</v>
      </c>
      <c r="J162" s="87" t="s">
        <v>944</v>
      </c>
      <c r="K162" s="87" t="s">
        <v>3718</v>
      </c>
      <c r="L162" s="87" t="s">
        <v>3962</v>
      </c>
      <c r="M162" s="56" t="s">
        <v>6968</v>
      </c>
      <c r="N162" s="87" t="s">
        <v>27</v>
      </c>
      <c r="O162" s="56" t="s">
        <v>7521</v>
      </c>
      <c r="P162" s="87">
        <v>2019</v>
      </c>
      <c r="Q162" s="87" t="s">
        <v>7522</v>
      </c>
      <c r="R162" s="87" t="s">
        <v>3680</v>
      </c>
    </row>
    <row r="163" spans="1:18">
      <c r="A163" s="87" t="s">
        <v>7525</v>
      </c>
      <c r="B163" s="87" t="s">
        <v>7520</v>
      </c>
      <c r="C163" s="87" t="s">
        <v>4987</v>
      </c>
      <c r="D163" s="150">
        <v>10384.35</v>
      </c>
      <c r="E163" s="150">
        <v>-432.66</v>
      </c>
      <c r="F163" s="150">
        <v>9951.69</v>
      </c>
      <c r="G163" s="150">
        <v>-72.11</v>
      </c>
      <c r="H163" s="151">
        <v>43831</v>
      </c>
      <c r="I163" s="87">
        <v>0</v>
      </c>
      <c r="J163" s="87" t="s">
        <v>944</v>
      </c>
      <c r="K163" s="87" t="s">
        <v>3718</v>
      </c>
      <c r="L163" s="87" t="s">
        <v>3962</v>
      </c>
      <c r="M163" s="56" t="s">
        <v>6968</v>
      </c>
      <c r="N163" s="87" t="s">
        <v>27</v>
      </c>
      <c r="O163" s="56" t="s">
        <v>7521</v>
      </c>
      <c r="P163" s="87">
        <v>2019</v>
      </c>
      <c r="Q163" s="87" t="s">
        <v>7522</v>
      </c>
      <c r="R163" s="87" t="s">
        <v>3680</v>
      </c>
    </row>
    <row r="164" spans="1:18">
      <c r="A164" s="87" t="s">
        <v>7526</v>
      </c>
      <c r="B164" s="87" t="s">
        <v>7527</v>
      </c>
      <c r="C164" s="87" t="s">
        <v>7528</v>
      </c>
      <c r="D164" s="150">
        <v>43608</v>
      </c>
      <c r="E164" s="150">
        <v>-1816.98</v>
      </c>
      <c r="F164" s="150">
        <v>41791.019999999997</v>
      </c>
      <c r="G164" s="150">
        <v>-302.83</v>
      </c>
      <c r="H164" s="151">
        <v>43831</v>
      </c>
      <c r="I164" s="87">
        <v>0</v>
      </c>
      <c r="J164" s="87" t="s">
        <v>944</v>
      </c>
      <c r="K164" s="87" t="s">
        <v>3718</v>
      </c>
      <c r="L164" s="87" t="s">
        <v>3962</v>
      </c>
      <c r="M164" s="56" t="s">
        <v>6968</v>
      </c>
      <c r="N164" s="87" t="s">
        <v>27</v>
      </c>
      <c r="O164" s="56" t="s">
        <v>7521</v>
      </c>
      <c r="P164" s="87">
        <v>2019</v>
      </c>
      <c r="Q164" s="87" t="s">
        <v>7529</v>
      </c>
      <c r="R164" s="87" t="s">
        <v>3680</v>
      </c>
    </row>
    <row r="165" spans="1:18">
      <c r="A165" s="87" t="s">
        <v>9615</v>
      </c>
      <c r="B165" s="87" t="s">
        <v>9616</v>
      </c>
      <c r="C165" s="87" t="s">
        <v>9617</v>
      </c>
      <c r="D165" s="150">
        <v>47280</v>
      </c>
      <c r="E165" s="150">
        <v>-1969.98</v>
      </c>
      <c r="F165" s="150">
        <v>45310.02</v>
      </c>
      <c r="G165" s="150">
        <v>-328.33</v>
      </c>
      <c r="H165" s="151">
        <v>43831</v>
      </c>
      <c r="I165" s="87">
        <v>0</v>
      </c>
      <c r="J165" s="87" t="s">
        <v>8129</v>
      </c>
      <c r="K165" s="87" t="s">
        <v>3672</v>
      </c>
      <c r="L165" s="87" t="s">
        <v>8130</v>
      </c>
      <c r="M165" s="56" t="s">
        <v>9618</v>
      </c>
      <c r="N165" s="87" t="s">
        <v>18</v>
      </c>
      <c r="O165" s="56" t="s">
        <v>9619</v>
      </c>
      <c r="P165" s="87">
        <v>2019</v>
      </c>
      <c r="Q165" s="87">
        <v>190110003</v>
      </c>
      <c r="R165" s="87" t="s">
        <v>4359</v>
      </c>
    </row>
    <row r="166" spans="1:18">
      <c r="A166" s="87" t="s">
        <v>9636</v>
      </c>
      <c r="B166" s="87" t="s">
        <v>1773</v>
      </c>
      <c r="C166" s="87" t="s">
        <v>9637</v>
      </c>
      <c r="D166" s="150">
        <v>47880</v>
      </c>
      <c r="E166" s="150">
        <v>-1995</v>
      </c>
      <c r="F166" s="150">
        <v>45885</v>
      </c>
      <c r="G166" s="150">
        <v>-332.5</v>
      </c>
      <c r="H166" s="151">
        <v>43831</v>
      </c>
      <c r="I166" s="87">
        <v>0</v>
      </c>
      <c r="J166" s="87" t="s">
        <v>674</v>
      </c>
      <c r="K166" s="87" t="s">
        <v>3672</v>
      </c>
      <c r="L166" s="87" t="s">
        <v>7663</v>
      </c>
      <c r="M166" s="56" t="s">
        <v>9638</v>
      </c>
      <c r="N166" s="87" t="s">
        <v>94</v>
      </c>
      <c r="O166" s="56" t="s">
        <v>9639</v>
      </c>
      <c r="P166" s="87">
        <v>2019</v>
      </c>
      <c r="Q166" s="87">
        <v>19010123</v>
      </c>
      <c r="R166" s="87" t="s">
        <v>3676</v>
      </c>
    </row>
    <row r="167" spans="1:18">
      <c r="A167" s="87" t="s">
        <v>9679</v>
      </c>
      <c r="B167" s="87" t="s">
        <v>7050</v>
      </c>
      <c r="C167" s="87" t="s">
        <v>9680</v>
      </c>
      <c r="D167" s="150">
        <v>5354.4</v>
      </c>
      <c r="E167" s="150">
        <v>-223.08</v>
      </c>
      <c r="F167" s="150">
        <v>5131.32</v>
      </c>
      <c r="G167" s="150">
        <v>-37.18</v>
      </c>
      <c r="H167" s="151">
        <v>43831</v>
      </c>
      <c r="I167" s="87">
        <v>0</v>
      </c>
      <c r="J167" s="87" t="s">
        <v>315</v>
      </c>
      <c r="K167" s="87" t="s">
        <v>3672</v>
      </c>
      <c r="L167" s="87" t="s">
        <v>7984</v>
      </c>
      <c r="M167" s="56" t="s">
        <v>4849</v>
      </c>
      <c r="N167" s="87" t="s">
        <v>29</v>
      </c>
      <c r="O167" s="56" t="s">
        <v>9681</v>
      </c>
      <c r="P167" s="87">
        <v>2019</v>
      </c>
      <c r="Q167" s="87">
        <v>20192710</v>
      </c>
      <c r="R167" s="87" t="s">
        <v>3694</v>
      </c>
    </row>
    <row r="168" spans="1:18">
      <c r="A168" s="87" t="s">
        <v>9696</v>
      </c>
      <c r="B168" s="87" t="s">
        <v>2448</v>
      </c>
      <c r="C168" s="87" t="s">
        <v>9697</v>
      </c>
      <c r="D168" s="150">
        <v>16440</v>
      </c>
      <c r="E168" s="150">
        <v>-685.02</v>
      </c>
      <c r="F168" s="150">
        <v>15754.98</v>
      </c>
      <c r="G168" s="150">
        <v>-114.17</v>
      </c>
      <c r="H168" s="151">
        <v>43831</v>
      </c>
      <c r="I168" s="87">
        <v>0</v>
      </c>
      <c r="J168" s="87" t="s">
        <v>698</v>
      </c>
      <c r="K168" s="87" t="s">
        <v>3672</v>
      </c>
      <c r="L168" s="87" t="s">
        <v>3761</v>
      </c>
      <c r="M168" s="56" t="s">
        <v>4803</v>
      </c>
      <c r="N168" s="87" t="s">
        <v>56</v>
      </c>
      <c r="O168" s="56" t="s">
        <v>6706</v>
      </c>
      <c r="P168" s="87">
        <v>2019</v>
      </c>
      <c r="Q168" s="87">
        <v>20191375.204700001</v>
      </c>
      <c r="R168" s="87" t="s">
        <v>3680</v>
      </c>
    </row>
    <row r="169" spans="1:18">
      <c r="A169" s="87" t="s">
        <v>9703</v>
      </c>
      <c r="B169" s="87" t="s">
        <v>9704</v>
      </c>
      <c r="C169" s="87" t="s">
        <v>9705</v>
      </c>
      <c r="D169" s="150">
        <v>259980</v>
      </c>
      <c r="E169" s="150">
        <v>-10832.52</v>
      </c>
      <c r="F169" s="150">
        <v>249147.48</v>
      </c>
      <c r="G169" s="150">
        <v>-1805.42</v>
      </c>
      <c r="H169" s="151">
        <v>43831</v>
      </c>
      <c r="I169" s="87">
        <v>0</v>
      </c>
      <c r="J169" s="87" t="s">
        <v>679</v>
      </c>
      <c r="K169" s="87" t="s">
        <v>3718</v>
      </c>
      <c r="L169" s="87" t="s">
        <v>3673</v>
      </c>
      <c r="M169" s="56" t="s">
        <v>6835</v>
      </c>
      <c r="N169" s="87" t="s">
        <v>59</v>
      </c>
      <c r="O169" s="56" t="s">
        <v>9706</v>
      </c>
      <c r="P169" s="87">
        <v>2018</v>
      </c>
      <c r="Q169" s="87">
        <v>619263</v>
      </c>
      <c r="R169" s="87" t="s">
        <v>3780</v>
      </c>
    </row>
    <row r="170" spans="1:18">
      <c r="A170" s="87" t="s">
        <v>9712</v>
      </c>
      <c r="B170" s="87" t="s">
        <v>9713</v>
      </c>
      <c r="C170" s="87" t="s">
        <v>6019</v>
      </c>
      <c r="D170" s="150">
        <v>2177.88</v>
      </c>
      <c r="E170" s="150">
        <v>-90.72</v>
      </c>
      <c r="F170" s="150">
        <v>2087.16</v>
      </c>
      <c r="G170" s="150">
        <v>-15.12</v>
      </c>
      <c r="H170" s="151">
        <v>43831</v>
      </c>
      <c r="I170" s="87">
        <v>0</v>
      </c>
      <c r="J170" s="87" t="s">
        <v>698</v>
      </c>
      <c r="K170" s="87" t="s">
        <v>3672</v>
      </c>
      <c r="L170" s="87" t="s">
        <v>3761</v>
      </c>
      <c r="M170" s="56" t="s">
        <v>5214</v>
      </c>
      <c r="N170" s="87" t="s">
        <v>56</v>
      </c>
      <c r="O170" s="56" t="s">
        <v>9714</v>
      </c>
      <c r="P170" s="87">
        <v>2018</v>
      </c>
      <c r="Q170" s="87">
        <v>19612249</v>
      </c>
      <c r="R170" s="87" t="s">
        <v>3676</v>
      </c>
    </row>
    <row r="171" spans="1:18">
      <c r="A171" s="87" t="s">
        <v>9715</v>
      </c>
      <c r="B171" s="87" t="s">
        <v>9713</v>
      </c>
      <c r="C171" s="87" t="s">
        <v>6019</v>
      </c>
      <c r="D171" s="150">
        <v>2177.88</v>
      </c>
      <c r="E171" s="150">
        <v>-90.72</v>
      </c>
      <c r="F171" s="150">
        <v>2087.16</v>
      </c>
      <c r="G171" s="150">
        <v>-15.12</v>
      </c>
      <c r="H171" s="151">
        <v>43831</v>
      </c>
      <c r="I171" s="87">
        <v>0</v>
      </c>
      <c r="J171" s="87" t="s">
        <v>698</v>
      </c>
      <c r="K171" s="87" t="s">
        <v>3672</v>
      </c>
      <c r="L171" s="87" t="s">
        <v>3761</v>
      </c>
      <c r="M171" s="56" t="s">
        <v>5214</v>
      </c>
      <c r="N171" s="87" t="s">
        <v>56</v>
      </c>
      <c r="O171" s="56" t="s">
        <v>9714</v>
      </c>
      <c r="P171" s="87">
        <v>2017</v>
      </c>
      <c r="Q171" s="87">
        <v>19612249</v>
      </c>
      <c r="R171" s="87" t="s">
        <v>3676</v>
      </c>
    </row>
    <row r="172" spans="1:18">
      <c r="A172" s="87" t="s">
        <v>9722</v>
      </c>
      <c r="B172" s="87" t="s">
        <v>1035</v>
      </c>
      <c r="C172" s="87" t="s">
        <v>9723</v>
      </c>
      <c r="D172" s="150">
        <v>2958</v>
      </c>
      <c r="E172" s="150">
        <v>-123.24</v>
      </c>
      <c r="F172" s="150">
        <v>2834.76</v>
      </c>
      <c r="G172" s="150">
        <v>-20.54</v>
      </c>
      <c r="H172" s="151">
        <v>43831</v>
      </c>
      <c r="I172" s="87">
        <v>0</v>
      </c>
      <c r="J172" s="87" t="s">
        <v>738</v>
      </c>
      <c r="K172" s="87" t="s">
        <v>3672</v>
      </c>
      <c r="L172" s="87" t="s">
        <v>4206</v>
      </c>
      <c r="M172" s="56" t="s">
        <v>5127</v>
      </c>
      <c r="N172" s="87" t="s">
        <v>120</v>
      </c>
      <c r="O172" s="56" t="s">
        <v>9724</v>
      </c>
      <c r="P172" s="87">
        <v>2018</v>
      </c>
      <c r="Q172" s="87">
        <v>2019091469</v>
      </c>
      <c r="R172" s="87" t="s">
        <v>3676</v>
      </c>
    </row>
    <row r="173" spans="1:18">
      <c r="A173" s="87" t="s">
        <v>9725</v>
      </c>
      <c r="B173" s="87" t="s">
        <v>9726</v>
      </c>
      <c r="C173" s="87" t="s">
        <v>6955</v>
      </c>
      <c r="D173" s="150">
        <v>2796</v>
      </c>
      <c r="E173" s="150">
        <v>-116.52</v>
      </c>
      <c r="F173" s="150">
        <v>2679.48</v>
      </c>
      <c r="G173" s="150">
        <v>-19.420000000000002</v>
      </c>
      <c r="H173" s="151">
        <v>43831</v>
      </c>
      <c r="I173" s="87">
        <v>0</v>
      </c>
      <c r="J173" s="87" t="s">
        <v>484</v>
      </c>
      <c r="K173" s="87" t="s">
        <v>3672</v>
      </c>
      <c r="L173" s="87" t="s">
        <v>3810</v>
      </c>
      <c r="M173" s="56" t="s">
        <v>6669</v>
      </c>
      <c r="N173" s="87" t="s">
        <v>30</v>
      </c>
      <c r="O173" s="56" t="s">
        <v>9727</v>
      </c>
      <c r="P173" s="87">
        <v>2019</v>
      </c>
      <c r="Q173" s="87">
        <v>419684</v>
      </c>
      <c r="R173" s="87" t="s">
        <v>3751</v>
      </c>
    </row>
    <row r="174" spans="1:18">
      <c r="A174" s="87" t="s">
        <v>9728</v>
      </c>
      <c r="B174" s="87" t="s">
        <v>9726</v>
      </c>
      <c r="C174" s="87" t="s">
        <v>6955</v>
      </c>
      <c r="D174" s="150">
        <v>2796</v>
      </c>
      <c r="E174" s="150">
        <v>-116.52</v>
      </c>
      <c r="F174" s="150">
        <v>2679.48</v>
      </c>
      <c r="G174" s="150">
        <v>-19.420000000000002</v>
      </c>
      <c r="H174" s="151">
        <v>43831</v>
      </c>
      <c r="I174" s="87">
        <v>0</v>
      </c>
      <c r="J174" s="87" t="s">
        <v>484</v>
      </c>
      <c r="K174" s="87" t="s">
        <v>3672</v>
      </c>
      <c r="L174" s="87" t="s">
        <v>3810</v>
      </c>
      <c r="M174" s="56" t="s">
        <v>6669</v>
      </c>
      <c r="N174" s="87" t="s">
        <v>30</v>
      </c>
      <c r="O174" s="56" t="s">
        <v>9727</v>
      </c>
      <c r="P174" s="87">
        <v>2019</v>
      </c>
      <c r="Q174" s="87">
        <v>419714</v>
      </c>
      <c r="R174" s="87" t="s">
        <v>3751</v>
      </c>
    </row>
    <row r="175" spans="1:18">
      <c r="A175" s="87" t="s">
        <v>9736</v>
      </c>
      <c r="B175" s="87" t="s">
        <v>9737</v>
      </c>
      <c r="C175" s="87" t="s">
        <v>6560</v>
      </c>
      <c r="D175" s="150">
        <v>141247</v>
      </c>
      <c r="E175" s="150">
        <v>-5885.28</v>
      </c>
      <c r="F175" s="150">
        <v>135361.72</v>
      </c>
      <c r="G175" s="150">
        <v>-980.88</v>
      </c>
      <c r="H175" s="151">
        <v>43831</v>
      </c>
      <c r="I175" s="87">
        <v>0</v>
      </c>
      <c r="J175" s="87" t="s">
        <v>315</v>
      </c>
      <c r="K175" s="87" t="s">
        <v>3672</v>
      </c>
      <c r="L175" s="87" t="s">
        <v>7984</v>
      </c>
      <c r="M175" s="56" t="s">
        <v>6419</v>
      </c>
      <c r="N175" s="87" t="s">
        <v>29</v>
      </c>
      <c r="O175" s="56" t="s">
        <v>9738</v>
      </c>
      <c r="P175" s="87">
        <v>2019</v>
      </c>
      <c r="Q175" s="87">
        <v>190725.19085799999</v>
      </c>
      <c r="R175" s="87" t="s">
        <v>4922</v>
      </c>
    </row>
    <row r="176" spans="1:18">
      <c r="A176" s="87" t="s">
        <v>9763</v>
      </c>
      <c r="B176" s="87" t="s">
        <v>9764</v>
      </c>
      <c r="C176" s="87" t="s">
        <v>9765</v>
      </c>
      <c r="D176" s="150">
        <v>3624</v>
      </c>
      <c r="E176" s="150">
        <v>-151.02000000000001</v>
      </c>
      <c r="F176" s="150">
        <v>3472.98</v>
      </c>
      <c r="G176" s="150">
        <v>-25.17</v>
      </c>
      <c r="H176" s="151">
        <v>43831</v>
      </c>
      <c r="I176" s="87">
        <v>0</v>
      </c>
      <c r="J176" s="87" t="s">
        <v>3717</v>
      </c>
      <c r="K176" s="87" t="s">
        <v>3672</v>
      </c>
      <c r="L176" s="87" t="s">
        <v>9766</v>
      </c>
      <c r="M176" s="56" t="s">
        <v>9767</v>
      </c>
      <c r="N176" s="87" t="s">
        <v>162</v>
      </c>
      <c r="O176" s="56" t="s">
        <v>9768</v>
      </c>
      <c r="P176" s="87">
        <v>2019</v>
      </c>
      <c r="Q176" s="87">
        <v>201913079</v>
      </c>
      <c r="R176" s="87" t="s">
        <v>4359</v>
      </c>
    </row>
    <row r="177" spans="1:18">
      <c r="A177" s="87" t="s">
        <v>9769</v>
      </c>
      <c r="B177" s="87" t="s">
        <v>9764</v>
      </c>
      <c r="C177" s="87" t="s">
        <v>9765</v>
      </c>
      <c r="D177" s="150">
        <v>3624</v>
      </c>
      <c r="E177" s="150">
        <v>-151.02000000000001</v>
      </c>
      <c r="F177" s="150">
        <v>3472.98</v>
      </c>
      <c r="G177" s="150">
        <v>-25.17</v>
      </c>
      <c r="H177" s="151">
        <v>43831</v>
      </c>
      <c r="I177" s="87">
        <v>0</v>
      </c>
      <c r="J177" s="87" t="s">
        <v>3717</v>
      </c>
      <c r="K177" s="87" t="s">
        <v>3672</v>
      </c>
      <c r="L177" s="87" t="s">
        <v>9766</v>
      </c>
      <c r="M177" s="56" t="s">
        <v>9767</v>
      </c>
      <c r="N177" s="87" t="s">
        <v>162</v>
      </c>
      <c r="O177" s="56" t="s">
        <v>9768</v>
      </c>
      <c r="P177" s="87">
        <v>2019</v>
      </c>
      <c r="Q177" s="87">
        <v>201913079</v>
      </c>
      <c r="R177" s="87" t="s">
        <v>4359</v>
      </c>
    </row>
    <row r="178" spans="1:18">
      <c r="A178" s="87" t="s">
        <v>9770</v>
      </c>
      <c r="B178" s="87" t="s">
        <v>7050</v>
      </c>
      <c r="C178" s="87" t="s">
        <v>9680</v>
      </c>
      <c r="D178" s="150">
        <v>5354.4</v>
      </c>
      <c r="E178" s="150">
        <v>-223.08</v>
      </c>
      <c r="F178" s="150">
        <v>5131.32</v>
      </c>
      <c r="G178" s="150">
        <v>-37.18</v>
      </c>
      <c r="H178" s="151">
        <v>43831</v>
      </c>
      <c r="I178" s="87">
        <v>0</v>
      </c>
      <c r="J178" s="87" t="s">
        <v>315</v>
      </c>
      <c r="K178" s="87" t="s">
        <v>3672</v>
      </c>
      <c r="L178" s="87" t="s">
        <v>7984</v>
      </c>
      <c r="M178" s="56" t="s">
        <v>4849</v>
      </c>
      <c r="N178" s="87" t="s">
        <v>29</v>
      </c>
      <c r="O178" s="56" t="s">
        <v>9771</v>
      </c>
      <c r="P178" s="87">
        <v>2019</v>
      </c>
      <c r="Q178" s="87">
        <v>20192709</v>
      </c>
      <c r="R178" s="87" t="s">
        <v>3694</v>
      </c>
    </row>
    <row r="179" spans="1:18">
      <c r="A179" s="87" t="s">
        <v>9772</v>
      </c>
      <c r="B179" s="87" t="s">
        <v>7947</v>
      </c>
      <c r="C179" s="87" t="s">
        <v>7026</v>
      </c>
      <c r="D179" s="150">
        <v>5184.76</v>
      </c>
      <c r="E179" s="150">
        <v>-216.06</v>
      </c>
      <c r="F179" s="150">
        <v>4968.7</v>
      </c>
      <c r="G179" s="150">
        <v>-36.01</v>
      </c>
      <c r="H179" s="151">
        <v>43831</v>
      </c>
      <c r="I179" s="87">
        <v>0</v>
      </c>
      <c r="J179" s="87" t="s">
        <v>580</v>
      </c>
      <c r="K179" s="87" t="s">
        <v>3672</v>
      </c>
      <c r="L179" s="87" t="s">
        <v>4162</v>
      </c>
      <c r="M179" s="56" t="s">
        <v>5214</v>
      </c>
      <c r="N179" s="87" t="s">
        <v>36</v>
      </c>
      <c r="O179" s="56" t="s">
        <v>9773</v>
      </c>
      <c r="P179" s="87">
        <v>2019</v>
      </c>
      <c r="Q179" s="87">
        <v>196222910</v>
      </c>
      <c r="R179" s="87" t="s">
        <v>6862</v>
      </c>
    </row>
    <row r="180" spans="1:18">
      <c r="A180" s="87" t="s">
        <v>9774</v>
      </c>
      <c r="B180" s="87" t="s">
        <v>7947</v>
      </c>
      <c r="C180" s="87" t="s">
        <v>7026</v>
      </c>
      <c r="D180" s="150">
        <v>5184.76</v>
      </c>
      <c r="E180" s="150">
        <v>-216.06</v>
      </c>
      <c r="F180" s="150">
        <v>4968.7</v>
      </c>
      <c r="G180" s="150">
        <v>-36.01</v>
      </c>
      <c r="H180" s="151">
        <v>43831</v>
      </c>
      <c r="I180" s="87">
        <v>0</v>
      </c>
      <c r="J180" s="87" t="s">
        <v>580</v>
      </c>
      <c r="K180" s="87" t="s">
        <v>3672</v>
      </c>
      <c r="L180" s="87" t="s">
        <v>4162</v>
      </c>
      <c r="M180" s="56" t="s">
        <v>5214</v>
      </c>
      <c r="N180" s="87" t="s">
        <v>36</v>
      </c>
      <c r="O180" s="56" t="s">
        <v>9773</v>
      </c>
      <c r="P180" s="87">
        <v>2019</v>
      </c>
      <c r="Q180" s="87">
        <v>19622436</v>
      </c>
      <c r="R180" s="87" t="s">
        <v>6862</v>
      </c>
    </row>
    <row r="181" spans="1:18">
      <c r="A181" s="87" t="s">
        <v>9775</v>
      </c>
      <c r="B181" s="87" t="s">
        <v>9776</v>
      </c>
      <c r="C181" s="87" t="s">
        <v>9777</v>
      </c>
      <c r="D181" s="150">
        <v>6744</v>
      </c>
      <c r="E181" s="150">
        <v>-280.98</v>
      </c>
      <c r="F181" s="150">
        <v>6463.02</v>
      </c>
      <c r="G181" s="150">
        <v>-46.83</v>
      </c>
      <c r="H181" s="151">
        <v>43831</v>
      </c>
      <c r="I181" s="87">
        <v>0</v>
      </c>
      <c r="J181" s="87" t="s">
        <v>493</v>
      </c>
      <c r="K181" s="87" t="s">
        <v>3672</v>
      </c>
      <c r="L181" s="87" t="s">
        <v>9778</v>
      </c>
      <c r="M181" s="56" t="s">
        <v>4849</v>
      </c>
      <c r="N181" s="87" t="s">
        <v>55</v>
      </c>
      <c r="O181" s="56" t="s">
        <v>9779</v>
      </c>
      <c r="P181" s="87">
        <v>2019</v>
      </c>
      <c r="Q181" s="87">
        <v>20192707</v>
      </c>
      <c r="R181" s="87" t="s">
        <v>4851</v>
      </c>
    </row>
    <row r="182" spans="1:18">
      <c r="A182" s="87" t="s">
        <v>9780</v>
      </c>
      <c r="B182" s="87" t="s">
        <v>9776</v>
      </c>
      <c r="C182" s="87" t="s">
        <v>9781</v>
      </c>
      <c r="D182" s="150">
        <v>6744</v>
      </c>
      <c r="E182" s="150">
        <v>-280.98</v>
      </c>
      <c r="F182" s="150">
        <v>6463.02</v>
      </c>
      <c r="G182" s="150">
        <v>-46.83</v>
      </c>
      <c r="H182" s="151">
        <v>43831</v>
      </c>
      <c r="I182" s="87">
        <v>0</v>
      </c>
      <c r="J182" s="87" t="s">
        <v>2961</v>
      </c>
      <c r="K182" s="87" t="s">
        <v>3672</v>
      </c>
      <c r="L182" s="87" t="s">
        <v>8653</v>
      </c>
      <c r="M182" s="56" t="s">
        <v>4849</v>
      </c>
      <c r="N182" s="87" t="s">
        <v>170</v>
      </c>
      <c r="O182" s="56" t="s">
        <v>9782</v>
      </c>
      <c r="P182" s="87">
        <v>2019</v>
      </c>
      <c r="Q182" s="87">
        <v>20192707</v>
      </c>
      <c r="R182" s="87" t="s">
        <v>4851</v>
      </c>
    </row>
    <row r="183" spans="1:18">
      <c r="A183" s="87" t="s">
        <v>7560</v>
      </c>
      <c r="B183" s="87" t="s">
        <v>7561</v>
      </c>
      <c r="C183" s="87" t="s">
        <v>7562</v>
      </c>
      <c r="D183" s="150">
        <v>6296.88</v>
      </c>
      <c r="E183" s="150">
        <v>-393.57</v>
      </c>
      <c r="F183" s="150">
        <v>5903.31</v>
      </c>
      <c r="G183" s="150">
        <v>-43.73</v>
      </c>
      <c r="H183" s="151">
        <v>43800</v>
      </c>
      <c r="I183" s="87">
        <v>0</v>
      </c>
      <c r="J183" s="87" t="s">
        <v>944</v>
      </c>
      <c r="K183" s="87" t="s">
        <v>3672</v>
      </c>
      <c r="L183" s="87" t="s">
        <v>3962</v>
      </c>
      <c r="M183" s="56" t="s">
        <v>5214</v>
      </c>
      <c r="N183" s="87" t="s">
        <v>27</v>
      </c>
      <c r="O183" s="56" t="s">
        <v>7563</v>
      </c>
      <c r="P183" s="87">
        <v>2019</v>
      </c>
      <c r="Q183" s="87">
        <v>19610057</v>
      </c>
      <c r="R183" s="87" t="s">
        <v>3676</v>
      </c>
    </row>
    <row r="184" spans="1:18">
      <c r="A184" s="87" t="s">
        <v>7564</v>
      </c>
      <c r="B184" s="87" t="s">
        <v>7565</v>
      </c>
      <c r="C184" s="87" t="s">
        <v>7566</v>
      </c>
      <c r="D184" s="150">
        <v>5950.8</v>
      </c>
      <c r="E184" s="150">
        <v>-289.27999999999997</v>
      </c>
      <c r="F184" s="150">
        <v>5661.52</v>
      </c>
      <c r="G184" s="150">
        <v>-41.33</v>
      </c>
      <c r="H184" s="151">
        <v>43800</v>
      </c>
      <c r="I184" s="87">
        <v>0</v>
      </c>
      <c r="J184" s="87" t="s">
        <v>944</v>
      </c>
      <c r="K184" s="87" t="s">
        <v>3672</v>
      </c>
      <c r="L184" s="87" t="s">
        <v>3962</v>
      </c>
      <c r="M184" s="56" t="s">
        <v>6905</v>
      </c>
      <c r="N184" s="87" t="s">
        <v>27</v>
      </c>
      <c r="O184" s="56" t="s">
        <v>6906</v>
      </c>
      <c r="P184" s="87">
        <v>2019</v>
      </c>
      <c r="Q184" s="87">
        <v>11900072</v>
      </c>
      <c r="R184" s="87" t="s">
        <v>3680</v>
      </c>
    </row>
    <row r="185" spans="1:18">
      <c r="A185" s="87" t="s">
        <v>7567</v>
      </c>
      <c r="B185" s="87" t="s">
        <v>7568</v>
      </c>
      <c r="C185" s="87" t="s">
        <v>6904</v>
      </c>
      <c r="D185" s="150">
        <v>6113.81</v>
      </c>
      <c r="E185" s="150">
        <v>-297.22000000000003</v>
      </c>
      <c r="F185" s="150">
        <v>5816.59</v>
      </c>
      <c r="G185" s="150">
        <v>-42.46</v>
      </c>
      <c r="H185" s="151">
        <v>43800</v>
      </c>
      <c r="I185" s="87">
        <v>0</v>
      </c>
      <c r="J185" s="87" t="s">
        <v>1373</v>
      </c>
      <c r="K185" s="87" t="s">
        <v>3672</v>
      </c>
      <c r="L185" s="87" t="s">
        <v>3892</v>
      </c>
      <c r="M185" s="56" t="s">
        <v>6905</v>
      </c>
      <c r="N185" s="87" t="s">
        <v>156</v>
      </c>
      <c r="O185" s="56" t="s">
        <v>7569</v>
      </c>
      <c r="P185" s="87">
        <v>2019</v>
      </c>
      <c r="Q185" s="87">
        <v>11900114</v>
      </c>
      <c r="R185" s="87" t="s">
        <v>3680</v>
      </c>
    </row>
    <row r="186" spans="1:18">
      <c r="A186" s="87" t="s">
        <v>7570</v>
      </c>
      <c r="B186" s="87" t="s">
        <v>7568</v>
      </c>
      <c r="C186" s="87" t="s">
        <v>6904</v>
      </c>
      <c r="D186" s="150">
        <v>6113.81</v>
      </c>
      <c r="E186" s="150">
        <v>-297.22000000000003</v>
      </c>
      <c r="F186" s="150">
        <v>5816.59</v>
      </c>
      <c r="G186" s="150">
        <v>-42.46</v>
      </c>
      <c r="H186" s="151">
        <v>43800</v>
      </c>
      <c r="I186" s="87">
        <v>0</v>
      </c>
      <c r="J186" s="87" t="s">
        <v>689</v>
      </c>
      <c r="K186" s="87" t="s">
        <v>3672</v>
      </c>
      <c r="L186" s="87" t="s">
        <v>3994</v>
      </c>
      <c r="M186" s="56" t="s">
        <v>6905</v>
      </c>
      <c r="N186" s="87" t="s">
        <v>28</v>
      </c>
      <c r="O186" s="56" t="s">
        <v>7569</v>
      </c>
      <c r="P186" s="87">
        <v>2019</v>
      </c>
      <c r="Q186" s="87">
        <v>11900113</v>
      </c>
      <c r="R186" s="87" t="s">
        <v>3680</v>
      </c>
    </row>
    <row r="187" spans="1:18">
      <c r="A187" s="87" t="s">
        <v>7571</v>
      </c>
      <c r="B187" s="87" t="s">
        <v>7572</v>
      </c>
      <c r="C187" s="87" t="s">
        <v>7573</v>
      </c>
      <c r="D187" s="150">
        <v>2821.2</v>
      </c>
      <c r="E187" s="150">
        <v>-137.13</v>
      </c>
      <c r="F187" s="150">
        <v>2684.07</v>
      </c>
      <c r="G187" s="150">
        <v>-19.59</v>
      </c>
      <c r="H187" s="151">
        <v>43800</v>
      </c>
      <c r="I187" s="87">
        <v>0</v>
      </c>
      <c r="J187" s="87" t="s">
        <v>328</v>
      </c>
      <c r="K187" s="87" t="s">
        <v>3672</v>
      </c>
      <c r="L187" s="87" t="s">
        <v>4511</v>
      </c>
      <c r="M187" s="56" t="s">
        <v>7091</v>
      </c>
      <c r="N187" s="87" t="s">
        <v>35</v>
      </c>
      <c r="O187" s="56" t="s">
        <v>7574</v>
      </c>
      <c r="P187" s="87">
        <v>2019</v>
      </c>
      <c r="Q187" s="87">
        <v>190100187</v>
      </c>
      <c r="R187" s="87" t="s">
        <v>4359</v>
      </c>
    </row>
    <row r="188" spans="1:18">
      <c r="A188" s="87" t="s">
        <v>7575</v>
      </c>
      <c r="B188" s="87" t="s">
        <v>7576</v>
      </c>
      <c r="C188" s="87" t="s">
        <v>7577</v>
      </c>
      <c r="D188" s="150">
        <v>5944.92</v>
      </c>
      <c r="E188" s="150">
        <v>-288.95999999999998</v>
      </c>
      <c r="F188" s="150">
        <v>5655.96</v>
      </c>
      <c r="G188" s="150">
        <v>-41.28</v>
      </c>
      <c r="H188" s="151">
        <v>43800</v>
      </c>
      <c r="I188" s="87">
        <v>0</v>
      </c>
      <c r="J188" s="87" t="s">
        <v>1005</v>
      </c>
      <c r="K188" s="87" t="s">
        <v>3672</v>
      </c>
      <c r="L188" s="87" t="s">
        <v>3957</v>
      </c>
      <c r="M188" s="56" t="s">
        <v>3722</v>
      </c>
      <c r="N188" s="87" t="s">
        <v>57</v>
      </c>
      <c r="O188" s="56" t="s">
        <v>7578</v>
      </c>
      <c r="P188" s="87">
        <v>2019</v>
      </c>
      <c r="Q188" s="87">
        <v>2019425</v>
      </c>
      <c r="R188" s="87" t="s">
        <v>4851</v>
      </c>
    </row>
    <row r="189" spans="1:18">
      <c r="A189" s="87" t="s">
        <v>7579</v>
      </c>
      <c r="B189" s="87" t="s">
        <v>7576</v>
      </c>
      <c r="C189" s="87" t="s">
        <v>7577</v>
      </c>
      <c r="D189" s="150">
        <v>5944.92</v>
      </c>
      <c r="E189" s="150">
        <v>-288.95999999999998</v>
      </c>
      <c r="F189" s="150">
        <v>5655.96</v>
      </c>
      <c r="G189" s="150">
        <v>-41.28</v>
      </c>
      <c r="H189" s="151">
        <v>43800</v>
      </c>
      <c r="I189" s="87">
        <v>0</v>
      </c>
      <c r="J189" s="87" t="s">
        <v>619</v>
      </c>
      <c r="K189" s="87" t="s">
        <v>3672</v>
      </c>
      <c r="L189" s="87" t="s">
        <v>3850</v>
      </c>
      <c r="M189" s="56" t="s">
        <v>3722</v>
      </c>
      <c r="N189" s="87" t="s">
        <v>127</v>
      </c>
      <c r="O189" s="56" t="s">
        <v>7580</v>
      </c>
      <c r="P189" s="87">
        <v>2019</v>
      </c>
      <c r="Q189" s="87">
        <v>2019426</v>
      </c>
      <c r="R189" s="87" t="s">
        <v>4851</v>
      </c>
    </row>
    <row r="190" spans="1:18">
      <c r="A190" s="87" t="s">
        <v>7581</v>
      </c>
      <c r="B190" s="87" t="s">
        <v>7582</v>
      </c>
      <c r="C190" s="87" t="s">
        <v>7583</v>
      </c>
      <c r="D190" s="150">
        <v>1884</v>
      </c>
      <c r="E190" s="150">
        <v>-140</v>
      </c>
      <c r="F190" s="150">
        <v>1744</v>
      </c>
      <c r="G190" s="150">
        <v>-20</v>
      </c>
      <c r="H190" s="151">
        <v>43800</v>
      </c>
      <c r="I190" s="87">
        <v>8</v>
      </c>
      <c r="J190" s="87" t="s">
        <v>1632</v>
      </c>
      <c r="K190" s="87" t="s">
        <v>3672</v>
      </c>
      <c r="L190" s="87" t="s">
        <v>4158</v>
      </c>
      <c r="M190" s="56" t="s">
        <v>6381</v>
      </c>
      <c r="N190" s="87" t="s">
        <v>98</v>
      </c>
      <c r="O190" s="56" t="s">
        <v>7584</v>
      </c>
      <c r="P190" s="87">
        <v>2019</v>
      </c>
      <c r="Q190" s="87">
        <v>219080080</v>
      </c>
      <c r="R190" s="87" t="s">
        <v>3751</v>
      </c>
    </row>
    <row r="191" spans="1:18">
      <c r="A191" s="87" t="s">
        <v>9742</v>
      </c>
      <c r="B191" s="87" t="s">
        <v>9743</v>
      </c>
      <c r="C191" s="87" t="s">
        <v>9744</v>
      </c>
      <c r="D191" s="150">
        <v>5988</v>
      </c>
      <c r="E191" s="150">
        <v>-291.06</v>
      </c>
      <c r="F191" s="150">
        <v>5696.94</v>
      </c>
      <c r="G191" s="150">
        <v>-41.58</v>
      </c>
      <c r="H191" s="151">
        <v>43800</v>
      </c>
      <c r="I191" s="87">
        <v>0</v>
      </c>
      <c r="J191" s="87" t="s">
        <v>3717</v>
      </c>
      <c r="K191" s="87" t="s">
        <v>3672</v>
      </c>
      <c r="L191" s="87" t="s">
        <v>3673</v>
      </c>
      <c r="M191" s="56" t="s">
        <v>3722</v>
      </c>
      <c r="N191" s="87" t="s">
        <v>162</v>
      </c>
      <c r="O191" s="56"/>
      <c r="P191" s="87">
        <v>2019</v>
      </c>
      <c r="Q191" s="87">
        <v>2019149</v>
      </c>
      <c r="R191" s="87" t="s">
        <v>3751</v>
      </c>
    </row>
    <row r="192" spans="1:18">
      <c r="A192" s="87" t="s">
        <v>9745</v>
      </c>
      <c r="B192" s="87" t="s">
        <v>9746</v>
      </c>
      <c r="C192" s="87" t="s">
        <v>9747</v>
      </c>
      <c r="D192" s="150">
        <v>5988</v>
      </c>
      <c r="E192" s="150">
        <v>-291.06</v>
      </c>
      <c r="F192" s="150">
        <v>5696.94</v>
      </c>
      <c r="G192" s="150">
        <v>-41.58</v>
      </c>
      <c r="H192" s="151">
        <v>43800</v>
      </c>
      <c r="I192" s="87">
        <v>0</v>
      </c>
      <c r="J192" s="87" t="s">
        <v>351</v>
      </c>
      <c r="K192" s="87" t="s">
        <v>3672</v>
      </c>
      <c r="L192" s="87" t="s">
        <v>7751</v>
      </c>
      <c r="M192" s="56" t="s">
        <v>6933</v>
      </c>
      <c r="N192" s="87" t="s">
        <v>31</v>
      </c>
      <c r="O192" s="56" t="s">
        <v>9748</v>
      </c>
      <c r="P192" s="87">
        <v>2019</v>
      </c>
      <c r="Q192" s="87">
        <v>3962019</v>
      </c>
      <c r="R192" s="87" t="s">
        <v>3680</v>
      </c>
    </row>
    <row r="193" spans="1:18">
      <c r="A193" s="87" t="s">
        <v>9749</v>
      </c>
      <c r="B193" s="87" t="s">
        <v>6741</v>
      </c>
      <c r="C193" s="87" t="s">
        <v>9750</v>
      </c>
      <c r="D193" s="150">
        <v>3930</v>
      </c>
      <c r="E193" s="150">
        <v>-191.03</v>
      </c>
      <c r="F193" s="150">
        <v>3738.97</v>
      </c>
      <c r="G193" s="150">
        <v>-27.29</v>
      </c>
      <c r="H193" s="151">
        <v>43800</v>
      </c>
      <c r="I193" s="87">
        <v>0</v>
      </c>
      <c r="J193" s="87" t="s">
        <v>1311</v>
      </c>
      <c r="K193" s="87" t="s">
        <v>3672</v>
      </c>
      <c r="L193" s="87" t="s">
        <v>7957</v>
      </c>
      <c r="M193" s="56" t="s">
        <v>4855</v>
      </c>
      <c r="N193" s="87" t="s">
        <v>60</v>
      </c>
      <c r="O193" s="56" t="s">
        <v>6408</v>
      </c>
      <c r="P193" s="87">
        <v>2019</v>
      </c>
      <c r="Q193" s="87">
        <v>119064</v>
      </c>
      <c r="R193" s="87" t="s">
        <v>4359</v>
      </c>
    </row>
    <row r="194" spans="1:18">
      <c r="A194" s="87" t="s">
        <v>9751</v>
      </c>
      <c r="B194" s="87" t="s">
        <v>6788</v>
      </c>
      <c r="C194" s="87" t="s">
        <v>9752</v>
      </c>
      <c r="D194" s="150">
        <v>2076.9899999999998</v>
      </c>
      <c r="E194" s="150">
        <v>-245.18</v>
      </c>
      <c r="F194" s="150">
        <v>1831.81</v>
      </c>
      <c r="G194" s="150">
        <v>-14.42</v>
      </c>
      <c r="H194" s="151">
        <v>43800</v>
      </c>
      <c r="I194" s="87">
        <v>0</v>
      </c>
      <c r="J194" s="87" t="s">
        <v>315</v>
      </c>
      <c r="K194" s="87" t="s">
        <v>3672</v>
      </c>
      <c r="L194" s="87" t="s">
        <v>9753</v>
      </c>
      <c r="M194" s="56" t="s">
        <v>9754</v>
      </c>
      <c r="N194" s="87" t="s">
        <v>29</v>
      </c>
      <c r="O194" s="56" t="s">
        <v>6150</v>
      </c>
      <c r="P194" s="87">
        <v>2019</v>
      </c>
      <c r="Q194" s="87" t="s">
        <v>9755</v>
      </c>
      <c r="R194" s="87" t="s">
        <v>4359</v>
      </c>
    </row>
    <row r="195" spans="1:18">
      <c r="A195" s="87" t="s">
        <v>9756</v>
      </c>
      <c r="B195" s="87" t="s">
        <v>6788</v>
      </c>
      <c r="C195" s="87" t="s">
        <v>9752</v>
      </c>
      <c r="D195" s="150">
        <v>2077</v>
      </c>
      <c r="E195" s="150">
        <v>-245.18</v>
      </c>
      <c r="F195" s="150">
        <v>1831.82</v>
      </c>
      <c r="G195" s="150">
        <v>-14.42</v>
      </c>
      <c r="H195" s="151">
        <v>43800</v>
      </c>
      <c r="I195" s="87">
        <v>0</v>
      </c>
      <c r="J195" s="87" t="s">
        <v>315</v>
      </c>
      <c r="K195" s="87" t="s">
        <v>3672</v>
      </c>
      <c r="L195" s="87" t="s">
        <v>9753</v>
      </c>
      <c r="M195" s="56" t="s">
        <v>9754</v>
      </c>
      <c r="N195" s="87" t="s">
        <v>29</v>
      </c>
      <c r="O195" s="56" t="s">
        <v>6150</v>
      </c>
      <c r="P195" s="87">
        <v>2019</v>
      </c>
      <c r="Q195" s="87" t="s">
        <v>9755</v>
      </c>
      <c r="R195" s="87" t="s">
        <v>4359</v>
      </c>
    </row>
    <row r="196" spans="1:18">
      <c r="A196" s="87" t="s">
        <v>9757</v>
      </c>
      <c r="B196" s="87" t="s">
        <v>647</v>
      </c>
      <c r="C196" s="87" t="s">
        <v>9758</v>
      </c>
      <c r="D196" s="150">
        <v>2796</v>
      </c>
      <c r="E196" s="150">
        <v>-135.94</v>
      </c>
      <c r="F196" s="150">
        <v>2660.06</v>
      </c>
      <c r="G196" s="150">
        <v>-19.420000000000002</v>
      </c>
      <c r="H196" s="151">
        <v>43800</v>
      </c>
      <c r="I196" s="87">
        <v>0</v>
      </c>
      <c r="J196" s="87" t="s">
        <v>484</v>
      </c>
      <c r="K196" s="87" t="s">
        <v>3672</v>
      </c>
      <c r="L196" s="87" t="s">
        <v>3810</v>
      </c>
      <c r="M196" s="56" t="s">
        <v>6669</v>
      </c>
      <c r="N196" s="87" t="s">
        <v>30</v>
      </c>
      <c r="O196" s="56" t="s">
        <v>6500</v>
      </c>
      <c r="P196" s="87">
        <v>2019</v>
      </c>
      <c r="Q196" s="87">
        <v>4196919</v>
      </c>
      <c r="R196" s="87" t="s">
        <v>3751</v>
      </c>
    </row>
    <row r="197" spans="1:18">
      <c r="A197" s="87" t="s">
        <v>9759</v>
      </c>
      <c r="B197" s="87" t="s">
        <v>9760</v>
      </c>
      <c r="C197" s="87" t="s">
        <v>9761</v>
      </c>
      <c r="D197" s="150">
        <v>5929.2</v>
      </c>
      <c r="E197" s="150">
        <v>-288.23</v>
      </c>
      <c r="F197" s="150">
        <v>5640.97</v>
      </c>
      <c r="G197" s="150">
        <v>-41.18</v>
      </c>
      <c r="H197" s="151">
        <v>43800</v>
      </c>
      <c r="I197" s="87">
        <v>0</v>
      </c>
      <c r="J197" s="87" t="s">
        <v>354</v>
      </c>
      <c r="K197" s="87" t="s">
        <v>3672</v>
      </c>
      <c r="L197" s="87" t="s">
        <v>3792</v>
      </c>
      <c r="M197" s="56" t="s">
        <v>7075</v>
      </c>
      <c r="N197" s="87" t="s">
        <v>96</v>
      </c>
      <c r="O197" s="56" t="s">
        <v>9762</v>
      </c>
      <c r="P197" s="87">
        <v>2019</v>
      </c>
      <c r="Q197" s="87">
        <v>190604</v>
      </c>
      <c r="R197" s="87" t="s">
        <v>3680</v>
      </c>
    </row>
    <row r="198" spans="1:18">
      <c r="A198" s="87" t="s">
        <v>3714</v>
      </c>
      <c r="B198" s="87" t="s">
        <v>3715</v>
      </c>
      <c r="C198" s="87" t="s">
        <v>3716</v>
      </c>
      <c r="D198" s="150">
        <v>1111200</v>
      </c>
      <c r="E198" s="150">
        <v>-54016.69</v>
      </c>
      <c r="F198" s="150">
        <v>1057183.31</v>
      </c>
      <c r="G198" s="150">
        <v>-7716.67</v>
      </c>
      <c r="H198" s="151">
        <v>43800</v>
      </c>
      <c r="I198" s="87">
        <v>0</v>
      </c>
      <c r="J198" s="87" t="s">
        <v>3717</v>
      </c>
      <c r="K198" s="87" t="s">
        <v>3718</v>
      </c>
      <c r="L198" s="87" t="s">
        <v>3673</v>
      </c>
      <c r="M198" s="56" t="s">
        <v>3719</v>
      </c>
      <c r="N198" s="87" t="s">
        <v>162</v>
      </c>
      <c r="O198" s="56" t="s">
        <v>3720</v>
      </c>
      <c r="P198" s="87">
        <v>2019</v>
      </c>
      <c r="Q198" s="87">
        <v>4115006089</v>
      </c>
      <c r="R198" s="87" t="s">
        <v>3680</v>
      </c>
    </row>
    <row r="199" spans="1:18">
      <c r="A199" s="87" t="s">
        <v>7514</v>
      </c>
      <c r="B199" s="87" t="s">
        <v>7515</v>
      </c>
      <c r="C199" s="87" t="s">
        <v>7516</v>
      </c>
      <c r="D199" s="150">
        <v>10380</v>
      </c>
      <c r="E199" s="150">
        <v>-648.72</v>
      </c>
      <c r="F199" s="150">
        <v>9731.2800000000007</v>
      </c>
      <c r="G199" s="150">
        <v>-72.08</v>
      </c>
      <c r="H199" s="151">
        <v>43739</v>
      </c>
      <c r="I199" s="87">
        <v>0</v>
      </c>
      <c r="J199" s="87" t="s">
        <v>1128</v>
      </c>
      <c r="K199" s="87" t="s">
        <v>3718</v>
      </c>
      <c r="L199" s="87" t="s">
        <v>4478</v>
      </c>
      <c r="M199" s="56" t="s">
        <v>5214</v>
      </c>
      <c r="N199" s="87" t="s">
        <v>75</v>
      </c>
      <c r="O199" s="56" t="s">
        <v>7517</v>
      </c>
      <c r="P199" s="87">
        <v>2018</v>
      </c>
      <c r="Q199" s="87">
        <v>19621530</v>
      </c>
      <c r="R199" s="87" t="s">
        <v>3676</v>
      </c>
    </row>
    <row r="200" spans="1:18">
      <c r="A200" s="87" t="s">
        <v>7518</v>
      </c>
      <c r="B200" s="87" t="s">
        <v>7515</v>
      </c>
      <c r="C200" s="87" t="s">
        <v>7516</v>
      </c>
      <c r="D200" s="150">
        <v>10380</v>
      </c>
      <c r="E200" s="150">
        <v>-648.72</v>
      </c>
      <c r="F200" s="150">
        <v>9731.2800000000007</v>
      </c>
      <c r="G200" s="150">
        <v>-72.08</v>
      </c>
      <c r="H200" s="151">
        <v>43739</v>
      </c>
      <c r="I200" s="87">
        <v>0</v>
      </c>
      <c r="J200" s="87" t="s">
        <v>944</v>
      </c>
      <c r="K200" s="87" t="s">
        <v>3718</v>
      </c>
      <c r="L200" s="87" t="s">
        <v>3962</v>
      </c>
      <c r="M200" s="56" t="s">
        <v>5214</v>
      </c>
      <c r="N200" s="87" t="s">
        <v>27</v>
      </c>
      <c r="O200" s="56" t="s">
        <v>7517</v>
      </c>
      <c r="P200" s="87">
        <v>2018</v>
      </c>
      <c r="Q200" s="87">
        <v>19621530</v>
      </c>
      <c r="R200" s="87" t="s">
        <v>3676</v>
      </c>
    </row>
    <row r="201" spans="1:18">
      <c r="A201" s="87" t="s">
        <v>9682</v>
      </c>
      <c r="B201" s="87" t="s">
        <v>9683</v>
      </c>
      <c r="C201" s="87" t="s">
        <v>9684</v>
      </c>
      <c r="D201" s="150">
        <v>33300</v>
      </c>
      <c r="E201" s="150">
        <v>-1052.0899999999999</v>
      </c>
      <c r="F201" s="150">
        <v>32247.91</v>
      </c>
      <c r="G201" s="150">
        <v>-238.87</v>
      </c>
      <c r="H201" s="151">
        <v>43739</v>
      </c>
      <c r="I201" s="87">
        <v>0</v>
      </c>
      <c r="J201" s="87" t="s">
        <v>426</v>
      </c>
      <c r="K201" s="87" t="s">
        <v>3672</v>
      </c>
      <c r="L201" s="87" t="s">
        <v>9685</v>
      </c>
      <c r="M201" s="56" t="s">
        <v>3722</v>
      </c>
      <c r="N201" s="87" t="s">
        <v>103</v>
      </c>
      <c r="O201" s="56" t="s">
        <v>9686</v>
      </c>
      <c r="P201" s="87">
        <v>2019</v>
      </c>
      <c r="Q201" s="87" t="s">
        <v>9687</v>
      </c>
      <c r="R201" s="87" t="s">
        <v>4851</v>
      </c>
    </row>
    <row r="202" spans="1:18">
      <c r="A202" s="87" t="s">
        <v>9732</v>
      </c>
      <c r="B202" s="87" t="s">
        <v>9733</v>
      </c>
      <c r="C202" s="87" t="s">
        <v>9734</v>
      </c>
      <c r="D202" s="150">
        <v>1981.2</v>
      </c>
      <c r="E202" s="150">
        <v>-123.84</v>
      </c>
      <c r="F202" s="150">
        <v>1857.36</v>
      </c>
      <c r="G202" s="150">
        <v>-13.76</v>
      </c>
      <c r="H202" s="151">
        <v>43739</v>
      </c>
      <c r="I202" s="87">
        <v>0</v>
      </c>
      <c r="J202" s="87" t="s">
        <v>377</v>
      </c>
      <c r="K202" s="87" t="s">
        <v>3672</v>
      </c>
      <c r="L202" s="87" t="s">
        <v>7999</v>
      </c>
      <c r="M202" s="56" t="s">
        <v>6607</v>
      </c>
      <c r="N202" s="87" t="s">
        <v>53</v>
      </c>
      <c r="O202" s="56" t="s">
        <v>9735</v>
      </c>
      <c r="P202" s="87">
        <v>2019</v>
      </c>
      <c r="Q202" s="87">
        <v>19010270</v>
      </c>
      <c r="R202" s="87" t="s">
        <v>4359</v>
      </c>
    </row>
    <row r="203" spans="1:18">
      <c r="A203" s="87" t="s">
        <v>6966</v>
      </c>
      <c r="B203" s="87" t="s">
        <v>6732</v>
      </c>
      <c r="C203" s="87" t="s">
        <v>6967</v>
      </c>
      <c r="D203" s="150">
        <v>19544.400000000001</v>
      </c>
      <c r="E203" s="150">
        <v>-1357.25</v>
      </c>
      <c r="F203" s="150">
        <v>18187.150000000001</v>
      </c>
      <c r="G203" s="150">
        <v>-135.72</v>
      </c>
      <c r="H203" s="151">
        <v>43709</v>
      </c>
      <c r="I203" s="87">
        <v>0</v>
      </c>
      <c r="J203" s="87" t="s">
        <v>328</v>
      </c>
      <c r="K203" s="87" t="s">
        <v>3672</v>
      </c>
      <c r="L203" s="87" t="s">
        <v>3910</v>
      </c>
      <c r="M203" s="56" t="s">
        <v>6968</v>
      </c>
      <c r="N203" s="87" t="s">
        <v>35</v>
      </c>
      <c r="O203" s="56" t="s">
        <v>6969</v>
      </c>
      <c r="P203" s="87">
        <v>2015</v>
      </c>
      <c r="Q203" s="87" t="s">
        <v>6970</v>
      </c>
      <c r="R203" s="87" t="s">
        <v>4621</v>
      </c>
    </row>
    <row r="204" spans="1:18">
      <c r="A204" s="87" t="s">
        <v>6971</v>
      </c>
      <c r="B204" s="87" t="s">
        <v>6732</v>
      </c>
      <c r="C204" s="87" t="s">
        <v>6967</v>
      </c>
      <c r="D204" s="150">
        <v>23654.400000000001</v>
      </c>
      <c r="E204" s="150">
        <v>-1642.7</v>
      </c>
      <c r="F204" s="150">
        <v>22011.7</v>
      </c>
      <c r="G204" s="150">
        <v>-164.27</v>
      </c>
      <c r="H204" s="151">
        <v>43709</v>
      </c>
      <c r="I204" s="87">
        <v>0</v>
      </c>
      <c r="J204" s="87" t="s">
        <v>328</v>
      </c>
      <c r="K204" s="87" t="s">
        <v>3672</v>
      </c>
      <c r="L204" s="87" t="s">
        <v>4027</v>
      </c>
      <c r="M204" s="56" t="s">
        <v>6968</v>
      </c>
      <c r="N204" s="87" t="s">
        <v>35</v>
      </c>
      <c r="O204" s="56" t="s">
        <v>6972</v>
      </c>
      <c r="P204" s="87">
        <v>2015</v>
      </c>
      <c r="Q204" s="87" t="s">
        <v>6973</v>
      </c>
      <c r="R204" s="87" t="s">
        <v>4621</v>
      </c>
    </row>
    <row r="205" spans="1:18">
      <c r="A205" s="87" t="s">
        <v>6974</v>
      </c>
      <c r="B205" s="87" t="s">
        <v>6732</v>
      </c>
      <c r="C205" s="87" t="s">
        <v>6975</v>
      </c>
      <c r="D205" s="150">
        <v>15434.4</v>
      </c>
      <c r="E205" s="150">
        <v>-1071.8</v>
      </c>
      <c r="F205" s="150">
        <v>14362.6</v>
      </c>
      <c r="G205" s="150">
        <v>-107.18</v>
      </c>
      <c r="H205" s="151">
        <v>43709</v>
      </c>
      <c r="I205" s="87">
        <v>0</v>
      </c>
      <c r="J205" s="87" t="s">
        <v>328</v>
      </c>
      <c r="K205" s="87" t="s">
        <v>3672</v>
      </c>
      <c r="L205" s="87" t="s">
        <v>3930</v>
      </c>
      <c r="M205" s="56" t="s">
        <v>6968</v>
      </c>
      <c r="N205" s="87" t="s">
        <v>35</v>
      </c>
      <c r="O205" s="56" t="s">
        <v>6972</v>
      </c>
      <c r="P205" s="87">
        <v>2015</v>
      </c>
      <c r="Q205" s="87">
        <v>204.01419999999999</v>
      </c>
      <c r="R205" s="87" t="s">
        <v>4621</v>
      </c>
    </row>
    <row r="206" spans="1:18">
      <c r="A206" s="87" t="s">
        <v>7494</v>
      </c>
      <c r="B206" s="87" t="s">
        <v>7495</v>
      </c>
      <c r="C206" s="87" t="s">
        <v>7496</v>
      </c>
      <c r="D206" s="150">
        <v>59880</v>
      </c>
      <c r="E206" s="150">
        <v>-6237.5</v>
      </c>
      <c r="F206" s="150">
        <v>53642.5</v>
      </c>
      <c r="G206" s="150">
        <v>-623.75</v>
      </c>
      <c r="H206" s="151">
        <v>43709</v>
      </c>
      <c r="I206" s="87">
        <v>0</v>
      </c>
      <c r="J206" s="87" t="s">
        <v>387</v>
      </c>
      <c r="K206" s="87" t="s">
        <v>3672</v>
      </c>
      <c r="L206" s="87" t="s">
        <v>3884</v>
      </c>
      <c r="M206" s="56" t="s">
        <v>7497</v>
      </c>
      <c r="N206" s="87" t="s">
        <v>61</v>
      </c>
      <c r="O206" s="56" t="s">
        <v>7498</v>
      </c>
      <c r="P206" s="87">
        <v>2018</v>
      </c>
      <c r="Q206" s="87">
        <v>52190618</v>
      </c>
      <c r="R206" s="87" t="s">
        <v>4959</v>
      </c>
    </row>
    <row r="207" spans="1:18">
      <c r="A207" s="87" t="s">
        <v>7555</v>
      </c>
      <c r="B207" s="87" t="s">
        <v>7556</v>
      </c>
      <c r="C207" s="87" t="s">
        <v>7557</v>
      </c>
      <c r="D207" s="150">
        <v>3470.8</v>
      </c>
      <c r="E207" s="150">
        <v>-370</v>
      </c>
      <c r="F207" s="150">
        <v>3100.8</v>
      </c>
      <c r="G207" s="150">
        <v>-37</v>
      </c>
      <c r="H207" s="151">
        <v>43709</v>
      </c>
      <c r="I207" s="87">
        <v>8</v>
      </c>
      <c r="J207" s="87" t="s">
        <v>1641</v>
      </c>
      <c r="K207" s="87" t="s">
        <v>3672</v>
      </c>
      <c r="L207" s="87" t="s">
        <v>5001</v>
      </c>
      <c r="M207" s="56" t="s">
        <v>7558</v>
      </c>
      <c r="N207" s="87" t="s">
        <v>89</v>
      </c>
      <c r="O207" s="56" t="s">
        <v>7559</v>
      </c>
      <c r="P207" s="87">
        <v>2019</v>
      </c>
      <c r="Q207" s="87">
        <v>190043</v>
      </c>
      <c r="R207" s="87" t="s">
        <v>3751</v>
      </c>
    </row>
    <row r="208" spans="1:18">
      <c r="A208" s="87" t="s">
        <v>9692</v>
      </c>
      <c r="B208" s="87" t="s">
        <v>9056</v>
      </c>
      <c r="C208" s="87" t="s">
        <v>9057</v>
      </c>
      <c r="D208" s="150">
        <v>136474.79999999999</v>
      </c>
      <c r="E208" s="150">
        <v>-9477.4</v>
      </c>
      <c r="F208" s="150">
        <v>126997.4</v>
      </c>
      <c r="G208" s="150">
        <v>-947.74</v>
      </c>
      <c r="H208" s="151">
        <v>43709</v>
      </c>
      <c r="I208" s="87">
        <v>0</v>
      </c>
      <c r="J208" s="87" t="s">
        <v>315</v>
      </c>
      <c r="K208" s="87" t="s">
        <v>3718</v>
      </c>
      <c r="L208" s="87" t="s">
        <v>7984</v>
      </c>
      <c r="M208" s="56" t="s">
        <v>7512</v>
      </c>
      <c r="N208" s="87" t="s">
        <v>29</v>
      </c>
      <c r="O208" s="56" t="s">
        <v>9693</v>
      </c>
      <c r="P208" s="87">
        <v>2019</v>
      </c>
      <c r="Q208" s="87">
        <v>10190560</v>
      </c>
      <c r="R208" s="87" t="s">
        <v>4457</v>
      </c>
    </row>
    <row r="209" spans="1:18">
      <c r="A209" s="87" t="s">
        <v>7054</v>
      </c>
      <c r="B209" s="87" t="s">
        <v>7055</v>
      </c>
      <c r="C209" s="87" t="s">
        <v>7056</v>
      </c>
      <c r="D209" s="150">
        <v>5950.8</v>
      </c>
      <c r="E209" s="150">
        <v>-454.58</v>
      </c>
      <c r="F209" s="150">
        <v>5496.22</v>
      </c>
      <c r="G209" s="150">
        <v>-41.33</v>
      </c>
      <c r="H209" s="151">
        <v>43678</v>
      </c>
      <c r="I209" s="87">
        <v>0</v>
      </c>
      <c r="J209" s="87" t="s">
        <v>604</v>
      </c>
      <c r="K209" s="87" t="s">
        <v>3672</v>
      </c>
      <c r="L209" s="87" t="s">
        <v>3954</v>
      </c>
      <c r="M209" s="56" t="s">
        <v>6905</v>
      </c>
      <c r="N209" s="87" t="s">
        <v>68</v>
      </c>
      <c r="O209" s="56" t="s">
        <v>7057</v>
      </c>
      <c r="P209" s="87">
        <v>2018</v>
      </c>
      <c r="Q209" s="87">
        <v>11900005</v>
      </c>
      <c r="R209" s="87" t="s">
        <v>3680</v>
      </c>
    </row>
    <row r="210" spans="1:18">
      <c r="A210" s="87" t="s">
        <v>7058</v>
      </c>
      <c r="B210" s="87" t="s">
        <v>7059</v>
      </c>
      <c r="C210" s="87" t="s">
        <v>7060</v>
      </c>
      <c r="D210" s="150">
        <v>13308</v>
      </c>
      <c r="E210" s="150">
        <v>-1016.62</v>
      </c>
      <c r="F210" s="150">
        <v>12291.38</v>
      </c>
      <c r="G210" s="150">
        <v>-92.42</v>
      </c>
      <c r="H210" s="151">
        <v>43678</v>
      </c>
      <c r="I210" s="87">
        <v>0</v>
      </c>
      <c r="J210" s="87" t="s">
        <v>604</v>
      </c>
      <c r="K210" s="87" t="s">
        <v>3672</v>
      </c>
      <c r="L210" s="87" t="s">
        <v>3954</v>
      </c>
      <c r="M210" s="56" t="s">
        <v>5214</v>
      </c>
      <c r="N210" s="87" t="s">
        <v>68</v>
      </c>
      <c r="O210" s="56" t="s">
        <v>7061</v>
      </c>
      <c r="P210" s="87">
        <v>2019</v>
      </c>
      <c r="Q210" s="87">
        <v>19610383.196104702</v>
      </c>
      <c r="R210" s="87" t="s">
        <v>3676</v>
      </c>
    </row>
    <row r="211" spans="1:18">
      <c r="A211" s="87" t="s">
        <v>7072</v>
      </c>
      <c r="B211" s="87" t="s">
        <v>7073</v>
      </c>
      <c r="C211" s="87" t="s">
        <v>7074</v>
      </c>
      <c r="D211" s="150">
        <v>6100.92</v>
      </c>
      <c r="E211" s="150">
        <v>-466.07</v>
      </c>
      <c r="F211" s="150">
        <v>5634.85</v>
      </c>
      <c r="G211" s="150">
        <v>-42.37</v>
      </c>
      <c r="H211" s="151">
        <v>43678</v>
      </c>
      <c r="I211" s="87">
        <v>0</v>
      </c>
      <c r="J211" s="87" t="s">
        <v>393</v>
      </c>
      <c r="K211" s="87" t="s">
        <v>3672</v>
      </c>
      <c r="L211" s="87" t="s">
        <v>3785</v>
      </c>
      <c r="M211" s="56" t="s">
        <v>7075</v>
      </c>
      <c r="N211" s="87" t="s">
        <v>70</v>
      </c>
      <c r="O211" s="56" t="s">
        <v>7076</v>
      </c>
      <c r="P211" s="87">
        <v>2019</v>
      </c>
      <c r="Q211" s="87">
        <v>190131</v>
      </c>
      <c r="R211" s="87" t="s">
        <v>3680</v>
      </c>
    </row>
    <row r="212" spans="1:18">
      <c r="A212" s="87" t="s">
        <v>7087</v>
      </c>
      <c r="B212" s="87" t="s">
        <v>7088</v>
      </c>
      <c r="C212" s="87" t="s">
        <v>7089</v>
      </c>
      <c r="D212" s="150">
        <v>1718.4</v>
      </c>
      <c r="E212" s="150">
        <v>-131.22999999999999</v>
      </c>
      <c r="F212" s="150">
        <v>1587.17</v>
      </c>
      <c r="G212" s="150">
        <v>-11.93</v>
      </c>
      <c r="H212" s="151">
        <v>43678</v>
      </c>
      <c r="I212" s="87">
        <v>0</v>
      </c>
      <c r="J212" s="87" t="s">
        <v>1080</v>
      </c>
      <c r="K212" s="87" t="s">
        <v>7090</v>
      </c>
      <c r="L212" s="87" t="s">
        <v>4309</v>
      </c>
      <c r="M212" s="56" t="s">
        <v>7091</v>
      </c>
      <c r="N212" s="87" t="s">
        <v>151</v>
      </c>
      <c r="O212" s="56" t="s">
        <v>7092</v>
      </c>
      <c r="P212" s="87">
        <v>2019</v>
      </c>
      <c r="Q212" s="87"/>
      <c r="R212" s="87" t="s">
        <v>4359</v>
      </c>
    </row>
    <row r="213" spans="1:18">
      <c r="A213" s="87" t="s">
        <v>7093</v>
      </c>
      <c r="B213" s="87" t="s">
        <v>7088</v>
      </c>
      <c r="C213" s="87" t="s">
        <v>7089</v>
      </c>
      <c r="D213" s="150">
        <v>1718.4</v>
      </c>
      <c r="E213" s="150">
        <v>-131.22999999999999</v>
      </c>
      <c r="F213" s="150">
        <v>1587.17</v>
      </c>
      <c r="G213" s="150">
        <v>-11.93</v>
      </c>
      <c r="H213" s="151">
        <v>43678</v>
      </c>
      <c r="I213" s="87">
        <v>0</v>
      </c>
      <c r="J213" s="87" t="s">
        <v>1080</v>
      </c>
      <c r="K213" s="87" t="s">
        <v>7090</v>
      </c>
      <c r="L213" s="87" t="s">
        <v>4309</v>
      </c>
      <c r="M213" s="56" t="s">
        <v>7091</v>
      </c>
      <c r="N213" s="87" t="s">
        <v>151</v>
      </c>
      <c r="O213" s="56" t="s">
        <v>7092</v>
      </c>
      <c r="P213" s="87">
        <v>2019</v>
      </c>
      <c r="Q213" s="87"/>
      <c r="R213" s="87" t="s">
        <v>4359</v>
      </c>
    </row>
    <row r="214" spans="1:18">
      <c r="A214" s="87" t="s">
        <v>7094</v>
      </c>
      <c r="B214" s="87" t="s">
        <v>7088</v>
      </c>
      <c r="C214" s="87" t="s">
        <v>7089</v>
      </c>
      <c r="D214" s="150">
        <v>1718.4</v>
      </c>
      <c r="E214" s="150">
        <v>-131.22999999999999</v>
      </c>
      <c r="F214" s="150">
        <v>1587.17</v>
      </c>
      <c r="G214" s="150">
        <v>-11.93</v>
      </c>
      <c r="H214" s="151">
        <v>43678</v>
      </c>
      <c r="I214" s="87">
        <v>0</v>
      </c>
      <c r="J214" s="87" t="s">
        <v>1080</v>
      </c>
      <c r="K214" s="87" t="s">
        <v>7090</v>
      </c>
      <c r="L214" s="87" t="s">
        <v>4309</v>
      </c>
      <c r="M214" s="56" t="s">
        <v>7091</v>
      </c>
      <c r="N214" s="87" t="s">
        <v>151</v>
      </c>
      <c r="O214" s="56" t="s">
        <v>7092</v>
      </c>
      <c r="P214" s="87">
        <v>2019</v>
      </c>
      <c r="Q214" s="87"/>
      <c r="R214" s="87" t="s">
        <v>4359</v>
      </c>
    </row>
    <row r="215" spans="1:18">
      <c r="A215" s="87" t="s">
        <v>7095</v>
      </c>
      <c r="B215" s="87" t="s">
        <v>7088</v>
      </c>
      <c r="C215" s="87" t="s">
        <v>7089</v>
      </c>
      <c r="D215" s="150">
        <v>1718.4</v>
      </c>
      <c r="E215" s="150">
        <v>-131.22999999999999</v>
      </c>
      <c r="F215" s="150">
        <v>1587.17</v>
      </c>
      <c r="G215" s="150">
        <v>-11.93</v>
      </c>
      <c r="H215" s="151">
        <v>43678</v>
      </c>
      <c r="I215" s="87">
        <v>0</v>
      </c>
      <c r="J215" s="87" t="s">
        <v>1080</v>
      </c>
      <c r="K215" s="87" t="s">
        <v>7090</v>
      </c>
      <c r="L215" s="87" t="s">
        <v>4309</v>
      </c>
      <c r="M215" s="56" t="s">
        <v>7091</v>
      </c>
      <c r="N215" s="87" t="s">
        <v>151</v>
      </c>
      <c r="O215" s="56" t="s">
        <v>7092</v>
      </c>
      <c r="P215" s="87">
        <v>2019</v>
      </c>
      <c r="Q215" s="87"/>
      <c r="R215" s="87" t="s">
        <v>4359</v>
      </c>
    </row>
    <row r="216" spans="1:18">
      <c r="A216" s="87" t="s">
        <v>7096</v>
      </c>
      <c r="B216" s="87" t="s">
        <v>7088</v>
      </c>
      <c r="C216" s="87" t="s">
        <v>7089</v>
      </c>
      <c r="D216" s="150">
        <v>1718.4</v>
      </c>
      <c r="E216" s="150">
        <v>-131.22999999999999</v>
      </c>
      <c r="F216" s="150">
        <v>1587.17</v>
      </c>
      <c r="G216" s="150">
        <v>-11.93</v>
      </c>
      <c r="H216" s="151">
        <v>43678</v>
      </c>
      <c r="I216" s="87">
        <v>0</v>
      </c>
      <c r="J216" s="87" t="s">
        <v>1080</v>
      </c>
      <c r="K216" s="87" t="s">
        <v>7090</v>
      </c>
      <c r="L216" s="87" t="s">
        <v>4309</v>
      </c>
      <c r="M216" s="56" t="s">
        <v>7091</v>
      </c>
      <c r="N216" s="87" t="s">
        <v>151</v>
      </c>
      <c r="O216" s="56" t="s">
        <v>7092</v>
      </c>
      <c r="P216" s="87">
        <v>2019</v>
      </c>
      <c r="Q216" s="87"/>
      <c r="R216" s="87" t="s">
        <v>4359</v>
      </c>
    </row>
    <row r="217" spans="1:18">
      <c r="A217" s="87" t="s">
        <v>7097</v>
      </c>
      <c r="B217" s="87" t="s">
        <v>7088</v>
      </c>
      <c r="C217" s="87" t="s">
        <v>7089</v>
      </c>
      <c r="D217" s="150">
        <v>1460.4</v>
      </c>
      <c r="E217" s="150">
        <v>-111.54</v>
      </c>
      <c r="F217" s="150">
        <v>1348.86</v>
      </c>
      <c r="G217" s="150">
        <v>-10.14</v>
      </c>
      <c r="H217" s="151">
        <v>43678</v>
      </c>
      <c r="I217" s="87">
        <v>0</v>
      </c>
      <c r="J217" s="87" t="s">
        <v>1080</v>
      </c>
      <c r="K217" s="87" t="s">
        <v>7090</v>
      </c>
      <c r="L217" s="87" t="s">
        <v>4309</v>
      </c>
      <c r="M217" s="56" t="s">
        <v>7091</v>
      </c>
      <c r="N217" s="87" t="s">
        <v>151</v>
      </c>
      <c r="O217" s="56" t="s">
        <v>7092</v>
      </c>
      <c r="P217" s="87">
        <v>2019</v>
      </c>
      <c r="Q217" s="87"/>
      <c r="R217" s="87" t="s">
        <v>4359</v>
      </c>
    </row>
    <row r="218" spans="1:18">
      <c r="A218" s="87" t="s">
        <v>7098</v>
      </c>
      <c r="B218" s="87" t="s">
        <v>7088</v>
      </c>
      <c r="C218" s="87" t="s">
        <v>7089</v>
      </c>
      <c r="D218" s="150">
        <v>1460.4</v>
      </c>
      <c r="E218" s="150">
        <v>-111.54</v>
      </c>
      <c r="F218" s="150">
        <v>1348.86</v>
      </c>
      <c r="G218" s="150">
        <v>-10.14</v>
      </c>
      <c r="H218" s="151">
        <v>43678</v>
      </c>
      <c r="I218" s="87">
        <v>0</v>
      </c>
      <c r="J218" s="87" t="s">
        <v>1080</v>
      </c>
      <c r="K218" s="87" t="s">
        <v>7090</v>
      </c>
      <c r="L218" s="87" t="s">
        <v>4309</v>
      </c>
      <c r="M218" s="56" t="s">
        <v>7091</v>
      </c>
      <c r="N218" s="87" t="s">
        <v>151</v>
      </c>
      <c r="O218" s="56" t="s">
        <v>7092</v>
      </c>
      <c r="P218" s="87">
        <v>2019</v>
      </c>
      <c r="Q218" s="87"/>
      <c r="R218" s="87" t="s">
        <v>4359</v>
      </c>
    </row>
    <row r="219" spans="1:18">
      <c r="A219" s="87" t="s">
        <v>7099</v>
      </c>
      <c r="B219" s="87" t="s">
        <v>7088</v>
      </c>
      <c r="C219" s="87" t="s">
        <v>7089</v>
      </c>
      <c r="D219" s="150">
        <v>1460.4</v>
      </c>
      <c r="E219" s="150">
        <v>-111.54</v>
      </c>
      <c r="F219" s="150">
        <v>1348.86</v>
      </c>
      <c r="G219" s="150">
        <v>-10.14</v>
      </c>
      <c r="H219" s="151">
        <v>43678</v>
      </c>
      <c r="I219" s="87">
        <v>0</v>
      </c>
      <c r="J219" s="87" t="s">
        <v>1080</v>
      </c>
      <c r="K219" s="87" t="s">
        <v>7090</v>
      </c>
      <c r="L219" s="87" t="s">
        <v>4309</v>
      </c>
      <c r="M219" s="56" t="s">
        <v>7091</v>
      </c>
      <c r="N219" s="87" t="s">
        <v>151</v>
      </c>
      <c r="O219" s="56" t="s">
        <v>7092</v>
      </c>
      <c r="P219" s="87">
        <v>2019</v>
      </c>
      <c r="Q219" s="87"/>
      <c r="R219" s="87" t="s">
        <v>4359</v>
      </c>
    </row>
    <row r="220" spans="1:18">
      <c r="A220" s="87" t="s">
        <v>7100</v>
      </c>
      <c r="B220" s="87" t="s">
        <v>7088</v>
      </c>
      <c r="C220" s="87" t="s">
        <v>7089</v>
      </c>
      <c r="D220" s="150">
        <v>1460.4</v>
      </c>
      <c r="E220" s="150">
        <v>-111.54</v>
      </c>
      <c r="F220" s="150">
        <v>1348.86</v>
      </c>
      <c r="G220" s="150">
        <v>-10.14</v>
      </c>
      <c r="H220" s="151">
        <v>43678</v>
      </c>
      <c r="I220" s="87">
        <v>0</v>
      </c>
      <c r="J220" s="87" t="s">
        <v>1080</v>
      </c>
      <c r="K220" s="87" t="s">
        <v>7090</v>
      </c>
      <c r="L220" s="87" t="s">
        <v>4309</v>
      </c>
      <c r="M220" s="56" t="s">
        <v>7091</v>
      </c>
      <c r="N220" s="87" t="s">
        <v>151</v>
      </c>
      <c r="O220" s="56" t="s">
        <v>7092</v>
      </c>
      <c r="P220" s="87">
        <v>2019</v>
      </c>
      <c r="Q220" s="87"/>
      <c r="R220" s="87" t="s">
        <v>4359</v>
      </c>
    </row>
    <row r="221" spans="1:18">
      <c r="A221" s="87" t="s">
        <v>7101</v>
      </c>
      <c r="B221" s="87" t="s">
        <v>7088</v>
      </c>
      <c r="C221" s="87" t="s">
        <v>7089</v>
      </c>
      <c r="D221" s="150">
        <v>1460.4</v>
      </c>
      <c r="E221" s="150">
        <v>-111.54</v>
      </c>
      <c r="F221" s="150">
        <v>1348.86</v>
      </c>
      <c r="G221" s="150">
        <v>-10.14</v>
      </c>
      <c r="H221" s="151">
        <v>43678</v>
      </c>
      <c r="I221" s="87">
        <v>0</v>
      </c>
      <c r="J221" s="87" t="s">
        <v>1080</v>
      </c>
      <c r="K221" s="87" t="s">
        <v>7090</v>
      </c>
      <c r="L221" s="87" t="s">
        <v>4309</v>
      </c>
      <c r="M221" s="56" t="s">
        <v>7091</v>
      </c>
      <c r="N221" s="87" t="s">
        <v>151</v>
      </c>
      <c r="O221" s="56" t="s">
        <v>7092</v>
      </c>
      <c r="P221" s="87">
        <v>2019</v>
      </c>
      <c r="Q221" s="87"/>
      <c r="R221" s="87" t="s">
        <v>4359</v>
      </c>
    </row>
    <row r="222" spans="1:18">
      <c r="A222" s="87" t="s">
        <v>7102</v>
      </c>
      <c r="B222" s="87" t="s">
        <v>7088</v>
      </c>
      <c r="C222" s="87" t="s">
        <v>7089</v>
      </c>
      <c r="D222" s="150">
        <v>1460.4</v>
      </c>
      <c r="E222" s="150">
        <v>-111.54</v>
      </c>
      <c r="F222" s="150">
        <v>1348.86</v>
      </c>
      <c r="G222" s="150">
        <v>-10.14</v>
      </c>
      <c r="H222" s="151">
        <v>43678</v>
      </c>
      <c r="I222" s="87">
        <v>0</v>
      </c>
      <c r="J222" s="87" t="s">
        <v>1080</v>
      </c>
      <c r="K222" s="87" t="s">
        <v>7090</v>
      </c>
      <c r="L222" s="87" t="s">
        <v>4309</v>
      </c>
      <c r="M222" s="56" t="s">
        <v>7091</v>
      </c>
      <c r="N222" s="87" t="s">
        <v>151</v>
      </c>
      <c r="O222" s="56" t="s">
        <v>7092</v>
      </c>
      <c r="P222" s="87">
        <v>2019</v>
      </c>
      <c r="Q222" s="87"/>
      <c r="R222" s="87" t="s">
        <v>4359</v>
      </c>
    </row>
    <row r="223" spans="1:18">
      <c r="A223" s="87" t="s">
        <v>7103</v>
      </c>
      <c r="B223" s="87" t="s">
        <v>7088</v>
      </c>
      <c r="C223" s="87" t="s">
        <v>7089</v>
      </c>
      <c r="D223" s="150">
        <v>1460.4</v>
      </c>
      <c r="E223" s="150">
        <v>-111.54</v>
      </c>
      <c r="F223" s="150">
        <v>1348.86</v>
      </c>
      <c r="G223" s="150">
        <v>-10.14</v>
      </c>
      <c r="H223" s="151">
        <v>43678</v>
      </c>
      <c r="I223" s="87">
        <v>0</v>
      </c>
      <c r="J223" s="87" t="s">
        <v>1080</v>
      </c>
      <c r="K223" s="87" t="s">
        <v>7090</v>
      </c>
      <c r="L223" s="87" t="s">
        <v>4309</v>
      </c>
      <c r="M223" s="56" t="s">
        <v>7091</v>
      </c>
      <c r="N223" s="87" t="s">
        <v>151</v>
      </c>
      <c r="O223" s="56" t="s">
        <v>7092</v>
      </c>
      <c r="P223" s="87">
        <v>2019</v>
      </c>
      <c r="Q223" s="87"/>
      <c r="R223" s="87" t="s">
        <v>4359</v>
      </c>
    </row>
    <row r="224" spans="1:18">
      <c r="A224" s="87" t="s">
        <v>7104</v>
      </c>
      <c r="B224" s="87" t="s">
        <v>7088</v>
      </c>
      <c r="C224" s="87" t="s">
        <v>7089</v>
      </c>
      <c r="D224" s="150">
        <v>1460.4</v>
      </c>
      <c r="E224" s="150">
        <v>-111.54</v>
      </c>
      <c r="F224" s="150">
        <v>1348.86</v>
      </c>
      <c r="G224" s="150">
        <v>-10.14</v>
      </c>
      <c r="H224" s="151">
        <v>43678</v>
      </c>
      <c r="I224" s="87">
        <v>0</v>
      </c>
      <c r="J224" s="87" t="s">
        <v>1080</v>
      </c>
      <c r="K224" s="87" t="s">
        <v>7090</v>
      </c>
      <c r="L224" s="87" t="s">
        <v>4309</v>
      </c>
      <c r="M224" s="56" t="s">
        <v>7091</v>
      </c>
      <c r="N224" s="87" t="s">
        <v>151</v>
      </c>
      <c r="O224" s="56" t="s">
        <v>7092</v>
      </c>
      <c r="P224" s="87">
        <v>2019</v>
      </c>
      <c r="Q224" s="87"/>
      <c r="R224" s="87" t="s">
        <v>4359</v>
      </c>
    </row>
    <row r="225" spans="1:18">
      <c r="A225" s="87" t="s">
        <v>7105</v>
      </c>
      <c r="B225" s="87" t="s">
        <v>7088</v>
      </c>
      <c r="C225" s="87" t="s">
        <v>7089</v>
      </c>
      <c r="D225" s="150">
        <v>1460.4</v>
      </c>
      <c r="E225" s="150">
        <v>-111.54</v>
      </c>
      <c r="F225" s="150">
        <v>1348.86</v>
      </c>
      <c r="G225" s="150">
        <v>-10.14</v>
      </c>
      <c r="H225" s="151">
        <v>43678</v>
      </c>
      <c r="I225" s="87">
        <v>0</v>
      </c>
      <c r="J225" s="87" t="s">
        <v>1080</v>
      </c>
      <c r="K225" s="87" t="s">
        <v>7090</v>
      </c>
      <c r="L225" s="87" t="s">
        <v>4309</v>
      </c>
      <c r="M225" s="56" t="s">
        <v>7091</v>
      </c>
      <c r="N225" s="87" t="s">
        <v>151</v>
      </c>
      <c r="O225" s="56" t="s">
        <v>7092</v>
      </c>
      <c r="P225" s="87">
        <v>2019</v>
      </c>
      <c r="Q225" s="87"/>
      <c r="R225" s="87" t="s">
        <v>4359</v>
      </c>
    </row>
    <row r="226" spans="1:18">
      <c r="A226" s="87" t="s">
        <v>7106</v>
      </c>
      <c r="B226" s="87" t="s">
        <v>7088</v>
      </c>
      <c r="C226" s="87" t="s">
        <v>7089</v>
      </c>
      <c r="D226" s="150">
        <v>1460.4</v>
      </c>
      <c r="E226" s="150">
        <v>-111.54</v>
      </c>
      <c r="F226" s="150">
        <v>1348.86</v>
      </c>
      <c r="G226" s="150">
        <v>-10.14</v>
      </c>
      <c r="H226" s="151">
        <v>43678</v>
      </c>
      <c r="I226" s="87">
        <v>0</v>
      </c>
      <c r="J226" s="87" t="s">
        <v>1080</v>
      </c>
      <c r="K226" s="87" t="s">
        <v>7090</v>
      </c>
      <c r="L226" s="87" t="s">
        <v>4309</v>
      </c>
      <c r="M226" s="56" t="s">
        <v>7091</v>
      </c>
      <c r="N226" s="87" t="s">
        <v>151</v>
      </c>
      <c r="O226" s="56" t="s">
        <v>7092</v>
      </c>
      <c r="P226" s="87">
        <v>2019</v>
      </c>
      <c r="Q226" s="87"/>
      <c r="R226" s="87" t="s">
        <v>4359</v>
      </c>
    </row>
    <row r="227" spans="1:18">
      <c r="A227" s="87" t="s">
        <v>7107</v>
      </c>
      <c r="B227" s="87" t="s">
        <v>7088</v>
      </c>
      <c r="C227" s="87" t="s">
        <v>7089</v>
      </c>
      <c r="D227" s="150">
        <v>1460.4</v>
      </c>
      <c r="E227" s="150">
        <v>-111.54</v>
      </c>
      <c r="F227" s="150">
        <v>1348.86</v>
      </c>
      <c r="G227" s="150">
        <v>-10.14</v>
      </c>
      <c r="H227" s="151">
        <v>43678</v>
      </c>
      <c r="I227" s="87">
        <v>0</v>
      </c>
      <c r="J227" s="87" t="s">
        <v>1080</v>
      </c>
      <c r="K227" s="87" t="s">
        <v>7090</v>
      </c>
      <c r="L227" s="87" t="s">
        <v>4309</v>
      </c>
      <c r="M227" s="56" t="s">
        <v>7091</v>
      </c>
      <c r="N227" s="87" t="s">
        <v>151</v>
      </c>
      <c r="O227" s="56" t="s">
        <v>7092</v>
      </c>
      <c r="P227" s="87">
        <v>2019</v>
      </c>
      <c r="Q227" s="87"/>
      <c r="R227" s="87" t="s">
        <v>4359</v>
      </c>
    </row>
    <row r="228" spans="1:18">
      <c r="A228" s="87" t="s">
        <v>7108</v>
      </c>
      <c r="B228" s="87" t="s">
        <v>7088</v>
      </c>
      <c r="C228" s="87" t="s">
        <v>7089</v>
      </c>
      <c r="D228" s="150">
        <v>1460.4</v>
      </c>
      <c r="E228" s="150">
        <v>-111.54</v>
      </c>
      <c r="F228" s="150">
        <v>1348.86</v>
      </c>
      <c r="G228" s="150">
        <v>-10.14</v>
      </c>
      <c r="H228" s="151">
        <v>43678</v>
      </c>
      <c r="I228" s="87">
        <v>0</v>
      </c>
      <c r="J228" s="87" t="s">
        <v>1080</v>
      </c>
      <c r="K228" s="87" t="s">
        <v>7090</v>
      </c>
      <c r="L228" s="87" t="s">
        <v>4309</v>
      </c>
      <c r="M228" s="56" t="s">
        <v>7091</v>
      </c>
      <c r="N228" s="87" t="s">
        <v>151</v>
      </c>
      <c r="O228" s="56" t="s">
        <v>7092</v>
      </c>
      <c r="P228" s="87">
        <v>2019</v>
      </c>
      <c r="Q228" s="87"/>
      <c r="R228" s="87" t="s">
        <v>4359</v>
      </c>
    </row>
    <row r="229" spans="1:18">
      <c r="A229" s="87" t="s">
        <v>7109</v>
      </c>
      <c r="B229" s="87" t="s">
        <v>7088</v>
      </c>
      <c r="C229" s="87" t="s">
        <v>7089</v>
      </c>
      <c r="D229" s="150">
        <v>1460.4</v>
      </c>
      <c r="E229" s="150">
        <v>-111.54</v>
      </c>
      <c r="F229" s="150">
        <v>1348.86</v>
      </c>
      <c r="G229" s="150">
        <v>-10.14</v>
      </c>
      <c r="H229" s="151">
        <v>43678</v>
      </c>
      <c r="I229" s="87">
        <v>0</v>
      </c>
      <c r="J229" s="87" t="s">
        <v>1080</v>
      </c>
      <c r="K229" s="87" t="s">
        <v>7090</v>
      </c>
      <c r="L229" s="87" t="s">
        <v>4309</v>
      </c>
      <c r="M229" s="56" t="s">
        <v>7091</v>
      </c>
      <c r="N229" s="87" t="s">
        <v>151</v>
      </c>
      <c r="O229" s="56" t="s">
        <v>7092</v>
      </c>
      <c r="P229" s="87">
        <v>2019</v>
      </c>
      <c r="Q229" s="87"/>
      <c r="R229" s="87" t="s">
        <v>4359</v>
      </c>
    </row>
    <row r="230" spans="1:18">
      <c r="A230" s="87" t="s">
        <v>7110</v>
      </c>
      <c r="B230" s="87" t="s">
        <v>7088</v>
      </c>
      <c r="C230" s="87" t="s">
        <v>7089</v>
      </c>
      <c r="D230" s="150">
        <v>1460.4</v>
      </c>
      <c r="E230" s="150">
        <v>-111.54</v>
      </c>
      <c r="F230" s="150">
        <v>1348.86</v>
      </c>
      <c r="G230" s="150">
        <v>-10.14</v>
      </c>
      <c r="H230" s="151">
        <v>43678</v>
      </c>
      <c r="I230" s="87">
        <v>0</v>
      </c>
      <c r="J230" s="87" t="s">
        <v>1080</v>
      </c>
      <c r="K230" s="87" t="s">
        <v>7090</v>
      </c>
      <c r="L230" s="87" t="s">
        <v>3747</v>
      </c>
      <c r="M230" s="56" t="s">
        <v>7091</v>
      </c>
      <c r="N230" s="87" t="s">
        <v>151</v>
      </c>
      <c r="O230" s="56" t="s">
        <v>7092</v>
      </c>
      <c r="P230" s="87">
        <v>2019</v>
      </c>
      <c r="Q230" s="87"/>
      <c r="R230" s="87" t="s">
        <v>4359</v>
      </c>
    </row>
    <row r="231" spans="1:18">
      <c r="A231" s="87" t="s">
        <v>7111</v>
      </c>
      <c r="B231" s="87" t="s">
        <v>7088</v>
      </c>
      <c r="C231" s="87" t="s">
        <v>7089</v>
      </c>
      <c r="D231" s="150">
        <v>1460.4</v>
      </c>
      <c r="E231" s="150">
        <v>-111.54</v>
      </c>
      <c r="F231" s="150">
        <v>1348.86</v>
      </c>
      <c r="G231" s="150">
        <v>-10.14</v>
      </c>
      <c r="H231" s="151">
        <v>43678</v>
      </c>
      <c r="I231" s="87">
        <v>0</v>
      </c>
      <c r="J231" s="87" t="s">
        <v>1080</v>
      </c>
      <c r="K231" s="87" t="s">
        <v>7090</v>
      </c>
      <c r="L231" s="87" t="s">
        <v>3747</v>
      </c>
      <c r="M231" s="56" t="s">
        <v>7091</v>
      </c>
      <c r="N231" s="87" t="s">
        <v>151</v>
      </c>
      <c r="O231" s="56" t="s">
        <v>7092</v>
      </c>
      <c r="P231" s="87">
        <v>2019</v>
      </c>
      <c r="Q231" s="87"/>
      <c r="R231" s="87" t="s">
        <v>4359</v>
      </c>
    </row>
    <row r="232" spans="1:18">
      <c r="A232" s="87" t="s">
        <v>7112</v>
      </c>
      <c r="B232" s="87" t="s">
        <v>7088</v>
      </c>
      <c r="C232" s="87" t="s">
        <v>7089</v>
      </c>
      <c r="D232" s="150">
        <v>1460.4</v>
      </c>
      <c r="E232" s="150">
        <v>-111.54</v>
      </c>
      <c r="F232" s="150">
        <v>1348.86</v>
      </c>
      <c r="G232" s="150">
        <v>-10.14</v>
      </c>
      <c r="H232" s="151">
        <v>43678</v>
      </c>
      <c r="I232" s="87">
        <v>0</v>
      </c>
      <c r="J232" s="87" t="s">
        <v>1080</v>
      </c>
      <c r="K232" s="87" t="s">
        <v>7090</v>
      </c>
      <c r="L232" s="87" t="s">
        <v>3747</v>
      </c>
      <c r="M232" s="56" t="s">
        <v>7091</v>
      </c>
      <c r="N232" s="87" t="s">
        <v>151</v>
      </c>
      <c r="O232" s="56" t="s">
        <v>7092</v>
      </c>
      <c r="P232" s="87">
        <v>2019</v>
      </c>
      <c r="Q232" s="87"/>
      <c r="R232" s="87" t="s">
        <v>4359</v>
      </c>
    </row>
    <row r="233" spans="1:18">
      <c r="A233" s="87" t="s">
        <v>7113</v>
      </c>
      <c r="B233" s="87" t="s">
        <v>7088</v>
      </c>
      <c r="C233" s="87" t="s">
        <v>7089</v>
      </c>
      <c r="D233" s="150">
        <v>1460.4</v>
      </c>
      <c r="E233" s="150">
        <v>-111.54</v>
      </c>
      <c r="F233" s="150">
        <v>1348.86</v>
      </c>
      <c r="G233" s="150">
        <v>-10.14</v>
      </c>
      <c r="H233" s="151">
        <v>43678</v>
      </c>
      <c r="I233" s="87">
        <v>0</v>
      </c>
      <c r="J233" s="87" t="s">
        <v>1080</v>
      </c>
      <c r="K233" s="87" t="s">
        <v>7090</v>
      </c>
      <c r="L233" s="87" t="s">
        <v>3747</v>
      </c>
      <c r="M233" s="56" t="s">
        <v>7091</v>
      </c>
      <c r="N233" s="87" t="s">
        <v>151</v>
      </c>
      <c r="O233" s="56" t="s">
        <v>7092</v>
      </c>
      <c r="P233" s="87">
        <v>2019</v>
      </c>
      <c r="Q233" s="87"/>
      <c r="R233" s="87" t="s">
        <v>4359</v>
      </c>
    </row>
    <row r="234" spans="1:18">
      <c r="A234" s="87" t="s">
        <v>7114</v>
      </c>
      <c r="B234" s="87" t="s">
        <v>7088</v>
      </c>
      <c r="C234" s="87" t="s">
        <v>7089</v>
      </c>
      <c r="D234" s="150">
        <v>1460.4</v>
      </c>
      <c r="E234" s="150">
        <v>-111.54</v>
      </c>
      <c r="F234" s="150">
        <v>1348.86</v>
      </c>
      <c r="G234" s="150">
        <v>-10.14</v>
      </c>
      <c r="H234" s="151">
        <v>43678</v>
      </c>
      <c r="I234" s="87">
        <v>0</v>
      </c>
      <c r="J234" s="87" t="s">
        <v>1080</v>
      </c>
      <c r="K234" s="87" t="s">
        <v>7090</v>
      </c>
      <c r="L234" s="87" t="s">
        <v>3747</v>
      </c>
      <c r="M234" s="56" t="s">
        <v>7091</v>
      </c>
      <c r="N234" s="87" t="s">
        <v>151</v>
      </c>
      <c r="O234" s="56" t="s">
        <v>7092</v>
      </c>
      <c r="P234" s="87">
        <v>2019</v>
      </c>
      <c r="Q234" s="87"/>
      <c r="R234" s="87" t="s">
        <v>4359</v>
      </c>
    </row>
    <row r="235" spans="1:18">
      <c r="A235" s="87" t="s">
        <v>7115</v>
      </c>
      <c r="B235" s="87" t="s">
        <v>7088</v>
      </c>
      <c r="C235" s="87" t="s">
        <v>7089</v>
      </c>
      <c r="D235" s="150">
        <v>1460.4</v>
      </c>
      <c r="E235" s="150">
        <v>-111.54</v>
      </c>
      <c r="F235" s="150">
        <v>1348.86</v>
      </c>
      <c r="G235" s="150">
        <v>-10.14</v>
      </c>
      <c r="H235" s="151">
        <v>43678</v>
      </c>
      <c r="I235" s="87">
        <v>0</v>
      </c>
      <c r="J235" s="87" t="s">
        <v>1080</v>
      </c>
      <c r="K235" s="87" t="s">
        <v>7090</v>
      </c>
      <c r="L235" s="87" t="s">
        <v>3747</v>
      </c>
      <c r="M235" s="56" t="s">
        <v>7091</v>
      </c>
      <c r="N235" s="87" t="s">
        <v>151</v>
      </c>
      <c r="O235" s="56" t="s">
        <v>7092</v>
      </c>
      <c r="P235" s="87">
        <v>2019</v>
      </c>
      <c r="Q235" s="87"/>
      <c r="R235" s="87" t="s">
        <v>4359</v>
      </c>
    </row>
    <row r="236" spans="1:18">
      <c r="A236" s="87" t="s">
        <v>7116</v>
      </c>
      <c r="B236" s="87" t="s">
        <v>7088</v>
      </c>
      <c r="C236" s="87" t="s">
        <v>7089</v>
      </c>
      <c r="D236" s="150">
        <v>1460.4</v>
      </c>
      <c r="E236" s="150">
        <v>-111.54</v>
      </c>
      <c r="F236" s="150">
        <v>1348.86</v>
      </c>
      <c r="G236" s="150">
        <v>-10.14</v>
      </c>
      <c r="H236" s="151">
        <v>43678</v>
      </c>
      <c r="I236" s="87">
        <v>0</v>
      </c>
      <c r="J236" s="87" t="s">
        <v>1080</v>
      </c>
      <c r="K236" s="87" t="s">
        <v>7090</v>
      </c>
      <c r="L236" s="87" t="s">
        <v>3747</v>
      </c>
      <c r="M236" s="56" t="s">
        <v>7091</v>
      </c>
      <c r="N236" s="87" t="s">
        <v>151</v>
      </c>
      <c r="O236" s="56" t="s">
        <v>7092</v>
      </c>
      <c r="P236" s="87">
        <v>2019</v>
      </c>
      <c r="Q236" s="87"/>
      <c r="R236" s="87" t="s">
        <v>4359</v>
      </c>
    </row>
    <row r="237" spans="1:18">
      <c r="A237" s="87" t="s">
        <v>7117</v>
      </c>
      <c r="B237" s="87" t="s">
        <v>7088</v>
      </c>
      <c r="C237" s="87" t="s">
        <v>7089</v>
      </c>
      <c r="D237" s="150">
        <v>1460.4</v>
      </c>
      <c r="E237" s="150">
        <v>-111.54</v>
      </c>
      <c r="F237" s="150">
        <v>1348.86</v>
      </c>
      <c r="G237" s="150">
        <v>-10.14</v>
      </c>
      <c r="H237" s="151">
        <v>43678</v>
      </c>
      <c r="I237" s="87">
        <v>0</v>
      </c>
      <c r="J237" s="87" t="s">
        <v>1080</v>
      </c>
      <c r="K237" s="87" t="s">
        <v>7090</v>
      </c>
      <c r="L237" s="87" t="s">
        <v>3747</v>
      </c>
      <c r="M237" s="56" t="s">
        <v>7091</v>
      </c>
      <c r="N237" s="87" t="s">
        <v>151</v>
      </c>
      <c r="O237" s="56" t="s">
        <v>7092</v>
      </c>
      <c r="P237" s="87">
        <v>2019</v>
      </c>
      <c r="Q237" s="87"/>
      <c r="R237" s="87" t="s">
        <v>4359</v>
      </c>
    </row>
    <row r="238" spans="1:18">
      <c r="A238" s="87" t="s">
        <v>7118</v>
      </c>
      <c r="B238" s="87" t="s">
        <v>7088</v>
      </c>
      <c r="C238" s="87" t="s">
        <v>7089</v>
      </c>
      <c r="D238" s="150">
        <v>1460.4</v>
      </c>
      <c r="E238" s="150">
        <v>-111.54</v>
      </c>
      <c r="F238" s="150">
        <v>1348.86</v>
      </c>
      <c r="G238" s="150">
        <v>-10.14</v>
      </c>
      <c r="H238" s="151">
        <v>43678</v>
      </c>
      <c r="I238" s="87">
        <v>0</v>
      </c>
      <c r="J238" s="87" t="s">
        <v>1080</v>
      </c>
      <c r="K238" s="87" t="s">
        <v>7090</v>
      </c>
      <c r="L238" s="87" t="s">
        <v>3747</v>
      </c>
      <c r="M238" s="56" t="s">
        <v>7091</v>
      </c>
      <c r="N238" s="87" t="s">
        <v>151</v>
      </c>
      <c r="O238" s="56" t="s">
        <v>7092</v>
      </c>
      <c r="P238" s="87">
        <v>2019</v>
      </c>
      <c r="Q238" s="87"/>
      <c r="R238" s="87" t="s">
        <v>4359</v>
      </c>
    </row>
    <row r="239" spans="1:18">
      <c r="A239" s="87" t="s">
        <v>7119</v>
      </c>
      <c r="B239" s="87" t="s">
        <v>7088</v>
      </c>
      <c r="C239" s="87" t="s">
        <v>7089</v>
      </c>
      <c r="D239" s="150">
        <v>1460.4</v>
      </c>
      <c r="E239" s="150">
        <v>-111.54</v>
      </c>
      <c r="F239" s="150">
        <v>1348.86</v>
      </c>
      <c r="G239" s="150">
        <v>-10.14</v>
      </c>
      <c r="H239" s="151">
        <v>43678</v>
      </c>
      <c r="I239" s="87">
        <v>0</v>
      </c>
      <c r="J239" s="87" t="s">
        <v>1080</v>
      </c>
      <c r="K239" s="87" t="s">
        <v>7090</v>
      </c>
      <c r="L239" s="87" t="s">
        <v>3747</v>
      </c>
      <c r="M239" s="56" t="s">
        <v>7091</v>
      </c>
      <c r="N239" s="87" t="s">
        <v>151</v>
      </c>
      <c r="O239" s="56" t="s">
        <v>7092</v>
      </c>
      <c r="P239" s="87">
        <v>2019</v>
      </c>
      <c r="Q239" s="87"/>
      <c r="R239" s="87" t="s">
        <v>4359</v>
      </c>
    </row>
    <row r="240" spans="1:18">
      <c r="A240" s="87" t="s">
        <v>7120</v>
      </c>
      <c r="B240" s="87" t="s">
        <v>7088</v>
      </c>
      <c r="C240" s="87" t="s">
        <v>7089</v>
      </c>
      <c r="D240" s="150">
        <v>1460.4</v>
      </c>
      <c r="E240" s="150">
        <v>-111.54</v>
      </c>
      <c r="F240" s="150">
        <v>1348.86</v>
      </c>
      <c r="G240" s="150">
        <v>-10.14</v>
      </c>
      <c r="H240" s="151">
        <v>43678</v>
      </c>
      <c r="I240" s="87">
        <v>0</v>
      </c>
      <c r="J240" s="87" t="s">
        <v>1080</v>
      </c>
      <c r="K240" s="87" t="s">
        <v>7090</v>
      </c>
      <c r="L240" s="87" t="s">
        <v>3747</v>
      </c>
      <c r="M240" s="56" t="s">
        <v>7091</v>
      </c>
      <c r="N240" s="87" t="s">
        <v>151</v>
      </c>
      <c r="O240" s="56" t="s">
        <v>7092</v>
      </c>
      <c r="P240" s="87">
        <v>2019</v>
      </c>
      <c r="Q240" s="87"/>
      <c r="R240" s="87" t="s">
        <v>4359</v>
      </c>
    </row>
    <row r="241" spans="1:18">
      <c r="A241" s="87" t="s">
        <v>7121</v>
      </c>
      <c r="B241" s="87" t="s">
        <v>7088</v>
      </c>
      <c r="C241" s="87" t="s">
        <v>7089</v>
      </c>
      <c r="D241" s="150">
        <v>1718.4</v>
      </c>
      <c r="E241" s="150">
        <v>-131.22999999999999</v>
      </c>
      <c r="F241" s="150">
        <v>1587.17</v>
      </c>
      <c r="G241" s="150">
        <v>-11.93</v>
      </c>
      <c r="H241" s="151">
        <v>43678</v>
      </c>
      <c r="I241" s="87">
        <v>0</v>
      </c>
      <c r="J241" s="87" t="s">
        <v>1080</v>
      </c>
      <c r="K241" s="87" t="s">
        <v>7090</v>
      </c>
      <c r="L241" s="87" t="s">
        <v>3747</v>
      </c>
      <c r="M241" s="56" t="s">
        <v>7091</v>
      </c>
      <c r="N241" s="87" t="s">
        <v>151</v>
      </c>
      <c r="O241" s="56" t="s">
        <v>7092</v>
      </c>
      <c r="P241" s="87">
        <v>2019</v>
      </c>
      <c r="Q241" s="87"/>
      <c r="R241" s="87" t="s">
        <v>4359</v>
      </c>
    </row>
    <row r="242" spans="1:18">
      <c r="A242" s="87" t="s">
        <v>7122</v>
      </c>
      <c r="B242" s="87" t="s">
        <v>7088</v>
      </c>
      <c r="C242" s="87" t="s">
        <v>7089</v>
      </c>
      <c r="D242" s="150">
        <v>1718.4</v>
      </c>
      <c r="E242" s="150">
        <v>-131.22999999999999</v>
      </c>
      <c r="F242" s="150">
        <v>1587.17</v>
      </c>
      <c r="G242" s="150">
        <v>-11.93</v>
      </c>
      <c r="H242" s="151">
        <v>43678</v>
      </c>
      <c r="I242" s="87">
        <v>0</v>
      </c>
      <c r="J242" s="87" t="s">
        <v>1080</v>
      </c>
      <c r="K242" s="87" t="s">
        <v>7090</v>
      </c>
      <c r="L242" s="87" t="s">
        <v>3747</v>
      </c>
      <c r="M242" s="56" t="s">
        <v>7091</v>
      </c>
      <c r="N242" s="87" t="s">
        <v>151</v>
      </c>
      <c r="O242" s="56" t="s">
        <v>7092</v>
      </c>
      <c r="P242" s="87">
        <v>2019</v>
      </c>
      <c r="Q242" s="87"/>
      <c r="R242" s="87" t="s">
        <v>4359</v>
      </c>
    </row>
    <row r="243" spans="1:18">
      <c r="A243" s="87" t="s">
        <v>7123</v>
      </c>
      <c r="B243" s="87" t="s">
        <v>7088</v>
      </c>
      <c r="C243" s="87" t="s">
        <v>7089</v>
      </c>
      <c r="D243" s="150">
        <v>1718.4</v>
      </c>
      <c r="E243" s="150">
        <v>-131.22999999999999</v>
      </c>
      <c r="F243" s="150">
        <v>1587.17</v>
      </c>
      <c r="G243" s="150">
        <v>-11.93</v>
      </c>
      <c r="H243" s="151">
        <v>43678</v>
      </c>
      <c r="I243" s="87">
        <v>0</v>
      </c>
      <c r="J243" s="87" t="s">
        <v>1080</v>
      </c>
      <c r="K243" s="87" t="s">
        <v>7090</v>
      </c>
      <c r="L243" s="87" t="s">
        <v>3747</v>
      </c>
      <c r="M243" s="56" t="s">
        <v>7091</v>
      </c>
      <c r="N243" s="87" t="s">
        <v>151</v>
      </c>
      <c r="O243" s="56" t="s">
        <v>7092</v>
      </c>
      <c r="P243" s="87">
        <v>2019</v>
      </c>
      <c r="Q243" s="87"/>
      <c r="R243" s="87" t="s">
        <v>4359</v>
      </c>
    </row>
    <row r="244" spans="1:18">
      <c r="A244" s="87" t="s">
        <v>7124</v>
      </c>
      <c r="B244" s="87" t="s">
        <v>7088</v>
      </c>
      <c r="C244" s="87" t="s">
        <v>7089</v>
      </c>
      <c r="D244" s="150">
        <v>1460.4</v>
      </c>
      <c r="E244" s="150">
        <v>-111.54</v>
      </c>
      <c r="F244" s="150">
        <v>1348.86</v>
      </c>
      <c r="G244" s="150">
        <v>-10.14</v>
      </c>
      <c r="H244" s="151">
        <v>43678</v>
      </c>
      <c r="I244" s="87">
        <v>0</v>
      </c>
      <c r="J244" s="87" t="s">
        <v>1080</v>
      </c>
      <c r="K244" s="87" t="s">
        <v>7090</v>
      </c>
      <c r="L244" s="87" t="s">
        <v>3747</v>
      </c>
      <c r="M244" s="56" t="s">
        <v>7091</v>
      </c>
      <c r="N244" s="87" t="s">
        <v>151</v>
      </c>
      <c r="O244" s="56" t="s">
        <v>7092</v>
      </c>
      <c r="P244" s="87">
        <v>2019</v>
      </c>
      <c r="Q244" s="87"/>
      <c r="R244" s="87" t="s">
        <v>4359</v>
      </c>
    </row>
    <row r="245" spans="1:18">
      <c r="A245" s="87" t="s">
        <v>7125</v>
      </c>
      <c r="B245" s="87" t="s">
        <v>7088</v>
      </c>
      <c r="C245" s="87" t="s">
        <v>7089</v>
      </c>
      <c r="D245" s="150">
        <v>1460.4</v>
      </c>
      <c r="E245" s="150">
        <v>-111.54</v>
      </c>
      <c r="F245" s="150">
        <v>1348.86</v>
      </c>
      <c r="G245" s="150">
        <v>-10.14</v>
      </c>
      <c r="H245" s="151">
        <v>43678</v>
      </c>
      <c r="I245" s="87">
        <v>0</v>
      </c>
      <c r="J245" s="87" t="s">
        <v>1080</v>
      </c>
      <c r="K245" s="87" t="s">
        <v>7090</v>
      </c>
      <c r="L245" s="87" t="s">
        <v>3747</v>
      </c>
      <c r="M245" s="56" t="s">
        <v>7091</v>
      </c>
      <c r="N245" s="87" t="s">
        <v>151</v>
      </c>
      <c r="O245" s="56" t="s">
        <v>7092</v>
      </c>
      <c r="P245" s="87">
        <v>2019</v>
      </c>
      <c r="Q245" s="87"/>
      <c r="R245" s="87" t="s">
        <v>4359</v>
      </c>
    </row>
    <row r="246" spans="1:18">
      <c r="A246" s="87" t="s">
        <v>7126</v>
      </c>
      <c r="B246" s="87" t="s">
        <v>7088</v>
      </c>
      <c r="C246" s="87" t="s">
        <v>7089</v>
      </c>
      <c r="D246" s="150">
        <v>1460.4</v>
      </c>
      <c r="E246" s="150">
        <v>-111.54</v>
      </c>
      <c r="F246" s="150">
        <v>1348.86</v>
      </c>
      <c r="G246" s="150">
        <v>-10.14</v>
      </c>
      <c r="H246" s="151">
        <v>43678</v>
      </c>
      <c r="I246" s="87">
        <v>0</v>
      </c>
      <c r="J246" s="87" t="s">
        <v>1080</v>
      </c>
      <c r="K246" s="87" t="s">
        <v>7090</v>
      </c>
      <c r="L246" s="87" t="s">
        <v>3747</v>
      </c>
      <c r="M246" s="56" t="s">
        <v>7091</v>
      </c>
      <c r="N246" s="87" t="s">
        <v>151</v>
      </c>
      <c r="O246" s="56" t="s">
        <v>7092</v>
      </c>
      <c r="P246" s="87">
        <v>2019</v>
      </c>
      <c r="Q246" s="87"/>
      <c r="R246" s="87" t="s">
        <v>4359</v>
      </c>
    </row>
    <row r="247" spans="1:18">
      <c r="A247" s="87" t="s">
        <v>7127</v>
      </c>
      <c r="B247" s="87" t="s">
        <v>7088</v>
      </c>
      <c r="C247" s="87" t="s">
        <v>7089</v>
      </c>
      <c r="D247" s="150">
        <v>1460.4</v>
      </c>
      <c r="E247" s="150">
        <v>-111.54</v>
      </c>
      <c r="F247" s="150">
        <v>1348.86</v>
      </c>
      <c r="G247" s="150">
        <v>-10.14</v>
      </c>
      <c r="H247" s="151">
        <v>43678</v>
      </c>
      <c r="I247" s="87">
        <v>0</v>
      </c>
      <c r="J247" s="87" t="s">
        <v>1080</v>
      </c>
      <c r="K247" s="87" t="s">
        <v>7090</v>
      </c>
      <c r="L247" s="87" t="s">
        <v>3747</v>
      </c>
      <c r="M247" s="56" t="s">
        <v>7091</v>
      </c>
      <c r="N247" s="87" t="s">
        <v>151</v>
      </c>
      <c r="O247" s="56" t="s">
        <v>7092</v>
      </c>
      <c r="P247" s="87">
        <v>2019</v>
      </c>
      <c r="Q247" s="87"/>
      <c r="R247" s="87" t="s">
        <v>4359</v>
      </c>
    </row>
    <row r="248" spans="1:18">
      <c r="A248" s="87" t="s">
        <v>7128</v>
      </c>
      <c r="B248" s="87" t="s">
        <v>7088</v>
      </c>
      <c r="C248" s="87" t="s">
        <v>7089</v>
      </c>
      <c r="D248" s="150">
        <v>1718.4</v>
      </c>
      <c r="E248" s="150">
        <v>-131.22999999999999</v>
      </c>
      <c r="F248" s="150">
        <v>1587.17</v>
      </c>
      <c r="G248" s="150">
        <v>-11.93</v>
      </c>
      <c r="H248" s="151">
        <v>43678</v>
      </c>
      <c r="I248" s="87">
        <v>0</v>
      </c>
      <c r="J248" s="87" t="s">
        <v>1080</v>
      </c>
      <c r="K248" s="87" t="s">
        <v>7090</v>
      </c>
      <c r="L248" s="87" t="s">
        <v>3747</v>
      </c>
      <c r="M248" s="56" t="s">
        <v>7091</v>
      </c>
      <c r="N248" s="87" t="s">
        <v>151</v>
      </c>
      <c r="O248" s="56" t="s">
        <v>7092</v>
      </c>
      <c r="P248" s="87">
        <v>2019</v>
      </c>
      <c r="Q248" s="87"/>
      <c r="R248" s="87" t="s">
        <v>4359</v>
      </c>
    </row>
    <row r="249" spans="1:18">
      <c r="A249" s="87" t="s">
        <v>7129</v>
      </c>
      <c r="B249" s="87" t="s">
        <v>7088</v>
      </c>
      <c r="C249" s="87" t="s">
        <v>7089</v>
      </c>
      <c r="D249" s="150">
        <v>1718.4</v>
      </c>
      <c r="E249" s="150">
        <v>-131.22999999999999</v>
      </c>
      <c r="F249" s="150">
        <v>1587.17</v>
      </c>
      <c r="G249" s="150">
        <v>-11.93</v>
      </c>
      <c r="H249" s="151">
        <v>43678</v>
      </c>
      <c r="I249" s="87">
        <v>0</v>
      </c>
      <c r="J249" s="87" t="s">
        <v>1080</v>
      </c>
      <c r="K249" s="87" t="s">
        <v>7090</v>
      </c>
      <c r="L249" s="87" t="s">
        <v>3747</v>
      </c>
      <c r="M249" s="56" t="s">
        <v>7091</v>
      </c>
      <c r="N249" s="87" t="s">
        <v>151</v>
      </c>
      <c r="O249" s="56" t="s">
        <v>7092</v>
      </c>
      <c r="P249" s="87">
        <v>2019</v>
      </c>
      <c r="Q249" s="87"/>
      <c r="R249" s="87" t="s">
        <v>4359</v>
      </c>
    </row>
    <row r="250" spans="1:18">
      <c r="A250" s="87" t="s">
        <v>7130</v>
      </c>
      <c r="B250" s="87" t="s">
        <v>7088</v>
      </c>
      <c r="C250" s="87" t="s">
        <v>7089</v>
      </c>
      <c r="D250" s="150">
        <v>1460.4</v>
      </c>
      <c r="E250" s="150">
        <v>-111.54</v>
      </c>
      <c r="F250" s="150">
        <v>1348.86</v>
      </c>
      <c r="G250" s="150">
        <v>-10.14</v>
      </c>
      <c r="H250" s="151">
        <v>43678</v>
      </c>
      <c r="I250" s="87">
        <v>0</v>
      </c>
      <c r="J250" s="87" t="s">
        <v>1080</v>
      </c>
      <c r="K250" s="87" t="s">
        <v>7090</v>
      </c>
      <c r="L250" s="87" t="s">
        <v>3747</v>
      </c>
      <c r="M250" s="56" t="s">
        <v>7091</v>
      </c>
      <c r="N250" s="87" t="s">
        <v>151</v>
      </c>
      <c r="O250" s="56" t="s">
        <v>7092</v>
      </c>
      <c r="P250" s="87">
        <v>2019</v>
      </c>
      <c r="Q250" s="87"/>
      <c r="R250" s="87" t="s">
        <v>4359</v>
      </c>
    </row>
    <row r="251" spans="1:18">
      <c r="A251" s="87" t="s">
        <v>7131</v>
      </c>
      <c r="B251" s="87" t="s">
        <v>7088</v>
      </c>
      <c r="C251" s="87" t="s">
        <v>7089</v>
      </c>
      <c r="D251" s="150">
        <v>1460.4</v>
      </c>
      <c r="E251" s="150">
        <v>-111.54</v>
      </c>
      <c r="F251" s="150">
        <v>1348.86</v>
      </c>
      <c r="G251" s="150">
        <v>-10.14</v>
      </c>
      <c r="H251" s="151">
        <v>43678</v>
      </c>
      <c r="I251" s="87">
        <v>0</v>
      </c>
      <c r="J251" s="87" t="s">
        <v>1080</v>
      </c>
      <c r="K251" s="87" t="s">
        <v>7090</v>
      </c>
      <c r="L251" s="87" t="s">
        <v>3747</v>
      </c>
      <c r="M251" s="56" t="s">
        <v>7091</v>
      </c>
      <c r="N251" s="87" t="s">
        <v>151</v>
      </c>
      <c r="O251" s="56" t="s">
        <v>7092</v>
      </c>
      <c r="P251" s="87">
        <v>2019</v>
      </c>
      <c r="Q251" s="87"/>
      <c r="R251" s="87" t="s">
        <v>4359</v>
      </c>
    </row>
    <row r="252" spans="1:18">
      <c r="A252" s="87" t="s">
        <v>7132</v>
      </c>
      <c r="B252" s="87" t="s">
        <v>7088</v>
      </c>
      <c r="C252" s="87" t="s">
        <v>7089</v>
      </c>
      <c r="D252" s="150">
        <v>1460.4</v>
      </c>
      <c r="E252" s="150">
        <v>-111.54</v>
      </c>
      <c r="F252" s="150">
        <v>1348.86</v>
      </c>
      <c r="G252" s="150">
        <v>-10.14</v>
      </c>
      <c r="H252" s="151">
        <v>43678</v>
      </c>
      <c r="I252" s="87">
        <v>0</v>
      </c>
      <c r="J252" s="87" t="s">
        <v>1080</v>
      </c>
      <c r="K252" s="87" t="s">
        <v>7090</v>
      </c>
      <c r="L252" s="87" t="s">
        <v>3747</v>
      </c>
      <c r="M252" s="56" t="s">
        <v>7091</v>
      </c>
      <c r="N252" s="87" t="s">
        <v>151</v>
      </c>
      <c r="O252" s="56" t="s">
        <v>7092</v>
      </c>
      <c r="P252" s="87">
        <v>2019</v>
      </c>
      <c r="Q252" s="87"/>
      <c r="R252" s="87" t="s">
        <v>4359</v>
      </c>
    </row>
    <row r="253" spans="1:18">
      <c r="A253" s="87" t="s">
        <v>7133</v>
      </c>
      <c r="B253" s="87" t="s">
        <v>7088</v>
      </c>
      <c r="C253" s="87" t="s">
        <v>7089</v>
      </c>
      <c r="D253" s="150">
        <v>1460.4</v>
      </c>
      <c r="E253" s="150">
        <v>-111.54</v>
      </c>
      <c r="F253" s="150">
        <v>1348.86</v>
      </c>
      <c r="G253" s="150">
        <v>-10.14</v>
      </c>
      <c r="H253" s="151">
        <v>43678</v>
      </c>
      <c r="I253" s="87">
        <v>0</v>
      </c>
      <c r="J253" s="87" t="s">
        <v>1080</v>
      </c>
      <c r="K253" s="87" t="s">
        <v>7090</v>
      </c>
      <c r="L253" s="87" t="s">
        <v>3747</v>
      </c>
      <c r="M253" s="56" t="s">
        <v>7091</v>
      </c>
      <c r="N253" s="87" t="s">
        <v>151</v>
      </c>
      <c r="O253" s="56" t="s">
        <v>7092</v>
      </c>
      <c r="P253" s="87">
        <v>2019</v>
      </c>
      <c r="Q253" s="87"/>
      <c r="R253" s="87" t="s">
        <v>4359</v>
      </c>
    </row>
    <row r="254" spans="1:18">
      <c r="A254" s="87" t="s">
        <v>7134</v>
      </c>
      <c r="B254" s="87" t="s">
        <v>7088</v>
      </c>
      <c r="C254" s="87" t="s">
        <v>7089</v>
      </c>
      <c r="D254" s="150">
        <v>1718.4</v>
      </c>
      <c r="E254" s="150">
        <v>-131.22999999999999</v>
      </c>
      <c r="F254" s="150">
        <v>1587.17</v>
      </c>
      <c r="G254" s="150">
        <v>-11.93</v>
      </c>
      <c r="H254" s="151">
        <v>43678</v>
      </c>
      <c r="I254" s="87">
        <v>0</v>
      </c>
      <c r="J254" s="87" t="s">
        <v>347</v>
      </c>
      <c r="K254" s="87" t="s">
        <v>7090</v>
      </c>
      <c r="L254" s="87" t="s">
        <v>3931</v>
      </c>
      <c r="M254" s="56" t="s">
        <v>7091</v>
      </c>
      <c r="N254" s="87" t="s">
        <v>51</v>
      </c>
      <c r="O254" s="56" t="s">
        <v>7092</v>
      </c>
      <c r="P254" s="87">
        <v>2019</v>
      </c>
      <c r="Q254" s="87"/>
      <c r="R254" s="87" t="s">
        <v>4359</v>
      </c>
    </row>
    <row r="255" spans="1:18">
      <c r="A255" s="87" t="s">
        <v>7135</v>
      </c>
      <c r="B255" s="87" t="s">
        <v>7088</v>
      </c>
      <c r="C255" s="87" t="s">
        <v>7089</v>
      </c>
      <c r="D255" s="150">
        <v>1718.4</v>
      </c>
      <c r="E255" s="150">
        <v>-131.22999999999999</v>
      </c>
      <c r="F255" s="150">
        <v>1587.17</v>
      </c>
      <c r="G255" s="150">
        <v>-11.93</v>
      </c>
      <c r="H255" s="151">
        <v>43678</v>
      </c>
      <c r="I255" s="87">
        <v>0</v>
      </c>
      <c r="J255" s="87" t="s">
        <v>347</v>
      </c>
      <c r="K255" s="87" t="s">
        <v>7090</v>
      </c>
      <c r="L255" s="87" t="s">
        <v>3931</v>
      </c>
      <c r="M255" s="56" t="s">
        <v>7091</v>
      </c>
      <c r="N255" s="87" t="s">
        <v>51</v>
      </c>
      <c r="O255" s="56" t="s">
        <v>7092</v>
      </c>
      <c r="P255" s="87">
        <v>2019</v>
      </c>
      <c r="Q255" s="87"/>
      <c r="R255" s="87" t="s">
        <v>4359</v>
      </c>
    </row>
    <row r="256" spans="1:18">
      <c r="A256" s="87" t="s">
        <v>7136</v>
      </c>
      <c r="B256" s="87" t="s">
        <v>7088</v>
      </c>
      <c r="C256" s="87" t="s">
        <v>7089</v>
      </c>
      <c r="D256" s="150">
        <v>1718.4</v>
      </c>
      <c r="E256" s="150">
        <v>-131.22999999999999</v>
      </c>
      <c r="F256" s="150">
        <v>1587.17</v>
      </c>
      <c r="G256" s="150">
        <v>-11.93</v>
      </c>
      <c r="H256" s="151">
        <v>43678</v>
      </c>
      <c r="I256" s="87">
        <v>0</v>
      </c>
      <c r="J256" s="87" t="s">
        <v>347</v>
      </c>
      <c r="K256" s="87" t="s">
        <v>7090</v>
      </c>
      <c r="L256" s="87" t="s">
        <v>3931</v>
      </c>
      <c r="M256" s="56" t="s">
        <v>7091</v>
      </c>
      <c r="N256" s="87" t="s">
        <v>51</v>
      </c>
      <c r="O256" s="56" t="s">
        <v>7092</v>
      </c>
      <c r="P256" s="87">
        <v>2019</v>
      </c>
      <c r="Q256" s="87"/>
      <c r="R256" s="87" t="s">
        <v>4359</v>
      </c>
    </row>
    <row r="257" spans="1:18">
      <c r="A257" s="87" t="s">
        <v>7137</v>
      </c>
      <c r="B257" s="87" t="s">
        <v>7088</v>
      </c>
      <c r="C257" s="87" t="s">
        <v>7089</v>
      </c>
      <c r="D257" s="150">
        <v>1460.4</v>
      </c>
      <c r="E257" s="150">
        <v>-111.54</v>
      </c>
      <c r="F257" s="150">
        <v>1348.86</v>
      </c>
      <c r="G257" s="150">
        <v>-10.14</v>
      </c>
      <c r="H257" s="151">
        <v>43678</v>
      </c>
      <c r="I257" s="87">
        <v>0</v>
      </c>
      <c r="J257" s="87" t="s">
        <v>347</v>
      </c>
      <c r="K257" s="87" t="s">
        <v>7090</v>
      </c>
      <c r="L257" s="87" t="s">
        <v>3931</v>
      </c>
      <c r="M257" s="56" t="s">
        <v>7091</v>
      </c>
      <c r="N257" s="87" t="s">
        <v>51</v>
      </c>
      <c r="O257" s="56" t="s">
        <v>7092</v>
      </c>
      <c r="P257" s="87">
        <v>2019</v>
      </c>
      <c r="Q257" s="87"/>
      <c r="R257" s="87" t="s">
        <v>4359</v>
      </c>
    </row>
    <row r="258" spans="1:18">
      <c r="A258" s="87" t="s">
        <v>7138</v>
      </c>
      <c r="B258" s="87" t="s">
        <v>7088</v>
      </c>
      <c r="C258" s="87" t="s">
        <v>7089</v>
      </c>
      <c r="D258" s="150">
        <v>1718.4</v>
      </c>
      <c r="E258" s="150">
        <v>-131.22999999999999</v>
      </c>
      <c r="F258" s="150">
        <v>1587.17</v>
      </c>
      <c r="G258" s="150">
        <v>-11.93</v>
      </c>
      <c r="H258" s="151">
        <v>43678</v>
      </c>
      <c r="I258" s="87">
        <v>0</v>
      </c>
      <c r="J258" s="87" t="s">
        <v>347</v>
      </c>
      <c r="K258" s="87" t="s">
        <v>7090</v>
      </c>
      <c r="L258" s="87" t="s">
        <v>3931</v>
      </c>
      <c r="M258" s="56" t="s">
        <v>7091</v>
      </c>
      <c r="N258" s="87" t="s">
        <v>51</v>
      </c>
      <c r="O258" s="56" t="s">
        <v>7092</v>
      </c>
      <c r="P258" s="87">
        <v>2019</v>
      </c>
      <c r="Q258" s="87"/>
      <c r="R258" s="87" t="s">
        <v>4359</v>
      </c>
    </row>
    <row r="259" spans="1:18">
      <c r="A259" s="87" t="s">
        <v>7139</v>
      </c>
      <c r="B259" s="87" t="s">
        <v>7088</v>
      </c>
      <c r="C259" s="87" t="s">
        <v>7089</v>
      </c>
      <c r="D259" s="150">
        <v>1718.4</v>
      </c>
      <c r="E259" s="150">
        <v>-131.22999999999999</v>
      </c>
      <c r="F259" s="150">
        <v>1587.17</v>
      </c>
      <c r="G259" s="150">
        <v>-11.93</v>
      </c>
      <c r="H259" s="151">
        <v>43678</v>
      </c>
      <c r="I259" s="87">
        <v>0</v>
      </c>
      <c r="J259" s="87" t="s">
        <v>347</v>
      </c>
      <c r="K259" s="87" t="s">
        <v>7090</v>
      </c>
      <c r="L259" s="87" t="s">
        <v>3931</v>
      </c>
      <c r="M259" s="56" t="s">
        <v>7091</v>
      </c>
      <c r="N259" s="87" t="s">
        <v>51</v>
      </c>
      <c r="O259" s="56" t="s">
        <v>7092</v>
      </c>
      <c r="P259" s="87">
        <v>2019</v>
      </c>
      <c r="Q259" s="87"/>
      <c r="R259" s="87" t="s">
        <v>4359</v>
      </c>
    </row>
    <row r="260" spans="1:18">
      <c r="A260" s="87" t="s">
        <v>7140</v>
      </c>
      <c r="B260" s="87" t="s">
        <v>7088</v>
      </c>
      <c r="C260" s="87" t="s">
        <v>7089</v>
      </c>
      <c r="D260" s="150">
        <v>1460.4</v>
      </c>
      <c r="E260" s="150">
        <v>-111.54</v>
      </c>
      <c r="F260" s="150">
        <v>1348.86</v>
      </c>
      <c r="G260" s="150">
        <v>-10.14</v>
      </c>
      <c r="H260" s="151">
        <v>43678</v>
      </c>
      <c r="I260" s="87">
        <v>0</v>
      </c>
      <c r="J260" s="87" t="s">
        <v>347</v>
      </c>
      <c r="K260" s="87" t="s">
        <v>7090</v>
      </c>
      <c r="L260" s="87" t="s">
        <v>3931</v>
      </c>
      <c r="M260" s="56" t="s">
        <v>7091</v>
      </c>
      <c r="N260" s="87" t="s">
        <v>51</v>
      </c>
      <c r="O260" s="56" t="s">
        <v>7092</v>
      </c>
      <c r="P260" s="87">
        <v>2019</v>
      </c>
      <c r="Q260" s="87"/>
      <c r="R260" s="87" t="s">
        <v>4359</v>
      </c>
    </row>
    <row r="261" spans="1:18">
      <c r="A261" s="87" t="s">
        <v>7141</v>
      </c>
      <c r="B261" s="87" t="s">
        <v>7088</v>
      </c>
      <c r="C261" s="87" t="s">
        <v>7089</v>
      </c>
      <c r="D261" s="150">
        <v>1460.4</v>
      </c>
      <c r="E261" s="150">
        <v>-111.54</v>
      </c>
      <c r="F261" s="150">
        <v>1348.86</v>
      </c>
      <c r="G261" s="150">
        <v>-10.14</v>
      </c>
      <c r="H261" s="151">
        <v>43678</v>
      </c>
      <c r="I261" s="87">
        <v>0</v>
      </c>
      <c r="J261" s="87" t="s">
        <v>347</v>
      </c>
      <c r="K261" s="87" t="s">
        <v>7090</v>
      </c>
      <c r="L261" s="87" t="s">
        <v>3931</v>
      </c>
      <c r="M261" s="56" t="s">
        <v>7091</v>
      </c>
      <c r="N261" s="87" t="s">
        <v>51</v>
      </c>
      <c r="O261" s="56" t="s">
        <v>7092</v>
      </c>
      <c r="P261" s="87">
        <v>2019</v>
      </c>
      <c r="Q261" s="87"/>
      <c r="R261" s="87" t="s">
        <v>4359</v>
      </c>
    </row>
    <row r="262" spans="1:18">
      <c r="A262" s="87" t="s">
        <v>7142</v>
      </c>
      <c r="B262" s="87" t="s">
        <v>7088</v>
      </c>
      <c r="C262" s="87" t="s">
        <v>7089</v>
      </c>
      <c r="D262" s="150">
        <v>1460.4</v>
      </c>
      <c r="E262" s="150">
        <v>-111.54</v>
      </c>
      <c r="F262" s="150">
        <v>1348.86</v>
      </c>
      <c r="G262" s="150">
        <v>-10.14</v>
      </c>
      <c r="H262" s="151">
        <v>43678</v>
      </c>
      <c r="I262" s="87">
        <v>0</v>
      </c>
      <c r="J262" s="87" t="s">
        <v>347</v>
      </c>
      <c r="K262" s="87" t="s">
        <v>7090</v>
      </c>
      <c r="L262" s="87" t="s">
        <v>3931</v>
      </c>
      <c r="M262" s="56" t="s">
        <v>7091</v>
      </c>
      <c r="N262" s="87" t="s">
        <v>51</v>
      </c>
      <c r="O262" s="56" t="s">
        <v>7092</v>
      </c>
      <c r="P262" s="87">
        <v>2019</v>
      </c>
      <c r="Q262" s="87"/>
      <c r="R262" s="87" t="s">
        <v>4359</v>
      </c>
    </row>
    <row r="263" spans="1:18">
      <c r="A263" s="87" t="s">
        <v>7143</v>
      </c>
      <c r="B263" s="87" t="s">
        <v>7088</v>
      </c>
      <c r="C263" s="87" t="s">
        <v>7089</v>
      </c>
      <c r="D263" s="150">
        <v>1718.4</v>
      </c>
      <c r="E263" s="150">
        <v>-131.22999999999999</v>
      </c>
      <c r="F263" s="150">
        <v>1587.17</v>
      </c>
      <c r="G263" s="150">
        <v>-11.93</v>
      </c>
      <c r="H263" s="151">
        <v>43678</v>
      </c>
      <c r="I263" s="87">
        <v>0</v>
      </c>
      <c r="J263" s="87" t="s">
        <v>347</v>
      </c>
      <c r="K263" s="87" t="s">
        <v>7090</v>
      </c>
      <c r="L263" s="87" t="s">
        <v>3931</v>
      </c>
      <c r="M263" s="56" t="s">
        <v>7091</v>
      </c>
      <c r="N263" s="87" t="s">
        <v>51</v>
      </c>
      <c r="O263" s="56" t="s">
        <v>7092</v>
      </c>
      <c r="P263" s="87">
        <v>2019</v>
      </c>
      <c r="Q263" s="87"/>
      <c r="R263" s="87" t="s">
        <v>4359</v>
      </c>
    </row>
    <row r="264" spans="1:18">
      <c r="A264" s="87" t="s">
        <v>7144</v>
      </c>
      <c r="B264" s="87" t="s">
        <v>7088</v>
      </c>
      <c r="C264" s="87" t="s">
        <v>7089</v>
      </c>
      <c r="D264" s="150">
        <v>1460.4</v>
      </c>
      <c r="E264" s="150">
        <v>-111.54</v>
      </c>
      <c r="F264" s="150">
        <v>1348.86</v>
      </c>
      <c r="G264" s="150">
        <v>-10.14</v>
      </c>
      <c r="H264" s="151">
        <v>43678</v>
      </c>
      <c r="I264" s="87">
        <v>0</v>
      </c>
      <c r="J264" s="87" t="s">
        <v>347</v>
      </c>
      <c r="K264" s="87" t="s">
        <v>7090</v>
      </c>
      <c r="L264" s="87" t="s">
        <v>3931</v>
      </c>
      <c r="M264" s="56" t="s">
        <v>7091</v>
      </c>
      <c r="N264" s="87" t="s">
        <v>51</v>
      </c>
      <c r="O264" s="56" t="s">
        <v>7092</v>
      </c>
      <c r="P264" s="87">
        <v>2019</v>
      </c>
      <c r="Q264" s="87"/>
      <c r="R264" s="87" t="s">
        <v>4359</v>
      </c>
    </row>
    <row r="265" spans="1:18">
      <c r="A265" s="87" t="s">
        <v>7145</v>
      </c>
      <c r="B265" s="87" t="s">
        <v>7088</v>
      </c>
      <c r="C265" s="87" t="s">
        <v>7089</v>
      </c>
      <c r="D265" s="150">
        <v>1460.4</v>
      </c>
      <c r="E265" s="150">
        <v>-111.54</v>
      </c>
      <c r="F265" s="150">
        <v>1348.86</v>
      </c>
      <c r="G265" s="150">
        <v>-10.14</v>
      </c>
      <c r="H265" s="151">
        <v>43678</v>
      </c>
      <c r="I265" s="87">
        <v>0</v>
      </c>
      <c r="J265" s="87" t="s">
        <v>347</v>
      </c>
      <c r="K265" s="87" t="s">
        <v>7090</v>
      </c>
      <c r="L265" s="87" t="s">
        <v>3931</v>
      </c>
      <c r="M265" s="56" t="s">
        <v>7091</v>
      </c>
      <c r="N265" s="87" t="s">
        <v>51</v>
      </c>
      <c r="O265" s="56" t="s">
        <v>7092</v>
      </c>
      <c r="P265" s="87">
        <v>2019</v>
      </c>
      <c r="Q265" s="87"/>
      <c r="R265" s="87" t="s">
        <v>4359</v>
      </c>
    </row>
    <row r="266" spans="1:18">
      <c r="A266" s="87" t="s">
        <v>7146</v>
      </c>
      <c r="B266" s="87" t="s">
        <v>7088</v>
      </c>
      <c r="C266" s="87" t="s">
        <v>7089</v>
      </c>
      <c r="D266" s="150">
        <v>1460.4</v>
      </c>
      <c r="E266" s="150">
        <v>-111.54</v>
      </c>
      <c r="F266" s="150">
        <v>1348.86</v>
      </c>
      <c r="G266" s="150">
        <v>-10.14</v>
      </c>
      <c r="H266" s="151">
        <v>43678</v>
      </c>
      <c r="I266" s="87">
        <v>0</v>
      </c>
      <c r="J266" s="87" t="s">
        <v>347</v>
      </c>
      <c r="K266" s="87" t="s">
        <v>7090</v>
      </c>
      <c r="L266" s="87" t="s">
        <v>3931</v>
      </c>
      <c r="M266" s="56" t="s">
        <v>7091</v>
      </c>
      <c r="N266" s="87" t="s">
        <v>51</v>
      </c>
      <c r="O266" s="56" t="s">
        <v>7092</v>
      </c>
      <c r="P266" s="87">
        <v>2019</v>
      </c>
      <c r="Q266" s="87"/>
      <c r="R266" s="87" t="s">
        <v>4359</v>
      </c>
    </row>
    <row r="267" spans="1:18">
      <c r="A267" s="87" t="s">
        <v>7147</v>
      </c>
      <c r="B267" s="87" t="s">
        <v>7088</v>
      </c>
      <c r="C267" s="87" t="s">
        <v>7089</v>
      </c>
      <c r="D267" s="150">
        <v>1718.4</v>
      </c>
      <c r="E267" s="150">
        <v>-131.22999999999999</v>
      </c>
      <c r="F267" s="150">
        <v>1587.17</v>
      </c>
      <c r="G267" s="150">
        <v>-11.93</v>
      </c>
      <c r="H267" s="151">
        <v>43678</v>
      </c>
      <c r="I267" s="87">
        <v>0</v>
      </c>
      <c r="J267" s="87" t="s">
        <v>347</v>
      </c>
      <c r="K267" s="87" t="s">
        <v>7090</v>
      </c>
      <c r="L267" s="87" t="s">
        <v>3931</v>
      </c>
      <c r="M267" s="56" t="s">
        <v>7091</v>
      </c>
      <c r="N267" s="87" t="s">
        <v>51</v>
      </c>
      <c r="O267" s="56" t="s">
        <v>7092</v>
      </c>
      <c r="P267" s="87">
        <v>2019</v>
      </c>
      <c r="Q267" s="87"/>
      <c r="R267" s="87" t="s">
        <v>4359</v>
      </c>
    </row>
    <row r="268" spans="1:18">
      <c r="A268" s="87" t="s">
        <v>7148</v>
      </c>
      <c r="B268" s="87" t="s">
        <v>7088</v>
      </c>
      <c r="C268" s="87" t="s">
        <v>7089</v>
      </c>
      <c r="D268" s="150">
        <v>1460.4</v>
      </c>
      <c r="E268" s="150">
        <v>-111.54</v>
      </c>
      <c r="F268" s="150">
        <v>1348.86</v>
      </c>
      <c r="G268" s="150">
        <v>-10.14</v>
      </c>
      <c r="H268" s="151">
        <v>43678</v>
      </c>
      <c r="I268" s="87">
        <v>0</v>
      </c>
      <c r="J268" s="87" t="s">
        <v>347</v>
      </c>
      <c r="K268" s="87" t="s">
        <v>7090</v>
      </c>
      <c r="L268" s="87" t="s">
        <v>3931</v>
      </c>
      <c r="M268" s="56" t="s">
        <v>7091</v>
      </c>
      <c r="N268" s="87" t="s">
        <v>51</v>
      </c>
      <c r="O268" s="56" t="s">
        <v>7092</v>
      </c>
      <c r="P268" s="87">
        <v>2019</v>
      </c>
      <c r="Q268" s="87"/>
      <c r="R268" s="87" t="s">
        <v>4359</v>
      </c>
    </row>
    <row r="269" spans="1:18">
      <c r="A269" s="87" t="s">
        <v>7149</v>
      </c>
      <c r="B269" s="87" t="s">
        <v>7088</v>
      </c>
      <c r="C269" s="87" t="s">
        <v>7089</v>
      </c>
      <c r="D269" s="150">
        <v>1718.4</v>
      </c>
      <c r="E269" s="150">
        <v>-131.22999999999999</v>
      </c>
      <c r="F269" s="150">
        <v>1587.17</v>
      </c>
      <c r="G269" s="150">
        <v>-11.93</v>
      </c>
      <c r="H269" s="151">
        <v>43678</v>
      </c>
      <c r="I269" s="87">
        <v>0</v>
      </c>
      <c r="J269" s="87" t="s">
        <v>347</v>
      </c>
      <c r="K269" s="87" t="s">
        <v>7090</v>
      </c>
      <c r="L269" s="87" t="s">
        <v>3931</v>
      </c>
      <c r="M269" s="56" t="s">
        <v>7091</v>
      </c>
      <c r="N269" s="87" t="s">
        <v>51</v>
      </c>
      <c r="O269" s="56" t="s">
        <v>7092</v>
      </c>
      <c r="P269" s="87">
        <v>2019</v>
      </c>
      <c r="Q269" s="87"/>
      <c r="R269" s="87" t="s">
        <v>4359</v>
      </c>
    </row>
    <row r="270" spans="1:18">
      <c r="A270" s="87" t="s">
        <v>7150</v>
      </c>
      <c r="B270" s="87" t="s">
        <v>7088</v>
      </c>
      <c r="C270" s="87" t="s">
        <v>7089</v>
      </c>
      <c r="D270" s="150">
        <v>1718.4</v>
      </c>
      <c r="E270" s="150">
        <v>-131.22999999999999</v>
      </c>
      <c r="F270" s="150">
        <v>1587.17</v>
      </c>
      <c r="G270" s="150">
        <v>-11.93</v>
      </c>
      <c r="H270" s="151">
        <v>43678</v>
      </c>
      <c r="I270" s="87">
        <v>0</v>
      </c>
      <c r="J270" s="87" t="s">
        <v>347</v>
      </c>
      <c r="K270" s="87" t="s">
        <v>7090</v>
      </c>
      <c r="L270" s="87" t="s">
        <v>3931</v>
      </c>
      <c r="M270" s="56" t="s">
        <v>7091</v>
      </c>
      <c r="N270" s="87" t="s">
        <v>51</v>
      </c>
      <c r="O270" s="56" t="s">
        <v>7092</v>
      </c>
      <c r="P270" s="87">
        <v>2019</v>
      </c>
      <c r="Q270" s="87"/>
      <c r="R270" s="87" t="s">
        <v>4359</v>
      </c>
    </row>
    <row r="271" spans="1:18">
      <c r="A271" s="87" t="s">
        <v>7151</v>
      </c>
      <c r="B271" s="87" t="s">
        <v>7088</v>
      </c>
      <c r="C271" s="87" t="s">
        <v>7089</v>
      </c>
      <c r="D271" s="150">
        <v>1460.4</v>
      </c>
      <c r="E271" s="150">
        <v>-111.54</v>
      </c>
      <c r="F271" s="150">
        <v>1348.86</v>
      </c>
      <c r="G271" s="150">
        <v>-10.14</v>
      </c>
      <c r="H271" s="151">
        <v>43678</v>
      </c>
      <c r="I271" s="87">
        <v>0</v>
      </c>
      <c r="J271" s="87" t="s">
        <v>347</v>
      </c>
      <c r="K271" s="87" t="s">
        <v>7090</v>
      </c>
      <c r="L271" s="87" t="s">
        <v>3931</v>
      </c>
      <c r="M271" s="56" t="s">
        <v>7091</v>
      </c>
      <c r="N271" s="87" t="s">
        <v>51</v>
      </c>
      <c r="O271" s="56" t="s">
        <v>7092</v>
      </c>
      <c r="P271" s="87">
        <v>2019</v>
      </c>
      <c r="Q271" s="87"/>
      <c r="R271" s="87" t="s">
        <v>4359</v>
      </c>
    </row>
    <row r="272" spans="1:18">
      <c r="A272" s="87" t="s">
        <v>7152</v>
      </c>
      <c r="B272" s="87" t="s">
        <v>7088</v>
      </c>
      <c r="C272" s="87" t="s">
        <v>7089</v>
      </c>
      <c r="D272" s="150">
        <v>1718.4</v>
      </c>
      <c r="E272" s="150">
        <v>-131.22999999999999</v>
      </c>
      <c r="F272" s="150">
        <v>1587.17</v>
      </c>
      <c r="G272" s="150">
        <v>-11.93</v>
      </c>
      <c r="H272" s="151">
        <v>43678</v>
      </c>
      <c r="I272" s="87">
        <v>0</v>
      </c>
      <c r="J272" s="87" t="s">
        <v>347</v>
      </c>
      <c r="K272" s="87" t="s">
        <v>7090</v>
      </c>
      <c r="L272" s="87" t="s">
        <v>3931</v>
      </c>
      <c r="M272" s="56" t="s">
        <v>7091</v>
      </c>
      <c r="N272" s="87" t="s">
        <v>51</v>
      </c>
      <c r="O272" s="56" t="s">
        <v>7092</v>
      </c>
      <c r="P272" s="87">
        <v>2019</v>
      </c>
      <c r="Q272" s="87"/>
      <c r="R272" s="87" t="s">
        <v>4359</v>
      </c>
    </row>
    <row r="273" spans="1:18">
      <c r="A273" s="87" t="s">
        <v>7153</v>
      </c>
      <c r="B273" s="87" t="s">
        <v>7088</v>
      </c>
      <c r="C273" s="87" t="s">
        <v>7089</v>
      </c>
      <c r="D273" s="150">
        <v>1460.4</v>
      </c>
      <c r="E273" s="150">
        <v>-111.54</v>
      </c>
      <c r="F273" s="150">
        <v>1348.86</v>
      </c>
      <c r="G273" s="150">
        <v>-10.14</v>
      </c>
      <c r="H273" s="151">
        <v>43678</v>
      </c>
      <c r="I273" s="87">
        <v>0</v>
      </c>
      <c r="J273" s="87" t="s">
        <v>347</v>
      </c>
      <c r="K273" s="87" t="s">
        <v>7090</v>
      </c>
      <c r="L273" s="87" t="s">
        <v>3931</v>
      </c>
      <c r="M273" s="56" t="s">
        <v>7091</v>
      </c>
      <c r="N273" s="87" t="s">
        <v>51</v>
      </c>
      <c r="O273" s="56" t="s">
        <v>7092</v>
      </c>
      <c r="P273" s="87">
        <v>2019</v>
      </c>
      <c r="Q273" s="87"/>
      <c r="R273" s="87" t="s">
        <v>4359</v>
      </c>
    </row>
    <row r="274" spans="1:18">
      <c r="A274" s="87" t="s">
        <v>7154</v>
      </c>
      <c r="B274" s="87" t="s">
        <v>7088</v>
      </c>
      <c r="C274" s="87" t="s">
        <v>7089</v>
      </c>
      <c r="D274" s="150">
        <v>1460.4</v>
      </c>
      <c r="E274" s="150">
        <v>-111.54</v>
      </c>
      <c r="F274" s="150">
        <v>1348.86</v>
      </c>
      <c r="G274" s="150">
        <v>-10.14</v>
      </c>
      <c r="H274" s="151">
        <v>43678</v>
      </c>
      <c r="I274" s="87">
        <v>0</v>
      </c>
      <c r="J274" s="87" t="s">
        <v>347</v>
      </c>
      <c r="K274" s="87" t="s">
        <v>7090</v>
      </c>
      <c r="L274" s="87" t="s">
        <v>3931</v>
      </c>
      <c r="M274" s="56" t="s">
        <v>7091</v>
      </c>
      <c r="N274" s="87" t="s">
        <v>51</v>
      </c>
      <c r="O274" s="56" t="s">
        <v>7092</v>
      </c>
      <c r="P274" s="87">
        <v>2019</v>
      </c>
      <c r="Q274" s="87"/>
      <c r="R274" s="87" t="s">
        <v>4359</v>
      </c>
    </row>
    <row r="275" spans="1:18">
      <c r="A275" s="87" t="s">
        <v>7155</v>
      </c>
      <c r="B275" s="87" t="s">
        <v>7088</v>
      </c>
      <c r="C275" s="87" t="s">
        <v>7089</v>
      </c>
      <c r="D275" s="150">
        <v>1460.4</v>
      </c>
      <c r="E275" s="150">
        <v>-111.54</v>
      </c>
      <c r="F275" s="150">
        <v>1348.86</v>
      </c>
      <c r="G275" s="150">
        <v>-10.14</v>
      </c>
      <c r="H275" s="151">
        <v>43678</v>
      </c>
      <c r="I275" s="87">
        <v>0</v>
      </c>
      <c r="J275" s="87" t="s">
        <v>347</v>
      </c>
      <c r="K275" s="87" t="s">
        <v>7090</v>
      </c>
      <c r="L275" s="87" t="s">
        <v>3931</v>
      </c>
      <c r="M275" s="56" t="s">
        <v>7091</v>
      </c>
      <c r="N275" s="87" t="s">
        <v>51</v>
      </c>
      <c r="O275" s="56" t="s">
        <v>7092</v>
      </c>
      <c r="P275" s="87">
        <v>2019</v>
      </c>
      <c r="Q275" s="87"/>
      <c r="R275" s="87" t="s">
        <v>4359</v>
      </c>
    </row>
    <row r="276" spans="1:18">
      <c r="A276" s="87" t="s">
        <v>7156</v>
      </c>
      <c r="B276" s="87" t="s">
        <v>7088</v>
      </c>
      <c r="C276" s="87" t="s">
        <v>7089</v>
      </c>
      <c r="D276" s="150">
        <v>1718.4</v>
      </c>
      <c r="E276" s="150">
        <v>-131.22999999999999</v>
      </c>
      <c r="F276" s="150">
        <v>1587.17</v>
      </c>
      <c r="G276" s="150">
        <v>-11.93</v>
      </c>
      <c r="H276" s="151">
        <v>43678</v>
      </c>
      <c r="I276" s="87">
        <v>0</v>
      </c>
      <c r="J276" s="87" t="s">
        <v>347</v>
      </c>
      <c r="K276" s="87" t="s">
        <v>7090</v>
      </c>
      <c r="L276" s="87" t="s">
        <v>4278</v>
      </c>
      <c r="M276" s="56" t="s">
        <v>7091</v>
      </c>
      <c r="N276" s="87" t="s">
        <v>51</v>
      </c>
      <c r="O276" s="56" t="s">
        <v>7092</v>
      </c>
      <c r="P276" s="87">
        <v>2019</v>
      </c>
      <c r="Q276" s="87"/>
      <c r="R276" s="87" t="s">
        <v>4359</v>
      </c>
    </row>
    <row r="277" spans="1:18">
      <c r="A277" s="87" t="s">
        <v>7157</v>
      </c>
      <c r="B277" s="87" t="s">
        <v>7088</v>
      </c>
      <c r="C277" s="87" t="s">
        <v>7089</v>
      </c>
      <c r="D277" s="150">
        <v>1718.4</v>
      </c>
      <c r="E277" s="150">
        <v>-131.22999999999999</v>
      </c>
      <c r="F277" s="150">
        <v>1587.17</v>
      </c>
      <c r="G277" s="150">
        <v>-11.93</v>
      </c>
      <c r="H277" s="151">
        <v>43678</v>
      </c>
      <c r="I277" s="87">
        <v>0</v>
      </c>
      <c r="J277" s="87" t="s">
        <v>347</v>
      </c>
      <c r="K277" s="87" t="s">
        <v>7090</v>
      </c>
      <c r="L277" s="87" t="s">
        <v>4278</v>
      </c>
      <c r="M277" s="56" t="s">
        <v>7091</v>
      </c>
      <c r="N277" s="87" t="s">
        <v>51</v>
      </c>
      <c r="O277" s="56" t="s">
        <v>7092</v>
      </c>
      <c r="P277" s="87">
        <v>2019</v>
      </c>
      <c r="Q277" s="87"/>
      <c r="R277" s="87" t="s">
        <v>4359</v>
      </c>
    </row>
    <row r="278" spans="1:18">
      <c r="A278" s="87" t="s">
        <v>7158</v>
      </c>
      <c r="B278" s="87" t="s">
        <v>7088</v>
      </c>
      <c r="C278" s="87" t="s">
        <v>7089</v>
      </c>
      <c r="D278" s="150">
        <v>1718.4</v>
      </c>
      <c r="E278" s="150">
        <v>-131.22999999999999</v>
      </c>
      <c r="F278" s="150">
        <v>1587.17</v>
      </c>
      <c r="G278" s="150">
        <v>-11.93</v>
      </c>
      <c r="H278" s="151">
        <v>43678</v>
      </c>
      <c r="I278" s="87">
        <v>0</v>
      </c>
      <c r="J278" s="87" t="s">
        <v>347</v>
      </c>
      <c r="K278" s="87" t="s">
        <v>7090</v>
      </c>
      <c r="L278" s="87" t="s">
        <v>4278</v>
      </c>
      <c r="M278" s="56" t="s">
        <v>7091</v>
      </c>
      <c r="N278" s="87" t="s">
        <v>51</v>
      </c>
      <c r="O278" s="56" t="s">
        <v>7092</v>
      </c>
      <c r="P278" s="87">
        <v>2019</v>
      </c>
      <c r="Q278" s="87"/>
      <c r="R278" s="87" t="s">
        <v>4359</v>
      </c>
    </row>
    <row r="279" spans="1:18">
      <c r="A279" s="87" t="s">
        <v>7159</v>
      </c>
      <c r="B279" s="87" t="s">
        <v>7088</v>
      </c>
      <c r="C279" s="87" t="s">
        <v>7089</v>
      </c>
      <c r="D279" s="150">
        <v>1718.4</v>
      </c>
      <c r="E279" s="150">
        <v>-131.22999999999999</v>
      </c>
      <c r="F279" s="150">
        <v>1587.17</v>
      </c>
      <c r="G279" s="150">
        <v>-11.93</v>
      </c>
      <c r="H279" s="151">
        <v>43678</v>
      </c>
      <c r="I279" s="87">
        <v>0</v>
      </c>
      <c r="J279" s="87" t="s">
        <v>347</v>
      </c>
      <c r="K279" s="87" t="s">
        <v>7090</v>
      </c>
      <c r="L279" s="87" t="s">
        <v>4278</v>
      </c>
      <c r="M279" s="56" t="s">
        <v>7091</v>
      </c>
      <c r="N279" s="87" t="s">
        <v>51</v>
      </c>
      <c r="O279" s="56" t="s">
        <v>7092</v>
      </c>
      <c r="P279" s="87">
        <v>2019</v>
      </c>
      <c r="Q279" s="87"/>
      <c r="R279" s="87" t="s">
        <v>4359</v>
      </c>
    </row>
    <row r="280" spans="1:18">
      <c r="A280" s="87" t="s">
        <v>7160</v>
      </c>
      <c r="B280" s="87" t="s">
        <v>7088</v>
      </c>
      <c r="C280" s="87" t="s">
        <v>7089</v>
      </c>
      <c r="D280" s="150">
        <v>1460.4</v>
      </c>
      <c r="E280" s="150">
        <v>-111.54</v>
      </c>
      <c r="F280" s="150">
        <v>1348.86</v>
      </c>
      <c r="G280" s="150">
        <v>-10.14</v>
      </c>
      <c r="H280" s="151">
        <v>43678</v>
      </c>
      <c r="I280" s="87">
        <v>0</v>
      </c>
      <c r="J280" s="87" t="s">
        <v>347</v>
      </c>
      <c r="K280" s="87" t="s">
        <v>7090</v>
      </c>
      <c r="L280" s="87" t="s">
        <v>4278</v>
      </c>
      <c r="M280" s="56" t="s">
        <v>7091</v>
      </c>
      <c r="N280" s="87" t="s">
        <v>51</v>
      </c>
      <c r="O280" s="56" t="s">
        <v>7092</v>
      </c>
      <c r="P280" s="87">
        <v>2019</v>
      </c>
      <c r="Q280" s="87"/>
      <c r="R280" s="87" t="s">
        <v>4359</v>
      </c>
    </row>
    <row r="281" spans="1:18">
      <c r="A281" s="87" t="s">
        <v>7161</v>
      </c>
      <c r="B281" s="87" t="s">
        <v>7088</v>
      </c>
      <c r="C281" s="87" t="s">
        <v>7089</v>
      </c>
      <c r="D281" s="150">
        <v>1460.4</v>
      </c>
      <c r="E281" s="150">
        <v>-111.54</v>
      </c>
      <c r="F281" s="150">
        <v>1348.86</v>
      </c>
      <c r="G281" s="150">
        <v>-10.14</v>
      </c>
      <c r="H281" s="151">
        <v>43678</v>
      </c>
      <c r="I281" s="87">
        <v>0</v>
      </c>
      <c r="J281" s="87" t="s">
        <v>347</v>
      </c>
      <c r="K281" s="87" t="s">
        <v>7090</v>
      </c>
      <c r="L281" s="87" t="s">
        <v>4278</v>
      </c>
      <c r="M281" s="56" t="s">
        <v>7091</v>
      </c>
      <c r="N281" s="87" t="s">
        <v>51</v>
      </c>
      <c r="O281" s="56" t="s">
        <v>7092</v>
      </c>
      <c r="P281" s="87">
        <v>2019</v>
      </c>
      <c r="Q281" s="87"/>
      <c r="R281" s="87" t="s">
        <v>4359</v>
      </c>
    </row>
    <row r="282" spans="1:18">
      <c r="A282" s="87" t="s">
        <v>7162</v>
      </c>
      <c r="B282" s="87" t="s">
        <v>7088</v>
      </c>
      <c r="C282" s="87" t="s">
        <v>7089</v>
      </c>
      <c r="D282" s="150">
        <v>1460.4</v>
      </c>
      <c r="E282" s="150">
        <v>-111.54</v>
      </c>
      <c r="F282" s="150">
        <v>1348.86</v>
      </c>
      <c r="G282" s="150">
        <v>-10.14</v>
      </c>
      <c r="H282" s="151">
        <v>43678</v>
      </c>
      <c r="I282" s="87">
        <v>0</v>
      </c>
      <c r="J282" s="87" t="s">
        <v>347</v>
      </c>
      <c r="K282" s="87" t="s">
        <v>7090</v>
      </c>
      <c r="L282" s="87" t="s">
        <v>4278</v>
      </c>
      <c r="M282" s="56" t="s">
        <v>7091</v>
      </c>
      <c r="N282" s="87" t="s">
        <v>51</v>
      </c>
      <c r="O282" s="56" t="s">
        <v>7092</v>
      </c>
      <c r="P282" s="87">
        <v>2019</v>
      </c>
      <c r="Q282" s="87"/>
      <c r="R282" s="87" t="s">
        <v>4359</v>
      </c>
    </row>
    <row r="283" spans="1:18">
      <c r="A283" s="87" t="s">
        <v>7163</v>
      </c>
      <c r="B283" s="87" t="s">
        <v>7088</v>
      </c>
      <c r="C283" s="87" t="s">
        <v>7089</v>
      </c>
      <c r="D283" s="150">
        <v>1460.4</v>
      </c>
      <c r="E283" s="150">
        <v>-111.54</v>
      </c>
      <c r="F283" s="150">
        <v>1348.86</v>
      </c>
      <c r="G283" s="150">
        <v>-10.14</v>
      </c>
      <c r="H283" s="151">
        <v>43678</v>
      </c>
      <c r="I283" s="87">
        <v>0</v>
      </c>
      <c r="J283" s="87" t="s">
        <v>347</v>
      </c>
      <c r="K283" s="87" t="s">
        <v>7090</v>
      </c>
      <c r="L283" s="87" t="s">
        <v>4278</v>
      </c>
      <c r="M283" s="56" t="s">
        <v>7091</v>
      </c>
      <c r="N283" s="87" t="s">
        <v>51</v>
      </c>
      <c r="O283" s="56" t="s">
        <v>7092</v>
      </c>
      <c r="P283" s="87">
        <v>2019</v>
      </c>
      <c r="Q283" s="87"/>
      <c r="R283" s="87" t="s">
        <v>4359</v>
      </c>
    </row>
    <row r="284" spans="1:18">
      <c r="A284" s="87" t="s">
        <v>7164</v>
      </c>
      <c r="B284" s="87" t="s">
        <v>7088</v>
      </c>
      <c r="C284" s="87" t="s">
        <v>7089</v>
      </c>
      <c r="D284" s="150">
        <v>1718.4</v>
      </c>
      <c r="E284" s="150">
        <v>-131.22999999999999</v>
      </c>
      <c r="F284" s="150">
        <v>1587.17</v>
      </c>
      <c r="G284" s="150">
        <v>-11.93</v>
      </c>
      <c r="H284" s="151">
        <v>43678</v>
      </c>
      <c r="I284" s="87">
        <v>0</v>
      </c>
      <c r="J284" s="87" t="s">
        <v>347</v>
      </c>
      <c r="K284" s="87" t="s">
        <v>7090</v>
      </c>
      <c r="L284" s="87" t="s">
        <v>4278</v>
      </c>
      <c r="M284" s="56" t="s">
        <v>7091</v>
      </c>
      <c r="N284" s="87" t="s">
        <v>51</v>
      </c>
      <c r="O284" s="56" t="s">
        <v>7092</v>
      </c>
      <c r="P284" s="87">
        <v>2019</v>
      </c>
      <c r="Q284" s="87"/>
      <c r="R284" s="87" t="s">
        <v>4359</v>
      </c>
    </row>
    <row r="285" spans="1:18">
      <c r="A285" s="87" t="s">
        <v>7165</v>
      </c>
      <c r="B285" s="87" t="s">
        <v>7088</v>
      </c>
      <c r="C285" s="87" t="s">
        <v>7089</v>
      </c>
      <c r="D285" s="150">
        <v>1460.4</v>
      </c>
      <c r="E285" s="150">
        <v>-111.54</v>
      </c>
      <c r="F285" s="150">
        <v>1348.86</v>
      </c>
      <c r="G285" s="150">
        <v>-10.14</v>
      </c>
      <c r="H285" s="151">
        <v>43678</v>
      </c>
      <c r="I285" s="87">
        <v>0</v>
      </c>
      <c r="J285" s="87" t="s">
        <v>347</v>
      </c>
      <c r="K285" s="87" t="s">
        <v>7090</v>
      </c>
      <c r="L285" s="87" t="s">
        <v>4278</v>
      </c>
      <c r="M285" s="56" t="s">
        <v>7091</v>
      </c>
      <c r="N285" s="87" t="s">
        <v>51</v>
      </c>
      <c r="O285" s="56" t="s">
        <v>7092</v>
      </c>
      <c r="P285" s="87">
        <v>2019</v>
      </c>
      <c r="Q285" s="87"/>
      <c r="R285" s="87" t="s">
        <v>4359</v>
      </c>
    </row>
    <row r="286" spans="1:18">
      <c r="A286" s="87" t="s">
        <v>7166</v>
      </c>
      <c r="B286" s="87" t="s">
        <v>7088</v>
      </c>
      <c r="C286" s="87" t="s">
        <v>7089</v>
      </c>
      <c r="D286" s="150">
        <v>1460.4</v>
      </c>
      <c r="E286" s="150">
        <v>-111.54</v>
      </c>
      <c r="F286" s="150">
        <v>1348.86</v>
      </c>
      <c r="G286" s="150">
        <v>-10.14</v>
      </c>
      <c r="H286" s="151">
        <v>43678</v>
      </c>
      <c r="I286" s="87">
        <v>0</v>
      </c>
      <c r="J286" s="87" t="s">
        <v>347</v>
      </c>
      <c r="K286" s="87" t="s">
        <v>7090</v>
      </c>
      <c r="L286" s="87" t="s">
        <v>4278</v>
      </c>
      <c r="M286" s="56" t="s">
        <v>7091</v>
      </c>
      <c r="N286" s="87" t="s">
        <v>51</v>
      </c>
      <c r="O286" s="56" t="s">
        <v>7092</v>
      </c>
      <c r="P286" s="87">
        <v>2019</v>
      </c>
      <c r="Q286" s="87"/>
      <c r="R286" s="87" t="s">
        <v>4359</v>
      </c>
    </row>
    <row r="287" spans="1:18">
      <c r="A287" s="87" t="s">
        <v>7167</v>
      </c>
      <c r="B287" s="87" t="s">
        <v>7088</v>
      </c>
      <c r="C287" s="87" t="s">
        <v>7089</v>
      </c>
      <c r="D287" s="150">
        <v>1460.4</v>
      </c>
      <c r="E287" s="150">
        <v>-111.54</v>
      </c>
      <c r="F287" s="150">
        <v>1348.86</v>
      </c>
      <c r="G287" s="150">
        <v>-10.14</v>
      </c>
      <c r="H287" s="151">
        <v>43678</v>
      </c>
      <c r="I287" s="87">
        <v>0</v>
      </c>
      <c r="J287" s="87" t="s">
        <v>347</v>
      </c>
      <c r="K287" s="87" t="s">
        <v>7090</v>
      </c>
      <c r="L287" s="87" t="s">
        <v>4278</v>
      </c>
      <c r="M287" s="56" t="s">
        <v>7091</v>
      </c>
      <c r="N287" s="87" t="s">
        <v>51</v>
      </c>
      <c r="O287" s="56" t="s">
        <v>7092</v>
      </c>
      <c r="P287" s="87">
        <v>2019</v>
      </c>
      <c r="Q287" s="87"/>
      <c r="R287" s="87" t="s">
        <v>4359</v>
      </c>
    </row>
    <row r="288" spans="1:18">
      <c r="A288" s="87" t="s">
        <v>7168</v>
      </c>
      <c r="B288" s="87" t="s">
        <v>7088</v>
      </c>
      <c r="C288" s="87" t="s">
        <v>7089</v>
      </c>
      <c r="D288" s="150">
        <v>1718.4</v>
      </c>
      <c r="E288" s="150">
        <v>-131.22999999999999</v>
      </c>
      <c r="F288" s="150">
        <v>1587.17</v>
      </c>
      <c r="G288" s="150">
        <v>-11.93</v>
      </c>
      <c r="H288" s="151">
        <v>43678</v>
      </c>
      <c r="I288" s="87">
        <v>0</v>
      </c>
      <c r="J288" s="87" t="s">
        <v>347</v>
      </c>
      <c r="K288" s="87" t="s">
        <v>7090</v>
      </c>
      <c r="L288" s="87" t="s">
        <v>4278</v>
      </c>
      <c r="M288" s="56" t="s">
        <v>7091</v>
      </c>
      <c r="N288" s="87" t="s">
        <v>51</v>
      </c>
      <c r="O288" s="56" t="s">
        <v>7092</v>
      </c>
      <c r="P288" s="87">
        <v>2019</v>
      </c>
      <c r="Q288" s="87"/>
      <c r="R288" s="87" t="s">
        <v>4359</v>
      </c>
    </row>
    <row r="289" spans="1:18">
      <c r="A289" s="87" t="s">
        <v>7169</v>
      </c>
      <c r="B289" s="87" t="s">
        <v>7088</v>
      </c>
      <c r="C289" s="87" t="s">
        <v>7089</v>
      </c>
      <c r="D289" s="150">
        <v>1718.4</v>
      </c>
      <c r="E289" s="150">
        <v>-131.22999999999999</v>
      </c>
      <c r="F289" s="150">
        <v>1587.17</v>
      </c>
      <c r="G289" s="150">
        <v>-11.93</v>
      </c>
      <c r="H289" s="151">
        <v>43678</v>
      </c>
      <c r="I289" s="87">
        <v>0</v>
      </c>
      <c r="J289" s="87" t="s">
        <v>347</v>
      </c>
      <c r="K289" s="87" t="s">
        <v>7090</v>
      </c>
      <c r="L289" s="87" t="s">
        <v>4278</v>
      </c>
      <c r="M289" s="56" t="s">
        <v>7091</v>
      </c>
      <c r="N289" s="87" t="s">
        <v>51</v>
      </c>
      <c r="O289" s="56" t="s">
        <v>7092</v>
      </c>
      <c r="P289" s="87">
        <v>2019</v>
      </c>
      <c r="Q289" s="87"/>
      <c r="R289" s="87" t="s">
        <v>4359</v>
      </c>
    </row>
    <row r="290" spans="1:18">
      <c r="A290" s="87" t="s">
        <v>7170</v>
      </c>
      <c r="B290" s="87" t="s">
        <v>7088</v>
      </c>
      <c r="C290" s="87" t="s">
        <v>7089</v>
      </c>
      <c r="D290" s="150">
        <v>1460.4</v>
      </c>
      <c r="E290" s="150">
        <v>-111.54</v>
      </c>
      <c r="F290" s="150">
        <v>1348.86</v>
      </c>
      <c r="G290" s="150">
        <v>-10.14</v>
      </c>
      <c r="H290" s="151">
        <v>43678</v>
      </c>
      <c r="I290" s="87">
        <v>0</v>
      </c>
      <c r="J290" s="87" t="s">
        <v>347</v>
      </c>
      <c r="K290" s="87" t="s">
        <v>7090</v>
      </c>
      <c r="L290" s="87" t="s">
        <v>4278</v>
      </c>
      <c r="M290" s="56" t="s">
        <v>7091</v>
      </c>
      <c r="N290" s="87" t="s">
        <v>51</v>
      </c>
      <c r="O290" s="56" t="s">
        <v>7092</v>
      </c>
      <c r="P290" s="87">
        <v>2019</v>
      </c>
      <c r="Q290" s="87"/>
      <c r="R290" s="87" t="s">
        <v>4359</v>
      </c>
    </row>
    <row r="291" spans="1:18">
      <c r="A291" s="87" t="s">
        <v>7171</v>
      </c>
      <c r="B291" s="87" t="s">
        <v>7088</v>
      </c>
      <c r="C291" s="87" t="s">
        <v>7089</v>
      </c>
      <c r="D291" s="150">
        <v>1460.4</v>
      </c>
      <c r="E291" s="150">
        <v>-111.54</v>
      </c>
      <c r="F291" s="150">
        <v>1348.86</v>
      </c>
      <c r="G291" s="150">
        <v>-10.14</v>
      </c>
      <c r="H291" s="151">
        <v>43678</v>
      </c>
      <c r="I291" s="87">
        <v>0</v>
      </c>
      <c r="J291" s="87" t="s">
        <v>347</v>
      </c>
      <c r="K291" s="87" t="s">
        <v>7090</v>
      </c>
      <c r="L291" s="87" t="s">
        <v>4278</v>
      </c>
      <c r="M291" s="56" t="s">
        <v>7091</v>
      </c>
      <c r="N291" s="87" t="s">
        <v>51</v>
      </c>
      <c r="O291" s="56" t="s">
        <v>7092</v>
      </c>
      <c r="P291" s="87">
        <v>2019</v>
      </c>
      <c r="Q291" s="87"/>
      <c r="R291" s="87" t="s">
        <v>4359</v>
      </c>
    </row>
    <row r="292" spans="1:18">
      <c r="A292" s="87" t="s">
        <v>7172</v>
      </c>
      <c r="B292" s="87" t="s">
        <v>7088</v>
      </c>
      <c r="C292" s="87" t="s">
        <v>7089</v>
      </c>
      <c r="D292" s="150">
        <v>1460.4</v>
      </c>
      <c r="E292" s="150">
        <v>-111.54</v>
      </c>
      <c r="F292" s="150">
        <v>1348.86</v>
      </c>
      <c r="G292" s="150">
        <v>-10.14</v>
      </c>
      <c r="H292" s="151">
        <v>43678</v>
      </c>
      <c r="I292" s="87">
        <v>0</v>
      </c>
      <c r="J292" s="87" t="s">
        <v>347</v>
      </c>
      <c r="K292" s="87" t="s">
        <v>7090</v>
      </c>
      <c r="L292" s="87" t="s">
        <v>4278</v>
      </c>
      <c r="M292" s="56" t="s">
        <v>7091</v>
      </c>
      <c r="N292" s="87" t="s">
        <v>51</v>
      </c>
      <c r="O292" s="56" t="s">
        <v>7092</v>
      </c>
      <c r="P292" s="87">
        <v>2019</v>
      </c>
      <c r="Q292" s="87"/>
      <c r="R292" s="87" t="s">
        <v>4359</v>
      </c>
    </row>
    <row r="293" spans="1:18">
      <c r="A293" s="87" t="s">
        <v>7173</v>
      </c>
      <c r="B293" s="87" t="s">
        <v>7088</v>
      </c>
      <c r="C293" s="87" t="s">
        <v>7089</v>
      </c>
      <c r="D293" s="150">
        <v>1460.4</v>
      </c>
      <c r="E293" s="150">
        <v>-111.54</v>
      </c>
      <c r="F293" s="150">
        <v>1348.86</v>
      </c>
      <c r="G293" s="150">
        <v>-10.14</v>
      </c>
      <c r="H293" s="151">
        <v>43678</v>
      </c>
      <c r="I293" s="87">
        <v>0</v>
      </c>
      <c r="J293" s="87" t="s">
        <v>390</v>
      </c>
      <c r="K293" s="87" t="s">
        <v>7090</v>
      </c>
      <c r="L293" s="87" t="s">
        <v>4264</v>
      </c>
      <c r="M293" s="56" t="s">
        <v>7091</v>
      </c>
      <c r="N293" s="87" t="s">
        <v>67</v>
      </c>
      <c r="O293" s="56" t="s">
        <v>7092</v>
      </c>
      <c r="P293" s="87">
        <v>2019</v>
      </c>
      <c r="Q293" s="87"/>
      <c r="R293" s="87" t="s">
        <v>4359</v>
      </c>
    </row>
    <row r="294" spans="1:18">
      <c r="A294" s="87" t="s">
        <v>7174</v>
      </c>
      <c r="B294" s="87" t="s">
        <v>7088</v>
      </c>
      <c r="C294" s="87" t="s">
        <v>7089</v>
      </c>
      <c r="D294" s="150">
        <v>1460.4</v>
      </c>
      <c r="E294" s="150">
        <v>-111.54</v>
      </c>
      <c r="F294" s="150">
        <v>1348.86</v>
      </c>
      <c r="G294" s="150">
        <v>-10.14</v>
      </c>
      <c r="H294" s="151">
        <v>43678</v>
      </c>
      <c r="I294" s="87">
        <v>0</v>
      </c>
      <c r="J294" s="87" t="s">
        <v>390</v>
      </c>
      <c r="K294" s="87" t="s">
        <v>7090</v>
      </c>
      <c r="L294" s="87" t="s">
        <v>4264</v>
      </c>
      <c r="M294" s="56" t="s">
        <v>7091</v>
      </c>
      <c r="N294" s="87" t="s">
        <v>67</v>
      </c>
      <c r="O294" s="56" t="s">
        <v>7092</v>
      </c>
      <c r="P294" s="87">
        <v>2019</v>
      </c>
      <c r="Q294" s="87"/>
      <c r="R294" s="87" t="s">
        <v>4359</v>
      </c>
    </row>
    <row r="295" spans="1:18">
      <c r="A295" s="87" t="s">
        <v>7175</v>
      </c>
      <c r="B295" s="87" t="s">
        <v>7088</v>
      </c>
      <c r="C295" s="87" t="s">
        <v>7089</v>
      </c>
      <c r="D295" s="150">
        <v>1460.4</v>
      </c>
      <c r="E295" s="150">
        <v>-111.54</v>
      </c>
      <c r="F295" s="150">
        <v>1348.86</v>
      </c>
      <c r="G295" s="150">
        <v>-10.14</v>
      </c>
      <c r="H295" s="151">
        <v>43678</v>
      </c>
      <c r="I295" s="87">
        <v>0</v>
      </c>
      <c r="J295" s="87" t="s">
        <v>390</v>
      </c>
      <c r="K295" s="87" t="s">
        <v>7090</v>
      </c>
      <c r="L295" s="87" t="s">
        <v>4264</v>
      </c>
      <c r="M295" s="56" t="s">
        <v>7091</v>
      </c>
      <c r="N295" s="87" t="s">
        <v>67</v>
      </c>
      <c r="O295" s="56" t="s">
        <v>7092</v>
      </c>
      <c r="P295" s="87">
        <v>2019</v>
      </c>
      <c r="Q295" s="87"/>
      <c r="R295" s="87" t="s">
        <v>4359</v>
      </c>
    </row>
    <row r="296" spans="1:18">
      <c r="A296" s="87" t="s">
        <v>7176</v>
      </c>
      <c r="B296" s="87" t="s">
        <v>7088</v>
      </c>
      <c r="C296" s="87" t="s">
        <v>7089</v>
      </c>
      <c r="D296" s="150">
        <v>1460.4</v>
      </c>
      <c r="E296" s="150">
        <v>-111.54</v>
      </c>
      <c r="F296" s="150">
        <v>1348.86</v>
      </c>
      <c r="G296" s="150">
        <v>-10.14</v>
      </c>
      <c r="H296" s="151">
        <v>43678</v>
      </c>
      <c r="I296" s="87">
        <v>0</v>
      </c>
      <c r="J296" s="87" t="s">
        <v>390</v>
      </c>
      <c r="K296" s="87" t="s">
        <v>7090</v>
      </c>
      <c r="L296" s="87" t="s">
        <v>4264</v>
      </c>
      <c r="M296" s="56" t="s">
        <v>7091</v>
      </c>
      <c r="N296" s="87" t="s">
        <v>67</v>
      </c>
      <c r="O296" s="56" t="s">
        <v>7092</v>
      </c>
      <c r="P296" s="87">
        <v>2019</v>
      </c>
      <c r="Q296" s="87"/>
      <c r="R296" s="87" t="s">
        <v>4359</v>
      </c>
    </row>
    <row r="297" spans="1:18">
      <c r="A297" s="87" t="s">
        <v>7177</v>
      </c>
      <c r="B297" s="87" t="s">
        <v>7088</v>
      </c>
      <c r="C297" s="87" t="s">
        <v>7089</v>
      </c>
      <c r="D297" s="150">
        <v>1460.4</v>
      </c>
      <c r="E297" s="150">
        <v>-111.54</v>
      </c>
      <c r="F297" s="150">
        <v>1348.86</v>
      </c>
      <c r="G297" s="150">
        <v>-10.14</v>
      </c>
      <c r="H297" s="151">
        <v>43678</v>
      </c>
      <c r="I297" s="87">
        <v>0</v>
      </c>
      <c r="J297" s="87" t="s">
        <v>390</v>
      </c>
      <c r="K297" s="87" t="s">
        <v>7090</v>
      </c>
      <c r="L297" s="87" t="s">
        <v>4264</v>
      </c>
      <c r="M297" s="56" t="s">
        <v>7091</v>
      </c>
      <c r="N297" s="87" t="s">
        <v>67</v>
      </c>
      <c r="O297" s="56" t="s">
        <v>7092</v>
      </c>
      <c r="P297" s="87">
        <v>2019</v>
      </c>
      <c r="Q297" s="87"/>
      <c r="R297" s="87" t="s">
        <v>4359</v>
      </c>
    </row>
    <row r="298" spans="1:18">
      <c r="A298" s="87" t="s">
        <v>7178</v>
      </c>
      <c r="B298" s="87" t="s">
        <v>7088</v>
      </c>
      <c r="C298" s="87" t="s">
        <v>7089</v>
      </c>
      <c r="D298" s="150">
        <v>1460.4</v>
      </c>
      <c r="E298" s="150">
        <v>-111.54</v>
      </c>
      <c r="F298" s="150">
        <v>1348.86</v>
      </c>
      <c r="G298" s="150">
        <v>-10.14</v>
      </c>
      <c r="H298" s="151">
        <v>43678</v>
      </c>
      <c r="I298" s="87">
        <v>0</v>
      </c>
      <c r="J298" s="87" t="s">
        <v>390</v>
      </c>
      <c r="K298" s="87" t="s">
        <v>7090</v>
      </c>
      <c r="L298" s="87" t="s">
        <v>4264</v>
      </c>
      <c r="M298" s="56" t="s">
        <v>7091</v>
      </c>
      <c r="N298" s="87" t="s">
        <v>67</v>
      </c>
      <c r="O298" s="56" t="s">
        <v>7092</v>
      </c>
      <c r="P298" s="87">
        <v>2019</v>
      </c>
      <c r="Q298" s="87"/>
      <c r="R298" s="87" t="s">
        <v>4359</v>
      </c>
    </row>
    <row r="299" spans="1:18">
      <c r="A299" s="87" t="s">
        <v>7179</v>
      </c>
      <c r="B299" s="87" t="s">
        <v>7088</v>
      </c>
      <c r="C299" s="87" t="s">
        <v>7089</v>
      </c>
      <c r="D299" s="150">
        <v>1460.4</v>
      </c>
      <c r="E299" s="150">
        <v>-111.54</v>
      </c>
      <c r="F299" s="150">
        <v>1348.86</v>
      </c>
      <c r="G299" s="150">
        <v>-10.14</v>
      </c>
      <c r="H299" s="151">
        <v>43678</v>
      </c>
      <c r="I299" s="87">
        <v>0</v>
      </c>
      <c r="J299" s="87" t="s">
        <v>390</v>
      </c>
      <c r="K299" s="87" t="s">
        <v>7090</v>
      </c>
      <c r="L299" s="87" t="s">
        <v>4264</v>
      </c>
      <c r="M299" s="56" t="s">
        <v>7091</v>
      </c>
      <c r="N299" s="87" t="s">
        <v>67</v>
      </c>
      <c r="O299" s="56" t="s">
        <v>7092</v>
      </c>
      <c r="P299" s="87">
        <v>2019</v>
      </c>
      <c r="Q299" s="87"/>
      <c r="R299" s="87" t="s">
        <v>4359</v>
      </c>
    </row>
    <row r="300" spans="1:18">
      <c r="A300" s="87" t="s">
        <v>7180</v>
      </c>
      <c r="B300" s="87" t="s">
        <v>7088</v>
      </c>
      <c r="C300" s="87" t="s">
        <v>7089</v>
      </c>
      <c r="D300" s="150">
        <v>1460.4</v>
      </c>
      <c r="E300" s="150">
        <v>-111.54</v>
      </c>
      <c r="F300" s="150">
        <v>1348.86</v>
      </c>
      <c r="G300" s="150">
        <v>-10.14</v>
      </c>
      <c r="H300" s="151">
        <v>43678</v>
      </c>
      <c r="I300" s="87">
        <v>0</v>
      </c>
      <c r="J300" s="87" t="s">
        <v>390</v>
      </c>
      <c r="K300" s="87" t="s">
        <v>7090</v>
      </c>
      <c r="L300" s="87" t="s">
        <v>4264</v>
      </c>
      <c r="M300" s="56" t="s">
        <v>7091</v>
      </c>
      <c r="N300" s="87" t="s">
        <v>67</v>
      </c>
      <c r="O300" s="56" t="s">
        <v>7092</v>
      </c>
      <c r="P300" s="87">
        <v>2019</v>
      </c>
      <c r="Q300" s="87"/>
      <c r="R300" s="87" t="s">
        <v>4359</v>
      </c>
    </row>
    <row r="301" spans="1:18">
      <c r="A301" s="87" t="s">
        <v>7181</v>
      </c>
      <c r="B301" s="87" t="s">
        <v>7088</v>
      </c>
      <c r="C301" s="87" t="s">
        <v>7089</v>
      </c>
      <c r="D301" s="150">
        <v>1460.4</v>
      </c>
      <c r="E301" s="150">
        <v>-111.54</v>
      </c>
      <c r="F301" s="150">
        <v>1348.86</v>
      </c>
      <c r="G301" s="150">
        <v>-10.14</v>
      </c>
      <c r="H301" s="151">
        <v>43678</v>
      </c>
      <c r="I301" s="87">
        <v>0</v>
      </c>
      <c r="J301" s="87" t="s">
        <v>390</v>
      </c>
      <c r="K301" s="87" t="s">
        <v>7090</v>
      </c>
      <c r="L301" s="87" t="s">
        <v>4264</v>
      </c>
      <c r="M301" s="56" t="s">
        <v>7091</v>
      </c>
      <c r="N301" s="87" t="s">
        <v>67</v>
      </c>
      <c r="O301" s="56" t="s">
        <v>7092</v>
      </c>
      <c r="P301" s="87">
        <v>2019</v>
      </c>
      <c r="Q301" s="87"/>
      <c r="R301" s="87" t="s">
        <v>4359</v>
      </c>
    </row>
    <row r="302" spans="1:18">
      <c r="A302" s="87" t="s">
        <v>7182</v>
      </c>
      <c r="B302" s="87" t="s">
        <v>7088</v>
      </c>
      <c r="C302" s="87" t="s">
        <v>7089</v>
      </c>
      <c r="D302" s="150">
        <v>1460.4</v>
      </c>
      <c r="E302" s="150">
        <v>-111.54</v>
      </c>
      <c r="F302" s="150">
        <v>1348.86</v>
      </c>
      <c r="G302" s="150">
        <v>-10.14</v>
      </c>
      <c r="H302" s="151">
        <v>43678</v>
      </c>
      <c r="I302" s="87">
        <v>0</v>
      </c>
      <c r="J302" s="87" t="s">
        <v>390</v>
      </c>
      <c r="K302" s="87" t="s">
        <v>7090</v>
      </c>
      <c r="L302" s="87" t="s">
        <v>4264</v>
      </c>
      <c r="M302" s="56" t="s">
        <v>7091</v>
      </c>
      <c r="N302" s="87" t="s">
        <v>67</v>
      </c>
      <c r="O302" s="56" t="s">
        <v>7092</v>
      </c>
      <c r="P302" s="87">
        <v>2019</v>
      </c>
      <c r="Q302" s="87"/>
      <c r="R302" s="87" t="s">
        <v>4359</v>
      </c>
    </row>
    <row r="303" spans="1:18">
      <c r="A303" s="87" t="s">
        <v>7183</v>
      </c>
      <c r="B303" s="87" t="s">
        <v>7088</v>
      </c>
      <c r="C303" s="87" t="s">
        <v>7089</v>
      </c>
      <c r="D303" s="150">
        <v>1460.4</v>
      </c>
      <c r="E303" s="150">
        <v>-111.54</v>
      </c>
      <c r="F303" s="150">
        <v>1348.86</v>
      </c>
      <c r="G303" s="150">
        <v>-10.14</v>
      </c>
      <c r="H303" s="151">
        <v>43678</v>
      </c>
      <c r="I303" s="87">
        <v>0</v>
      </c>
      <c r="J303" s="87" t="s">
        <v>390</v>
      </c>
      <c r="K303" s="87" t="s">
        <v>7090</v>
      </c>
      <c r="L303" s="87" t="s">
        <v>4264</v>
      </c>
      <c r="M303" s="56" t="s">
        <v>7091</v>
      </c>
      <c r="N303" s="87" t="s">
        <v>67</v>
      </c>
      <c r="O303" s="56" t="s">
        <v>7092</v>
      </c>
      <c r="P303" s="87">
        <v>2019</v>
      </c>
      <c r="Q303" s="87"/>
      <c r="R303" s="87" t="s">
        <v>4359</v>
      </c>
    </row>
    <row r="304" spans="1:18">
      <c r="A304" s="87" t="s">
        <v>7184</v>
      </c>
      <c r="B304" s="87" t="s">
        <v>7088</v>
      </c>
      <c r="C304" s="87" t="s">
        <v>7089</v>
      </c>
      <c r="D304" s="150">
        <v>1460.4</v>
      </c>
      <c r="E304" s="150">
        <v>-111.54</v>
      </c>
      <c r="F304" s="150">
        <v>1348.86</v>
      </c>
      <c r="G304" s="150">
        <v>-10.14</v>
      </c>
      <c r="H304" s="151">
        <v>43678</v>
      </c>
      <c r="I304" s="87">
        <v>0</v>
      </c>
      <c r="J304" s="87" t="s">
        <v>390</v>
      </c>
      <c r="K304" s="87" t="s">
        <v>7090</v>
      </c>
      <c r="L304" s="87" t="s">
        <v>4264</v>
      </c>
      <c r="M304" s="56" t="s">
        <v>7091</v>
      </c>
      <c r="N304" s="87" t="s">
        <v>67</v>
      </c>
      <c r="O304" s="56" t="s">
        <v>7092</v>
      </c>
      <c r="P304" s="87">
        <v>2019</v>
      </c>
      <c r="Q304" s="87"/>
      <c r="R304" s="87" t="s">
        <v>4359</v>
      </c>
    </row>
    <row r="305" spans="1:18">
      <c r="A305" s="87" t="s">
        <v>7185</v>
      </c>
      <c r="B305" s="87" t="s">
        <v>7088</v>
      </c>
      <c r="C305" s="87" t="s">
        <v>7089</v>
      </c>
      <c r="D305" s="150">
        <v>1460.4</v>
      </c>
      <c r="E305" s="150">
        <v>-111.54</v>
      </c>
      <c r="F305" s="150">
        <v>1348.86</v>
      </c>
      <c r="G305" s="150">
        <v>-10.14</v>
      </c>
      <c r="H305" s="151">
        <v>43678</v>
      </c>
      <c r="I305" s="87">
        <v>0</v>
      </c>
      <c r="J305" s="87" t="s">
        <v>390</v>
      </c>
      <c r="K305" s="87" t="s">
        <v>7090</v>
      </c>
      <c r="L305" s="87" t="s">
        <v>4264</v>
      </c>
      <c r="M305" s="56" t="s">
        <v>7091</v>
      </c>
      <c r="N305" s="87" t="s">
        <v>67</v>
      </c>
      <c r="O305" s="56" t="s">
        <v>7092</v>
      </c>
      <c r="P305" s="87">
        <v>2019</v>
      </c>
      <c r="Q305" s="87"/>
      <c r="R305" s="87" t="s">
        <v>4359</v>
      </c>
    </row>
    <row r="306" spans="1:18">
      <c r="A306" s="87" t="s">
        <v>7186</v>
      </c>
      <c r="B306" s="87" t="s">
        <v>7088</v>
      </c>
      <c r="C306" s="87" t="s">
        <v>7089</v>
      </c>
      <c r="D306" s="150">
        <v>1718.4</v>
      </c>
      <c r="E306" s="150">
        <v>-131.22999999999999</v>
      </c>
      <c r="F306" s="150">
        <v>1587.17</v>
      </c>
      <c r="G306" s="150">
        <v>-11.93</v>
      </c>
      <c r="H306" s="151">
        <v>43678</v>
      </c>
      <c r="I306" s="87">
        <v>0</v>
      </c>
      <c r="J306" s="87" t="s">
        <v>390</v>
      </c>
      <c r="K306" s="87" t="s">
        <v>7090</v>
      </c>
      <c r="L306" s="87" t="s">
        <v>4264</v>
      </c>
      <c r="M306" s="56" t="s">
        <v>7091</v>
      </c>
      <c r="N306" s="87" t="s">
        <v>67</v>
      </c>
      <c r="O306" s="56" t="s">
        <v>7092</v>
      </c>
      <c r="P306" s="87">
        <v>2019</v>
      </c>
      <c r="Q306" s="87"/>
      <c r="R306" s="87" t="s">
        <v>4359</v>
      </c>
    </row>
    <row r="307" spans="1:18">
      <c r="A307" s="87" t="s">
        <v>7187</v>
      </c>
      <c r="B307" s="87" t="s">
        <v>7088</v>
      </c>
      <c r="C307" s="87" t="s">
        <v>7089</v>
      </c>
      <c r="D307" s="150">
        <v>1718.4</v>
      </c>
      <c r="E307" s="150">
        <v>-131.22999999999999</v>
      </c>
      <c r="F307" s="150">
        <v>1587.17</v>
      </c>
      <c r="G307" s="150">
        <v>-11.93</v>
      </c>
      <c r="H307" s="151">
        <v>43678</v>
      </c>
      <c r="I307" s="87">
        <v>0</v>
      </c>
      <c r="J307" s="87" t="s">
        <v>390</v>
      </c>
      <c r="K307" s="87" t="s">
        <v>7090</v>
      </c>
      <c r="L307" s="87" t="s">
        <v>4264</v>
      </c>
      <c r="M307" s="56" t="s">
        <v>7091</v>
      </c>
      <c r="N307" s="87" t="s">
        <v>67</v>
      </c>
      <c r="O307" s="56" t="s">
        <v>7092</v>
      </c>
      <c r="P307" s="87">
        <v>2019</v>
      </c>
      <c r="Q307" s="87"/>
      <c r="R307" s="87" t="s">
        <v>4359</v>
      </c>
    </row>
    <row r="308" spans="1:18">
      <c r="A308" s="87" t="s">
        <v>7188</v>
      </c>
      <c r="B308" s="87" t="s">
        <v>7088</v>
      </c>
      <c r="C308" s="87" t="s">
        <v>7089</v>
      </c>
      <c r="D308" s="150">
        <v>1460.4</v>
      </c>
      <c r="E308" s="150">
        <v>-111.54</v>
      </c>
      <c r="F308" s="150">
        <v>1348.86</v>
      </c>
      <c r="G308" s="150">
        <v>-10.14</v>
      </c>
      <c r="H308" s="151">
        <v>43678</v>
      </c>
      <c r="I308" s="87">
        <v>0</v>
      </c>
      <c r="J308" s="87" t="s">
        <v>390</v>
      </c>
      <c r="K308" s="87" t="s">
        <v>7090</v>
      </c>
      <c r="L308" s="87" t="s">
        <v>4264</v>
      </c>
      <c r="M308" s="56" t="s">
        <v>7091</v>
      </c>
      <c r="N308" s="87" t="s">
        <v>67</v>
      </c>
      <c r="O308" s="56" t="s">
        <v>7092</v>
      </c>
      <c r="P308" s="87">
        <v>2019</v>
      </c>
      <c r="Q308" s="87"/>
      <c r="R308" s="87" t="s">
        <v>4359</v>
      </c>
    </row>
    <row r="309" spans="1:18">
      <c r="A309" s="87" t="s">
        <v>7189</v>
      </c>
      <c r="B309" s="87" t="s">
        <v>7088</v>
      </c>
      <c r="C309" s="87" t="s">
        <v>7089</v>
      </c>
      <c r="D309" s="150">
        <v>1460.4</v>
      </c>
      <c r="E309" s="150">
        <v>-111.54</v>
      </c>
      <c r="F309" s="150">
        <v>1348.86</v>
      </c>
      <c r="G309" s="150">
        <v>-10.14</v>
      </c>
      <c r="H309" s="151">
        <v>43678</v>
      </c>
      <c r="I309" s="87">
        <v>0</v>
      </c>
      <c r="J309" s="87" t="s">
        <v>390</v>
      </c>
      <c r="K309" s="87" t="s">
        <v>7090</v>
      </c>
      <c r="L309" s="87" t="s">
        <v>4264</v>
      </c>
      <c r="M309" s="56" t="s">
        <v>7091</v>
      </c>
      <c r="N309" s="87" t="s">
        <v>67</v>
      </c>
      <c r="O309" s="56" t="s">
        <v>7092</v>
      </c>
      <c r="P309" s="87">
        <v>2019</v>
      </c>
      <c r="Q309" s="87"/>
      <c r="R309" s="87" t="s">
        <v>4359</v>
      </c>
    </row>
    <row r="310" spans="1:18">
      <c r="A310" s="87" t="s">
        <v>7190</v>
      </c>
      <c r="B310" s="87" t="s">
        <v>7088</v>
      </c>
      <c r="C310" s="87" t="s">
        <v>7089</v>
      </c>
      <c r="D310" s="150">
        <v>1460.4</v>
      </c>
      <c r="E310" s="150">
        <v>-111.54</v>
      </c>
      <c r="F310" s="150">
        <v>1348.86</v>
      </c>
      <c r="G310" s="150">
        <v>-10.14</v>
      </c>
      <c r="H310" s="151">
        <v>43678</v>
      </c>
      <c r="I310" s="87">
        <v>0</v>
      </c>
      <c r="J310" s="87" t="s">
        <v>390</v>
      </c>
      <c r="K310" s="87" t="s">
        <v>7090</v>
      </c>
      <c r="L310" s="87" t="s">
        <v>3968</v>
      </c>
      <c r="M310" s="56" t="s">
        <v>7091</v>
      </c>
      <c r="N310" s="87" t="s">
        <v>67</v>
      </c>
      <c r="O310" s="56" t="s">
        <v>7092</v>
      </c>
      <c r="P310" s="87">
        <v>2019</v>
      </c>
      <c r="Q310" s="87"/>
      <c r="R310" s="87" t="s">
        <v>4359</v>
      </c>
    </row>
    <row r="311" spans="1:18">
      <c r="A311" s="87" t="s">
        <v>7191</v>
      </c>
      <c r="B311" s="87" t="s">
        <v>7088</v>
      </c>
      <c r="C311" s="87" t="s">
        <v>7089</v>
      </c>
      <c r="D311" s="150">
        <v>1460.4</v>
      </c>
      <c r="E311" s="150">
        <v>-111.54</v>
      </c>
      <c r="F311" s="150">
        <v>1348.86</v>
      </c>
      <c r="G311" s="150">
        <v>-10.14</v>
      </c>
      <c r="H311" s="151">
        <v>43678</v>
      </c>
      <c r="I311" s="87">
        <v>0</v>
      </c>
      <c r="J311" s="87" t="s">
        <v>390</v>
      </c>
      <c r="K311" s="87" t="s">
        <v>7090</v>
      </c>
      <c r="L311" s="87" t="s">
        <v>3968</v>
      </c>
      <c r="M311" s="56" t="s">
        <v>7091</v>
      </c>
      <c r="N311" s="87" t="s">
        <v>67</v>
      </c>
      <c r="O311" s="56" t="s">
        <v>7092</v>
      </c>
      <c r="P311" s="87">
        <v>2019</v>
      </c>
      <c r="Q311" s="87"/>
      <c r="R311" s="87" t="s">
        <v>4359</v>
      </c>
    </row>
    <row r="312" spans="1:18">
      <c r="A312" s="87" t="s">
        <v>7192</v>
      </c>
      <c r="B312" s="87" t="s">
        <v>7088</v>
      </c>
      <c r="C312" s="87" t="s">
        <v>7089</v>
      </c>
      <c r="D312" s="150">
        <v>1460.4</v>
      </c>
      <c r="E312" s="150">
        <v>-111.54</v>
      </c>
      <c r="F312" s="150">
        <v>1348.86</v>
      </c>
      <c r="G312" s="150">
        <v>-10.14</v>
      </c>
      <c r="H312" s="151">
        <v>43678</v>
      </c>
      <c r="I312" s="87">
        <v>0</v>
      </c>
      <c r="J312" s="87" t="s">
        <v>390</v>
      </c>
      <c r="K312" s="87" t="s">
        <v>7090</v>
      </c>
      <c r="L312" s="87" t="s">
        <v>3968</v>
      </c>
      <c r="M312" s="56" t="s">
        <v>7091</v>
      </c>
      <c r="N312" s="87" t="s">
        <v>67</v>
      </c>
      <c r="O312" s="56" t="s">
        <v>7092</v>
      </c>
      <c r="P312" s="87">
        <v>2019</v>
      </c>
      <c r="Q312" s="87"/>
      <c r="R312" s="87" t="s">
        <v>4359</v>
      </c>
    </row>
    <row r="313" spans="1:18">
      <c r="A313" s="87" t="s">
        <v>7193</v>
      </c>
      <c r="B313" s="87" t="s">
        <v>7088</v>
      </c>
      <c r="C313" s="87" t="s">
        <v>7089</v>
      </c>
      <c r="D313" s="150">
        <v>1460.4</v>
      </c>
      <c r="E313" s="150">
        <v>-111.54</v>
      </c>
      <c r="F313" s="150">
        <v>1348.86</v>
      </c>
      <c r="G313" s="150">
        <v>-10.14</v>
      </c>
      <c r="H313" s="151">
        <v>43678</v>
      </c>
      <c r="I313" s="87">
        <v>0</v>
      </c>
      <c r="J313" s="87" t="s">
        <v>390</v>
      </c>
      <c r="K313" s="87" t="s">
        <v>7090</v>
      </c>
      <c r="L313" s="87" t="s">
        <v>3968</v>
      </c>
      <c r="M313" s="56" t="s">
        <v>7091</v>
      </c>
      <c r="N313" s="87" t="s">
        <v>67</v>
      </c>
      <c r="O313" s="56" t="s">
        <v>7092</v>
      </c>
      <c r="P313" s="87">
        <v>2019</v>
      </c>
      <c r="Q313" s="87"/>
      <c r="R313" s="87" t="s">
        <v>4359</v>
      </c>
    </row>
    <row r="314" spans="1:18">
      <c r="A314" s="87" t="s">
        <v>7194</v>
      </c>
      <c r="B314" s="87" t="s">
        <v>7088</v>
      </c>
      <c r="C314" s="87" t="s">
        <v>7089</v>
      </c>
      <c r="D314" s="150">
        <v>1460.4</v>
      </c>
      <c r="E314" s="150">
        <v>-111.54</v>
      </c>
      <c r="F314" s="150">
        <v>1348.86</v>
      </c>
      <c r="G314" s="150">
        <v>-10.14</v>
      </c>
      <c r="H314" s="151">
        <v>43678</v>
      </c>
      <c r="I314" s="87">
        <v>0</v>
      </c>
      <c r="J314" s="87" t="s">
        <v>390</v>
      </c>
      <c r="K314" s="87" t="s">
        <v>7090</v>
      </c>
      <c r="L314" s="87" t="s">
        <v>3968</v>
      </c>
      <c r="M314" s="56" t="s">
        <v>7091</v>
      </c>
      <c r="N314" s="87" t="s">
        <v>67</v>
      </c>
      <c r="O314" s="56" t="s">
        <v>7092</v>
      </c>
      <c r="P314" s="87">
        <v>2019</v>
      </c>
      <c r="Q314" s="87"/>
      <c r="R314" s="87" t="s">
        <v>4359</v>
      </c>
    </row>
    <row r="315" spans="1:18">
      <c r="A315" s="87" t="s">
        <v>7195</v>
      </c>
      <c r="B315" s="87" t="s">
        <v>7088</v>
      </c>
      <c r="C315" s="87" t="s">
        <v>7089</v>
      </c>
      <c r="D315" s="150">
        <v>1718.4</v>
      </c>
      <c r="E315" s="150">
        <v>-131.22999999999999</v>
      </c>
      <c r="F315" s="150">
        <v>1587.17</v>
      </c>
      <c r="G315" s="150">
        <v>-11.93</v>
      </c>
      <c r="H315" s="151">
        <v>43678</v>
      </c>
      <c r="I315" s="87">
        <v>0</v>
      </c>
      <c r="J315" s="87" t="s">
        <v>390</v>
      </c>
      <c r="K315" s="87" t="s">
        <v>7090</v>
      </c>
      <c r="L315" s="87" t="s">
        <v>3968</v>
      </c>
      <c r="M315" s="56" t="s">
        <v>7091</v>
      </c>
      <c r="N315" s="87" t="s">
        <v>67</v>
      </c>
      <c r="O315" s="56" t="s">
        <v>7092</v>
      </c>
      <c r="P315" s="87">
        <v>2019</v>
      </c>
      <c r="Q315" s="87"/>
      <c r="R315" s="87" t="s">
        <v>4359</v>
      </c>
    </row>
    <row r="316" spans="1:18">
      <c r="A316" s="87" t="s">
        <v>7196</v>
      </c>
      <c r="B316" s="87" t="s">
        <v>7088</v>
      </c>
      <c r="C316" s="87" t="s">
        <v>7089</v>
      </c>
      <c r="D316" s="150">
        <v>1460.4</v>
      </c>
      <c r="E316" s="150">
        <v>-111.54</v>
      </c>
      <c r="F316" s="150">
        <v>1348.86</v>
      </c>
      <c r="G316" s="150">
        <v>-10.14</v>
      </c>
      <c r="H316" s="151">
        <v>43678</v>
      </c>
      <c r="I316" s="87">
        <v>0</v>
      </c>
      <c r="J316" s="87" t="s">
        <v>390</v>
      </c>
      <c r="K316" s="87" t="s">
        <v>7090</v>
      </c>
      <c r="L316" s="87" t="s">
        <v>3968</v>
      </c>
      <c r="M316" s="56" t="s">
        <v>7091</v>
      </c>
      <c r="N316" s="87" t="s">
        <v>67</v>
      </c>
      <c r="O316" s="56" t="s">
        <v>7092</v>
      </c>
      <c r="P316" s="87">
        <v>2019</v>
      </c>
      <c r="Q316" s="87"/>
      <c r="R316" s="87" t="s">
        <v>4359</v>
      </c>
    </row>
    <row r="317" spans="1:18">
      <c r="A317" s="87" t="s">
        <v>7197</v>
      </c>
      <c r="B317" s="87" t="s">
        <v>7088</v>
      </c>
      <c r="C317" s="87" t="s">
        <v>7089</v>
      </c>
      <c r="D317" s="150">
        <v>1460.4</v>
      </c>
      <c r="E317" s="150">
        <v>-111.54</v>
      </c>
      <c r="F317" s="150">
        <v>1348.86</v>
      </c>
      <c r="G317" s="150">
        <v>-10.14</v>
      </c>
      <c r="H317" s="151">
        <v>43678</v>
      </c>
      <c r="I317" s="87">
        <v>0</v>
      </c>
      <c r="J317" s="87" t="s">
        <v>390</v>
      </c>
      <c r="K317" s="87" t="s">
        <v>7090</v>
      </c>
      <c r="L317" s="87" t="s">
        <v>3968</v>
      </c>
      <c r="M317" s="56" t="s">
        <v>7091</v>
      </c>
      <c r="N317" s="87" t="s">
        <v>67</v>
      </c>
      <c r="O317" s="56" t="s">
        <v>7092</v>
      </c>
      <c r="P317" s="87">
        <v>2019</v>
      </c>
      <c r="Q317" s="87"/>
      <c r="R317" s="87" t="s">
        <v>4359</v>
      </c>
    </row>
    <row r="318" spans="1:18">
      <c r="A318" s="87" t="s">
        <v>7198</v>
      </c>
      <c r="B318" s="87" t="s">
        <v>7088</v>
      </c>
      <c r="C318" s="87" t="s">
        <v>7089</v>
      </c>
      <c r="D318" s="150">
        <v>1460.4</v>
      </c>
      <c r="E318" s="150">
        <v>-111.54</v>
      </c>
      <c r="F318" s="150">
        <v>1348.86</v>
      </c>
      <c r="G318" s="150">
        <v>-10.14</v>
      </c>
      <c r="H318" s="151">
        <v>43678</v>
      </c>
      <c r="I318" s="87">
        <v>0</v>
      </c>
      <c r="J318" s="87" t="s">
        <v>390</v>
      </c>
      <c r="K318" s="87" t="s">
        <v>7090</v>
      </c>
      <c r="L318" s="87" t="s">
        <v>3968</v>
      </c>
      <c r="M318" s="56" t="s">
        <v>7091</v>
      </c>
      <c r="N318" s="87" t="s">
        <v>67</v>
      </c>
      <c r="O318" s="56" t="s">
        <v>7092</v>
      </c>
      <c r="P318" s="87">
        <v>2019</v>
      </c>
      <c r="Q318" s="87"/>
      <c r="R318" s="87" t="s">
        <v>4359</v>
      </c>
    </row>
    <row r="319" spans="1:18">
      <c r="A319" s="87" t="s">
        <v>7199</v>
      </c>
      <c r="B319" s="87" t="s">
        <v>7088</v>
      </c>
      <c r="C319" s="87" t="s">
        <v>7089</v>
      </c>
      <c r="D319" s="150">
        <v>1460.4</v>
      </c>
      <c r="E319" s="150">
        <v>-111.54</v>
      </c>
      <c r="F319" s="150">
        <v>1348.86</v>
      </c>
      <c r="G319" s="150">
        <v>-10.14</v>
      </c>
      <c r="H319" s="151">
        <v>43678</v>
      </c>
      <c r="I319" s="87">
        <v>0</v>
      </c>
      <c r="J319" s="87" t="s">
        <v>390</v>
      </c>
      <c r="K319" s="87" t="s">
        <v>7090</v>
      </c>
      <c r="L319" s="87" t="s">
        <v>3968</v>
      </c>
      <c r="M319" s="56" t="s">
        <v>7091</v>
      </c>
      <c r="N319" s="87" t="s">
        <v>67</v>
      </c>
      <c r="O319" s="56" t="s">
        <v>7092</v>
      </c>
      <c r="P319" s="87">
        <v>2019</v>
      </c>
      <c r="Q319" s="87"/>
      <c r="R319" s="87" t="s">
        <v>4359</v>
      </c>
    </row>
    <row r="320" spans="1:18">
      <c r="A320" s="87" t="s">
        <v>7200</v>
      </c>
      <c r="B320" s="87" t="s">
        <v>7088</v>
      </c>
      <c r="C320" s="87" t="s">
        <v>7089</v>
      </c>
      <c r="D320" s="150">
        <v>1460.4</v>
      </c>
      <c r="E320" s="150">
        <v>-111.54</v>
      </c>
      <c r="F320" s="150">
        <v>1348.86</v>
      </c>
      <c r="G320" s="150">
        <v>-10.14</v>
      </c>
      <c r="H320" s="151">
        <v>43678</v>
      </c>
      <c r="I320" s="87">
        <v>0</v>
      </c>
      <c r="J320" s="87" t="s">
        <v>390</v>
      </c>
      <c r="K320" s="87" t="s">
        <v>7090</v>
      </c>
      <c r="L320" s="87" t="s">
        <v>3968</v>
      </c>
      <c r="M320" s="56" t="s">
        <v>7091</v>
      </c>
      <c r="N320" s="87" t="s">
        <v>67</v>
      </c>
      <c r="O320" s="56" t="s">
        <v>7092</v>
      </c>
      <c r="P320" s="87">
        <v>2019</v>
      </c>
      <c r="Q320" s="87"/>
      <c r="R320" s="87" t="s">
        <v>4359</v>
      </c>
    </row>
    <row r="321" spans="1:18">
      <c r="A321" s="87" t="s">
        <v>7201</v>
      </c>
      <c r="B321" s="87" t="s">
        <v>7088</v>
      </c>
      <c r="C321" s="87" t="s">
        <v>7089</v>
      </c>
      <c r="D321" s="150">
        <v>1460.4</v>
      </c>
      <c r="E321" s="150">
        <v>-111.54</v>
      </c>
      <c r="F321" s="150">
        <v>1348.86</v>
      </c>
      <c r="G321" s="150">
        <v>-10.14</v>
      </c>
      <c r="H321" s="151">
        <v>43678</v>
      </c>
      <c r="I321" s="87">
        <v>0</v>
      </c>
      <c r="J321" s="87" t="s">
        <v>390</v>
      </c>
      <c r="K321" s="87" t="s">
        <v>7090</v>
      </c>
      <c r="L321" s="87" t="s">
        <v>3968</v>
      </c>
      <c r="M321" s="56" t="s">
        <v>7091</v>
      </c>
      <c r="N321" s="87" t="s">
        <v>67</v>
      </c>
      <c r="O321" s="56" t="s">
        <v>7092</v>
      </c>
      <c r="P321" s="87">
        <v>2019</v>
      </c>
      <c r="Q321" s="87"/>
      <c r="R321" s="87" t="s">
        <v>4359</v>
      </c>
    </row>
    <row r="322" spans="1:18">
      <c r="A322" s="87" t="s">
        <v>7202</v>
      </c>
      <c r="B322" s="87" t="s">
        <v>7088</v>
      </c>
      <c r="C322" s="87" t="s">
        <v>7089</v>
      </c>
      <c r="D322" s="150">
        <v>1460.4</v>
      </c>
      <c r="E322" s="150">
        <v>-111.54</v>
      </c>
      <c r="F322" s="150">
        <v>1348.86</v>
      </c>
      <c r="G322" s="150">
        <v>-10.14</v>
      </c>
      <c r="H322" s="151">
        <v>43678</v>
      </c>
      <c r="I322" s="87">
        <v>0</v>
      </c>
      <c r="J322" s="87" t="s">
        <v>390</v>
      </c>
      <c r="K322" s="87" t="s">
        <v>7090</v>
      </c>
      <c r="L322" s="87" t="s">
        <v>3968</v>
      </c>
      <c r="M322" s="56" t="s">
        <v>7091</v>
      </c>
      <c r="N322" s="87" t="s">
        <v>67</v>
      </c>
      <c r="O322" s="56" t="s">
        <v>7092</v>
      </c>
      <c r="P322" s="87">
        <v>2019</v>
      </c>
      <c r="Q322" s="87"/>
      <c r="R322" s="87" t="s">
        <v>4359</v>
      </c>
    </row>
    <row r="323" spans="1:18">
      <c r="A323" s="87" t="s">
        <v>7203</v>
      </c>
      <c r="B323" s="87" t="s">
        <v>7088</v>
      </c>
      <c r="C323" s="87" t="s">
        <v>7089</v>
      </c>
      <c r="D323" s="150">
        <v>1460.4</v>
      </c>
      <c r="E323" s="150">
        <v>-111.54</v>
      </c>
      <c r="F323" s="150">
        <v>1348.86</v>
      </c>
      <c r="G323" s="150">
        <v>-10.14</v>
      </c>
      <c r="H323" s="151">
        <v>43678</v>
      </c>
      <c r="I323" s="87">
        <v>0</v>
      </c>
      <c r="J323" s="87" t="s">
        <v>390</v>
      </c>
      <c r="K323" s="87" t="s">
        <v>7090</v>
      </c>
      <c r="L323" s="87" t="s">
        <v>3968</v>
      </c>
      <c r="M323" s="56" t="s">
        <v>7091</v>
      </c>
      <c r="N323" s="87" t="s">
        <v>67</v>
      </c>
      <c r="O323" s="56" t="s">
        <v>7092</v>
      </c>
      <c r="P323" s="87">
        <v>2019</v>
      </c>
      <c r="Q323" s="87"/>
      <c r="R323" s="87" t="s">
        <v>4359</v>
      </c>
    </row>
    <row r="324" spans="1:18">
      <c r="A324" s="87" t="s">
        <v>7204</v>
      </c>
      <c r="B324" s="87" t="s">
        <v>7088</v>
      </c>
      <c r="C324" s="87" t="s">
        <v>7089</v>
      </c>
      <c r="D324" s="150">
        <v>1460.4</v>
      </c>
      <c r="E324" s="150">
        <v>-111.54</v>
      </c>
      <c r="F324" s="150">
        <v>1348.86</v>
      </c>
      <c r="G324" s="150">
        <v>-10.14</v>
      </c>
      <c r="H324" s="151">
        <v>43678</v>
      </c>
      <c r="I324" s="87">
        <v>0</v>
      </c>
      <c r="J324" s="87" t="s">
        <v>390</v>
      </c>
      <c r="K324" s="87" t="s">
        <v>7090</v>
      </c>
      <c r="L324" s="87" t="s">
        <v>3968</v>
      </c>
      <c r="M324" s="56" t="s">
        <v>7091</v>
      </c>
      <c r="N324" s="87" t="s">
        <v>67</v>
      </c>
      <c r="O324" s="56" t="s">
        <v>7092</v>
      </c>
      <c r="P324" s="87">
        <v>2019</v>
      </c>
      <c r="Q324" s="87"/>
      <c r="R324" s="87" t="s">
        <v>4359</v>
      </c>
    </row>
    <row r="325" spans="1:18">
      <c r="A325" s="87" t="s">
        <v>7205</v>
      </c>
      <c r="B325" s="87" t="s">
        <v>7088</v>
      </c>
      <c r="C325" s="87" t="s">
        <v>7089</v>
      </c>
      <c r="D325" s="150">
        <v>1718.4</v>
      </c>
      <c r="E325" s="150">
        <v>-131.22999999999999</v>
      </c>
      <c r="F325" s="150">
        <v>1587.17</v>
      </c>
      <c r="G325" s="150">
        <v>-11.93</v>
      </c>
      <c r="H325" s="151">
        <v>43678</v>
      </c>
      <c r="I325" s="87">
        <v>0</v>
      </c>
      <c r="J325" s="87" t="s">
        <v>390</v>
      </c>
      <c r="K325" s="87" t="s">
        <v>7090</v>
      </c>
      <c r="L325" s="87" t="s">
        <v>3968</v>
      </c>
      <c r="M325" s="56" t="s">
        <v>7091</v>
      </c>
      <c r="N325" s="87" t="s">
        <v>67</v>
      </c>
      <c r="O325" s="56" t="s">
        <v>7092</v>
      </c>
      <c r="P325" s="87">
        <v>2019</v>
      </c>
      <c r="Q325" s="87"/>
      <c r="R325" s="87" t="s">
        <v>4359</v>
      </c>
    </row>
    <row r="326" spans="1:18">
      <c r="A326" s="87" t="s">
        <v>7206</v>
      </c>
      <c r="B326" s="87" t="s">
        <v>7088</v>
      </c>
      <c r="C326" s="87" t="s">
        <v>7089</v>
      </c>
      <c r="D326" s="150">
        <v>1460.4</v>
      </c>
      <c r="E326" s="150">
        <v>-111.54</v>
      </c>
      <c r="F326" s="150">
        <v>1348.86</v>
      </c>
      <c r="G326" s="150">
        <v>-10.14</v>
      </c>
      <c r="H326" s="151">
        <v>43678</v>
      </c>
      <c r="I326" s="87">
        <v>0</v>
      </c>
      <c r="J326" s="87" t="s">
        <v>390</v>
      </c>
      <c r="K326" s="87" t="s">
        <v>7090</v>
      </c>
      <c r="L326" s="87" t="s">
        <v>3968</v>
      </c>
      <c r="M326" s="56" t="s">
        <v>7091</v>
      </c>
      <c r="N326" s="87" t="s">
        <v>67</v>
      </c>
      <c r="O326" s="56" t="s">
        <v>7092</v>
      </c>
      <c r="P326" s="87">
        <v>2019</v>
      </c>
      <c r="Q326" s="87"/>
      <c r="R326" s="87" t="s">
        <v>4359</v>
      </c>
    </row>
    <row r="327" spans="1:18">
      <c r="A327" s="87" t="s">
        <v>7207</v>
      </c>
      <c r="B327" s="87" t="s">
        <v>7088</v>
      </c>
      <c r="C327" s="87" t="s">
        <v>7089</v>
      </c>
      <c r="D327" s="150">
        <v>1460.4</v>
      </c>
      <c r="E327" s="150">
        <v>-111.54</v>
      </c>
      <c r="F327" s="150">
        <v>1348.86</v>
      </c>
      <c r="G327" s="150">
        <v>-10.14</v>
      </c>
      <c r="H327" s="151">
        <v>43678</v>
      </c>
      <c r="I327" s="87">
        <v>0</v>
      </c>
      <c r="J327" s="87" t="s">
        <v>919</v>
      </c>
      <c r="K327" s="87" t="s">
        <v>7090</v>
      </c>
      <c r="L327" s="87" t="s">
        <v>3823</v>
      </c>
      <c r="M327" s="56" t="s">
        <v>7091</v>
      </c>
      <c r="N327" s="87" t="s">
        <v>54</v>
      </c>
      <c r="O327" s="56" t="s">
        <v>7092</v>
      </c>
      <c r="P327" s="87">
        <v>2019</v>
      </c>
      <c r="Q327" s="87"/>
      <c r="R327" s="87" t="s">
        <v>4359</v>
      </c>
    </row>
    <row r="328" spans="1:18">
      <c r="A328" s="87" t="s">
        <v>7208</v>
      </c>
      <c r="B328" s="87" t="s">
        <v>7088</v>
      </c>
      <c r="C328" s="87" t="s">
        <v>7089</v>
      </c>
      <c r="D328" s="150">
        <v>1460.4</v>
      </c>
      <c r="E328" s="150">
        <v>-111.54</v>
      </c>
      <c r="F328" s="150">
        <v>1348.86</v>
      </c>
      <c r="G328" s="150">
        <v>-10.14</v>
      </c>
      <c r="H328" s="151">
        <v>43678</v>
      </c>
      <c r="I328" s="87">
        <v>0</v>
      </c>
      <c r="J328" s="87" t="s">
        <v>919</v>
      </c>
      <c r="K328" s="87" t="s">
        <v>7090</v>
      </c>
      <c r="L328" s="87" t="s">
        <v>3823</v>
      </c>
      <c r="M328" s="56" t="s">
        <v>7091</v>
      </c>
      <c r="N328" s="87" t="s">
        <v>54</v>
      </c>
      <c r="O328" s="56" t="s">
        <v>7092</v>
      </c>
      <c r="P328" s="87">
        <v>2019</v>
      </c>
      <c r="Q328" s="87"/>
      <c r="R328" s="87" t="s">
        <v>4359</v>
      </c>
    </row>
    <row r="329" spans="1:18">
      <c r="A329" s="87" t="s">
        <v>7209</v>
      </c>
      <c r="B329" s="87" t="s">
        <v>7088</v>
      </c>
      <c r="C329" s="87" t="s">
        <v>7089</v>
      </c>
      <c r="D329" s="150">
        <v>1718.4</v>
      </c>
      <c r="E329" s="150">
        <v>-131.22999999999999</v>
      </c>
      <c r="F329" s="150">
        <v>1587.17</v>
      </c>
      <c r="G329" s="150">
        <v>-11.93</v>
      </c>
      <c r="H329" s="151">
        <v>43678</v>
      </c>
      <c r="I329" s="87">
        <v>0</v>
      </c>
      <c r="J329" s="87" t="s">
        <v>919</v>
      </c>
      <c r="K329" s="87" t="s">
        <v>7090</v>
      </c>
      <c r="L329" s="87" t="s">
        <v>3823</v>
      </c>
      <c r="M329" s="56" t="s">
        <v>7091</v>
      </c>
      <c r="N329" s="87" t="s">
        <v>54</v>
      </c>
      <c r="O329" s="56" t="s">
        <v>7092</v>
      </c>
      <c r="P329" s="87">
        <v>2019</v>
      </c>
      <c r="Q329" s="87"/>
      <c r="R329" s="87" t="s">
        <v>4359</v>
      </c>
    </row>
    <row r="330" spans="1:18">
      <c r="A330" s="87" t="s">
        <v>7210</v>
      </c>
      <c r="B330" s="87" t="s">
        <v>7088</v>
      </c>
      <c r="C330" s="87" t="s">
        <v>7089</v>
      </c>
      <c r="D330" s="150">
        <v>1460.4</v>
      </c>
      <c r="E330" s="150">
        <v>-111.54</v>
      </c>
      <c r="F330" s="150">
        <v>1348.86</v>
      </c>
      <c r="G330" s="150">
        <v>-10.14</v>
      </c>
      <c r="H330" s="151">
        <v>43678</v>
      </c>
      <c r="I330" s="87">
        <v>0</v>
      </c>
      <c r="J330" s="87" t="s">
        <v>919</v>
      </c>
      <c r="K330" s="87" t="s">
        <v>7090</v>
      </c>
      <c r="L330" s="87" t="s">
        <v>3823</v>
      </c>
      <c r="M330" s="56" t="s">
        <v>7091</v>
      </c>
      <c r="N330" s="87" t="s">
        <v>54</v>
      </c>
      <c r="O330" s="56" t="s">
        <v>7092</v>
      </c>
      <c r="P330" s="87">
        <v>2019</v>
      </c>
      <c r="Q330" s="87"/>
      <c r="R330" s="87" t="s">
        <v>4359</v>
      </c>
    </row>
    <row r="331" spans="1:18">
      <c r="A331" s="87" t="s">
        <v>7211</v>
      </c>
      <c r="B331" s="87" t="s">
        <v>7088</v>
      </c>
      <c r="C331" s="87" t="s">
        <v>7089</v>
      </c>
      <c r="D331" s="150">
        <v>1460.4</v>
      </c>
      <c r="E331" s="150">
        <v>-111.54</v>
      </c>
      <c r="F331" s="150">
        <v>1348.86</v>
      </c>
      <c r="G331" s="150">
        <v>-10.14</v>
      </c>
      <c r="H331" s="151">
        <v>43678</v>
      </c>
      <c r="I331" s="87">
        <v>0</v>
      </c>
      <c r="J331" s="87" t="s">
        <v>919</v>
      </c>
      <c r="K331" s="87" t="s">
        <v>7090</v>
      </c>
      <c r="L331" s="87" t="s">
        <v>3823</v>
      </c>
      <c r="M331" s="56" t="s">
        <v>7091</v>
      </c>
      <c r="N331" s="87" t="s">
        <v>54</v>
      </c>
      <c r="O331" s="56" t="s">
        <v>7092</v>
      </c>
      <c r="P331" s="87">
        <v>2019</v>
      </c>
      <c r="Q331" s="87"/>
      <c r="R331" s="87" t="s">
        <v>4359</v>
      </c>
    </row>
    <row r="332" spans="1:18">
      <c r="A332" s="87" t="s">
        <v>7212</v>
      </c>
      <c r="B332" s="87" t="s">
        <v>7088</v>
      </c>
      <c r="C332" s="87" t="s">
        <v>7089</v>
      </c>
      <c r="D332" s="150">
        <v>1460.4</v>
      </c>
      <c r="E332" s="150">
        <v>-111.54</v>
      </c>
      <c r="F332" s="150">
        <v>1348.86</v>
      </c>
      <c r="G332" s="150">
        <v>-10.14</v>
      </c>
      <c r="H332" s="151">
        <v>43678</v>
      </c>
      <c r="I332" s="87">
        <v>0</v>
      </c>
      <c r="J332" s="87" t="s">
        <v>919</v>
      </c>
      <c r="K332" s="87" t="s">
        <v>7090</v>
      </c>
      <c r="L332" s="87" t="s">
        <v>3823</v>
      </c>
      <c r="M332" s="56" t="s">
        <v>7091</v>
      </c>
      <c r="N332" s="87" t="s">
        <v>54</v>
      </c>
      <c r="O332" s="56" t="s">
        <v>7092</v>
      </c>
      <c r="P332" s="87">
        <v>2019</v>
      </c>
      <c r="Q332" s="87"/>
      <c r="R332" s="87" t="s">
        <v>4359</v>
      </c>
    </row>
    <row r="333" spans="1:18">
      <c r="A333" s="87" t="s">
        <v>7213</v>
      </c>
      <c r="B333" s="87" t="s">
        <v>7088</v>
      </c>
      <c r="C333" s="87" t="s">
        <v>7089</v>
      </c>
      <c r="D333" s="150">
        <v>1460.4</v>
      </c>
      <c r="E333" s="150">
        <v>-111.54</v>
      </c>
      <c r="F333" s="150">
        <v>1348.86</v>
      </c>
      <c r="G333" s="150">
        <v>-10.14</v>
      </c>
      <c r="H333" s="151">
        <v>43678</v>
      </c>
      <c r="I333" s="87">
        <v>0</v>
      </c>
      <c r="J333" s="87" t="s">
        <v>919</v>
      </c>
      <c r="K333" s="87" t="s">
        <v>7090</v>
      </c>
      <c r="L333" s="87" t="s">
        <v>3823</v>
      </c>
      <c r="M333" s="56" t="s">
        <v>7091</v>
      </c>
      <c r="N333" s="87" t="s">
        <v>54</v>
      </c>
      <c r="O333" s="56" t="s">
        <v>7092</v>
      </c>
      <c r="P333" s="87">
        <v>2019</v>
      </c>
      <c r="Q333" s="87"/>
      <c r="R333" s="87" t="s">
        <v>4359</v>
      </c>
    </row>
    <row r="334" spans="1:18">
      <c r="A334" s="87" t="s">
        <v>7214</v>
      </c>
      <c r="B334" s="87" t="s">
        <v>7088</v>
      </c>
      <c r="C334" s="87" t="s">
        <v>7089</v>
      </c>
      <c r="D334" s="150">
        <v>1460.4</v>
      </c>
      <c r="E334" s="150">
        <v>-111.54</v>
      </c>
      <c r="F334" s="150">
        <v>1348.86</v>
      </c>
      <c r="G334" s="150">
        <v>-10.14</v>
      </c>
      <c r="H334" s="151">
        <v>43678</v>
      </c>
      <c r="I334" s="87">
        <v>0</v>
      </c>
      <c r="J334" s="87" t="s">
        <v>919</v>
      </c>
      <c r="K334" s="87" t="s">
        <v>7090</v>
      </c>
      <c r="L334" s="87" t="s">
        <v>3823</v>
      </c>
      <c r="M334" s="56" t="s">
        <v>7091</v>
      </c>
      <c r="N334" s="87" t="s">
        <v>54</v>
      </c>
      <c r="O334" s="56" t="s">
        <v>7092</v>
      </c>
      <c r="P334" s="87">
        <v>2019</v>
      </c>
      <c r="Q334" s="87"/>
      <c r="R334" s="87" t="s">
        <v>4359</v>
      </c>
    </row>
    <row r="335" spans="1:18">
      <c r="A335" s="87" t="s">
        <v>7215</v>
      </c>
      <c r="B335" s="87" t="s">
        <v>7088</v>
      </c>
      <c r="C335" s="87" t="s">
        <v>7089</v>
      </c>
      <c r="D335" s="150">
        <v>1460.4</v>
      </c>
      <c r="E335" s="150">
        <v>-111.54</v>
      </c>
      <c r="F335" s="150">
        <v>1348.86</v>
      </c>
      <c r="G335" s="150">
        <v>-10.14</v>
      </c>
      <c r="H335" s="151">
        <v>43678</v>
      </c>
      <c r="I335" s="87">
        <v>0</v>
      </c>
      <c r="J335" s="87" t="s">
        <v>919</v>
      </c>
      <c r="K335" s="87" t="s">
        <v>7090</v>
      </c>
      <c r="L335" s="87" t="s">
        <v>3823</v>
      </c>
      <c r="M335" s="56" t="s">
        <v>7091</v>
      </c>
      <c r="N335" s="87" t="s">
        <v>54</v>
      </c>
      <c r="O335" s="56" t="s">
        <v>7092</v>
      </c>
      <c r="P335" s="87">
        <v>2019</v>
      </c>
      <c r="Q335" s="87"/>
      <c r="R335" s="87" t="s">
        <v>4359</v>
      </c>
    </row>
    <row r="336" spans="1:18">
      <c r="A336" s="87" t="s">
        <v>7216</v>
      </c>
      <c r="B336" s="87" t="s">
        <v>7088</v>
      </c>
      <c r="C336" s="87" t="s">
        <v>7089</v>
      </c>
      <c r="D336" s="150">
        <v>1460.4</v>
      </c>
      <c r="E336" s="150">
        <v>-111.54</v>
      </c>
      <c r="F336" s="150">
        <v>1348.86</v>
      </c>
      <c r="G336" s="150">
        <v>-10.14</v>
      </c>
      <c r="H336" s="151">
        <v>43678</v>
      </c>
      <c r="I336" s="87">
        <v>0</v>
      </c>
      <c r="J336" s="87" t="s">
        <v>919</v>
      </c>
      <c r="K336" s="87" t="s">
        <v>7090</v>
      </c>
      <c r="L336" s="87" t="s">
        <v>3823</v>
      </c>
      <c r="M336" s="56" t="s">
        <v>7091</v>
      </c>
      <c r="N336" s="87" t="s">
        <v>54</v>
      </c>
      <c r="O336" s="56" t="s">
        <v>7092</v>
      </c>
      <c r="P336" s="87">
        <v>2019</v>
      </c>
      <c r="Q336" s="87"/>
      <c r="R336" s="87" t="s">
        <v>4359</v>
      </c>
    </row>
    <row r="337" spans="1:18">
      <c r="A337" s="87" t="s">
        <v>7217</v>
      </c>
      <c r="B337" s="87" t="s">
        <v>7088</v>
      </c>
      <c r="C337" s="87" t="s">
        <v>7089</v>
      </c>
      <c r="D337" s="150">
        <v>1460.4</v>
      </c>
      <c r="E337" s="150">
        <v>-111.54</v>
      </c>
      <c r="F337" s="150">
        <v>1348.86</v>
      </c>
      <c r="G337" s="150">
        <v>-10.14</v>
      </c>
      <c r="H337" s="151">
        <v>43678</v>
      </c>
      <c r="I337" s="87">
        <v>0</v>
      </c>
      <c r="J337" s="87" t="s">
        <v>919</v>
      </c>
      <c r="K337" s="87" t="s">
        <v>7090</v>
      </c>
      <c r="L337" s="87" t="s">
        <v>3823</v>
      </c>
      <c r="M337" s="56" t="s">
        <v>7091</v>
      </c>
      <c r="N337" s="87" t="s">
        <v>54</v>
      </c>
      <c r="O337" s="56" t="s">
        <v>7092</v>
      </c>
      <c r="P337" s="87">
        <v>2019</v>
      </c>
      <c r="Q337" s="87"/>
      <c r="R337" s="87" t="s">
        <v>4359</v>
      </c>
    </row>
    <row r="338" spans="1:18">
      <c r="A338" s="87" t="s">
        <v>7218</v>
      </c>
      <c r="B338" s="87" t="s">
        <v>7088</v>
      </c>
      <c r="C338" s="87" t="s">
        <v>7089</v>
      </c>
      <c r="D338" s="150">
        <v>1460.4</v>
      </c>
      <c r="E338" s="150">
        <v>-111.54</v>
      </c>
      <c r="F338" s="150">
        <v>1348.86</v>
      </c>
      <c r="G338" s="150">
        <v>-10.14</v>
      </c>
      <c r="H338" s="151">
        <v>43678</v>
      </c>
      <c r="I338" s="87">
        <v>0</v>
      </c>
      <c r="J338" s="87" t="s">
        <v>919</v>
      </c>
      <c r="K338" s="87" t="s">
        <v>7090</v>
      </c>
      <c r="L338" s="87" t="s">
        <v>3823</v>
      </c>
      <c r="M338" s="56" t="s">
        <v>7091</v>
      </c>
      <c r="N338" s="87" t="s">
        <v>54</v>
      </c>
      <c r="O338" s="56" t="s">
        <v>7092</v>
      </c>
      <c r="P338" s="87">
        <v>2019</v>
      </c>
      <c r="Q338" s="87"/>
      <c r="R338" s="87" t="s">
        <v>4359</v>
      </c>
    </row>
    <row r="339" spans="1:18">
      <c r="A339" s="87" t="s">
        <v>7219</v>
      </c>
      <c r="B339" s="87" t="s">
        <v>7088</v>
      </c>
      <c r="C339" s="87" t="s">
        <v>7089</v>
      </c>
      <c r="D339" s="150">
        <v>1460.4</v>
      </c>
      <c r="E339" s="150">
        <v>-111.54</v>
      </c>
      <c r="F339" s="150">
        <v>1348.86</v>
      </c>
      <c r="G339" s="150">
        <v>-10.14</v>
      </c>
      <c r="H339" s="151">
        <v>43678</v>
      </c>
      <c r="I339" s="87">
        <v>0</v>
      </c>
      <c r="J339" s="87" t="s">
        <v>919</v>
      </c>
      <c r="K339" s="87" t="s">
        <v>7090</v>
      </c>
      <c r="L339" s="87" t="s">
        <v>3823</v>
      </c>
      <c r="M339" s="56" t="s">
        <v>7091</v>
      </c>
      <c r="N339" s="87" t="s">
        <v>54</v>
      </c>
      <c r="O339" s="56" t="s">
        <v>7092</v>
      </c>
      <c r="P339" s="87">
        <v>2019</v>
      </c>
      <c r="Q339" s="87"/>
      <c r="R339" s="87" t="s">
        <v>4359</v>
      </c>
    </row>
    <row r="340" spans="1:18">
      <c r="A340" s="87" t="s">
        <v>7220</v>
      </c>
      <c r="B340" s="87" t="s">
        <v>7088</v>
      </c>
      <c r="C340" s="87" t="s">
        <v>7089</v>
      </c>
      <c r="D340" s="150">
        <v>1718.4</v>
      </c>
      <c r="E340" s="150">
        <v>-131.22999999999999</v>
      </c>
      <c r="F340" s="150">
        <v>1587.17</v>
      </c>
      <c r="G340" s="150">
        <v>-11.93</v>
      </c>
      <c r="H340" s="151">
        <v>43678</v>
      </c>
      <c r="I340" s="87">
        <v>0</v>
      </c>
      <c r="J340" s="87" t="s">
        <v>1005</v>
      </c>
      <c r="K340" s="87" t="s">
        <v>7090</v>
      </c>
      <c r="L340" s="87" t="s">
        <v>3957</v>
      </c>
      <c r="M340" s="56" t="s">
        <v>7091</v>
      </c>
      <c r="N340" s="87" t="s">
        <v>57</v>
      </c>
      <c r="O340" s="56" t="s">
        <v>7092</v>
      </c>
      <c r="P340" s="87">
        <v>2019</v>
      </c>
      <c r="Q340" s="87"/>
      <c r="R340" s="87" t="s">
        <v>4359</v>
      </c>
    </row>
    <row r="341" spans="1:18">
      <c r="A341" s="87" t="s">
        <v>7221</v>
      </c>
      <c r="B341" s="87" t="s">
        <v>7088</v>
      </c>
      <c r="C341" s="87" t="s">
        <v>7089</v>
      </c>
      <c r="D341" s="150">
        <v>1718.4</v>
      </c>
      <c r="E341" s="150">
        <v>-131.22999999999999</v>
      </c>
      <c r="F341" s="150">
        <v>1587.17</v>
      </c>
      <c r="G341" s="150">
        <v>-11.93</v>
      </c>
      <c r="H341" s="151">
        <v>43678</v>
      </c>
      <c r="I341" s="87">
        <v>0</v>
      </c>
      <c r="J341" s="87" t="s">
        <v>1005</v>
      </c>
      <c r="K341" s="87" t="s">
        <v>7090</v>
      </c>
      <c r="L341" s="87" t="s">
        <v>3957</v>
      </c>
      <c r="M341" s="56" t="s">
        <v>7091</v>
      </c>
      <c r="N341" s="87" t="s">
        <v>57</v>
      </c>
      <c r="O341" s="56" t="s">
        <v>7092</v>
      </c>
      <c r="P341" s="87">
        <v>2019</v>
      </c>
      <c r="Q341" s="87"/>
      <c r="R341" s="87" t="s">
        <v>4359</v>
      </c>
    </row>
    <row r="342" spans="1:18">
      <c r="A342" s="87" t="s">
        <v>7222</v>
      </c>
      <c r="B342" s="87" t="s">
        <v>7088</v>
      </c>
      <c r="C342" s="87" t="s">
        <v>7089</v>
      </c>
      <c r="D342" s="150">
        <v>1460.4</v>
      </c>
      <c r="E342" s="150">
        <v>-111.54</v>
      </c>
      <c r="F342" s="150">
        <v>1348.86</v>
      </c>
      <c r="G342" s="150">
        <v>-10.14</v>
      </c>
      <c r="H342" s="151">
        <v>43678</v>
      </c>
      <c r="I342" s="87">
        <v>0</v>
      </c>
      <c r="J342" s="87" t="s">
        <v>1005</v>
      </c>
      <c r="K342" s="87" t="s">
        <v>7090</v>
      </c>
      <c r="L342" s="87" t="s">
        <v>3957</v>
      </c>
      <c r="M342" s="56" t="s">
        <v>7091</v>
      </c>
      <c r="N342" s="87" t="s">
        <v>57</v>
      </c>
      <c r="O342" s="56" t="s">
        <v>7092</v>
      </c>
      <c r="P342" s="87">
        <v>2019</v>
      </c>
      <c r="Q342" s="87"/>
      <c r="R342" s="87" t="s">
        <v>4359</v>
      </c>
    </row>
    <row r="343" spans="1:18">
      <c r="A343" s="87" t="s">
        <v>7223</v>
      </c>
      <c r="B343" s="87" t="s">
        <v>7088</v>
      </c>
      <c r="C343" s="87" t="s">
        <v>7089</v>
      </c>
      <c r="D343" s="150">
        <v>1460.4</v>
      </c>
      <c r="E343" s="150">
        <v>-111.54</v>
      </c>
      <c r="F343" s="150">
        <v>1348.86</v>
      </c>
      <c r="G343" s="150">
        <v>-10.14</v>
      </c>
      <c r="H343" s="151">
        <v>43678</v>
      </c>
      <c r="I343" s="87">
        <v>0</v>
      </c>
      <c r="J343" s="87" t="s">
        <v>1005</v>
      </c>
      <c r="K343" s="87" t="s">
        <v>7090</v>
      </c>
      <c r="L343" s="87" t="s">
        <v>3957</v>
      </c>
      <c r="M343" s="56" t="s">
        <v>7091</v>
      </c>
      <c r="N343" s="87" t="s">
        <v>57</v>
      </c>
      <c r="O343" s="56" t="s">
        <v>7092</v>
      </c>
      <c r="P343" s="87">
        <v>2019</v>
      </c>
      <c r="Q343" s="87"/>
      <c r="R343" s="87" t="s">
        <v>4359</v>
      </c>
    </row>
    <row r="344" spans="1:18">
      <c r="A344" s="87" t="s">
        <v>7224</v>
      </c>
      <c r="B344" s="87" t="s">
        <v>7088</v>
      </c>
      <c r="C344" s="87" t="s">
        <v>7089</v>
      </c>
      <c r="D344" s="150">
        <v>1460.4</v>
      </c>
      <c r="E344" s="150">
        <v>-111.54</v>
      </c>
      <c r="F344" s="150">
        <v>1348.86</v>
      </c>
      <c r="G344" s="150">
        <v>-10.14</v>
      </c>
      <c r="H344" s="151">
        <v>43678</v>
      </c>
      <c r="I344" s="87">
        <v>0</v>
      </c>
      <c r="J344" s="87" t="s">
        <v>1005</v>
      </c>
      <c r="K344" s="87" t="s">
        <v>7090</v>
      </c>
      <c r="L344" s="87" t="s">
        <v>3957</v>
      </c>
      <c r="M344" s="56" t="s">
        <v>7091</v>
      </c>
      <c r="N344" s="87" t="s">
        <v>57</v>
      </c>
      <c r="O344" s="56" t="s">
        <v>7092</v>
      </c>
      <c r="P344" s="87">
        <v>2019</v>
      </c>
      <c r="Q344" s="87"/>
      <c r="R344" s="87" t="s">
        <v>4359</v>
      </c>
    </row>
    <row r="345" spans="1:18">
      <c r="A345" s="87" t="s">
        <v>7225</v>
      </c>
      <c r="B345" s="87" t="s">
        <v>7088</v>
      </c>
      <c r="C345" s="87" t="s">
        <v>7089</v>
      </c>
      <c r="D345" s="150">
        <v>1460.4</v>
      </c>
      <c r="E345" s="150">
        <v>-111.54</v>
      </c>
      <c r="F345" s="150">
        <v>1348.86</v>
      </c>
      <c r="G345" s="150">
        <v>-10.14</v>
      </c>
      <c r="H345" s="151">
        <v>43678</v>
      </c>
      <c r="I345" s="87">
        <v>0</v>
      </c>
      <c r="J345" s="87" t="s">
        <v>1005</v>
      </c>
      <c r="K345" s="87" t="s">
        <v>7090</v>
      </c>
      <c r="L345" s="87" t="s">
        <v>3957</v>
      </c>
      <c r="M345" s="56" t="s">
        <v>7091</v>
      </c>
      <c r="N345" s="87" t="s">
        <v>57</v>
      </c>
      <c r="O345" s="56" t="s">
        <v>7092</v>
      </c>
      <c r="P345" s="87">
        <v>2019</v>
      </c>
      <c r="Q345" s="87"/>
      <c r="R345" s="87" t="s">
        <v>4359</v>
      </c>
    </row>
    <row r="346" spans="1:18">
      <c r="A346" s="87" t="s">
        <v>7226</v>
      </c>
      <c r="B346" s="87" t="s">
        <v>7088</v>
      </c>
      <c r="C346" s="87" t="s">
        <v>7089</v>
      </c>
      <c r="D346" s="150">
        <v>1460.4</v>
      </c>
      <c r="E346" s="150">
        <v>-111.54</v>
      </c>
      <c r="F346" s="150">
        <v>1348.86</v>
      </c>
      <c r="G346" s="150">
        <v>-10.14</v>
      </c>
      <c r="H346" s="151">
        <v>43678</v>
      </c>
      <c r="I346" s="87">
        <v>0</v>
      </c>
      <c r="J346" s="87" t="s">
        <v>1005</v>
      </c>
      <c r="K346" s="87" t="s">
        <v>7090</v>
      </c>
      <c r="L346" s="87" t="s">
        <v>3957</v>
      </c>
      <c r="M346" s="56" t="s">
        <v>7091</v>
      </c>
      <c r="N346" s="87" t="s">
        <v>57</v>
      </c>
      <c r="O346" s="56" t="s">
        <v>7092</v>
      </c>
      <c r="P346" s="87">
        <v>2019</v>
      </c>
      <c r="Q346" s="87"/>
      <c r="R346" s="87" t="s">
        <v>4359</v>
      </c>
    </row>
    <row r="347" spans="1:18">
      <c r="A347" s="87" t="s">
        <v>7227</v>
      </c>
      <c r="B347" s="87" t="s">
        <v>7088</v>
      </c>
      <c r="C347" s="87" t="s">
        <v>7089</v>
      </c>
      <c r="D347" s="150">
        <v>1460.4</v>
      </c>
      <c r="E347" s="150">
        <v>-111.54</v>
      </c>
      <c r="F347" s="150">
        <v>1348.86</v>
      </c>
      <c r="G347" s="150">
        <v>-10.14</v>
      </c>
      <c r="H347" s="151">
        <v>43678</v>
      </c>
      <c r="I347" s="87">
        <v>0</v>
      </c>
      <c r="J347" s="87" t="s">
        <v>1005</v>
      </c>
      <c r="K347" s="87" t="s">
        <v>7090</v>
      </c>
      <c r="L347" s="87" t="s">
        <v>3957</v>
      </c>
      <c r="M347" s="56" t="s">
        <v>7091</v>
      </c>
      <c r="N347" s="87" t="s">
        <v>57</v>
      </c>
      <c r="O347" s="56" t="s">
        <v>7092</v>
      </c>
      <c r="P347" s="87">
        <v>2019</v>
      </c>
      <c r="Q347" s="87"/>
      <c r="R347" s="87" t="s">
        <v>4359</v>
      </c>
    </row>
    <row r="348" spans="1:18">
      <c r="A348" s="87" t="s">
        <v>7228</v>
      </c>
      <c r="B348" s="87" t="s">
        <v>7088</v>
      </c>
      <c r="C348" s="87" t="s">
        <v>7089</v>
      </c>
      <c r="D348" s="150">
        <v>1460.4</v>
      </c>
      <c r="E348" s="150">
        <v>-111.54</v>
      </c>
      <c r="F348" s="150">
        <v>1348.86</v>
      </c>
      <c r="G348" s="150">
        <v>-10.14</v>
      </c>
      <c r="H348" s="151">
        <v>43678</v>
      </c>
      <c r="I348" s="87">
        <v>0</v>
      </c>
      <c r="J348" s="87" t="s">
        <v>1005</v>
      </c>
      <c r="K348" s="87" t="s">
        <v>7090</v>
      </c>
      <c r="L348" s="87" t="s">
        <v>3957</v>
      </c>
      <c r="M348" s="56" t="s">
        <v>7091</v>
      </c>
      <c r="N348" s="87" t="s">
        <v>57</v>
      </c>
      <c r="O348" s="56" t="s">
        <v>7092</v>
      </c>
      <c r="P348" s="87">
        <v>2019</v>
      </c>
      <c r="Q348" s="87"/>
      <c r="R348" s="87" t="s">
        <v>4359</v>
      </c>
    </row>
    <row r="349" spans="1:18">
      <c r="A349" s="87" t="s">
        <v>7229</v>
      </c>
      <c r="B349" s="87" t="s">
        <v>7088</v>
      </c>
      <c r="C349" s="87" t="s">
        <v>7089</v>
      </c>
      <c r="D349" s="150">
        <v>1460.4</v>
      </c>
      <c r="E349" s="150">
        <v>-111.54</v>
      </c>
      <c r="F349" s="150">
        <v>1348.86</v>
      </c>
      <c r="G349" s="150">
        <v>-10.14</v>
      </c>
      <c r="H349" s="151">
        <v>43678</v>
      </c>
      <c r="I349" s="87">
        <v>0</v>
      </c>
      <c r="J349" s="87" t="s">
        <v>1005</v>
      </c>
      <c r="K349" s="87" t="s">
        <v>7090</v>
      </c>
      <c r="L349" s="87" t="s">
        <v>3957</v>
      </c>
      <c r="M349" s="56" t="s">
        <v>7091</v>
      </c>
      <c r="N349" s="87" t="s">
        <v>57</v>
      </c>
      <c r="O349" s="56" t="s">
        <v>7092</v>
      </c>
      <c r="P349" s="87">
        <v>2019</v>
      </c>
      <c r="Q349" s="87"/>
      <c r="R349" s="87" t="s">
        <v>4359</v>
      </c>
    </row>
    <row r="350" spans="1:18">
      <c r="A350" s="87" t="s">
        <v>7230</v>
      </c>
      <c r="B350" s="87" t="s">
        <v>7088</v>
      </c>
      <c r="C350" s="87" t="s">
        <v>7089</v>
      </c>
      <c r="D350" s="150">
        <v>1460.4</v>
      </c>
      <c r="E350" s="150">
        <v>-111.54</v>
      </c>
      <c r="F350" s="150">
        <v>1348.86</v>
      </c>
      <c r="G350" s="150">
        <v>-10.14</v>
      </c>
      <c r="H350" s="151">
        <v>43678</v>
      </c>
      <c r="I350" s="87">
        <v>0</v>
      </c>
      <c r="J350" s="87" t="s">
        <v>1005</v>
      </c>
      <c r="K350" s="87" t="s">
        <v>7090</v>
      </c>
      <c r="L350" s="87" t="s">
        <v>3957</v>
      </c>
      <c r="M350" s="56" t="s">
        <v>7091</v>
      </c>
      <c r="N350" s="87" t="s">
        <v>57</v>
      </c>
      <c r="O350" s="56" t="s">
        <v>7092</v>
      </c>
      <c r="P350" s="87">
        <v>2019</v>
      </c>
      <c r="Q350" s="87"/>
      <c r="R350" s="87" t="s">
        <v>4359</v>
      </c>
    </row>
    <row r="351" spans="1:18">
      <c r="A351" s="87" t="s">
        <v>7231</v>
      </c>
      <c r="B351" s="87" t="s">
        <v>7088</v>
      </c>
      <c r="C351" s="87" t="s">
        <v>7089</v>
      </c>
      <c r="D351" s="150">
        <v>1460.4</v>
      </c>
      <c r="E351" s="150">
        <v>-111.54</v>
      </c>
      <c r="F351" s="150">
        <v>1348.86</v>
      </c>
      <c r="G351" s="150">
        <v>-10.14</v>
      </c>
      <c r="H351" s="151">
        <v>43678</v>
      </c>
      <c r="I351" s="87">
        <v>0</v>
      </c>
      <c r="J351" s="87" t="s">
        <v>1005</v>
      </c>
      <c r="K351" s="87" t="s">
        <v>7090</v>
      </c>
      <c r="L351" s="87" t="s">
        <v>3957</v>
      </c>
      <c r="M351" s="56" t="s">
        <v>7091</v>
      </c>
      <c r="N351" s="87" t="s">
        <v>57</v>
      </c>
      <c r="O351" s="56" t="s">
        <v>7092</v>
      </c>
      <c r="P351" s="87">
        <v>2019</v>
      </c>
      <c r="Q351" s="87"/>
      <c r="R351" s="87" t="s">
        <v>4359</v>
      </c>
    </row>
    <row r="352" spans="1:18">
      <c r="A352" s="87" t="s">
        <v>7232</v>
      </c>
      <c r="B352" s="87" t="s">
        <v>7088</v>
      </c>
      <c r="C352" s="87" t="s">
        <v>7089</v>
      </c>
      <c r="D352" s="150">
        <v>1460.4</v>
      </c>
      <c r="E352" s="150">
        <v>-111.54</v>
      </c>
      <c r="F352" s="150">
        <v>1348.86</v>
      </c>
      <c r="G352" s="150">
        <v>-10.14</v>
      </c>
      <c r="H352" s="151">
        <v>43678</v>
      </c>
      <c r="I352" s="87">
        <v>0</v>
      </c>
      <c r="J352" s="87" t="s">
        <v>1005</v>
      </c>
      <c r="K352" s="87" t="s">
        <v>7090</v>
      </c>
      <c r="L352" s="87" t="s">
        <v>3957</v>
      </c>
      <c r="M352" s="56" t="s">
        <v>7091</v>
      </c>
      <c r="N352" s="87" t="s">
        <v>57</v>
      </c>
      <c r="O352" s="56" t="s">
        <v>7092</v>
      </c>
      <c r="P352" s="87">
        <v>2019</v>
      </c>
      <c r="Q352" s="87"/>
      <c r="R352" s="87" t="s">
        <v>4359</v>
      </c>
    </row>
    <row r="353" spans="1:18">
      <c r="A353" s="87" t="s">
        <v>7233</v>
      </c>
      <c r="B353" s="87" t="s">
        <v>7088</v>
      </c>
      <c r="C353" s="87" t="s">
        <v>7089</v>
      </c>
      <c r="D353" s="150">
        <v>1460.4</v>
      </c>
      <c r="E353" s="150">
        <v>-111.54</v>
      </c>
      <c r="F353" s="150">
        <v>1348.86</v>
      </c>
      <c r="G353" s="150">
        <v>-10.14</v>
      </c>
      <c r="H353" s="151">
        <v>43678</v>
      </c>
      <c r="I353" s="87">
        <v>0</v>
      </c>
      <c r="J353" s="87" t="s">
        <v>830</v>
      </c>
      <c r="K353" s="87" t="s">
        <v>7090</v>
      </c>
      <c r="L353" s="87" t="s">
        <v>3888</v>
      </c>
      <c r="M353" s="56" t="s">
        <v>7091</v>
      </c>
      <c r="N353" s="87" t="s">
        <v>38</v>
      </c>
      <c r="O353" s="56" t="s">
        <v>7092</v>
      </c>
      <c r="P353" s="87">
        <v>2019</v>
      </c>
      <c r="Q353" s="87"/>
      <c r="R353" s="87" t="s">
        <v>4359</v>
      </c>
    </row>
    <row r="354" spans="1:18">
      <c r="A354" s="87" t="s">
        <v>7234</v>
      </c>
      <c r="B354" s="87" t="s">
        <v>7088</v>
      </c>
      <c r="C354" s="87" t="s">
        <v>7089</v>
      </c>
      <c r="D354" s="150">
        <v>1460.4</v>
      </c>
      <c r="E354" s="150">
        <v>-111.54</v>
      </c>
      <c r="F354" s="150">
        <v>1348.86</v>
      </c>
      <c r="G354" s="150">
        <v>-10.14</v>
      </c>
      <c r="H354" s="151">
        <v>43678</v>
      </c>
      <c r="I354" s="87">
        <v>0</v>
      </c>
      <c r="J354" s="87" t="s">
        <v>830</v>
      </c>
      <c r="K354" s="87" t="s">
        <v>7090</v>
      </c>
      <c r="L354" s="87" t="s">
        <v>3888</v>
      </c>
      <c r="M354" s="56" t="s">
        <v>7091</v>
      </c>
      <c r="N354" s="87" t="s">
        <v>38</v>
      </c>
      <c r="O354" s="56" t="s">
        <v>7092</v>
      </c>
      <c r="P354" s="87">
        <v>2019</v>
      </c>
      <c r="Q354" s="87"/>
      <c r="R354" s="87" t="s">
        <v>4359</v>
      </c>
    </row>
    <row r="355" spans="1:18">
      <c r="A355" s="87" t="s">
        <v>7235</v>
      </c>
      <c r="B355" s="87" t="s">
        <v>7088</v>
      </c>
      <c r="C355" s="87" t="s">
        <v>7089</v>
      </c>
      <c r="D355" s="150">
        <v>1460.4</v>
      </c>
      <c r="E355" s="150">
        <v>-111.54</v>
      </c>
      <c r="F355" s="150">
        <v>1348.86</v>
      </c>
      <c r="G355" s="150">
        <v>-10.14</v>
      </c>
      <c r="H355" s="151">
        <v>43678</v>
      </c>
      <c r="I355" s="87">
        <v>0</v>
      </c>
      <c r="J355" s="87" t="s">
        <v>830</v>
      </c>
      <c r="K355" s="87" t="s">
        <v>7090</v>
      </c>
      <c r="L355" s="87" t="s">
        <v>3888</v>
      </c>
      <c r="M355" s="56" t="s">
        <v>7091</v>
      </c>
      <c r="N355" s="87" t="s">
        <v>38</v>
      </c>
      <c r="O355" s="56" t="s">
        <v>7092</v>
      </c>
      <c r="P355" s="87">
        <v>2019</v>
      </c>
      <c r="Q355" s="87"/>
      <c r="R355" s="87" t="s">
        <v>4359</v>
      </c>
    </row>
    <row r="356" spans="1:18">
      <c r="A356" s="87" t="s">
        <v>7236</v>
      </c>
      <c r="B356" s="87" t="s">
        <v>7088</v>
      </c>
      <c r="C356" s="87" t="s">
        <v>7089</v>
      </c>
      <c r="D356" s="150">
        <v>1460.4</v>
      </c>
      <c r="E356" s="150">
        <v>-111.54</v>
      </c>
      <c r="F356" s="150">
        <v>1348.86</v>
      </c>
      <c r="G356" s="150">
        <v>-10.14</v>
      </c>
      <c r="H356" s="151">
        <v>43678</v>
      </c>
      <c r="I356" s="87">
        <v>0</v>
      </c>
      <c r="J356" s="87" t="s">
        <v>830</v>
      </c>
      <c r="K356" s="87" t="s">
        <v>7090</v>
      </c>
      <c r="L356" s="87" t="s">
        <v>3888</v>
      </c>
      <c r="M356" s="56" t="s">
        <v>7091</v>
      </c>
      <c r="N356" s="87" t="s">
        <v>38</v>
      </c>
      <c r="O356" s="56" t="s">
        <v>7092</v>
      </c>
      <c r="P356" s="87">
        <v>2019</v>
      </c>
      <c r="Q356" s="87"/>
      <c r="R356" s="87" t="s">
        <v>4359</v>
      </c>
    </row>
    <row r="357" spans="1:18">
      <c r="A357" s="87" t="s">
        <v>7237</v>
      </c>
      <c r="B357" s="87" t="s">
        <v>7088</v>
      </c>
      <c r="C357" s="87" t="s">
        <v>7089</v>
      </c>
      <c r="D357" s="150">
        <v>1460.4</v>
      </c>
      <c r="E357" s="150">
        <v>-111.54</v>
      </c>
      <c r="F357" s="150">
        <v>1348.86</v>
      </c>
      <c r="G357" s="150">
        <v>-10.14</v>
      </c>
      <c r="H357" s="151">
        <v>43678</v>
      </c>
      <c r="I357" s="87">
        <v>0</v>
      </c>
      <c r="J357" s="87" t="s">
        <v>830</v>
      </c>
      <c r="K357" s="87" t="s">
        <v>7090</v>
      </c>
      <c r="L357" s="87" t="s">
        <v>3888</v>
      </c>
      <c r="M357" s="56" t="s">
        <v>7091</v>
      </c>
      <c r="N357" s="87" t="s">
        <v>38</v>
      </c>
      <c r="O357" s="56" t="s">
        <v>7092</v>
      </c>
      <c r="P357" s="87">
        <v>2019</v>
      </c>
      <c r="Q357" s="87"/>
      <c r="R357" s="87" t="s">
        <v>4359</v>
      </c>
    </row>
    <row r="358" spans="1:18">
      <c r="A358" s="87" t="s">
        <v>7238</v>
      </c>
      <c r="B358" s="87" t="s">
        <v>7088</v>
      </c>
      <c r="C358" s="87" t="s">
        <v>7089</v>
      </c>
      <c r="D358" s="150">
        <v>1460.4</v>
      </c>
      <c r="E358" s="150">
        <v>-111.54</v>
      </c>
      <c r="F358" s="150">
        <v>1348.86</v>
      </c>
      <c r="G358" s="150">
        <v>-10.14</v>
      </c>
      <c r="H358" s="151">
        <v>43678</v>
      </c>
      <c r="I358" s="87">
        <v>0</v>
      </c>
      <c r="J358" s="87" t="s">
        <v>830</v>
      </c>
      <c r="K358" s="87" t="s">
        <v>7090</v>
      </c>
      <c r="L358" s="87" t="s">
        <v>3888</v>
      </c>
      <c r="M358" s="56" t="s">
        <v>7091</v>
      </c>
      <c r="N358" s="87" t="s">
        <v>38</v>
      </c>
      <c r="O358" s="56" t="s">
        <v>7092</v>
      </c>
      <c r="P358" s="87">
        <v>2019</v>
      </c>
      <c r="Q358" s="87"/>
      <c r="R358" s="87" t="s">
        <v>4359</v>
      </c>
    </row>
    <row r="359" spans="1:18">
      <c r="A359" s="87" t="s">
        <v>7239</v>
      </c>
      <c r="B359" s="87" t="s">
        <v>7088</v>
      </c>
      <c r="C359" s="87" t="s">
        <v>7089</v>
      </c>
      <c r="D359" s="150">
        <v>1460.4</v>
      </c>
      <c r="E359" s="150">
        <v>-111.54</v>
      </c>
      <c r="F359" s="150">
        <v>1348.86</v>
      </c>
      <c r="G359" s="150">
        <v>-10.14</v>
      </c>
      <c r="H359" s="151">
        <v>43678</v>
      </c>
      <c r="I359" s="87">
        <v>0</v>
      </c>
      <c r="J359" s="87" t="s">
        <v>830</v>
      </c>
      <c r="K359" s="87" t="s">
        <v>7090</v>
      </c>
      <c r="L359" s="87" t="s">
        <v>3888</v>
      </c>
      <c r="M359" s="56" t="s">
        <v>7091</v>
      </c>
      <c r="N359" s="87" t="s">
        <v>38</v>
      </c>
      <c r="O359" s="56" t="s">
        <v>7092</v>
      </c>
      <c r="P359" s="87">
        <v>2019</v>
      </c>
      <c r="Q359" s="87"/>
      <c r="R359" s="87" t="s">
        <v>4359</v>
      </c>
    </row>
    <row r="360" spans="1:18">
      <c r="A360" s="87" t="s">
        <v>7240</v>
      </c>
      <c r="B360" s="87" t="s">
        <v>7088</v>
      </c>
      <c r="C360" s="87" t="s">
        <v>7089</v>
      </c>
      <c r="D360" s="150">
        <v>1460.4</v>
      </c>
      <c r="E360" s="150">
        <v>-111.54</v>
      </c>
      <c r="F360" s="150">
        <v>1348.86</v>
      </c>
      <c r="G360" s="150">
        <v>-10.14</v>
      </c>
      <c r="H360" s="151">
        <v>43678</v>
      </c>
      <c r="I360" s="87">
        <v>0</v>
      </c>
      <c r="J360" s="87" t="s">
        <v>830</v>
      </c>
      <c r="K360" s="87" t="s">
        <v>7090</v>
      </c>
      <c r="L360" s="87" t="s">
        <v>3888</v>
      </c>
      <c r="M360" s="56" t="s">
        <v>7091</v>
      </c>
      <c r="N360" s="87" t="s">
        <v>38</v>
      </c>
      <c r="O360" s="56" t="s">
        <v>7092</v>
      </c>
      <c r="P360" s="87">
        <v>2019</v>
      </c>
      <c r="Q360" s="87"/>
      <c r="R360" s="87" t="s">
        <v>4359</v>
      </c>
    </row>
    <row r="361" spans="1:18">
      <c r="A361" s="87" t="s">
        <v>7241</v>
      </c>
      <c r="B361" s="87" t="s">
        <v>7088</v>
      </c>
      <c r="C361" s="87" t="s">
        <v>7089</v>
      </c>
      <c r="D361" s="150">
        <v>1460.4</v>
      </c>
      <c r="E361" s="150">
        <v>-111.54</v>
      </c>
      <c r="F361" s="150">
        <v>1348.86</v>
      </c>
      <c r="G361" s="150">
        <v>-10.14</v>
      </c>
      <c r="H361" s="151">
        <v>43678</v>
      </c>
      <c r="I361" s="87">
        <v>0</v>
      </c>
      <c r="J361" s="87" t="s">
        <v>830</v>
      </c>
      <c r="K361" s="87" t="s">
        <v>7090</v>
      </c>
      <c r="L361" s="87" t="s">
        <v>3888</v>
      </c>
      <c r="M361" s="56" t="s">
        <v>7091</v>
      </c>
      <c r="N361" s="87" t="s">
        <v>38</v>
      </c>
      <c r="O361" s="56" t="s">
        <v>7092</v>
      </c>
      <c r="P361" s="87">
        <v>2019</v>
      </c>
      <c r="Q361" s="87"/>
      <c r="R361" s="87" t="s">
        <v>4359</v>
      </c>
    </row>
    <row r="362" spans="1:18">
      <c r="A362" s="87" t="s">
        <v>7242</v>
      </c>
      <c r="B362" s="87" t="s">
        <v>7088</v>
      </c>
      <c r="C362" s="87" t="s">
        <v>7089</v>
      </c>
      <c r="D362" s="150">
        <v>1460.4</v>
      </c>
      <c r="E362" s="150">
        <v>-111.54</v>
      </c>
      <c r="F362" s="150">
        <v>1348.86</v>
      </c>
      <c r="G362" s="150">
        <v>-10.14</v>
      </c>
      <c r="H362" s="151">
        <v>43678</v>
      </c>
      <c r="I362" s="87">
        <v>0</v>
      </c>
      <c r="J362" s="87" t="s">
        <v>830</v>
      </c>
      <c r="K362" s="87" t="s">
        <v>7090</v>
      </c>
      <c r="L362" s="87" t="s">
        <v>3888</v>
      </c>
      <c r="M362" s="56" t="s">
        <v>7091</v>
      </c>
      <c r="N362" s="87" t="s">
        <v>38</v>
      </c>
      <c r="O362" s="56" t="s">
        <v>7092</v>
      </c>
      <c r="P362" s="87">
        <v>2019</v>
      </c>
      <c r="Q362" s="87"/>
      <c r="R362" s="87" t="s">
        <v>4359</v>
      </c>
    </row>
    <row r="363" spans="1:18">
      <c r="A363" s="87" t="s">
        <v>7243</v>
      </c>
      <c r="B363" s="87" t="s">
        <v>7088</v>
      </c>
      <c r="C363" s="87" t="s">
        <v>7089</v>
      </c>
      <c r="D363" s="150">
        <v>1460.4</v>
      </c>
      <c r="E363" s="150">
        <v>-111.54</v>
      </c>
      <c r="F363" s="150">
        <v>1348.86</v>
      </c>
      <c r="G363" s="150">
        <v>-10.14</v>
      </c>
      <c r="H363" s="151">
        <v>43678</v>
      </c>
      <c r="I363" s="87">
        <v>0</v>
      </c>
      <c r="J363" s="87" t="s">
        <v>830</v>
      </c>
      <c r="K363" s="87" t="s">
        <v>7090</v>
      </c>
      <c r="L363" s="87" t="s">
        <v>3888</v>
      </c>
      <c r="M363" s="56" t="s">
        <v>7091</v>
      </c>
      <c r="N363" s="87" t="s">
        <v>38</v>
      </c>
      <c r="O363" s="56" t="s">
        <v>7092</v>
      </c>
      <c r="P363" s="87">
        <v>2019</v>
      </c>
      <c r="Q363" s="87"/>
      <c r="R363" s="87" t="s">
        <v>4359</v>
      </c>
    </row>
    <row r="364" spans="1:18">
      <c r="A364" s="87" t="s">
        <v>7244</v>
      </c>
      <c r="B364" s="87" t="s">
        <v>7088</v>
      </c>
      <c r="C364" s="87" t="s">
        <v>7089</v>
      </c>
      <c r="D364" s="150">
        <v>1460.4</v>
      </c>
      <c r="E364" s="150">
        <v>-111.54</v>
      </c>
      <c r="F364" s="150">
        <v>1348.86</v>
      </c>
      <c r="G364" s="150">
        <v>-10.14</v>
      </c>
      <c r="H364" s="151">
        <v>43678</v>
      </c>
      <c r="I364" s="87">
        <v>0</v>
      </c>
      <c r="J364" s="87" t="s">
        <v>830</v>
      </c>
      <c r="K364" s="87" t="s">
        <v>7090</v>
      </c>
      <c r="L364" s="87" t="s">
        <v>3888</v>
      </c>
      <c r="M364" s="56" t="s">
        <v>7091</v>
      </c>
      <c r="N364" s="87" t="s">
        <v>38</v>
      </c>
      <c r="O364" s="56" t="s">
        <v>7092</v>
      </c>
      <c r="P364" s="87">
        <v>2019</v>
      </c>
      <c r="Q364" s="87"/>
      <c r="R364" s="87" t="s">
        <v>4359</v>
      </c>
    </row>
    <row r="365" spans="1:18">
      <c r="A365" s="87" t="s">
        <v>7245</v>
      </c>
      <c r="B365" s="87" t="s">
        <v>7088</v>
      </c>
      <c r="C365" s="87" t="s">
        <v>7089</v>
      </c>
      <c r="D365" s="150">
        <v>1460.4</v>
      </c>
      <c r="E365" s="150">
        <v>-111.54</v>
      </c>
      <c r="F365" s="150">
        <v>1348.86</v>
      </c>
      <c r="G365" s="150">
        <v>-10.14</v>
      </c>
      <c r="H365" s="151">
        <v>43678</v>
      </c>
      <c r="I365" s="87">
        <v>0</v>
      </c>
      <c r="J365" s="87" t="s">
        <v>830</v>
      </c>
      <c r="K365" s="87" t="s">
        <v>7090</v>
      </c>
      <c r="L365" s="87" t="s">
        <v>3888</v>
      </c>
      <c r="M365" s="56" t="s">
        <v>7091</v>
      </c>
      <c r="N365" s="87" t="s">
        <v>38</v>
      </c>
      <c r="O365" s="56" t="s">
        <v>7092</v>
      </c>
      <c r="P365" s="87">
        <v>2019</v>
      </c>
      <c r="Q365" s="87"/>
      <c r="R365" s="87" t="s">
        <v>4359</v>
      </c>
    </row>
    <row r="366" spans="1:18">
      <c r="A366" s="87" t="s">
        <v>7246</v>
      </c>
      <c r="B366" s="87" t="s">
        <v>7088</v>
      </c>
      <c r="C366" s="87" t="s">
        <v>7089</v>
      </c>
      <c r="D366" s="150">
        <v>1460.4</v>
      </c>
      <c r="E366" s="150">
        <v>-111.54</v>
      </c>
      <c r="F366" s="150">
        <v>1348.86</v>
      </c>
      <c r="G366" s="150">
        <v>-10.14</v>
      </c>
      <c r="H366" s="151">
        <v>43678</v>
      </c>
      <c r="I366" s="87">
        <v>0</v>
      </c>
      <c r="J366" s="87" t="s">
        <v>830</v>
      </c>
      <c r="K366" s="87" t="s">
        <v>7090</v>
      </c>
      <c r="L366" s="87" t="s">
        <v>3888</v>
      </c>
      <c r="M366" s="56" t="s">
        <v>7091</v>
      </c>
      <c r="N366" s="87" t="s">
        <v>38</v>
      </c>
      <c r="O366" s="56" t="s">
        <v>7092</v>
      </c>
      <c r="P366" s="87">
        <v>2019</v>
      </c>
      <c r="Q366" s="87"/>
      <c r="R366" s="87" t="s">
        <v>4359</v>
      </c>
    </row>
    <row r="367" spans="1:18">
      <c r="A367" s="87" t="s">
        <v>7247</v>
      </c>
      <c r="B367" s="87" t="s">
        <v>7088</v>
      </c>
      <c r="C367" s="87" t="s">
        <v>7089</v>
      </c>
      <c r="D367" s="150">
        <v>1460.4</v>
      </c>
      <c r="E367" s="150">
        <v>-111.54</v>
      </c>
      <c r="F367" s="150">
        <v>1348.86</v>
      </c>
      <c r="G367" s="150">
        <v>-10.14</v>
      </c>
      <c r="H367" s="151">
        <v>43678</v>
      </c>
      <c r="I367" s="87">
        <v>0</v>
      </c>
      <c r="J367" s="87" t="s">
        <v>830</v>
      </c>
      <c r="K367" s="87" t="s">
        <v>7090</v>
      </c>
      <c r="L367" s="87" t="s">
        <v>3888</v>
      </c>
      <c r="M367" s="56" t="s">
        <v>7091</v>
      </c>
      <c r="N367" s="87" t="s">
        <v>38</v>
      </c>
      <c r="O367" s="56" t="s">
        <v>7092</v>
      </c>
      <c r="P367" s="87">
        <v>2019</v>
      </c>
      <c r="Q367" s="87"/>
      <c r="R367" s="87" t="s">
        <v>4359</v>
      </c>
    </row>
    <row r="368" spans="1:18">
      <c r="A368" s="87" t="s">
        <v>7248</v>
      </c>
      <c r="B368" s="87" t="s">
        <v>7088</v>
      </c>
      <c r="C368" s="87" t="s">
        <v>7089</v>
      </c>
      <c r="D368" s="150">
        <v>1460.4</v>
      </c>
      <c r="E368" s="150">
        <v>-111.54</v>
      </c>
      <c r="F368" s="150">
        <v>1348.86</v>
      </c>
      <c r="G368" s="150">
        <v>-10.14</v>
      </c>
      <c r="H368" s="151">
        <v>43678</v>
      </c>
      <c r="I368" s="87">
        <v>0</v>
      </c>
      <c r="J368" s="87" t="s">
        <v>830</v>
      </c>
      <c r="K368" s="87" t="s">
        <v>7090</v>
      </c>
      <c r="L368" s="87" t="s">
        <v>3888</v>
      </c>
      <c r="M368" s="56" t="s">
        <v>7091</v>
      </c>
      <c r="N368" s="87" t="s">
        <v>38</v>
      </c>
      <c r="O368" s="56" t="s">
        <v>7092</v>
      </c>
      <c r="P368" s="87">
        <v>2019</v>
      </c>
      <c r="Q368" s="87"/>
      <c r="R368" s="87" t="s">
        <v>4359</v>
      </c>
    </row>
    <row r="369" spans="1:18">
      <c r="A369" s="87" t="s">
        <v>7249</v>
      </c>
      <c r="B369" s="87" t="s">
        <v>7088</v>
      </c>
      <c r="C369" s="87" t="s">
        <v>7089</v>
      </c>
      <c r="D369" s="150">
        <v>1460.4</v>
      </c>
      <c r="E369" s="150">
        <v>-111.54</v>
      </c>
      <c r="F369" s="150">
        <v>1348.86</v>
      </c>
      <c r="G369" s="150">
        <v>-10.14</v>
      </c>
      <c r="H369" s="151">
        <v>43678</v>
      </c>
      <c r="I369" s="87">
        <v>0</v>
      </c>
      <c r="J369" s="87" t="s">
        <v>830</v>
      </c>
      <c r="K369" s="87" t="s">
        <v>7090</v>
      </c>
      <c r="L369" s="87" t="s">
        <v>3888</v>
      </c>
      <c r="M369" s="56" t="s">
        <v>7091</v>
      </c>
      <c r="N369" s="87" t="s">
        <v>38</v>
      </c>
      <c r="O369" s="56" t="s">
        <v>7092</v>
      </c>
      <c r="P369" s="87">
        <v>2019</v>
      </c>
      <c r="Q369" s="87"/>
      <c r="R369" s="87" t="s">
        <v>4359</v>
      </c>
    </row>
    <row r="370" spans="1:18">
      <c r="A370" s="87" t="s">
        <v>7250</v>
      </c>
      <c r="B370" s="87" t="s">
        <v>7088</v>
      </c>
      <c r="C370" s="87" t="s">
        <v>7089</v>
      </c>
      <c r="D370" s="150">
        <v>1460.4</v>
      </c>
      <c r="E370" s="150">
        <v>-111.54</v>
      </c>
      <c r="F370" s="150">
        <v>1348.86</v>
      </c>
      <c r="G370" s="150">
        <v>-10.14</v>
      </c>
      <c r="H370" s="151">
        <v>43678</v>
      </c>
      <c r="I370" s="87">
        <v>0</v>
      </c>
      <c r="J370" s="87" t="s">
        <v>830</v>
      </c>
      <c r="K370" s="87" t="s">
        <v>7090</v>
      </c>
      <c r="L370" s="87" t="s">
        <v>3888</v>
      </c>
      <c r="M370" s="56" t="s">
        <v>7091</v>
      </c>
      <c r="N370" s="87" t="s">
        <v>38</v>
      </c>
      <c r="O370" s="56" t="s">
        <v>7092</v>
      </c>
      <c r="P370" s="87">
        <v>2019</v>
      </c>
      <c r="Q370" s="87"/>
      <c r="R370" s="87" t="s">
        <v>4359</v>
      </c>
    </row>
    <row r="371" spans="1:18">
      <c r="A371" s="87" t="s">
        <v>7251</v>
      </c>
      <c r="B371" s="87" t="s">
        <v>7088</v>
      </c>
      <c r="C371" s="87" t="s">
        <v>7089</v>
      </c>
      <c r="D371" s="150">
        <v>1718.4</v>
      </c>
      <c r="E371" s="150">
        <v>-131.22999999999999</v>
      </c>
      <c r="F371" s="150">
        <v>1587.17</v>
      </c>
      <c r="G371" s="150">
        <v>-11.93</v>
      </c>
      <c r="H371" s="151">
        <v>43678</v>
      </c>
      <c r="I371" s="87">
        <v>0</v>
      </c>
      <c r="J371" s="87" t="s">
        <v>830</v>
      </c>
      <c r="K371" s="87" t="s">
        <v>7090</v>
      </c>
      <c r="L371" s="87" t="s">
        <v>3888</v>
      </c>
      <c r="M371" s="56" t="s">
        <v>7091</v>
      </c>
      <c r="N371" s="87" t="s">
        <v>38</v>
      </c>
      <c r="O371" s="56" t="s">
        <v>7092</v>
      </c>
      <c r="P371" s="87">
        <v>2019</v>
      </c>
      <c r="Q371" s="87"/>
      <c r="R371" s="87" t="s">
        <v>4359</v>
      </c>
    </row>
    <row r="372" spans="1:18">
      <c r="A372" s="87" t="s">
        <v>7252</v>
      </c>
      <c r="B372" s="87" t="s">
        <v>7088</v>
      </c>
      <c r="C372" s="87" t="s">
        <v>7089</v>
      </c>
      <c r="D372" s="150">
        <v>1718.4</v>
      </c>
      <c r="E372" s="150">
        <v>-131.22999999999999</v>
      </c>
      <c r="F372" s="150">
        <v>1587.17</v>
      </c>
      <c r="G372" s="150">
        <v>-11.93</v>
      </c>
      <c r="H372" s="151">
        <v>43678</v>
      </c>
      <c r="I372" s="87">
        <v>0</v>
      </c>
      <c r="J372" s="87" t="s">
        <v>830</v>
      </c>
      <c r="K372" s="87" t="s">
        <v>7090</v>
      </c>
      <c r="L372" s="87" t="s">
        <v>3888</v>
      </c>
      <c r="M372" s="56" t="s">
        <v>7091</v>
      </c>
      <c r="N372" s="87" t="s">
        <v>38</v>
      </c>
      <c r="O372" s="56" t="s">
        <v>7092</v>
      </c>
      <c r="P372" s="87">
        <v>2019</v>
      </c>
      <c r="Q372" s="87"/>
      <c r="R372" s="87" t="s">
        <v>4359</v>
      </c>
    </row>
    <row r="373" spans="1:18">
      <c r="A373" s="87" t="s">
        <v>7253</v>
      </c>
      <c r="B373" s="87" t="s">
        <v>7088</v>
      </c>
      <c r="C373" s="87" t="s">
        <v>7089</v>
      </c>
      <c r="D373" s="150">
        <v>1718.4</v>
      </c>
      <c r="E373" s="150">
        <v>-131.22999999999999</v>
      </c>
      <c r="F373" s="150">
        <v>1587.17</v>
      </c>
      <c r="G373" s="150">
        <v>-11.93</v>
      </c>
      <c r="H373" s="151">
        <v>43678</v>
      </c>
      <c r="I373" s="87">
        <v>0</v>
      </c>
      <c r="J373" s="87" t="s">
        <v>383</v>
      </c>
      <c r="K373" s="87" t="s">
        <v>7090</v>
      </c>
      <c r="L373" s="87" t="s">
        <v>3987</v>
      </c>
      <c r="M373" s="56" t="s">
        <v>7091</v>
      </c>
      <c r="N373" s="87" t="s">
        <v>95</v>
      </c>
      <c r="O373" s="56" t="s">
        <v>7092</v>
      </c>
      <c r="P373" s="87">
        <v>2019</v>
      </c>
      <c r="Q373" s="87"/>
      <c r="R373" s="87" t="s">
        <v>4359</v>
      </c>
    </row>
    <row r="374" spans="1:18">
      <c r="A374" s="87" t="s">
        <v>7254</v>
      </c>
      <c r="B374" s="87" t="s">
        <v>7088</v>
      </c>
      <c r="C374" s="87" t="s">
        <v>7089</v>
      </c>
      <c r="D374" s="150">
        <v>1460.4</v>
      </c>
      <c r="E374" s="150">
        <v>-111.54</v>
      </c>
      <c r="F374" s="150">
        <v>1348.86</v>
      </c>
      <c r="G374" s="150">
        <v>-10.14</v>
      </c>
      <c r="H374" s="151">
        <v>43678</v>
      </c>
      <c r="I374" s="87">
        <v>0</v>
      </c>
      <c r="J374" s="87" t="s">
        <v>383</v>
      </c>
      <c r="K374" s="87" t="s">
        <v>7090</v>
      </c>
      <c r="L374" s="87" t="s">
        <v>3987</v>
      </c>
      <c r="M374" s="56" t="s">
        <v>7091</v>
      </c>
      <c r="N374" s="87" t="s">
        <v>95</v>
      </c>
      <c r="O374" s="56" t="s">
        <v>7092</v>
      </c>
      <c r="P374" s="87">
        <v>2019</v>
      </c>
      <c r="Q374" s="87"/>
      <c r="R374" s="87" t="s">
        <v>4359</v>
      </c>
    </row>
    <row r="375" spans="1:18">
      <c r="A375" s="87" t="s">
        <v>7255</v>
      </c>
      <c r="B375" s="87" t="s">
        <v>7088</v>
      </c>
      <c r="C375" s="87" t="s">
        <v>7089</v>
      </c>
      <c r="D375" s="150">
        <v>1460.4</v>
      </c>
      <c r="E375" s="150">
        <v>-111.54</v>
      </c>
      <c r="F375" s="150">
        <v>1348.86</v>
      </c>
      <c r="G375" s="150">
        <v>-10.14</v>
      </c>
      <c r="H375" s="151">
        <v>43678</v>
      </c>
      <c r="I375" s="87">
        <v>0</v>
      </c>
      <c r="J375" s="87" t="s">
        <v>383</v>
      </c>
      <c r="K375" s="87" t="s">
        <v>7090</v>
      </c>
      <c r="L375" s="87" t="s">
        <v>3987</v>
      </c>
      <c r="M375" s="56" t="s">
        <v>7091</v>
      </c>
      <c r="N375" s="87" t="s">
        <v>95</v>
      </c>
      <c r="O375" s="56" t="s">
        <v>7092</v>
      </c>
      <c r="P375" s="87">
        <v>2019</v>
      </c>
      <c r="Q375" s="87"/>
      <c r="R375" s="87" t="s">
        <v>4359</v>
      </c>
    </row>
    <row r="376" spans="1:18">
      <c r="A376" s="87" t="s">
        <v>7256</v>
      </c>
      <c r="B376" s="87" t="s">
        <v>7088</v>
      </c>
      <c r="C376" s="87" t="s">
        <v>7089</v>
      </c>
      <c r="D376" s="150">
        <v>1460.4</v>
      </c>
      <c r="E376" s="150">
        <v>-111.54</v>
      </c>
      <c r="F376" s="150">
        <v>1348.86</v>
      </c>
      <c r="G376" s="150">
        <v>-10.14</v>
      </c>
      <c r="H376" s="151">
        <v>43678</v>
      </c>
      <c r="I376" s="87">
        <v>0</v>
      </c>
      <c r="J376" s="87" t="s">
        <v>383</v>
      </c>
      <c r="K376" s="87" t="s">
        <v>7090</v>
      </c>
      <c r="L376" s="87" t="s">
        <v>3987</v>
      </c>
      <c r="M376" s="56" t="s">
        <v>7091</v>
      </c>
      <c r="N376" s="87" t="s">
        <v>95</v>
      </c>
      <c r="O376" s="56" t="s">
        <v>7092</v>
      </c>
      <c r="P376" s="87">
        <v>2019</v>
      </c>
      <c r="Q376" s="87"/>
      <c r="R376" s="87" t="s">
        <v>4359</v>
      </c>
    </row>
    <row r="377" spans="1:18">
      <c r="A377" s="87" t="s">
        <v>7257</v>
      </c>
      <c r="B377" s="87" t="s">
        <v>7088</v>
      </c>
      <c r="C377" s="87" t="s">
        <v>7089</v>
      </c>
      <c r="D377" s="150">
        <v>1460.4</v>
      </c>
      <c r="E377" s="150">
        <v>-111.54</v>
      </c>
      <c r="F377" s="150">
        <v>1348.86</v>
      </c>
      <c r="G377" s="150">
        <v>-10.14</v>
      </c>
      <c r="H377" s="151">
        <v>43678</v>
      </c>
      <c r="I377" s="87">
        <v>0</v>
      </c>
      <c r="J377" s="87" t="s">
        <v>383</v>
      </c>
      <c r="K377" s="87" t="s">
        <v>7090</v>
      </c>
      <c r="L377" s="87" t="s">
        <v>3987</v>
      </c>
      <c r="M377" s="56" t="s">
        <v>7091</v>
      </c>
      <c r="N377" s="87" t="s">
        <v>95</v>
      </c>
      <c r="O377" s="56" t="s">
        <v>7092</v>
      </c>
      <c r="P377" s="87">
        <v>2019</v>
      </c>
      <c r="Q377" s="87"/>
      <c r="R377" s="87" t="s">
        <v>4359</v>
      </c>
    </row>
    <row r="378" spans="1:18">
      <c r="A378" s="87" t="s">
        <v>7258</v>
      </c>
      <c r="B378" s="87" t="s">
        <v>7088</v>
      </c>
      <c r="C378" s="87" t="s">
        <v>7089</v>
      </c>
      <c r="D378" s="150">
        <v>1460.4</v>
      </c>
      <c r="E378" s="150">
        <v>-111.54</v>
      </c>
      <c r="F378" s="150">
        <v>1348.86</v>
      </c>
      <c r="G378" s="150">
        <v>-10.14</v>
      </c>
      <c r="H378" s="151">
        <v>43678</v>
      </c>
      <c r="I378" s="87">
        <v>0</v>
      </c>
      <c r="J378" s="87" t="s">
        <v>383</v>
      </c>
      <c r="K378" s="87" t="s">
        <v>7090</v>
      </c>
      <c r="L378" s="87" t="s">
        <v>3987</v>
      </c>
      <c r="M378" s="56" t="s">
        <v>7091</v>
      </c>
      <c r="N378" s="87" t="s">
        <v>95</v>
      </c>
      <c r="O378" s="56" t="s">
        <v>7092</v>
      </c>
      <c r="P378" s="87">
        <v>2019</v>
      </c>
      <c r="Q378" s="87"/>
      <c r="R378" s="87" t="s">
        <v>4359</v>
      </c>
    </row>
    <row r="379" spans="1:18">
      <c r="A379" s="87" t="s">
        <v>7259</v>
      </c>
      <c r="B379" s="87" t="s">
        <v>7088</v>
      </c>
      <c r="C379" s="87" t="s">
        <v>7089</v>
      </c>
      <c r="D379" s="150">
        <v>1460.4</v>
      </c>
      <c r="E379" s="150">
        <v>-111.54</v>
      </c>
      <c r="F379" s="150">
        <v>1348.86</v>
      </c>
      <c r="G379" s="150">
        <v>-10.14</v>
      </c>
      <c r="H379" s="151">
        <v>43678</v>
      </c>
      <c r="I379" s="87">
        <v>0</v>
      </c>
      <c r="J379" s="87" t="s">
        <v>383</v>
      </c>
      <c r="K379" s="87" t="s">
        <v>7090</v>
      </c>
      <c r="L379" s="87" t="s">
        <v>3987</v>
      </c>
      <c r="M379" s="56" t="s">
        <v>7091</v>
      </c>
      <c r="N379" s="87" t="s">
        <v>95</v>
      </c>
      <c r="O379" s="56" t="s">
        <v>7092</v>
      </c>
      <c r="P379" s="87">
        <v>2019</v>
      </c>
      <c r="Q379" s="87"/>
      <c r="R379" s="87" t="s">
        <v>4359</v>
      </c>
    </row>
    <row r="380" spans="1:18">
      <c r="A380" s="87" t="s">
        <v>7260</v>
      </c>
      <c r="B380" s="87" t="s">
        <v>7088</v>
      </c>
      <c r="C380" s="87" t="s">
        <v>7089</v>
      </c>
      <c r="D380" s="150">
        <v>1718.4</v>
      </c>
      <c r="E380" s="150">
        <v>-131.22999999999999</v>
      </c>
      <c r="F380" s="150">
        <v>1587.17</v>
      </c>
      <c r="G380" s="150">
        <v>-11.93</v>
      </c>
      <c r="H380" s="151">
        <v>43678</v>
      </c>
      <c r="I380" s="87">
        <v>0</v>
      </c>
      <c r="J380" s="87" t="s">
        <v>383</v>
      </c>
      <c r="K380" s="87" t="s">
        <v>7090</v>
      </c>
      <c r="L380" s="87" t="s">
        <v>3987</v>
      </c>
      <c r="M380" s="56" t="s">
        <v>7091</v>
      </c>
      <c r="N380" s="87" t="s">
        <v>95</v>
      </c>
      <c r="O380" s="56" t="s">
        <v>7092</v>
      </c>
      <c r="P380" s="87">
        <v>2019</v>
      </c>
      <c r="Q380" s="87"/>
      <c r="R380" s="87" t="s">
        <v>4359</v>
      </c>
    </row>
    <row r="381" spans="1:18">
      <c r="A381" s="87" t="s">
        <v>7261</v>
      </c>
      <c r="B381" s="87" t="s">
        <v>7088</v>
      </c>
      <c r="C381" s="87" t="s">
        <v>7089</v>
      </c>
      <c r="D381" s="150">
        <v>1460.4</v>
      </c>
      <c r="E381" s="150">
        <v>-111.54</v>
      </c>
      <c r="F381" s="150">
        <v>1348.86</v>
      </c>
      <c r="G381" s="150">
        <v>-10.14</v>
      </c>
      <c r="H381" s="151">
        <v>43678</v>
      </c>
      <c r="I381" s="87">
        <v>0</v>
      </c>
      <c r="J381" s="87" t="s">
        <v>2918</v>
      </c>
      <c r="K381" s="87" t="s">
        <v>7090</v>
      </c>
      <c r="L381" s="87" t="s">
        <v>3783</v>
      </c>
      <c r="M381" s="56" t="s">
        <v>7091</v>
      </c>
      <c r="N381" s="87" t="s">
        <v>73</v>
      </c>
      <c r="O381" s="56" t="s">
        <v>7092</v>
      </c>
      <c r="P381" s="87">
        <v>2019</v>
      </c>
      <c r="Q381" s="87"/>
      <c r="R381" s="87" t="s">
        <v>4359</v>
      </c>
    </row>
    <row r="382" spans="1:18">
      <c r="A382" s="87" t="s">
        <v>7262</v>
      </c>
      <c r="B382" s="87" t="s">
        <v>7088</v>
      </c>
      <c r="C382" s="87" t="s">
        <v>7089</v>
      </c>
      <c r="D382" s="150">
        <v>1460.4</v>
      </c>
      <c r="E382" s="150">
        <v>-111.54</v>
      </c>
      <c r="F382" s="150">
        <v>1348.86</v>
      </c>
      <c r="G382" s="150">
        <v>-10.14</v>
      </c>
      <c r="H382" s="151">
        <v>43678</v>
      </c>
      <c r="I382" s="87">
        <v>0</v>
      </c>
      <c r="J382" s="87" t="s">
        <v>2918</v>
      </c>
      <c r="K382" s="87" t="s">
        <v>7090</v>
      </c>
      <c r="L382" s="87" t="s">
        <v>3783</v>
      </c>
      <c r="M382" s="56" t="s">
        <v>7091</v>
      </c>
      <c r="N382" s="87" t="s">
        <v>73</v>
      </c>
      <c r="O382" s="56" t="s">
        <v>7092</v>
      </c>
      <c r="P382" s="87">
        <v>2019</v>
      </c>
      <c r="Q382" s="87"/>
      <c r="R382" s="87" t="s">
        <v>4359</v>
      </c>
    </row>
    <row r="383" spans="1:18">
      <c r="A383" s="87" t="s">
        <v>7263</v>
      </c>
      <c r="B383" s="87" t="s">
        <v>7088</v>
      </c>
      <c r="C383" s="87" t="s">
        <v>7089</v>
      </c>
      <c r="D383" s="150">
        <v>1460.4</v>
      </c>
      <c r="E383" s="150">
        <v>-111.54</v>
      </c>
      <c r="F383" s="150">
        <v>1348.86</v>
      </c>
      <c r="G383" s="150">
        <v>-10.14</v>
      </c>
      <c r="H383" s="151">
        <v>43678</v>
      </c>
      <c r="I383" s="87">
        <v>0</v>
      </c>
      <c r="J383" s="87" t="s">
        <v>2918</v>
      </c>
      <c r="K383" s="87" t="s">
        <v>7090</v>
      </c>
      <c r="L383" s="87" t="s">
        <v>3783</v>
      </c>
      <c r="M383" s="56" t="s">
        <v>7091</v>
      </c>
      <c r="N383" s="87" t="s">
        <v>73</v>
      </c>
      <c r="O383" s="56" t="s">
        <v>7092</v>
      </c>
      <c r="P383" s="87">
        <v>0</v>
      </c>
      <c r="Q383" s="87"/>
      <c r="R383" s="87" t="s">
        <v>4359</v>
      </c>
    </row>
    <row r="384" spans="1:18">
      <c r="A384" s="87" t="s">
        <v>7264</v>
      </c>
      <c r="B384" s="87" t="s">
        <v>7088</v>
      </c>
      <c r="C384" s="87" t="s">
        <v>7089</v>
      </c>
      <c r="D384" s="150">
        <v>1460.4</v>
      </c>
      <c r="E384" s="150">
        <v>-111.54</v>
      </c>
      <c r="F384" s="150">
        <v>1348.86</v>
      </c>
      <c r="G384" s="150">
        <v>-10.14</v>
      </c>
      <c r="H384" s="151">
        <v>43678</v>
      </c>
      <c r="I384" s="87">
        <v>0</v>
      </c>
      <c r="J384" s="87" t="s">
        <v>2918</v>
      </c>
      <c r="K384" s="87" t="s">
        <v>7090</v>
      </c>
      <c r="L384" s="87" t="s">
        <v>3783</v>
      </c>
      <c r="M384" s="56" t="s">
        <v>7091</v>
      </c>
      <c r="N384" s="87" t="s">
        <v>73</v>
      </c>
      <c r="O384" s="56" t="s">
        <v>7092</v>
      </c>
      <c r="P384" s="87">
        <v>2019</v>
      </c>
      <c r="Q384" s="87"/>
      <c r="R384" s="87" t="s">
        <v>4359</v>
      </c>
    </row>
    <row r="385" spans="1:18">
      <c r="A385" s="87" t="s">
        <v>7265</v>
      </c>
      <c r="B385" s="87" t="s">
        <v>7088</v>
      </c>
      <c r="C385" s="87" t="s">
        <v>7089</v>
      </c>
      <c r="D385" s="150">
        <v>1460.4</v>
      </c>
      <c r="E385" s="150">
        <v>-111.54</v>
      </c>
      <c r="F385" s="150">
        <v>1348.86</v>
      </c>
      <c r="G385" s="150">
        <v>-10.14</v>
      </c>
      <c r="H385" s="151">
        <v>43678</v>
      </c>
      <c r="I385" s="87">
        <v>0</v>
      </c>
      <c r="J385" s="87" t="s">
        <v>2918</v>
      </c>
      <c r="K385" s="87" t="s">
        <v>7090</v>
      </c>
      <c r="L385" s="87" t="s">
        <v>3783</v>
      </c>
      <c r="M385" s="56" t="s">
        <v>7091</v>
      </c>
      <c r="N385" s="87" t="s">
        <v>73</v>
      </c>
      <c r="O385" s="56" t="s">
        <v>7092</v>
      </c>
      <c r="P385" s="87">
        <v>2019</v>
      </c>
      <c r="Q385" s="87"/>
      <c r="R385" s="87" t="s">
        <v>4359</v>
      </c>
    </row>
    <row r="386" spans="1:18">
      <c r="A386" s="87" t="s">
        <v>7266</v>
      </c>
      <c r="B386" s="87" t="s">
        <v>7088</v>
      </c>
      <c r="C386" s="87" t="s">
        <v>7089</v>
      </c>
      <c r="D386" s="150">
        <v>1460.4</v>
      </c>
      <c r="E386" s="150">
        <v>-111.54</v>
      </c>
      <c r="F386" s="150">
        <v>1348.86</v>
      </c>
      <c r="G386" s="150">
        <v>-10.14</v>
      </c>
      <c r="H386" s="151">
        <v>43678</v>
      </c>
      <c r="I386" s="87">
        <v>0</v>
      </c>
      <c r="J386" s="87" t="s">
        <v>2918</v>
      </c>
      <c r="K386" s="87" t="s">
        <v>7090</v>
      </c>
      <c r="L386" s="87" t="s">
        <v>3783</v>
      </c>
      <c r="M386" s="56" t="s">
        <v>7091</v>
      </c>
      <c r="N386" s="87" t="s">
        <v>73</v>
      </c>
      <c r="O386" s="56" t="s">
        <v>7092</v>
      </c>
      <c r="P386" s="87">
        <v>2019</v>
      </c>
      <c r="Q386" s="87"/>
      <c r="R386" s="87" t="s">
        <v>4359</v>
      </c>
    </row>
    <row r="387" spans="1:18">
      <c r="A387" s="87" t="s">
        <v>7267</v>
      </c>
      <c r="B387" s="87" t="s">
        <v>7088</v>
      </c>
      <c r="C387" s="87" t="s">
        <v>7089</v>
      </c>
      <c r="D387" s="150">
        <v>1460.4</v>
      </c>
      <c r="E387" s="150">
        <v>-111.54</v>
      </c>
      <c r="F387" s="150">
        <v>1348.86</v>
      </c>
      <c r="G387" s="150">
        <v>-10.14</v>
      </c>
      <c r="H387" s="151">
        <v>43678</v>
      </c>
      <c r="I387" s="87">
        <v>0</v>
      </c>
      <c r="J387" s="87" t="s">
        <v>2918</v>
      </c>
      <c r="K387" s="87" t="s">
        <v>7090</v>
      </c>
      <c r="L387" s="87" t="s">
        <v>3783</v>
      </c>
      <c r="M387" s="56" t="s">
        <v>7091</v>
      </c>
      <c r="N387" s="87" t="s">
        <v>73</v>
      </c>
      <c r="O387" s="56" t="s">
        <v>7092</v>
      </c>
      <c r="P387" s="87">
        <v>2019</v>
      </c>
      <c r="Q387" s="87"/>
      <c r="R387" s="87" t="s">
        <v>4359</v>
      </c>
    </row>
    <row r="388" spans="1:18">
      <c r="A388" s="87" t="s">
        <v>7268</v>
      </c>
      <c r="B388" s="87" t="s">
        <v>7088</v>
      </c>
      <c r="C388" s="87" t="s">
        <v>7089</v>
      </c>
      <c r="D388" s="150">
        <v>1460.4</v>
      </c>
      <c r="E388" s="150">
        <v>-111.54</v>
      </c>
      <c r="F388" s="150">
        <v>1348.86</v>
      </c>
      <c r="G388" s="150">
        <v>-10.14</v>
      </c>
      <c r="H388" s="151">
        <v>43678</v>
      </c>
      <c r="I388" s="87">
        <v>0</v>
      </c>
      <c r="J388" s="87" t="s">
        <v>2918</v>
      </c>
      <c r="K388" s="87" t="s">
        <v>7090</v>
      </c>
      <c r="L388" s="87" t="s">
        <v>3783</v>
      </c>
      <c r="M388" s="56" t="s">
        <v>7091</v>
      </c>
      <c r="N388" s="87" t="s">
        <v>73</v>
      </c>
      <c r="O388" s="56" t="s">
        <v>7092</v>
      </c>
      <c r="P388" s="87">
        <v>2019</v>
      </c>
      <c r="Q388" s="87"/>
      <c r="R388" s="87" t="s">
        <v>4359</v>
      </c>
    </row>
    <row r="389" spans="1:18">
      <c r="A389" s="87" t="s">
        <v>7269</v>
      </c>
      <c r="B389" s="87" t="s">
        <v>7088</v>
      </c>
      <c r="C389" s="87" t="s">
        <v>7089</v>
      </c>
      <c r="D389" s="150">
        <v>1460.4</v>
      </c>
      <c r="E389" s="150">
        <v>-111.54</v>
      </c>
      <c r="F389" s="150">
        <v>1348.86</v>
      </c>
      <c r="G389" s="150">
        <v>-10.14</v>
      </c>
      <c r="H389" s="151">
        <v>43678</v>
      </c>
      <c r="I389" s="87">
        <v>0</v>
      </c>
      <c r="J389" s="87" t="s">
        <v>2918</v>
      </c>
      <c r="K389" s="87" t="s">
        <v>7090</v>
      </c>
      <c r="L389" s="87" t="s">
        <v>3783</v>
      </c>
      <c r="M389" s="56" t="s">
        <v>7091</v>
      </c>
      <c r="N389" s="87" t="s">
        <v>73</v>
      </c>
      <c r="O389" s="56" t="s">
        <v>7092</v>
      </c>
      <c r="P389" s="87">
        <v>2019</v>
      </c>
      <c r="Q389" s="87"/>
      <c r="R389" s="87" t="s">
        <v>4359</v>
      </c>
    </row>
    <row r="390" spans="1:18">
      <c r="A390" s="87" t="s">
        <v>7270</v>
      </c>
      <c r="B390" s="87" t="s">
        <v>7088</v>
      </c>
      <c r="C390" s="87" t="s">
        <v>7089</v>
      </c>
      <c r="D390" s="150">
        <v>1460.4</v>
      </c>
      <c r="E390" s="150">
        <v>-111.54</v>
      </c>
      <c r="F390" s="150">
        <v>1348.86</v>
      </c>
      <c r="G390" s="150">
        <v>-10.14</v>
      </c>
      <c r="H390" s="151">
        <v>43678</v>
      </c>
      <c r="I390" s="87">
        <v>0</v>
      </c>
      <c r="J390" s="87" t="s">
        <v>2918</v>
      </c>
      <c r="K390" s="87" t="s">
        <v>7090</v>
      </c>
      <c r="L390" s="87" t="s">
        <v>3783</v>
      </c>
      <c r="M390" s="56" t="s">
        <v>7091</v>
      </c>
      <c r="N390" s="87" t="s">
        <v>73</v>
      </c>
      <c r="O390" s="56" t="s">
        <v>7092</v>
      </c>
      <c r="P390" s="87">
        <v>2019</v>
      </c>
      <c r="Q390" s="87"/>
      <c r="R390" s="87" t="s">
        <v>4359</v>
      </c>
    </row>
    <row r="391" spans="1:18">
      <c r="A391" s="87" t="s">
        <v>7271</v>
      </c>
      <c r="B391" s="87" t="s">
        <v>7088</v>
      </c>
      <c r="C391" s="87" t="s">
        <v>7089</v>
      </c>
      <c r="D391" s="150">
        <v>1460.4</v>
      </c>
      <c r="E391" s="150">
        <v>-111.54</v>
      </c>
      <c r="F391" s="150">
        <v>1348.86</v>
      </c>
      <c r="G391" s="150">
        <v>-10.14</v>
      </c>
      <c r="H391" s="151">
        <v>43678</v>
      </c>
      <c r="I391" s="87">
        <v>0</v>
      </c>
      <c r="J391" s="87" t="s">
        <v>2918</v>
      </c>
      <c r="K391" s="87" t="s">
        <v>7090</v>
      </c>
      <c r="L391" s="87" t="s">
        <v>3783</v>
      </c>
      <c r="M391" s="56" t="s">
        <v>7091</v>
      </c>
      <c r="N391" s="87" t="s">
        <v>73</v>
      </c>
      <c r="O391" s="56" t="s">
        <v>7092</v>
      </c>
      <c r="P391" s="87">
        <v>2019</v>
      </c>
      <c r="Q391" s="87"/>
      <c r="R391" s="87" t="s">
        <v>4359</v>
      </c>
    </row>
    <row r="392" spans="1:18">
      <c r="A392" s="87" t="s">
        <v>7272</v>
      </c>
      <c r="B392" s="87" t="s">
        <v>7088</v>
      </c>
      <c r="C392" s="87" t="s">
        <v>7089</v>
      </c>
      <c r="D392" s="150">
        <v>1460.4</v>
      </c>
      <c r="E392" s="150">
        <v>-111.54</v>
      </c>
      <c r="F392" s="150">
        <v>1348.86</v>
      </c>
      <c r="G392" s="150">
        <v>-10.14</v>
      </c>
      <c r="H392" s="151">
        <v>43678</v>
      </c>
      <c r="I392" s="87">
        <v>0</v>
      </c>
      <c r="J392" s="87" t="s">
        <v>2918</v>
      </c>
      <c r="K392" s="87" t="s">
        <v>7090</v>
      </c>
      <c r="L392" s="87" t="s">
        <v>3783</v>
      </c>
      <c r="M392" s="56" t="s">
        <v>7091</v>
      </c>
      <c r="N392" s="87" t="s">
        <v>73</v>
      </c>
      <c r="O392" s="56" t="s">
        <v>7092</v>
      </c>
      <c r="P392" s="87">
        <v>2019</v>
      </c>
      <c r="Q392" s="87"/>
      <c r="R392" s="87" t="s">
        <v>4359</v>
      </c>
    </row>
    <row r="393" spans="1:18">
      <c r="A393" s="87" t="s">
        <v>7273</v>
      </c>
      <c r="B393" s="87" t="s">
        <v>7088</v>
      </c>
      <c r="C393" s="87" t="s">
        <v>7089</v>
      </c>
      <c r="D393" s="150">
        <v>1460.4</v>
      </c>
      <c r="E393" s="150">
        <v>-111.54</v>
      </c>
      <c r="F393" s="150">
        <v>1348.86</v>
      </c>
      <c r="G393" s="150">
        <v>-10.14</v>
      </c>
      <c r="H393" s="151">
        <v>43678</v>
      </c>
      <c r="I393" s="87">
        <v>0</v>
      </c>
      <c r="J393" s="87" t="s">
        <v>2918</v>
      </c>
      <c r="K393" s="87" t="s">
        <v>7090</v>
      </c>
      <c r="L393" s="87" t="s">
        <v>3783</v>
      </c>
      <c r="M393" s="56" t="s">
        <v>7091</v>
      </c>
      <c r="N393" s="87" t="s">
        <v>73</v>
      </c>
      <c r="O393" s="56" t="s">
        <v>7092</v>
      </c>
      <c r="P393" s="87">
        <v>2019</v>
      </c>
      <c r="Q393" s="87"/>
      <c r="R393" s="87" t="s">
        <v>4359</v>
      </c>
    </row>
    <row r="394" spans="1:18">
      <c r="A394" s="87" t="s">
        <v>7274</v>
      </c>
      <c r="B394" s="87" t="s">
        <v>7088</v>
      </c>
      <c r="C394" s="87" t="s">
        <v>7089</v>
      </c>
      <c r="D394" s="150">
        <v>1460.4</v>
      </c>
      <c r="E394" s="150">
        <v>-111.54</v>
      </c>
      <c r="F394" s="150">
        <v>1348.86</v>
      </c>
      <c r="G394" s="150">
        <v>-10.14</v>
      </c>
      <c r="H394" s="151">
        <v>43678</v>
      </c>
      <c r="I394" s="87">
        <v>0</v>
      </c>
      <c r="J394" s="87" t="s">
        <v>2918</v>
      </c>
      <c r="K394" s="87" t="s">
        <v>7090</v>
      </c>
      <c r="L394" s="87" t="s">
        <v>3783</v>
      </c>
      <c r="M394" s="56" t="s">
        <v>7091</v>
      </c>
      <c r="N394" s="87" t="s">
        <v>73</v>
      </c>
      <c r="O394" s="56" t="s">
        <v>7092</v>
      </c>
      <c r="P394" s="87">
        <v>2019</v>
      </c>
      <c r="Q394" s="87"/>
      <c r="R394" s="87" t="s">
        <v>4359</v>
      </c>
    </row>
    <row r="395" spans="1:18">
      <c r="A395" s="87" t="s">
        <v>7275</v>
      </c>
      <c r="B395" s="87" t="s">
        <v>7088</v>
      </c>
      <c r="C395" s="87" t="s">
        <v>7089</v>
      </c>
      <c r="D395" s="150">
        <v>1460.4</v>
      </c>
      <c r="E395" s="150">
        <v>-111.54</v>
      </c>
      <c r="F395" s="150">
        <v>1348.86</v>
      </c>
      <c r="G395" s="150">
        <v>-10.14</v>
      </c>
      <c r="H395" s="151">
        <v>43678</v>
      </c>
      <c r="I395" s="87">
        <v>0</v>
      </c>
      <c r="J395" s="87" t="s">
        <v>2918</v>
      </c>
      <c r="K395" s="87" t="s">
        <v>7090</v>
      </c>
      <c r="L395" s="87" t="s">
        <v>3783</v>
      </c>
      <c r="M395" s="56" t="s">
        <v>7091</v>
      </c>
      <c r="N395" s="87" t="s">
        <v>73</v>
      </c>
      <c r="O395" s="56" t="s">
        <v>7092</v>
      </c>
      <c r="P395" s="87">
        <v>2019</v>
      </c>
      <c r="Q395" s="87"/>
      <c r="R395" s="87" t="s">
        <v>4359</v>
      </c>
    </row>
    <row r="396" spans="1:18">
      <c r="A396" s="87" t="s">
        <v>7276</v>
      </c>
      <c r="B396" s="87" t="s">
        <v>7088</v>
      </c>
      <c r="C396" s="87" t="s">
        <v>7089</v>
      </c>
      <c r="D396" s="150">
        <v>1460.4</v>
      </c>
      <c r="E396" s="150">
        <v>-111.54</v>
      </c>
      <c r="F396" s="150">
        <v>1348.86</v>
      </c>
      <c r="G396" s="150">
        <v>-10.14</v>
      </c>
      <c r="H396" s="151">
        <v>43678</v>
      </c>
      <c r="I396" s="87">
        <v>0</v>
      </c>
      <c r="J396" s="87" t="s">
        <v>2918</v>
      </c>
      <c r="K396" s="87" t="s">
        <v>7090</v>
      </c>
      <c r="L396" s="87" t="s">
        <v>3783</v>
      </c>
      <c r="M396" s="56" t="s">
        <v>7091</v>
      </c>
      <c r="N396" s="87" t="s">
        <v>73</v>
      </c>
      <c r="O396" s="56" t="s">
        <v>7092</v>
      </c>
      <c r="P396" s="87">
        <v>2019</v>
      </c>
      <c r="Q396" s="87"/>
      <c r="R396" s="87" t="s">
        <v>4359</v>
      </c>
    </row>
    <row r="397" spans="1:18">
      <c r="A397" s="87" t="s">
        <v>7277</v>
      </c>
      <c r="B397" s="87" t="s">
        <v>7088</v>
      </c>
      <c r="C397" s="87" t="s">
        <v>7089</v>
      </c>
      <c r="D397" s="150">
        <v>1460.4</v>
      </c>
      <c r="E397" s="150">
        <v>-111.54</v>
      </c>
      <c r="F397" s="150">
        <v>1348.86</v>
      </c>
      <c r="G397" s="150">
        <v>-10.14</v>
      </c>
      <c r="H397" s="151">
        <v>43678</v>
      </c>
      <c r="I397" s="87">
        <v>0</v>
      </c>
      <c r="J397" s="87" t="s">
        <v>2918</v>
      </c>
      <c r="K397" s="87" t="s">
        <v>7090</v>
      </c>
      <c r="L397" s="87" t="s">
        <v>3783</v>
      </c>
      <c r="M397" s="56" t="s">
        <v>7091</v>
      </c>
      <c r="N397" s="87" t="s">
        <v>73</v>
      </c>
      <c r="O397" s="56" t="s">
        <v>7092</v>
      </c>
      <c r="P397" s="87">
        <v>2019</v>
      </c>
      <c r="Q397" s="87"/>
      <c r="R397" s="87" t="s">
        <v>4359</v>
      </c>
    </row>
    <row r="398" spans="1:18">
      <c r="A398" s="87" t="s">
        <v>7278</v>
      </c>
      <c r="B398" s="87" t="s">
        <v>7088</v>
      </c>
      <c r="C398" s="87" t="s">
        <v>7089</v>
      </c>
      <c r="D398" s="150">
        <v>1460.4</v>
      </c>
      <c r="E398" s="150">
        <v>-111.54</v>
      </c>
      <c r="F398" s="150">
        <v>1348.86</v>
      </c>
      <c r="G398" s="150">
        <v>-10.14</v>
      </c>
      <c r="H398" s="151">
        <v>43678</v>
      </c>
      <c r="I398" s="87">
        <v>0</v>
      </c>
      <c r="J398" s="87" t="s">
        <v>2918</v>
      </c>
      <c r="K398" s="87" t="s">
        <v>7090</v>
      </c>
      <c r="L398" s="87" t="s">
        <v>3783</v>
      </c>
      <c r="M398" s="56" t="s">
        <v>7091</v>
      </c>
      <c r="N398" s="87" t="s">
        <v>73</v>
      </c>
      <c r="O398" s="56" t="s">
        <v>7092</v>
      </c>
      <c r="P398" s="87">
        <v>2019</v>
      </c>
      <c r="Q398" s="87"/>
      <c r="R398" s="87" t="s">
        <v>4359</v>
      </c>
    </row>
    <row r="399" spans="1:18">
      <c r="A399" s="87" t="s">
        <v>7279</v>
      </c>
      <c r="B399" s="87" t="s">
        <v>7088</v>
      </c>
      <c r="C399" s="87" t="s">
        <v>7089</v>
      </c>
      <c r="D399" s="150">
        <v>1460.4</v>
      </c>
      <c r="E399" s="150">
        <v>-111.54</v>
      </c>
      <c r="F399" s="150">
        <v>1348.86</v>
      </c>
      <c r="G399" s="150">
        <v>-10.14</v>
      </c>
      <c r="H399" s="151">
        <v>43678</v>
      </c>
      <c r="I399" s="87">
        <v>0</v>
      </c>
      <c r="J399" s="87" t="s">
        <v>2918</v>
      </c>
      <c r="K399" s="87" t="s">
        <v>7090</v>
      </c>
      <c r="L399" s="87" t="s">
        <v>3783</v>
      </c>
      <c r="M399" s="56" t="s">
        <v>7091</v>
      </c>
      <c r="N399" s="87" t="s">
        <v>73</v>
      </c>
      <c r="O399" s="56" t="s">
        <v>7092</v>
      </c>
      <c r="P399" s="87">
        <v>2019</v>
      </c>
      <c r="Q399" s="87"/>
      <c r="R399" s="87" t="s">
        <v>4359</v>
      </c>
    </row>
    <row r="400" spans="1:18">
      <c r="A400" s="87" t="s">
        <v>7280</v>
      </c>
      <c r="B400" s="87" t="s">
        <v>7088</v>
      </c>
      <c r="C400" s="87" t="s">
        <v>7089</v>
      </c>
      <c r="D400" s="150">
        <v>1718.4</v>
      </c>
      <c r="E400" s="150">
        <v>-131.22999999999999</v>
      </c>
      <c r="F400" s="150">
        <v>1587.17</v>
      </c>
      <c r="G400" s="150">
        <v>-11.93</v>
      </c>
      <c r="H400" s="151">
        <v>43678</v>
      </c>
      <c r="I400" s="87">
        <v>0</v>
      </c>
      <c r="J400" s="87" t="s">
        <v>2918</v>
      </c>
      <c r="K400" s="87" t="s">
        <v>7090</v>
      </c>
      <c r="L400" s="87" t="s">
        <v>3783</v>
      </c>
      <c r="M400" s="56" t="s">
        <v>7091</v>
      </c>
      <c r="N400" s="87" t="s">
        <v>73</v>
      </c>
      <c r="O400" s="56" t="s">
        <v>7092</v>
      </c>
      <c r="P400" s="87">
        <v>2019</v>
      </c>
      <c r="Q400" s="87"/>
      <c r="R400" s="87" t="s">
        <v>4359</v>
      </c>
    </row>
    <row r="401" spans="1:18">
      <c r="A401" s="87" t="s">
        <v>7281</v>
      </c>
      <c r="B401" s="87" t="s">
        <v>7088</v>
      </c>
      <c r="C401" s="87" t="s">
        <v>7089</v>
      </c>
      <c r="D401" s="150">
        <v>1718.4</v>
      </c>
      <c r="E401" s="150">
        <v>-131.22999999999999</v>
      </c>
      <c r="F401" s="150">
        <v>1587.17</v>
      </c>
      <c r="G401" s="150">
        <v>-11.93</v>
      </c>
      <c r="H401" s="151">
        <v>43678</v>
      </c>
      <c r="I401" s="87">
        <v>0</v>
      </c>
      <c r="J401" s="87" t="s">
        <v>446</v>
      </c>
      <c r="K401" s="87" t="s">
        <v>7090</v>
      </c>
      <c r="L401" s="87" t="s">
        <v>5965</v>
      </c>
      <c r="M401" s="56" t="s">
        <v>7091</v>
      </c>
      <c r="N401" s="87" t="s">
        <v>50</v>
      </c>
      <c r="O401" s="56" t="s">
        <v>7092</v>
      </c>
      <c r="P401" s="87">
        <v>2019</v>
      </c>
      <c r="Q401" s="87"/>
      <c r="R401" s="87" t="s">
        <v>4359</v>
      </c>
    </row>
    <row r="402" spans="1:18">
      <c r="A402" s="87" t="s">
        <v>7282</v>
      </c>
      <c r="B402" s="87" t="s">
        <v>7088</v>
      </c>
      <c r="C402" s="87" t="s">
        <v>7089</v>
      </c>
      <c r="D402" s="150">
        <v>1718.4</v>
      </c>
      <c r="E402" s="150">
        <v>-131.22999999999999</v>
      </c>
      <c r="F402" s="150">
        <v>1587.17</v>
      </c>
      <c r="G402" s="150">
        <v>-11.93</v>
      </c>
      <c r="H402" s="151">
        <v>43678</v>
      </c>
      <c r="I402" s="87">
        <v>0</v>
      </c>
      <c r="J402" s="87" t="s">
        <v>446</v>
      </c>
      <c r="K402" s="87" t="s">
        <v>7090</v>
      </c>
      <c r="L402" s="87" t="s">
        <v>5965</v>
      </c>
      <c r="M402" s="56" t="s">
        <v>7091</v>
      </c>
      <c r="N402" s="87" t="s">
        <v>50</v>
      </c>
      <c r="O402" s="56" t="s">
        <v>7092</v>
      </c>
      <c r="P402" s="87">
        <v>2019</v>
      </c>
      <c r="Q402" s="87"/>
      <c r="R402" s="87" t="s">
        <v>4359</v>
      </c>
    </row>
    <row r="403" spans="1:18">
      <c r="A403" s="87" t="s">
        <v>7283</v>
      </c>
      <c r="B403" s="87" t="s">
        <v>7088</v>
      </c>
      <c r="C403" s="87" t="s">
        <v>7089</v>
      </c>
      <c r="D403" s="150">
        <v>1718.4</v>
      </c>
      <c r="E403" s="150">
        <v>-131.22999999999999</v>
      </c>
      <c r="F403" s="150">
        <v>1587.17</v>
      </c>
      <c r="G403" s="150">
        <v>-11.93</v>
      </c>
      <c r="H403" s="151">
        <v>43678</v>
      </c>
      <c r="I403" s="87">
        <v>0</v>
      </c>
      <c r="J403" s="87" t="s">
        <v>446</v>
      </c>
      <c r="K403" s="87" t="s">
        <v>7090</v>
      </c>
      <c r="L403" s="87" t="s">
        <v>5965</v>
      </c>
      <c r="M403" s="56" t="s">
        <v>7091</v>
      </c>
      <c r="N403" s="87" t="s">
        <v>50</v>
      </c>
      <c r="O403" s="56" t="s">
        <v>7092</v>
      </c>
      <c r="P403" s="87">
        <v>2019</v>
      </c>
      <c r="Q403" s="87"/>
      <c r="R403" s="87" t="s">
        <v>4359</v>
      </c>
    </row>
    <row r="404" spans="1:18">
      <c r="A404" s="87" t="s">
        <v>7284</v>
      </c>
      <c r="B404" s="87" t="s">
        <v>7088</v>
      </c>
      <c r="C404" s="87" t="s">
        <v>7089</v>
      </c>
      <c r="D404" s="150">
        <v>1718.4</v>
      </c>
      <c r="E404" s="150">
        <v>-131.22999999999999</v>
      </c>
      <c r="F404" s="150">
        <v>1587.17</v>
      </c>
      <c r="G404" s="150">
        <v>-11.93</v>
      </c>
      <c r="H404" s="151">
        <v>43678</v>
      </c>
      <c r="I404" s="87">
        <v>0</v>
      </c>
      <c r="J404" s="87" t="s">
        <v>446</v>
      </c>
      <c r="K404" s="87" t="s">
        <v>7090</v>
      </c>
      <c r="L404" s="87" t="s">
        <v>5965</v>
      </c>
      <c r="M404" s="56" t="s">
        <v>7091</v>
      </c>
      <c r="N404" s="87" t="s">
        <v>50</v>
      </c>
      <c r="O404" s="56" t="s">
        <v>7092</v>
      </c>
      <c r="P404" s="87">
        <v>2019</v>
      </c>
      <c r="Q404" s="87"/>
      <c r="R404" s="87" t="s">
        <v>4359</v>
      </c>
    </row>
    <row r="405" spans="1:18">
      <c r="A405" s="87" t="s">
        <v>7285</v>
      </c>
      <c r="B405" s="87" t="s">
        <v>7088</v>
      </c>
      <c r="C405" s="87" t="s">
        <v>7089</v>
      </c>
      <c r="D405" s="150">
        <v>1718.4</v>
      </c>
      <c r="E405" s="150">
        <v>-131.22999999999999</v>
      </c>
      <c r="F405" s="150">
        <v>1587.17</v>
      </c>
      <c r="G405" s="150">
        <v>-11.93</v>
      </c>
      <c r="H405" s="151">
        <v>43678</v>
      </c>
      <c r="I405" s="87">
        <v>0</v>
      </c>
      <c r="J405" s="87" t="s">
        <v>446</v>
      </c>
      <c r="K405" s="87" t="s">
        <v>7090</v>
      </c>
      <c r="L405" s="87" t="s">
        <v>5965</v>
      </c>
      <c r="M405" s="56" t="s">
        <v>7091</v>
      </c>
      <c r="N405" s="87" t="s">
        <v>50</v>
      </c>
      <c r="O405" s="56" t="s">
        <v>7092</v>
      </c>
      <c r="P405" s="87">
        <v>2019</v>
      </c>
      <c r="Q405" s="87"/>
      <c r="R405" s="87" t="s">
        <v>4359</v>
      </c>
    </row>
    <row r="406" spans="1:18">
      <c r="A406" s="87" t="s">
        <v>7286</v>
      </c>
      <c r="B406" s="87" t="s">
        <v>7088</v>
      </c>
      <c r="C406" s="87" t="s">
        <v>7089</v>
      </c>
      <c r="D406" s="150">
        <v>1718.4</v>
      </c>
      <c r="E406" s="150">
        <v>-131.22999999999999</v>
      </c>
      <c r="F406" s="150">
        <v>1587.17</v>
      </c>
      <c r="G406" s="150">
        <v>-11.93</v>
      </c>
      <c r="H406" s="151">
        <v>43678</v>
      </c>
      <c r="I406" s="87">
        <v>0</v>
      </c>
      <c r="J406" s="87" t="s">
        <v>446</v>
      </c>
      <c r="K406" s="87" t="s">
        <v>7090</v>
      </c>
      <c r="L406" s="87" t="s">
        <v>5965</v>
      </c>
      <c r="M406" s="56" t="s">
        <v>7091</v>
      </c>
      <c r="N406" s="87" t="s">
        <v>50</v>
      </c>
      <c r="O406" s="56" t="s">
        <v>7092</v>
      </c>
      <c r="P406" s="87">
        <v>2019</v>
      </c>
      <c r="Q406" s="87"/>
      <c r="R406" s="87" t="s">
        <v>4359</v>
      </c>
    </row>
    <row r="407" spans="1:18">
      <c r="A407" s="87" t="s">
        <v>7287</v>
      </c>
      <c r="B407" s="87" t="s">
        <v>7088</v>
      </c>
      <c r="C407" s="87" t="s">
        <v>7089</v>
      </c>
      <c r="D407" s="150">
        <v>1718.4</v>
      </c>
      <c r="E407" s="150">
        <v>-131.22999999999999</v>
      </c>
      <c r="F407" s="150">
        <v>1587.17</v>
      </c>
      <c r="G407" s="150">
        <v>-11.93</v>
      </c>
      <c r="H407" s="151">
        <v>43678</v>
      </c>
      <c r="I407" s="87">
        <v>0</v>
      </c>
      <c r="J407" s="87" t="s">
        <v>446</v>
      </c>
      <c r="K407" s="87" t="s">
        <v>7090</v>
      </c>
      <c r="L407" s="87" t="s">
        <v>5965</v>
      </c>
      <c r="M407" s="56" t="s">
        <v>7091</v>
      </c>
      <c r="N407" s="87" t="s">
        <v>50</v>
      </c>
      <c r="O407" s="56" t="s">
        <v>7092</v>
      </c>
      <c r="P407" s="87">
        <v>2019</v>
      </c>
      <c r="Q407" s="87"/>
      <c r="R407" s="87" t="s">
        <v>4359</v>
      </c>
    </row>
    <row r="408" spans="1:18">
      <c r="A408" s="87" t="s">
        <v>7288</v>
      </c>
      <c r="B408" s="87" t="s">
        <v>7088</v>
      </c>
      <c r="C408" s="87" t="s">
        <v>7089</v>
      </c>
      <c r="D408" s="150">
        <v>1718.4</v>
      </c>
      <c r="E408" s="150">
        <v>-131.22999999999999</v>
      </c>
      <c r="F408" s="150">
        <v>1587.17</v>
      </c>
      <c r="G408" s="150">
        <v>-11.93</v>
      </c>
      <c r="H408" s="151">
        <v>43678</v>
      </c>
      <c r="I408" s="87">
        <v>0</v>
      </c>
      <c r="J408" s="87" t="s">
        <v>446</v>
      </c>
      <c r="K408" s="87" t="s">
        <v>7090</v>
      </c>
      <c r="L408" s="87" t="s">
        <v>5965</v>
      </c>
      <c r="M408" s="56" t="s">
        <v>7091</v>
      </c>
      <c r="N408" s="87" t="s">
        <v>50</v>
      </c>
      <c r="O408" s="56" t="s">
        <v>7092</v>
      </c>
      <c r="P408" s="87">
        <v>2019</v>
      </c>
      <c r="Q408" s="87"/>
      <c r="R408" s="87" t="s">
        <v>4359</v>
      </c>
    </row>
    <row r="409" spans="1:18">
      <c r="A409" s="87" t="s">
        <v>7289</v>
      </c>
      <c r="B409" s="87" t="s">
        <v>7088</v>
      </c>
      <c r="C409" s="87" t="s">
        <v>7089</v>
      </c>
      <c r="D409" s="150">
        <v>1718.4</v>
      </c>
      <c r="E409" s="150">
        <v>-131.22999999999999</v>
      </c>
      <c r="F409" s="150">
        <v>1587.17</v>
      </c>
      <c r="G409" s="150">
        <v>-11.93</v>
      </c>
      <c r="H409" s="151">
        <v>43678</v>
      </c>
      <c r="I409" s="87">
        <v>0</v>
      </c>
      <c r="J409" s="87" t="s">
        <v>446</v>
      </c>
      <c r="K409" s="87" t="s">
        <v>7090</v>
      </c>
      <c r="L409" s="87" t="s">
        <v>5965</v>
      </c>
      <c r="M409" s="56" t="s">
        <v>7091</v>
      </c>
      <c r="N409" s="87" t="s">
        <v>50</v>
      </c>
      <c r="O409" s="56" t="s">
        <v>7092</v>
      </c>
      <c r="P409" s="87">
        <v>2019</v>
      </c>
      <c r="Q409" s="87"/>
      <c r="R409" s="87" t="s">
        <v>4359</v>
      </c>
    </row>
    <row r="410" spans="1:18">
      <c r="A410" s="87" t="s">
        <v>7290</v>
      </c>
      <c r="B410" s="87" t="s">
        <v>7088</v>
      </c>
      <c r="C410" s="87" t="s">
        <v>7089</v>
      </c>
      <c r="D410" s="150">
        <v>1718.4</v>
      </c>
      <c r="E410" s="150">
        <v>-131.22999999999999</v>
      </c>
      <c r="F410" s="150">
        <v>1587.17</v>
      </c>
      <c r="G410" s="150">
        <v>-11.93</v>
      </c>
      <c r="H410" s="151">
        <v>43678</v>
      </c>
      <c r="I410" s="87">
        <v>0</v>
      </c>
      <c r="J410" s="87" t="s">
        <v>446</v>
      </c>
      <c r="K410" s="87" t="s">
        <v>7090</v>
      </c>
      <c r="L410" s="87" t="s">
        <v>5965</v>
      </c>
      <c r="M410" s="56" t="s">
        <v>7091</v>
      </c>
      <c r="N410" s="87" t="s">
        <v>50</v>
      </c>
      <c r="O410" s="56" t="s">
        <v>7092</v>
      </c>
      <c r="P410" s="87">
        <v>2019</v>
      </c>
      <c r="Q410" s="87"/>
      <c r="R410" s="87" t="s">
        <v>4359</v>
      </c>
    </row>
    <row r="411" spans="1:18">
      <c r="A411" s="87" t="s">
        <v>7291</v>
      </c>
      <c r="B411" s="87" t="s">
        <v>7088</v>
      </c>
      <c r="C411" s="87" t="s">
        <v>7089</v>
      </c>
      <c r="D411" s="150">
        <v>1460.4</v>
      </c>
      <c r="E411" s="150">
        <v>-111.54</v>
      </c>
      <c r="F411" s="150">
        <v>1348.86</v>
      </c>
      <c r="G411" s="150">
        <v>-10.14</v>
      </c>
      <c r="H411" s="151">
        <v>43678</v>
      </c>
      <c r="I411" s="87">
        <v>0</v>
      </c>
      <c r="J411" s="87" t="s">
        <v>446</v>
      </c>
      <c r="K411" s="87" t="s">
        <v>7090</v>
      </c>
      <c r="L411" s="87" t="s">
        <v>5965</v>
      </c>
      <c r="M411" s="56" t="s">
        <v>7091</v>
      </c>
      <c r="N411" s="87" t="s">
        <v>50</v>
      </c>
      <c r="O411" s="56" t="s">
        <v>7092</v>
      </c>
      <c r="P411" s="87">
        <v>2019</v>
      </c>
      <c r="Q411" s="87"/>
      <c r="R411" s="87" t="s">
        <v>4359</v>
      </c>
    </row>
    <row r="412" spans="1:18">
      <c r="A412" s="87" t="s">
        <v>7292</v>
      </c>
      <c r="B412" s="87" t="s">
        <v>7088</v>
      </c>
      <c r="C412" s="87" t="s">
        <v>7089</v>
      </c>
      <c r="D412" s="150">
        <v>1460.4</v>
      </c>
      <c r="E412" s="150">
        <v>-111.54</v>
      </c>
      <c r="F412" s="150">
        <v>1348.86</v>
      </c>
      <c r="G412" s="150">
        <v>-10.14</v>
      </c>
      <c r="H412" s="151">
        <v>43678</v>
      </c>
      <c r="I412" s="87">
        <v>0</v>
      </c>
      <c r="J412" s="87" t="s">
        <v>446</v>
      </c>
      <c r="K412" s="87" t="s">
        <v>7090</v>
      </c>
      <c r="L412" s="87" t="s">
        <v>5965</v>
      </c>
      <c r="M412" s="56" t="s">
        <v>7091</v>
      </c>
      <c r="N412" s="87" t="s">
        <v>50</v>
      </c>
      <c r="O412" s="56" t="s">
        <v>7092</v>
      </c>
      <c r="P412" s="87">
        <v>2019</v>
      </c>
      <c r="Q412" s="87"/>
      <c r="R412" s="87" t="s">
        <v>4359</v>
      </c>
    </row>
    <row r="413" spans="1:18">
      <c r="A413" s="87" t="s">
        <v>7293</v>
      </c>
      <c r="B413" s="87" t="s">
        <v>7088</v>
      </c>
      <c r="C413" s="87" t="s">
        <v>7089</v>
      </c>
      <c r="D413" s="150">
        <v>1460.4</v>
      </c>
      <c r="E413" s="150">
        <v>-111.54</v>
      </c>
      <c r="F413" s="150">
        <v>1348.86</v>
      </c>
      <c r="G413" s="150">
        <v>-10.14</v>
      </c>
      <c r="H413" s="151">
        <v>43678</v>
      </c>
      <c r="I413" s="87">
        <v>0</v>
      </c>
      <c r="J413" s="87" t="s">
        <v>446</v>
      </c>
      <c r="K413" s="87" t="s">
        <v>7090</v>
      </c>
      <c r="L413" s="87" t="s">
        <v>5965</v>
      </c>
      <c r="M413" s="56" t="s">
        <v>7091</v>
      </c>
      <c r="N413" s="87" t="s">
        <v>50</v>
      </c>
      <c r="O413" s="56" t="s">
        <v>7092</v>
      </c>
      <c r="P413" s="87">
        <v>2019</v>
      </c>
      <c r="Q413" s="87"/>
      <c r="R413" s="87" t="s">
        <v>4359</v>
      </c>
    </row>
    <row r="414" spans="1:18">
      <c r="A414" s="87" t="s">
        <v>7294</v>
      </c>
      <c r="B414" s="87" t="s">
        <v>7088</v>
      </c>
      <c r="C414" s="87" t="s">
        <v>7089</v>
      </c>
      <c r="D414" s="150">
        <v>1460.4</v>
      </c>
      <c r="E414" s="150">
        <v>-111.54</v>
      </c>
      <c r="F414" s="150">
        <v>1348.86</v>
      </c>
      <c r="G414" s="150">
        <v>-10.14</v>
      </c>
      <c r="H414" s="151">
        <v>43678</v>
      </c>
      <c r="I414" s="87">
        <v>0</v>
      </c>
      <c r="J414" s="87" t="s">
        <v>446</v>
      </c>
      <c r="K414" s="87" t="s">
        <v>7090</v>
      </c>
      <c r="L414" s="87" t="s">
        <v>5965</v>
      </c>
      <c r="M414" s="56" t="s">
        <v>7091</v>
      </c>
      <c r="N414" s="87" t="s">
        <v>50</v>
      </c>
      <c r="O414" s="56" t="s">
        <v>7092</v>
      </c>
      <c r="P414" s="87">
        <v>2019</v>
      </c>
      <c r="Q414" s="87"/>
      <c r="R414" s="87" t="s">
        <v>4359</v>
      </c>
    </row>
    <row r="415" spans="1:18">
      <c r="A415" s="87" t="s">
        <v>7295</v>
      </c>
      <c r="B415" s="87" t="s">
        <v>7088</v>
      </c>
      <c r="C415" s="87" t="s">
        <v>7089</v>
      </c>
      <c r="D415" s="150">
        <v>1460.4</v>
      </c>
      <c r="E415" s="150">
        <v>-111.54</v>
      </c>
      <c r="F415" s="150">
        <v>1348.86</v>
      </c>
      <c r="G415" s="150">
        <v>-10.14</v>
      </c>
      <c r="H415" s="151">
        <v>43678</v>
      </c>
      <c r="I415" s="87">
        <v>0</v>
      </c>
      <c r="J415" s="87" t="s">
        <v>446</v>
      </c>
      <c r="K415" s="87" t="s">
        <v>7090</v>
      </c>
      <c r="L415" s="87" t="s">
        <v>5965</v>
      </c>
      <c r="M415" s="56" t="s">
        <v>7091</v>
      </c>
      <c r="N415" s="87" t="s">
        <v>50</v>
      </c>
      <c r="O415" s="56" t="s">
        <v>7092</v>
      </c>
      <c r="P415" s="87">
        <v>2019</v>
      </c>
      <c r="Q415" s="87"/>
      <c r="R415" s="87" t="s">
        <v>4359</v>
      </c>
    </row>
    <row r="416" spans="1:18">
      <c r="A416" s="87" t="s">
        <v>7296</v>
      </c>
      <c r="B416" s="87" t="s">
        <v>7088</v>
      </c>
      <c r="C416" s="87" t="s">
        <v>7089</v>
      </c>
      <c r="D416" s="150">
        <v>1460.4</v>
      </c>
      <c r="E416" s="150">
        <v>-111.54</v>
      </c>
      <c r="F416" s="150">
        <v>1348.86</v>
      </c>
      <c r="G416" s="150">
        <v>-10.14</v>
      </c>
      <c r="H416" s="151">
        <v>43678</v>
      </c>
      <c r="I416" s="87">
        <v>0</v>
      </c>
      <c r="J416" s="87" t="s">
        <v>446</v>
      </c>
      <c r="K416" s="87" t="s">
        <v>7090</v>
      </c>
      <c r="L416" s="87" t="s">
        <v>5965</v>
      </c>
      <c r="M416" s="56" t="s">
        <v>7091</v>
      </c>
      <c r="N416" s="87" t="s">
        <v>50</v>
      </c>
      <c r="O416" s="56" t="s">
        <v>7092</v>
      </c>
      <c r="P416" s="87">
        <v>2019</v>
      </c>
      <c r="Q416" s="87"/>
      <c r="R416" s="87" t="s">
        <v>4359</v>
      </c>
    </row>
    <row r="417" spans="1:18">
      <c r="A417" s="87" t="s">
        <v>7297</v>
      </c>
      <c r="B417" s="87" t="s">
        <v>7088</v>
      </c>
      <c r="C417" s="87" t="s">
        <v>7089</v>
      </c>
      <c r="D417" s="150">
        <v>1460.4</v>
      </c>
      <c r="E417" s="150">
        <v>-111.54</v>
      </c>
      <c r="F417" s="150">
        <v>1348.86</v>
      </c>
      <c r="G417" s="150">
        <v>-10.14</v>
      </c>
      <c r="H417" s="151">
        <v>43678</v>
      </c>
      <c r="I417" s="87">
        <v>0</v>
      </c>
      <c r="J417" s="87" t="s">
        <v>446</v>
      </c>
      <c r="K417" s="87" t="s">
        <v>7090</v>
      </c>
      <c r="L417" s="87" t="s">
        <v>5965</v>
      </c>
      <c r="M417" s="56" t="s">
        <v>7091</v>
      </c>
      <c r="N417" s="87" t="s">
        <v>50</v>
      </c>
      <c r="O417" s="56" t="s">
        <v>7092</v>
      </c>
      <c r="P417" s="87">
        <v>2019</v>
      </c>
      <c r="Q417" s="87"/>
      <c r="R417" s="87" t="s">
        <v>4359</v>
      </c>
    </row>
    <row r="418" spans="1:18">
      <c r="A418" s="87" t="s">
        <v>7298</v>
      </c>
      <c r="B418" s="87" t="s">
        <v>7088</v>
      </c>
      <c r="C418" s="87" t="s">
        <v>7089</v>
      </c>
      <c r="D418" s="150">
        <v>1460.4</v>
      </c>
      <c r="E418" s="150">
        <v>-111.54</v>
      </c>
      <c r="F418" s="150">
        <v>1348.86</v>
      </c>
      <c r="G418" s="150">
        <v>-10.14</v>
      </c>
      <c r="H418" s="151">
        <v>43678</v>
      </c>
      <c r="I418" s="87">
        <v>0</v>
      </c>
      <c r="J418" s="87" t="s">
        <v>446</v>
      </c>
      <c r="K418" s="87" t="s">
        <v>7090</v>
      </c>
      <c r="L418" s="87" t="s">
        <v>5965</v>
      </c>
      <c r="M418" s="56" t="s">
        <v>7091</v>
      </c>
      <c r="N418" s="87" t="s">
        <v>50</v>
      </c>
      <c r="O418" s="56" t="s">
        <v>7092</v>
      </c>
      <c r="P418" s="87">
        <v>2019</v>
      </c>
      <c r="Q418" s="87"/>
      <c r="R418" s="87" t="s">
        <v>4359</v>
      </c>
    </row>
    <row r="419" spans="1:18">
      <c r="A419" s="87" t="s">
        <v>7299</v>
      </c>
      <c r="B419" s="87" t="s">
        <v>7088</v>
      </c>
      <c r="C419" s="87" t="s">
        <v>7089</v>
      </c>
      <c r="D419" s="150">
        <v>1460.4</v>
      </c>
      <c r="E419" s="150">
        <v>-111.54</v>
      </c>
      <c r="F419" s="150">
        <v>1348.86</v>
      </c>
      <c r="G419" s="150">
        <v>-10.14</v>
      </c>
      <c r="H419" s="151">
        <v>43678</v>
      </c>
      <c r="I419" s="87">
        <v>0</v>
      </c>
      <c r="J419" s="87" t="s">
        <v>446</v>
      </c>
      <c r="K419" s="87" t="s">
        <v>7090</v>
      </c>
      <c r="L419" s="87" t="s">
        <v>5965</v>
      </c>
      <c r="M419" s="56" t="s">
        <v>7091</v>
      </c>
      <c r="N419" s="87" t="s">
        <v>50</v>
      </c>
      <c r="O419" s="56" t="s">
        <v>7092</v>
      </c>
      <c r="P419" s="87">
        <v>2019</v>
      </c>
      <c r="Q419" s="87"/>
      <c r="R419" s="87" t="s">
        <v>4359</v>
      </c>
    </row>
    <row r="420" spans="1:18">
      <c r="A420" s="87" t="s">
        <v>7300</v>
      </c>
      <c r="B420" s="87" t="s">
        <v>7088</v>
      </c>
      <c r="C420" s="87" t="s">
        <v>7089</v>
      </c>
      <c r="D420" s="150">
        <v>1460.4</v>
      </c>
      <c r="E420" s="150">
        <v>-111.54</v>
      </c>
      <c r="F420" s="150">
        <v>1348.86</v>
      </c>
      <c r="G420" s="150">
        <v>-10.14</v>
      </c>
      <c r="H420" s="151">
        <v>43678</v>
      </c>
      <c r="I420" s="87">
        <v>0</v>
      </c>
      <c r="J420" s="87" t="s">
        <v>446</v>
      </c>
      <c r="K420" s="87" t="s">
        <v>7090</v>
      </c>
      <c r="L420" s="87" t="s">
        <v>5965</v>
      </c>
      <c r="M420" s="56" t="s">
        <v>7091</v>
      </c>
      <c r="N420" s="87" t="s">
        <v>50</v>
      </c>
      <c r="O420" s="56" t="s">
        <v>7092</v>
      </c>
      <c r="P420" s="87">
        <v>2019</v>
      </c>
      <c r="Q420" s="87"/>
      <c r="R420" s="87" t="s">
        <v>4359</v>
      </c>
    </row>
    <row r="421" spans="1:18">
      <c r="A421" s="87" t="s">
        <v>7301</v>
      </c>
      <c r="B421" s="87" t="s">
        <v>7088</v>
      </c>
      <c r="C421" s="87" t="s">
        <v>7089</v>
      </c>
      <c r="D421" s="150">
        <v>1460.4</v>
      </c>
      <c r="E421" s="150">
        <v>-111.54</v>
      </c>
      <c r="F421" s="150">
        <v>1348.86</v>
      </c>
      <c r="G421" s="150">
        <v>-10.14</v>
      </c>
      <c r="H421" s="151">
        <v>43678</v>
      </c>
      <c r="I421" s="87">
        <v>0</v>
      </c>
      <c r="J421" s="87" t="s">
        <v>7302</v>
      </c>
      <c r="K421" s="87" t="s">
        <v>7090</v>
      </c>
      <c r="L421" s="87" t="s">
        <v>7303</v>
      </c>
      <c r="M421" s="56" t="s">
        <v>7091</v>
      </c>
      <c r="N421" s="87" t="s">
        <v>7304</v>
      </c>
      <c r="O421" s="56" t="s">
        <v>7092</v>
      </c>
      <c r="P421" s="87">
        <v>2019</v>
      </c>
      <c r="Q421" s="87"/>
      <c r="R421" s="87" t="s">
        <v>4359</v>
      </c>
    </row>
    <row r="422" spans="1:18">
      <c r="A422" s="87" t="s">
        <v>7305</v>
      </c>
      <c r="B422" s="87" t="s">
        <v>7088</v>
      </c>
      <c r="C422" s="87" t="s">
        <v>7089</v>
      </c>
      <c r="D422" s="150">
        <v>1460.4</v>
      </c>
      <c r="E422" s="150">
        <v>-111.54</v>
      </c>
      <c r="F422" s="150">
        <v>1348.86</v>
      </c>
      <c r="G422" s="150">
        <v>-10.14</v>
      </c>
      <c r="H422" s="151">
        <v>43678</v>
      </c>
      <c r="I422" s="87">
        <v>0</v>
      </c>
      <c r="J422" s="87" t="s">
        <v>446</v>
      </c>
      <c r="K422" s="87" t="s">
        <v>7090</v>
      </c>
      <c r="L422" s="87" t="s">
        <v>5965</v>
      </c>
      <c r="M422" s="56" t="s">
        <v>7091</v>
      </c>
      <c r="N422" s="87" t="s">
        <v>50</v>
      </c>
      <c r="O422" s="56" t="s">
        <v>7092</v>
      </c>
      <c r="P422" s="87">
        <v>2019</v>
      </c>
      <c r="Q422" s="87"/>
      <c r="R422" s="87" t="s">
        <v>4359</v>
      </c>
    </row>
    <row r="423" spans="1:18">
      <c r="A423" s="87" t="s">
        <v>7306</v>
      </c>
      <c r="B423" s="87" t="s">
        <v>7088</v>
      </c>
      <c r="C423" s="87" t="s">
        <v>7089</v>
      </c>
      <c r="D423" s="150">
        <v>1460.4</v>
      </c>
      <c r="E423" s="150">
        <v>-111.54</v>
      </c>
      <c r="F423" s="150">
        <v>1348.86</v>
      </c>
      <c r="G423" s="150">
        <v>-10.14</v>
      </c>
      <c r="H423" s="151">
        <v>43678</v>
      </c>
      <c r="I423" s="87">
        <v>0</v>
      </c>
      <c r="J423" s="87" t="s">
        <v>446</v>
      </c>
      <c r="K423" s="87" t="s">
        <v>7090</v>
      </c>
      <c r="L423" s="87" t="s">
        <v>5965</v>
      </c>
      <c r="M423" s="56" t="s">
        <v>7091</v>
      </c>
      <c r="N423" s="87" t="s">
        <v>50</v>
      </c>
      <c r="O423" s="56" t="s">
        <v>7092</v>
      </c>
      <c r="P423" s="87">
        <v>2019</v>
      </c>
      <c r="Q423" s="87"/>
      <c r="R423" s="87" t="s">
        <v>4359</v>
      </c>
    </row>
    <row r="424" spans="1:18">
      <c r="A424" s="87" t="s">
        <v>7307</v>
      </c>
      <c r="B424" s="87" t="s">
        <v>7088</v>
      </c>
      <c r="C424" s="87" t="s">
        <v>7089</v>
      </c>
      <c r="D424" s="150">
        <v>1460.4</v>
      </c>
      <c r="E424" s="150">
        <v>-111.54</v>
      </c>
      <c r="F424" s="150">
        <v>1348.86</v>
      </c>
      <c r="G424" s="150">
        <v>-10.14</v>
      </c>
      <c r="H424" s="151">
        <v>43678</v>
      </c>
      <c r="I424" s="87">
        <v>0</v>
      </c>
      <c r="J424" s="87" t="s">
        <v>446</v>
      </c>
      <c r="K424" s="87" t="s">
        <v>7090</v>
      </c>
      <c r="L424" s="87" t="s">
        <v>5965</v>
      </c>
      <c r="M424" s="56" t="s">
        <v>7091</v>
      </c>
      <c r="N424" s="87" t="s">
        <v>50</v>
      </c>
      <c r="O424" s="56" t="s">
        <v>7092</v>
      </c>
      <c r="P424" s="87">
        <v>2019</v>
      </c>
      <c r="Q424" s="87"/>
      <c r="R424" s="87" t="s">
        <v>4359</v>
      </c>
    </row>
    <row r="425" spans="1:18">
      <c r="A425" s="87" t="s">
        <v>7308</v>
      </c>
      <c r="B425" s="87" t="s">
        <v>7088</v>
      </c>
      <c r="C425" s="87" t="s">
        <v>7089</v>
      </c>
      <c r="D425" s="150">
        <v>1460.4</v>
      </c>
      <c r="E425" s="150">
        <v>-111.54</v>
      </c>
      <c r="F425" s="150">
        <v>1348.86</v>
      </c>
      <c r="G425" s="150">
        <v>-10.14</v>
      </c>
      <c r="H425" s="151">
        <v>43678</v>
      </c>
      <c r="I425" s="87">
        <v>0</v>
      </c>
      <c r="J425" s="87" t="s">
        <v>446</v>
      </c>
      <c r="K425" s="87" t="s">
        <v>7090</v>
      </c>
      <c r="L425" s="87" t="s">
        <v>5965</v>
      </c>
      <c r="M425" s="56" t="s">
        <v>7091</v>
      </c>
      <c r="N425" s="87" t="s">
        <v>50</v>
      </c>
      <c r="O425" s="56" t="s">
        <v>7092</v>
      </c>
      <c r="P425" s="87">
        <v>2019</v>
      </c>
      <c r="Q425" s="87"/>
      <c r="R425" s="87" t="s">
        <v>4359</v>
      </c>
    </row>
    <row r="426" spans="1:18">
      <c r="A426" s="87" t="s">
        <v>7309</v>
      </c>
      <c r="B426" s="87" t="s">
        <v>7088</v>
      </c>
      <c r="C426" s="87" t="s">
        <v>7089</v>
      </c>
      <c r="D426" s="150">
        <v>1460.4</v>
      </c>
      <c r="E426" s="150">
        <v>-111.54</v>
      </c>
      <c r="F426" s="150">
        <v>1348.86</v>
      </c>
      <c r="G426" s="150">
        <v>-10.14</v>
      </c>
      <c r="H426" s="151">
        <v>43678</v>
      </c>
      <c r="I426" s="87">
        <v>0</v>
      </c>
      <c r="J426" s="87" t="s">
        <v>401</v>
      </c>
      <c r="K426" s="87" t="s">
        <v>7090</v>
      </c>
      <c r="L426" s="87" t="s">
        <v>3745</v>
      </c>
      <c r="M426" s="56" t="s">
        <v>7091</v>
      </c>
      <c r="N426" s="87" t="s">
        <v>49</v>
      </c>
      <c r="O426" s="56" t="s">
        <v>7092</v>
      </c>
      <c r="P426" s="87">
        <v>2019</v>
      </c>
      <c r="Q426" s="87"/>
      <c r="R426" s="87" t="s">
        <v>4359</v>
      </c>
    </row>
    <row r="427" spans="1:18">
      <c r="A427" s="87" t="s">
        <v>7310</v>
      </c>
      <c r="B427" s="87" t="s">
        <v>7088</v>
      </c>
      <c r="C427" s="87" t="s">
        <v>7089</v>
      </c>
      <c r="D427" s="150">
        <v>1460.4</v>
      </c>
      <c r="E427" s="150">
        <v>-111.54</v>
      </c>
      <c r="F427" s="150">
        <v>1348.86</v>
      </c>
      <c r="G427" s="150">
        <v>-10.14</v>
      </c>
      <c r="H427" s="151">
        <v>43678</v>
      </c>
      <c r="I427" s="87">
        <v>0</v>
      </c>
      <c r="J427" s="87" t="s">
        <v>401</v>
      </c>
      <c r="K427" s="87" t="s">
        <v>7090</v>
      </c>
      <c r="L427" s="87" t="s">
        <v>3745</v>
      </c>
      <c r="M427" s="56" t="s">
        <v>7091</v>
      </c>
      <c r="N427" s="87" t="s">
        <v>49</v>
      </c>
      <c r="O427" s="56" t="s">
        <v>7092</v>
      </c>
      <c r="P427" s="87">
        <v>2019</v>
      </c>
      <c r="Q427" s="87"/>
      <c r="R427" s="87" t="s">
        <v>4359</v>
      </c>
    </row>
    <row r="428" spans="1:18">
      <c r="A428" s="87" t="s">
        <v>7311</v>
      </c>
      <c r="B428" s="87" t="s">
        <v>7088</v>
      </c>
      <c r="C428" s="87" t="s">
        <v>7089</v>
      </c>
      <c r="D428" s="150">
        <v>1460.4</v>
      </c>
      <c r="E428" s="150">
        <v>-111.54</v>
      </c>
      <c r="F428" s="150">
        <v>1348.86</v>
      </c>
      <c r="G428" s="150">
        <v>-10.14</v>
      </c>
      <c r="H428" s="151">
        <v>43678</v>
      </c>
      <c r="I428" s="87">
        <v>0</v>
      </c>
      <c r="J428" s="87" t="s">
        <v>401</v>
      </c>
      <c r="K428" s="87" t="s">
        <v>7090</v>
      </c>
      <c r="L428" s="87" t="s">
        <v>3745</v>
      </c>
      <c r="M428" s="56" t="s">
        <v>7091</v>
      </c>
      <c r="N428" s="87" t="s">
        <v>49</v>
      </c>
      <c r="O428" s="56" t="s">
        <v>7092</v>
      </c>
      <c r="P428" s="87">
        <v>2019</v>
      </c>
      <c r="Q428" s="87"/>
      <c r="R428" s="87" t="s">
        <v>4359</v>
      </c>
    </row>
    <row r="429" spans="1:18">
      <c r="A429" s="87" t="s">
        <v>7312</v>
      </c>
      <c r="B429" s="87" t="s">
        <v>7088</v>
      </c>
      <c r="C429" s="87" t="s">
        <v>7089</v>
      </c>
      <c r="D429" s="150">
        <v>1718.4</v>
      </c>
      <c r="E429" s="150">
        <v>-131.22999999999999</v>
      </c>
      <c r="F429" s="150">
        <v>1587.17</v>
      </c>
      <c r="G429" s="150">
        <v>-11.93</v>
      </c>
      <c r="H429" s="151">
        <v>43678</v>
      </c>
      <c r="I429" s="87">
        <v>0</v>
      </c>
      <c r="J429" s="87" t="s">
        <v>401</v>
      </c>
      <c r="K429" s="87" t="s">
        <v>7090</v>
      </c>
      <c r="L429" s="87" t="s">
        <v>3745</v>
      </c>
      <c r="M429" s="56" t="s">
        <v>7091</v>
      </c>
      <c r="N429" s="87" t="s">
        <v>49</v>
      </c>
      <c r="O429" s="56" t="s">
        <v>7092</v>
      </c>
      <c r="P429" s="87">
        <v>2019</v>
      </c>
      <c r="Q429" s="87"/>
      <c r="R429" s="87" t="s">
        <v>4359</v>
      </c>
    </row>
    <row r="430" spans="1:18">
      <c r="A430" s="87" t="s">
        <v>7313</v>
      </c>
      <c r="B430" s="87" t="s">
        <v>7088</v>
      </c>
      <c r="C430" s="87" t="s">
        <v>7089</v>
      </c>
      <c r="D430" s="150">
        <v>1460.4</v>
      </c>
      <c r="E430" s="150">
        <v>-111.54</v>
      </c>
      <c r="F430" s="150">
        <v>1348.86</v>
      </c>
      <c r="G430" s="150">
        <v>-10.14</v>
      </c>
      <c r="H430" s="151">
        <v>43678</v>
      </c>
      <c r="I430" s="87">
        <v>0</v>
      </c>
      <c r="J430" s="87" t="s">
        <v>401</v>
      </c>
      <c r="K430" s="87" t="s">
        <v>7090</v>
      </c>
      <c r="L430" s="87" t="s">
        <v>3745</v>
      </c>
      <c r="M430" s="56" t="s">
        <v>7091</v>
      </c>
      <c r="N430" s="87" t="s">
        <v>49</v>
      </c>
      <c r="O430" s="56" t="s">
        <v>7092</v>
      </c>
      <c r="P430" s="87">
        <v>2019</v>
      </c>
      <c r="Q430" s="87"/>
      <c r="R430" s="87" t="s">
        <v>4359</v>
      </c>
    </row>
    <row r="431" spans="1:18">
      <c r="A431" s="87" t="s">
        <v>7314</v>
      </c>
      <c r="B431" s="87" t="s">
        <v>7088</v>
      </c>
      <c r="C431" s="87" t="s">
        <v>7089</v>
      </c>
      <c r="D431" s="150">
        <v>1460.4</v>
      </c>
      <c r="E431" s="150">
        <v>-111.54</v>
      </c>
      <c r="F431" s="150">
        <v>1348.86</v>
      </c>
      <c r="G431" s="150">
        <v>-10.14</v>
      </c>
      <c r="H431" s="151">
        <v>43678</v>
      </c>
      <c r="I431" s="87">
        <v>0</v>
      </c>
      <c r="J431" s="87" t="s">
        <v>401</v>
      </c>
      <c r="K431" s="87" t="s">
        <v>7090</v>
      </c>
      <c r="L431" s="87" t="s">
        <v>3745</v>
      </c>
      <c r="M431" s="56" t="s">
        <v>7091</v>
      </c>
      <c r="N431" s="87" t="s">
        <v>49</v>
      </c>
      <c r="O431" s="56" t="s">
        <v>7092</v>
      </c>
      <c r="P431" s="87">
        <v>2019</v>
      </c>
      <c r="Q431" s="87"/>
      <c r="R431" s="87" t="s">
        <v>4359</v>
      </c>
    </row>
    <row r="432" spans="1:18">
      <c r="A432" s="87" t="s">
        <v>7315</v>
      </c>
      <c r="B432" s="87" t="s">
        <v>7088</v>
      </c>
      <c r="C432" s="87" t="s">
        <v>7089</v>
      </c>
      <c r="D432" s="150">
        <v>1460.4</v>
      </c>
      <c r="E432" s="150">
        <v>-111.54</v>
      </c>
      <c r="F432" s="150">
        <v>1348.86</v>
      </c>
      <c r="G432" s="150">
        <v>-10.14</v>
      </c>
      <c r="H432" s="151">
        <v>43678</v>
      </c>
      <c r="I432" s="87">
        <v>0</v>
      </c>
      <c r="J432" s="87" t="s">
        <v>401</v>
      </c>
      <c r="K432" s="87" t="s">
        <v>7090</v>
      </c>
      <c r="L432" s="87" t="s">
        <v>3745</v>
      </c>
      <c r="M432" s="56" t="s">
        <v>7091</v>
      </c>
      <c r="N432" s="87" t="s">
        <v>49</v>
      </c>
      <c r="O432" s="56" t="s">
        <v>7092</v>
      </c>
      <c r="P432" s="87">
        <v>2019</v>
      </c>
      <c r="Q432" s="87"/>
      <c r="R432" s="87" t="s">
        <v>4359</v>
      </c>
    </row>
    <row r="433" spans="1:18">
      <c r="A433" s="87" t="s">
        <v>7316</v>
      </c>
      <c r="B433" s="87" t="s">
        <v>7088</v>
      </c>
      <c r="C433" s="87" t="s">
        <v>7089</v>
      </c>
      <c r="D433" s="150">
        <v>1460.4</v>
      </c>
      <c r="E433" s="150">
        <v>-111.54</v>
      </c>
      <c r="F433" s="150">
        <v>1348.86</v>
      </c>
      <c r="G433" s="150">
        <v>-10.14</v>
      </c>
      <c r="H433" s="151">
        <v>43678</v>
      </c>
      <c r="I433" s="87">
        <v>0</v>
      </c>
      <c r="J433" s="87" t="s">
        <v>401</v>
      </c>
      <c r="K433" s="87" t="s">
        <v>7090</v>
      </c>
      <c r="L433" s="87" t="s">
        <v>3745</v>
      </c>
      <c r="M433" s="56" t="s">
        <v>7091</v>
      </c>
      <c r="N433" s="87" t="s">
        <v>49</v>
      </c>
      <c r="O433" s="56" t="s">
        <v>7092</v>
      </c>
      <c r="P433" s="87">
        <v>2019</v>
      </c>
      <c r="Q433" s="87"/>
      <c r="R433" s="87" t="s">
        <v>4359</v>
      </c>
    </row>
    <row r="434" spans="1:18">
      <c r="A434" s="87" t="s">
        <v>7317</v>
      </c>
      <c r="B434" s="87" t="s">
        <v>7088</v>
      </c>
      <c r="C434" s="87" t="s">
        <v>7089</v>
      </c>
      <c r="D434" s="150">
        <v>1460.4</v>
      </c>
      <c r="E434" s="150">
        <v>-111.54</v>
      </c>
      <c r="F434" s="150">
        <v>1348.86</v>
      </c>
      <c r="G434" s="150">
        <v>-10.14</v>
      </c>
      <c r="H434" s="151">
        <v>43678</v>
      </c>
      <c r="I434" s="87">
        <v>0</v>
      </c>
      <c r="J434" s="87" t="s">
        <v>401</v>
      </c>
      <c r="K434" s="87" t="s">
        <v>7090</v>
      </c>
      <c r="L434" s="87" t="s">
        <v>3745</v>
      </c>
      <c r="M434" s="56" t="s">
        <v>7091</v>
      </c>
      <c r="N434" s="87" t="s">
        <v>49</v>
      </c>
      <c r="O434" s="56" t="s">
        <v>7092</v>
      </c>
      <c r="P434" s="87">
        <v>2019</v>
      </c>
      <c r="Q434" s="87"/>
      <c r="R434" s="87" t="s">
        <v>4359</v>
      </c>
    </row>
    <row r="435" spans="1:18">
      <c r="A435" s="87" t="s">
        <v>7318</v>
      </c>
      <c r="B435" s="87" t="s">
        <v>7088</v>
      </c>
      <c r="C435" s="87" t="s">
        <v>7089</v>
      </c>
      <c r="D435" s="150">
        <v>1460.4</v>
      </c>
      <c r="E435" s="150">
        <v>-111.54</v>
      </c>
      <c r="F435" s="150">
        <v>1348.86</v>
      </c>
      <c r="G435" s="150">
        <v>-10.14</v>
      </c>
      <c r="H435" s="151">
        <v>43678</v>
      </c>
      <c r="I435" s="87">
        <v>0</v>
      </c>
      <c r="J435" s="87" t="s">
        <v>401</v>
      </c>
      <c r="K435" s="87" t="s">
        <v>7090</v>
      </c>
      <c r="L435" s="87" t="s">
        <v>3745</v>
      </c>
      <c r="M435" s="56" t="s">
        <v>7091</v>
      </c>
      <c r="N435" s="87" t="s">
        <v>49</v>
      </c>
      <c r="O435" s="56" t="s">
        <v>7092</v>
      </c>
      <c r="P435" s="87">
        <v>2019</v>
      </c>
      <c r="Q435" s="87"/>
      <c r="R435" s="87" t="s">
        <v>4359</v>
      </c>
    </row>
    <row r="436" spans="1:18">
      <c r="A436" s="87" t="s">
        <v>7319</v>
      </c>
      <c r="B436" s="87" t="s">
        <v>7088</v>
      </c>
      <c r="C436" s="87" t="s">
        <v>7089</v>
      </c>
      <c r="D436" s="150">
        <v>1460.4</v>
      </c>
      <c r="E436" s="150">
        <v>-111.54</v>
      </c>
      <c r="F436" s="150">
        <v>1348.86</v>
      </c>
      <c r="G436" s="150">
        <v>-10.14</v>
      </c>
      <c r="H436" s="151">
        <v>43678</v>
      </c>
      <c r="I436" s="87">
        <v>0</v>
      </c>
      <c r="J436" s="87" t="s">
        <v>401</v>
      </c>
      <c r="K436" s="87" t="s">
        <v>7090</v>
      </c>
      <c r="L436" s="87" t="s">
        <v>3745</v>
      </c>
      <c r="M436" s="56" t="s">
        <v>7091</v>
      </c>
      <c r="N436" s="87" t="s">
        <v>49</v>
      </c>
      <c r="O436" s="56" t="s">
        <v>7092</v>
      </c>
      <c r="P436" s="87">
        <v>2019</v>
      </c>
      <c r="Q436" s="87"/>
      <c r="R436" s="87" t="s">
        <v>4359</v>
      </c>
    </row>
    <row r="437" spans="1:18">
      <c r="A437" s="87" t="s">
        <v>7320</v>
      </c>
      <c r="B437" s="87" t="s">
        <v>7088</v>
      </c>
      <c r="C437" s="87" t="s">
        <v>7089</v>
      </c>
      <c r="D437" s="150">
        <v>1460.4</v>
      </c>
      <c r="E437" s="150">
        <v>-111.54</v>
      </c>
      <c r="F437" s="150">
        <v>1348.86</v>
      </c>
      <c r="G437" s="150">
        <v>-10.14</v>
      </c>
      <c r="H437" s="151">
        <v>43678</v>
      </c>
      <c r="I437" s="87">
        <v>0</v>
      </c>
      <c r="J437" s="87" t="s">
        <v>401</v>
      </c>
      <c r="K437" s="87" t="s">
        <v>7090</v>
      </c>
      <c r="L437" s="87" t="s">
        <v>3745</v>
      </c>
      <c r="M437" s="56" t="s">
        <v>7091</v>
      </c>
      <c r="N437" s="87" t="s">
        <v>49</v>
      </c>
      <c r="O437" s="56" t="s">
        <v>7092</v>
      </c>
      <c r="P437" s="87">
        <v>20192019</v>
      </c>
      <c r="Q437" s="87"/>
      <c r="R437" s="87" t="s">
        <v>4359</v>
      </c>
    </row>
    <row r="438" spans="1:18">
      <c r="A438" s="87" t="s">
        <v>7321</v>
      </c>
      <c r="B438" s="87" t="s">
        <v>7088</v>
      </c>
      <c r="C438" s="87" t="s">
        <v>7089</v>
      </c>
      <c r="D438" s="150">
        <v>1460.4</v>
      </c>
      <c r="E438" s="150">
        <v>-111.54</v>
      </c>
      <c r="F438" s="150">
        <v>1348.86</v>
      </c>
      <c r="G438" s="150">
        <v>-10.14</v>
      </c>
      <c r="H438" s="151">
        <v>43678</v>
      </c>
      <c r="I438" s="87">
        <v>0</v>
      </c>
      <c r="J438" s="87" t="s">
        <v>401</v>
      </c>
      <c r="K438" s="87" t="s">
        <v>7090</v>
      </c>
      <c r="L438" s="87" t="s">
        <v>3745</v>
      </c>
      <c r="M438" s="56" t="s">
        <v>7091</v>
      </c>
      <c r="N438" s="87" t="s">
        <v>49</v>
      </c>
      <c r="O438" s="56" t="s">
        <v>7092</v>
      </c>
      <c r="P438" s="87">
        <v>2019</v>
      </c>
      <c r="Q438" s="87"/>
      <c r="R438" s="87" t="s">
        <v>4359</v>
      </c>
    </row>
    <row r="439" spans="1:18">
      <c r="A439" s="87" t="s">
        <v>7322</v>
      </c>
      <c r="B439" s="87" t="s">
        <v>7088</v>
      </c>
      <c r="C439" s="87" t="s">
        <v>7089</v>
      </c>
      <c r="D439" s="150">
        <v>1718.4</v>
      </c>
      <c r="E439" s="150">
        <v>-131.22999999999999</v>
      </c>
      <c r="F439" s="150">
        <v>1587.17</v>
      </c>
      <c r="G439" s="150">
        <v>-11.93</v>
      </c>
      <c r="H439" s="151">
        <v>43678</v>
      </c>
      <c r="I439" s="87">
        <v>0</v>
      </c>
      <c r="J439" s="87" t="s">
        <v>401</v>
      </c>
      <c r="K439" s="87" t="s">
        <v>7090</v>
      </c>
      <c r="L439" s="87" t="s">
        <v>3745</v>
      </c>
      <c r="M439" s="56" t="s">
        <v>7091</v>
      </c>
      <c r="N439" s="87" t="s">
        <v>49</v>
      </c>
      <c r="O439" s="56" t="s">
        <v>7092</v>
      </c>
      <c r="P439" s="87">
        <v>2019</v>
      </c>
      <c r="Q439" s="87"/>
      <c r="R439" s="87" t="s">
        <v>4359</v>
      </c>
    </row>
    <row r="440" spans="1:18">
      <c r="A440" s="87" t="s">
        <v>7323</v>
      </c>
      <c r="B440" s="87" t="s">
        <v>7088</v>
      </c>
      <c r="C440" s="87" t="s">
        <v>7089</v>
      </c>
      <c r="D440" s="150">
        <v>1718.4</v>
      </c>
      <c r="E440" s="150">
        <v>-131.22999999999999</v>
      </c>
      <c r="F440" s="150">
        <v>1587.17</v>
      </c>
      <c r="G440" s="150">
        <v>-11.93</v>
      </c>
      <c r="H440" s="151">
        <v>43678</v>
      </c>
      <c r="I440" s="87">
        <v>0</v>
      </c>
      <c r="J440" s="87" t="s">
        <v>401</v>
      </c>
      <c r="K440" s="87" t="s">
        <v>7090</v>
      </c>
      <c r="L440" s="87" t="s">
        <v>3745</v>
      </c>
      <c r="M440" s="56" t="s">
        <v>7091</v>
      </c>
      <c r="N440" s="87" t="s">
        <v>49</v>
      </c>
      <c r="O440" s="56" t="s">
        <v>7092</v>
      </c>
      <c r="P440" s="87">
        <v>2019</v>
      </c>
      <c r="Q440" s="87"/>
      <c r="R440" s="87" t="s">
        <v>4359</v>
      </c>
    </row>
    <row r="441" spans="1:18">
      <c r="A441" s="87" t="s">
        <v>7324</v>
      </c>
      <c r="B441" s="87" t="s">
        <v>7088</v>
      </c>
      <c r="C441" s="87" t="s">
        <v>7089</v>
      </c>
      <c r="D441" s="150">
        <v>1460.4</v>
      </c>
      <c r="E441" s="150">
        <v>-111.54</v>
      </c>
      <c r="F441" s="150">
        <v>1348.86</v>
      </c>
      <c r="G441" s="150">
        <v>-10.14</v>
      </c>
      <c r="H441" s="151">
        <v>43678</v>
      </c>
      <c r="I441" s="87">
        <v>0</v>
      </c>
      <c r="J441" s="87" t="s">
        <v>401</v>
      </c>
      <c r="K441" s="87" t="s">
        <v>7090</v>
      </c>
      <c r="L441" s="87" t="s">
        <v>3745</v>
      </c>
      <c r="M441" s="56" t="s">
        <v>7091</v>
      </c>
      <c r="N441" s="87" t="s">
        <v>49</v>
      </c>
      <c r="O441" s="56" t="s">
        <v>7092</v>
      </c>
      <c r="P441" s="87">
        <v>2019</v>
      </c>
      <c r="Q441" s="87"/>
      <c r="R441" s="87" t="s">
        <v>4359</v>
      </c>
    </row>
    <row r="442" spans="1:18">
      <c r="A442" s="87" t="s">
        <v>7325</v>
      </c>
      <c r="B442" s="87" t="s">
        <v>7088</v>
      </c>
      <c r="C442" s="87" t="s">
        <v>7089</v>
      </c>
      <c r="D442" s="150">
        <v>1460.4</v>
      </c>
      <c r="E442" s="150">
        <v>-111.54</v>
      </c>
      <c r="F442" s="150">
        <v>1348.86</v>
      </c>
      <c r="G442" s="150">
        <v>-10.14</v>
      </c>
      <c r="H442" s="151">
        <v>43678</v>
      </c>
      <c r="I442" s="87">
        <v>0</v>
      </c>
      <c r="J442" s="87" t="s">
        <v>401</v>
      </c>
      <c r="K442" s="87" t="s">
        <v>7090</v>
      </c>
      <c r="L442" s="87" t="s">
        <v>3745</v>
      </c>
      <c r="M442" s="56" t="s">
        <v>7091</v>
      </c>
      <c r="N442" s="87" t="s">
        <v>49</v>
      </c>
      <c r="O442" s="56" t="s">
        <v>7092</v>
      </c>
      <c r="P442" s="87">
        <v>2019</v>
      </c>
      <c r="Q442" s="87"/>
      <c r="R442" s="87" t="s">
        <v>4359</v>
      </c>
    </row>
    <row r="443" spans="1:18">
      <c r="A443" s="87" t="s">
        <v>7326</v>
      </c>
      <c r="B443" s="87" t="s">
        <v>7088</v>
      </c>
      <c r="C443" s="87" t="s">
        <v>7089</v>
      </c>
      <c r="D443" s="150">
        <v>1460.4</v>
      </c>
      <c r="E443" s="150">
        <v>-111.54</v>
      </c>
      <c r="F443" s="150">
        <v>1348.86</v>
      </c>
      <c r="G443" s="150">
        <v>-10.14</v>
      </c>
      <c r="H443" s="151">
        <v>43678</v>
      </c>
      <c r="I443" s="87">
        <v>0</v>
      </c>
      <c r="J443" s="87" t="s">
        <v>401</v>
      </c>
      <c r="K443" s="87" t="s">
        <v>7090</v>
      </c>
      <c r="L443" s="87" t="s">
        <v>3745</v>
      </c>
      <c r="M443" s="56" t="s">
        <v>7091</v>
      </c>
      <c r="N443" s="87" t="s">
        <v>49</v>
      </c>
      <c r="O443" s="56" t="s">
        <v>7092</v>
      </c>
      <c r="P443" s="87">
        <v>2019</v>
      </c>
      <c r="Q443" s="87"/>
      <c r="R443" s="87" t="s">
        <v>4359</v>
      </c>
    </row>
    <row r="444" spans="1:18">
      <c r="A444" s="87" t="s">
        <v>7327</v>
      </c>
      <c r="B444" s="87" t="s">
        <v>7088</v>
      </c>
      <c r="C444" s="87" t="s">
        <v>7089</v>
      </c>
      <c r="D444" s="150">
        <v>1460.4</v>
      </c>
      <c r="E444" s="150">
        <v>-111.54</v>
      </c>
      <c r="F444" s="150">
        <v>1348.86</v>
      </c>
      <c r="G444" s="150">
        <v>-10.14</v>
      </c>
      <c r="H444" s="151">
        <v>43678</v>
      </c>
      <c r="I444" s="87">
        <v>0</v>
      </c>
      <c r="J444" s="87" t="s">
        <v>401</v>
      </c>
      <c r="K444" s="87" t="s">
        <v>7090</v>
      </c>
      <c r="L444" s="87" t="s">
        <v>3745</v>
      </c>
      <c r="M444" s="56" t="s">
        <v>7091</v>
      </c>
      <c r="N444" s="87" t="s">
        <v>49</v>
      </c>
      <c r="O444" s="56" t="s">
        <v>7092</v>
      </c>
      <c r="P444" s="87">
        <v>2019</v>
      </c>
      <c r="Q444" s="87"/>
      <c r="R444" s="87" t="s">
        <v>4359</v>
      </c>
    </row>
    <row r="445" spans="1:18">
      <c r="A445" s="87" t="s">
        <v>7328</v>
      </c>
      <c r="B445" s="87" t="s">
        <v>7088</v>
      </c>
      <c r="C445" s="87" t="s">
        <v>7089</v>
      </c>
      <c r="D445" s="150">
        <v>1718.4</v>
      </c>
      <c r="E445" s="150">
        <v>-131.22999999999999</v>
      </c>
      <c r="F445" s="150">
        <v>1587.17</v>
      </c>
      <c r="G445" s="150">
        <v>-11.93</v>
      </c>
      <c r="H445" s="151">
        <v>43678</v>
      </c>
      <c r="I445" s="87">
        <v>0</v>
      </c>
      <c r="J445" s="87" t="s">
        <v>401</v>
      </c>
      <c r="K445" s="87" t="s">
        <v>7090</v>
      </c>
      <c r="L445" s="87" t="s">
        <v>3745</v>
      </c>
      <c r="M445" s="56" t="s">
        <v>7091</v>
      </c>
      <c r="N445" s="87" t="s">
        <v>49</v>
      </c>
      <c r="O445" s="56" t="s">
        <v>7092</v>
      </c>
      <c r="P445" s="87">
        <v>2019</v>
      </c>
      <c r="Q445" s="87"/>
      <c r="R445" s="87" t="s">
        <v>4359</v>
      </c>
    </row>
    <row r="446" spans="1:18">
      <c r="A446" s="87" t="s">
        <v>7329</v>
      </c>
      <c r="B446" s="87" t="s">
        <v>7088</v>
      </c>
      <c r="C446" s="87" t="s">
        <v>7089</v>
      </c>
      <c r="D446" s="150">
        <v>1460.4</v>
      </c>
      <c r="E446" s="150">
        <v>-111.54</v>
      </c>
      <c r="F446" s="150">
        <v>1348.86</v>
      </c>
      <c r="G446" s="150">
        <v>-10.14</v>
      </c>
      <c r="H446" s="151">
        <v>43678</v>
      </c>
      <c r="I446" s="87">
        <v>0</v>
      </c>
      <c r="J446" s="87" t="s">
        <v>401</v>
      </c>
      <c r="K446" s="87" t="s">
        <v>7090</v>
      </c>
      <c r="L446" s="87" t="s">
        <v>3745</v>
      </c>
      <c r="M446" s="56" t="s">
        <v>7091</v>
      </c>
      <c r="N446" s="87" t="s">
        <v>49</v>
      </c>
      <c r="O446" s="56" t="s">
        <v>7092</v>
      </c>
      <c r="P446" s="87">
        <v>2019</v>
      </c>
      <c r="Q446" s="87"/>
      <c r="R446" s="87" t="s">
        <v>4359</v>
      </c>
    </row>
    <row r="447" spans="1:18">
      <c r="A447" s="87" t="s">
        <v>7330</v>
      </c>
      <c r="B447" s="87" t="s">
        <v>7088</v>
      </c>
      <c r="C447" s="87" t="s">
        <v>7089</v>
      </c>
      <c r="D447" s="150">
        <v>1460.4</v>
      </c>
      <c r="E447" s="150">
        <v>-111.54</v>
      </c>
      <c r="F447" s="150">
        <v>1348.86</v>
      </c>
      <c r="G447" s="150">
        <v>-10.14</v>
      </c>
      <c r="H447" s="151">
        <v>43678</v>
      </c>
      <c r="I447" s="87">
        <v>0</v>
      </c>
      <c r="J447" s="87" t="s">
        <v>401</v>
      </c>
      <c r="K447" s="87" t="s">
        <v>7090</v>
      </c>
      <c r="L447" s="87" t="s">
        <v>3745</v>
      </c>
      <c r="M447" s="56" t="s">
        <v>7091</v>
      </c>
      <c r="N447" s="87" t="s">
        <v>49</v>
      </c>
      <c r="O447" s="56" t="s">
        <v>7092</v>
      </c>
      <c r="P447" s="87">
        <v>2019</v>
      </c>
      <c r="Q447" s="87"/>
      <c r="R447" s="87" t="s">
        <v>4359</v>
      </c>
    </row>
    <row r="448" spans="1:18">
      <c r="A448" s="87" t="s">
        <v>7331</v>
      </c>
      <c r="B448" s="87" t="s">
        <v>7088</v>
      </c>
      <c r="C448" s="87" t="s">
        <v>7089</v>
      </c>
      <c r="D448" s="150">
        <v>1460.4</v>
      </c>
      <c r="E448" s="150">
        <v>-111.54</v>
      </c>
      <c r="F448" s="150">
        <v>1348.86</v>
      </c>
      <c r="G448" s="150">
        <v>-10.14</v>
      </c>
      <c r="H448" s="151">
        <v>43678</v>
      </c>
      <c r="I448" s="87">
        <v>0</v>
      </c>
      <c r="J448" s="87" t="s">
        <v>401</v>
      </c>
      <c r="K448" s="87" t="s">
        <v>7090</v>
      </c>
      <c r="L448" s="87" t="s">
        <v>3744</v>
      </c>
      <c r="M448" s="56" t="s">
        <v>7091</v>
      </c>
      <c r="N448" s="87" t="s">
        <v>49</v>
      </c>
      <c r="O448" s="56" t="s">
        <v>7092</v>
      </c>
      <c r="P448" s="87">
        <v>2019</v>
      </c>
      <c r="Q448" s="87"/>
      <c r="R448" s="87" t="s">
        <v>4359</v>
      </c>
    </row>
    <row r="449" spans="1:18">
      <c r="A449" s="87" t="s">
        <v>7332</v>
      </c>
      <c r="B449" s="87" t="s">
        <v>7088</v>
      </c>
      <c r="C449" s="87" t="s">
        <v>7089</v>
      </c>
      <c r="D449" s="150">
        <v>1460.4</v>
      </c>
      <c r="E449" s="150">
        <v>-111.54</v>
      </c>
      <c r="F449" s="150">
        <v>1348.86</v>
      </c>
      <c r="G449" s="150">
        <v>-10.14</v>
      </c>
      <c r="H449" s="151">
        <v>43678</v>
      </c>
      <c r="I449" s="87">
        <v>0</v>
      </c>
      <c r="J449" s="87" t="s">
        <v>401</v>
      </c>
      <c r="K449" s="87" t="s">
        <v>7090</v>
      </c>
      <c r="L449" s="87" t="s">
        <v>3744</v>
      </c>
      <c r="M449" s="56" t="s">
        <v>7091</v>
      </c>
      <c r="N449" s="87" t="s">
        <v>49</v>
      </c>
      <c r="O449" s="56" t="s">
        <v>7092</v>
      </c>
      <c r="P449" s="87">
        <v>2019</v>
      </c>
      <c r="Q449" s="87"/>
      <c r="R449" s="87" t="s">
        <v>4359</v>
      </c>
    </row>
    <row r="450" spans="1:18">
      <c r="A450" s="87" t="s">
        <v>7333</v>
      </c>
      <c r="B450" s="87" t="s">
        <v>7088</v>
      </c>
      <c r="C450" s="87" t="s">
        <v>7089</v>
      </c>
      <c r="D450" s="150">
        <v>1460.4</v>
      </c>
      <c r="E450" s="150">
        <v>-111.54</v>
      </c>
      <c r="F450" s="150">
        <v>1348.86</v>
      </c>
      <c r="G450" s="150">
        <v>-10.14</v>
      </c>
      <c r="H450" s="151">
        <v>43678</v>
      </c>
      <c r="I450" s="87">
        <v>0</v>
      </c>
      <c r="J450" s="87" t="s">
        <v>401</v>
      </c>
      <c r="K450" s="87" t="s">
        <v>7090</v>
      </c>
      <c r="L450" s="87" t="s">
        <v>3744</v>
      </c>
      <c r="M450" s="56" t="s">
        <v>7091</v>
      </c>
      <c r="N450" s="87" t="s">
        <v>49</v>
      </c>
      <c r="O450" s="56" t="s">
        <v>7092</v>
      </c>
      <c r="P450" s="87">
        <v>2019</v>
      </c>
      <c r="Q450" s="87"/>
      <c r="R450" s="87" t="s">
        <v>4359</v>
      </c>
    </row>
    <row r="451" spans="1:18">
      <c r="A451" s="87" t="s">
        <v>7334</v>
      </c>
      <c r="B451" s="87" t="s">
        <v>7088</v>
      </c>
      <c r="C451" s="87" t="s">
        <v>7089</v>
      </c>
      <c r="D451" s="150">
        <v>1460.4</v>
      </c>
      <c r="E451" s="150">
        <v>-111.54</v>
      </c>
      <c r="F451" s="150">
        <v>1348.86</v>
      </c>
      <c r="G451" s="150">
        <v>-10.14</v>
      </c>
      <c r="H451" s="151">
        <v>43678</v>
      </c>
      <c r="I451" s="87">
        <v>0</v>
      </c>
      <c r="J451" s="87" t="s">
        <v>401</v>
      </c>
      <c r="K451" s="87" t="s">
        <v>7090</v>
      </c>
      <c r="L451" s="87" t="s">
        <v>3744</v>
      </c>
      <c r="M451" s="56" t="s">
        <v>7091</v>
      </c>
      <c r="N451" s="87" t="s">
        <v>49</v>
      </c>
      <c r="O451" s="56" t="s">
        <v>7092</v>
      </c>
      <c r="P451" s="87">
        <v>2019</v>
      </c>
      <c r="Q451" s="87"/>
      <c r="R451" s="87" t="s">
        <v>4359</v>
      </c>
    </row>
    <row r="452" spans="1:18">
      <c r="A452" s="87" t="s">
        <v>7335</v>
      </c>
      <c r="B452" s="87" t="s">
        <v>7088</v>
      </c>
      <c r="C452" s="87" t="s">
        <v>7089</v>
      </c>
      <c r="D452" s="150">
        <v>1460.4</v>
      </c>
      <c r="E452" s="150">
        <v>-111.54</v>
      </c>
      <c r="F452" s="150">
        <v>1348.86</v>
      </c>
      <c r="G452" s="150">
        <v>-10.14</v>
      </c>
      <c r="H452" s="151">
        <v>43678</v>
      </c>
      <c r="I452" s="87">
        <v>0</v>
      </c>
      <c r="J452" s="87" t="s">
        <v>401</v>
      </c>
      <c r="K452" s="87" t="s">
        <v>7090</v>
      </c>
      <c r="L452" s="87" t="s">
        <v>3744</v>
      </c>
      <c r="M452" s="56" t="s">
        <v>7091</v>
      </c>
      <c r="N452" s="87" t="s">
        <v>49</v>
      </c>
      <c r="O452" s="56" t="s">
        <v>7092</v>
      </c>
      <c r="P452" s="87">
        <v>2019</v>
      </c>
      <c r="Q452" s="87"/>
      <c r="R452" s="87" t="s">
        <v>4359</v>
      </c>
    </row>
    <row r="453" spans="1:18">
      <c r="A453" s="87" t="s">
        <v>7336</v>
      </c>
      <c r="B453" s="87" t="s">
        <v>7088</v>
      </c>
      <c r="C453" s="87" t="s">
        <v>7089</v>
      </c>
      <c r="D453" s="150">
        <v>1718.4</v>
      </c>
      <c r="E453" s="150">
        <v>-131.22999999999999</v>
      </c>
      <c r="F453" s="150">
        <v>1587.17</v>
      </c>
      <c r="G453" s="150">
        <v>-11.93</v>
      </c>
      <c r="H453" s="151">
        <v>43678</v>
      </c>
      <c r="I453" s="87">
        <v>0</v>
      </c>
      <c r="J453" s="87" t="s">
        <v>401</v>
      </c>
      <c r="K453" s="87" t="s">
        <v>7090</v>
      </c>
      <c r="L453" s="87" t="s">
        <v>3744</v>
      </c>
      <c r="M453" s="56" t="s">
        <v>7091</v>
      </c>
      <c r="N453" s="87" t="s">
        <v>49</v>
      </c>
      <c r="O453" s="56" t="s">
        <v>7092</v>
      </c>
      <c r="P453" s="87">
        <v>2019</v>
      </c>
      <c r="Q453" s="87"/>
      <c r="R453" s="87" t="s">
        <v>4359</v>
      </c>
    </row>
    <row r="454" spans="1:18">
      <c r="A454" s="87" t="s">
        <v>7337</v>
      </c>
      <c r="B454" s="87" t="s">
        <v>7088</v>
      </c>
      <c r="C454" s="87" t="s">
        <v>7089</v>
      </c>
      <c r="D454" s="150">
        <v>1718.4</v>
      </c>
      <c r="E454" s="150">
        <v>-131.22999999999999</v>
      </c>
      <c r="F454" s="150">
        <v>1587.17</v>
      </c>
      <c r="G454" s="150">
        <v>-11.93</v>
      </c>
      <c r="H454" s="151">
        <v>43678</v>
      </c>
      <c r="I454" s="87">
        <v>0</v>
      </c>
      <c r="J454" s="87" t="s">
        <v>401</v>
      </c>
      <c r="K454" s="87" t="s">
        <v>7090</v>
      </c>
      <c r="L454" s="87" t="s">
        <v>3744</v>
      </c>
      <c r="M454" s="56" t="s">
        <v>7091</v>
      </c>
      <c r="N454" s="87" t="s">
        <v>49</v>
      </c>
      <c r="O454" s="56" t="s">
        <v>7092</v>
      </c>
      <c r="P454" s="87">
        <v>2019</v>
      </c>
      <c r="Q454" s="87"/>
      <c r="R454" s="87" t="s">
        <v>4359</v>
      </c>
    </row>
    <row r="455" spans="1:18">
      <c r="A455" s="87" t="s">
        <v>7338</v>
      </c>
      <c r="B455" s="87" t="s">
        <v>7088</v>
      </c>
      <c r="C455" s="87" t="s">
        <v>7089</v>
      </c>
      <c r="D455" s="150">
        <v>1460.4</v>
      </c>
      <c r="E455" s="150">
        <v>-111.54</v>
      </c>
      <c r="F455" s="150">
        <v>1348.86</v>
      </c>
      <c r="G455" s="150">
        <v>-10.14</v>
      </c>
      <c r="H455" s="151">
        <v>43678</v>
      </c>
      <c r="I455" s="87">
        <v>0</v>
      </c>
      <c r="J455" s="87" t="s">
        <v>401</v>
      </c>
      <c r="K455" s="87" t="s">
        <v>7090</v>
      </c>
      <c r="L455" s="87" t="s">
        <v>3744</v>
      </c>
      <c r="M455" s="56" t="s">
        <v>7091</v>
      </c>
      <c r="N455" s="87" t="s">
        <v>49</v>
      </c>
      <c r="O455" s="56" t="s">
        <v>7092</v>
      </c>
      <c r="P455" s="87">
        <v>2019</v>
      </c>
      <c r="Q455" s="87"/>
      <c r="R455" s="87" t="s">
        <v>4359</v>
      </c>
    </row>
    <row r="456" spans="1:18">
      <c r="A456" s="87" t="s">
        <v>7339</v>
      </c>
      <c r="B456" s="87" t="s">
        <v>7088</v>
      </c>
      <c r="C456" s="87" t="s">
        <v>7089</v>
      </c>
      <c r="D456" s="150">
        <v>1460.4</v>
      </c>
      <c r="E456" s="150">
        <v>-111.54</v>
      </c>
      <c r="F456" s="150">
        <v>1348.86</v>
      </c>
      <c r="G456" s="150">
        <v>-10.14</v>
      </c>
      <c r="H456" s="151">
        <v>43678</v>
      </c>
      <c r="I456" s="87">
        <v>0</v>
      </c>
      <c r="J456" s="87" t="s">
        <v>401</v>
      </c>
      <c r="K456" s="87" t="s">
        <v>7090</v>
      </c>
      <c r="L456" s="87" t="s">
        <v>3744</v>
      </c>
      <c r="M456" s="56" t="s">
        <v>7091</v>
      </c>
      <c r="N456" s="87" t="s">
        <v>49</v>
      </c>
      <c r="O456" s="56" t="s">
        <v>7092</v>
      </c>
      <c r="P456" s="87">
        <v>2019</v>
      </c>
      <c r="Q456" s="87"/>
      <c r="R456" s="87" t="s">
        <v>4359</v>
      </c>
    </row>
    <row r="457" spans="1:18">
      <c r="A457" s="87" t="s">
        <v>7340</v>
      </c>
      <c r="B457" s="87" t="s">
        <v>7088</v>
      </c>
      <c r="C457" s="87" t="s">
        <v>7089</v>
      </c>
      <c r="D457" s="150">
        <v>1718.4</v>
      </c>
      <c r="E457" s="150">
        <v>-131.22999999999999</v>
      </c>
      <c r="F457" s="150">
        <v>1587.17</v>
      </c>
      <c r="G457" s="150">
        <v>-11.93</v>
      </c>
      <c r="H457" s="151">
        <v>43678</v>
      </c>
      <c r="I457" s="87">
        <v>0</v>
      </c>
      <c r="J457" s="87" t="s">
        <v>401</v>
      </c>
      <c r="K457" s="87" t="s">
        <v>7090</v>
      </c>
      <c r="L457" s="87" t="s">
        <v>3744</v>
      </c>
      <c r="M457" s="56" t="s">
        <v>7091</v>
      </c>
      <c r="N457" s="87" t="s">
        <v>49</v>
      </c>
      <c r="O457" s="56" t="s">
        <v>7092</v>
      </c>
      <c r="P457" s="87">
        <v>2019</v>
      </c>
      <c r="Q457" s="87"/>
      <c r="R457" s="87" t="s">
        <v>4359</v>
      </c>
    </row>
    <row r="458" spans="1:18">
      <c r="A458" s="87" t="s">
        <v>7341</v>
      </c>
      <c r="B458" s="87" t="s">
        <v>7088</v>
      </c>
      <c r="C458" s="87" t="s">
        <v>7089</v>
      </c>
      <c r="D458" s="150">
        <v>1460.4</v>
      </c>
      <c r="E458" s="150">
        <v>-111.54</v>
      </c>
      <c r="F458" s="150">
        <v>1348.86</v>
      </c>
      <c r="G458" s="150">
        <v>-10.14</v>
      </c>
      <c r="H458" s="151">
        <v>43678</v>
      </c>
      <c r="I458" s="87">
        <v>0</v>
      </c>
      <c r="J458" s="87" t="s">
        <v>401</v>
      </c>
      <c r="K458" s="87" t="s">
        <v>7090</v>
      </c>
      <c r="L458" s="87" t="s">
        <v>3744</v>
      </c>
      <c r="M458" s="56" t="s">
        <v>7091</v>
      </c>
      <c r="N458" s="87" t="s">
        <v>49</v>
      </c>
      <c r="O458" s="56" t="s">
        <v>7092</v>
      </c>
      <c r="P458" s="87">
        <v>2019</v>
      </c>
      <c r="Q458" s="87"/>
      <c r="R458" s="87" t="s">
        <v>4359</v>
      </c>
    </row>
    <row r="459" spans="1:18">
      <c r="A459" s="87" t="s">
        <v>7342</v>
      </c>
      <c r="B459" s="87" t="s">
        <v>7088</v>
      </c>
      <c r="C459" s="87" t="s">
        <v>7089</v>
      </c>
      <c r="D459" s="150">
        <v>1718.4</v>
      </c>
      <c r="E459" s="150">
        <v>-131.22999999999999</v>
      </c>
      <c r="F459" s="150">
        <v>1587.17</v>
      </c>
      <c r="G459" s="150">
        <v>-11.93</v>
      </c>
      <c r="H459" s="151">
        <v>43678</v>
      </c>
      <c r="I459" s="87">
        <v>0</v>
      </c>
      <c r="J459" s="87" t="s">
        <v>401</v>
      </c>
      <c r="K459" s="87" t="s">
        <v>7090</v>
      </c>
      <c r="L459" s="87" t="s">
        <v>3744</v>
      </c>
      <c r="M459" s="56" t="s">
        <v>7091</v>
      </c>
      <c r="N459" s="87" t="s">
        <v>49</v>
      </c>
      <c r="O459" s="56" t="s">
        <v>7092</v>
      </c>
      <c r="P459" s="87">
        <v>2019</v>
      </c>
      <c r="Q459" s="87"/>
      <c r="R459" s="87" t="s">
        <v>4359</v>
      </c>
    </row>
    <row r="460" spans="1:18">
      <c r="A460" s="87" t="s">
        <v>7343</v>
      </c>
      <c r="B460" s="87" t="s">
        <v>7088</v>
      </c>
      <c r="C460" s="87" t="s">
        <v>7089</v>
      </c>
      <c r="D460" s="150">
        <v>1718.4</v>
      </c>
      <c r="E460" s="150">
        <v>-131.22999999999999</v>
      </c>
      <c r="F460" s="150">
        <v>1587.17</v>
      </c>
      <c r="G460" s="150">
        <v>-11.93</v>
      </c>
      <c r="H460" s="151">
        <v>43678</v>
      </c>
      <c r="I460" s="87">
        <v>0</v>
      </c>
      <c r="J460" s="87" t="s">
        <v>401</v>
      </c>
      <c r="K460" s="87" t="s">
        <v>7090</v>
      </c>
      <c r="L460" s="87" t="s">
        <v>3744</v>
      </c>
      <c r="M460" s="56" t="s">
        <v>7091</v>
      </c>
      <c r="N460" s="87" t="s">
        <v>49</v>
      </c>
      <c r="O460" s="56" t="s">
        <v>7092</v>
      </c>
      <c r="P460" s="87">
        <v>2019</v>
      </c>
      <c r="Q460" s="87"/>
      <c r="R460" s="87" t="s">
        <v>4359</v>
      </c>
    </row>
    <row r="461" spans="1:18">
      <c r="A461" s="87" t="s">
        <v>7344</v>
      </c>
      <c r="B461" s="87" t="s">
        <v>7088</v>
      </c>
      <c r="C461" s="87" t="s">
        <v>7089</v>
      </c>
      <c r="D461" s="150">
        <v>1460.4</v>
      </c>
      <c r="E461" s="150">
        <v>-111.54</v>
      </c>
      <c r="F461" s="150">
        <v>1348.86</v>
      </c>
      <c r="G461" s="150">
        <v>-10.14</v>
      </c>
      <c r="H461" s="151">
        <v>43678</v>
      </c>
      <c r="I461" s="87">
        <v>0</v>
      </c>
      <c r="J461" s="87" t="s">
        <v>401</v>
      </c>
      <c r="K461" s="87" t="s">
        <v>7090</v>
      </c>
      <c r="L461" s="87" t="s">
        <v>3744</v>
      </c>
      <c r="M461" s="56" t="s">
        <v>7091</v>
      </c>
      <c r="N461" s="87" t="s">
        <v>49</v>
      </c>
      <c r="O461" s="56" t="s">
        <v>7092</v>
      </c>
      <c r="P461" s="87">
        <v>2019</v>
      </c>
      <c r="Q461" s="87"/>
      <c r="R461" s="87" t="s">
        <v>4359</v>
      </c>
    </row>
    <row r="462" spans="1:18">
      <c r="A462" s="87" t="s">
        <v>7345</v>
      </c>
      <c r="B462" s="87" t="s">
        <v>7088</v>
      </c>
      <c r="C462" s="87" t="s">
        <v>7089</v>
      </c>
      <c r="D462" s="150">
        <v>1718.4</v>
      </c>
      <c r="E462" s="150">
        <v>-131.22999999999999</v>
      </c>
      <c r="F462" s="150">
        <v>1587.17</v>
      </c>
      <c r="G462" s="150">
        <v>-11.93</v>
      </c>
      <c r="H462" s="151">
        <v>43678</v>
      </c>
      <c r="I462" s="87">
        <v>0</v>
      </c>
      <c r="J462" s="87" t="s">
        <v>401</v>
      </c>
      <c r="K462" s="87" t="s">
        <v>7090</v>
      </c>
      <c r="L462" s="87" t="s">
        <v>3744</v>
      </c>
      <c r="M462" s="56" t="s">
        <v>7091</v>
      </c>
      <c r="N462" s="87" t="s">
        <v>49</v>
      </c>
      <c r="O462" s="56" t="s">
        <v>7092</v>
      </c>
      <c r="P462" s="87">
        <v>2019</v>
      </c>
      <c r="Q462" s="87"/>
      <c r="R462" s="87" t="s">
        <v>4359</v>
      </c>
    </row>
    <row r="463" spans="1:18">
      <c r="A463" s="87" t="s">
        <v>7346</v>
      </c>
      <c r="B463" s="87" t="s">
        <v>7088</v>
      </c>
      <c r="C463" s="87" t="s">
        <v>7089</v>
      </c>
      <c r="D463" s="150">
        <v>1460.4</v>
      </c>
      <c r="E463" s="150">
        <v>-111.54</v>
      </c>
      <c r="F463" s="150">
        <v>1348.86</v>
      </c>
      <c r="G463" s="150">
        <v>-10.14</v>
      </c>
      <c r="H463" s="151">
        <v>43678</v>
      </c>
      <c r="I463" s="87">
        <v>0</v>
      </c>
      <c r="J463" s="87" t="s">
        <v>401</v>
      </c>
      <c r="K463" s="87" t="s">
        <v>7090</v>
      </c>
      <c r="L463" s="87" t="s">
        <v>3744</v>
      </c>
      <c r="M463" s="56" t="s">
        <v>7091</v>
      </c>
      <c r="N463" s="87" t="s">
        <v>49</v>
      </c>
      <c r="O463" s="56" t="s">
        <v>7092</v>
      </c>
      <c r="P463" s="87">
        <v>2019</v>
      </c>
      <c r="Q463" s="87"/>
      <c r="R463" s="87" t="s">
        <v>4359</v>
      </c>
    </row>
    <row r="464" spans="1:18">
      <c r="A464" s="87" t="s">
        <v>7347</v>
      </c>
      <c r="B464" s="87" t="s">
        <v>7088</v>
      </c>
      <c r="C464" s="87" t="s">
        <v>7089</v>
      </c>
      <c r="D464" s="150">
        <v>1718.4</v>
      </c>
      <c r="E464" s="150">
        <v>-131.22999999999999</v>
      </c>
      <c r="F464" s="150">
        <v>1587.17</v>
      </c>
      <c r="G464" s="150">
        <v>-11.93</v>
      </c>
      <c r="H464" s="151">
        <v>43678</v>
      </c>
      <c r="I464" s="87">
        <v>0</v>
      </c>
      <c r="J464" s="87" t="s">
        <v>401</v>
      </c>
      <c r="K464" s="87" t="s">
        <v>7090</v>
      </c>
      <c r="L464" s="87" t="s">
        <v>3744</v>
      </c>
      <c r="M464" s="56" t="s">
        <v>7091</v>
      </c>
      <c r="N464" s="87" t="s">
        <v>49</v>
      </c>
      <c r="O464" s="56" t="s">
        <v>7092</v>
      </c>
      <c r="P464" s="87">
        <v>2019</v>
      </c>
      <c r="Q464" s="87"/>
      <c r="R464" s="87" t="s">
        <v>4359</v>
      </c>
    </row>
    <row r="465" spans="1:18">
      <c r="A465" s="87" t="s">
        <v>7348</v>
      </c>
      <c r="B465" s="87" t="s">
        <v>7088</v>
      </c>
      <c r="C465" s="87" t="s">
        <v>7089</v>
      </c>
      <c r="D465" s="150">
        <v>1460.4</v>
      </c>
      <c r="E465" s="150">
        <v>-111.54</v>
      </c>
      <c r="F465" s="150">
        <v>1348.86</v>
      </c>
      <c r="G465" s="150">
        <v>-10.14</v>
      </c>
      <c r="H465" s="151">
        <v>43678</v>
      </c>
      <c r="I465" s="87">
        <v>0</v>
      </c>
      <c r="J465" s="87" t="s">
        <v>401</v>
      </c>
      <c r="K465" s="87" t="s">
        <v>7090</v>
      </c>
      <c r="L465" s="87" t="s">
        <v>3744</v>
      </c>
      <c r="M465" s="56" t="s">
        <v>7091</v>
      </c>
      <c r="N465" s="87" t="s">
        <v>49</v>
      </c>
      <c r="O465" s="56" t="s">
        <v>7092</v>
      </c>
      <c r="P465" s="87">
        <v>2019</v>
      </c>
      <c r="Q465" s="87"/>
      <c r="R465" s="87" t="s">
        <v>4359</v>
      </c>
    </row>
    <row r="466" spans="1:18">
      <c r="A466" s="87" t="s">
        <v>7349</v>
      </c>
      <c r="B466" s="87" t="s">
        <v>7088</v>
      </c>
      <c r="C466" s="87" t="s">
        <v>7089</v>
      </c>
      <c r="D466" s="150">
        <v>1460.4</v>
      </c>
      <c r="E466" s="150">
        <v>-111.54</v>
      </c>
      <c r="F466" s="150">
        <v>1348.86</v>
      </c>
      <c r="G466" s="150">
        <v>-10.14</v>
      </c>
      <c r="H466" s="151">
        <v>43678</v>
      </c>
      <c r="I466" s="87">
        <v>0</v>
      </c>
      <c r="J466" s="87" t="s">
        <v>401</v>
      </c>
      <c r="K466" s="87" t="s">
        <v>7090</v>
      </c>
      <c r="L466" s="87" t="s">
        <v>3744</v>
      </c>
      <c r="M466" s="56" t="s">
        <v>7091</v>
      </c>
      <c r="N466" s="87" t="s">
        <v>49</v>
      </c>
      <c r="O466" s="56" t="s">
        <v>7092</v>
      </c>
      <c r="P466" s="87">
        <v>2019</v>
      </c>
      <c r="Q466" s="87"/>
      <c r="R466" s="87" t="s">
        <v>4359</v>
      </c>
    </row>
    <row r="467" spans="1:18">
      <c r="A467" s="87" t="s">
        <v>7350</v>
      </c>
      <c r="B467" s="87" t="s">
        <v>7088</v>
      </c>
      <c r="C467" s="87" t="s">
        <v>7089</v>
      </c>
      <c r="D467" s="150">
        <v>1460.4</v>
      </c>
      <c r="E467" s="150">
        <v>-111.54</v>
      </c>
      <c r="F467" s="150">
        <v>1348.86</v>
      </c>
      <c r="G467" s="150">
        <v>-10.14</v>
      </c>
      <c r="H467" s="151">
        <v>43678</v>
      </c>
      <c r="I467" s="87">
        <v>0</v>
      </c>
      <c r="J467" s="87" t="s">
        <v>401</v>
      </c>
      <c r="K467" s="87" t="s">
        <v>7090</v>
      </c>
      <c r="L467" s="87" t="s">
        <v>3744</v>
      </c>
      <c r="M467" s="56" t="s">
        <v>7091</v>
      </c>
      <c r="N467" s="87" t="s">
        <v>49</v>
      </c>
      <c r="O467" s="56" t="s">
        <v>7092</v>
      </c>
      <c r="P467" s="87">
        <v>2019</v>
      </c>
      <c r="Q467" s="87"/>
      <c r="R467" s="87" t="s">
        <v>4359</v>
      </c>
    </row>
    <row r="468" spans="1:18">
      <c r="A468" s="87" t="s">
        <v>7351</v>
      </c>
      <c r="B468" s="87" t="s">
        <v>7088</v>
      </c>
      <c r="C468" s="87" t="s">
        <v>7089</v>
      </c>
      <c r="D468" s="150">
        <v>1460.4</v>
      </c>
      <c r="E468" s="150">
        <v>-111.54</v>
      </c>
      <c r="F468" s="150">
        <v>1348.86</v>
      </c>
      <c r="G468" s="150">
        <v>-10.14</v>
      </c>
      <c r="H468" s="151">
        <v>43678</v>
      </c>
      <c r="I468" s="87">
        <v>0</v>
      </c>
      <c r="J468" s="87" t="s">
        <v>1087</v>
      </c>
      <c r="K468" s="87" t="s">
        <v>7090</v>
      </c>
      <c r="L468" s="87" t="s">
        <v>4115</v>
      </c>
      <c r="M468" s="56" t="s">
        <v>7091</v>
      </c>
      <c r="N468" s="87" t="s">
        <v>71</v>
      </c>
      <c r="O468" s="56" t="s">
        <v>7092</v>
      </c>
      <c r="P468" s="87">
        <v>2019</v>
      </c>
      <c r="Q468" s="87"/>
      <c r="R468" s="87" t="s">
        <v>4359</v>
      </c>
    </row>
    <row r="469" spans="1:18">
      <c r="A469" s="87" t="s">
        <v>7352</v>
      </c>
      <c r="B469" s="87" t="s">
        <v>7088</v>
      </c>
      <c r="C469" s="87" t="s">
        <v>7089</v>
      </c>
      <c r="D469" s="150">
        <v>1718.4</v>
      </c>
      <c r="E469" s="150">
        <v>-131.22999999999999</v>
      </c>
      <c r="F469" s="150">
        <v>1587.17</v>
      </c>
      <c r="G469" s="150">
        <v>-11.93</v>
      </c>
      <c r="H469" s="151">
        <v>43678</v>
      </c>
      <c r="I469" s="87">
        <v>0</v>
      </c>
      <c r="J469" s="87" t="s">
        <v>1087</v>
      </c>
      <c r="K469" s="87" t="s">
        <v>7090</v>
      </c>
      <c r="L469" s="87" t="s">
        <v>4115</v>
      </c>
      <c r="M469" s="56" t="s">
        <v>7091</v>
      </c>
      <c r="N469" s="87" t="s">
        <v>71</v>
      </c>
      <c r="O469" s="56" t="s">
        <v>7092</v>
      </c>
      <c r="P469" s="87">
        <v>2019</v>
      </c>
      <c r="Q469" s="87"/>
      <c r="R469" s="87" t="s">
        <v>4359</v>
      </c>
    </row>
    <row r="470" spans="1:18">
      <c r="A470" s="87" t="s">
        <v>7353</v>
      </c>
      <c r="B470" s="87" t="s">
        <v>7088</v>
      </c>
      <c r="C470" s="87" t="s">
        <v>7089</v>
      </c>
      <c r="D470" s="150">
        <v>1460.4</v>
      </c>
      <c r="E470" s="150">
        <v>-111.54</v>
      </c>
      <c r="F470" s="150">
        <v>1348.86</v>
      </c>
      <c r="G470" s="150">
        <v>-10.14</v>
      </c>
      <c r="H470" s="151">
        <v>43678</v>
      </c>
      <c r="I470" s="87">
        <v>0</v>
      </c>
      <c r="J470" s="87" t="s">
        <v>1087</v>
      </c>
      <c r="K470" s="87" t="s">
        <v>7090</v>
      </c>
      <c r="L470" s="87" t="s">
        <v>4115</v>
      </c>
      <c r="M470" s="56" t="s">
        <v>7091</v>
      </c>
      <c r="N470" s="87" t="s">
        <v>71</v>
      </c>
      <c r="O470" s="56" t="s">
        <v>7092</v>
      </c>
      <c r="P470" s="87">
        <v>2019</v>
      </c>
      <c r="Q470" s="87"/>
      <c r="R470" s="87" t="s">
        <v>4359</v>
      </c>
    </row>
    <row r="471" spans="1:18">
      <c r="A471" s="87" t="s">
        <v>7354</v>
      </c>
      <c r="B471" s="87" t="s">
        <v>7088</v>
      </c>
      <c r="C471" s="87" t="s">
        <v>7089</v>
      </c>
      <c r="D471" s="150">
        <v>1718.4</v>
      </c>
      <c r="E471" s="150">
        <v>-131.22999999999999</v>
      </c>
      <c r="F471" s="150">
        <v>1587.17</v>
      </c>
      <c r="G471" s="150">
        <v>-11.93</v>
      </c>
      <c r="H471" s="151">
        <v>43678</v>
      </c>
      <c r="I471" s="87">
        <v>0</v>
      </c>
      <c r="J471" s="87" t="s">
        <v>1087</v>
      </c>
      <c r="K471" s="87" t="s">
        <v>7090</v>
      </c>
      <c r="L471" s="87" t="s">
        <v>4115</v>
      </c>
      <c r="M471" s="56" t="s">
        <v>7091</v>
      </c>
      <c r="N471" s="87" t="s">
        <v>71</v>
      </c>
      <c r="O471" s="56" t="s">
        <v>7092</v>
      </c>
      <c r="P471" s="87">
        <v>2019</v>
      </c>
      <c r="Q471" s="87"/>
      <c r="R471" s="87" t="s">
        <v>4359</v>
      </c>
    </row>
    <row r="472" spans="1:18">
      <c r="A472" s="87" t="s">
        <v>7355</v>
      </c>
      <c r="B472" s="87" t="s">
        <v>7088</v>
      </c>
      <c r="C472" s="87" t="s">
        <v>7089</v>
      </c>
      <c r="D472" s="150">
        <v>1460.4</v>
      </c>
      <c r="E472" s="150">
        <v>-111.54</v>
      </c>
      <c r="F472" s="150">
        <v>1348.86</v>
      </c>
      <c r="G472" s="150">
        <v>-10.14</v>
      </c>
      <c r="H472" s="151">
        <v>43678</v>
      </c>
      <c r="I472" s="87">
        <v>0</v>
      </c>
      <c r="J472" s="87" t="s">
        <v>1087</v>
      </c>
      <c r="K472" s="87" t="s">
        <v>7090</v>
      </c>
      <c r="L472" s="87" t="s">
        <v>4115</v>
      </c>
      <c r="M472" s="56" t="s">
        <v>7091</v>
      </c>
      <c r="N472" s="87" t="s">
        <v>71</v>
      </c>
      <c r="O472" s="56" t="s">
        <v>7092</v>
      </c>
      <c r="P472" s="87">
        <v>2019</v>
      </c>
      <c r="Q472" s="87"/>
      <c r="R472" s="87" t="s">
        <v>4359</v>
      </c>
    </row>
    <row r="473" spans="1:18">
      <c r="A473" s="87" t="s">
        <v>7356</v>
      </c>
      <c r="B473" s="87" t="s">
        <v>7088</v>
      </c>
      <c r="C473" s="87" t="s">
        <v>7089</v>
      </c>
      <c r="D473" s="150">
        <v>1718.4</v>
      </c>
      <c r="E473" s="150">
        <v>-131.22999999999999</v>
      </c>
      <c r="F473" s="150">
        <v>1587.17</v>
      </c>
      <c r="G473" s="150">
        <v>-11.93</v>
      </c>
      <c r="H473" s="151">
        <v>43678</v>
      </c>
      <c r="I473" s="87">
        <v>0</v>
      </c>
      <c r="J473" s="87" t="s">
        <v>1087</v>
      </c>
      <c r="K473" s="87" t="s">
        <v>7090</v>
      </c>
      <c r="L473" s="87" t="s">
        <v>4115</v>
      </c>
      <c r="M473" s="56" t="s">
        <v>7091</v>
      </c>
      <c r="N473" s="87" t="s">
        <v>71</v>
      </c>
      <c r="O473" s="56" t="s">
        <v>7092</v>
      </c>
      <c r="P473" s="87">
        <v>2019</v>
      </c>
      <c r="Q473" s="87"/>
      <c r="R473" s="87" t="s">
        <v>4359</v>
      </c>
    </row>
    <row r="474" spans="1:18">
      <c r="A474" s="87" t="s">
        <v>7357</v>
      </c>
      <c r="B474" s="87" t="s">
        <v>7088</v>
      </c>
      <c r="C474" s="87" t="s">
        <v>7089</v>
      </c>
      <c r="D474" s="150">
        <v>1460.4</v>
      </c>
      <c r="E474" s="150">
        <v>-111.54</v>
      </c>
      <c r="F474" s="150">
        <v>1348.86</v>
      </c>
      <c r="G474" s="150">
        <v>-10.14</v>
      </c>
      <c r="H474" s="151">
        <v>43678</v>
      </c>
      <c r="I474" s="87">
        <v>0</v>
      </c>
      <c r="J474" s="87" t="s">
        <v>1087</v>
      </c>
      <c r="K474" s="87" t="s">
        <v>7090</v>
      </c>
      <c r="L474" s="87" t="s">
        <v>4115</v>
      </c>
      <c r="M474" s="56" t="s">
        <v>7091</v>
      </c>
      <c r="N474" s="87" t="s">
        <v>71</v>
      </c>
      <c r="O474" s="56" t="s">
        <v>7092</v>
      </c>
      <c r="P474" s="87">
        <v>2019</v>
      </c>
      <c r="Q474" s="87"/>
      <c r="R474" s="87" t="s">
        <v>4359</v>
      </c>
    </row>
    <row r="475" spans="1:18">
      <c r="A475" s="87" t="s">
        <v>7358</v>
      </c>
      <c r="B475" s="87" t="s">
        <v>7088</v>
      </c>
      <c r="C475" s="87" t="s">
        <v>7089</v>
      </c>
      <c r="D475" s="150">
        <v>1460.4</v>
      </c>
      <c r="E475" s="150">
        <v>-111.54</v>
      </c>
      <c r="F475" s="150">
        <v>1348.86</v>
      </c>
      <c r="G475" s="150">
        <v>-10.14</v>
      </c>
      <c r="H475" s="151">
        <v>43678</v>
      </c>
      <c r="I475" s="87">
        <v>0</v>
      </c>
      <c r="J475" s="87" t="s">
        <v>1087</v>
      </c>
      <c r="K475" s="87" t="s">
        <v>7090</v>
      </c>
      <c r="L475" s="87" t="s">
        <v>4115</v>
      </c>
      <c r="M475" s="56" t="s">
        <v>7091</v>
      </c>
      <c r="N475" s="87" t="s">
        <v>71</v>
      </c>
      <c r="O475" s="56" t="s">
        <v>7092</v>
      </c>
      <c r="P475" s="87">
        <v>2019</v>
      </c>
      <c r="Q475" s="87"/>
      <c r="R475" s="87" t="s">
        <v>4359</v>
      </c>
    </row>
    <row r="476" spans="1:18">
      <c r="A476" s="87" t="s">
        <v>7359</v>
      </c>
      <c r="B476" s="87" t="s">
        <v>7088</v>
      </c>
      <c r="C476" s="87" t="s">
        <v>7089</v>
      </c>
      <c r="D476" s="150">
        <v>1718.4</v>
      </c>
      <c r="E476" s="150">
        <v>-131.22999999999999</v>
      </c>
      <c r="F476" s="150">
        <v>1587.17</v>
      </c>
      <c r="G476" s="150">
        <v>-11.93</v>
      </c>
      <c r="H476" s="151">
        <v>43678</v>
      </c>
      <c r="I476" s="87">
        <v>0</v>
      </c>
      <c r="J476" s="87" t="s">
        <v>1450</v>
      </c>
      <c r="K476" s="87" t="s">
        <v>7090</v>
      </c>
      <c r="L476" s="87" t="s">
        <v>3742</v>
      </c>
      <c r="M476" s="56" t="s">
        <v>7091</v>
      </c>
      <c r="N476" s="87" t="s">
        <v>92</v>
      </c>
      <c r="O476" s="56" t="s">
        <v>7092</v>
      </c>
      <c r="P476" s="87">
        <v>2019</v>
      </c>
      <c r="Q476" s="87"/>
      <c r="R476" s="87" t="s">
        <v>4359</v>
      </c>
    </row>
    <row r="477" spans="1:18">
      <c r="A477" s="87" t="s">
        <v>7360</v>
      </c>
      <c r="B477" s="87" t="s">
        <v>7088</v>
      </c>
      <c r="C477" s="87" t="s">
        <v>7089</v>
      </c>
      <c r="D477" s="150">
        <v>1460.4</v>
      </c>
      <c r="E477" s="150">
        <v>-111.54</v>
      </c>
      <c r="F477" s="150">
        <v>1348.86</v>
      </c>
      <c r="G477" s="150">
        <v>-10.14</v>
      </c>
      <c r="H477" s="151">
        <v>43678</v>
      </c>
      <c r="I477" s="87">
        <v>0</v>
      </c>
      <c r="J477" s="87" t="s">
        <v>1450</v>
      </c>
      <c r="K477" s="87" t="s">
        <v>7090</v>
      </c>
      <c r="L477" s="87" t="s">
        <v>3742</v>
      </c>
      <c r="M477" s="56" t="s">
        <v>7091</v>
      </c>
      <c r="N477" s="87" t="s">
        <v>92</v>
      </c>
      <c r="O477" s="56" t="s">
        <v>7092</v>
      </c>
      <c r="P477" s="87">
        <v>2019</v>
      </c>
      <c r="Q477" s="87"/>
      <c r="R477" s="87" t="s">
        <v>4359</v>
      </c>
    </row>
    <row r="478" spans="1:18">
      <c r="A478" s="87" t="s">
        <v>7361</v>
      </c>
      <c r="B478" s="87" t="s">
        <v>7088</v>
      </c>
      <c r="C478" s="87" t="s">
        <v>7089</v>
      </c>
      <c r="D478" s="150">
        <v>1460.4</v>
      </c>
      <c r="E478" s="150">
        <v>-111.54</v>
      </c>
      <c r="F478" s="150">
        <v>1348.86</v>
      </c>
      <c r="G478" s="150">
        <v>-10.14</v>
      </c>
      <c r="H478" s="151">
        <v>43678</v>
      </c>
      <c r="I478" s="87">
        <v>0</v>
      </c>
      <c r="J478" s="87" t="s">
        <v>1450</v>
      </c>
      <c r="K478" s="87" t="s">
        <v>7090</v>
      </c>
      <c r="L478" s="87" t="s">
        <v>3742</v>
      </c>
      <c r="M478" s="56" t="s">
        <v>7091</v>
      </c>
      <c r="N478" s="87" t="s">
        <v>92</v>
      </c>
      <c r="O478" s="56" t="s">
        <v>7092</v>
      </c>
      <c r="P478" s="87">
        <v>2019</v>
      </c>
      <c r="Q478" s="87"/>
      <c r="R478" s="87" t="s">
        <v>4359</v>
      </c>
    </row>
    <row r="479" spans="1:18">
      <c r="A479" s="87" t="s">
        <v>7362</v>
      </c>
      <c r="B479" s="87" t="s">
        <v>7088</v>
      </c>
      <c r="C479" s="87" t="s">
        <v>7089</v>
      </c>
      <c r="D479" s="150">
        <v>1460.4</v>
      </c>
      <c r="E479" s="150">
        <v>-111.54</v>
      </c>
      <c r="F479" s="150">
        <v>1348.86</v>
      </c>
      <c r="G479" s="150">
        <v>-10.14</v>
      </c>
      <c r="H479" s="151">
        <v>43678</v>
      </c>
      <c r="I479" s="87">
        <v>0</v>
      </c>
      <c r="J479" s="87" t="s">
        <v>1450</v>
      </c>
      <c r="K479" s="87" t="s">
        <v>7090</v>
      </c>
      <c r="L479" s="87" t="s">
        <v>3742</v>
      </c>
      <c r="M479" s="56" t="s">
        <v>7091</v>
      </c>
      <c r="N479" s="87" t="s">
        <v>92</v>
      </c>
      <c r="O479" s="56" t="s">
        <v>7092</v>
      </c>
      <c r="P479" s="87">
        <v>2019</v>
      </c>
      <c r="Q479" s="87"/>
      <c r="R479" s="87" t="s">
        <v>4359</v>
      </c>
    </row>
    <row r="480" spans="1:18">
      <c r="A480" s="87" t="s">
        <v>7363</v>
      </c>
      <c r="B480" s="87" t="s">
        <v>7088</v>
      </c>
      <c r="C480" s="87" t="s">
        <v>7089</v>
      </c>
      <c r="D480" s="150">
        <v>1460.4</v>
      </c>
      <c r="E480" s="150">
        <v>-111.54</v>
      </c>
      <c r="F480" s="150">
        <v>1348.86</v>
      </c>
      <c r="G480" s="150">
        <v>-10.14</v>
      </c>
      <c r="H480" s="151">
        <v>43678</v>
      </c>
      <c r="I480" s="87">
        <v>0</v>
      </c>
      <c r="J480" s="87" t="s">
        <v>1450</v>
      </c>
      <c r="K480" s="87" t="s">
        <v>7090</v>
      </c>
      <c r="L480" s="87" t="s">
        <v>3742</v>
      </c>
      <c r="M480" s="56" t="s">
        <v>7091</v>
      </c>
      <c r="N480" s="87" t="s">
        <v>92</v>
      </c>
      <c r="O480" s="56" t="s">
        <v>7092</v>
      </c>
      <c r="P480" s="87">
        <v>2019</v>
      </c>
      <c r="Q480" s="87"/>
      <c r="R480" s="87" t="s">
        <v>4359</v>
      </c>
    </row>
    <row r="481" spans="1:18">
      <c r="A481" s="87" t="s">
        <v>7364</v>
      </c>
      <c r="B481" s="87" t="s">
        <v>7088</v>
      </c>
      <c r="C481" s="87" t="s">
        <v>7089</v>
      </c>
      <c r="D481" s="150">
        <v>1460.4</v>
      </c>
      <c r="E481" s="150">
        <v>-111.54</v>
      </c>
      <c r="F481" s="150">
        <v>1348.86</v>
      </c>
      <c r="G481" s="150">
        <v>-10.14</v>
      </c>
      <c r="H481" s="151">
        <v>43678</v>
      </c>
      <c r="I481" s="87">
        <v>0</v>
      </c>
      <c r="J481" s="87" t="s">
        <v>4042</v>
      </c>
      <c r="K481" s="87" t="s">
        <v>7090</v>
      </c>
      <c r="L481" s="87" t="s">
        <v>4128</v>
      </c>
      <c r="M481" s="56" t="s">
        <v>7091</v>
      </c>
      <c r="N481" s="87" t="s">
        <v>142</v>
      </c>
      <c r="O481" s="56" t="s">
        <v>7092</v>
      </c>
      <c r="P481" s="87">
        <v>2019</v>
      </c>
      <c r="Q481" s="87"/>
      <c r="R481" s="87" t="s">
        <v>4359</v>
      </c>
    </row>
    <row r="482" spans="1:18">
      <c r="A482" s="87" t="s">
        <v>7365</v>
      </c>
      <c r="B482" s="87" t="s">
        <v>7088</v>
      </c>
      <c r="C482" s="87" t="s">
        <v>7089</v>
      </c>
      <c r="D482" s="150">
        <v>1460.4</v>
      </c>
      <c r="E482" s="150">
        <v>-111.54</v>
      </c>
      <c r="F482" s="150">
        <v>1348.86</v>
      </c>
      <c r="G482" s="150">
        <v>-10.14</v>
      </c>
      <c r="H482" s="151">
        <v>43678</v>
      </c>
      <c r="I482" s="87">
        <v>0</v>
      </c>
      <c r="J482" s="87" t="s">
        <v>4042</v>
      </c>
      <c r="K482" s="87" t="s">
        <v>7090</v>
      </c>
      <c r="L482" s="87" t="s">
        <v>4128</v>
      </c>
      <c r="M482" s="56" t="s">
        <v>7091</v>
      </c>
      <c r="N482" s="87" t="s">
        <v>142</v>
      </c>
      <c r="O482" s="56" t="s">
        <v>7092</v>
      </c>
      <c r="P482" s="87">
        <v>2019</v>
      </c>
      <c r="Q482" s="87"/>
      <c r="R482" s="87" t="s">
        <v>4359</v>
      </c>
    </row>
    <row r="483" spans="1:18">
      <c r="A483" s="87" t="s">
        <v>7366</v>
      </c>
      <c r="B483" s="87" t="s">
        <v>7088</v>
      </c>
      <c r="C483" s="87" t="s">
        <v>7089</v>
      </c>
      <c r="D483" s="150">
        <v>1460.4</v>
      </c>
      <c r="E483" s="150">
        <v>-111.54</v>
      </c>
      <c r="F483" s="150">
        <v>1348.86</v>
      </c>
      <c r="G483" s="150">
        <v>-10.14</v>
      </c>
      <c r="H483" s="151">
        <v>43678</v>
      </c>
      <c r="I483" s="87">
        <v>0</v>
      </c>
      <c r="J483" s="87" t="s">
        <v>4042</v>
      </c>
      <c r="K483" s="87" t="s">
        <v>7090</v>
      </c>
      <c r="L483" s="87" t="s">
        <v>4128</v>
      </c>
      <c r="M483" s="56" t="s">
        <v>7091</v>
      </c>
      <c r="N483" s="87" t="s">
        <v>142</v>
      </c>
      <c r="O483" s="56" t="s">
        <v>7092</v>
      </c>
      <c r="P483" s="87">
        <v>2019</v>
      </c>
      <c r="Q483" s="87"/>
      <c r="R483" s="87" t="s">
        <v>4359</v>
      </c>
    </row>
    <row r="484" spans="1:18">
      <c r="A484" s="87" t="s">
        <v>7367</v>
      </c>
      <c r="B484" s="87" t="s">
        <v>7088</v>
      </c>
      <c r="C484" s="87" t="s">
        <v>7089</v>
      </c>
      <c r="D484" s="150">
        <v>1460.4</v>
      </c>
      <c r="E484" s="150">
        <v>-111.54</v>
      </c>
      <c r="F484" s="150">
        <v>1348.86</v>
      </c>
      <c r="G484" s="150">
        <v>-10.14</v>
      </c>
      <c r="H484" s="151">
        <v>43678</v>
      </c>
      <c r="I484" s="87">
        <v>0</v>
      </c>
      <c r="J484" s="87" t="s">
        <v>4042</v>
      </c>
      <c r="K484" s="87" t="s">
        <v>7090</v>
      </c>
      <c r="L484" s="87" t="s">
        <v>4128</v>
      </c>
      <c r="M484" s="56" t="s">
        <v>7091</v>
      </c>
      <c r="N484" s="87" t="s">
        <v>142</v>
      </c>
      <c r="O484" s="56" t="s">
        <v>7092</v>
      </c>
      <c r="P484" s="87">
        <v>2019</v>
      </c>
      <c r="Q484" s="87"/>
      <c r="R484" s="87" t="s">
        <v>4359</v>
      </c>
    </row>
    <row r="485" spans="1:18">
      <c r="A485" s="87" t="s">
        <v>7368</v>
      </c>
      <c r="B485" s="87" t="s">
        <v>7088</v>
      </c>
      <c r="C485" s="87" t="s">
        <v>7089</v>
      </c>
      <c r="D485" s="150">
        <v>1718.4</v>
      </c>
      <c r="E485" s="150">
        <v>-131.22999999999999</v>
      </c>
      <c r="F485" s="150">
        <v>1587.17</v>
      </c>
      <c r="G485" s="150">
        <v>-11.93</v>
      </c>
      <c r="H485" s="151">
        <v>43678</v>
      </c>
      <c r="I485" s="87">
        <v>0</v>
      </c>
      <c r="J485" s="87" t="s">
        <v>4042</v>
      </c>
      <c r="K485" s="87" t="s">
        <v>7090</v>
      </c>
      <c r="L485" s="87" t="s">
        <v>4128</v>
      </c>
      <c r="M485" s="56" t="s">
        <v>7091</v>
      </c>
      <c r="N485" s="87" t="s">
        <v>142</v>
      </c>
      <c r="O485" s="56" t="s">
        <v>7092</v>
      </c>
      <c r="P485" s="87">
        <v>2019</v>
      </c>
      <c r="Q485" s="87"/>
      <c r="R485" s="87" t="s">
        <v>4359</v>
      </c>
    </row>
    <row r="486" spans="1:18">
      <c r="A486" s="87" t="s">
        <v>7369</v>
      </c>
      <c r="B486" s="87" t="s">
        <v>7088</v>
      </c>
      <c r="C486" s="87" t="s">
        <v>7089</v>
      </c>
      <c r="D486" s="150">
        <v>1718.4</v>
      </c>
      <c r="E486" s="150">
        <v>-131.22999999999999</v>
      </c>
      <c r="F486" s="150">
        <v>1587.17</v>
      </c>
      <c r="G486" s="150">
        <v>-11.93</v>
      </c>
      <c r="H486" s="151">
        <v>43678</v>
      </c>
      <c r="I486" s="87">
        <v>0</v>
      </c>
      <c r="J486" s="87" t="s">
        <v>4042</v>
      </c>
      <c r="K486" s="87" t="s">
        <v>7090</v>
      </c>
      <c r="L486" s="87" t="s">
        <v>4128</v>
      </c>
      <c r="M486" s="56" t="s">
        <v>7091</v>
      </c>
      <c r="N486" s="87" t="s">
        <v>142</v>
      </c>
      <c r="O486" s="56" t="s">
        <v>7092</v>
      </c>
      <c r="P486" s="87">
        <v>2019</v>
      </c>
      <c r="Q486" s="87"/>
      <c r="R486" s="87" t="s">
        <v>4359</v>
      </c>
    </row>
    <row r="487" spans="1:18">
      <c r="A487" s="87" t="s">
        <v>7370</v>
      </c>
      <c r="B487" s="87" t="s">
        <v>7088</v>
      </c>
      <c r="C487" s="87" t="s">
        <v>7089</v>
      </c>
      <c r="D487" s="150">
        <v>1718.4</v>
      </c>
      <c r="E487" s="150">
        <v>-131.22999999999999</v>
      </c>
      <c r="F487" s="150">
        <v>1587.17</v>
      </c>
      <c r="G487" s="150">
        <v>-11.93</v>
      </c>
      <c r="H487" s="151">
        <v>43678</v>
      </c>
      <c r="I487" s="87">
        <v>0</v>
      </c>
      <c r="J487" s="87" t="s">
        <v>4042</v>
      </c>
      <c r="K487" s="87" t="s">
        <v>7090</v>
      </c>
      <c r="L487" s="87" t="s">
        <v>4128</v>
      </c>
      <c r="M487" s="56" t="s">
        <v>7091</v>
      </c>
      <c r="N487" s="87" t="s">
        <v>142</v>
      </c>
      <c r="O487" s="56" t="s">
        <v>7092</v>
      </c>
      <c r="P487" s="87">
        <v>2019</v>
      </c>
      <c r="Q487" s="87"/>
      <c r="R487" s="87" t="s">
        <v>4359</v>
      </c>
    </row>
    <row r="488" spans="1:18">
      <c r="A488" s="87" t="s">
        <v>7371</v>
      </c>
      <c r="B488" s="87" t="s">
        <v>7088</v>
      </c>
      <c r="C488" s="87" t="s">
        <v>7089</v>
      </c>
      <c r="D488" s="150">
        <v>1718.4</v>
      </c>
      <c r="E488" s="150">
        <v>-131.22999999999999</v>
      </c>
      <c r="F488" s="150">
        <v>1587.17</v>
      </c>
      <c r="G488" s="150">
        <v>-11.93</v>
      </c>
      <c r="H488" s="151">
        <v>43678</v>
      </c>
      <c r="I488" s="87">
        <v>0</v>
      </c>
      <c r="J488" s="87" t="s">
        <v>4042</v>
      </c>
      <c r="K488" s="87" t="s">
        <v>7090</v>
      </c>
      <c r="L488" s="87" t="s">
        <v>4128</v>
      </c>
      <c r="M488" s="56" t="s">
        <v>7091</v>
      </c>
      <c r="N488" s="87" t="s">
        <v>142</v>
      </c>
      <c r="O488" s="56" t="s">
        <v>7092</v>
      </c>
      <c r="P488" s="87">
        <v>2019</v>
      </c>
      <c r="Q488" s="87"/>
      <c r="R488" s="87" t="s">
        <v>4359</v>
      </c>
    </row>
    <row r="489" spans="1:18">
      <c r="A489" s="87" t="s">
        <v>7372</v>
      </c>
      <c r="B489" s="87" t="s">
        <v>7088</v>
      </c>
      <c r="C489" s="87" t="s">
        <v>7089</v>
      </c>
      <c r="D489" s="150">
        <v>1718.4</v>
      </c>
      <c r="E489" s="150">
        <v>-131.22999999999999</v>
      </c>
      <c r="F489" s="150">
        <v>1587.17</v>
      </c>
      <c r="G489" s="150">
        <v>-11.93</v>
      </c>
      <c r="H489" s="151">
        <v>43678</v>
      </c>
      <c r="I489" s="87">
        <v>0</v>
      </c>
      <c r="J489" s="87" t="s">
        <v>4042</v>
      </c>
      <c r="K489" s="87" t="s">
        <v>7090</v>
      </c>
      <c r="L489" s="87" t="s">
        <v>4128</v>
      </c>
      <c r="M489" s="56" t="s">
        <v>7091</v>
      </c>
      <c r="N489" s="87" t="s">
        <v>142</v>
      </c>
      <c r="O489" s="56" t="s">
        <v>7092</v>
      </c>
      <c r="P489" s="87">
        <v>2019</v>
      </c>
      <c r="Q489" s="87"/>
      <c r="R489" s="87" t="s">
        <v>4359</v>
      </c>
    </row>
    <row r="490" spans="1:18">
      <c r="A490" s="87" t="s">
        <v>7373</v>
      </c>
      <c r="B490" s="87" t="s">
        <v>7088</v>
      </c>
      <c r="C490" s="87" t="s">
        <v>7089</v>
      </c>
      <c r="D490" s="150">
        <v>1718.4</v>
      </c>
      <c r="E490" s="150">
        <v>-131.22999999999999</v>
      </c>
      <c r="F490" s="150">
        <v>1587.17</v>
      </c>
      <c r="G490" s="150">
        <v>-11.93</v>
      </c>
      <c r="H490" s="151">
        <v>43678</v>
      </c>
      <c r="I490" s="87">
        <v>0</v>
      </c>
      <c r="J490" s="87" t="s">
        <v>4042</v>
      </c>
      <c r="K490" s="87" t="s">
        <v>7090</v>
      </c>
      <c r="L490" s="87" t="s">
        <v>4128</v>
      </c>
      <c r="M490" s="56" t="s">
        <v>7091</v>
      </c>
      <c r="N490" s="87" t="s">
        <v>142</v>
      </c>
      <c r="O490" s="56" t="s">
        <v>7092</v>
      </c>
      <c r="P490" s="87">
        <v>2019</v>
      </c>
      <c r="Q490" s="87"/>
      <c r="R490" s="87" t="s">
        <v>4359</v>
      </c>
    </row>
    <row r="491" spans="1:18">
      <c r="A491" s="87" t="s">
        <v>7374</v>
      </c>
      <c r="B491" s="87" t="s">
        <v>7088</v>
      </c>
      <c r="C491" s="87" t="s">
        <v>7089</v>
      </c>
      <c r="D491" s="150">
        <v>1718.4</v>
      </c>
      <c r="E491" s="150">
        <v>-131.22999999999999</v>
      </c>
      <c r="F491" s="150">
        <v>1587.17</v>
      </c>
      <c r="G491" s="150">
        <v>-11.93</v>
      </c>
      <c r="H491" s="151">
        <v>43678</v>
      </c>
      <c r="I491" s="87">
        <v>0</v>
      </c>
      <c r="J491" s="87" t="s">
        <v>4042</v>
      </c>
      <c r="K491" s="87" t="s">
        <v>7090</v>
      </c>
      <c r="L491" s="87" t="s">
        <v>4128</v>
      </c>
      <c r="M491" s="56" t="s">
        <v>7091</v>
      </c>
      <c r="N491" s="87" t="s">
        <v>142</v>
      </c>
      <c r="O491" s="56" t="s">
        <v>7092</v>
      </c>
      <c r="P491" s="87">
        <v>2019</v>
      </c>
      <c r="Q491" s="87"/>
      <c r="R491" s="87" t="s">
        <v>4359</v>
      </c>
    </row>
    <row r="492" spans="1:18">
      <c r="A492" s="87" t="s">
        <v>7375</v>
      </c>
      <c r="B492" s="87" t="s">
        <v>7088</v>
      </c>
      <c r="C492" s="87" t="s">
        <v>7089</v>
      </c>
      <c r="D492" s="150">
        <v>1718.4</v>
      </c>
      <c r="E492" s="150">
        <v>-131.22999999999999</v>
      </c>
      <c r="F492" s="150">
        <v>1587.17</v>
      </c>
      <c r="G492" s="150">
        <v>-11.93</v>
      </c>
      <c r="H492" s="151">
        <v>43678</v>
      </c>
      <c r="I492" s="87">
        <v>0</v>
      </c>
      <c r="J492" s="87" t="s">
        <v>4042</v>
      </c>
      <c r="K492" s="87" t="s">
        <v>7090</v>
      </c>
      <c r="L492" s="87" t="s">
        <v>4128</v>
      </c>
      <c r="M492" s="56" t="s">
        <v>7091</v>
      </c>
      <c r="N492" s="87" t="s">
        <v>142</v>
      </c>
      <c r="O492" s="56" t="s">
        <v>7092</v>
      </c>
      <c r="P492" s="87">
        <v>2019</v>
      </c>
      <c r="Q492" s="87"/>
      <c r="R492" s="87" t="s">
        <v>4359</v>
      </c>
    </row>
    <row r="493" spans="1:18">
      <c r="A493" s="87" t="s">
        <v>7376</v>
      </c>
      <c r="B493" s="87" t="s">
        <v>7088</v>
      </c>
      <c r="C493" s="87" t="s">
        <v>7089</v>
      </c>
      <c r="D493" s="150">
        <v>1718.4</v>
      </c>
      <c r="E493" s="150">
        <v>-131.22999999999999</v>
      </c>
      <c r="F493" s="150">
        <v>1587.17</v>
      </c>
      <c r="G493" s="150">
        <v>-11.93</v>
      </c>
      <c r="H493" s="151">
        <v>43678</v>
      </c>
      <c r="I493" s="87">
        <v>0</v>
      </c>
      <c r="J493" s="87" t="s">
        <v>4042</v>
      </c>
      <c r="K493" s="87" t="s">
        <v>7090</v>
      </c>
      <c r="L493" s="87" t="s">
        <v>4128</v>
      </c>
      <c r="M493" s="56" t="s">
        <v>7091</v>
      </c>
      <c r="N493" s="87" t="s">
        <v>142</v>
      </c>
      <c r="O493" s="56" t="s">
        <v>7092</v>
      </c>
      <c r="P493" s="87">
        <v>2019</v>
      </c>
      <c r="Q493" s="87"/>
      <c r="R493" s="87" t="s">
        <v>4359</v>
      </c>
    </row>
    <row r="494" spans="1:18">
      <c r="A494" s="87" t="s">
        <v>7377</v>
      </c>
      <c r="B494" s="87" t="s">
        <v>7088</v>
      </c>
      <c r="C494" s="87" t="s">
        <v>7089</v>
      </c>
      <c r="D494" s="150">
        <v>1718.4</v>
      </c>
      <c r="E494" s="150">
        <v>-131.22999999999999</v>
      </c>
      <c r="F494" s="150">
        <v>1587.17</v>
      </c>
      <c r="G494" s="150">
        <v>-11.93</v>
      </c>
      <c r="H494" s="151">
        <v>43678</v>
      </c>
      <c r="I494" s="87">
        <v>0</v>
      </c>
      <c r="J494" s="87" t="s">
        <v>4042</v>
      </c>
      <c r="K494" s="87" t="s">
        <v>7090</v>
      </c>
      <c r="L494" s="87" t="s">
        <v>4128</v>
      </c>
      <c r="M494" s="56" t="s">
        <v>7091</v>
      </c>
      <c r="N494" s="87" t="s">
        <v>142</v>
      </c>
      <c r="O494" s="56" t="s">
        <v>7092</v>
      </c>
      <c r="P494" s="87">
        <v>2019</v>
      </c>
      <c r="Q494" s="87"/>
      <c r="R494" s="87" t="s">
        <v>4359</v>
      </c>
    </row>
    <row r="495" spans="1:18">
      <c r="A495" s="87" t="s">
        <v>7378</v>
      </c>
      <c r="B495" s="87" t="s">
        <v>7088</v>
      </c>
      <c r="C495" s="87" t="s">
        <v>7089</v>
      </c>
      <c r="D495" s="150">
        <v>1718.4</v>
      </c>
      <c r="E495" s="150">
        <v>-131.22999999999999</v>
      </c>
      <c r="F495" s="150">
        <v>1587.17</v>
      </c>
      <c r="G495" s="150">
        <v>-11.93</v>
      </c>
      <c r="H495" s="151">
        <v>43678</v>
      </c>
      <c r="I495" s="87">
        <v>0</v>
      </c>
      <c r="J495" s="87" t="s">
        <v>4042</v>
      </c>
      <c r="K495" s="87" t="s">
        <v>7090</v>
      </c>
      <c r="L495" s="87" t="s">
        <v>4128</v>
      </c>
      <c r="M495" s="56" t="s">
        <v>7091</v>
      </c>
      <c r="N495" s="87" t="s">
        <v>142</v>
      </c>
      <c r="O495" s="56" t="s">
        <v>7092</v>
      </c>
      <c r="P495" s="87">
        <v>2019</v>
      </c>
      <c r="Q495" s="87"/>
      <c r="R495" s="87" t="s">
        <v>4359</v>
      </c>
    </row>
    <row r="496" spans="1:18">
      <c r="A496" s="87" t="s">
        <v>7379</v>
      </c>
      <c r="B496" s="87" t="s">
        <v>7088</v>
      </c>
      <c r="C496" s="87" t="s">
        <v>7089</v>
      </c>
      <c r="D496" s="150">
        <v>1718.4</v>
      </c>
      <c r="E496" s="150">
        <v>-131.22999999999999</v>
      </c>
      <c r="F496" s="150">
        <v>1587.17</v>
      </c>
      <c r="G496" s="150">
        <v>-11.93</v>
      </c>
      <c r="H496" s="151">
        <v>43678</v>
      </c>
      <c r="I496" s="87">
        <v>0</v>
      </c>
      <c r="J496" s="87" t="s">
        <v>4042</v>
      </c>
      <c r="K496" s="87" t="s">
        <v>7090</v>
      </c>
      <c r="L496" s="87" t="s">
        <v>4128</v>
      </c>
      <c r="M496" s="56" t="s">
        <v>7091</v>
      </c>
      <c r="N496" s="87" t="s">
        <v>142</v>
      </c>
      <c r="O496" s="56" t="s">
        <v>7092</v>
      </c>
      <c r="P496" s="87">
        <v>2019</v>
      </c>
      <c r="Q496" s="87"/>
      <c r="R496" s="87" t="s">
        <v>4359</v>
      </c>
    </row>
    <row r="497" spans="1:18">
      <c r="A497" s="87" t="s">
        <v>7380</v>
      </c>
      <c r="B497" s="87" t="s">
        <v>7088</v>
      </c>
      <c r="C497" s="87" t="s">
        <v>7089</v>
      </c>
      <c r="D497" s="150">
        <v>1718.4</v>
      </c>
      <c r="E497" s="150">
        <v>-131.22999999999999</v>
      </c>
      <c r="F497" s="150">
        <v>1587.17</v>
      </c>
      <c r="G497" s="150">
        <v>-11.93</v>
      </c>
      <c r="H497" s="151">
        <v>43678</v>
      </c>
      <c r="I497" s="87">
        <v>0</v>
      </c>
      <c r="J497" s="87" t="s">
        <v>4042</v>
      </c>
      <c r="K497" s="87" t="s">
        <v>7090</v>
      </c>
      <c r="L497" s="87" t="s">
        <v>4128</v>
      </c>
      <c r="M497" s="56" t="s">
        <v>7091</v>
      </c>
      <c r="N497" s="87" t="s">
        <v>142</v>
      </c>
      <c r="O497" s="56" t="s">
        <v>7092</v>
      </c>
      <c r="P497" s="87">
        <v>2019</v>
      </c>
      <c r="Q497" s="87"/>
      <c r="R497" s="87" t="s">
        <v>4359</v>
      </c>
    </row>
    <row r="498" spans="1:18">
      <c r="A498" s="87" t="s">
        <v>7381</v>
      </c>
      <c r="B498" s="87" t="s">
        <v>7088</v>
      </c>
      <c r="C498" s="87" t="s">
        <v>7089</v>
      </c>
      <c r="D498" s="150">
        <v>1718.4</v>
      </c>
      <c r="E498" s="150">
        <v>-131.22999999999999</v>
      </c>
      <c r="F498" s="150">
        <v>1587.17</v>
      </c>
      <c r="G498" s="150">
        <v>-11.93</v>
      </c>
      <c r="H498" s="151">
        <v>43678</v>
      </c>
      <c r="I498" s="87">
        <v>0</v>
      </c>
      <c r="J498" s="87" t="s">
        <v>4042</v>
      </c>
      <c r="K498" s="87" t="s">
        <v>7090</v>
      </c>
      <c r="L498" s="87" t="s">
        <v>4128</v>
      </c>
      <c r="M498" s="56" t="s">
        <v>7091</v>
      </c>
      <c r="N498" s="87" t="s">
        <v>142</v>
      </c>
      <c r="O498" s="56" t="s">
        <v>7092</v>
      </c>
      <c r="P498" s="87">
        <v>2019</v>
      </c>
      <c r="Q498" s="87"/>
      <c r="R498" s="87" t="s">
        <v>4359</v>
      </c>
    </row>
    <row r="499" spans="1:18">
      <c r="A499" s="87" t="s">
        <v>7382</v>
      </c>
      <c r="B499" s="87" t="s">
        <v>7088</v>
      </c>
      <c r="C499" s="87" t="s">
        <v>7089</v>
      </c>
      <c r="D499" s="150">
        <v>1718.4</v>
      </c>
      <c r="E499" s="150">
        <v>-131.22999999999999</v>
      </c>
      <c r="F499" s="150">
        <v>1587.17</v>
      </c>
      <c r="G499" s="150">
        <v>-11.93</v>
      </c>
      <c r="H499" s="151">
        <v>43678</v>
      </c>
      <c r="I499" s="87">
        <v>0</v>
      </c>
      <c r="J499" s="87" t="s">
        <v>4042</v>
      </c>
      <c r="K499" s="87" t="s">
        <v>7090</v>
      </c>
      <c r="L499" s="87" t="s">
        <v>4128</v>
      </c>
      <c r="M499" s="56" t="s">
        <v>7091</v>
      </c>
      <c r="N499" s="87" t="s">
        <v>142</v>
      </c>
      <c r="O499" s="56" t="s">
        <v>7092</v>
      </c>
      <c r="P499" s="87">
        <v>2019</v>
      </c>
      <c r="Q499" s="87"/>
      <c r="R499" s="87" t="s">
        <v>4359</v>
      </c>
    </row>
    <row r="500" spans="1:18">
      <c r="A500" s="87" t="s">
        <v>7383</v>
      </c>
      <c r="B500" s="87" t="s">
        <v>7088</v>
      </c>
      <c r="C500" s="87" t="s">
        <v>7089</v>
      </c>
      <c r="D500" s="150">
        <v>1718.4</v>
      </c>
      <c r="E500" s="150">
        <v>-131.22999999999999</v>
      </c>
      <c r="F500" s="150">
        <v>1587.17</v>
      </c>
      <c r="G500" s="150">
        <v>-11.93</v>
      </c>
      <c r="H500" s="151">
        <v>43678</v>
      </c>
      <c r="I500" s="87">
        <v>0</v>
      </c>
      <c r="J500" s="87" t="s">
        <v>4042</v>
      </c>
      <c r="K500" s="87" t="s">
        <v>7090</v>
      </c>
      <c r="L500" s="87" t="s">
        <v>4128</v>
      </c>
      <c r="M500" s="56" t="s">
        <v>7091</v>
      </c>
      <c r="N500" s="87" t="s">
        <v>142</v>
      </c>
      <c r="O500" s="56" t="s">
        <v>7092</v>
      </c>
      <c r="P500" s="87">
        <v>2019</v>
      </c>
      <c r="Q500" s="87"/>
      <c r="R500" s="87" t="s">
        <v>4359</v>
      </c>
    </row>
    <row r="501" spans="1:18">
      <c r="A501" s="87" t="s">
        <v>7384</v>
      </c>
      <c r="B501" s="87" t="s">
        <v>7088</v>
      </c>
      <c r="C501" s="87" t="s">
        <v>7089</v>
      </c>
      <c r="D501" s="150">
        <v>1460.4</v>
      </c>
      <c r="E501" s="150">
        <v>-111.54</v>
      </c>
      <c r="F501" s="150">
        <v>1348.86</v>
      </c>
      <c r="G501" s="150">
        <v>-10.14</v>
      </c>
      <c r="H501" s="151">
        <v>43678</v>
      </c>
      <c r="I501" s="87">
        <v>0</v>
      </c>
      <c r="J501" s="87" t="s">
        <v>4042</v>
      </c>
      <c r="K501" s="87" t="s">
        <v>7090</v>
      </c>
      <c r="L501" s="87" t="s">
        <v>4043</v>
      </c>
      <c r="M501" s="56" t="s">
        <v>7091</v>
      </c>
      <c r="N501" s="87" t="s">
        <v>142</v>
      </c>
      <c r="O501" s="56" t="s">
        <v>7092</v>
      </c>
      <c r="P501" s="87">
        <v>2019</v>
      </c>
      <c r="Q501" s="87"/>
      <c r="R501" s="87" t="s">
        <v>4359</v>
      </c>
    </row>
    <row r="502" spans="1:18">
      <c r="A502" s="87" t="s">
        <v>7385</v>
      </c>
      <c r="B502" s="87" t="s">
        <v>7088</v>
      </c>
      <c r="C502" s="87" t="s">
        <v>7089</v>
      </c>
      <c r="D502" s="150">
        <v>1460.4</v>
      </c>
      <c r="E502" s="150">
        <v>-111.54</v>
      </c>
      <c r="F502" s="150">
        <v>1348.86</v>
      </c>
      <c r="G502" s="150">
        <v>-10.14</v>
      </c>
      <c r="H502" s="151">
        <v>43678</v>
      </c>
      <c r="I502" s="87">
        <v>0</v>
      </c>
      <c r="J502" s="87" t="s">
        <v>4042</v>
      </c>
      <c r="K502" s="87" t="s">
        <v>7090</v>
      </c>
      <c r="L502" s="87" t="s">
        <v>4043</v>
      </c>
      <c r="M502" s="56" t="s">
        <v>7091</v>
      </c>
      <c r="N502" s="87" t="s">
        <v>142</v>
      </c>
      <c r="O502" s="56" t="s">
        <v>7092</v>
      </c>
      <c r="P502" s="87">
        <v>2019</v>
      </c>
      <c r="Q502" s="87"/>
      <c r="R502" s="87" t="s">
        <v>4359</v>
      </c>
    </row>
    <row r="503" spans="1:18">
      <c r="A503" s="87" t="s">
        <v>7386</v>
      </c>
      <c r="B503" s="87" t="s">
        <v>7088</v>
      </c>
      <c r="C503" s="87" t="s">
        <v>7089</v>
      </c>
      <c r="D503" s="150">
        <v>1460.4</v>
      </c>
      <c r="E503" s="150">
        <v>-111.54</v>
      </c>
      <c r="F503" s="150">
        <v>1348.86</v>
      </c>
      <c r="G503" s="150">
        <v>-10.14</v>
      </c>
      <c r="H503" s="151">
        <v>43678</v>
      </c>
      <c r="I503" s="87">
        <v>0</v>
      </c>
      <c r="J503" s="87" t="s">
        <v>4042</v>
      </c>
      <c r="K503" s="87" t="s">
        <v>7090</v>
      </c>
      <c r="L503" s="87" t="s">
        <v>4043</v>
      </c>
      <c r="M503" s="56" t="s">
        <v>7091</v>
      </c>
      <c r="N503" s="87" t="s">
        <v>142</v>
      </c>
      <c r="O503" s="56" t="s">
        <v>7092</v>
      </c>
      <c r="P503" s="87">
        <v>2019</v>
      </c>
      <c r="Q503" s="87"/>
      <c r="R503" s="87" t="s">
        <v>4359</v>
      </c>
    </row>
    <row r="504" spans="1:18">
      <c r="A504" s="87" t="s">
        <v>7387</v>
      </c>
      <c r="B504" s="87" t="s">
        <v>7088</v>
      </c>
      <c r="C504" s="87" t="s">
        <v>7089</v>
      </c>
      <c r="D504" s="150">
        <v>1460.4</v>
      </c>
      <c r="E504" s="150">
        <v>-111.54</v>
      </c>
      <c r="F504" s="150">
        <v>1348.86</v>
      </c>
      <c r="G504" s="150">
        <v>-10.14</v>
      </c>
      <c r="H504" s="151">
        <v>43678</v>
      </c>
      <c r="I504" s="87">
        <v>0</v>
      </c>
      <c r="J504" s="87" t="s">
        <v>4042</v>
      </c>
      <c r="K504" s="87" t="s">
        <v>7090</v>
      </c>
      <c r="L504" s="87" t="s">
        <v>4043</v>
      </c>
      <c r="M504" s="56" t="s">
        <v>7091</v>
      </c>
      <c r="N504" s="87" t="s">
        <v>142</v>
      </c>
      <c r="O504" s="56" t="s">
        <v>7092</v>
      </c>
      <c r="P504" s="87">
        <v>2019</v>
      </c>
      <c r="Q504" s="87"/>
      <c r="R504" s="87" t="s">
        <v>4359</v>
      </c>
    </row>
    <row r="505" spans="1:18">
      <c r="A505" s="87" t="s">
        <v>7388</v>
      </c>
      <c r="B505" s="87" t="s">
        <v>7088</v>
      </c>
      <c r="C505" s="87" t="s">
        <v>7089</v>
      </c>
      <c r="D505" s="150">
        <v>1460.4</v>
      </c>
      <c r="E505" s="150">
        <v>-111.54</v>
      </c>
      <c r="F505" s="150">
        <v>1348.86</v>
      </c>
      <c r="G505" s="150">
        <v>-10.14</v>
      </c>
      <c r="H505" s="151">
        <v>43678</v>
      </c>
      <c r="I505" s="87">
        <v>0</v>
      </c>
      <c r="J505" s="87" t="s">
        <v>4042</v>
      </c>
      <c r="K505" s="87" t="s">
        <v>7090</v>
      </c>
      <c r="L505" s="87" t="s">
        <v>4043</v>
      </c>
      <c r="M505" s="56" t="s">
        <v>7091</v>
      </c>
      <c r="N505" s="87" t="s">
        <v>142</v>
      </c>
      <c r="O505" s="56" t="s">
        <v>7092</v>
      </c>
      <c r="P505" s="87">
        <v>2019</v>
      </c>
      <c r="Q505" s="87"/>
      <c r="R505" s="87" t="s">
        <v>4359</v>
      </c>
    </row>
    <row r="506" spans="1:18">
      <c r="A506" s="87" t="s">
        <v>7389</v>
      </c>
      <c r="B506" s="87" t="s">
        <v>7088</v>
      </c>
      <c r="C506" s="87" t="s">
        <v>7089</v>
      </c>
      <c r="D506" s="150">
        <v>1460.4</v>
      </c>
      <c r="E506" s="150">
        <v>-111.54</v>
      </c>
      <c r="F506" s="150">
        <v>1348.86</v>
      </c>
      <c r="G506" s="150">
        <v>-10.14</v>
      </c>
      <c r="H506" s="151">
        <v>43678</v>
      </c>
      <c r="I506" s="87">
        <v>0</v>
      </c>
      <c r="J506" s="87" t="s">
        <v>4042</v>
      </c>
      <c r="K506" s="87" t="s">
        <v>7090</v>
      </c>
      <c r="L506" s="87" t="s">
        <v>4043</v>
      </c>
      <c r="M506" s="56" t="s">
        <v>7091</v>
      </c>
      <c r="N506" s="87" t="s">
        <v>142</v>
      </c>
      <c r="O506" s="56" t="s">
        <v>7092</v>
      </c>
      <c r="P506" s="87">
        <v>2019</v>
      </c>
      <c r="Q506" s="87"/>
      <c r="R506" s="87" t="s">
        <v>4359</v>
      </c>
    </row>
    <row r="507" spans="1:18">
      <c r="A507" s="87" t="s">
        <v>7390</v>
      </c>
      <c r="B507" s="87" t="s">
        <v>7088</v>
      </c>
      <c r="C507" s="87" t="s">
        <v>7089</v>
      </c>
      <c r="D507" s="150">
        <v>1718.4</v>
      </c>
      <c r="E507" s="150">
        <v>-131.22999999999999</v>
      </c>
      <c r="F507" s="150">
        <v>1587.17</v>
      </c>
      <c r="G507" s="150">
        <v>-11.93</v>
      </c>
      <c r="H507" s="151">
        <v>43678</v>
      </c>
      <c r="I507" s="87">
        <v>0</v>
      </c>
      <c r="J507" s="87" t="s">
        <v>4042</v>
      </c>
      <c r="K507" s="87" t="s">
        <v>7090</v>
      </c>
      <c r="L507" s="87" t="s">
        <v>4043</v>
      </c>
      <c r="M507" s="56" t="s">
        <v>7091</v>
      </c>
      <c r="N507" s="87" t="s">
        <v>142</v>
      </c>
      <c r="O507" s="56" t="s">
        <v>7092</v>
      </c>
      <c r="P507" s="87">
        <v>2019</v>
      </c>
      <c r="Q507" s="87"/>
      <c r="R507" s="87" t="s">
        <v>4359</v>
      </c>
    </row>
    <row r="508" spans="1:18">
      <c r="A508" s="87" t="s">
        <v>7391</v>
      </c>
      <c r="B508" s="87" t="s">
        <v>7088</v>
      </c>
      <c r="C508" s="87" t="s">
        <v>7089</v>
      </c>
      <c r="D508" s="150">
        <v>1718.4</v>
      </c>
      <c r="E508" s="150">
        <v>-131.22999999999999</v>
      </c>
      <c r="F508" s="150">
        <v>1587.17</v>
      </c>
      <c r="G508" s="150">
        <v>-11.93</v>
      </c>
      <c r="H508" s="151">
        <v>43678</v>
      </c>
      <c r="I508" s="87">
        <v>0</v>
      </c>
      <c r="J508" s="87" t="s">
        <v>4042</v>
      </c>
      <c r="K508" s="87" t="s">
        <v>7090</v>
      </c>
      <c r="L508" s="87" t="s">
        <v>4043</v>
      </c>
      <c r="M508" s="56" t="s">
        <v>7091</v>
      </c>
      <c r="N508" s="87" t="s">
        <v>142</v>
      </c>
      <c r="O508" s="56" t="s">
        <v>7092</v>
      </c>
      <c r="P508" s="87">
        <v>2019</v>
      </c>
      <c r="Q508" s="87"/>
      <c r="R508" s="87" t="s">
        <v>4359</v>
      </c>
    </row>
    <row r="509" spans="1:18">
      <c r="A509" s="87" t="s">
        <v>7392</v>
      </c>
      <c r="B509" s="87" t="s">
        <v>7088</v>
      </c>
      <c r="C509" s="87" t="s">
        <v>7089</v>
      </c>
      <c r="D509" s="150">
        <v>1718.4</v>
      </c>
      <c r="E509" s="150">
        <v>-131.22999999999999</v>
      </c>
      <c r="F509" s="150">
        <v>1587.17</v>
      </c>
      <c r="G509" s="150">
        <v>-11.93</v>
      </c>
      <c r="H509" s="151">
        <v>43678</v>
      </c>
      <c r="I509" s="87">
        <v>0</v>
      </c>
      <c r="J509" s="87" t="s">
        <v>4042</v>
      </c>
      <c r="K509" s="87" t="s">
        <v>7090</v>
      </c>
      <c r="L509" s="87" t="s">
        <v>4043</v>
      </c>
      <c r="M509" s="56" t="s">
        <v>7091</v>
      </c>
      <c r="N509" s="87" t="s">
        <v>142</v>
      </c>
      <c r="O509" s="56" t="s">
        <v>7092</v>
      </c>
      <c r="P509" s="87">
        <v>2019</v>
      </c>
      <c r="Q509" s="87"/>
      <c r="R509" s="87" t="s">
        <v>4359</v>
      </c>
    </row>
    <row r="510" spans="1:18">
      <c r="A510" s="87" t="s">
        <v>7393</v>
      </c>
      <c r="B510" s="87" t="s">
        <v>7088</v>
      </c>
      <c r="C510" s="87" t="s">
        <v>7089</v>
      </c>
      <c r="D510" s="150">
        <v>1718.4</v>
      </c>
      <c r="E510" s="150">
        <v>-131.22999999999999</v>
      </c>
      <c r="F510" s="150">
        <v>1587.17</v>
      </c>
      <c r="G510" s="150">
        <v>-11.93</v>
      </c>
      <c r="H510" s="151">
        <v>43678</v>
      </c>
      <c r="I510" s="87">
        <v>0</v>
      </c>
      <c r="J510" s="87" t="s">
        <v>4042</v>
      </c>
      <c r="K510" s="87" t="s">
        <v>7090</v>
      </c>
      <c r="L510" s="87" t="s">
        <v>4043</v>
      </c>
      <c r="M510" s="56" t="s">
        <v>7091</v>
      </c>
      <c r="N510" s="87" t="s">
        <v>142</v>
      </c>
      <c r="O510" s="56" t="s">
        <v>7092</v>
      </c>
      <c r="P510" s="87">
        <v>2019</v>
      </c>
      <c r="Q510" s="87"/>
      <c r="R510" s="87" t="s">
        <v>4359</v>
      </c>
    </row>
    <row r="511" spans="1:18">
      <c r="A511" s="87" t="s">
        <v>7394</v>
      </c>
      <c r="B511" s="87" t="s">
        <v>7088</v>
      </c>
      <c r="C511" s="87" t="s">
        <v>7089</v>
      </c>
      <c r="D511" s="150">
        <v>1718.4</v>
      </c>
      <c r="E511" s="150">
        <v>-131.22999999999999</v>
      </c>
      <c r="F511" s="150">
        <v>1587.17</v>
      </c>
      <c r="G511" s="150">
        <v>-11.93</v>
      </c>
      <c r="H511" s="151">
        <v>43678</v>
      </c>
      <c r="I511" s="87">
        <v>0</v>
      </c>
      <c r="J511" s="87" t="s">
        <v>4042</v>
      </c>
      <c r="K511" s="87" t="s">
        <v>7090</v>
      </c>
      <c r="L511" s="87" t="s">
        <v>4043</v>
      </c>
      <c r="M511" s="56" t="s">
        <v>7091</v>
      </c>
      <c r="N511" s="87" t="s">
        <v>142</v>
      </c>
      <c r="O511" s="56" t="s">
        <v>7092</v>
      </c>
      <c r="P511" s="87">
        <v>2019</v>
      </c>
      <c r="Q511" s="87"/>
      <c r="R511" s="87" t="s">
        <v>4359</v>
      </c>
    </row>
    <row r="512" spans="1:18">
      <c r="A512" s="87" t="s">
        <v>7395</v>
      </c>
      <c r="B512" s="87" t="s">
        <v>7088</v>
      </c>
      <c r="C512" s="87" t="s">
        <v>7089</v>
      </c>
      <c r="D512" s="150">
        <v>1718.4</v>
      </c>
      <c r="E512" s="150">
        <v>-131.22999999999999</v>
      </c>
      <c r="F512" s="150">
        <v>1587.17</v>
      </c>
      <c r="G512" s="150">
        <v>-11.93</v>
      </c>
      <c r="H512" s="151">
        <v>43678</v>
      </c>
      <c r="I512" s="87">
        <v>0</v>
      </c>
      <c r="J512" s="87" t="s">
        <v>4042</v>
      </c>
      <c r="K512" s="87" t="s">
        <v>7090</v>
      </c>
      <c r="L512" s="87" t="s">
        <v>4043</v>
      </c>
      <c r="M512" s="56" t="s">
        <v>7091</v>
      </c>
      <c r="N512" s="87" t="s">
        <v>142</v>
      </c>
      <c r="O512" s="56" t="s">
        <v>7092</v>
      </c>
      <c r="P512" s="87">
        <v>2019</v>
      </c>
      <c r="Q512" s="87"/>
      <c r="R512" s="87" t="s">
        <v>4359</v>
      </c>
    </row>
    <row r="513" spans="1:18">
      <c r="A513" s="87" t="s">
        <v>7396</v>
      </c>
      <c r="B513" s="87" t="s">
        <v>7088</v>
      </c>
      <c r="C513" s="87" t="s">
        <v>7089</v>
      </c>
      <c r="D513" s="150">
        <v>1718.4</v>
      </c>
      <c r="E513" s="150">
        <v>-131.22999999999999</v>
      </c>
      <c r="F513" s="150">
        <v>1587.17</v>
      </c>
      <c r="G513" s="150">
        <v>-11.93</v>
      </c>
      <c r="H513" s="151">
        <v>43678</v>
      </c>
      <c r="I513" s="87">
        <v>0</v>
      </c>
      <c r="J513" s="87" t="s">
        <v>4042</v>
      </c>
      <c r="K513" s="87" t="s">
        <v>7090</v>
      </c>
      <c r="L513" s="87" t="s">
        <v>4043</v>
      </c>
      <c r="M513" s="56" t="s">
        <v>7091</v>
      </c>
      <c r="N513" s="87" t="s">
        <v>142</v>
      </c>
      <c r="O513" s="56" t="s">
        <v>7092</v>
      </c>
      <c r="P513" s="87">
        <v>2019</v>
      </c>
      <c r="Q513" s="87"/>
      <c r="R513" s="87" t="s">
        <v>4359</v>
      </c>
    </row>
    <row r="514" spans="1:18">
      <c r="A514" s="87" t="s">
        <v>7397</v>
      </c>
      <c r="B514" s="87" t="s">
        <v>7088</v>
      </c>
      <c r="C514" s="87" t="s">
        <v>7089</v>
      </c>
      <c r="D514" s="150">
        <v>1718.4</v>
      </c>
      <c r="E514" s="150">
        <v>-131.22999999999999</v>
      </c>
      <c r="F514" s="150">
        <v>1587.17</v>
      </c>
      <c r="G514" s="150">
        <v>-11.93</v>
      </c>
      <c r="H514" s="151">
        <v>43678</v>
      </c>
      <c r="I514" s="87">
        <v>0</v>
      </c>
      <c r="J514" s="87" t="s">
        <v>4042</v>
      </c>
      <c r="K514" s="87" t="s">
        <v>7090</v>
      </c>
      <c r="L514" s="87" t="s">
        <v>4043</v>
      </c>
      <c r="M514" s="56" t="s">
        <v>7091</v>
      </c>
      <c r="N514" s="87" t="s">
        <v>142</v>
      </c>
      <c r="O514" s="56" t="s">
        <v>7092</v>
      </c>
      <c r="P514" s="87">
        <v>2019</v>
      </c>
      <c r="Q514" s="87"/>
      <c r="R514" s="87" t="s">
        <v>4359</v>
      </c>
    </row>
    <row r="515" spans="1:18">
      <c r="A515" s="87" t="s">
        <v>7398</v>
      </c>
      <c r="B515" s="87" t="s">
        <v>7088</v>
      </c>
      <c r="C515" s="87" t="s">
        <v>7089</v>
      </c>
      <c r="D515" s="150">
        <v>1718.4</v>
      </c>
      <c r="E515" s="150">
        <v>-131.22999999999999</v>
      </c>
      <c r="F515" s="150">
        <v>1587.17</v>
      </c>
      <c r="G515" s="150">
        <v>-11.93</v>
      </c>
      <c r="H515" s="151">
        <v>43678</v>
      </c>
      <c r="I515" s="87">
        <v>0</v>
      </c>
      <c r="J515" s="87" t="s">
        <v>4042</v>
      </c>
      <c r="K515" s="87" t="s">
        <v>7090</v>
      </c>
      <c r="L515" s="87" t="s">
        <v>4043</v>
      </c>
      <c r="M515" s="56" t="s">
        <v>7091</v>
      </c>
      <c r="N515" s="87" t="s">
        <v>142</v>
      </c>
      <c r="O515" s="56" t="s">
        <v>7092</v>
      </c>
      <c r="P515" s="87">
        <v>2019</v>
      </c>
      <c r="Q515" s="87"/>
      <c r="R515" s="87" t="s">
        <v>4359</v>
      </c>
    </row>
    <row r="516" spans="1:18">
      <c r="A516" s="87" t="s">
        <v>7399</v>
      </c>
      <c r="B516" s="87" t="s">
        <v>7088</v>
      </c>
      <c r="C516" s="87" t="s">
        <v>7089</v>
      </c>
      <c r="D516" s="150">
        <v>1718.4</v>
      </c>
      <c r="E516" s="150">
        <v>-131.22999999999999</v>
      </c>
      <c r="F516" s="150">
        <v>1587.17</v>
      </c>
      <c r="G516" s="150">
        <v>-11.93</v>
      </c>
      <c r="H516" s="151">
        <v>43678</v>
      </c>
      <c r="I516" s="87">
        <v>0</v>
      </c>
      <c r="J516" s="87" t="s">
        <v>4042</v>
      </c>
      <c r="K516" s="87" t="s">
        <v>7090</v>
      </c>
      <c r="L516" s="87" t="s">
        <v>4043</v>
      </c>
      <c r="M516" s="56" t="s">
        <v>7091</v>
      </c>
      <c r="N516" s="87" t="s">
        <v>142</v>
      </c>
      <c r="O516" s="56" t="s">
        <v>7092</v>
      </c>
      <c r="P516" s="87">
        <v>2019</v>
      </c>
      <c r="Q516" s="87"/>
      <c r="R516" s="87" t="s">
        <v>4359</v>
      </c>
    </row>
    <row r="517" spans="1:18">
      <c r="A517" s="87" t="s">
        <v>7400</v>
      </c>
      <c r="B517" s="87" t="s">
        <v>7088</v>
      </c>
      <c r="C517" s="87" t="s">
        <v>7089</v>
      </c>
      <c r="D517" s="150">
        <v>1718.4</v>
      </c>
      <c r="E517" s="150">
        <v>-131.22999999999999</v>
      </c>
      <c r="F517" s="150">
        <v>1587.17</v>
      </c>
      <c r="G517" s="150">
        <v>-11.93</v>
      </c>
      <c r="H517" s="151">
        <v>43678</v>
      </c>
      <c r="I517" s="87">
        <v>0</v>
      </c>
      <c r="J517" s="87" t="s">
        <v>4042</v>
      </c>
      <c r="K517" s="87" t="s">
        <v>7090</v>
      </c>
      <c r="L517" s="87" t="s">
        <v>4043</v>
      </c>
      <c r="M517" s="56" t="s">
        <v>7091</v>
      </c>
      <c r="N517" s="87" t="s">
        <v>142</v>
      </c>
      <c r="O517" s="56" t="s">
        <v>7092</v>
      </c>
      <c r="P517" s="87">
        <v>2019</v>
      </c>
      <c r="Q517" s="87"/>
      <c r="R517" s="87" t="s">
        <v>4359</v>
      </c>
    </row>
    <row r="518" spans="1:18">
      <c r="A518" s="87" t="s">
        <v>7401</v>
      </c>
      <c r="B518" s="87" t="s">
        <v>7088</v>
      </c>
      <c r="C518" s="87" t="s">
        <v>7089</v>
      </c>
      <c r="D518" s="150">
        <v>1718.4</v>
      </c>
      <c r="E518" s="150">
        <v>-131.22999999999999</v>
      </c>
      <c r="F518" s="150">
        <v>1587.17</v>
      </c>
      <c r="G518" s="150">
        <v>-11.93</v>
      </c>
      <c r="H518" s="151">
        <v>43678</v>
      </c>
      <c r="I518" s="87">
        <v>0</v>
      </c>
      <c r="J518" s="87" t="s">
        <v>4042</v>
      </c>
      <c r="K518" s="87" t="s">
        <v>7090</v>
      </c>
      <c r="L518" s="87" t="s">
        <v>4043</v>
      </c>
      <c r="M518" s="56" t="s">
        <v>7091</v>
      </c>
      <c r="N518" s="87" t="s">
        <v>142</v>
      </c>
      <c r="O518" s="56" t="s">
        <v>7092</v>
      </c>
      <c r="P518" s="87">
        <v>2019</v>
      </c>
      <c r="Q518" s="87"/>
      <c r="R518" s="87" t="s">
        <v>4359</v>
      </c>
    </row>
    <row r="519" spans="1:18">
      <c r="A519" s="87" t="s">
        <v>7402</v>
      </c>
      <c r="B519" s="87" t="s">
        <v>7088</v>
      </c>
      <c r="C519" s="87" t="s">
        <v>7089</v>
      </c>
      <c r="D519" s="150">
        <v>1718.4</v>
      </c>
      <c r="E519" s="150">
        <v>-131.22999999999999</v>
      </c>
      <c r="F519" s="150">
        <v>1587.17</v>
      </c>
      <c r="G519" s="150">
        <v>-11.93</v>
      </c>
      <c r="H519" s="151">
        <v>43678</v>
      </c>
      <c r="I519" s="87">
        <v>0</v>
      </c>
      <c r="J519" s="87" t="s">
        <v>4042</v>
      </c>
      <c r="K519" s="87" t="s">
        <v>7090</v>
      </c>
      <c r="L519" s="87" t="s">
        <v>4043</v>
      </c>
      <c r="M519" s="56" t="s">
        <v>7091</v>
      </c>
      <c r="N519" s="87" t="s">
        <v>142</v>
      </c>
      <c r="O519" s="56" t="s">
        <v>7092</v>
      </c>
      <c r="P519" s="87">
        <v>2019</v>
      </c>
      <c r="Q519" s="87"/>
      <c r="R519" s="87" t="s">
        <v>4359</v>
      </c>
    </row>
    <row r="520" spans="1:18">
      <c r="A520" s="87" t="s">
        <v>7403</v>
      </c>
      <c r="B520" s="87" t="s">
        <v>7088</v>
      </c>
      <c r="C520" s="87" t="s">
        <v>7089</v>
      </c>
      <c r="D520" s="150">
        <v>1718.4</v>
      </c>
      <c r="E520" s="150">
        <v>-131.22999999999999</v>
      </c>
      <c r="F520" s="150">
        <v>1587.17</v>
      </c>
      <c r="G520" s="150">
        <v>-11.93</v>
      </c>
      <c r="H520" s="151">
        <v>43678</v>
      </c>
      <c r="I520" s="87">
        <v>0</v>
      </c>
      <c r="J520" s="87" t="s">
        <v>4042</v>
      </c>
      <c r="K520" s="87" t="s">
        <v>7090</v>
      </c>
      <c r="L520" s="87" t="s">
        <v>4043</v>
      </c>
      <c r="M520" s="56" t="s">
        <v>7091</v>
      </c>
      <c r="N520" s="87" t="s">
        <v>142</v>
      </c>
      <c r="O520" s="56" t="s">
        <v>7092</v>
      </c>
      <c r="P520" s="87">
        <v>2019</v>
      </c>
      <c r="Q520" s="87"/>
      <c r="R520" s="87" t="s">
        <v>4359</v>
      </c>
    </row>
    <row r="521" spans="1:18">
      <c r="A521" s="87" t="s">
        <v>7404</v>
      </c>
      <c r="B521" s="87" t="s">
        <v>7088</v>
      </c>
      <c r="C521" s="87" t="s">
        <v>7089</v>
      </c>
      <c r="D521" s="150">
        <v>1718.4</v>
      </c>
      <c r="E521" s="150">
        <v>-131.22999999999999</v>
      </c>
      <c r="F521" s="150">
        <v>1587.17</v>
      </c>
      <c r="G521" s="150">
        <v>-11.93</v>
      </c>
      <c r="H521" s="151">
        <v>43678</v>
      </c>
      <c r="I521" s="87">
        <v>0</v>
      </c>
      <c r="J521" s="87" t="s">
        <v>4042</v>
      </c>
      <c r="K521" s="87" t="s">
        <v>7090</v>
      </c>
      <c r="L521" s="87" t="s">
        <v>4043</v>
      </c>
      <c r="M521" s="56" t="s">
        <v>7091</v>
      </c>
      <c r="N521" s="87" t="s">
        <v>142</v>
      </c>
      <c r="O521" s="56" t="s">
        <v>7092</v>
      </c>
      <c r="P521" s="87">
        <v>2019</v>
      </c>
      <c r="Q521" s="87"/>
      <c r="R521" s="87" t="s">
        <v>4359</v>
      </c>
    </row>
    <row r="522" spans="1:18">
      <c r="A522" s="87" t="s">
        <v>7405</v>
      </c>
      <c r="B522" s="87" t="s">
        <v>7088</v>
      </c>
      <c r="C522" s="87" t="s">
        <v>7089</v>
      </c>
      <c r="D522" s="150">
        <v>1460.4</v>
      </c>
      <c r="E522" s="150">
        <v>-111.54</v>
      </c>
      <c r="F522" s="150">
        <v>1348.86</v>
      </c>
      <c r="G522" s="150">
        <v>-10.14</v>
      </c>
      <c r="H522" s="151">
        <v>43678</v>
      </c>
      <c r="I522" s="87">
        <v>0</v>
      </c>
      <c r="J522" s="87" t="s">
        <v>307</v>
      </c>
      <c r="K522" s="87" t="s">
        <v>7090</v>
      </c>
      <c r="L522" s="87" t="s">
        <v>4489</v>
      </c>
      <c r="M522" s="56" t="s">
        <v>7091</v>
      </c>
      <c r="N522" s="87" t="s">
        <v>66</v>
      </c>
      <c r="O522" s="56" t="s">
        <v>7092</v>
      </c>
      <c r="P522" s="87">
        <v>2019</v>
      </c>
      <c r="Q522" s="87"/>
      <c r="R522" s="87" t="s">
        <v>4359</v>
      </c>
    </row>
    <row r="523" spans="1:18">
      <c r="A523" s="87" t="s">
        <v>7406</v>
      </c>
      <c r="B523" s="87" t="s">
        <v>7088</v>
      </c>
      <c r="C523" s="87" t="s">
        <v>7089</v>
      </c>
      <c r="D523" s="150">
        <v>1460.4</v>
      </c>
      <c r="E523" s="150">
        <v>-111.54</v>
      </c>
      <c r="F523" s="150">
        <v>1348.86</v>
      </c>
      <c r="G523" s="150">
        <v>-10.14</v>
      </c>
      <c r="H523" s="151">
        <v>43678</v>
      </c>
      <c r="I523" s="87">
        <v>0</v>
      </c>
      <c r="J523" s="87" t="s">
        <v>307</v>
      </c>
      <c r="K523" s="87" t="s">
        <v>7090</v>
      </c>
      <c r="L523" s="87" t="s">
        <v>4489</v>
      </c>
      <c r="M523" s="56" t="s">
        <v>7091</v>
      </c>
      <c r="N523" s="87" t="s">
        <v>66</v>
      </c>
      <c r="O523" s="56" t="s">
        <v>7092</v>
      </c>
      <c r="P523" s="87">
        <v>2019</v>
      </c>
      <c r="Q523" s="87"/>
      <c r="R523" s="87" t="s">
        <v>4359</v>
      </c>
    </row>
    <row r="524" spans="1:18">
      <c r="A524" s="87" t="s">
        <v>7407</v>
      </c>
      <c r="B524" s="87" t="s">
        <v>7088</v>
      </c>
      <c r="C524" s="87" t="s">
        <v>7089</v>
      </c>
      <c r="D524" s="150">
        <v>1460.4</v>
      </c>
      <c r="E524" s="150">
        <v>-111.54</v>
      </c>
      <c r="F524" s="150">
        <v>1348.86</v>
      </c>
      <c r="G524" s="150">
        <v>-10.14</v>
      </c>
      <c r="H524" s="151">
        <v>43678</v>
      </c>
      <c r="I524" s="87">
        <v>0</v>
      </c>
      <c r="J524" s="87" t="s">
        <v>307</v>
      </c>
      <c r="K524" s="87" t="s">
        <v>7090</v>
      </c>
      <c r="L524" s="87" t="s">
        <v>4489</v>
      </c>
      <c r="M524" s="56" t="s">
        <v>7091</v>
      </c>
      <c r="N524" s="87" t="s">
        <v>66</v>
      </c>
      <c r="O524" s="56" t="s">
        <v>7092</v>
      </c>
      <c r="P524" s="87">
        <v>2019</v>
      </c>
      <c r="Q524" s="87"/>
      <c r="R524" s="87" t="s">
        <v>4359</v>
      </c>
    </row>
    <row r="525" spans="1:18">
      <c r="A525" s="87" t="s">
        <v>7408</v>
      </c>
      <c r="B525" s="87" t="s">
        <v>7088</v>
      </c>
      <c r="C525" s="87" t="s">
        <v>7089</v>
      </c>
      <c r="D525" s="150">
        <v>1460.4</v>
      </c>
      <c r="E525" s="150">
        <v>-111.54</v>
      </c>
      <c r="F525" s="150">
        <v>1348.86</v>
      </c>
      <c r="G525" s="150">
        <v>-10.14</v>
      </c>
      <c r="H525" s="151">
        <v>43678</v>
      </c>
      <c r="I525" s="87">
        <v>0</v>
      </c>
      <c r="J525" s="87" t="s">
        <v>307</v>
      </c>
      <c r="K525" s="87" t="s">
        <v>7090</v>
      </c>
      <c r="L525" s="87" t="s">
        <v>4489</v>
      </c>
      <c r="M525" s="56" t="s">
        <v>7091</v>
      </c>
      <c r="N525" s="87" t="s">
        <v>66</v>
      </c>
      <c r="O525" s="56" t="s">
        <v>7092</v>
      </c>
      <c r="P525" s="87">
        <v>2019</v>
      </c>
      <c r="Q525" s="87"/>
      <c r="R525" s="87" t="s">
        <v>4359</v>
      </c>
    </row>
    <row r="526" spans="1:18">
      <c r="A526" s="87" t="s">
        <v>7409</v>
      </c>
      <c r="B526" s="87" t="s">
        <v>7088</v>
      </c>
      <c r="C526" s="87" t="s">
        <v>7089</v>
      </c>
      <c r="D526" s="150">
        <v>1460.4</v>
      </c>
      <c r="E526" s="150">
        <v>-111.54</v>
      </c>
      <c r="F526" s="150">
        <v>1348.86</v>
      </c>
      <c r="G526" s="150">
        <v>-10.14</v>
      </c>
      <c r="H526" s="151">
        <v>43678</v>
      </c>
      <c r="I526" s="87">
        <v>0</v>
      </c>
      <c r="J526" s="87" t="s">
        <v>307</v>
      </c>
      <c r="K526" s="87" t="s">
        <v>7090</v>
      </c>
      <c r="L526" s="87" t="s">
        <v>4489</v>
      </c>
      <c r="M526" s="56" t="s">
        <v>7091</v>
      </c>
      <c r="N526" s="87" t="s">
        <v>66</v>
      </c>
      <c r="O526" s="56" t="s">
        <v>7092</v>
      </c>
      <c r="P526" s="87">
        <v>2019</v>
      </c>
      <c r="Q526" s="87"/>
      <c r="R526" s="87" t="s">
        <v>4359</v>
      </c>
    </row>
    <row r="527" spans="1:18">
      <c r="A527" s="87" t="s">
        <v>7410</v>
      </c>
      <c r="B527" s="87" t="s">
        <v>7088</v>
      </c>
      <c r="C527" s="87" t="s">
        <v>7089</v>
      </c>
      <c r="D527" s="150">
        <v>1460.4</v>
      </c>
      <c r="E527" s="150">
        <v>-111.54</v>
      </c>
      <c r="F527" s="150">
        <v>1348.86</v>
      </c>
      <c r="G527" s="150">
        <v>-10.14</v>
      </c>
      <c r="H527" s="151">
        <v>43678</v>
      </c>
      <c r="I527" s="87">
        <v>0</v>
      </c>
      <c r="J527" s="87" t="s">
        <v>307</v>
      </c>
      <c r="K527" s="87" t="s">
        <v>7090</v>
      </c>
      <c r="L527" s="87" t="s">
        <v>4489</v>
      </c>
      <c r="M527" s="56" t="s">
        <v>7091</v>
      </c>
      <c r="N527" s="87" t="s">
        <v>66</v>
      </c>
      <c r="O527" s="56" t="s">
        <v>7092</v>
      </c>
      <c r="P527" s="87">
        <v>2019</v>
      </c>
      <c r="Q527" s="87"/>
      <c r="R527" s="87" t="s">
        <v>4359</v>
      </c>
    </row>
    <row r="528" spans="1:18">
      <c r="A528" s="87" t="s">
        <v>7411</v>
      </c>
      <c r="B528" s="87" t="s">
        <v>7088</v>
      </c>
      <c r="C528" s="87" t="s">
        <v>7089</v>
      </c>
      <c r="D528" s="150">
        <v>1460.4</v>
      </c>
      <c r="E528" s="150">
        <v>-111.54</v>
      </c>
      <c r="F528" s="150">
        <v>1348.86</v>
      </c>
      <c r="G528" s="150">
        <v>-10.14</v>
      </c>
      <c r="H528" s="151">
        <v>43678</v>
      </c>
      <c r="I528" s="87">
        <v>0</v>
      </c>
      <c r="J528" s="87" t="s">
        <v>307</v>
      </c>
      <c r="K528" s="87" t="s">
        <v>7090</v>
      </c>
      <c r="L528" s="87" t="s">
        <v>4489</v>
      </c>
      <c r="M528" s="56" t="s">
        <v>7091</v>
      </c>
      <c r="N528" s="87" t="s">
        <v>66</v>
      </c>
      <c r="O528" s="56" t="s">
        <v>7092</v>
      </c>
      <c r="P528" s="87">
        <v>2019</v>
      </c>
      <c r="Q528" s="87"/>
      <c r="R528" s="87" t="s">
        <v>4359</v>
      </c>
    </row>
    <row r="529" spans="1:18">
      <c r="A529" s="87" t="s">
        <v>7412</v>
      </c>
      <c r="B529" s="87" t="s">
        <v>7088</v>
      </c>
      <c r="C529" s="87" t="s">
        <v>7089</v>
      </c>
      <c r="D529" s="150">
        <v>1718.4</v>
      </c>
      <c r="E529" s="150">
        <v>-131.22999999999999</v>
      </c>
      <c r="F529" s="150">
        <v>1587.17</v>
      </c>
      <c r="G529" s="150">
        <v>-11.93</v>
      </c>
      <c r="H529" s="151">
        <v>43678</v>
      </c>
      <c r="I529" s="87">
        <v>0</v>
      </c>
      <c r="J529" s="87" t="s">
        <v>307</v>
      </c>
      <c r="K529" s="87" t="s">
        <v>7090</v>
      </c>
      <c r="L529" s="87" t="s">
        <v>4489</v>
      </c>
      <c r="M529" s="56" t="s">
        <v>7091</v>
      </c>
      <c r="N529" s="87" t="s">
        <v>66</v>
      </c>
      <c r="O529" s="56" t="s">
        <v>7092</v>
      </c>
      <c r="P529" s="87">
        <v>2019</v>
      </c>
      <c r="Q529" s="87"/>
      <c r="R529" s="87" t="s">
        <v>4359</v>
      </c>
    </row>
    <row r="530" spans="1:18">
      <c r="A530" s="87" t="s">
        <v>7413</v>
      </c>
      <c r="B530" s="87" t="s">
        <v>7088</v>
      </c>
      <c r="C530" s="87" t="s">
        <v>7089</v>
      </c>
      <c r="D530" s="150">
        <v>1460.4</v>
      </c>
      <c r="E530" s="150">
        <v>-111.54</v>
      </c>
      <c r="F530" s="150">
        <v>1348.86</v>
      </c>
      <c r="G530" s="150">
        <v>-10.14</v>
      </c>
      <c r="H530" s="151">
        <v>43678</v>
      </c>
      <c r="I530" s="87">
        <v>0</v>
      </c>
      <c r="J530" s="87" t="s">
        <v>307</v>
      </c>
      <c r="K530" s="87" t="s">
        <v>7090</v>
      </c>
      <c r="L530" s="87" t="s">
        <v>4489</v>
      </c>
      <c r="M530" s="56" t="s">
        <v>7091</v>
      </c>
      <c r="N530" s="87" t="s">
        <v>66</v>
      </c>
      <c r="O530" s="56" t="s">
        <v>7092</v>
      </c>
      <c r="P530" s="87">
        <v>2019</v>
      </c>
      <c r="Q530" s="87"/>
      <c r="R530" s="87" t="s">
        <v>4359</v>
      </c>
    </row>
    <row r="531" spans="1:18">
      <c r="A531" s="87" t="s">
        <v>7414</v>
      </c>
      <c r="B531" s="87" t="s">
        <v>7088</v>
      </c>
      <c r="C531" s="87" t="s">
        <v>7089</v>
      </c>
      <c r="D531" s="150">
        <v>1460.4</v>
      </c>
      <c r="E531" s="150">
        <v>-111.54</v>
      </c>
      <c r="F531" s="150">
        <v>1348.86</v>
      </c>
      <c r="G531" s="150">
        <v>-10.14</v>
      </c>
      <c r="H531" s="151">
        <v>43678</v>
      </c>
      <c r="I531" s="87">
        <v>0</v>
      </c>
      <c r="J531" s="87" t="s">
        <v>307</v>
      </c>
      <c r="K531" s="87" t="s">
        <v>7090</v>
      </c>
      <c r="L531" s="87" t="s">
        <v>4489</v>
      </c>
      <c r="M531" s="56" t="s">
        <v>7091</v>
      </c>
      <c r="N531" s="87" t="s">
        <v>66</v>
      </c>
      <c r="O531" s="56" t="s">
        <v>7092</v>
      </c>
      <c r="P531" s="87">
        <v>2019</v>
      </c>
      <c r="Q531" s="87"/>
      <c r="R531" s="87" t="s">
        <v>4359</v>
      </c>
    </row>
    <row r="532" spans="1:18">
      <c r="A532" s="87" t="s">
        <v>7415</v>
      </c>
      <c r="B532" s="87" t="s">
        <v>7088</v>
      </c>
      <c r="C532" s="87" t="s">
        <v>7089</v>
      </c>
      <c r="D532" s="150">
        <v>1718.4</v>
      </c>
      <c r="E532" s="150">
        <v>-131.22999999999999</v>
      </c>
      <c r="F532" s="150">
        <v>1587.17</v>
      </c>
      <c r="G532" s="150">
        <v>-11.93</v>
      </c>
      <c r="H532" s="151">
        <v>43678</v>
      </c>
      <c r="I532" s="87">
        <v>0</v>
      </c>
      <c r="J532" s="87" t="s">
        <v>307</v>
      </c>
      <c r="K532" s="87" t="s">
        <v>7090</v>
      </c>
      <c r="L532" s="87" t="s">
        <v>4489</v>
      </c>
      <c r="M532" s="56" t="s">
        <v>7091</v>
      </c>
      <c r="N532" s="87" t="s">
        <v>66</v>
      </c>
      <c r="O532" s="56" t="s">
        <v>7092</v>
      </c>
      <c r="P532" s="87">
        <v>2019</v>
      </c>
      <c r="Q532" s="87"/>
      <c r="R532" s="87" t="s">
        <v>4359</v>
      </c>
    </row>
    <row r="533" spans="1:18">
      <c r="A533" s="87" t="s">
        <v>7416</v>
      </c>
      <c r="B533" s="87" t="s">
        <v>7088</v>
      </c>
      <c r="C533" s="87" t="s">
        <v>7089</v>
      </c>
      <c r="D533" s="150">
        <v>1460.4</v>
      </c>
      <c r="E533" s="150">
        <v>-111.54</v>
      </c>
      <c r="F533" s="150">
        <v>1348.86</v>
      </c>
      <c r="G533" s="150">
        <v>-10.14</v>
      </c>
      <c r="H533" s="151">
        <v>43678</v>
      </c>
      <c r="I533" s="87">
        <v>0</v>
      </c>
      <c r="J533" s="87" t="s">
        <v>307</v>
      </c>
      <c r="K533" s="87" t="s">
        <v>7090</v>
      </c>
      <c r="L533" s="87" t="s">
        <v>4489</v>
      </c>
      <c r="M533" s="56" t="s">
        <v>7091</v>
      </c>
      <c r="N533" s="87" t="s">
        <v>66</v>
      </c>
      <c r="O533" s="56" t="s">
        <v>7092</v>
      </c>
      <c r="P533" s="87">
        <v>2019</v>
      </c>
      <c r="Q533" s="87"/>
      <c r="R533" s="87" t="s">
        <v>4359</v>
      </c>
    </row>
    <row r="534" spans="1:18">
      <c r="A534" s="87" t="s">
        <v>7417</v>
      </c>
      <c r="B534" s="87" t="s">
        <v>7088</v>
      </c>
      <c r="C534" s="87" t="s">
        <v>7089</v>
      </c>
      <c r="D534" s="150">
        <v>1718.4</v>
      </c>
      <c r="E534" s="150">
        <v>-131.22999999999999</v>
      </c>
      <c r="F534" s="150">
        <v>1587.17</v>
      </c>
      <c r="G534" s="150">
        <v>-11.93</v>
      </c>
      <c r="H534" s="151">
        <v>43678</v>
      </c>
      <c r="I534" s="87">
        <v>0</v>
      </c>
      <c r="J534" s="87" t="s">
        <v>307</v>
      </c>
      <c r="K534" s="87" t="s">
        <v>7090</v>
      </c>
      <c r="L534" s="87" t="s">
        <v>4489</v>
      </c>
      <c r="M534" s="56" t="s">
        <v>7091</v>
      </c>
      <c r="N534" s="87" t="s">
        <v>66</v>
      </c>
      <c r="O534" s="56" t="s">
        <v>7092</v>
      </c>
      <c r="P534" s="87">
        <v>2019</v>
      </c>
      <c r="Q534" s="87"/>
      <c r="R534" s="87" t="s">
        <v>4359</v>
      </c>
    </row>
    <row r="535" spans="1:18">
      <c r="A535" s="87" t="s">
        <v>7418</v>
      </c>
      <c r="B535" s="87" t="s">
        <v>7088</v>
      </c>
      <c r="C535" s="87" t="s">
        <v>7089</v>
      </c>
      <c r="D535" s="150">
        <v>1460.4</v>
      </c>
      <c r="E535" s="150">
        <v>-111.54</v>
      </c>
      <c r="F535" s="150">
        <v>1348.86</v>
      </c>
      <c r="G535" s="150">
        <v>-10.14</v>
      </c>
      <c r="H535" s="151">
        <v>43678</v>
      </c>
      <c r="I535" s="87">
        <v>0</v>
      </c>
      <c r="J535" s="87" t="s">
        <v>307</v>
      </c>
      <c r="K535" s="87" t="s">
        <v>7090</v>
      </c>
      <c r="L535" s="87" t="s">
        <v>4489</v>
      </c>
      <c r="M535" s="56" t="s">
        <v>7091</v>
      </c>
      <c r="N535" s="87" t="s">
        <v>66</v>
      </c>
      <c r="O535" s="56" t="s">
        <v>7092</v>
      </c>
      <c r="P535" s="87">
        <v>2019</v>
      </c>
      <c r="Q535" s="87"/>
      <c r="R535" s="87" t="s">
        <v>4359</v>
      </c>
    </row>
    <row r="536" spans="1:18">
      <c r="A536" s="87" t="s">
        <v>7419</v>
      </c>
      <c r="B536" s="87" t="s">
        <v>7088</v>
      </c>
      <c r="C536" s="87" t="s">
        <v>7089</v>
      </c>
      <c r="D536" s="150">
        <v>1460.4</v>
      </c>
      <c r="E536" s="150">
        <v>-111.54</v>
      </c>
      <c r="F536" s="150">
        <v>1348.86</v>
      </c>
      <c r="G536" s="150">
        <v>-10.14</v>
      </c>
      <c r="H536" s="151">
        <v>43678</v>
      </c>
      <c r="I536" s="87">
        <v>0</v>
      </c>
      <c r="J536" s="87" t="s">
        <v>307</v>
      </c>
      <c r="K536" s="87" t="s">
        <v>7090</v>
      </c>
      <c r="L536" s="87" t="s">
        <v>4489</v>
      </c>
      <c r="M536" s="56" t="s">
        <v>7091</v>
      </c>
      <c r="N536" s="87" t="s">
        <v>66</v>
      </c>
      <c r="O536" s="56" t="s">
        <v>7092</v>
      </c>
      <c r="P536" s="87">
        <v>2019</v>
      </c>
      <c r="Q536" s="87"/>
      <c r="R536" s="87" t="s">
        <v>4359</v>
      </c>
    </row>
    <row r="537" spans="1:18">
      <c r="A537" s="87" t="s">
        <v>7420</v>
      </c>
      <c r="B537" s="87" t="s">
        <v>7088</v>
      </c>
      <c r="C537" s="87" t="s">
        <v>7089</v>
      </c>
      <c r="D537" s="150">
        <v>1460.4</v>
      </c>
      <c r="E537" s="150">
        <v>-111.54</v>
      </c>
      <c r="F537" s="150">
        <v>1348.86</v>
      </c>
      <c r="G537" s="150">
        <v>-10.14</v>
      </c>
      <c r="H537" s="151">
        <v>43678</v>
      </c>
      <c r="I537" s="87">
        <v>0</v>
      </c>
      <c r="J537" s="87" t="s">
        <v>307</v>
      </c>
      <c r="K537" s="87" t="s">
        <v>7090</v>
      </c>
      <c r="L537" s="87" t="s">
        <v>4489</v>
      </c>
      <c r="M537" s="56" t="s">
        <v>7091</v>
      </c>
      <c r="N537" s="87" t="s">
        <v>66</v>
      </c>
      <c r="O537" s="56" t="s">
        <v>7092</v>
      </c>
      <c r="P537" s="87">
        <v>2019</v>
      </c>
      <c r="Q537" s="87"/>
      <c r="R537" s="87" t="s">
        <v>4359</v>
      </c>
    </row>
    <row r="538" spans="1:18">
      <c r="A538" s="87" t="s">
        <v>7421</v>
      </c>
      <c r="B538" s="87" t="s">
        <v>7088</v>
      </c>
      <c r="C538" s="87" t="s">
        <v>7089</v>
      </c>
      <c r="D538" s="150">
        <v>1718.4</v>
      </c>
      <c r="E538" s="150">
        <v>-131.22999999999999</v>
      </c>
      <c r="F538" s="150">
        <v>1587.17</v>
      </c>
      <c r="G538" s="150">
        <v>-11.93</v>
      </c>
      <c r="H538" s="151">
        <v>43678</v>
      </c>
      <c r="I538" s="87">
        <v>0</v>
      </c>
      <c r="J538" s="87" t="s">
        <v>307</v>
      </c>
      <c r="K538" s="87" t="s">
        <v>7090</v>
      </c>
      <c r="L538" s="87" t="s">
        <v>4489</v>
      </c>
      <c r="M538" s="56" t="s">
        <v>7091</v>
      </c>
      <c r="N538" s="87" t="s">
        <v>66</v>
      </c>
      <c r="O538" s="56" t="s">
        <v>7092</v>
      </c>
      <c r="P538" s="87">
        <v>2019</v>
      </c>
      <c r="Q538" s="87"/>
      <c r="R538" s="87" t="s">
        <v>4359</v>
      </c>
    </row>
    <row r="539" spans="1:18">
      <c r="A539" s="87" t="s">
        <v>7422</v>
      </c>
      <c r="B539" s="87" t="s">
        <v>7088</v>
      </c>
      <c r="C539" s="87" t="s">
        <v>7089</v>
      </c>
      <c r="D539" s="150">
        <v>1460.4</v>
      </c>
      <c r="E539" s="150">
        <v>-111.54</v>
      </c>
      <c r="F539" s="150">
        <v>1348.86</v>
      </c>
      <c r="G539" s="150">
        <v>-10.14</v>
      </c>
      <c r="H539" s="151">
        <v>43678</v>
      </c>
      <c r="I539" s="87">
        <v>0</v>
      </c>
      <c r="J539" s="87" t="s">
        <v>307</v>
      </c>
      <c r="K539" s="87" t="s">
        <v>7090</v>
      </c>
      <c r="L539" s="87" t="s">
        <v>4489</v>
      </c>
      <c r="M539" s="56" t="s">
        <v>7091</v>
      </c>
      <c r="N539" s="87" t="s">
        <v>66</v>
      </c>
      <c r="O539" s="56" t="s">
        <v>7092</v>
      </c>
      <c r="P539" s="87">
        <v>2019</v>
      </c>
      <c r="Q539" s="87"/>
      <c r="R539" s="87" t="s">
        <v>4359</v>
      </c>
    </row>
    <row r="540" spans="1:18">
      <c r="A540" s="87" t="s">
        <v>7423</v>
      </c>
      <c r="B540" s="87" t="s">
        <v>7088</v>
      </c>
      <c r="C540" s="87" t="s">
        <v>7089</v>
      </c>
      <c r="D540" s="150">
        <v>1460.4</v>
      </c>
      <c r="E540" s="150">
        <v>-111.54</v>
      </c>
      <c r="F540" s="150">
        <v>1348.86</v>
      </c>
      <c r="G540" s="150">
        <v>-10.14</v>
      </c>
      <c r="H540" s="151">
        <v>43678</v>
      </c>
      <c r="I540" s="87">
        <v>0</v>
      </c>
      <c r="J540" s="87" t="s">
        <v>307</v>
      </c>
      <c r="K540" s="87" t="s">
        <v>7090</v>
      </c>
      <c r="L540" s="87" t="s">
        <v>4489</v>
      </c>
      <c r="M540" s="56" t="s">
        <v>7091</v>
      </c>
      <c r="N540" s="87" t="s">
        <v>66</v>
      </c>
      <c r="O540" s="56" t="s">
        <v>7092</v>
      </c>
      <c r="P540" s="87">
        <v>2019</v>
      </c>
      <c r="Q540" s="87"/>
      <c r="R540" s="87" t="s">
        <v>4359</v>
      </c>
    </row>
    <row r="541" spans="1:18">
      <c r="A541" s="87" t="s">
        <v>7424</v>
      </c>
      <c r="B541" s="87" t="s">
        <v>7088</v>
      </c>
      <c r="C541" s="87" t="s">
        <v>7089</v>
      </c>
      <c r="D541" s="150">
        <v>1460.4</v>
      </c>
      <c r="E541" s="150">
        <v>-111.54</v>
      </c>
      <c r="F541" s="150">
        <v>1348.86</v>
      </c>
      <c r="G541" s="150">
        <v>-10.14</v>
      </c>
      <c r="H541" s="151">
        <v>43678</v>
      </c>
      <c r="I541" s="87">
        <v>0</v>
      </c>
      <c r="J541" s="87" t="s">
        <v>307</v>
      </c>
      <c r="K541" s="87" t="s">
        <v>7090</v>
      </c>
      <c r="L541" s="87" t="s">
        <v>4489</v>
      </c>
      <c r="M541" s="56" t="s">
        <v>7091</v>
      </c>
      <c r="N541" s="87" t="s">
        <v>66</v>
      </c>
      <c r="O541" s="56" t="s">
        <v>7092</v>
      </c>
      <c r="P541" s="87">
        <v>2019</v>
      </c>
      <c r="Q541" s="87"/>
      <c r="R541" s="87" t="s">
        <v>4359</v>
      </c>
    </row>
    <row r="542" spans="1:18">
      <c r="A542" s="87" t="s">
        <v>7425</v>
      </c>
      <c r="B542" s="87" t="s">
        <v>7088</v>
      </c>
      <c r="C542" s="87" t="s">
        <v>7089</v>
      </c>
      <c r="D542" s="150">
        <v>1460.4</v>
      </c>
      <c r="E542" s="150">
        <v>-111.54</v>
      </c>
      <c r="F542" s="150">
        <v>1348.86</v>
      </c>
      <c r="G542" s="150">
        <v>-10.14</v>
      </c>
      <c r="H542" s="151">
        <v>43678</v>
      </c>
      <c r="I542" s="87">
        <v>0</v>
      </c>
      <c r="J542" s="87" t="s">
        <v>307</v>
      </c>
      <c r="K542" s="87" t="s">
        <v>7090</v>
      </c>
      <c r="L542" s="87" t="s">
        <v>4489</v>
      </c>
      <c r="M542" s="56" t="s">
        <v>7091</v>
      </c>
      <c r="N542" s="87" t="s">
        <v>66</v>
      </c>
      <c r="O542" s="56" t="s">
        <v>7092</v>
      </c>
      <c r="P542" s="87">
        <v>2019</v>
      </c>
      <c r="Q542" s="87"/>
      <c r="R542" s="87" t="s">
        <v>4359</v>
      </c>
    </row>
    <row r="543" spans="1:18">
      <c r="A543" s="87" t="s">
        <v>7426</v>
      </c>
      <c r="B543" s="87" t="s">
        <v>7088</v>
      </c>
      <c r="C543" s="87" t="s">
        <v>7089</v>
      </c>
      <c r="D543" s="150">
        <v>1718.4</v>
      </c>
      <c r="E543" s="150">
        <v>-131.22999999999999</v>
      </c>
      <c r="F543" s="150">
        <v>1587.17</v>
      </c>
      <c r="G543" s="150">
        <v>-11.93</v>
      </c>
      <c r="H543" s="151">
        <v>43678</v>
      </c>
      <c r="I543" s="87">
        <v>0</v>
      </c>
      <c r="J543" s="87" t="s">
        <v>307</v>
      </c>
      <c r="K543" s="87" t="s">
        <v>7090</v>
      </c>
      <c r="L543" s="87" t="s">
        <v>3690</v>
      </c>
      <c r="M543" s="56" t="s">
        <v>7091</v>
      </c>
      <c r="N543" s="87" t="s">
        <v>66</v>
      </c>
      <c r="O543" s="56" t="s">
        <v>7092</v>
      </c>
      <c r="P543" s="87">
        <v>2019</v>
      </c>
      <c r="Q543" s="87"/>
      <c r="R543" s="87" t="s">
        <v>4359</v>
      </c>
    </row>
    <row r="544" spans="1:18">
      <c r="A544" s="87" t="s">
        <v>7427</v>
      </c>
      <c r="B544" s="87" t="s">
        <v>7088</v>
      </c>
      <c r="C544" s="87" t="s">
        <v>7089</v>
      </c>
      <c r="D544" s="150">
        <v>1718.4</v>
      </c>
      <c r="E544" s="150">
        <v>-131.22999999999999</v>
      </c>
      <c r="F544" s="150">
        <v>1587.17</v>
      </c>
      <c r="G544" s="150">
        <v>-11.93</v>
      </c>
      <c r="H544" s="151">
        <v>43678</v>
      </c>
      <c r="I544" s="87">
        <v>0</v>
      </c>
      <c r="J544" s="87" t="s">
        <v>307</v>
      </c>
      <c r="K544" s="87" t="s">
        <v>7090</v>
      </c>
      <c r="L544" s="87" t="s">
        <v>3690</v>
      </c>
      <c r="M544" s="56" t="s">
        <v>7091</v>
      </c>
      <c r="N544" s="87" t="s">
        <v>66</v>
      </c>
      <c r="O544" s="56" t="s">
        <v>7092</v>
      </c>
      <c r="P544" s="87">
        <v>2019</v>
      </c>
      <c r="Q544" s="87"/>
      <c r="R544" s="87" t="s">
        <v>4359</v>
      </c>
    </row>
    <row r="545" spans="1:18">
      <c r="A545" s="87" t="s">
        <v>7428</v>
      </c>
      <c r="B545" s="87" t="s">
        <v>7088</v>
      </c>
      <c r="C545" s="87" t="s">
        <v>7089</v>
      </c>
      <c r="D545" s="150">
        <v>1718.4</v>
      </c>
      <c r="E545" s="150">
        <v>-131.22999999999999</v>
      </c>
      <c r="F545" s="150">
        <v>1587.17</v>
      </c>
      <c r="G545" s="150">
        <v>-11.93</v>
      </c>
      <c r="H545" s="151">
        <v>43678</v>
      </c>
      <c r="I545" s="87">
        <v>0</v>
      </c>
      <c r="J545" s="87" t="s">
        <v>307</v>
      </c>
      <c r="K545" s="87" t="s">
        <v>7090</v>
      </c>
      <c r="L545" s="87" t="s">
        <v>3690</v>
      </c>
      <c r="M545" s="56" t="s">
        <v>7091</v>
      </c>
      <c r="N545" s="87" t="s">
        <v>66</v>
      </c>
      <c r="O545" s="56" t="s">
        <v>7092</v>
      </c>
      <c r="P545" s="87">
        <v>2019</v>
      </c>
      <c r="Q545" s="87"/>
      <c r="R545" s="87" t="s">
        <v>4359</v>
      </c>
    </row>
    <row r="546" spans="1:18">
      <c r="A546" s="87" t="s">
        <v>7429</v>
      </c>
      <c r="B546" s="87" t="s">
        <v>7088</v>
      </c>
      <c r="C546" s="87" t="s">
        <v>7089</v>
      </c>
      <c r="D546" s="150">
        <v>1718.4</v>
      </c>
      <c r="E546" s="150">
        <v>-131.22999999999999</v>
      </c>
      <c r="F546" s="150">
        <v>1587.17</v>
      </c>
      <c r="G546" s="150">
        <v>-11.93</v>
      </c>
      <c r="H546" s="151">
        <v>43678</v>
      </c>
      <c r="I546" s="87">
        <v>0</v>
      </c>
      <c r="J546" s="87" t="s">
        <v>307</v>
      </c>
      <c r="K546" s="87" t="s">
        <v>7090</v>
      </c>
      <c r="L546" s="87" t="s">
        <v>3690</v>
      </c>
      <c r="M546" s="56" t="s">
        <v>7091</v>
      </c>
      <c r="N546" s="87" t="s">
        <v>66</v>
      </c>
      <c r="O546" s="56" t="s">
        <v>7092</v>
      </c>
      <c r="P546" s="87">
        <v>2019</v>
      </c>
      <c r="Q546" s="87"/>
      <c r="R546" s="87" t="s">
        <v>4359</v>
      </c>
    </row>
    <row r="547" spans="1:18">
      <c r="A547" s="87" t="s">
        <v>7430</v>
      </c>
      <c r="B547" s="87" t="s">
        <v>7088</v>
      </c>
      <c r="C547" s="87" t="s">
        <v>7089</v>
      </c>
      <c r="D547" s="150">
        <v>1718.4</v>
      </c>
      <c r="E547" s="150">
        <v>-131.22999999999999</v>
      </c>
      <c r="F547" s="150">
        <v>1587.17</v>
      </c>
      <c r="G547" s="150">
        <v>-11.93</v>
      </c>
      <c r="H547" s="151">
        <v>43678</v>
      </c>
      <c r="I547" s="87">
        <v>0</v>
      </c>
      <c r="J547" s="87" t="s">
        <v>307</v>
      </c>
      <c r="K547" s="87" t="s">
        <v>7090</v>
      </c>
      <c r="L547" s="87" t="s">
        <v>3690</v>
      </c>
      <c r="M547" s="56" t="s">
        <v>7091</v>
      </c>
      <c r="N547" s="87" t="s">
        <v>66</v>
      </c>
      <c r="O547" s="56" t="s">
        <v>7092</v>
      </c>
      <c r="P547" s="87">
        <v>2019</v>
      </c>
      <c r="Q547" s="87"/>
      <c r="R547" s="87" t="s">
        <v>4359</v>
      </c>
    </row>
    <row r="548" spans="1:18">
      <c r="A548" s="87" t="s">
        <v>7431</v>
      </c>
      <c r="B548" s="87" t="s">
        <v>7088</v>
      </c>
      <c r="C548" s="87" t="s">
        <v>7089</v>
      </c>
      <c r="D548" s="150">
        <v>1718.4</v>
      </c>
      <c r="E548" s="150">
        <v>-131.22999999999999</v>
      </c>
      <c r="F548" s="150">
        <v>1587.17</v>
      </c>
      <c r="G548" s="150">
        <v>-11.93</v>
      </c>
      <c r="H548" s="151">
        <v>43678</v>
      </c>
      <c r="I548" s="87">
        <v>0</v>
      </c>
      <c r="J548" s="87" t="s">
        <v>307</v>
      </c>
      <c r="K548" s="87" t="s">
        <v>7090</v>
      </c>
      <c r="L548" s="87" t="s">
        <v>3690</v>
      </c>
      <c r="M548" s="56" t="s">
        <v>7091</v>
      </c>
      <c r="N548" s="87" t="s">
        <v>66</v>
      </c>
      <c r="O548" s="56" t="s">
        <v>7092</v>
      </c>
      <c r="P548" s="87">
        <v>2019</v>
      </c>
      <c r="Q548" s="87"/>
      <c r="R548" s="87" t="s">
        <v>4359</v>
      </c>
    </row>
    <row r="549" spans="1:18">
      <c r="A549" s="87" t="s">
        <v>7432</v>
      </c>
      <c r="B549" s="87" t="s">
        <v>7088</v>
      </c>
      <c r="C549" s="87" t="s">
        <v>7089</v>
      </c>
      <c r="D549" s="150">
        <v>1460.4</v>
      </c>
      <c r="E549" s="150">
        <v>-111.54</v>
      </c>
      <c r="F549" s="150">
        <v>1348.86</v>
      </c>
      <c r="G549" s="150">
        <v>-10.14</v>
      </c>
      <c r="H549" s="151">
        <v>43678</v>
      </c>
      <c r="I549" s="87">
        <v>0</v>
      </c>
      <c r="J549" s="87" t="s">
        <v>307</v>
      </c>
      <c r="K549" s="87" t="s">
        <v>7090</v>
      </c>
      <c r="L549" s="87" t="s">
        <v>3690</v>
      </c>
      <c r="M549" s="56" t="s">
        <v>7091</v>
      </c>
      <c r="N549" s="87" t="s">
        <v>66</v>
      </c>
      <c r="O549" s="56" t="s">
        <v>7092</v>
      </c>
      <c r="P549" s="87">
        <v>2019</v>
      </c>
      <c r="Q549" s="87"/>
      <c r="R549" s="87" t="s">
        <v>4359</v>
      </c>
    </row>
    <row r="550" spans="1:18">
      <c r="A550" s="87" t="s">
        <v>7433</v>
      </c>
      <c r="B550" s="87" t="s">
        <v>7088</v>
      </c>
      <c r="C550" s="87" t="s">
        <v>7089</v>
      </c>
      <c r="D550" s="150">
        <v>1460.4</v>
      </c>
      <c r="E550" s="150">
        <v>-111.54</v>
      </c>
      <c r="F550" s="150">
        <v>1348.86</v>
      </c>
      <c r="G550" s="150">
        <v>-10.14</v>
      </c>
      <c r="H550" s="151">
        <v>43678</v>
      </c>
      <c r="I550" s="87">
        <v>0</v>
      </c>
      <c r="J550" s="87" t="s">
        <v>307</v>
      </c>
      <c r="K550" s="87" t="s">
        <v>7090</v>
      </c>
      <c r="L550" s="87" t="s">
        <v>3690</v>
      </c>
      <c r="M550" s="56" t="s">
        <v>7091</v>
      </c>
      <c r="N550" s="87" t="s">
        <v>66</v>
      </c>
      <c r="O550" s="56" t="s">
        <v>7092</v>
      </c>
      <c r="P550" s="87">
        <v>2019</v>
      </c>
      <c r="Q550" s="87"/>
      <c r="R550" s="87" t="s">
        <v>4359</v>
      </c>
    </row>
    <row r="551" spans="1:18">
      <c r="A551" s="87" t="s">
        <v>7434</v>
      </c>
      <c r="B551" s="87" t="s">
        <v>7088</v>
      </c>
      <c r="C551" s="87" t="s">
        <v>7089</v>
      </c>
      <c r="D551" s="150">
        <v>1460.4</v>
      </c>
      <c r="E551" s="150">
        <v>-111.54</v>
      </c>
      <c r="F551" s="150">
        <v>1348.86</v>
      </c>
      <c r="G551" s="150">
        <v>-10.14</v>
      </c>
      <c r="H551" s="151">
        <v>43678</v>
      </c>
      <c r="I551" s="87">
        <v>0</v>
      </c>
      <c r="J551" s="87" t="s">
        <v>307</v>
      </c>
      <c r="K551" s="87" t="s">
        <v>7090</v>
      </c>
      <c r="L551" s="87" t="s">
        <v>3690</v>
      </c>
      <c r="M551" s="56" t="s">
        <v>7091</v>
      </c>
      <c r="N551" s="87" t="s">
        <v>66</v>
      </c>
      <c r="O551" s="56" t="s">
        <v>7092</v>
      </c>
      <c r="P551" s="87">
        <v>2019</v>
      </c>
      <c r="Q551" s="87"/>
      <c r="R551" s="87" t="s">
        <v>4359</v>
      </c>
    </row>
    <row r="552" spans="1:18">
      <c r="A552" s="87" t="s">
        <v>7435</v>
      </c>
      <c r="B552" s="87" t="s">
        <v>7088</v>
      </c>
      <c r="C552" s="87" t="s">
        <v>7089</v>
      </c>
      <c r="D552" s="150">
        <v>1460.4</v>
      </c>
      <c r="E552" s="150">
        <v>-111.54</v>
      </c>
      <c r="F552" s="150">
        <v>1348.86</v>
      </c>
      <c r="G552" s="150">
        <v>-10.14</v>
      </c>
      <c r="H552" s="151">
        <v>43678</v>
      </c>
      <c r="I552" s="87">
        <v>0</v>
      </c>
      <c r="J552" s="87" t="s">
        <v>307</v>
      </c>
      <c r="K552" s="87" t="s">
        <v>7090</v>
      </c>
      <c r="L552" s="87" t="s">
        <v>3690</v>
      </c>
      <c r="M552" s="56" t="s">
        <v>7091</v>
      </c>
      <c r="N552" s="87" t="s">
        <v>66</v>
      </c>
      <c r="O552" s="56" t="s">
        <v>7092</v>
      </c>
      <c r="P552" s="87">
        <v>2019</v>
      </c>
      <c r="Q552" s="87"/>
      <c r="R552" s="87" t="s">
        <v>4359</v>
      </c>
    </row>
    <row r="553" spans="1:18">
      <c r="A553" s="87" t="s">
        <v>7436</v>
      </c>
      <c r="B553" s="87" t="s">
        <v>7088</v>
      </c>
      <c r="C553" s="87" t="s">
        <v>7089</v>
      </c>
      <c r="D553" s="150">
        <v>1460.4</v>
      </c>
      <c r="E553" s="150">
        <v>-111.54</v>
      </c>
      <c r="F553" s="150">
        <v>1348.86</v>
      </c>
      <c r="G553" s="150">
        <v>-10.14</v>
      </c>
      <c r="H553" s="151">
        <v>43678</v>
      </c>
      <c r="I553" s="87">
        <v>0</v>
      </c>
      <c r="J553" s="87" t="s">
        <v>307</v>
      </c>
      <c r="K553" s="87" t="s">
        <v>7090</v>
      </c>
      <c r="L553" s="87" t="s">
        <v>3690</v>
      </c>
      <c r="M553" s="56" t="s">
        <v>7091</v>
      </c>
      <c r="N553" s="87" t="s">
        <v>66</v>
      </c>
      <c r="O553" s="56" t="s">
        <v>7092</v>
      </c>
      <c r="P553" s="87">
        <v>2019</v>
      </c>
      <c r="Q553" s="87"/>
      <c r="R553" s="87" t="s">
        <v>4359</v>
      </c>
    </row>
    <row r="554" spans="1:18">
      <c r="A554" s="87" t="s">
        <v>7437</v>
      </c>
      <c r="B554" s="87" t="s">
        <v>7088</v>
      </c>
      <c r="C554" s="87" t="s">
        <v>7089</v>
      </c>
      <c r="D554" s="150">
        <v>1460.4</v>
      </c>
      <c r="E554" s="150">
        <v>-111.54</v>
      </c>
      <c r="F554" s="150">
        <v>1348.86</v>
      </c>
      <c r="G554" s="150">
        <v>-10.14</v>
      </c>
      <c r="H554" s="151">
        <v>43678</v>
      </c>
      <c r="I554" s="87">
        <v>0</v>
      </c>
      <c r="J554" s="87" t="s">
        <v>307</v>
      </c>
      <c r="K554" s="87" t="s">
        <v>7090</v>
      </c>
      <c r="L554" s="87" t="s">
        <v>3690</v>
      </c>
      <c r="M554" s="56" t="s">
        <v>7091</v>
      </c>
      <c r="N554" s="87" t="s">
        <v>66</v>
      </c>
      <c r="O554" s="56" t="s">
        <v>7092</v>
      </c>
      <c r="P554" s="87">
        <v>2019</v>
      </c>
      <c r="Q554" s="87"/>
      <c r="R554" s="87" t="s">
        <v>4359</v>
      </c>
    </row>
    <row r="555" spans="1:18">
      <c r="A555" s="87" t="s">
        <v>7438</v>
      </c>
      <c r="B555" s="87" t="s">
        <v>7088</v>
      </c>
      <c r="C555" s="87" t="s">
        <v>7089</v>
      </c>
      <c r="D555" s="150">
        <v>1460.4</v>
      </c>
      <c r="E555" s="150">
        <v>-111.54</v>
      </c>
      <c r="F555" s="150">
        <v>1348.86</v>
      </c>
      <c r="G555" s="150">
        <v>-10.14</v>
      </c>
      <c r="H555" s="151">
        <v>43678</v>
      </c>
      <c r="I555" s="87">
        <v>0</v>
      </c>
      <c r="J555" s="87" t="s">
        <v>307</v>
      </c>
      <c r="K555" s="87" t="s">
        <v>7090</v>
      </c>
      <c r="L555" s="87" t="s">
        <v>3690</v>
      </c>
      <c r="M555" s="56" t="s">
        <v>7091</v>
      </c>
      <c r="N555" s="87" t="s">
        <v>66</v>
      </c>
      <c r="O555" s="56" t="s">
        <v>7092</v>
      </c>
      <c r="P555" s="87">
        <v>2019</v>
      </c>
      <c r="Q555" s="87"/>
      <c r="R555" s="87" t="s">
        <v>4359</v>
      </c>
    </row>
    <row r="556" spans="1:18">
      <c r="A556" s="87" t="s">
        <v>7439</v>
      </c>
      <c r="B556" s="87" t="s">
        <v>7088</v>
      </c>
      <c r="C556" s="87" t="s">
        <v>7089</v>
      </c>
      <c r="D556" s="150">
        <v>1460.4</v>
      </c>
      <c r="E556" s="150">
        <v>-111.54</v>
      </c>
      <c r="F556" s="150">
        <v>1348.86</v>
      </c>
      <c r="G556" s="150">
        <v>-10.14</v>
      </c>
      <c r="H556" s="151">
        <v>43678</v>
      </c>
      <c r="I556" s="87">
        <v>0</v>
      </c>
      <c r="J556" s="87" t="s">
        <v>307</v>
      </c>
      <c r="K556" s="87" t="s">
        <v>7090</v>
      </c>
      <c r="L556" s="87" t="s">
        <v>3690</v>
      </c>
      <c r="M556" s="56" t="s">
        <v>7091</v>
      </c>
      <c r="N556" s="87" t="s">
        <v>66</v>
      </c>
      <c r="O556" s="56" t="s">
        <v>7092</v>
      </c>
      <c r="P556" s="87">
        <v>2019</v>
      </c>
      <c r="Q556" s="87"/>
      <c r="R556" s="87" t="s">
        <v>4359</v>
      </c>
    </row>
    <row r="557" spans="1:18">
      <c r="A557" s="87" t="s">
        <v>7440</v>
      </c>
      <c r="B557" s="87" t="s">
        <v>7088</v>
      </c>
      <c r="C557" s="87" t="s">
        <v>7089</v>
      </c>
      <c r="D557" s="150">
        <v>1460.4</v>
      </c>
      <c r="E557" s="150">
        <v>-111.54</v>
      </c>
      <c r="F557" s="150">
        <v>1348.86</v>
      </c>
      <c r="G557" s="150">
        <v>-10.14</v>
      </c>
      <c r="H557" s="151">
        <v>43678</v>
      </c>
      <c r="I557" s="87">
        <v>0</v>
      </c>
      <c r="J557" s="87" t="s">
        <v>307</v>
      </c>
      <c r="K557" s="87" t="s">
        <v>7090</v>
      </c>
      <c r="L557" s="87" t="s">
        <v>3690</v>
      </c>
      <c r="M557" s="56" t="s">
        <v>7091</v>
      </c>
      <c r="N557" s="87" t="s">
        <v>66</v>
      </c>
      <c r="O557" s="56" t="s">
        <v>7092</v>
      </c>
      <c r="P557" s="87">
        <v>2019</v>
      </c>
      <c r="Q557" s="87"/>
      <c r="R557" s="87" t="s">
        <v>4359</v>
      </c>
    </row>
    <row r="558" spans="1:18">
      <c r="A558" s="87" t="s">
        <v>7441</v>
      </c>
      <c r="B558" s="87" t="s">
        <v>7088</v>
      </c>
      <c r="C558" s="87" t="s">
        <v>7089</v>
      </c>
      <c r="D558" s="150">
        <v>1460.4</v>
      </c>
      <c r="E558" s="150">
        <v>-111.54</v>
      </c>
      <c r="F558" s="150">
        <v>1348.86</v>
      </c>
      <c r="G558" s="150">
        <v>-10.14</v>
      </c>
      <c r="H558" s="151">
        <v>43678</v>
      </c>
      <c r="I558" s="87">
        <v>0</v>
      </c>
      <c r="J558" s="87" t="s">
        <v>307</v>
      </c>
      <c r="K558" s="87" t="s">
        <v>7090</v>
      </c>
      <c r="L558" s="87" t="s">
        <v>3690</v>
      </c>
      <c r="M558" s="56" t="s">
        <v>7091</v>
      </c>
      <c r="N558" s="87" t="s">
        <v>66</v>
      </c>
      <c r="O558" s="56" t="s">
        <v>7092</v>
      </c>
      <c r="P558" s="87">
        <v>2019</v>
      </c>
      <c r="Q558" s="87"/>
      <c r="R558" s="87" t="s">
        <v>4359</v>
      </c>
    </row>
    <row r="559" spans="1:18">
      <c r="A559" s="87" t="s">
        <v>7442</v>
      </c>
      <c r="B559" s="87" t="s">
        <v>7088</v>
      </c>
      <c r="C559" s="87" t="s">
        <v>7089</v>
      </c>
      <c r="D559" s="150">
        <v>1460.4</v>
      </c>
      <c r="E559" s="150">
        <v>-111.54</v>
      </c>
      <c r="F559" s="150">
        <v>1348.86</v>
      </c>
      <c r="G559" s="150">
        <v>-10.14</v>
      </c>
      <c r="H559" s="151">
        <v>43678</v>
      </c>
      <c r="I559" s="87">
        <v>0</v>
      </c>
      <c r="J559" s="87" t="s">
        <v>4495</v>
      </c>
      <c r="K559" s="87" t="s">
        <v>7090</v>
      </c>
      <c r="L559" s="87" t="s">
        <v>7443</v>
      </c>
      <c r="M559" s="56" t="s">
        <v>7091</v>
      </c>
      <c r="N559" s="87" t="s">
        <v>4497</v>
      </c>
      <c r="O559" s="56" t="s">
        <v>7092</v>
      </c>
      <c r="P559" s="87">
        <v>2019</v>
      </c>
      <c r="Q559" s="87"/>
      <c r="R559" s="87" t="s">
        <v>4359</v>
      </c>
    </row>
    <row r="560" spans="1:18">
      <c r="A560" s="87" t="s">
        <v>7444</v>
      </c>
      <c r="B560" s="87" t="s">
        <v>7088</v>
      </c>
      <c r="C560" s="87" t="s">
        <v>7089</v>
      </c>
      <c r="D560" s="150">
        <v>1460.4</v>
      </c>
      <c r="E560" s="150">
        <v>-111.54</v>
      </c>
      <c r="F560" s="150">
        <v>1348.86</v>
      </c>
      <c r="G560" s="150">
        <v>-10.14</v>
      </c>
      <c r="H560" s="151">
        <v>43678</v>
      </c>
      <c r="I560" s="87">
        <v>0</v>
      </c>
      <c r="J560" s="87" t="s">
        <v>4495</v>
      </c>
      <c r="K560" s="87" t="s">
        <v>7090</v>
      </c>
      <c r="L560" s="87" t="s">
        <v>7443</v>
      </c>
      <c r="M560" s="56" t="s">
        <v>7091</v>
      </c>
      <c r="N560" s="87" t="s">
        <v>4497</v>
      </c>
      <c r="O560" s="56" t="s">
        <v>7092</v>
      </c>
      <c r="P560" s="87">
        <v>2019</v>
      </c>
      <c r="Q560" s="87"/>
      <c r="R560" s="87" t="s">
        <v>4359</v>
      </c>
    </row>
    <row r="561" spans="1:18">
      <c r="A561" s="87" t="s">
        <v>7445</v>
      </c>
      <c r="B561" s="87" t="s">
        <v>7088</v>
      </c>
      <c r="C561" s="87" t="s">
        <v>7089</v>
      </c>
      <c r="D561" s="150">
        <v>1460.4</v>
      </c>
      <c r="E561" s="150">
        <v>-111.54</v>
      </c>
      <c r="F561" s="150">
        <v>1348.86</v>
      </c>
      <c r="G561" s="150">
        <v>-10.14</v>
      </c>
      <c r="H561" s="151">
        <v>43678</v>
      </c>
      <c r="I561" s="87">
        <v>0</v>
      </c>
      <c r="J561" s="87" t="s">
        <v>4495</v>
      </c>
      <c r="K561" s="87" t="s">
        <v>7090</v>
      </c>
      <c r="L561" s="87" t="s">
        <v>7443</v>
      </c>
      <c r="M561" s="56" t="s">
        <v>7091</v>
      </c>
      <c r="N561" s="87" t="s">
        <v>4497</v>
      </c>
      <c r="O561" s="56" t="s">
        <v>7092</v>
      </c>
      <c r="P561" s="87">
        <v>2019</v>
      </c>
      <c r="Q561" s="87"/>
      <c r="R561" s="87" t="s">
        <v>4359</v>
      </c>
    </row>
    <row r="562" spans="1:18">
      <c r="A562" s="87" t="s">
        <v>7446</v>
      </c>
      <c r="B562" s="87" t="s">
        <v>7088</v>
      </c>
      <c r="C562" s="87" t="s">
        <v>7089</v>
      </c>
      <c r="D562" s="150">
        <v>1460.4</v>
      </c>
      <c r="E562" s="150">
        <v>-111.54</v>
      </c>
      <c r="F562" s="150">
        <v>1348.86</v>
      </c>
      <c r="G562" s="150">
        <v>-10.14</v>
      </c>
      <c r="H562" s="151">
        <v>43678</v>
      </c>
      <c r="I562" s="87">
        <v>0</v>
      </c>
      <c r="J562" s="87" t="s">
        <v>4495</v>
      </c>
      <c r="K562" s="87" t="s">
        <v>7090</v>
      </c>
      <c r="L562" s="87" t="s">
        <v>7443</v>
      </c>
      <c r="M562" s="56" t="s">
        <v>7091</v>
      </c>
      <c r="N562" s="87" t="s">
        <v>4497</v>
      </c>
      <c r="O562" s="56" t="s">
        <v>7092</v>
      </c>
      <c r="P562" s="87">
        <v>2019</v>
      </c>
      <c r="Q562" s="87"/>
      <c r="R562" s="87" t="s">
        <v>4359</v>
      </c>
    </row>
    <row r="563" spans="1:18">
      <c r="A563" s="87" t="s">
        <v>7447</v>
      </c>
      <c r="B563" s="87" t="s">
        <v>7088</v>
      </c>
      <c r="C563" s="87" t="s">
        <v>7089</v>
      </c>
      <c r="D563" s="150">
        <v>1460.4</v>
      </c>
      <c r="E563" s="150">
        <v>-111.54</v>
      </c>
      <c r="F563" s="150">
        <v>1348.86</v>
      </c>
      <c r="G563" s="150">
        <v>-10.14</v>
      </c>
      <c r="H563" s="151">
        <v>43678</v>
      </c>
      <c r="I563" s="87">
        <v>0</v>
      </c>
      <c r="J563" s="87" t="s">
        <v>4495</v>
      </c>
      <c r="K563" s="87" t="s">
        <v>7090</v>
      </c>
      <c r="L563" s="87" t="s">
        <v>7443</v>
      </c>
      <c r="M563" s="56" t="s">
        <v>7091</v>
      </c>
      <c r="N563" s="87" t="s">
        <v>4497</v>
      </c>
      <c r="O563" s="56" t="s">
        <v>7092</v>
      </c>
      <c r="P563" s="87">
        <v>2019</v>
      </c>
      <c r="Q563" s="87"/>
      <c r="R563" s="87" t="s">
        <v>4359</v>
      </c>
    </row>
    <row r="564" spans="1:18">
      <c r="A564" s="87" t="s">
        <v>7448</v>
      </c>
      <c r="B564" s="87" t="s">
        <v>7088</v>
      </c>
      <c r="C564" s="87" t="s">
        <v>7089</v>
      </c>
      <c r="D564" s="150">
        <v>1460.4</v>
      </c>
      <c r="E564" s="150">
        <v>-111.54</v>
      </c>
      <c r="F564" s="150">
        <v>1348.86</v>
      </c>
      <c r="G564" s="150">
        <v>-10.14</v>
      </c>
      <c r="H564" s="151">
        <v>43678</v>
      </c>
      <c r="I564" s="87">
        <v>0</v>
      </c>
      <c r="J564" s="87" t="s">
        <v>4495</v>
      </c>
      <c r="K564" s="87" t="s">
        <v>7090</v>
      </c>
      <c r="L564" s="87" t="s">
        <v>7443</v>
      </c>
      <c r="M564" s="56" t="s">
        <v>7091</v>
      </c>
      <c r="N564" s="87" t="s">
        <v>4497</v>
      </c>
      <c r="O564" s="56" t="s">
        <v>7092</v>
      </c>
      <c r="P564" s="87">
        <v>2019</v>
      </c>
      <c r="Q564" s="87"/>
      <c r="R564" s="87" t="s">
        <v>4359</v>
      </c>
    </row>
    <row r="565" spans="1:18">
      <c r="A565" s="87" t="s">
        <v>7449</v>
      </c>
      <c r="B565" s="87" t="s">
        <v>7088</v>
      </c>
      <c r="C565" s="87" t="s">
        <v>7089</v>
      </c>
      <c r="D565" s="150">
        <v>1460.4</v>
      </c>
      <c r="E565" s="150">
        <v>-111.54</v>
      </c>
      <c r="F565" s="150">
        <v>1348.86</v>
      </c>
      <c r="G565" s="150">
        <v>-10.14</v>
      </c>
      <c r="H565" s="151">
        <v>43678</v>
      </c>
      <c r="I565" s="87">
        <v>0</v>
      </c>
      <c r="J565" s="87" t="s">
        <v>4495</v>
      </c>
      <c r="K565" s="87" t="s">
        <v>7090</v>
      </c>
      <c r="L565" s="87" t="s">
        <v>7443</v>
      </c>
      <c r="M565" s="56" t="s">
        <v>7091</v>
      </c>
      <c r="N565" s="87" t="s">
        <v>4497</v>
      </c>
      <c r="O565" s="56" t="s">
        <v>7092</v>
      </c>
      <c r="P565" s="87">
        <v>2019</v>
      </c>
      <c r="Q565" s="87"/>
      <c r="R565" s="87" t="s">
        <v>4359</v>
      </c>
    </row>
    <row r="566" spans="1:18">
      <c r="A566" s="87" t="s">
        <v>7450</v>
      </c>
      <c r="B566" s="87" t="s">
        <v>7088</v>
      </c>
      <c r="C566" s="87" t="s">
        <v>7089</v>
      </c>
      <c r="D566" s="150">
        <v>1460.4</v>
      </c>
      <c r="E566" s="150">
        <v>-111.54</v>
      </c>
      <c r="F566" s="150">
        <v>1348.86</v>
      </c>
      <c r="G566" s="150">
        <v>-10.14</v>
      </c>
      <c r="H566" s="151">
        <v>43678</v>
      </c>
      <c r="I566" s="87">
        <v>0</v>
      </c>
      <c r="J566" s="87" t="s">
        <v>4495</v>
      </c>
      <c r="K566" s="87" t="s">
        <v>7090</v>
      </c>
      <c r="L566" s="87" t="s">
        <v>7443</v>
      </c>
      <c r="M566" s="56" t="s">
        <v>7091</v>
      </c>
      <c r="N566" s="87" t="s">
        <v>4497</v>
      </c>
      <c r="O566" s="56" t="s">
        <v>7092</v>
      </c>
      <c r="P566" s="87">
        <v>2019</v>
      </c>
      <c r="Q566" s="87"/>
      <c r="R566" s="87" t="s">
        <v>4359</v>
      </c>
    </row>
    <row r="567" spans="1:18">
      <c r="A567" s="87" t="s">
        <v>7451</v>
      </c>
      <c r="B567" s="87" t="s">
        <v>7088</v>
      </c>
      <c r="C567" s="87" t="s">
        <v>7089</v>
      </c>
      <c r="D567" s="150">
        <v>1460.4</v>
      </c>
      <c r="E567" s="150">
        <v>-111.54</v>
      </c>
      <c r="F567" s="150">
        <v>1348.86</v>
      </c>
      <c r="G567" s="150">
        <v>-10.14</v>
      </c>
      <c r="H567" s="151">
        <v>43678</v>
      </c>
      <c r="I567" s="87">
        <v>0</v>
      </c>
      <c r="J567" s="87" t="s">
        <v>4495</v>
      </c>
      <c r="K567" s="87" t="s">
        <v>7090</v>
      </c>
      <c r="L567" s="87" t="s">
        <v>7443</v>
      </c>
      <c r="M567" s="56" t="s">
        <v>7091</v>
      </c>
      <c r="N567" s="87" t="s">
        <v>4497</v>
      </c>
      <c r="O567" s="56" t="s">
        <v>7092</v>
      </c>
      <c r="P567" s="87">
        <v>2019</v>
      </c>
      <c r="Q567" s="87"/>
      <c r="R567" s="87" t="s">
        <v>4359</v>
      </c>
    </row>
    <row r="568" spans="1:18">
      <c r="A568" s="87" t="s">
        <v>7452</v>
      </c>
      <c r="B568" s="87" t="s">
        <v>7088</v>
      </c>
      <c r="C568" s="87" t="s">
        <v>7089</v>
      </c>
      <c r="D568" s="150">
        <v>1460.4</v>
      </c>
      <c r="E568" s="150">
        <v>-111.54</v>
      </c>
      <c r="F568" s="150">
        <v>1348.86</v>
      </c>
      <c r="G568" s="150">
        <v>-10.14</v>
      </c>
      <c r="H568" s="151">
        <v>43678</v>
      </c>
      <c r="I568" s="87">
        <v>0</v>
      </c>
      <c r="J568" s="87" t="s">
        <v>4495</v>
      </c>
      <c r="K568" s="87" t="s">
        <v>7090</v>
      </c>
      <c r="L568" s="87" t="s">
        <v>7443</v>
      </c>
      <c r="M568" s="56" t="s">
        <v>7091</v>
      </c>
      <c r="N568" s="87" t="s">
        <v>4497</v>
      </c>
      <c r="O568" s="56" t="s">
        <v>7092</v>
      </c>
      <c r="P568" s="87">
        <v>2019</v>
      </c>
      <c r="Q568" s="87"/>
      <c r="R568" s="87" t="s">
        <v>4359</v>
      </c>
    </row>
    <row r="569" spans="1:18">
      <c r="A569" s="87" t="s">
        <v>7453</v>
      </c>
      <c r="B569" s="87" t="s">
        <v>7088</v>
      </c>
      <c r="C569" s="87" t="s">
        <v>7089</v>
      </c>
      <c r="D569" s="150">
        <v>1460.4</v>
      </c>
      <c r="E569" s="150">
        <v>-111.54</v>
      </c>
      <c r="F569" s="150">
        <v>1348.86</v>
      </c>
      <c r="G569" s="150">
        <v>-10.14</v>
      </c>
      <c r="H569" s="151">
        <v>43678</v>
      </c>
      <c r="I569" s="87">
        <v>0</v>
      </c>
      <c r="J569" s="87" t="s">
        <v>4495</v>
      </c>
      <c r="K569" s="87" t="s">
        <v>7090</v>
      </c>
      <c r="L569" s="87" t="s">
        <v>7443</v>
      </c>
      <c r="M569" s="56" t="s">
        <v>7091</v>
      </c>
      <c r="N569" s="87" t="s">
        <v>4497</v>
      </c>
      <c r="O569" s="56" t="s">
        <v>7092</v>
      </c>
      <c r="P569" s="87">
        <v>2019</v>
      </c>
      <c r="Q569" s="87"/>
      <c r="R569" s="87" t="s">
        <v>4359</v>
      </c>
    </row>
    <row r="570" spans="1:18">
      <c r="A570" s="87" t="s">
        <v>7454</v>
      </c>
      <c r="B570" s="87" t="s">
        <v>7088</v>
      </c>
      <c r="C570" s="87" t="s">
        <v>7089</v>
      </c>
      <c r="D570" s="150">
        <v>1460.4</v>
      </c>
      <c r="E570" s="150">
        <v>-111.54</v>
      </c>
      <c r="F570" s="150">
        <v>1348.86</v>
      </c>
      <c r="G570" s="150">
        <v>-10.14</v>
      </c>
      <c r="H570" s="151">
        <v>43678</v>
      </c>
      <c r="I570" s="87">
        <v>0</v>
      </c>
      <c r="J570" s="87" t="s">
        <v>4495</v>
      </c>
      <c r="K570" s="87" t="s">
        <v>7090</v>
      </c>
      <c r="L570" s="87" t="s">
        <v>7443</v>
      </c>
      <c r="M570" s="56" t="s">
        <v>7091</v>
      </c>
      <c r="N570" s="87" t="s">
        <v>4497</v>
      </c>
      <c r="O570" s="56" t="s">
        <v>7092</v>
      </c>
      <c r="P570" s="87">
        <v>2019</v>
      </c>
      <c r="Q570" s="87"/>
      <c r="R570" s="87" t="s">
        <v>4359</v>
      </c>
    </row>
    <row r="571" spans="1:18">
      <c r="A571" s="87" t="s">
        <v>7455</v>
      </c>
      <c r="B571" s="87" t="s">
        <v>7088</v>
      </c>
      <c r="C571" s="87" t="s">
        <v>7089</v>
      </c>
      <c r="D571" s="150">
        <v>1460.4</v>
      </c>
      <c r="E571" s="150">
        <v>-111.54</v>
      </c>
      <c r="F571" s="150">
        <v>1348.86</v>
      </c>
      <c r="G571" s="150">
        <v>-10.14</v>
      </c>
      <c r="H571" s="151">
        <v>43678</v>
      </c>
      <c r="I571" s="87">
        <v>0</v>
      </c>
      <c r="J571" s="87" t="s">
        <v>4495</v>
      </c>
      <c r="K571" s="87" t="s">
        <v>7090</v>
      </c>
      <c r="L571" s="87" t="s">
        <v>7443</v>
      </c>
      <c r="M571" s="56" t="s">
        <v>7091</v>
      </c>
      <c r="N571" s="87" t="s">
        <v>4497</v>
      </c>
      <c r="O571" s="56" t="s">
        <v>7092</v>
      </c>
      <c r="P571" s="87">
        <v>2019</v>
      </c>
      <c r="Q571" s="87"/>
      <c r="R571" s="87" t="s">
        <v>4359</v>
      </c>
    </row>
    <row r="572" spans="1:18">
      <c r="A572" s="87" t="s">
        <v>7456</v>
      </c>
      <c r="B572" s="87" t="s">
        <v>7088</v>
      </c>
      <c r="C572" s="87" t="s">
        <v>7089</v>
      </c>
      <c r="D572" s="150">
        <v>1460.4</v>
      </c>
      <c r="E572" s="150">
        <v>-111.54</v>
      </c>
      <c r="F572" s="150">
        <v>1348.86</v>
      </c>
      <c r="G572" s="150">
        <v>-10.14</v>
      </c>
      <c r="H572" s="151">
        <v>43678</v>
      </c>
      <c r="I572" s="87">
        <v>0</v>
      </c>
      <c r="J572" s="87" t="s">
        <v>4495</v>
      </c>
      <c r="K572" s="87" t="s">
        <v>7090</v>
      </c>
      <c r="L572" s="87" t="s">
        <v>7443</v>
      </c>
      <c r="M572" s="56" t="s">
        <v>7091</v>
      </c>
      <c r="N572" s="87" t="s">
        <v>4497</v>
      </c>
      <c r="O572" s="56" t="s">
        <v>7092</v>
      </c>
      <c r="P572" s="87">
        <v>2019</v>
      </c>
      <c r="Q572" s="87"/>
      <c r="R572" s="87" t="s">
        <v>4359</v>
      </c>
    </row>
    <row r="573" spans="1:18">
      <c r="A573" s="87" t="s">
        <v>7457</v>
      </c>
      <c r="B573" s="87" t="s">
        <v>7088</v>
      </c>
      <c r="C573" s="87" t="s">
        <v>7089</v>
      </c>
      <c r="D573" s="150">
        <v>1460.4</v>
      </c>
      <c r="E573" s="150">
        <v>-111.54</v>
      </c>
      <c r="F573" s="150">
        <v>1348.86</v>
      </c>
      <c r="G573" s="150">
        <v>-10.14</v>
      </c>
      <c r="H573" s="151">
        <v>43678</v>
      </c>
      <c r="I573" s="87">
        <v>0</v>
      </c>
      <c r="J573" s="87" t="s">
        <v>4495</v>
      </c>
      <c r="K573" s="87" t="s">
        <v>7090</v>
      </c>
      <c r="L573" s="87" t="s">
        <v>7443</v>
      </c>
      <c r="M573" s="56" t="s">
        <v>7091</v>
      </c>
      <c r="N573" s="87" t="s">
        <v>4497</v>
      </c>
      <c r="O573" s="56" t="s">
        <v>7092</v>
      </c>
      <c r="P573" s="87">
        <v>2019</v>
      </c>
      <c r="Q573" s="87"/>
      <c r="R573" s="87" t="s">
        <v>4359</v>
      </c>
    </row>
    <row r="574" spans="1:18">
      <c r="A574" s="87" t="s">
        <v>7458</v>
      </c>
      <c r="B574" s="87" t="s">
        <v>7088</v>
      </c>
      <c r="C574" s="87" t="s">
        <v>7089</v>
      </c>
      <c r="D574" s="150">
        <v>1460.4</v>
      </c>
      <c r="E574" s="150">
        <v>-111.54</v>
      </c>
      <c r="F574" s="150">
        <v>1348.86</v>
      </c>
      <c r="G574" s="150">
        <v>-10.14</v>
      </c>
      <c r="H574" s="151">
        <v>43678</v>
      </c>
      <c r="I574" s="87">
        <v>0</v>
      </c>
      <c r="J574" s="87" t="s">
        <v>4495</v>
      </c>
      <c r="K574" s="87" t="s">
        <v>7090</v>
      </c>
      <c r="L574" s="87" t="s">
        <v>7443</v>
      </c>
      <c r="M574" s="56" t="s">
        <v>7091</v>
      </c>
      <c r="N574" s="87" t="s">
        <v>4497</v>
      </c>
      <c r="O574" s="56" t="s">
        <v>7092</v>
      </c>
      <c r="P574" s="87">
        <v>2019</v>
      </c>
      <c r="Q574" s="87"/>
      <c r="R574" s="87" t="s">
        <v>4359</v>
      </c>
    </row>
    <row r="575" spans="1:18">
      <c r="A575" s="87" t="s">
        <v>7459</v>
      </c>
      <c r="B575" s="87" t="s">
        <v>7088</v>
      </c>
      <c r="C575" s="87" t="s">
        <v>7089</v>
      </c>
      <c r="D575" s="150">
        <v>1460.4</v>
      </c>
      <c r="E575" s="150">
        <v>-111.54</v>
      </c>
      <c r="F575" s="150">
        <v>1348.86</v>
      </c>
      <c r="G575" s="150">
        <v>-10.14</v>
      </c>
      <c r="H575" s="151">
        <v>43678</v>
      </c>
      <c r="I575" s="87">
        <v>0</v>
      </c>
      <c r="J575" s="87" t="s">
        <v>4495</v>
      </c>
      <c r="K575" s="87" t="s">
        <v>7090</v>
      </c>
      <c r="L575" s="87" t="s">
        <v>7443</v>
      </c>
      <c r="M575" s="56" t="s">
        <v>7091</v>
      </c>
      <c r="N575" s="87" t="s">
        <v>4497</v>
      </c>
      <c r="O575" s="56" t="s">
        <v>7092</v>
      </c>
      <c r="P575" s="87">
        <v>2019</v>
      </c>
      <c r="Q575" s="87"/>
      <c r="R575" s="87" t="s">
        <v>4359</v>
      </c>
    </row>
    <row r="576" spans="1:18">
      <c r="A576" s="87" t="s">
        <v>7460</v>
      </c>
      <c r="B576" s="87" t="s">
        <v>7088</v>
      </c>
      <c r="C576" s="87" t="s">
        <v>7089</v>
      </c>
      <c r="D576" s="150">
        <v>1460.4</v>
      </c>
      <c r="E576" s="150">
        <v>-111.54</v>
      </c>
      <c r="F576" s="150">
        <v>1348.86</v>
      </c>
      <c r="G576" s="150">
        <v>-10.14</v>
      </c>
      <c r="H576" s="151">
        <v>43678</v>
      </c>
      <c r="I576" s="87">
        <v>0</v>
      </c>
      <c r="J576" s="87" t="s">
        <v>4495</v>
      </c>
      <c r="K576" s="87" t="s">
        <v>7090</v>
      </c>
      <c r="L576" s="87" t="s">
        <v>7443</v>
      </c>
      <c r="M576" s="56" t="s">
        <v>7091</v>
      </c>
      <c r="N576" s="87" t="s">
        <v>4497</v>
      </c>
      <c r="O576" s="56" t="s">
        <v>7092</v>
      </c>
      <c r="P576" s="87">
        <v>2019</v>
      </c>
      <c r="Q576" s="87"/>
      <c r="R576" s="87" t="s">
        <v>4359</v>
      </c>
    </row>
    <row r="577" spans="1:18">
      <c r="A577" s="87" t="s">
        <v>7461</v>
      </c>
      <c r="B577" s="87" t="s">
        <v>7088</v>
      </c>
      <c r="C577" s="87" t="s">
        <v>7089</v>
      </c>
      <c r="D577" s="150">
        <v>1460.4</v>
      </c>
      <c r="E577" s="150">
        <v>-111.54</v>
      </c>
      <c r="F577" s="150">
        <v>1348.86</v>
      </c>
      <c r="G577" s="150">
        <v>-10.14</v>
      </c>
      <c r="H577" s="151">
        <v>43678</v>
      </c>
      <c r="I577" s="87">
        <v>0</v>
      </c>
      <c r="J577" s="87" t="s">
        <v>4495</v>
      </c>
      <c r="K577" s="87" t="s">
        <v>7090</v>
      </c>
      <c r="L577" s="87" t="s">
        <v>7443</v>
      </c>
      <c r="M577" s="56" t="s">
        <v>7091</v>
      </c>
      <c r="N577" s="87" t="s">
        <v>4497</v>
      </c>
      <c r="O577" s="56" t="s">
        <v>7092</v>
      </c>
      <c r="P577" s="87">
        <v>2019</v>
      </c>
      <c r="Q577" s="87"/>
      <c r="R577" s="87" t="s">
        <v>4359</v>
      </c>
    </row>
    <row r="578" spans="1:18">
      <c r="A578" s="87" t="s">
        <v>7462</v>
      </c>
      <c r="B578" s="87" t="s">
        <v>7088</v>
      </c>
      <c r="C578" s="87" t="s">
        <v>7089</v>
      </c>
      <c r="D578" s="150">
        <v>1460.4</v>
      </c>
      <c r="E578" s="150">
        <v>-111.54</v>
      </c>
      <c r="F578" s="150">
        <v>1348.86</v>
      </c>
      <c r="G578" s="150">
        <v>-10.14</v>
      </c>
      <c r="H578" s="151">
        <v>43678</v>
      </c>
      <c r="I578" s="87">
        <v>0</v>
      </c>
      <c r="J578" s="87" t="s">
        <v>4495</v>
      </c>
      <c r="K578" s="87" t="s">
        <v>7090</v>
      </c>
      <c r="L578" s="87" t="s">
        <v>7443</v>
      </c>
      <c r="M578" s="56" t="s">
        <v>7091</v>
      </c>
      <c r="N578" s="87" t="s">
        <v>4497</v>
      </c>
      <c r="O578" s="56" t="s">
        <v>7092</v>
      </c>
      <c r="P578" s="87">
        <v>2019</v>
      </c>
      <c r="Q578" s="87"/>
      <c r="R578" s="87" t="s">
        <v>4359</v>
      </c>
    </row>
    <row r="579" spans="1:18">
      <c r="A579" s="87" t="s">
        <v>7463</v>
      </c>
      <c r="B579" s="87" t="s">
        <v>7088</v>
      </c>
      <c r="C579" s="87" t="s">
        <v>7089</v>
      </c>
      <c r="D579" s="150">
        <v>1460.4</v>
      </c>
      <c r="E579" s="150">
        <v>-111.54</v>
      </c>
      <c r="F579" s="150">
        <v>1348.86</v>
      </c>
      <c r="G579" s="150">
        <v>-10.14</v>
      </c>
      <c r="H579" s="151">
        <v>43678</v>
      </c>
      <c r="I579" s="87">
        <v>0</v>
      </c>
      <c r="J579" s="87" t="s">
        <v>4495</v>
      </c>
      <c r="K579" s="87" t="s">
        <v>7090</v>
      </c>
      <c r="L579" s="87" t="s">
        <v>7443</v>
      </c>
      <c r="M579" s="56" t="s">
        <v>7091</v>
      </c>
      <c r="N579" s="87" t="s">
        <v>4497</v>
      </c>
      <c r="O579" s="56" t="s">
        <v>7092</v>
      </c>
      <c r="P579" s="87">
        <v>2019</v>
      </c>
      <c r="Q579" s="87"/>
      <c r="R579" s="87" t="s">
        <v>4359</v>
      </c>
    </row>
    <row r="580" spans="1:18">
      <c r="A580" s="87" t="s">
        <v>7464</v>
      </c>
      <c r="B580" s="87" t="s">
        <v>7088</v>
      </c>
      <c r="C580" s="87" t="s">
        <v>7089</v>
      </c>
      <c r="D580" s="150">
        <v>1460.4</v>
      </c>
      <c r="E580" s="150">
        <v>-111.54</v>
      </c>
      <c r="F580" s="150">
        <v>1348.86</v>
      </c>
      <c r="G580" s="150">
        <v>-10.14</v>
      </c>
      <c r="H580" s="151">
        <v>43678</v>
      </c>
      <c r="I580" s="87">
        <v>0</v>
      </c>
      <c r="J580" s="87" t="s">
        <v>4495</v>
      </c>
      <c r="K580" s="87" t="s">
        <v>7090</v>
      </c>
      <c r="L580" s="87" t="s">
        <v>7443</v>
      </c>
      <c r="M580" s="56" t="s">
        <v>7091</v>
      </c>
      <c r="N580" s="87" t="s">
        <v>4497</v>
      </c>
      <c r="O580" s="56" t="s">
        <v>7092</v>
      </c>
      <c r="P580" s="87">
        <v>2019</v>
      </c>
      <c r="Q580" s="87"/>
      <c r="R580" s="87" t="s">
        <v>4359</v>
      </c>
    </row>
    <row r="581" spans="1:18">
      <c r="A581" s="87" t="s">
        <v>7465</v>
      </c>
      <c r="B581" s="87" t="s">
        <v>7088</v>
      </c>
      <c r="C581" s="87" t="s">
        <v>7089</v>
      </c>
      <c r="D581" s="150">
        <v>1460.4</v>
      </c>
      <c r="E581" s="150">
        <v>-111.54</v>
      </c>
      <c r="F581" s="150">
        <v>1348.86</v>
      </c>
      <c r="G581" s="150">
        <v>-10.14</v>
      </c>
      <c r="H581" s="151">
        <v>43678</v>
      </c>
      <c r="I581" s="87">
        <v>0</v>
      </c>
      <c r="J581" s="87" t="s">
        <v>4495</v>
      </c>
      <c r="K581" s="87" t="s">
        <v>7090</v>
      </c>
      <c r="L581" s="87" t="s">
        <v>7443</v>
      </c>
      <c r="M581" s="56" t="s">
        <v>7091</v>
      </c>
      <c r="N581" s="87" t="s">
        <v>4497</v>
      </c>
      <c r="O581" s="56" t="s">
        <v>7092</v>
      </c>
      <c r="P581" s="87">
        <v>2019</v>
      </c>
      <c r="Q581" s="87"/>
      <c r="R581" s="87" t="s">
        <v>4359</v>
      </c>
    </row>
    <row r="582" spans="1:18">
      <c r="A582" s="87" t="s">
        <v>7466</v>
      </c>
      <c r="B582" s="87" t="s">
        <v>7088</v>
      </c>
      <c r="C582" s="87" t="s">
        <v>7089</v>
      </c>
      <c r="D582" s="150">
        <v>1460.4</v>
      </c>
      <c r="E582" s="150">
        <v>-111.54</v>
      </c>
      <c r="F582" s="150">
        <v>1348.86</v>
      </c>
      <c r="G582" s="150">
        <v>-10.14</v>
      </c>
      <c r="H582" s="151">
        <v>43678</v>
      </c>
      <c r="I582" s="87">
        <v>0</v>
      </c>
      <c r="J582" s="87" t="s">
        <v>4495</v>
      </c>
      <c r="K582" s="87" t="s">
        <v>7090</v>
      </c>
      <c r="L582" s="87" t="s">
        <v>7443</v>
      </c>
      <c r="M582" s="56" t="s">
        <v>7091</v>
      </c>
      <c r="N582" s="87" t="s">
        <v>4497</v>
      </c>
      <c r="O582" s="56" t="s">
        <v>7092</v>
      </c>
      <c r="P582" s="87">
        <v>2019</v>
      </c>
      <c r="Q582" s="87"/>
      <c r="R582" s="87" t="s">
        <v>4359</v>
      </c>
    </row>
    <row r="583" spans="1:18">
      <c r="A583" s="87" t="s">
        <v>7467</v>
      </c>
      <c r="B583" s="87" t="s">
        <v>7088</v>
      </c>
      <c r="C583" s="87" t="s">
        <v>7089</v>
      </c>
      <c r="D583" s="150">
        <v>1460.4</v>
      </c>
      <c r="E583" s="150">
        <v>-111.54</v>
      </c>
      <c r="F583" s="150">
        <v>1348.86</v>
      </c>
      <c r="G583" s="150">
        <v>-10.14</v>
      </c>
      <c r="H583" s="151">
        <v>43678</v>
      </c>
      <c r="I583" s="87">
        <v>0</v>
      </c>
      <c r="J583" s="87" t="s">
        <v>4495</v>
      </c>
      <c r="K583" s="87" t="s">
        <v>7090</v>
      </c>
      <c r="L583" s="87" t="s">
        <v>7443</v>
      </c>
      <c r="M583" s="56" t="s">
        <v>7091</v>
      </c>
      <c r="N583" s="87" t="s">
        <v>4497</v>
      </c>
      <c r="O583" s="56" t="s">
        <v>7092</v>
      </c>
      <c r="P583" s="87">
        <v>2019</v>
      </c>
      <c r="Q583" s="87"/>
      <c r="R583" s="87" t="s">
        <v>4359</v>
      </c>
    </row>
    <row r="584" spans="1:18">
      <c r="A584" s="87" t="s">
        <v>7468</v>
      </c>
      <c r="B584" s="87" t="s">
        <v>7088</v>
      </c>
      <c r="C584" s="87" t="s">
        <v>7089</v>
      </c>
      <c r="D584" s="150">
        <v>1460.4</v>
      </c>
      <c r="E584" s="150">
        <v>-111.54</v>
      </c>
      <c r="F584" s="150">
        <v>1348.86</v>
      </c>
      <c r="G584" s="150">
        <v>-10.14</v>
      </c>
      <c r="H584" s="151">
        <v>43678</v>
      </c>
      <c r="I584" s="87">
        <v>0</v>
      </c>
      <c r="J584" s="87" t="s">
        <v>4495</v>
      </c>
      <c r="K584" s="87" t="s">
        <v>7090</v>
      </c>
      <c r="L584" s="87" t="s">
        <v>7443</v>
      </c>
      <c r="M584" s="56" t="s">
        <v>7091</v>
      </c>
      <c r="N584" s="87" t="s">
        <v>4497</v>
      </c>
      <c r="O584" s="56" t="s">
        <v>7092</v>
      </c>
      <c r="P584" s="87">
        <v>2019</v>
      </c>
      <c r="Q584" s="87"/>
      <c r="R584" s="87" t="s">
        <v>4359</v>
      </c>
    </row>
    <row r="585" spans="1:18">
      <c r="A585" s="87" t="s">
        <v>7469</v>
      </c>
      <c r="B585" s="87" t="s">
        <v>7088</v>
      </c>
      <c r="C585" s="87" t="s">
        <v>7089</v>
      </c>
      <c r="D585" s="150">
        <v>1460.4</v>
      </c>
      <c r="E585" s="150">
        <v>-111.54</v>
      </c>
      <c r="F585" s="150">
        <v>1348.86</v>
      </c>
      <c r="G585" s="150">
        <v>-10.14</v>
      </c>
      <c r="H585" s="151">
        <v>43678</v>
      </c>
      <c r="I585" s="87">
        <v>0</v>
      </c>
      <c r="J585" s="87" t="s">
        <v>4495</v>
      </c>
      <c r="K585" s="87" t="s">
        <v>7090</v>
      </c>
      <c r="L585" s="87" t="s">
        <v>7443</v>
      </c>
      <c r="M585" s="56" t="s">
        <v>7091</v>
      </c>
      <c r="N585" s="87" t="s">
        <v>4497</v>
      </c>
      <c r="O585" s="56" t="s">
        <v>7092</v>
      </c>
      <c r="P585" s="87">
        <v>2019</v>
      </c>
      <c r="Q585" s="87"/>
      <c r="R585" s="87" t="s">
        <v>4359</v>
      </c>
    </row>
    <row r="586" spans="1:18">
      <c r="A586" s="87" t="s">
        <v>7470</v>
      </c>
      <c r="B586" s="87" t="s">
        <v>7088</v>
      </c>
      <c r="C586" s="87" t="s">
        <v>7089</v>
      </c>
      <c r="D586" s="150">
        <v>1460.4</v>
      </c>
      <c r="E586" s="150">
        <v>-111.54</v>
      </c>
      <c r="F586" s="150">
        <v>1348.86</v>
      </c>
      <c r="G586" s="150">
        <v>-10.14</v>
      </c>
      <c r="H586" s="151">
        <v>43678</v>
      </c>
      <c r="I586" s="87">
        <v>0</v>
      </c>
      <c r="J586" s="87" t="s">
        <v>4495</v>
      </c>
      <c r="K586" s="87" t="s">
        <v>7090</v>
      </c>
      <c r="L586" s="87" t="s">
        <v>7443</v>
      </c>
      <c r="M586" s="56" t="s">
        <v>7091</v>
      </c>
      <c r="N586" s="87" t="s">
        <v>4497</v>
      </c>
      <c r="O586" s="56" t="s">
        <v>7092</v>
      </c>
      <c r="P586" s="87">
        <v>2019</v>
      </c>
      <c r="Q586" s="87"/>
      <c r="R586" s="87" t="s">
        <v>4359</v>
      </c>
    </row>
    <row r="587" spans="1:18">
      <c r="A587" s="87" t="s">
        <v>7471</v>
      </c>
      <c r="B587" s="87" t="s">
        <v>7088</v>
      </c>
      <c r="C587" s="87" t="s">
        <v>7089</v>
      </c>
      <c r="D587" s="150">
        <v>1460.4</v>
      </c>
      <c r="E587" s="150">
        <v>-111.54</v>
      </c>
      <c r="F587" s="150">
        <v>1348.86</v>
      </c>
      <c r="G587" s="150">
        <v>-10.14</v>
      </c>
      <c r="H587" s="151">
        <v>43678</v>
      </c>
      <c r="I587" s="87">
        <v>0</v>
      </c>
      <c r="J587" s="87" t="s">
        <v>4495</v>
      </c>
      <c r="K587" s="87" t="s">
        <v>7090</v>
      </c>
      <c r="L587" s="87" t="s">
        <v>7443</v>
      </c>
      <c r="M587" s="56" t="s">
        <v>7091</v>
      </c>
      <c r="N587" s="87" t="s">
        <v>4497</v>
      </c>
      <c r="O587" s="56" t="s">
        <v>7092</v>
      </c>
      <c r="P587" s="87">
        <v>2019</v>
      </c>
      <c r="Q587" s="87"/>
      <c r="R587" s="87" t="s">
        <v>4359</v>
      </c>
    </row>
    <row r="588" spans="1:18">
      <c r="A588" s="87" t="s">
        <v>7472</v>
      </c>
      <c r="B588" s="87" t="s">
        <v>7088</v>
      </c>
      <c r="C588" s="87" t="s">
        <v>7089</v>
      </c>
      <c r="D588" s="150">
        <v>1460.4</v>
      </c>
      <c r="E588" s="150">
        <v>-111.54</v>
      </c>
      <c r="F588" s="150">
        <v>1348.86</v>
      </c>
      <c r="G588" s="150">
        <v>-10.14</v>
      </c>
      <c r="H588" s="151">
        <v>43678</v>
      </c>
      <c r="I588" s="87">
        <v>0</v>
      </c>
      <c r="J588" s="87" t="s">
        <v>4495</v>
      </c>
      <c r="K588" s="87" t="s">
        <v>7090</v>
      </c>
      <c r="L588" s="87" t="s">
        <v>7443</v>
      </c>
      <c r="M588" s="56" t="s">
        <v>7091</v>
      </c>
      <c r="N588" s="87" t="s">
        <v>4497</v>
      </c>
      <c r="O588" s="56" t="s">
        <v>7092</v>
      </c>
      <c r="P588" s="87">
        <v>2019</v>
      </c>
      <c r="Q588" s="87"/>
      <c r="R588" s="87" t="s">
        <v>4359</v>
      </c>
    </row>
    <row r="589" spans="1:18">
      <c r="A589" s="87" t="s">
        <v>7473</v>
      </c>
      <c r="B589" s="87" t="s">
        <v>7088</v>
      </c>
      <c r="C589" s="87" t="s">
        <v>7089</v>
      </c>
      <c r="D589" s="150">
        <v>1460.4</v>
      </c>
      <c r="E589" s="150">
        <v>-111.54</v>
      </c>
      <c r="F589" s="150">
        <v>1348.86</v>
      </c>
      <c r="G589" s="150">
        <v>-10.14</v>
      </c>
      <c r="H589" s="151">
        <v>43678</v>
      </c>
      <c r="I589" s="87">
        <v>0</v>
      </c>
      <c r="J589" s="87" t="s">
        <v>4495</v>
      </c>
      <c r="K589" s="87" t="s">
        <v>7090</v>
      </c>
      <c r="L589" s="87" t="s">
        <v>7443</v>
      </c>
      <c r="M589" s="56" t="s">
        <v>7091</v>
      </c>
      <c r="N589" s="87" t="s">
        <v>4497</v>
      </c>
      <c r="O589" s="56" t="s">
        <v>7092</v>
      </c>
      <c r="P589" s="87">
        <v>2019</v>
      </c>
      <c r="Q589" s="87"/>
      <c r="R589" s="87" t="s">
        <v>4359</v>
      </c>
    </row>
    <row r="590" spans="1:18">
      <c r="A590" s="87" t="s">
        <v>7474</v>
      </c>
      <c r="B590" s="87" t="s">
        <v>7088</v>
      </c>
      <c r="C590" s="87" t="s">
        <v>7089</v>
      </c>
      <c r="D590" s="150">
        <v>1460.4</v>
      </c>
      <c r="E590" s="150">
        <v>-111.54</v>
      </c>
      <c r="F590" s="150">
        <v>1348.86</v>
      </c>
      <c r="G590" s="150">
        <v>-10.14</v>
      </c>
      <c r="H590" s="151">
        <v>43678</v>
      </c>
      <c r="I590" s="87">
        <v>0</v>
      </c>
      <c r="J590" s="87" t="s">
        <v>4495</v>
      </c>
      <c r="K590" s="87" t="s">
        <v>7090</v>
      </c>
      <c r="L590" s="87" t="s">
        <v>7443</v>
      </c>
      <c r="M590" s="56" t="s">
        <v>7091</v>
      </c>
      <c r="N590" s="87" t="s">
        <v>4497</v>
      </c>
      <c r="O590" s="56" t="s">
        <v>7092</v>
      </c>
      <c r="P590" s="87">
        <v>2019</v>
      </c>
      <c r="Q590" s="87"/>
      <c r="R590" s="87" t="s">
        <v>4359</v>
      </c>
    </row>
    <row r="591" spans="1:18">
      <c r="A591" s="87" t="s">
        <v>7475</v>
      </c>
      <c r="B591" s="87" t="s">
        <v>7088</v>
      </c>
      <c r="C591" s="87" t="s">
        <v>7089</v>
      </c>
      <c r="D591" s="150">
        <v>1460.4</v>
      </c>
      <c r="E591" s="150">
        <v>-111.54</v>
      </c>
      <c r="F591" s="150">
        <v>1348.86</v>
      </c>
      <c r="G591" s="150">
        <v>-10.14</v>
      </c>
      <c r="H591" s="151">
        <v>43678</v>
      </c>
      <c r="I591" s="87">
        <v>0</v>
      </c>
      <c r="J591" s="87" t="s">
        <v>4495</v>
      </c>
      <c r="K591" s="87" t="s">
        <v>7090</v>
      </c>
      <c r="L591" s="87" t="s">
        <v>7443</v>
      </c>
      <c r="M591" s="56" t="s">
        <v>7091</v>
      </c>
      <c r="N591" s="87" t="s">
        <v>4497</v>
      </c>
      <c r="O591" s="56" t="s">
        <v>7092</v>
      </c>
      <c r="P591" s="87">
        <v>2019</v>
      </c>
      <c r="Q591" s="87"/>
      <c r="R591" s="87" t="s">
        <v>4359</v>
      </c>
    </row>
    <row r="592" spans="1:18">
      <c r="A592" s="87" t="s">
        <v>7476</v>
      </c>
      <c r="B592" s="87" t="s">
        <v>7088</v>
      </c>
      <c r="C592" s="87" t="s">
        <v>7089</v>
      </c>
      <c r="D592" s="150">
        <v>1460.4</v>
      </c>
      <c r="E592" s="150">
        <v>-111.54</v>
      </c>
      <c r="F592" s="150">
        <v>1348.86</v>
      </c>
      <c r="G592" s="150">
        <v>-10.14</v>
      </c>
      <c r="H592" s="151">
        <v>43678</v>
      </c>
      <c r="I592" s="87">
        <v>0</v>
      </c>
      <c r="J592" s="87" t="s">
        <v>4495</v>
      </c>
      <c r="K592" s="87" t="s">
        <v>7090</v>
      </c>
      <c r="L592" s="87" t="s">
        <v>7443</v>
      </c>
      <c r="M592" s="56" t="s">
        <v>7091</v>
      </c>
      <c r="N592" s="87" t="s">
        <v>4497</v>
      </c>
      <c r="O592" s="56" t="s">
        <v>7092</v>
      </c>
      <c r="P592" s="87">
        <v>2019</v>
      </c>
      <c r="Q592" s="87"/>
      <c r="R592" s="87" t="s">
        <v>4359</v>
      </c>
    </row>
    <row r="593" spans="1:18">
      <c r="A593" s="87" t="s">
        <v>7477</v>
      </c>
      <c r="B593" s="87" t="s">
        <v>7478</v>
      </c>
      <c r="C593" s="87" t="s">
        <v>3775</v>
      </c>
      <c r="D593" s="150">
        <v>131580</v>
      </c>
      <c r="E593" s="150">
        <v>-10051.25</v>
      </c>
      <c r="F593" s="150">
        <v>121528.75</v>
      </c>
      <c r="G593" s="150">
        <v>-913.75</v>
      </c>
      <c r="H593" s="151">
        <v>43678</v>
      </c>
      <c r="I593" s="87">
        <v>0</v>
      </c>
      <c r="J593" s="87" t="s">
        <v>2196</v>
      </c>
      <c r="K593" s="87" t="s">
        <v>3672</v>
      </c>
      <c r="L593" s="87" t="s">
        <v>3776</v>
      </c>
      <c r="M593" s="56" t="s">
        <v>4752</v>
      </c>
      <c r="N593" s="87" t="s">
        <v>117</v>
      </c>
      <c r="O593" s="56" t="s">
        <v>4925</v>
      </c>
      <c r="P593" s="87">
        <v>2018</v>
      </c>
      <c r="Q593" s="87" t="s">
        <v>7479</v>
      </c>
      <c r="R593" s="87" t="s">
        <v>3780</v>
      </c>
    </row>
    <row r="594" spans="1:18">
      <c r="A594" s="87" t="s">
        <v>7546</v>
      </c>
      <c r="B594" s="87" t="s">
        <v>7547</v>
      </c>
      <c r="C594" s="87" t="s">
        <v>7548</v>
      </c>
      <c r="D594" s="150">
        <v>20820</v>
      </c>
      <c r="E594" s="150">
        <v>-2385.63</v>
      </c>
      <c r="F594" s="150">
        <v>18434.37</v>
      </c>
      <c r="G594" s="150">
        <v>-216.88</v>
      </c>
      <c r="H594" s="151">
        <v>43678</v>
      </c>
      <c r="I594" s="87">
        <v>0</v>
      </c>
      <c r="J594" s="87" t="s">
        <v>387</v>
      </c>
      <c r="K594" s="87" t="s">
        <v>3672</v>
      </c>
      <c r="L594" s="87" t="s">
        <v>3884</v>
      </c>
      <c r="M594" s="56" t="s">
        <v>7549</v>
      </c>
      <c r="N594" s="87" t="s">
        <v>61</v>
      </c>
      <c r="O594" s="56" t="s">
        <v>7550</v>
      </c>
      <c r="P594" s="87">
        <v>2017</v>
      </c>
      <c r="Q594" s="87">
        <v>100190254.10019</v>
      </c>
      <c r="R594" s="87" t="s">
        <v>4922</v>
      </c>
    </row>
    <row r="595" spans="1:18">
      <c r="A595" s="87" t="s">
        <v>9136</v>
      </c>
      <c r="B595" s="87" t="s">
        <v>7088</v>
      </c>
      <c r="C595" s="87" t="s">
        <v>7089</v>
      </c>
      <c r="D595" s="150">
        <v>1460.4</v>
      </c>
      <c r="E595" s="150">
        <v>-111.54</v>
      </c>
      <c r="F595" s="150">
        <v>1348.86</v>
      </c>
      <c r="G595" s="150">
        <v>-10.14</v>
      </c>
      <c r="H595" s="151">
        <v>43678</v>
      </c>
      <c r="I595" s="87">
        <v>0</v>
      </c>
      <c r="J595" s="87" t="s">
        <v>748</v>
      </c>
      <c r="K595" s="87" t="s">
        <v>7090</v>
      </c>
      <c r="L595" s="87" t="s">
        <v>9137</v>
      </c>
      <c r="M595" s="56" t="s">
        <v>7091</v>
      </c>
      <c r="N595" s="87" t="s">
        <v>119</v>
      </c>
      <c r="O595" s="56" t="s">
        <v>9138</v>
      </c>
      <c r="P595" s="87">
        <v>2019</v>
      </c>
      <c r="Q595" s="87" t="s">
        <v>9139</v>
      </c>
      <c r="R595" s="87" t="s">
        <v>4359</v>
      </c>
    </row>
    <row r="596" spans="1:18">
      <c r="A596" s="87" t="s">
        <v>9140</v>
      </c>
      <c r="B596" s="87" t="s">
        <v>7088</v>
      </c>
      <c r="C596" s="87" t="s">
        <v>7089</v>
      </c>
      <c r="D596" s="150">
        <v>1460.4</v>
      </c>
      <c r="E596" s="150">
        <v>-111.54</v>
      </c>
      <c r="F596" s="150">
        <v>1348.86</v>
      </c>
      <c r="G596" s="150">
        <v>-10.14</v>
      </c>
      <c r="H596" s="151">
        <v>43678</v>
      </c>
      <c r="I596" s="87">
        <v>0</v>
      </c>
      <c r="J596" s="87" t="s">
        <v>748</v>
      </c>
      <c r="K596" s="87" t="s">
        <v>7090</v>
      </c>
      <c r="L596" s="87" t="s">
        <v>9137</v>
      </c>
      <c r="M596" s="56" t="s">
        <v>7091</v>
      </c>
      <c r="N596" s="87" t="s">
        <v>119</v>
      </c>
      <c r="O596" s="56" t="s">
        <v>9138</v>
      </c>
      <c r="P596" s="87">
        <v>2019</v>
      </c>
      <c r="Q596" s="87" t="s">
        <v>9139</v>
      </c>
      <c r="R596" s="87" t="s">
        <v>4359</v>
      </c>
    </row>
    <row r="597" spans="1:18">
      <c r="A597" s="87" t="s">
        <v>9141</v>
      </c>
      <c r="B597" s="87" t="s">
        <v>7088</v>
      </c>
      <c r="C597" s="87" t="s">
        <v>7089</v>
      </c>
      <c r="D597" s="150">
        <v>1460.4</v>
      </c>
      <c r="E597" s="150">
        <v>-111.54</v>
      </c>
      <c r="F597" s="150">
        <v>1348.86</v>
      </c>
      <c r="G597" s="150">
        <v>-10.14</v>
      </c>
      <c r="H597" s="151">
        <v>43678</v>
      </c>
      <c r="I597" s="87">
        <v>0</v>
      </c>
      <c r="J597" s="87" t="s">
        <v>748</v>
      </c>
      <c r="K597" s="87" t="s">
        <v>7090</v>
      </c>
      <c r="L597" s="87" t="s">
        <v>9137</v>
      </c>
      <c r="M597" s="56" t="s">
        <v>7091</v>
      </c>
      <c r="N597" s="87" t="s">
        <v>119</v>
      </c>
      <c r="O597" s="56" t="s">
        <v>9138</v>
      </c>
      <c r="P597" s="87">
        <v>2019</v>
      </c>
      <c r="Q597" s="87" t="s">
        <v>9139</v>
      </c>
      <c r="R597" s="87" t="s">
        <v>4359</v>
      </c>
    </row>
    <row r="598" spans="1:18">
      <c r="A598" s="87" t="s">
        <v>9142</v>
      </c>
      <c r="B598" s="87" t="s">
        <v>7088</v>
      </c>
      <c r="C598" s="87" t="s">
        <v>7089</v>
      </c>
      <c r="D598" s="150">
        <v>1460.4</v>
      </c>
      <c r="E598" s="150">
        <v>-111.54</v>
      </c>
      <c r="F598" s="150">
        <v>1348.86</v>
      </c>
      <c r="G598" s="150">
        <v>-10.14</v>
      </c>
      <c r="H598" s="151">
        <v>43678</v>
      </c>
      <c r="I598" s="87">
        <v>0</v>
      </c>
      <c r="J598" s="87" t="s">
        <v>748</v>
      </c>
      <c r="K598" s="87" t="s">
        <v>7090</v>
      </c>
      <c r="L598" s="87" t="s">
        <v>9137</v>
      </c>
      <c r="M598" s="56" t="s">
        <v>7091</v>
      </c>
      <c r="N598" s="87" t="s">
        <v>119</v>
      </c>
      <c r="O598" s="56" t="s">
        <v>9138</v>
      </c>
      <c r="P598" s="87">
        <v>2019</v>
      </c>
      <c r="Q598" s="87" t="s">
        <v>9139</v>
      </c>
      <c r="R598" s="87" t="s">
        <v>4359</v>
      </c>
    </row>
    <row r="599" spans="1:18">
      <c r="A599" s="87" t="s">
        <v>9143</v>
      </c>
      <c r="B599" s="87" t="s">
        <v>7088</v>
      </c>
      <c r="C599" s="87" t="s">
        <v>7089</v>
      </c>
      <c r="D599" s="150">
        <v>1460.4</v>
      </c>
      <c r="E599" s="150">
        <v>-111.54</v>
      </c>
      <c r="F599" s="150">
        <v>1348.86</v>
      </c>
      <c r="G599" s="150">
        <v>-10.14</v>
      </c>
      <c r="H599" s="151">
        <v>43678</v>
      </c>
      <c r="I599" s="87">
        <v>0</v>
      </c>
      <c r="J599" s="87" t="s">
        <v>748</v>
      </c>
      <c r="K599" s="87" t="s">
        <v>7090</v>
      </c>
      <c r="L599" s="87" t="s">
        <v>9137</v>
      </c>
      <c r="M599" s="56" t="s">
        <v>7091</v>
      </c>
      <c r="N599" s="87" t="s">
        <v>119</v>
      </c>
      <c r="O599" s="56" t="s">
        <v>9138</v>
      </c>
      <c r="P599" s="87">
        <v>2019</v>
      </c>
      <c r="Q599" s="87" t="s">
        <v>9139</v>
      </c>
      <c r="R599" s="87" t="s">
        <v>4359</v>
      </c>
    </row>
    <row r="600" spans="1:18">
      <c r="A600" s="87" t="s">
        <v>9144</v>
      </c>
      <c r="B600" s="87" t="s">
        <v>7088</v>
      </c>
      <c r="C600" s="87" t="s">
        <v>7089</v>
      </c>
      <c r="D600" s="150">
        <v>1460.4</v>
      </c>
      <c r="E600" s="150">
        <v>-111.54</v>
      </c>
      <c r="F600" s="150">
        <v>1348.86</v>
      </c>
      <c r="G600" s="150">
        <v>-10.14</v>
      </c>
      <c r="H600" s="151">
        <v>43678</v>
      </c>
      <c r="I600" s="87">
        <v>0</v>
      </c>
      <c r="J600" s="87" t="s">
        <v>748</v>
      </c>
      <c r="K600" s="87" t="s">
        <v>7090</v>
      </c>
      <c r="L600" s="87" t="s">
        <v>9137</v>
      </c>
      <c r="M600" s="56" t="s">
        <v>7091</v>
      </c>
      <c r="N600" s="87" t="s">
        <v>119</v>
      </c>
      <c r="O600" s="56" t="s">
        <v>9138</v>
      </c>
      <c r="P600" s="87">
        <v>2019</v>
      </c>
      <c r="Q600" s="87" t="s">
        <v>9139</v>
      </c>
      <c r="R600" s="87" t="s">
        <v>4359</v>
      </c>
    </row>
    <row r="601" spans="1:18">
      <c r="A601" s="87" t="s">
        <v>9145</v>
      </c>
      <c r="B601" s="87" t="s">
        <v>7088</v>
      </c>
      <c r="C601" s="87" t="s">
        <v>7089</v>
      </c>
      <c r="D601" s="150">
        <v>1460.4</v>
      </c>
      <c r="E601" s="150">
        <v>-111.54</v>
      </c>
      <c r="F601" s="150">
        <v>1348.86</v>
      </c>
      <c r="G601" s="150">
        <v>-10.14</v>
      </c>
      <c r="H601" s="151">
        <v>43678</v>
      </c>
      <c r="I601" s="87">
        <v>0</v>
      </c>
      <c r="J601" s="87" t="s">
        <v>748</v>
      </c>
      <c r="K601" s="87" t="s">
        <v>7090</v>
      </c>
      <c r="L601" s="87" t="s">
        <v>9137</v>
      </c>
      <c r="M601" s="56" t="s">
        <v>7091</v>
      </c>
      <c r="N601" s="87" t="s">
        <v>119</v>
      </c>
      <c r="O601" s="56" t="s">
        <v>9138</v>
      </c>
      <c r="P601" s="87">
        <v>2019</v>
      </c>
      <c r="Q601" s="87" t="s">
        <v>9139</v>
      </c>
      <c r="R601" s="87" t="s">
        <v>4359</v>
      </c>
    </row>
    <row r="602" spans="1:18">
      <c r="A602" s="87" t="s">
        <v>9146</v>
      </c>
      <c r="B602" s="87" t="s">
        <v>7088</v>
      </c>
      <c r="C602" s="87" t="s">
        <v>7089</v>
      </c>
      <c r="D602" s="150">
        <v>1460.4</v>
      </c>
      <c r="E602" s="150">
        <v>-111.54</v>
      </c>
      <c r="F602" s="150">
        <v>1348.86</v>
      </c>
      <c r="G602" s="150">
        <v>-10.14</v>
      </c>
      <c r="H602" s="151">
        <v>43678</v>
      </c>
      <c r="I602" s="87">
        <v>0</v>
      </c>
      <c r="J602" s="87" t="s">
        <v>748</v>
      </c>
      <c r="K602" s="87" t="s">
        <v>7090</v>
      </c>
      <c r="L602" s="87" t="s">
        <v>9137</v>
      </c>
      <c r="M602" s="56" t="s">
        <v>7091</v>
      </c>
      <c r="N602" s="87" t="s">
        <v>119</v>
      </c>
      <c r="O602" s="56" t="s">
        <v>9138</v>
      </c>
      <c r="P602" s="87">
        <v>2019</v>
      </c>
      <c r="Q602" s="87" t="s">
        <v>9139</v>
      </c>
      <c r="R602" s="87" t="s">
        <v>4359</v>
      </c>
    </row>
    <row r="603" spans="1:18">
      <c r="A603" s="87" t="s">
        <v>9147</v>
      </c>
      <c r="B603" s="87" t="s">
        <v>7088</v>
      </c>
      <c r="C603" s="87" t="s">
        <v>7089</v>
      </c>
      <c r="D603" s="150">
        <v>1460.4</v>
      </c>
      <c r="E603" s="150">
        <v>-111.54</v>
      </c>
      <c r="F603" s="150">
        <v>1348.86</v>
      </c>
      <c r="G603" s="150">
        <v>-10.14</v>
      </c>
      <c r="H603" s="151">
        <v>43678</v>
      </c>
      <c r="I603" s="87">
        <v>0</v>
      </c>
      <c r="J603" s="87" t="s">
        <v>748</v>
      </c>
      <c r="K603" s="87" t="s">
        <v>7090</v>
      </c>
      <c r="L603" s="87" t="s">
        <v>9137</v>
      </c>
      <c r="M603" s="56" t="s">
        <v>7091</v>
      </c>
      <c r="N603" s="87" t="s">
        <v>119</v>
      </c>
      <c r="O603" s="56" t="s">
        <v>9138</v>
      </c>
      <c r="P603" s="87">
        <v>2019</v>
      </c>
      <c r="Q603" s="87" t="s">
        <v>9139</v>
      </c>
      <c r="R603" s="87" t="s">
        <v>4359</v>
      </c>
    </row>
    <row r="604" spans="1:18">
      <c r="A604" s="87" t="s">
        <v>9148</v>
      </c>
      <c r="B604" s="87" t="s">
        <v>7088</v>
      </c>
      <c r="C604" s="87" t="s">
        <v>7089</v>
      </c>
      <c r="D604" s="150">
        <v>1460.4</v>
      </c>
      <c r="E604" s="150">
        <v>-111.54</v>
      </c>
      <c r="F604" s="150">
        <v>1348.86</v>
      </c>
      <c r="G604" s="150">
        <v>-10.14</v>
      </c>
      <c r="H604" s="151">
        <v>43678</v>
      </c>
      <c r="I604" s="87">
        <v>0</v>
      </c>
      <c r="J604" s="87" t="s">
        <v>748</v>
      </c>
      <c r="K604" s="87" t="s">
        <v>7090</v>
      </c>
      <c r="L604" s="87" t="s">
        <v>9137</v>
      </c>
      <c r="M604" s="56" t="s">
        <v>7091</v>
      </c>
      <c r="N604" s="87" t="s">
        <v>119</v>
      </c>
      <c r="O604" s="56" t="s">
        <v>9138</v>
      </c>
      <c r="P604" s="87">
        <v>2019</v>
      </c>
      <c r="Q604" s="87" t="s">
        <v>9139</v>
      </c>
      <c r="R604" s="87" t="s">
        <v>4359</v>
      </c>
    </row>
    <row r="605" spans="1:18">
      <c r="A605" s="87" t="s">
        <v>9149</v>
      </c>
      <c r="B605" s="87" t="s">
        <v>7088</v>
      </c>
      <c r="C605" s="87" t="s">
        <v>7089</v>
      </c>
      <c r="D605" s="150">
        <v>1460.4</v>
      </c>
      <c r="E605" s="150">
        <v>-111.54</v>
      </c>
      <c r="F605" s="150">
        <v>1348.86</v>
      </c>
      <c r="G605" s="150">
        <v>-10.14</v>
      </c>
      <c r="H605" s="151">
        <v>43678</v>
      </c>
      <c r="I605" s="87">
        <v>0</v>
      </c>
      <c r="J605" s="87" t="s">
        <v>748</v>
      </c>
      <c r="K605" s="87" t="s">
        <v>7090</v>
      </c>
      <c r="L605" s="87" t="s">
        <v>9137</v>
      </c>
      <c r="M605" s="56" t="s">
        <v>7091</v>
      </c>
      <c r="N605" s="87" t="s">
        <v>119</v>
      </c>
      <c r="O605" s="56" t="s">
        <v>9138</v>
      </c>
      <c r="P605" s="87">
        <v>2019</v>
      </c>
      <c r="Q605" s="87" t="s">
        <v>9139</v>
      </c>
      <c r="R605" s="87" t="s">
        <v>4359</v>
      </c>
    </row>
    <row r="606" spans="1:18">
      <c r="A606" s="87" t="s">
        <v>9150</v>
      </c>
      <c r="B606" s="87" t="s">
        <v>7088</v>
      </c>
      <c r="C606" s="87" t="s">
        <v>7089</v>
      </c>
      <c r="D606" s="150">
        <v>1460.4</v>
      </c>
      <c r="E606" s="150">
        <v>-111.54</v>
      </c>
      <c r="F606" s="150">
        <v>1348.86</v>
      </c>
      <c r="G606" s="150">
        <v>-10.14</v>
      </c>
      <c r="H606" s="151">
        <v>43678</v>
      </c>
      <c r="I606" s="87">
        <v>0</v>
      </c>
      <c r="J606" s="87" t="s">
        <v>748</v>
      </c>
      <c r="K606" s="87" t="s">
        <v>7090</v>
      </c>
      <c r="L606" s="87" t="s">
        <v>9137</v>
      </c>
      <c r="M606" s="56" t="s">
        <v>7091</v>
      </c>
      <c r="N606" s="87" t="s">
        <v>119</v>
      </c>
      <c r="O606" s="56" t="s">
        <v>9138</v>
      </c>
      <c r="P606" s="87">
        <v>2019</v>
      </c>
      <c r="Q606" s="87" t="s">
        <v>9139</v>
      </c>
      <c r="R606" s="87" t="s">
        <v>4359</v>
      </c>
    </row>
    <row r="607" spans="1:18">
      <c r="A607" s="87" t="s">
        <v>9151</v>
      </c>
      <c r="B607" s="87" t="s">
        <v>7088</v>
      </c>
      <c r="C607" s="87" t="s">
        <v>7089</v>
      </c>
      <c r="D607" s="150">
        <v>1460.4</v>
      </c>
      <c r="E607" s="150">
        <v>-111.54</v>
      </c>
      <c r="F607" s="150">
        <v>1348.86</v>
      </c>
      <c r="G607" s="150">
        <v>-10.14</v>
      </c>
      <c r="H607" s="151">
        <v>43678</v>
      </c>
      <c r="I607" s="87">
        <v>0</v>
      </c>
      <c r="J607" s="87" t="s">
        <v>748</v>
      </c>
      <c r="K607" s="87" t="s">
        <v>7090</v>
      </c>
      <c r="L607" s="87" t="s">
        <v>9137</v>
      </c>
      <c r="M607" s="56" t="s">
        <v>7091</v>
      </c>
      <c r="N607" s="87" t="s">
        <v>119</v>
      </c>
      <c r="O607" s="56" t="s">
        <v>9138</v>
      </c>
      <c r="P607" s="87">
        <v>2019</v>
      </c>
      <c r="Q607" s="87" t="s">
        <v>9139</v>
      </c>
      <c r="R607" s="87" t="s">
        <v>4359</v>
      </c>
    </row>
    <row r="608" spans="1:18">
      <c r="A608" s="87" t="s">
        <v>9152</v>
      </c>
      <c r="B608" s="87" t="s">
        <v>7088</v>
      </c>
      <c r="C608" s="87" t="s">
        <v>7089</v>
      </c>
      <c r="D608" s="150">
        <v>1460.4</v>
      </c>
      <c r="E608" s="150">
        <v>-111.54</v>
      </c>
      <c r="F608" s="150">
        <v>1348.86</v>
      </c>
      <c r="G608" s="150">
        <v>-10.14</v>
      </c>
      <c r="H608" s="151">
        <v>43678</v>
      </c>
      <c r="I608" s="87">
        <v>0</v>
      </c>
      <c r="J608" s="87" t="s">
        <v>748</v>
      </c>
      <c r="K608" s="87" t="s">
        <v>7090</v>
      </c>
      <c r="L608" s="87" t="s">
        <v>9137</v>
      </c>
      <c r="M608" s="56" t="s">
        <v>7091</v>
      </c>
      <c r="N608" s="87" t="s">
        <v>119</v>
      </c>
      <c r="O608" s="56" t="s">
        <v>9138</v>
      </c>
      <c r="P608" s="87">
        <v>2019</v>
      </c>
      <c r="Q608" s="87" t="s">
        <v>9139</v>
      </c>
      <c r="R608" s="87" t="s">
        <v>4359</v>
      </c>
    </row>
    <row r="609" spans="1:18">
      <c r="A609" s="87" t="s">
        <v>9153</v>
      </c>
      <c r="B609" s="87" t="s">
        <v>7088</v>
      </c>
      <c r="C609" s="87" t="s">
        <v>7089</v>
      </c>
      <c r="D609" s="150">
        <v>1460.4</v>
      </c>
      <c r="E609" s="150">
        <v>-111.54</v>
      </c>
      <c r="F609" s="150">
        <v>1348.86</v>
      </c>
      <c r="G609" s="150">
        <v>-10.14</v>
      </c>
      <c r="H609" s="151">
        <v>43678</v>
      </c>
      <c r="I609" s="87">
        <v>0</v>
      </c>
      <c r="J609" s="87" t="s">
        <v>748</v>
      </c>
      <c r="K609" s="87" t="s">
        <v>7090</v>
      </c>
      <c r="L609" s="87" t="s">
        <v>9137</v>
      </c>
      <c r="M609" s="56" t="s">
        <v>7091</v>
      </c>
      <c r="N609" s="87" t="s">
        <v>119</v>
      </c>
      <c r="O609" s="56" t="s">
        <v>9138</v>
      </c>
      <c r="P609" s="87">
        <v>2019</v>
      </c>
      <c r="Q609" s="87" t="s">
        <v>9139</v>
      </c>
      <c r="R609" s="87" t="s">
        <v>4359</v>
      </c>
    </row>
    <row r="610" spans="1:18">
      <c r="A610" s="87" t="s">
        <v>9154</v>
      </c>
      <c r="B610" s="87" t="s">
        <v>7088</v>
      </c>
      <c r="C610" s="87" t="s">
        <v>7089</v>
      </c>
      <c r="D610" s="150">
        <v>1460.4</v>
      </c>
      <c r="E610" s="150">
        <v>-111.54</v>
      </c>
      <c r="F610" s="150">
        <v>1348.86</v>
      </c>
      <c r="G610" s="150">
        <v>-10.14</v>
      </c>
      <c r="H610" s="151">
        <v>43678</v>
      </c>
      <c r="I610" s="87">
        <v>0</v>
      </c>
      <c r="J610" s="87" t="s">
        <v>748</v>
      </c>
      <c r="K610" s="87" t="s">
        <v>7090</v>
      </c>
      <c r="L610" s="87" t="s">
        <v>9137</v>
      </c>
      <c r="M610" s="56" t="s">
        <v>7091</v>
      </c>
      <c r="N610" s="87" t="s">
        <v>119</v>
      </c>
      <c r="O610" s="56" t="s">
        <v>9138</v>
      </c>
      <c r="P610" s="87">
        <v>2019</v>
      </c>
      <c r="Q610" s="87" t="s">
        <v>9139</v>
      </c>
      <c r="R610" s="87" t="s">
        <v>4359</v>
      </c>
    </row>
    <row r="611" spans="1:18">
      <c r="A611" s="87" t="s">
        <v>9155</v>
      </c>
      <c r="B611" s="87" t="s">
        <v>7088</v>
      </c>
      <c r="C611" s="87" t="s">
        <v>7089</v>
      </c>
      <c r="D611" s="150">
        <v>1460.4</v>
      </c>
      <c r="E611" s="150">
        <v>-111.54</v>
      </c>
      <c r="F611" s="150">
        <v>1348.86</v>
      </c>
      <c r="G611" s="150">
        <v>-10.14</v>
      </c>
      <c r="H611" s="151">
        <v>43678</v>
      </c>
      <c r="I611" s="87">
        <v>0</v>
      </c>
      <c r="J611" s="87" t="s">
        <v>748</v>
      </c>
      <c r="K611" s="87" t="s">
        <v>7090</v>
      </c>
      <c r="L611" s="87" t="s">
        <v>9137</v>
      </c>
      <c r="M611" s="56" t="s">
        <v>7091</v>
      </c>
      <c r="N611" s="87" t="s">
        <v>119</v>
      </c>
      <c r="O611" s="56" t="s">
        <v>9138</v>
      </c>
      <c r="P611" s="87">
        <v>2019</v>
      </c>
      <c r="Q611" s="87" t="s">
        <v>9139</v>
      </c>
      <c r="R611" s="87" t="s">
        <v>4359</v>
      </c>
    </row>
    <row r="612" spans="1:18">
      <c r="A612" s="87" t="s">
        <v>9156</v>
      </c>
      <c r="B612" s="87" t="s">
        <v>7088</v>
      </c>
      <c r="C612" s="87" t="s">
        <v>7089</v>
      </c>
      <c r="D612" s="150">
        <v>1460.4</v>
      </c>
      <c r="E612" s="150">
        <v>-111.54</v>
      </c>
      <c r="F612" s="150">
        <v>1348.86</v>
      </c>
      <c r="G612" s="150">
        <v>-10.14</v>
      </c>
      <c r="H612" s="151">
        <v>43678</v>
      </c>
      <c r="I612" s="87">
        <v>0</v>
      </c>
      <c r="J612" s="87" t="s">
        <v>748</v>
      </c>
      <c r="K612" s="87" t="s">
        <v>7090</v>
      </c>
      <c r="L612" s="87" t="s">
        <v>9137</v>
      </c>
      <c r="M612" s="56" t="s">
        <v>7091</v>
      </c>
      <c r="N612" s="87" t="s">
        <v>119</v>
      </c>
      <c r="O612" s="56" t="s">
        <v>9138</v>
      </c>
      <c r="P612" s="87">
        <v>2019</v>
      </c>
      <c r="Q612" s="87" t="s">
        <v>9139</v>
      </c>
      <c r="R612" s="87" t="s">
        <v>4359</v>
      </c>
    </row>
    <row r="613" spans="1:18">
      <c r="A613" s="87" t="s">
        <v>9157</v>
      </c>
      <c r="B613" s="87" t="s">
        <v>7088</v>
      </c>
      <c r="C613" s="87" t="s">
        <v>7089</v>
      </c>
      <c r="D613" s="150">
        <v>1460.4</v>
      </c>
      <c r="E613" s="150">
        <v>-111.54</v>
      </c>
      <c r="F613" s="150">
        <v>1348.86</v>
      </c>
      <c r="G613" s="150">
        <v>-10.14</v>
      </c>
      <c r="H613" s="151">
        <v>43678</v>
      </c>
      <c r="I613" s="87">
        <v>0</v>
      </c>
      <c r="J613" s="87" t="s">
        <v>748</v>
      </c>
      <c r="K613" s="87" t="s">
        <v>7090</v>
      </c>
      <c r="L613" s="87" t="s">
        <v>9137</v>
      </c>
      <c r="M613" s="56" t="s">
        <v>7091</v>
      </c>
      <c r="N613" s="87" t="s">
        <v>119</v>
      </c>
      <c r="O613" s="56" t="s">
        <v>9138</v>
      </c>
      <c r="P613" s="87">
        <v>2019</v>
      </c>
      <c r="Q613" s="87" t="s">
        <v>9139</v>
      </c>
      <c r="R613" s="87" t="s">
        <v>4359</v>
      </c>
    </row>
    <row r="614" spans="1:18">
      <c r="A614" s="87" t="s">
        <v>9158</v>
      </c>
      <c r="B614" s="87" t="s">
        <v>7088</v>
      </c>
      <c r="C614" s="87" t="s">
        <v>7089</v>
      </c>
      <c r="D614" s="150">
        <v>1460.4</v>
      </c>
      <c r="E614" s="150">
        <v>-111.54</v>
      </c>
      <c r="F614" s="150">
        <v>1348.86</v>
      </c>
      <c r="G614" s="150">
        <v>-10.14</v>
      </c>
      <c r="H614" s="151">
        <v>43678</v>
      </c>
      <c r="I614" s="87">
        <v>0</v>
      </c>
      <c r="J614" s="87" t="s">
        <v>748</v>
      </c>
      <c r="K614" s="87" t="s">
        <v>7090</v>
      </c>
      <c r="L614" s="87" t="s">
        <v>9137</v>
      </c>
      <c r="M614" s="56" t="s">
        <v>7091</v>
      </c>
      <c r="N614" s="87" t="s">
        <v>119</v>
      </c>
      <c r="O614" s="56" t="s">
        <v>9138</v>
      </c>
      <c r="P614" s="87">
        <v>2019</v>
      </c>
      <c r="Q614" s="87" t="s">
        <v>9139</v>
      </c>
      <c r="R614" s="87" t="s">
        <v>4359</v>
      </c>
    </row>
    <row r="615" spans="1:18">
      <c r="A615" s="87" t="s">
        <v>9159</v>
      </c>
      <c r="B615" s="87" t="s">
        <v>7088</v>
      </c>
      <c r="C615" s="87" t="s">
        <v>7089</v>
      </c>
      <c r="D615" s="150">
        <v>1460.4</v>
      </c>
      <c r="E615" s="150">
        <v>-111.54</v>
      </c>
      <c r="F615" s="150">
        <v>1348.86</v>
      </c>
      <c r="G615" s="150">
        <v>-10.14</v>
      </c>
      <c r="H615" s="151">
        <v>43678</v>
      </c>
      <c r="I615" s="87">
        <v>0</v>
      </c>
      <c r="J615" s="87" t="s">
        <v>748</v>
      </c>
      <c r="K615" s="87" t="s">
        <v>7090</v>
      </c>
      <c r="L615" s="87" t="s">
        <v>8864</v>
      </c>
      <c r="M615" s="56" t="s">
        <v>7091</v>
      </c>
      <c r="N615" s="87" t="s">
        <v>119</v>
      </c>
      <c r="O615" s="56" t="s">
        <v>9138</v>
      </c>
      <c r="P615" s="87">
        <v>2019</v>
      </c>
      <c r="Q615" s="87" t="s">
        <v>9139</v>
      </c>
      <c r="R615" s="87" t="s">
        <v>4359</v>
      </c>
    </row>
    <row r="616" spans="1:18">
      <c r="A616" s="87" t="s">
        <v>9160</v>
      </c>
      <c r="B616" s="87" t="s">
        <v>7088</v>
      </c>
      <c r="C616" s="87" t="s">
        <v>7089</v>
      </c>
      <c r="D616" s="150">
        <v>1460.4</v>
      </c>
      <c r="E616" s="150">
        <v>-111.54</v>
      </c>
      <c r="F616" s="150">
        <v>1348.86</v>
      </c>
      <c r="G616" s="150">
        <v>-10.14</v>
      </c>
      <c r="H616" s="151">
        <v>43678</v>
      </c>
      <c r="I616" s="87">
        <v>0</v>
      </c>
      <c r="J616" s="87" t="s">
        <v>748</v>
      </c>
      <c r="K616" s="87" t="s">
        <v>7090</v>
      </c>
      <c r="L616" s="87" t="s">
        <v>8864</v>
      </c>
      <c r="M616" s="56" t="s">
        <v>7091</v>
      </c>
      <c r="N616" s="87" t="s">
        <v>119</v>
      </c>
      <c r="O616" s="56" t="s">
        <v>9138</v>
      </c>
      <c r="P616" s="87">
        <v>2019</v>
      </c>
      <c r="Q616" s="87" t="s">
        <v>9139</v>
      </c>
      <c r="R616" s="87" t="s">
        <v>4359</v>
      </c>
    </row>
    <row r="617" spans="1:18">
      <c r="A617" s="87" t="s">
        <v>9161</v>
      </c>
      <c r="B617" s="87" t="s">
        <v>7088</v>
      </c>
      <c r="C617" s="87" t="s">
        <v>7089</v>
      </c>
      <c r="D617" s="150">
        <v>1460.4</v>
      </c>
      <c r="E617" s="150">
        <v>-111.54</v>
      </c>
      <c r="F617" s="150">
        <v>1348.86</v>
      </c>
      <c r="G617" s="150">
        <v>-10.14</v>
      </c>
      <c r="H617" s="151">
        <v>43678</v>
      </c>
      <c r="I617" s="87">
        <v>0</v>
      </c>
      <c r="J617" s="87" t="s">
        <v>748</v>
      </c>
      <c r="K617" s="87" t="s">
        <v>7090</v>
      </c>
      <c r="L617" s="87" t="s">
        <v>8864</v>
      </c>
      <c r="M617" s="56" t="s">
        <v>7091</v>
      </c>
      <c r="N617" s="87" t="s">
        <v>119</v>
      </c>
      <c r="O617" s="56" t="s">
        <v>9138</v>
      </c>
      <c r="P617" s="87">
        <v>2019</v>
      </c>
      <c r="Q617" s="87" t="s">
        <v>9139</v>
      </c>
      <c r="R617" s="87" t="s">
        <v>4359</v>
      </c>
    </row>
    <row r="618" spans="1:18">
      <c r="A618" s="87" t="s">
        <v>9162</v>
      </c>
      <c r="B618" s="87" t="s">
        <v>7088</v>
      </c>
      <c r="C618" s="87" t="s">
        <v>7089</v>
      </c>
      <c r="D618" s="150">
        <v>1460.4</v>
      </c>
      <c r="E618" s="150">
        <v>-111.54</v>
      </c>
      <c r="F618" s="150">
        <v>1348.86</v>
      </c>
      <c r="G618" s="150">
        <v>-10.14</v>
      </c>
      <c r="H618" s="151">
        <v>43678</v>
      </c>
      <c r="I618" s="87">
        <v>0</v>
      </c>
      <c r="J618" s="87" t="s">
        <v>748</v>
      </c>
      <c r="K618" s="87" t="s">
        <v>7090</v>
      </c>
      <c r="L618" s="87" t="s">
        <v>8864</v>
      </c>
      <c r="M618" s="56" t="s">
        <v>7091</v>
      </c>
      <c r="N618" s="87" t="s">
        <v>119</v>
      </c>
      <c r="O618" s="56" t="s">
        <v>9138</v>
      </c>
      <c r="P618" s="87">
        <v>2019</v>
      </c>
      <c r="Q618" s="87" t="s">
        <v>9139</v>
      </c>
      <c r="R618" s="87" t="s">
        <v>4359</v>
      </c>
    </row>
    <row r="619" spans="1:18">
      <c r="A619" s="87" t="s">
        <v>9163</v>
      </c>
      <c r="B619" s="87" t="s">
        <v>7088</v>
      </c>
      <c r="C619" s="87" t="s">
        <v>7089</v>
      </c>
      <c r="D619" s="150">
        <v>1460.4</v>
      </c>
      <c r="E619" s="150">
        <v>-111.54</v>
      </c>
      <c r="F619" s="150">
        <v>1348.86</v>
      </c>
      <c r="G619" s="150">
        <v>-10.14</v>
      </c>
      <c r="H619" s="151">
        <v>43678</v>
      </c>
      <c r="I619" s="87">
        <v>0</v>
      </c>
      <c r="J619" s="87" t="s">
        <v>748</v>
      </c>
      <c r="K619" s="87" t="s">
        <v>7090</v>
      </c>
      <c r="L619" s="87" t="s">
        <v>8864</v>
      </c>
      <c r="M619" s="56" t="s">
        <v>7091</v>
      </c>
      <c r="N619" s="87" t="s">
        <v>119</v>
      </c>
      <c r="O619" s="56" t="s">
        <v>9138</v>
      </c>
      <c r="P619" s="87">
        <v>2019</v>
      </c>
      <c r="Q619" s="87" t="s">
        <v>9139</v>
      </c>
      <c r="R619" s="87" t="s">
        <v>4359</v>
      </c>
    </row>
    <row r="620" spans="1:18">
      <c r="A620" s="87" t="s">
        <v>9164</v>
      </c>
      <c r="B620" s="87" t="s">
        <v>7088</v>
      </c>
      <c r="C620" s="87" t="s">
        <v>7089</v>
      </c>
      <c r="D620" s="150">
        <v>1460.4</v>
      </c>
      <c r="E620" s="150">
        <v>-111.54</v>
      </c>
      <c r="F620" s="150">
        <v>1348.86</v>
      </c>
      <c r="G620" s="150">
        <v>-10.14</v>
      </c>
      <c r="H620" s="151">
        <v>43678</v>
      </c>
      <c r="I620" s="87">
        <v>0</v>
      </c>
      <c r="J620" s="87" t="s">
        <v>748</v>
      </c>
      <c r="K620" s="87" t="s">
        <v>7090</v>
      </c>
      <c r="L620" s="87" t="s">
        <v>8864</v>
      </c>
      <c r="M620" s="56" t="s">
        <v>7091</v>
      </c>
      <c r="N620" s="87" t="s">
        <v>119</v>
      </c>
      <c r="O620" s="56" t="s">
        <v>9138</v>
      </c>
      <c r="P620" s="87">
        <v>2019</v>
      </c>
      <c r="Q620" s="87" t="s">
        <v>9139</v>
      </c>
      <c r="R620" s="87" t="s">
        <v>4359</v>
      </c>
    </row>
    <row r="621" spans="1:18">
      <c r="A621" s="87" t="s">
        <v>9165</v>
      </c>
      <c r="B621" s="87" t="s">
        <v>7088</v>
      </c>
      <c r="C621" s="87" t="s">
        <v>7089</v>
      </c>
      <c r="D621" s="150">
        <v>1460.4</v>
      </c>
      <c r="E621" s="150">
        <v>-111.54</v>
      </c>
      <c r="F621" s="150">
        <v>1348.86</v>
      </c>
      <c r="G621" s="150">
        <v>-10.14</v>
      </c>
      <c r="H621" s="151">
        <v>43678</v>
      </c>
      <c r="I621" s="87">
        <v>0</v>
      </c>
      <c r="J621" s="87" t="s">
        <v>748</v>
      </c>
      <c r="K621" s="87" t="s">
        <v>7090</v>
      </c>
      <c r="L621" s="87" t="s">
        <v>8864</v>
      </c>
      <c r="M621" s="56" t="s">
        <v>7091</v>
      </c>
      <c r="N621" s="87" t="s">
        <v>119</v>
      </c>
      <c r="O621" s="56" t="s">
        <v>9138</v>
      </c>
      <c r="P621" s="87">
        <v>2019</v>
      </c>
      <c r="Q621" s="87" t="s">
        <v>9139</v>
      </c>
      <c r="R621" s="87" t="s">
        <v>4359</v>
      </c>
    </row>
    <row r="622" spans="1:18">
      <c r="A622" s="87" t="s">
        <v>9166</v>
      </c>
      <c r="B622" s="87" t="s">
        <v>7088</v>
      </c>
      <c r="C622" s="87" t="s">
        <v>7089</v>
      </c>
      <c r="D622" s="150">
        <v>1460.4</v>
      </c>
      <c r="E622" s="150">
        <v>-111.54</v>
      </c>
      <c r="F622" s="150">
        <v>1348.86</v>
      </c>
      <c r="G622" s="150">
        <v>-10.14</v>
      </c>
      <c r="H622" s="151">
        <v>43678</v>
      </c>
      <c r="I622" s="87">
        <v>0</v>
      </c>
      <c r="J622" s="87" t="s">
        <v>748</v>
      </c>
      <c r="K622" s="87" t="s">
        <v>7090</v>
      </c>
      <c r="L622" s="87" t="s">
        <v>8864</v>
      </c>
      <c r="M622" s="56" t="s">
        <v>7091</v>
      </c>
      <c r="N622" s="87" t="s">
        <v>119</v>
      </c>
      <c r="O622" s="56" t="s">
        <v>9138</v>
      </c>
      <c r="P622" s="87">
        <v>2019</v>
      </c>
      <c r="Q622" s="87" t="s">
        <v>9139</v>
      </c>
      <c r="R622" s="87" t="s">
        <v>4359</v>
      </c>
    </row>
    <row r="623" spans="1:18">
      <c r="A623" s="87" t="s">
        <v>9167</v>
      </c>
      <c r="B623" s="87" t="s">
        <v>7088</v>
      </c>
      <c r="C623" s="87" t="s">
        <v>7089</v>
      </c>
      <c r="D623" s="150">
        <v>1460.4</v>
      </c>
      <c r="E623" s="150">
        <v>-111.54</v>
      </c>
      <c r="F623" s="150">
        <v>1348.86</v>
      </c>
      <c r="G623" s="150">
        <v>-10.14</v>
      </c>
      <c r="H623" s="151">
        <v>43678</v>
      </c>
      <c r="I623" s="87">
        <v>0</v>
      </c>
      <c r="J623" s="87" t="s">
        <v>748</v>
      </c>
      <c r="K623" s="87" t="s">
        <v>7090</v>
      </c>
      <c r="L623" s="87" t="s">
        <v>8864</v>
      </c>
      <c r="M623" s="56" t="s">
        <v>7091</v>
      </c>
      <c r="N623" s="87" t="s">
        <v>119</v>
      </c>
      <c r="O623" s="56" t="s">
        <v>9138</v>
      </c>
      <c r="P623" s="87">
        <v>2019</v>
      </c>
      <c r="Q623" s="87" t="s">
        <v>9139</v>
      </c>
      <c r="R623" s="87" t="s">
        <v>4359</v>
      </c>
    </row>
    <row r="624" spans="1:18">
      <c r="A624" s="87" t="s">
        <v>9168</v>
      </c>
      <c r="B624" s="87" t="s">
        <v>7088</v>
      </c>
      <c r="C624" s="87" t="s">
        <v>7089</v>
      </c>
      <c r="D624" s="150">
        <v>1460.4</v>
      </c>
      <c r="E624" s="150">
        <v>-111.54</v>
      </c>
      <c r="F624" s="150">
        <v>1348.86</v>
      </c>
      <c r="G624" s="150">
        <v>-10.14</v>
      </c>
      <c r="H624" s="151">
        <v>43678</v>
      </c>
      <c r="I624" s="87">
        <v>0</v>
      </c>
      <c r="J624" s="87" t="s">
        <v>748</v>
      </c>
      <c r="K624" s="87" t="s">
        <v>7090</v>
      </c>
      <c r="L624" s="87" t="s">
        <v>8864</v>
      </c>
      <c r="M624" s="56" t="s">
        <v>7091</v>
      </c>
      <c r="N624" s="87" t="s">
        <v>119</v>
      </c>
      <c r="O624" s="56" t="s">
        <v>9138</v>
      </c>
      <c r="P624" s="87">
        <v>2019</v>
      </c>
      <c r="Q624" s="87" t="s">
        <v>9139</v>
      </c>
      <c r="R624" s="87" t="s">
        <v>4359</v>
      </c>
    </row>
    <row r="625" spans="1:18">
      <c r="A625" s="87" t="s">
        <v>9169</v>
      </c>
      <c r="B625" s="87" t="s">
        <v>7088</v>
      </c>
      <c r="C625" s="87" t="s">
        <v>7089</v>
      </c>
      <c r="D625" s="150">
        <v>1460.4</v>
      </c>
      <c r="E625" s="150">
        <v>-111.54</v>
      </c>
      <c r="F625" s="150">
        <v>1348.86</v>
      </c>
      <c r="G625" s="150">
        <v>-10.14</v>
      </c>
      <c r="H625" s="151">
        <v>43678</v>
      </c>
      <c r="I625" s="87">
        <v>0</v>
      </c>
      <c r="J625" s="87" t="s">
        <v>748</v>
      </c>
      <c r="K625" s="87" t="s">
        <v>7090</v>
      </c>
      <c r="L625" s="87" t="s">
        <v>8864</v>
      </c>
      <c r="M625" s="56" t="s">
        <v>7091</v>
      </c>
      <c r="N625" s="87" t="s">
        <v>119</v>
      </c>
      <c r="O625" s="56" t="s">
        <v>9138</v>
      </c>
      <c r="P625" s="87">
        <v>2019</v>
      </c>
      <c r="Q625" s="87" t="s">
        <v>9139</v>
      </c>
      <c r="R625" s="87" t="s">
        <v>4359</v>
      </c>
    </row>
    <row r="626" spans="1:18">
      <c r="A626" s="87" t="s">
        <v>9170</v>
      </c>
      <c r="B626" s="87" t="s">
        <v>7088</v>
      </c>
      <c r="C626" s="87" t="s">
        <v>7089</v>
      </c>
      <c r="D626" s="150">
        <v>1460.4</v>
      </c>
      <c r="E626" s="150">
        <v>-111.54</v>
      </c>
      <c r="F626" s="150">
        <v>1348.86</v>
      </c>
      <c r="G626" s="150">
        <v>-10.14</v>
      </c>
      <c r="H626" s="151">
        <v>43678</v>
      </c>
      <c r="I626" s="87">
        <v>0</v>
      </c>
      <c r="J626" s="87" t="s">
        <v>748</v>
      </c>
      <c r="K626" s="87" t="s">
        <v>7090</v>
      </c>
      <c r="L626" s="87" t="s">
        <v>8864</v>
      </c>
      <c r="M626" s="56" t="s">
        <v>7091</v>
      </c>
      <c r="N626" s="87" t="s">
        <v>119</v>
      </c>
      <c r="O626" s="56" t="s">
        <v>9138</v>
      </c>
      <c r="P626" s="87">
        <v>2019</v>
      </c>
      <c r="Q626" s="87" t="s">
        <v>9139</v>
      </c>
      <c r="R626" s="87" t="s">
        <v>4359</v>
      </c>
    </row>
    <row r="627" spans="1:18">
      <c r="A627" s="87" t="s">
        <v>9171</v>
      </c>
      <c r="B627" s="87" t="s">
        <v>7088</v>
      </c>
      <c r="C627" s="87" t="s">
        <v>7089</v>
      </c>
      <c r="D627" s="150">
        <v>1460.4</v>
      </c>
      <c r="E627" s="150">
        <v>-111.54</v>
      </c>
      <c r="F627" s="150">
        <v>1348.86</v>
      </c>
      <c r="G627" s="150">
        <v>-10.14</v>
      </c>
      <c r="H627" s="151">
        <v>43678</v>
      </c>
      <c r="I627" s="87">
        <v>0</v>
      </c>
      <c r="J627" s="87" t="s">
        <v>748</v>
      </c>
      <c r="K627" s="87" t="s">
        <v>7090</v>
      </c>
      <c r="L627" s="87" t="s">
        <v>8864</v>
      </c>
      <c r="M627" s="56" t="s">
        <v>7091</v>
      </c>
      <c r="N627" s="87" t="s">
        <v>119</v>
      </c>
      <c r="O627" s="56" t="s">
        <v>9138</v>
      </c>
      <c r="P627" s="87">
        <v>2019</v>
      </c>
      <c r="Q627" s="87" t="s">
        <v>9139</v>
      </c>
      <c r="R627" s="87" t="s">
        <v>4359</v>
      </c>
    </row>
    <row r="628" spans="1:18">
      <c r="A628" s="87" t="s">
        <v>9172</v>
      </c>
      <c r="B628" s="87" t="s">
        <v>7088</v>
      </c>
      <c r="C628" s="87" t="s">
        <v>7089</v>
      </c>
      <c r="D628" s="150">
        <v>1460.4</v>
      </c>
      <c r="E628" s="150">
        <v>-111.54</v>
      </c>
      <c r="F628" s="150">
        <v>1348.86</v>
      </c>
      <c r="G628" s="150">
        <v>-10.14</v>
      </c>
      <c r="H628" s="151">
        <v>43678</v>
      </c>
      <c r="I628" s="87">
        <v>0</v>
      </c>
      <c r="J628" s="87" t="s">
        <v>748</v>
      </c>
      <c r="K628" s="87" t="s">
        <v>7090</v>
      </c>
      <c r="L628" s="87" t="s">
        <v>8864</v>
      </c>
      <c r="M628" s="56" t="s">
        <v>7091</v>
      </c>
      <c r="N628" s="87" t="s">
        <v>119</v>
      </c>
      <c r="O628" s="56" t="s">
        <v>9138</v>
      </c>
      <c r="P628" s="87">
        <v>2019</v>
      </c>
      <c r="Q628" s="87" t="s">
        <v>9139</v>
      </c>
      <c r="R628" s="87" t="s">
        <v>4359</v>
      </c>
    </row>
    <row r="629" spans="1:18">
      <c r="A629" s="87" t="s">
        <v>9173</v>
      </c>
      <c r="B629" s="87" t="s">
        <v>7088</v>
      </c>
      <c r="C629" s="87" t="s">
        <v>7089</v>
      </c>
      <c r="D629" s="150">
        <v>1460.4</v>
      </c>
      <c r="E629" s="150">
        <v>-111.54</v>
      </c>
      <c r="F629" s="150">
        <v>1348.86</v>
      </c>
      <c r="G629" s="150">
        <v>-10.14</v>
      </c>
      <c r="H629" s="151">
        <v>43678</v>
      </c>
      <c r="I629" s="87">
        <v>0</v>
      </c>
      <c r="J629" s="87" t="s">
        <v>748</v>
      </c>
      <c r="K629" s="87" t="s">
        <v>7090</v>
      </c>
      <c r="L629" s="87" t="s">
        <v>8864</v>
      </c>
      <c r="M629" s="56" t="s">
        <v>7091</v>
      </c>
      <c r="N629" s="87" t="s">
        <v>119</v>
      </c>
      <c r="O629" s="56" t="s">
        <v>9138</v>
      </c>
      <c r="P629" s="87">
        <v>2019</v>
      </c>
      <c r="Q629" s="87" t="s">
        <v>9139</v>
      </c>
      <c r="R629" s="87" t="s">
        <v>4359</v>
      </c>
    </row>
    <row r="630" spans="1:18">
      <c r="A630" s="87" t="s">
        <v>9174</v>
      </c>
      <c r="B630" s="87" t="s">
        <v>7088</v>
      </c>
      <c r="C630" s="87" t="s">
        <v>7089</v>
      </c>
      <c r="D630" s="150">
        <v>1460.4</v>
      </c>
      <c r="E630" s="150">
        <v>-111.54</v>
      </c>
      <c r="F630" s="150">
        <v>1348.86</v>
      </c>
      <c r="G630" s="150">
        <v>-10.14</v>
      </c>
      <c r="H630" s="151">
        <v>43678</v>
      </c>
      <c r="I630" s="87">
        <v>0</v>
      </c>
      <c r="J630" s="87" t="s">
        <v>748</v>
      </c>
      <c r="K630" s="87" t="s">
        <v>7090</v>
      </c>
      <c r="L630" s="87" t="s">
        <v>8864</v>
      </c>
      <c r="M630" s="56" t="s">
        <v>7091</v>
      </c>
      <c r="N630" s="87" t="s">
        <v>119</v>
      </c>
      <c r="O630" s="56" t="s">
        <v>9138</v>
      </c>
      <c r="P630" s="87">
        <v>2019</v>
      </c>
      <c r="Q630" s="87" t="s">
        <v>9139</v>
      </c>
      <c r="R630" s="87" t="s">
        <v>4359</v>
      </c>
    </row>
    <row r="631" spans="1:18">
      <c r="A631" s="87" t="s">
        <v>9175</v>
      </c>
      <c r="B631" s="87" t="s">
        <v>7088</v>
      </c>
      <c r="C631" s="87" t="s">
        <v>7089</v>
      </c>
      <c r="D631" s="150">
        <v>1460.4</v>
      </c>
      <c r="E631" s="150">
        <v>-111.54</v>
      </c>
      <c r="F631" s="150">
        <v>1348.86</v>
      </c>
      <c r="G631" s="150">
        <v>-10.14</v>
      </c>
      <c r="H631" s="151">
        <v>43678</v>
      </c>
      <c r="I631" s="87">
        <v>0</v>
      </c>
      <c r="J631" s="87" t="s">
        <v>748</v>
      </c>
      <c r="K631" s="87" t="s">
        <v>7090</v>
      </c>
      <c r="L631" s="87" t="s">
        <v>8864</v>
      </c>
      <c r="M631" s="56" t="s">
        <v>7091</v>
      </c>
      <c r="N631" s="87" t="s">
        <v>119</v>
      </c>
      <c r="O631" s="56" t="s">
        <v>9138</v>
      </c>
      <c r="P631" s="87">
        <v>2019</v>
      </c>
      <c r="Q631" s="87" t="s">
        <v>9139</v>
      </c>
      <c r="R631" s="87" t="s">
        <v>4359</v>
      </c>
    </row>
    <row r="632" spans="1:18">
      <c r="A632" s="87" t="s">
        <v>9176</v>
      </c>
      <c r="B632" s="87" t="s">
        <v>7088</v>
      </c>
      <c r="C632" s="87" t="s">
        <v>7089</v>
      </c>
      <c r="D632" s="150">
        <v>1460.4</v>
      </c>
      <c r="E632" s="150">
        <v>-111.54</v>
      </c>
      <c r="F632" s="150">
        <v>1348.86</v>
      </c>
      <c r="G632" s="150">
        <v>-10.14</v>
      </c>
      <c r="H632" s="151">
        <v>43678</v>
      </c>
      <c r="I632" s="87">
        <v>0</v>
      </c>
      <c r="J632" s="87" t="s">
        <v>748</v>
      </c>
      <c r="K632" s="87" t="s">
        <v>7090</v>
      </c>
      <c r="L632" s="87" t="s">
        <v>8864</v>
      </c>
      <c r="M632" s="56" t="s">
        <v>7091</v>
      </c>
      <c r="N632" s="87" t="s">
        <v>119</v>
      </c>
      <c r="O632" s="56" t="s">
        <v>9138</v>
      </c>
      <c r="P632" s="87">
        <v>2019</v>
      </c>
      <c r="Q632" s="87" t="s">
        <v>9139</v>
      </c>
      <c r="R632" s="87" t="s">
        <v>4359</v>
      </c>
    </row>
    <row r="633" spans="1:18">
      <c r="A633" s="87" t="s">
        <v>9177</v>
      </c>
      <c r="B633" s="87" t="s">
        <v>7088</v>
      </c>
      <c r="C633" s="87" t="s">
        <v>7089</v>
      </c>
      <c r="D633" s="150">
        <v>1460.4</v>
      </c>
      <c r="E633" s="150">
        <v>-111.54</v>
      </c>
      <c r="F633" s="150">
        <v>1348.86</v>
      </c>
      <c r="G633" s="150">
        <v>-10.14</v>
      </c>
      <c r="H633" s="151">
        <v>43678</v>
      </c>
      <c r="I633" s="87">
        <v>0</v>
      </c>
      <c r="J633" s="87" t="s">
        <v>748</v>
      </c>
      <c r="K633" s="87" t="s">
        <v>7090</v>
      </c>
      <c r="L633" s="87" t="s">
        <v>8864</v>
      </c>
      <c r="M633" s="56" t="s">
        <v>7091</v>
      </c>
      <c r="N633" s="87" t="s">
        <v>119</v>
      </c>
      <c r="O633" s="56" t="s">
        <v>9138</v>
      </c>
      <c r="P633" s="87">
        <v>2019</v>
      </c>
      <c r="Q633" s="87" t="s">
        <v>9139</v>
      </c>
      <c r="R633" s="87" t="s">
        <v>4359</v>
      </c>
    </row>
    <row r="634" spans="1:18">
      <c r="A634" s="87" t="s">
        <v>9178</v>
      </c>
      <c r="B634" s="87" t="s">
        <v>7088</v>
      </c>
      <c r="C634" s="87" t="s">
        <v>7089</v>
      </c>
      <c r="D634" s="150">
        <v>1460.4</v>
      </c>
      <c r="E634" s="150">
        <v>-111.54</v>
      </c>
      <c r="F634" s="150">
        <v>1348.86</v>
      </c>
      <c r="G634" s="150">
        <v>-10.14</v>
      </c>
      <c r="H634" s="151">
        <v>43678</v>
      </c>
      <c r="I634" s="87">
        <v>0</v>
      </c>
      <c r="J634" s="87" t="s">
        <v>755</v>
      </c>
      <c r="K634" s="87" t="s">
        <v>7090</v>
      </c>
      <c r="L634" s="87" t="s">
        <v>7684</v>
      </c>
      <c r="M634" s="56" t="s">
        <v>7091</v>
      </c>
      <c r="N634" s="87" t="s">
        <v>122</v>
      </c>
      <c r="O634" s="56" t="s">
        <v>9138</v>
      </c>
      <c r="P634" s="87">
        <v>2019</v>
      </c>
      <c r="Q634" s="87" t="s">
        <v>9139</v>
      </c>
      <c r="R634" s="87" t="s">
        <v>4359</v>
      </c>
    </row>
    <row r="635" spans="1:18">
      <c r="A635" s="87" t="s">
        <v>9179</v>
      </c>
      <c r="B635" s="87" t="s">
        <v>7088</v>
      </c>
      <c r="C635" s="87" t="s">
        <v>7089</v>
      </c>
      <c r="D635" s="150">
        <v>1460.4</v>
      </c>
      <c r="E635" s="150">
        <v>-111.54</v>
      </c>
      <c r="F635" s="150">
        <v>1348.86</v>
      </c>
      <c r="G635" s="150">
        <v>-10.14</v>
      </c>
      <c r="H635" s="151">
        <v>43678</v>
      </c>
      <c r="I635" s="87">
        <v>0</v>
      </c>
      <c r="J635" s="87" t="s">
        <v>755</v>
      </c>
      <c r="K635" s="87" t="s">
        <v>7090</v>
      </c>
      <c r="L635" s="87" t="s">
        <v>7684</v>
      </c>
      <c r="M635" s="56" t="s">
        <v>7091</v>
      </c>
      <c r="N635" s="87" t="s">
        <v>122</v>
      </c>
      <c r="O635" s="56" t="s">
        <v>9138</v>
      </c>
      <c r="P635" s="87">
        <v>2019</v>
      </c>
      <c r="Q635" s="87" t="s">
        <v>9139</v>
      </c>
      <c r="R635" s="87" t="s">
        <v>4359</v>
      </c>
    </row>
    <row r="636" spans="1:18">
      <c r="A636" s="87" t="s">
        <v>9180</v>
      </c>
      <c r="B636" s="87" t="s">
        <v>7088</v>
      </c>
      <c r="C636" s="87" t="s">
        <v>7089</v>
      </c>
      <c r="D636" s="150">
        <v>1460.4</v>
      </c>
      <c r="E636" s="150">
        <v>-111.54</v>
      </c>
      <c r="F636" s="150">
        <v>1348.86</v>
      </c>
      <c r="G636" s="150">
        <v>-10.14</v>
      </c>
      <c r="H636" s="151">
        <v>43678</v>
      </c>
      <c r="I636" s="87">
        <v>0</v>
      </c>
      <c r="J636" s="87" t="s">
        <v>755</v>
      </c>
      <c r="K636" s="87" t="s">
        <v>7090</v>
      </c>
      <c r="L636" s="87" t="s">
        <v>7684</v>
      </c>
      <c r="M636" s="56" t="s">
        <v>7091</v>
      </c>
      <c r="N636" s="87" t="s">
        <v>122</v>
      </c>
      <c r="O636" s="56" t="s">
        <v>9138</v>
      </c>
      <c r="P636" s="87">
        <v>2019</v>
      </c>
      <c r="Q636" s="87" t="s">
        <v>9139</v>
      </c>
      <c r="R636" s="87" t="s">
        <v>4359</v>
      </c>
    </row>
    <row r="637" spans="1:18">
      <c r="A637" s="87" t="s">
        <v>9181</v>
      </c>
      <c r="B637" s="87" t="s">
        <v>7088</v>
      </c>
      <c r="C637" s="87" t="s">
        <v>7089</v>
      </c>
      <c r="D637" s="150">
        <v>1460.4</v>
      </c>
      <c r="E637" s="150">
        <v>-111.54</v>
      </c>
      <c r="F637" s="150">
        <v>1348.86</v>
      </c>
      <c r="G637" s="150">
        <v>-10.14</v>
      </c>
      <c r="H637" s="151">
        <v>43678</v>
      </c>
      <c r="I637" s="87">
        <v>0</v>
      </c>
      <c r="J637" s="87" t="s">
        <v>755</v>
      </c>
      <c r="K637" s="87" t="s">
        <v>7090</v>
      </c>
      <c r="L637" s="87" t="s">
        <v>7684</v>
      </c>
      <c r="M637" s="56" t="s">
        <v>7091</v>
      </c>
      <c r="N637" s="87" t="s">
        <v>122</v>
      </c>
      <c r="O637" s="56" t="s">
        <v>9138</v>
      </c>
      <c r="P637" s="87">
        <v>2019</v>
      </c>
      <c r="Q637" s="87" t="s">
        <v>9139</v>
      </c>
      <c r="R637" s="87" t="s">
        <v>4359</v>
      </c>
    </row>
    <row r="638" spans="1:18">
      <c r="A638" s="87" t="s">
        <v>9182</v>
      </c>
      <c r="B638" s="87" t="s">
        <v>7088</v>
      </c>
      <c r="C638" s="87" t="s">
        <v>7089</v>
      </c>
      <c r="D638" s="150">
        <v>1460.4</v>
      </c>
      <c r="E638" s="150">
        <v>-111.54</v>
      </c>
      <c r="F638" s="150">
        <v>1348.86</v>
      </c>
      <c r="G638" s="150">
        <v>-10.14</v>
      </c>
      <c r="H638" s="151">
        <v>43678</v>
      </c>
      <c r="I638" s="87">
        <v>0</v>
      </c>
      <c r="J638" s="87" t="s">
        <v>748</v>
      </c>
      <c r="K638" s="87" t="s">
        <v>7090</v>
      </c>
      <c r="L638" s="87" t="s">
        <v>9183</v>
      </c>
      <c r="M638" s="56" t="s">
        <v>7091</v>
      </c>
      <c r="N638" s="87" t="s">
        <v>119</v>
      </c>
      <c r="O638" s="56" t="s">
        <v>9138</v>
      </c>
      <c r="P638" s="87">
        <v>2019</v>
      </c>
      <c r="Q638" s="87" t="s">
        <v>9139</v>
      </c>
      <c r="R638" s="87" t="s">
        <v>4359</v>
      </c>
    </row>
    <row r="639" spans="1:18">
      <c r="A639" s="87" t="s">
        <v>9184</v>
      </c>
      <c r="B639" s="87" t="s">
        <v>7088</v>
      </c>
      <c r="C639" s="87" t="s">
        <v>7089</v>
      </c>
      <c r="D639" s="150">
        <v>1460.4</v>
      </c>
      <c r="E639" s="150">
        <v>-111.54</v>
      </c>
      <c r="F639" s="150">
        <v>1348.86</v>
      </c>
      <c r="G639" s="150">
        <v>-10.14</v>
      </c>
      <c r="H639" s="151">
        <v>43678</v>
      </c>
      <c r="I639" s="87">
        <v>0</v>
      </c>
      <c r="J639" s="87" t="s">
        <v>748</v>
      </c>
      <c r="K639" s="87" t="s">
        <v>7090</v>
      </c>
      <c r="L639" s="87" t="s">
        <v>9183</v>
      </c>
      <c r="M639" s="56" t="s">
        <v>7091</v>
      </c>
      <c r="N639" s="87" t="s">
        <v>119</v>
      </c>
      <c r="O639" s="56" t="s">
        <v>9138</v>
      </c>
      <c r="P639" s="87">
        <v>2019</v>
      </c>
      <c r="Q639" s="87" t="s">
        <v>9139</v>
      </c>
      <c r="R639" s="87" t="s">
        <v>4359</v>
      </c>
    </row>
    <row r="640" spans="1:18">
      <c r="A640" s="87" t="s">
        <v>9185</v>
      </c>
      <c r="B640" s="87" t="s">
        <v>7088</v>
      </c>
      <c r="C640" s="87" t="s">
        <v>7089</v>
      </c>
      <c r="D640" s="150">
        <v>1460.4</v>
      </c>
      <c r="E640" s="150">
        <v>-111.54</v>
      </c>
      <c r="F640" s="150">
        <v>1348.86</v>
      </c>
      <c r="G640" s="150">
        <v>-10.14</v>
      </c>
      <c r="H640" s="151">
        <v>43678</v>
      </c>
      <c r="I640" s="87">
        <v>0</v>
      </c>
      <c r="J640" s="87" t="s">
        <v>748</v>
      </c>
      <c r="K640" s="87" t="s">
        <v>7090</v>
      </c>
      <c r="L640" s="87" t="s">
        <v>9183</v>
      </c>
      <c r="M640" s="56" t="s">
        <v>7091</v>
      </c>
      <c r="N640" s="87" t="s">
        <v>119</v>
      </c>
      <c r="O640" s="56" t="s">
        <v>9138</v>
      </c>
      <c r="P640" s="87">
        <v>2019</v>
      </c>
      <c r="Q640" s="87" t="s">
        <v>9139</v>
      </c>
      <c r="R640" s="87" t="s">
        <v>4359</v>
      </c>
    </row>
    <row r="641" spans="1:18">
      <c r="A641" s="87" t="s">
        <v>9186</v>
      </c>
      <c r="B641" s="87" t="s">
        <v>7088</v>
      </c>
      <c r="C641" s="87" t="s">
        <v>7089</v>
      </c>
      <c r="D641" s="150">
        <v>1460.4</v>
      </c>
      <c r="E641" s="150">
        <v>-111.54</v>
      </c>
      <c r="F641" s="150">
        <v>1348.86</v>
      </c>
      <c r="G641" s="150">
        <v>-10.14</v>
      </c>
      <c r="H641" s="151">
        <v>43678</v>
      </c>
      <c r="I641" s="87">
        <v>0</v>
      </c>
      <c r="J641" s="87" t="s">
        <v>748</v>
      </c>
      <c r="K641" s="87" t="s">
        <v>7090</v>
      </c>
      <c r="L641" s="87" t="s">
        <v>8864</v>
      </c>
      <c r="M641" s="56" t="s">
        <v>7091</v>
      </c>
      <c r="N641" s="87" t="s">
        <v>119</v>
      </c>
      <c r="O641" s="56" t="s">
        <v>9138</v>
      </c>
      <c r="P641" s="87">
        <v>2019</v>
      </c>
      <c r="Q641" s="87" t="s">
        <v>9139</v>
      </c>
      <c r="R641" s="87" t="s">
        <v>4359</v>
      </c>
    </row>
    <row r="642" spans="1:18">
      <c r="A642" s="87" t="s">
        <v>9187</v>
      </c>
      <c r="B642" s="87" t="s">
        <v>7088</v>
      </c>
      <c r="C642" s="87" t="s">
        <v>7089</v>
      </c>
      <c r="D642" s="150">
        <v>1460.4</v>
      </c>
      <c r="E642" s="150">
        <v>-111.54</v>
      </c>
      <c r="F642" s="150">
        <v>1348.86</v>
      </c>
      <c r="G642" s="150">
        <v>-10.14</v>
      </c>
      <c r="H642" s="151">
        <v>43678</v>
      </c>
      <c r="I642" s="87">
        <v>0</v>
      </c>
      <c r="J642" s="87" t="s">
        <v>748</v>
      </c>
      <c r="K642" s="87" t="s">
        <v>7090</v>
      </c>
      <c r="L642" s="87" t="s">
        <v>9183</v>
      </c>
      <c r="M642" s="56" t="s">
        <v>7091</v>
      </c>
      <c r="N642" s="87" t="s">
        <v>119</v>
      </c>
      <c r="O642" s="56" t="s">
        <v>9138</v>
      </c>
      <c r="P642" s="87">
        <v>2019</v>
      </c>
      <c r="Q642" s="87" t="s">
        <v>9139</v>
      </c>
      <c r="R642" s="87" t="s">
        <v>4359</v>
      </c>
    </row>
    <row r="643" spans="1:18">
      <c r="A643" s="87" t="s">
        <v>9188</v>
      </c>
      <c r="B643" s="87" t="s">
        <v>7088</v>
      </c>
      <c r="C643" s="87" t="s">
        <v>7089</v>
      </c>
      <c r="D643" s="150">
        <v>1460.4</v>
      </c>
      <c r="E643" s="150">
        <v>-111.54</v>
      </c>
      <c r="F643" s="150">
        <v>1348.86</v>
      </c>
      <c r="G643" s="150">
        <v>-10.14</v>
      </c>
      <c r="H643" s="151">
        <v>43678</v>
      </c>
      <c r="I643" s="87">
        <v>0</v>
      </c>
      <c r="J643" s="87" t="s">
        <v>748</v>
      </c>
      <c r="K643" s="87" t="s">
        <v>7090</v>
      </c>
      <c r="L643" s="87" t="s">
        <v>9183</v>
      </c>
      <c r="M643" s="56" t="s">
        <v>7091</v>
      </c>
      <c r="N643" s="87" t="s">
        <v>119</v>
      </c>
      <c r="O643" s="56" t="s">
        <v>9138</v>
      </c>
      <c r="P643" s="87">
        <v>2019</v>
      </c>
      <c r="Q643" s="87" t="s">
        <v>9139</v>
      </c>
      <c r="R643" s="87" t="s">
        <v>4359</v>
      </c>
    </row>
    <row r="644" spans="1:18">
      <c r="A644" s="87" t="s">
        <v>9189</v>
      </c>
      <c r="B644" s="87" t="s">
        <v>7088</v>
      </c>
      <c r="C644" s="87" t="s">
        <v>7089</v>
      </c>
      <c r="D644" s="150">
        <v>1460.4</v>
      </c>
      <c r="E644" s="150">
        <v>-111.54</v>
      </c>
      <c r="F644" s="150">
        <v>1348.86</v>
      </c>
      <c r="G644" s="150">
        <v>-10.14</v>
      </c>
      <c r="H644" s="151">
        <v>43678</v>
      </c>
      <c r="I644" s="87">
        <v>0</v>
      </c>
      <c r="J644" s="87" t="s">
        <v>748</v>
      </c>
      <c r="K644" s="87" t="s">
        <v>7090</v>
      </c>
      <c r="L644" s="87" t="s">
        <v>9183</v>
      </c>
      <c r="M644" s="56" t="s">
        <v>7091</v>
      </c>
      <c r="N644" s="87" t="s">
        <v>119</v>
      </c>
      <c r="O644" s="56" t="s">
        <v>9138</v>
      </c>
      <c r="P644" s="87">
        <v>2019</v>
      </c>
      <c r="Q644" s="87" t="s">
        <v>9139</v>
      </c>
      <c r="R644" s="87" t="s">
        <v>4359</v>
      </c>
    </row>
    <row r="645" spans="1:18">
      <c r="A645" s="87" t="s">
        <v>9190</v>
      </c>
      <c r="B645" s="87" t="s">
        <v>7088</v>
      </c>
      <c r="C645" s="87" t="s">
        <v>7089</v>
      </c>
      <c r="D645" s="150">
        <v>1460.4</v>
      </c>
      <c r="E645" s="150">
        <v>-111.54</v>
      </c>
      <c r="F645" s="150">
        <v>1348.86</v>
      </c>
      <c r="G645" s="150">
        <v>-10.14</v>
      </c>
      <c r="H645" s="151">
        <v>43678</v>
      </c>
      <c r="I645" s="87">
        <v>0</v>
      </c>
      <c r="J645" s="87" t="s">
        <v>748</v>
      </c>
      <c r="K645" s="87" t="s">
        <v>7090</v>
      </c>
      <c r="L645" s="87" t="s">
        <v>9183</v>
      </c>
      <c r="M645" s="56" t="s">
        <v>7091</v>
      </c>
      <c r="N645" s="87" t="s">
        <v>119</v>
      </c>
      <c r="O645" s="56" t="s">
        <v>9138</v>
      </c>
      <c r="P645" s="87">
        <v>2019</v>
      </c>
      <c r="Q645" s="87" t="s">
        <v>9139</v>
      </c>
      <c r="R645" s="87" t="s">
        <v>4359</v>
      </c>
    </row>
    <row r="646" spans="1:18">
      <c r="A646" s="87" t="s">
        <v>9191</v>
      </c>
      <c r="B646" s="87" t="s">
        <v>7088</v>
      </c>
      <c r="C646" s="87" t="s">
        <v>7089</v>
      </c>
      <c r="D646" s="150">
        <v>1460.4</v>
      </c>
      <c r="E646" s="150">
        <v>-111.54</v>
      </c>
      <c r="F646" s="150">
        <v>1348.86</v>
      </c>
      <c r="G646" s="150">
        <v>-10.14</v>
      </c>
      <c r="H646" s="151">
        <v>43678</v>
      </c>
      <c r="I646" s="87">
        <v>0</v>
      </c>
      <c r="J646" s="87" t="s">
        <v>748</v>
      </c>
      <c r="K646" s="87" t="s">
        <v>7090</v>
      </c>
      <c r="L646" s="87" t="s">
        <v>9183</v>
      </c>
      <c r="M646" s="56" t="s">
        <v>7091</v>
      </c>
      <c r="N646" s="87" t="s">
        <v>119</v>
      </c>
      <c r="O646" s="56" t="s">
        <v>9138</v>
      </c>
      <c r="P646" s="87">
        <v>2019</v>
      </c>
      <c r="Q646" s="87" t="s">
        <v>9139</v>
      </c>
      <c r="R646" s="87" t="s">
        <v>4359</v>
      </c>
    </row>
    <row r="647" spans="1:18">
      <c r="A647" s="87" t="s">
        <v>9192</v>
      </c>
      <c r="B647" s="87" t="s">
        <v>7088</v>
      </c>
      <c r="C647" s="87" t="s">
        <v>7089</v>
      </c>
      <c r="D647" s="150">
        <v>1460.4</v>
      </c>
      <c r="E647" s="150">
        <v>-111.54</v>
      </c>
      <c r="F647" s="150">
        <v>1348.86</v>
      </c>
      <c r="G647" s="150">
        <v>-10.14</v>
      </c>
      <c r="H647" s="151">
        <v>43678</v>
      </c>
      <c r="I647" s="87">
        <v>0</v>
      </c>
      <c r="J647" s="87" t="s">
        <v>748</v>
      </c>
      <c r="K647" s="87" t="s">
        <v>7090</v>
      </c>
      <c r="L647" s="87" t="s">
        <v>9183</v>
      </c>
      <c r="M647" s="56" t="s">
        <v>7091</v>
      </c>
      <c r="N647" s="87" t="s">
        <v>119</v>
      </c>
      <c r="O647" s="56" t="s">
        <v>9138</v>
      </c>
      <c r="P647" s="87">
        <v>2019</v>
      </c>
      <c r="Q647" s="87" t="s">
        <v>9139</v>
      </c>
      <c r="R647" s="87" t="s">
        <v>4359</v>
      </c>
    </row>
    <row r="648" spans="1:18">
      <c r="A648" s="87" t="s">
        <v>9193</v>
      </c>
      <c r="B648" s="87" t="s">
        <v>7088</v>
      </c>
      <c r="C648" s="87" t="s">
        <v>7089</v>
      </c>
      <c r="D648" s="150">
        <v>1460.4</v>
      </c>
      <c r="E648" s="150">
        <v>-111.54</v>
      </c>
      <c r="F648" s="150">
        <v>1348.86</v>
      </c>
      <c r="G648" s="150">
        <v>-10.14</v>
      </c>
      <c r="H648" s="151">
        <v>43678</v>
      </c>
      <c r="I648" s="87">
        <v>0</v>
      </c>
      <c r="J648" s="87" t="s">
        <v>748</v>
      </c>
      <c r="K648" s="87" t="s">
        <v>7090</v>
      </c>
      <c r="L648" s="87" t="s">
        <v>9183</v>
      </c>
      <c r="M648" s="56" t="s">
        <v>7091</v>
      </c>
      <c r="N648" s="87" t="s">
        <v>119</v>
      </c>
      <c r="O648" s="56" t="s">
        <v>9138</v>
      </c>
      <c r="P648" s="87">
        <v>2019</v>
      </c>
      <c r="Q648" s="87" t="s">
        <v>9139</v>
      </c>
      <c r="R648" s="87" t="s">
        <v>4359</v>
      </c>
    </row>
    <row r="649" spans="1:18">
      <c r="A649" s="87" t="s">
        <v>9194</v>
      </c>
      <c r="B649" s="87" t="s">
        <v>7088</v>
      </c>
      <c r="C649" s="87" t="s">
        <v>7089</v>
      </c>
      <c r="D649" s="150">
        <v>1460.4</v>
      </c>
      <c r="E649" s="150">
        <v>-111.54</v>
      </c>
      <c r="F649" s="150">
        <v>1348.86</v>
      </c>
      <c r="G649" s="150">
        <v>-10.14</v>
      </c>
      <c r="H649" s="151">
        <v>43678</v>
      </c>
      <c r="I649" s="87">
        <v>0</v>
      </c>
      <c r="J649" s="87" t="s">
        <v>748</v>
      </c>
      <c r="K649" s="87" t="s">
        <v>7090</v>
      </c>
      <c r="L649" s="87" t="s">
        <v>9183</v>
      </c>
      <c r="M649" s="56" t="s">
        <v>7091</v>
      </c>
      <c r="N649" s="87" t="s">
        <v>119</v>
      </c>
      <c r="O649" s="56" t="s">
        <v>9138</v>
      </c>
      <c r="P649" s="87">
        <v>2019</v>
      </c>
      <c r="Q649" s="87" t="s">
        <v>9139</v>
      </c>
      <c r="R649" s="87" t="s">
        <v>4359</v>
      </c>
    </row>
    <row r="650" spans="1:18">
      <c r="A650" s="87" t="s">
        <v>9195</v>
      </c>
      <c r="B650" s="87" t="s">
        <v>7088</v>
      </c>
      <c r="C650" s="87" t="s">
        <v>7089</v>
      </c>
      <c r="D650" s="150">
        <v>1460.4</v>
      </c>
      <c r="E650" s="150">
        <v>-111.54</v>
      </c>
      <c r="F650" s="150">
        <v>1348.86</v>
      </c>
      <c r="G650" s="150">
        <v>-10.14</v>
      </c>
      <c r="H650" s="151">
        <v>43678</v>
      </c>
      <c r="I650" s="87">
        <v>0</v>
      </c>
      <c r="J650" s="87" t="s">
        <v>748</v>
      </c>
      <c r="K650" s="87" t="s">
        <v>7090</v>
      </c>
      <c r="L650" s="87" t="s">
        <v>9183</v>
      </c>
      <c r="M650" s="56" t="s">
        <v>7091</v>
      </c>
      <c r="N650" s="87" t="s">
        <v>119</v>
      </c>
      <c r="O650" s="56" t="s">
        <v>9138</v>
      </c>
      <c r="P650" s="87">
        <v>2019</v>
      </c>
      <c r="Q650" s="87" t="s">
        <v>9139</v>
      </c>
      <c r="R650" s="87" t="s">
        <v>4359</v>
      </c>
    </row>
    <row r="651" spans="1:18">
      <c r="A651" s="87" t="s">
        <v>9196</v>
      </c>
      <c r="B651" s="87" t="s">
        <v>7088</v>
      </c>
      <c r="C651" s="87" t="s">
        <v>7089</v>
      </c>
      <c r="D651" s="150">
        <v>1460.4</v>
      </c>
      <c r="E651" s="150">
        <v>-111.54</v>
      </c>
      <c r="F651" s="150">
        <v>1348.86</v>
      </c>
      <c r="G651" s="150">
        <v>-10.14</v>
      </c>
      <c r="H651" s="151">
        <v>43678</v>
      </c>
      <c r="I651" s="87">
        <v>0</v>
      </c>
      <c r="J651" s="87" t="s">
        <v>748</v>
      </c>
      <c r="K651" s="87" t="s">
        <v>7090</v>
      </c>
      <c r="L651" s="87" t="s">
        <v>9183</v>
      </c>
      <c r="M651" s="56" t="s">
        <v>7091</v>
      </c>
      <c r="N651" s="87" t="s">
        <v>119</v>
      </c>
      <c r="O651" s="56" t="s">
        <v>9138</v>
      </c>
      <c r="P651" s="87">
        <v>2019</v>
      </c>
      <c r="Q651" s="87" t="s">
        <v>9139</v>
      </c>
      <c r="R651" s="87" t="s">
        <v>4359</v>
      </c>
    </row>
    <row r="652" spans="1:18">
      <c r="A652" s="87" t="s">
        <v>9197</v>
      </c>
      <c r="B652" s="87" t="s">
        <v>7088</v>
      </c>
      <c r="C652" s="87" t="s">
        <v>7089</v>
      </c>
      <c r="D652" s="150">
        <v>1718.4</v>
      </c>
      <c r="E652" s="150">
        <v>-131.22999999999999</v>
      </c>
      <c r="F652" s="150">
        <v>1587.17</v>
      </c>
      <c r="G652" s="150">
        <v>-11.93</v>
      </c>
      <c r="H652" s="151">
        <v>43678</v>
      </c>
      <c r="I652" s="87">
        <v>0</v>
      </c>
      <c r="J652" s="87" t="s">
        <v>748</v>
      </c>
      <c r="K652" s="87" t="s">
        <v>7090</v>
      </c>
      <c r="L652" s="87" t="s">
        <v>8340</v>
      </c>
      <c r="M652" s="56" t="s">
        <v>7091</v>
      </c>
      <c r="N652" s="87" t="s">
        <v>119</v>
      </c>
      <c r="O652" s="56" t="s">
        <v>9138</v>
      </c>
      <c r="P652" s="87">
        <v>2019</v>
      </c>
      <c r="Q652" s="87" t="s">
        <v>9139</v>
      </c>
      <c r="R652" s="87" t="s">
        <v>4359</v>
      </c>
    </row>
    <row r="653" spans="1:18">
      <c r="A653" s="87" t="s">
        <v>9198</v>
      </c>
      <c r="B653" s="87" t="s">
        <v>7088</v>
      </c>
      <c r="C653" s="87" t="s">
        <v>7089</v>
      </c>
      <c r="D653" s="150">
        <v>1460.4</v>
      </c>
      <c r="E653" s="150">
        <v>-111.54</v>
      </c>
      <c r="F653" s="150">
        <v>1348.86</v>
      </c>
      <c r="G653" s="150">
        <v>-10.14</v>
      </c>
      <c r="H653" s="151">
        <v>43678</v>
      </c>
      <c r="I653" s="87">
        <v>0</v>
      </c>
      <c r="J653" s="87" t="s">
        <v>748</v>
      </c>
      <c r="K653" s="87" t="s">
        <v>7090</v>
      </c>
      <c r="L653" s="87" t="s">
        <v>8340</v>
      </c>
      <c r="M653" s="56" t="s">
        <v>7091</v>
      </c>
      <c r="N653" s="87" t="s">
        <v>119</v>
      </c>
      <c r="O653" s="56" t="s">
        <v>9138</v>
      </c>
      <c r="P653" s="87">
        <v>2019</v>
      </c>
      <c r="Q653" s="87" t="s">
        <v>9139</v>
      </c>
      <c r="R653" s="87" t="s">
        <v>4359</v>
      </c>
    </row>
    <row r="654" spans="1:18">
      <c r="A654" s="87" t="s">
        <v>9199</v>
      </c>
      <c r="B654" s="87" t="s">
        <v>7088</v>
      </c>
      <c r="C654" s="87" t="s">
        <v>7089</v>
      </c>
      <c r="D654" s="150">
        <v>1460.4</v>
      </c>
      <c r="E654" s="150">
        <v>-111.54</v>
      </c>
      <c r="F654" s="150">
        <v>1348.86</v>
      </c>
      <c r="G654" s="150">
        <v>-10.14</v>
      </c>
      <c r="H654" s="151">
        <v>43678</v>
      </c>
      <c r="I654" s="87">
        <v>0</v>
      </c>
      <c r="J654" s="87" t="s">
        <v>748</v>
      </c>
      <c r="K654" s="87" t="s">
        <v>7090</v>
      </c>
      <c r="L654" s="87" t="s">
        <v>8340</v>
      </c>
      <c r="M654" s="56" t="s">
        <v>7091</v>
      </c>
      <c r="N654" s="87" t="s">
        <v>119</v>
      </c>
      <c r="O654" s="56" t="s">
        <v>9138</v>
      </c>
      <c r="P654" s="87">
        <v>2019</v>
      </c>
      <c r="Q654" s="87" t="s">
        <v>9139</v>
      </c>
      <c r="R654" s="87" t="s">
        <v>4359</v>
      </c>
    </row>
    <row r="655" spans="1:18">
      <c r="A655" s="87" t="s">
        <v>9200</v>
      </c>
      <c r="B655" s="87" t="s">
        <v>7088</v>
      </c>
      <c r="C655" s="87" t="s">
        <v>7089</v>
      </c>
      <c r="D655" s="150">
        <v>1460.4</v>
      </c>
      <c r="E655" s="150">
        <v>-111.54</v>
      </c>
      <c r="F655" s="150">
        <v>1348.86</v>
      </c>
      <c r="G655" s="150">
        <v>-10.14</v>
      </c>
      <c r="H655" s="151">
        <v>43678</v>
      </c>
      <c r="I655" s="87">
        <v>0</v>
      </c>
      <c r="J655" s="87" t="s">
        <v>748</v>
      </c>
      <c r="K655" s="87" t="s">
        <v>7090</v>
      </c>
      <c r="L655" s="87" t="s">
        <v>8340</v>
      </c>
      <c r="M655" s="56" t="s">
        <v>7091</v>
      </c>
      <c r="N655" s="87" t="s">
        <v>119</v>
      </c>
      <c r="O655" s="56" t="s">
        <v>9138</v>
      </c>
      <c r="P655" s="87">
        <v>2019</v>
      </c>
      <c r="Q655" s="87" t="s">
        <v>9139</v>
      </c>
      <c r="R655" s="87" t="s">
        <v>4359</v>
      </c>
    </row>
    <row r="656" spans="1:18">
      <c r="A656" s="87" t="s">
        <v>9201</v>
      </c>
      <c r="B656" s="87" t="s">
        <v>7088</v>
      </c>
      <c r="C656" s="87" t="s">
        <v>7089</v>
      </c>
      <c r="D656" s="150">
        <v>1460.4</v>
      </c>
      <c r="E656" s="150">
        <v>-111.54</v>
      </c>
      <c r="F656" s="150">
        <v>1348.86</v>
      </c>
      <c r="G656" s="150">
        <v>-10.14</v>
      </c>
      <c r="H656" s="151">
        <v>43678</v>
      </c>
      <c r="I656" s="87">
        <v>0</v>
      </c>
      <c r="J656" s="87" t="s">
        <v>748</v>
      </c>
      <c r="K656" s="87" t="s">
        <v>7090</v>
      </c>
      <c r="L656" s="87" t="s">
        <v>8340</v>
      </c>
      <c r="M656" s="56" t="s">
        <v>7091</v>
      </c>
      <c r="N656" s="87" t="s">
        <v>119</v>
      </c>
      <c r="O656" s="56" t="s">
        <v>9138</v>
      </c>
      <c r="P656" s="87">
        <v>2019</v>
      </c>
      <c r="Q656" s="87" t="s">
        <v>9139</v>
      </c>
      <c r="R656" s="87" t="s">
        <v>4359</v>
      </c>
    </row>
    <row r="657" spans="1:18">
      <c r="A657" s="87" t="s">
        <v>9202</v>
      </c>
      <c r="B657" s="87" t="s">
        <v>7088</v>
      </c>
      <c r="C657" s="87" t="s">
        <v>7089</v>
      </c>
      <c r="D657" s="150">
        <v>1460.4</v>
      </c>
      <c r="E657" s="150">
        <v>-111.54</v>
      </c>
      <c r="F657" s="150">
        <v>1348.86</v>
      </c>
      <c r="G657" s="150">
        <v>-10.14</v>
      </c>
      <c r="H657" s="151">
        <v>43678</v>
      </c>
      <c r="I657" s="87">
        <v>0</v>
      </c>
      <c r="J657" s="87" t="s">
        <v>748</v>
      </c>
      <c r="K657" s="87" t="s">
        <v>7090</v>
      </c>
      <c r="L657" s="87" t="s">
        <v>8340</v>
      </c>
      <c r="M657" s="56" t="s">
        <v>7091</v>
      </c>
      <c r="N657" s="87" t="s">
        <v>119</v>
      </c>
      <c r="O657" s="56" t="s">
        <v>9138</v>
      </c>
      <c r="P657" s="87">
        <v>2019</v>
      </c>
      <c r="Q657" s="87" t="s">
        <v>9139</v>
      </c>
      <c r="R657" s="87" t="s">
        <v>4359</v>
      </c>
    </row>
    <row r="658" spans="1:18">
      <c r="A658" s="87" t="s">
        <v>9203</v>
      </c>
      <c r="B658" s="87" t="s">
        <v>7088</v>
      </c>
      <c r="C658" s="87" t="s">
        <v>7089</v>
      </c>
      <c r="D658" s="150">
        <v>1460.4</v>
      </c>
      <c r="E658" s="150">
        <v>-111.54</v>
      </c>
      <c r="F658" s="150">
        <v>1348.86</v>
      </c>
      <c r="G658" s="150">
        <v>-10.14</v>
      </c>
      <c r="H658" s="151">
        <v>43678</v>
      </c>
      <c r="I658" s="87">
        <v>0</v>
      </c>
      <c r="J658" s="87" t="s">
        <v>748</v>
      </c>
      <c r="K658" s="87" t="s">
        <v>7090</v>
      </c>
      <c r="L658" s="87" t="s">
        <v>8340</v>
      </c>
      <c r="M658" s="56" t="s">
        <v>7091</v>
      </c>
      <c r="N658" s="87" t="s">
        <v>119</v>
      </c>
      <c r="O658" s="56" t="s">
        <v>9138</v>
      </c>
      <c r="P658" s="87">
        <v>2019</v>
      </c>
      <c r="Q658" s="87" t="s">
        <v>9139</v>
      </c>
      <c r="R658" s="87" t="s">
        <v>4359</v>
      </c>
    </row>
    <row r="659" spans="1:18">
      <c r="A659" s="87" t="s">
        <v>9204</v>
      </c>
      <c r="B659" s="87" t="s">
        <v>7088</v>
      </c>
      <c r="C659" s="87" t="s">
        <v>7089</v>
      </c>
      <c r="D659" s="150">
        <v>1460.4</v>
      </c>
      <c r="E659" s="150">
        <v>-111.54</v>
      </c>
      <c r="F659" s="150">
        <v>1348.86</v>
      </c>
      <c r="G659" s="150">
        <v>-10.14</v>
      </c>
      <c r="H659" s="151">
        <v>43678</v>
      </c>
      <c r="I659" s="87">
        <v>0</v>
      </c>
      <c r="J659" s="87" t="s">
        <v>748</v>
      </c>
      <c r="K659" s="87" t="s">
        <v>7090</v>
      </c>
      <c r="L659" s="87" t="s">
        <v>8340</v>
      </c>
      <c r="M659" s="56" t="s">
        <v>7091</v>
      </c>
      <c r="N659" s="87" t="s">
        <v>119</v>
      </c>
      <c r="O659" s="56" t="s">
        <v>9138</v>
      </c>
      <c r="P659" s="87">
        <v>2019</v>
      </c>
      <c r="Q659" s="87" t="s">
        <v>9139</v>
      </c>
      <c r="R659" s="87" t="s">
        <v>4359</v>
      </c>
    </row>
    <row r="660" spans="1:18">
      <c r="A660" s="87" t="s">
        <v>9205</v>
      </c>
      <c r="B660" s="87" t="s">
        <v>7088</v>
      </c>
      <c r="C660" s="87" t="s">
        <v>7089</v>
      </c>
      <c r="D660" s="150">
        <v>1460.4</v>
      </c>
      <c r="E660" s="150">
        <v>-111.54</v>
      </c>
      <c r="F660" s="150">
        <v>1348.86</v>
      </c>
      <c r="G660" s="150">
        <v>-10.14</v>
      </c>
      <c r="H660" s="151">
        <v>43678</v>
      </c>
      <c r="I660" s="87">
        <v>0</v>
      </c>
      <c r="J660" s="87" t="s">
        <v>748</v>
      </c>
      <c r="K660" s="87" t="s">
        <v>7090</v>
      </c>
      <c r="L660" s="87" t="s">
        <v>8340</v>
      </c>
      <c r="M660" s="56" t="s">
        <v>7091</v>
      </c>
      <c r="N660" s="87" t="s">
        <v>119</v>
      </c>
      <c r="O660" s="56" t="s">
        <v>9138</v>
      </c>
      <c r="P660" s="87">
        <v>2019</v>
      </c>
      <c r="Q660" s="87" t="s">
        <v>9139</v>
      </c>
      <c r="R660" s="87" t="s">
        <v>4359</v>
      </c>
    </row>
    <row r="661" spans="1:18">
      <c r="A661" s="87" t="s">
        <v>9206</v>
      </c>
      <c r="B661" s="87" t="s">
        <v>7088</v>
      </c>
      <c r="C661" s="87" t="s">
        <v>7089</v>
      </c>
      <c r="D661" s="150">
        <v>1460.4</v>
      </c>
      <c r="E661" s="150">
        <v>-111.54</v>
      </c>
      <c r="F661" s="150">
        <v>1348.86</v>
      </c>
      <c r="G661" s="150">
        <v>-10.14</v>
      </c>
      <c r="H661" s="151">
        <v>43678</v>
      </c>
      <c r="I661" s="87">
        <v>0</v>
      </c>
      <c r="J661" s="87" t="s">
        <v>748</v>
      </c>
      <c r="K661" s="87" t="s">
        <v>7090</v>
      </c>
      <c r="L661" s="87" t="s">
        <v>8340</v>
      </c>
      <c r="M661" s="56" t="s">
        <v>7091</v>
      </c>
      <c r="N661" s="87" t="s">
        <v>119</v>
      </c>
      <c r="O661" s="56" t="s">
        <v>9138</v>
      </c>
      <c r="P661" s="87">
        <v>2019</v>
      </c>
      <c r="Q661" s="87" t="s">
        <v>9139</v>
      </c>
      <c r="R661" s="87" t="s">
        <v>4359</v>
      </c>
    </row>
    <row r="662" spans="1:18">
      <c r="A662" s="87" t="s">
        <v>9207</v>
      </c>
      <c r="B662" s="87" t="s">
        <v>7088</v>
      </c>
      <c r="C662" s="87" t="s">
        <v>7089</v>
      </c>
      <c r="D662" s="150">
        <v>1460.4</v>
      </c>
      <c r="E662" s="150">
        <v>-111.54</v>
      </c>
      <c r="F662" s="150">
        <v>1348.86</v>
      </c>
      <c r="G662" s="150">
        <v>-10.14</v>
      </c>
      <c r="H662" s="151">
        <v>43678</v>
      </c>
      <c r="I662" s="87">
        <v>0</v>
      </c>
      <c r="J662" s="87" t="s">
        <v>748</v>
      </c>
      <c r="K662" s="87" t="s">
        <v>7090</v>
      </c>
      <c r="L662" s="87" t="s">
        <v>8340</v>
      </c>
      <c r="M662" s="56" t="s">
        <v>7091</v>
      </c>
      <c r="N662" s="87" t="s">
        <v>119</v>
      </c>
      <c r="O662" s="56" t="s">
        <v>9138</v>
      </c>
      <c r="P662" s="87">
        <v>2019</v>
      </c>
      <c r="Q662" s="87"/>
      <c r="R662" s="87" t="s">
        <v>4359</v>
      </c>
    </row>
    <row r="663" spans="1:18">
      <c r="A663" s="87" t="s">
        <v>9208</v>
      </c>
      <c r="B663" s="87" t="s">
        <v>7088</v>
      </c>
      <c r="C663" s="87" t="s">
        <v>7089</v>
      </c>
      <c r="D663" s="150">
        <v>1460.4</v>
      </c>
      <c r="E663" s="150">
        <v>-111.54</v>
      </c>
      <c r="F663" s="150">
        <v>1348.86</v>
      </c>
      <c r="G663" s="150">
        <v>-10.14</v>
      </c>
      <c r="H663" s="151">
        <v>43678</v>
      </c>
      <c r="I663" s="87">
        <v>0</v>
      </c>
      <c r="J663" s="87" t="s">
        <v>748</v>
      </c>
      <c r="K663" s="87" t="s">
        <v>7090</v>
      </c>
      <c r="L663" s="87" t="s">
        <v>8340</v>
      </c>
      <c r="M663" s="56" t="s">
        <v>7091</v>
      </c>
      <c r="N663" s="87" t="s">
        <v>119</v>
      </c>
      <c r="O663" s="56" t="s">
        <v>9138</v>
      </c>
      <c r="P663" s="87">
        <v>2019</v>
      </c>
      <c r="Q663" s="87" t="s">
        <v>9139</v>
      </c>
      <c r="R663" s="87" t="s">
        <v>4359</v>
      </c>
    </row>
    <row r="664" spans="1:18">
      <c r="A664" s="87" t="s">
        <v>9209</v>
      </c>
      <c r="B664" s="87" t="s">
        <v>7088</v>
      </c>
      <c r="C664" s="87" t="s">
        <v>7089</v>
      </c>
      <c r="D664" s="150">
        <v>1460.4</v>
      </c>
      <c r="E664" s="150">
        <v>-111.54</v>
      </c>
      <c r="F664" s="150">
        <v>1348.86</v>
      </c>
      <c r="G664" s="150">
        <v>-10.14</v>
      </c>
      <c r="H664" s="151">
        <v>43678</v>
      </c>
      <c r="I664" s="87">
        <v>0</v>
      </c>
      <c r="J664" s="87" t="s">
        <v>748</v>
      </c>
      <c r="K664" s="87" t="s">
        <v>7090</v>
      </c>
      <c r="L664" s="87" t="s">
        <v>8340</v>
      </c>
      <c r="M664" s="56" t="s">
        <v>7091</v>
      </c>
      <c r="N664" s="87" t="s">
        <v>119</v>
      </c>
      <c r="O664" s="56" t="s">
        <v>9138</v>
      </c>
      <c r="P664" s="87">
        <v>2019</v>
      </c>
      <c r="Q664" s="87" t="s">
        <v>9139</v>
      </c>
      <c r="R664" s="87" t="s">
        <v>4359</v>
      </c>
    </row>
    <row r="665" spans="1:18">
      <c r="A665" s="87" t="s">
        <v>9210</v>
      </c>
      <c r="B665" s="87" t="s">
        <v>7088</v>
      </c>
      <c r="C665" s="87" t="s">
        <v>7089</v>
      </c>
      <c r="D665" s="150">
        <v>1718.4</v>
      </c>
      <c r="E665" s="150">
        <v>-131.22999999999999</v>
      </c>
      <c r="F665" s="150">
        <v>1587.17</v>
      </c>
      <c r="G665" s="150">
        <v>-11.93</v>
      </c>
      <c r="H665" s="151">
        <v>43678</v>
      </c>
      <c r="I665" s="87">
        <v>0</v>
      </c>
      <c r="J665" s="87" t="s">
        <v>748</v>
      </c>
      <c r="K665" s="87" t="s">
        <v>7090</v>
      </c>
      <c r="L665" s="87" t="s">
        <v>8340</v>
      </c>
      <c r="M665" s="56" t="s">
        <v>7091</v>
      </c>
      <c r="N665" s="87" t="s">
        <v>119</v>
      </c>
      <c r="O665" s="56" t="s">
        <v>9138</v>
      </c>
      <c r="P665" s="87">
        <v>2019</v>
      </c>
      <c r="Q665" s="87" t="s">
        <v>9139</v>
      </c>
      <c r="R665" s="87" t="s">
        <v>4359</v>
      </c>
    </row>
    <row r="666" spans="1:18">
      <c r="A666" s="87" t="s">
        <v>9211</v>
      </c>
      <c r="B666" s="87" t="s">
        <v>7088</v>
      </c>
      <c r="C666" s="87" t="s">
        <v>7089</v>
      </c>
      <c r="D666" s="150">
        <v>1460.4</v>
      </c>
      <c r="E666" s="150">
        <v>-111.54</v>
      </c>
      <c r="F666" s="150">
        <v>1348.86</v>
      </c>
      <c r="G666" s="150">
        <v>-10.14</v>
      </c>
      <c r="H666" s="151">
        <v>43678</v>
      </c>
      <c r="I666" s="87">
        <v>0</v>
      </c>
      <c r="J666" s="87" t="s">
        <v>748</v>
      </c>
      <c r="K666" s="87" t="s">
        <v>7090</v>
      </c>
      <c r="L666" s="87" t="s">
        <v>8864</v>
      </c>
      <c r="M666" s="56" t="s">
        <v>7091</v>
      </c>
      <c r="N666" s="87" t="s">
        <v>119</v>
      </c>
      <c r="O666" s="56" t="s">
        <v>9138</v>
      </c>
      <c r="P666" s="87">
        <v>2019</v>
      </c>
      <c r="Q666" s="87" t="s">
        <v>9139</v>
      </c>
      <c r="R666" s="87" t="s">
        <v>4359</v>
      </c>
    </row>
    <row r="667" spans="1:18">
      <c r="A667" s="87" t="s">
        <v>9212</v>
      </c>
      <c r="B667" s="87" t="s">
        <v>7088</v>
      </c>
      <c r="C667" s="87" t="s">
        <v>7089</v>
      </c>
      <c r="D667" s="150">
        <v>1460.4</v>
      </c>
      <c r="E667" s="150">
        <v>-111.54</v>
      </c>
      <c r="F667" s="150">
        <v>1348.86</v>
      </c>
      <c r="G667" s="150">
        <v>-10.14</v>
      </c>
      <c r="H667" s="151">
        <v>43678</v>
      </c>
      <c r="I667" s="87">
        <v>0</v>
      </c>
      <c r="J667" s="87" t="s">
        <v>439</v>
      </c>
      <c r="K667" s="87" t="s">
        <v>7090</v>
      </c>
      <c r="L667" s="87" t="s">
        <v>9213</v>
      </c>
      <c r="M667" s="56" t="s">
        <v>7091</v>
      </c>
      <c r="N667" s="87" t="s">
        <v>99</v>
      </c>
      <c r="O667" s="56" t="s">
        <v>9138</v>
      </c>
      <c r="P667" s="87">
        <v>2019</v>
      </c>
      <c r="Q667" s="87" t="s">
        <v>9139</v>
      </c>
      <c r="R667" s="87" t="s">
        <v>4359</v>
      </c>
    </row>
    <row r="668" spans="1:18">
      <c r="A668" s="87" t="s">
        <v>9214</v>
      </c>
      <c r="B668" s="87" t="s">
        <v>7088</v>
      </c>
      <c r="C668" s="87" t="s">
        <v>7089</v>
      </c>
      <c r="D668" s="150">
        <v>1460.4</v>
      </c>
      <c r="E668" s="150">
        <v>-111.54</v>
      </c>
      <c r="F668" s="150">
        <v>1348.86</v>
      </c>
      <c r="G668" s="150">
        <v>-10.14</v>
      </c>
      <c r="H668" s="151">
        <v>43678</v>
      </c>
      <c r="I668" s="87">
        <v>0</v>
      </c>
      <c r="J668" s="87" t="s">
        <v>439</v>
      </c>
      <c r="K668" s="87" t="s">
        <v>7090</v>
      </c>
      <c r="L668" s="87" t="s">
        <v>9213</v>
      </c>
      <c r="M668" s="56" t="s">
        <v>7091</v>
      </c>
      <c r="N668" s="87" t="s">
        <v>99</v>
      </c>
      <c r="O668" s="56" t="s">
        <v>9138</v>
      </c>
      <c r="P668" s="87">
        <v>2019</v>
      </c>
      <c r="Q668" s="87" t="s">
        <v>9139</v>
      </c>
      <c r="R668" s="87" t="s">
        <v>4359</v>
      </c>
    </row>
    <row r="669" spans="1:18">
      <c r="A669" s="87" t="s">
        <v>9215</v>
      </c>
      <c r="B669" s="87" t="s">
        <v>7088</v>
      </c>
      <c r="C669" s="87" t="s">
        <v>7089</v>
      </c>
      <c r="D669" s="150">
        <v>1460.4</v>
      </c>
      <c r="E669" s="150">
        <v>-111.54</v>
      </c>
      <c r="F669" s="150">
        <v>1348.86</v>
      </c>
      <c r="G669" s="150">
        <v>-10.14</v>
      </c>
      <c r="H669" s="151">
        <v>43678</v>
      </c>
      <c r="I669" s="87">
        <v>0</v>
      </c>
      <c r="J669" s="87" t="s">
        <v>439</v>
      </c>
      <c r="K669" s="87" t="s">
        <v>7090</v>
      </c>
      <c r="L669" s="87" t="s">
        <v>9213</v>
      </c>
      <c r="M669" s="56" t="s">
        <v>7091</v>
      </c>
      <c r="N669" s="87" t="s">
        <v>99</v>
      </c>
      <c r="O669" s="56" t="s">
        <v>9138</v>
      </c>
      <c r="P669" s="87">
        <v>2019</v>
      </c>
      <c r="Q669" s="87" t="s">
        <v>9139</v>
      </c>
      <c r="R669" s="87" t="s">
        <v>4359</v>
      </c>
    </row>
    <row r="670" spans="1:18">
      <c r="A670" s="87" t="s">
        <v>9216</v>
      </c>
      <c r="B670" s="87" t="s">
        <v>7088</v>
      </c>
      <c r="C670" s="87" t="s">
        <v>7089</v>
      </c>
      <c r="D670" s="150">
        <v>1460.4</v>
      </c>
      <c r="E670" s="150">
        <v>-111.54</v>
      </c>
      <c r="F670" s="150">
        <v>1348.86</v>
      </c>
      <c r="G670" s="150">
        <v>-10.14</v>
      </c>
      <c r="H670" s="151">
        <v>43678</v>
      </c>
      <c r="I670" s="87">
        <v>0</v>
      </c>
      <c r="J670" s="87" t="s">
        <v>439</v>
      </c>
      <c r="K670" s="87" t="s">
        <v>7090</v>
      </c>
      <c r="L670" s="87" t="s">
        <v>9213</v>
      </c>
      <c r="M670" s="56" t="s">
        <v>7091</v>
      </c>
      <c r="N670" s="87" t="s">
        <v>99</v>
      </c>
      <c r="O670" s="56" t="s">
        <v>9138</v>
      </c>
      <c r="P670" s="87">
        <v>2019</v>
      </c>
      <c r="Q670" s="87" t="s">
        <v>9139</v>
      </c>
      <c r="R670" s="87" t="s">
        <v>4359</v>
      </c>
    </row>
    <row r="671" spans="1:18">
      <c r="A671" s="87" t="s">
        <v>9217</v>
      </c>
      <c r="B671" s="87" t="s">
        <v>7088</v>
      </c>
      <c r="C671" s="87" t="s">
        <v>7089</v>
      </c>
      <c r="D671" s="150">
        <v>1718.4</v>
      </c>
      <c r="E671" s="150">
        <v>-131.22999999999999</v>
      </c>
      <c r="F671" s="150">
        <v>1587.17</v>
      </c>
      <c r="G671" s="150">
        <v>-11.93</v>
      </c>
      <c r="H671" s="151">
        <v>43678</v>
      </c>
      <c r="I671" s="87">
        <v>0</v>
      </c>
      <c r="J671" s="87" t="s">
        <v>439</v>
      </c>
      <c r="K671" s="87" t="s">
        <v>7090</v>
      </c>
      <c r="L671" s="87" t="s">
        <v>9213</v>
      </c>
      <c r="M671" s="56" t="s">
        <v>7091</v>
      </c>
      <c r="N671" s="87" t="s">
        <v>99</v>
      </c>
      <c r="O671" s="56" t="s">
        <v>9138</v>
      </c>
      <c r="P671" s="87">
        <v>2019</v>
      </c>
      <c r="Q671" s="87" t="s">
        <v>9139</v>
      </c>
      <c r="R671" s="87" t="s">
        <v>4359</v>
      </c>
    </row>
    <row r="672" spans="1:18">
      <c r="A672" s="87" t="s">
        <v>9218</v>
      </c>
      <c r="B672" s="87" t="s">
        <v>7088</v>
      </c>
      <c r="C672" s="87" t="s">
        <v>7089</v>
      </c>
      <c r="D672" s="150">
        <v>1718.4</v>
      </c>
      <c r="E672" s="150">
        <v>-131.22999999999999</v>
      </c>
      <c r="F672" s="150">
        <v>1587.17</v>
      </c>
      <c r="G672" s="150">
        <v>-11.93</v>
      </c>
      <c r="H672" s="151">
        <v>43678</v>
      </c>
      <c r="I672" s="87">
        <v>0</v>
      </c>
      <c r="J672" s="87" t="s">
        <v>439</v>
      </c>
      <c r="K672" s="87" t="s">
        <v>7090</v>
      </c>
      <c r="L672" s="87" t="s">
        <v>9213</v>
      </c>
      <c r="M672" s="56" t="s">
        <v>7091</v>
      </c>
      <c r="N672" s="87" t="s">
        <v>99</v>
      </c>
      <c r="O672" s="56" t="s">
        <v>9138</v>
      </c>
      <c r="P672" s="87">
        <v>2019</v>
      </c>
      <c r="Q672" s="87" t="s">
        <v>9139</v>
      </c>
      <c r="R672" s="87" t="s">
        <v>4359</v>
      </c>
    </row>
    <row r="673" spans="1:18">
      <c r="A673" s="87" t="s">
        <v>9219</v>
      </c>
      <c r="B673" s="87" t="s">
        <v>7088</v>
      </c>
      <c r="C673" s="87" t="s">
        <v>7089</v>
      </c>
      <c r="D673" s="150">
        <v>1718.4</v>
      </c>
      <c r="E673" s="150">
        <v>-131.22999999999999</v>
      </c>
      <c r="F673" s="150">
        <v>1587.17</v>
      </c>
      <c r="G673" s="150">
        <v>-11.93</v>
      </c>
      <c r="H673" s="151">
        <v>43678</v>
      </c>
      <c r="I673" s="87">
        <v>0</v>
      </c>
      <c r="J673" s="87" t="s">
        <v>439</v>
      </c>
      <c r="K673" s="87" t="s">
        <v>7090</v>
      </c>
      <c r="L673" s="87" t="s">
        <v>9213</v>
      </c>
      <c r="M673" s="56" t="s">
        <v>7091</v>
      </c>
      <c r="N673" s="87" t="s">
        <v>99</v>
      </c>
      <c r="O673" s="56" t="s">
        <v>9138</v>
      </c>
      <c r="P673" s="87">
        <v>2019</v>
      </c>
      <c r="Q673" s="87" t="s">
        <v>9139</v>
      </c>
      <c r="R673" s="87" t="s">
        <v>4359</v>
      </c>
    </row>
    <row r="674" spans="1:18">
      <c r="A674" s="87" t="s">
        <v>9220</v>
      </c>
      <c r="B674" s="87" t="s">
        <v>7088</v>
      </c>
      <c r="C674" s="87" t="s">
        <v>7089</v>
      </c>
      <c r="D674" s="150">
        <v>1460.4</v>
      </c>
      <c r="E674" s="150">
        <v>-111.54</v>
      </c>
      <c r="F674" s="150">
        <v>1348.86</v>
      </c>
      <c r="G674" s="150">
        <v>-10.14</v>
      </c>
      <c r="H674" s="151">
        <v>43678</v>
      </c>
      <c r="I674" s="87">
        <v>0</v>
      </c>
      <c r="J674" s="87" t="s">
        <v>439</v>
      </c>
      <c r="K674" s="87" t="s">
        <v>7090</v>
      </c>
      <c r="L674" s="87" t="s">
        <v>9213</v>
      </c>
      <c r="M674" s="56" t="s">
        <v>7091</v>
      </c>
      <c r="N674" s="87" t="s">
        <v>99</v>
      </c>
      <c r="O674" s="56" t="s">
        <v>9138</v>
      </c>
      <c r="P674" s="87">
        <v>2019</v>
      </c>
      <c r="Q674" s="87" t="s">
        <v>9139</v>
      </c>
      <c r="R674" s="87" t="s">
        <v>4359</v>
      </c>
    </row>
    <row r="675" spans="1:18">
      <c r="A675" s="87" t="s">
        <v>9221</v>
      </c>
      <c r="B675" s="87" t="s">
        <v>7088</v>
      </c>
      <c r="C675" s="87" t="s">
        <v>7089</v>
      </c>
      <c r="D675" s="150">
        <v>1460.4</v>
      </c>
      <c r="E675" s="150">
        <v>-111.54</v>
      </c>
      <c r="F675" s="150">
        <v>1348.86</v>
      </c>
      <c r="G675" s="150">
        <v>-10.14</v>
      </c>
      <c r="H675" s="151">
        <v>43678</v>
      </c>
      <c r="I675" s="87">
        <v>0</v>
      </c>
      <c r="J675" s="87" t="s">
        <v>439</v>
      </c>
      <c r="K675" s="87" t="s">
        <v>7090</v>
      </c>
      <c r="L675" s="87" t="s">
        <v>9213</v>
      </c>
      <c r="M675" s="56" t="s">
        <v>7091</v>
      </c>
      <c r="N675" s="87" t="s">
        <v>99</v>
      </c>
      <c r="O675" s="56" t="s">
        <v>9138</v>
      </c>
      <c r="P675" s="87">
        <v>2019</v>
      </c>
      <c r="Q675" s="87" t="s">
        <v>9139</v>
      </c>
      <c r="R675" s="87" t="s">
        <v>4359</v>
      </c>
    </row>
    <row r="676" spans="1:18">
      <c r="A676" s="87" t="s">
        <v>9222</v>
      </c>
      <c r="B676" s="87" t="s">
        <v>7088</v>
      </c>
      <c r="C676" s="87" t="s">
        <v>7089</v>
      </c>
      <c r="D676" s="150">
        <v>1460.4</v>
      </c>
      <c r="E676" s="150">
        <v>-111.54</v>
      </c>
      <c r="F676" s="150">
        <v>1348.86</v>
      </c>
      <c r="G676" s="150">
        <v>-10.14</v>
      </c>
      <c r="H676" s="151">
        <v>43678</v>
      </c>
      <c r="I676" s="87">
        <v>0</v>
      </c>
      <c r="J676" s="87" t="s">
        <v>439</v>
      </c>
      <c r="K676" s="87" t="s">
        <v>7090</v>
      </c>
      <c r="L676" s="87" t="s">
        <v>9213</v>
      </c>
      <c r="M676" s="56" t="s">
        <v>7091</v>
      </c>
      <c r="N676" s="87" t="s">
        <v>99</v>
      </c>
      <c r="O676" s="56" t="s">
        <v>9138</v>
      </c>
      <c r="P676" s="87">
        <v>2019</v>
      </c>
      <c r="Q676" s="87" t="s">
        <v>9139</v>
      </c>
      <c r="R676" s="87" t="s">
        <v>4359</v>
      </c>
    </row>
    <row r="677" spans="1:18">
      <c r="A677" s="87" t="s">
        <v>9223</v>
      </c>
      <c r="B677" s="87" t="s">
        <v>7088</v>
      </c>
      <c r="C677" s="87" t="s">
        <v>7089</v>
      </c>
      <c r="D677" s="150">
        <v>1460.4</v>
      </c>
      <c r="E677" s="150">
        <v>-111.54</v>
      </c>
      <c r="F677" s="150">
        <v>1348.86</v>
      </c>
      <c r="G677" s="150">
        <v>-10.14</v>
      </c>
      <c r="H677" s="151">
        <v>43678</v>
      </c>
      <c r="I677" s="87">
        <v>0</v>
      </c>
      <c r="J677" s="87" t="s">
        <v>439</v>
      </c>
      <c r="K677" s="87" t="s">
        <v>7090</v>
      </c>
      <c r="L677" s="87" t="s">
        <v>9213</v>
      </c>
      <c r="M677" s="56" t="s">
        <v>7091</v>
      </c>
      <c r="N677" s="87" t="s">
        <v>99</v>
      </c>
      <c r="O677" s="56" t="s">
        <v>9138</v>
      </c>
      <c r="P677" s="87">
        <v>2019</v>
      </c>
      <c r="Q677" s="87" t="s">
        <v>9139</v>
      </c>
      <c r="R677" s="87" t="s">
        <v>4359</v>
      </c>
    </row>
    <row r="678" spans="1:18">
      <c r="A678" s="87" t="s">
        <v>9224</v>
      </c>
      <c r="B678" s="87" t="s">
        <v>7088</v>
      </c>
      <c r="C678" s="87" t="s">
        <v>7089</v>
      </c>
      <c r="D678" s="150">
        <v>1460.4</v>
      </c>
      <c r="E678" s="150">
        <v>-111.54</v>
      </c>
      <c r="F678" s="150">
        <v>1348.86</v>
      </c>
      <c r="G678" s="150">
        <v>-10.14</v>
      </c>
      <c r="H678" s="151">
        <v>43678</v>
      </c>
      <c r="I678" s="87">
        <v>0</v>
      </c>
      <c r="J678" s="87" t="s">
        <v>439</v>
      </c>
      <c r="K678" s="87" t="s">
        <v>7090</v>
      </c>
      <c r="L678" s="87" t="s">
        <v>9213</v>
      </c>
      <c r="M678" s="56" t="s">
        <v>7091</v>
      </c>
      <c r="N678" s="87" t="s">
        <v>99</v>
      </c>
      <c r="O678" s="56" t="s">
        <v>9138</v>
      </c>
      <c r="P678" s="87">
        <v>2019</v>
      </c>
      <c r="Q678" s="87" t="s">
        <v>9139</v>
      </c>
      <c r="R678" s="87" t="s">
        <v>4359</v>
      </c>
    </row>
    <row r="679" spans="1:18">
      <c r="A679" s="87" t="s">
        <v>9225</v>
      </c>
      <c r="B679" s="87" t="s">
        <v>7088</v>
      </c>
      <c r="C679" s="87" t="s">
        <v>7089</v>
      </c>
      <c r="D679" s="150">
        <v>1460.4</v>
      </c>
      <c r="E679" s="150">
        <v>-111.54</v>
      </c>
      <c r="F679" s="150">
        <v>1348.86</v>
      </c>
      <c r="G679" s="150">
        <v>-10.14</v>
      </c>
      <c r="H679" s="151">
        <v>43678</v>
      </c>
      <c r="I679" s="87">
        <v>0</v>
      </c>
      <c r="J679" s="87" t="s">
        <v>439</v>
      </c>
      <c r="K679" s="87" t="s">
        <v>7090</v>
      </c>
      <c r="L679" s="87" t="s">
        <v>9213</v>
      </c>
      <c r="M679" s="56" t="s">
        <v>7091</v>
      </c>
      <c r="N679" s="87" t="s">
        <v>99</v>
      </c>
      <c r="O679" s="56" t="s">
        <v>9138</v>
      </c>
      <c r="P679" s="87">
        <v>2019</v>
      </c>
      <c r="Q679" s="87" t="s">
        <v>9139</v>
      </c>
      <c r="R679" s="87" t="s">
        <v>4359</v>
      </c>
    </row>
    <row r="680" spans="1:18">
      <c r="A680" s="87" t="s">
        <v>9226</v>
      </c>
      <c r="B680" s="87" t="s">
        <v>7088</v>
      </c>
      <c r="C680" s="87" t="s">
        <v>7089</v>
      </c>
      <c r="D680" s="150">
        <v>1460.4</v>
      </c>
      <c r="E680" s="150">
        <v>-111.54</v>
      </c>
      <c r="F680" s="150">
        <v>1348.86</v>
      </c>
      <c r="G680" s="150">
        <v>-10.14</v>
      </c>
      <c r="H680" s="151">
        <v>43678</v>
      </c>
      <c r="I680" s="87">
        <v>0</v>
      </c>
      <c r="J680" s="87" t="s">
        <v>439</v>
      </c>
      <c r="K680" s="87" t="s">
        <v>7090</v>
      </c>
      <c r="L680" s="87" t="s">
        <v>9213</v>
      </c>
      <c r="M680" s="56" t="s">
        <v>7091</v>
      </c>
      <c r="N680" s="87" t="s">
        <v>99</v>
      </c>
      <c r="O680" s="56" t="s">
        <v>9138</v>
      </c>
      <c r="P680" s="87">
        <v>2019</v>
      </c>
      <c r="Q680" s="87" t="s">
        <v>9139</v>
      </c>
      <c r="R680" s="87" t="s">
        <v>4359</v>
      </c>
    </row>
    <row r="681" spans="1:18">
      <c r="A681" s="87" t="s">
        <v>9227</v>
      </c>
      <c r="B681" s="87" t="s">
        <v>7088</v>
      </c>
      <c r="C681" s="87" t="s">
        <v>7089</v>
      </c>
      <c r="D681" s="150">
        <v>1460.4</v>
      </c>
      <c r="E681" s="150">
        <v>-111.54</v>
      </c>
      <c r="F681" s="150">
        <v>1348.86</v>
      </c>
      <c r="G681" s="150">
        <v>-10.14</v>
      </c>
      <c r="H681" s="151">
        <v>43678</v>
      </c>
      <c r="I681" s="87">
        <v>0</v>
      </c>
      <c r="J681" s="87" t="s">
        <v>439</v>
      </c>
      <c r="K681" s="87" t="s">
        <v>7090</v>
      </c>
      <c r="L681" s="87" t="s">
        <v>9213</v>
      </c>
      <c r="M681" s="56" t="s">
        <v>7091</v>
      </c>
      <c r="N681" s="87" t="s">
        <v>99</v>
      </c>
      <c r="O681" s="56" t="s">
        <v>9138</v>
      </c>
      <c r="P681" s="87">
        <v>2019</v>
      </c>
      <c r="Q681" s="87" t="s">
        <v>9139</v>
      </c>
      <c r="R681" s="87" t="s">
        <v>4359</v>
      </c>
    </row>
    <row r="682" spans="1:18">
      <c r="A682" s="87" t="s">
        <v>9228</v>
      </c>
      <c r="B682" s="87" t="s">
        <v>7088</v>
      </c>
      <c r="C682" s="87" t="s">
        <v>7089</v>
      </c>
      <c r="D682" s="150">
        <v>1460.4</v>
      </c>
      <c r="E682" s="150">
        <v>-111.54</v>
      </c>
      <c r="F682" s="150">
        <v>1348.86</v>
      </c>
      <c r="G682" s="150">
        <v>-10.14</v>
      </c>
      <c r="H682" s="151">
        <v>43678</v>
      </c>
      <c r="I682" s="87">
        <v>0</v>
      </c>
      <c r="J682" s="87" t="s">
        <v>439</v>
      </c>
      <c r="K682" s="87" t="s">
        <v>7090</v>
      </c>
      <c r="L682" s="87" t="s">
        <v>9213</v>
      </c>
      <c r="M682" s="56" t="s">
        <v>7091</v>
      </c>
      <c r="N682" s="87" t="s">
        <v>99</v>
      </c>
      <c r="O682" s="56" t="s">
        <v>9138</v>
      </c>
      <c r="P682" s="87">
        <v>2019</v>
      </c>
      <c r="Q682" s="87" t="s">
        <v>9139</v>
      </c>
      <c r="R682" s="87" t="s">
        <v>4359</v>
      </c>
    </row>
    <row r="683" spans="1:18">
      <c r="A683" s="87" t="s">
        <v>9229</v>
      </c>
      <c r="B683" s="87" t="s">
        <v>7088</v>
      </c>
      <c r="C683" s="87" t="s">
        <v>7089</v>
      </c>
      <c r="D683" s="150">
        <v>1460.4</v>
      </c>
      <c r="E683" s="150">
        <v>-111.54</v>
      </c>
      <c r="F683" s="150">
        <v>1348.86</v>
      </c>
      <c r="G683" s="150">
        <v>-10.14</v>
      </c>
      <c r="H683" s="151">
        <v>43678</v>
      </c>
      <c r="I683" s="87">
        <v>0</v>
      </c>
      <c r="J683" s="87" t="s">
        <v>439</v>
      </c>
      <c r="K683" s="87" t="s">
        <v>7090</v>
      </c>
      <c r="L683" s="87" t="s">
        <v>9213</v>
      </c>
      <c r="M683" s="56" t="s">
        <v>7091</v>
      </c>
      <c r="N683" s="87" t="s">
        <v>99</v>
      </c>
      <c r="O683" s="56" t="s">
        <v>9138</v>
      </c>
      <c r="P683" s="87">
        <v>2019</v>
      </c>
      <c r="Q683" s="87" t="s">
        <v>9139</v>
      </c>
      <c r="R683" s="87" t="s">
        <v>4359</v>
      </c>
    </row>
    <row r="684" spans="1:18">
      <c r="A684" s="87" t="s">
        <v>9230</v>
      </c>
      <c r="B684" s="87" t="s">
        <v>7088</v>
      </c>
      <c r="C684" s="87" t="s">
        <v>7089</v>
      </c>
      <c r="D684" s="150">
        <v>1460.4</v>
      </c>
      <c r="E684" s="150">
        <v>-111.54</v>
      </c>
      <c r="F684" s="150">
        <v>1348.86</v>
      </c>
      <c r="G684" s="150">
        <v>-10.14</v>
      </c>
      <c r="H684" s="151">
        <v>43678</v>
      </c>
      <c r="I684" s="87">
        <v>0</v>
      </c>
      <c r="J684" s="87" t="s">
        <v>439</v>
      </c>
      <c r="K684" s="87" t="s">
        <v>7090</v>
      </c>
      <c r="L684" s="87" t="s">
        <v>9213</v>
      </c>
      <c r="M684" s="56" t="s">
        <v>7091</v>
      </c>
      <c r="N684" s="87" t="s">
        <v>99</v>
      </c>
      <c r="O684" s="56" t="s">
        <v>9138</v>
      </c>
      <c r="P684" s="87">
        <v>2019</v>
      </c>
      <c r="Q684" s="87" t="s">
        <v>9139</v>
      </c>
      <c r="R684" s="87" t="s">
        <v>4359</v>
      </c>
    </row>
    <row r="685" spans="1:18">
      <c r="A685" s="87" t="s">
        <v>9231</v>
      </c>
      <c r="B685" s="87" t="s">
        <v>7088</v>
      </c>
      <c r="C685" s="87" t="s">
        <v>7089</v>
      </c>
      <c r="D685" s="150">
        <v>1718.4</v>
      </c>
      <c r="E685" s="150">
        <v>-131.22999999999999</v>
      </c>
      <c r="F685" s="150">
        <v>1587.17</v>
      </c>
      <c r="G685" s="150">
        <v>-11.93</v>
      </c>
      <c r="H685" s="151">
        <v>43678</v>
      </c>
      <c r="I685" s="87">
        <v>0</v>
      </c>
      <c r="J685" s="87" t="s">
        <v>439</v>
      </c>
      <c r="K685" s="87" t="s">
        <v>7090</v>
      </c>
      <c r="L685" s="87" t="s">
        <v>9213</v>
      </c>
      <c r="M685" s="56" t="s">
        <v>7091</v>
      </c>
      <c r="N685" s="87" t="s">
        <v>99</v>
      </c>
      <c r="O685" s="56" t="s">
        <v>9138</v>
      </c>
      <c r="P685" s="87">
        <v>2019</v>
      </c>
      <c r="Q685" s="87" t="s">
        <v>9139</v>
      </c>
      <c r="R685" s="87" t="s">
        <v>4359</v>
      </c>
    </row>
    <row r="686" spans="1:18">
      <c r="A686" s="87" t="s">
        <v>9232</v>
      </c>
      <c r="B686" s="87" t="s">
        <v>7088</v>
      </c>
      <c r="C686" s="87" t="s">
        <v>7089</v>
      </c>
      <c r="D686" s="150">
        <v>1718.4</v>
      </c>
      <c r="E686" s="150">
        <v>-131.22999999999999</v>
      </c>
      <c r="F686" s="150">
        <v>1587.17</v>
      </c>
      <c r="G686" s="150">
        <v>-11.93</v>
      </c>
      <c r="H686" s="151">
        <v>43678</v>
      </c>
      <c r="I686" s="87">
        <v>0</v>
      </c>
      <c r="J686" s="87" t="s">
        <v>439</v>
      </c>
      <c r="K686" s="87" t="s">
        <v>7090</v>
      </c>
      <c r="L686" s="87" t="s">
        <v>9213</v>
      </c>
      <c r="M686" s="56" t="s">
        <v>7091</v>
      </c>
      <c r="N686" s="87" t="s">
        <v>99</v>
      </c>
      <c r="O686" s="56" t="s">
        <v>9138</v>
      </c>
      <c r="P686" s="87">
        <v>2019</v>
      </c>
      <c r="Q686" s="87" t="s">
        <v>9139</v>
      </c>
      <c r="R686" s="87" t="s">
        <v>4359</v>
      </c>
    </row>
    <row r="687" spans="1:18">
      <c r="A687" s="87" t="s">
        <v>9233</v>
      </c>
      <c r="B687" s="87" t="s">
        <v>7088</v>
      </c>
      <c r="C687" s="87" t="s">
        <v>7089</v>
      </c>
      <c r="D687" s="150">
        <v>1718.4</v>
      </c>
      <c r="E687" s="150">
        <v>-131.22999999999999</v>
      </c>
      <c r="F687" s="150">
        <v>1587.17</v>
      </c>
      <c r="G687" s="150">
        <v>-11.93</v>
      </c>
      <c r="H687" s="151">
        <v>43678</v>
      </c>
      <c r="I687" s="87">
        <v>0</v>
      </c>
      <c r="J687" s="87" t="s">
        <v>439</v>
      </c>
      <c r="K687" s="87" t="s">
        <v>7090</v>
      </c>
      <c r="L687" s="87" t="s">
        <v>9213</v>
      </c>
      <c r="M687" s="56" t="s">
        <v>7091</v>
      </c>
      <c r="N687" s="87" t="s">
        <v>99</v>
      </c>
      <c r="O687" s="56" t="s">
        <v>9138</v>
      </c>
      <c r="P687" s="87">
        <v>2019</v>
      </c>
      <c r="Q687" s="87" t="s">
        <v>9139</v>
      </c>
      <c r="R687" s="87" t="s">
        <v>4359</v>
      </c>
    </row>
    <row r="688" spans="1:18">
      <c r="A688" s="87" t="s">
        <v>9234</v>
      </c>
      <c r="B688" s="87" t="s">
        <v>7088</v>
      </c>
      <c r="C688" s="87" t="s">
        <v>7089</v>
      </c>
      <c r="D688" s="150">
        <v>1460.4</v>
      </c>
      <c r="E688" s="150">
        <v>-111.54</v>
      </c>
      <c r="F688" s="150">
        <v>1348.86</v>
      </c>
      <c r="G688" s="150">
        <v>-10.14</v>
      </c>
      <c r="H688" s="151">
        <v>43678</v>
      </c>
      <c r="I688" s="87">
        <v>0</v>
      </c>
      <c r="J688" s="87" t="s">
        <v>439</v>
      </c>
      <c r="K688" s="87" t="s">
        <v>7090</v>
      </c>
      <c r="L688" s="87" t="s">
        <v>9213</v>
      </c>
      <c r="M688" s="56" t="s">
        <v>7091</v>
      </c>
      <c r="N688" s="87" t="s">
        <v>99</v>
      </c>
      <c r="O688" s="56" t="s">
        <v>9138</v>
      </c>
      <c r="P688" s="87">
        <v>2019</v>
      </c>
      <c r="Q688" s="87" t="s">
        <v>9139</v>
      </c>
      <c r="R688" s="87" t="s">
        <v>4359</v>
      </c>
    </row>
    <row r="689" spans="1:18">
      <c r="A689" s="87" t="s">
        <v>9235</v>
      </c>
      <c r="B689" s="87" t="s">
        <v>7088</v>
      </c>
      <c r="C689" s="87" t="s">
        <v>7089</v>
      </c>
      <c r="D689" s="150">
        <v>1460.4</v>
      </c>
      <c r="E689" s="150">
        <v>-111.54</v>
      </c>
      <c r="F689" s="150">
        <v>1348.86</v>
      </c>
      <c r="G689" s="150">
        <v>-10.14</v>
      </c>
      <c r="H689" s="151">
        <v>43678</v>
      </c>
      <c r="I689" s="87">
        <v>0</v>
      </c>
      <c r="J689" s="87" t="s">
        <v>439</v>
      </c>
      <c r="K689" s="87" t="s">
        <v>7090</v>
      </c>
      <c r="L689" s="87" t="s">
        <v>9213</v>
      </c>
      <c r="M689" s="56" t="s">
        <v>7091</v>
      </c>
      <c r="N689" s="87" t="s">
        <v>99</v>
      </c>
      <c r="O689" s="56" t="s">
        <v>9138</v>
      </c>
      <c r="P689" s="87">
        <v>2019</v>
      </c>
      <c r="Q689" s="87" t="s">
        <v>9139</v>
      </c>
      <c r="R689" s="87" t="s">
        <v>4359</v>
      </c>
    </row>
    <row r="690" spans="1:18">
      <c r="A690" s="87" t="s">
        <v>9236</v>
      </c>
      <c r="B690" s="87" t="s">
        <v>7088</v>
      </c>
      <c r="C690" s="87" t="s">
        <v>7089</v>
      </c>
      <c r="D690" s="150">
        <v>1460.4</v>
      </c>
      <c r="E690" s="150">
        <v>-111.54</v>
      </c>
      <c r="F690" s="150">
        <v>1348.86</v>
      </c>
      <c r="G690" s="150">
        <v>-10.14</v>
      </c>
      <c r="H690" s="151">
        <v>43678</v>
      </c>
      <c r="I690" s="87">
        <v>0</v>
      </c>
      <c r="J690" s="87" t="s">
        <v>439</v>
      </c>
      <c r="K690" s="87" t="s">
        <v>7090</v>
      </c>
      <c r="L690" s="87" t="s">
        <v>9213</v>
      </c>
      <c r="M690" s="56" t="s">
        <v>7091</v>
      </c>
      <c r="N690" s="87" t="s">
        <v>99</v>
      </c>
      <c r="O690" s="56" t="s">
        <v>9138</v>
      </c>
      <c r="P690" s="87">
        <v>2019</v>
      </c>
      <c r="Q690" s="87" t="s">
        <v>9139</v>
      </c>
      <c r="R690" s="87" t="s">
        <v>4359</v>
      </c>
    </row>
    <row r="691" spans="1:18">
      <c r="A691" s="87" t="s">
        <v>9237</v>
      </c>
      <c r="B691" s="87" t="s">
        <v>7088</v>
      </c>
      <c r="C691" s="87" t="s">
        <v>7089</v>
      </c>
      <c r="D691" s="150">
        <v>1460.4</v>
      </c>
      <c r="E691" s="150">
        <v>-111.54</v>
      </c>
      <c r="F691" s="150">
        <v>1348.86</v>
      </c>
      <c r="G691" s="150">
        <v>-10.14</v>
      </c>
      <c r="H691" s="151">
        <v>43678</v>
      </c>
      <c r="I691" s="87">
        <v>0</v>
      </c>
      <c r="J691" s="87" t="s">
        <v>439</v>
      </c>
      <c r="K691" s="87" t="s">
        <v>7090</v>
      </c>
      <c r="L691" s="87" t="s">
        <v>9213</v>
      </c>
      <c r="M691" s="56" t="s">
        <v>7091</v>
      </c>
      <c r="N691" s="87" t="s">
        <v>99</v>
      </c>
      <c r="O691" s="56" t="s">
        <v>9138</v>
      </c>
      <c r="P691" s="87">
        <v>2019</v>
      </c>
      <c r="Q691" s="87" t="s">
        <v>9139</v>
      </c>
      <c r="R691" s="87" t="s">
        <v>4359</v>
      </c>
    </row>
    <row r="692" spans="1:18">
      <c r="A692" s="87" t="s">
        <v>9238</v>
      </c>
      <c r="B692" s="87" t="s">
        <v>7088</v>
      </c>
      <c r="C692" s="87" t="s">
        <v>7089</v>
      </c>
      <c r="D692" s="150">
        <v>1460.4</v>
      </c>
      <c r="E692" s="150">
        <v>-111.54</v>
      </c>
      <c r="F692" s="150">
        <v>1348.86</v>
      </c>
      <c r="G692" s="150">
        <v>-10.14</v>
      </c>
      <c r="H692" s="151">
        <v>43678</v>
      </c>
      <c r="I692" s="87">
        <v>0</v>
      </c>
      <c r="J692" s="87" t="s">
        <v>439</v>
      </c>
      <c r="K692" s="87" t="s">
        <v>7090</v>
      </c>
      <c r="L692" s="87" t="s">
        <v>9213</v>
      </c>
      <c r="M692" s="56" t="s">
        <v>7091</v>
      </c>
      <c r="N692" s="87" t="s">
        <v>99</v>
      </c>
      <c r="O692" s="56" t="s">
        <v>9138</v>
      </c>
      <c r="P692" s="87">
        <v>2019</v>
      </c>
      <c r="Q692" s="87" t="s">
        <v>9139</v>
      </c>
      <c r="R692" s="87" t="s">
        <v>4359</v>
      </c>
    </row>
    <row r="693" spans="1:18">
      <c r="A693" s="87" t="s">
        <v>9239</v>
      </c>
      <c r="B693" s="87" t="s">
        <v>7088</v>
      </c>
      <c r="C693" s="87" t="s">
        <v>7089</v>
      </c>
      <c r="D693" s="150">
        <v>1460.4</v>
      </c>
      <c r="E693" s="150">
        <v>-111.54</v>
      </c>
      <c r="F693" s="150">
        <v>1348.86</v>
      </c>
      <c r="G693" s="150">
        <v>-10.14</v>
      </c>
      <c r="H693" s="151">
        <v>43678</v>
      </c>
      <c r="I693" s="87">
        <v>0</v>
      </c>
      <c r="J693" s="87" t="s">
        <v>439</v>
      </c>
      <c r="K693" s="87" t="s">
        <v>7090</v>
      </c>
      <c r="L693" s="87" t="s">
        <v>9240</v>
      </c>
      <c r="M693" s="56" t="s">
        <v>7091</v>
      </c>
      <c r="N693" s="87" t="s">
        <v>99</v>
      </c>
      <c r="O693" s="56" t="s">
        <v>9138</v>
      </c>
      <c r="P693" s="87">
        <v>2019</v>
      </c>
      <c r="Q693" s="87" t="s">
        <v>9139</v>
      </c>
      <c r="R693" s="87" t="s">
        <v>4359</v>
      </c>
    </row>
    <row r="694" spans="1:18">
      <c r="A694" s="87" t="s">
        <v>9241</v>
      </c>
      <c r="B694" s="87" t="s">
        <v>7088</v>
      </c>
      <c r="C694" s="87" t="s">
        <v>7089</v>
      </c>
      <c r="D694" s="150">
        <v>1460.4</v>
      </c>
      <c r="E694" s="150">
        <v>-111.54</v>
      </c>
      <c r="F694" s="150">
        <v>1348.86</v>
      </c>
      <c r="G694" s="150">
        <v>-10.14</v>
      </c>
      <c r="H694" s="151">
        <v>43678</v>
      </c>
      <c r="I694" s="87">
        <v>0</v>
      </c>
      <c r="J694" s="87" t="s">
        <v>439</v>
      </c>
      <c r="K694" s="87" t="s">
        <v>7090</v>
      </c>
      <c r="L694" s="87" t="s">
        <v>9240</v>
      </c>
      <c r="M694" s="56" t="s">
        <v>7091</v>
      </c>
      <c r="N694" s="87" t="s">
        <v>99</v>
      </c>
      <c r="O694" s="56" t="s">
        <v>9138</v>
      </c>
      <c r="P694" s="87">
        <v>2019</v>
      </c>
      <c r="Q694" s="87" t="s">
        <v>9139</v>
      </c>
      <c r="R694" s="87" t="s">
        <v>4359</v>
      </c>
    </row>
    <row r="695" spans="1:18">
      <c r="A695" s="87" t="s">
        <v>9242</v>
      </c>
      <c r="B695" s="87" t="s">
        <v>7088</v>
      </c>
      <c r="C695" s="87" t="s">
        <v>7089</v>
      </c>
      <c r="D695" s="150">
        <v>1460.4</v>
      </c>
      <c r="E695" s="150">
        <v>-111.54</v>
      </c>
      <c r="F695" s="150">
        <v>1348.86</v>
      </c>
      <c r="G695" s="150">
        <v>-10.14</v>
      </c>
      <c r="H695" s="151">
        <v>43678</v>
      </c>
      <c r="I695" s="87">
        <v>0</v>
      </c>
      <c r="J695" s="87" t="s">
        <v>439</v>
      </c>
      <c r="K695" s="87" t="s">
        <v>7090</v>
      </c>
      <c r="L695" s="87" t="s">
        <v>9240</v>
      </c>
      <c r="M695" s="56" t="s">
        <v>7091</v>
      </c>
      <c r="N695" s="87" t="s">
        <v>99</v>
      </c>
      <c r="O695" s="56" t="s">
        <v>9138</v>
      </c>
      <c r="P695" s="87">
        <v>2019</v>
      </c>
      <c r="Q695" s="87" t="s">
        <v>9139</v>
      </c>
      <c r="R695" s="87" t="s">
        <v>4359</v>
      </c>
    </row>
    <row r="696" spans="1:18">
      <c r="A696" s="87" t="s">
        <v>9243</v>
      </c>
      <c r="B696" s="87" t="s">
        <v>7088</v>
      </c>
      <c r="C696" s="87" t="s">
        <v>7089</v>
      </c>
      <c r="D696" s="150">
        <v>1460.4</v>
      </c>
      <c r="E696" s="150">
        <v>-111.54</v>
      </c>
      <c r="F696" s="150">
        <v>1348.86</v>
      </c>
      <c r="G696" s="150">
        <v>-10.14</v>
      </c>
      <c r="H696" s="151">
        <v>43678</v>
      </c>
      <c r="I696" s="87">
        <v>0</v>
      </c>
      <c r="J696" s="87" t="s">
        <v>439</v>
      </c>
      <c r="K696" s="87" t="s">
        <v>7090</v>
      </c>
      <c r="L696" s="87" t="s">
        <v>9240</v>
      </c>
      <c r="M696" s="56" t="s">
        <v>7091</v>
      </c>
      <c r="N696" s="87" t="s">
        <v>99</v>
      </c>
      <c r="O696" s="56" t="s">
        <v>9138</v>
      </c>
      <c r="P696" s="87">
        <v>2019</v>
      </c>
      <c r="Q696" s="87" t="s">
        <v>9139</v>
      </c>
      <c r="R696" s="87" t="s">
        <v>4359</v>
      </c>
    </row>
    <row r="697" spans="1:18">
      <c r="A697" s="87" t="s">
        <v>9244</v>
      </c>
      <c r="B697" s="87" t="s">
        <v>7088</v>
      </c>
      <c r="C697" s="87" t="s">
        <v>7089</v>
      </c>
      <c r="D697" s="150">
        <v>1718.4</v>
      </c>
      <c r="E697" s="150">
        <v>-131.22999999999999</v>
      </c>
      <c r="F697" s="150">
        <v>1587.17</v>
      </c>
      <c r="G697" s="150">
        <v>-11.93</v>
      </c>
      <c r="H697" s="151">
        <v>43678</v>
      </c>
      <c r="I697" s="87">
        <v>0</v>
      </c>
      <c r="J697" s="87" t="s">
        <v>439</v>
      </c>
      <c r="K697" s="87" t="s">
        <v>7090</v>
      </c>
      <c r="L697" s="87" t="s">
        <v>9240</v>
      </c>
      <c r="M697" s="56" t="s">
        <v>7091</v>
      </c>
      <c r="N697" s="87" t="s">
        <v>99</v>
      </c>
      <c r="O697" s="56" t="s">
        <v>9138</v>
      </c>
      <c r="P697" s="87">
        <v>2019</v>
      </c>
      <c r="Q697" s="87" t="s">
        <v>9139</v>
      </c>
      <c r="R697" s="87" t="s">
        <v>4359</v>
      </c>
    </row>
    <row r="698" spans="1:18">
      <c r="A698" s="87" t="s">
        <v>9245</v>
      </c>
      <c r="B698" s="87" t="s">
        <v>7088</v>
      </c>
      <c r="C698" s="87" t="s">
        <v>7089</v>
      </c>
      <c r="D698" s="150">
        <v>1718.4</v>
      </c>
      <c r="E698" s="150">
        <v>-131.22999999999999</v>
      </c>
      <c r="F698" s="150">
        <v>1587.17</v>
      </c>
      <c r="G698" s="150">
        <v>-11.93</v>
      </c>
      <c r="H698" s="151">
        <v>43678</v>
      </c>
      <c r="I698" s="87">
        <v>0</v>
      </c>
      <c r="J698" s="87" t="s">
        <v>439</v>
      </c>
      <c r="K698" s="87" t="s">
        <v>7090</v>
      </c>
      <c r="L698" s="87" t="s">
        <v>9240</v>
      </c>
      <c r="M698" s="56" t="s">
        <v>7091</v>
      </c>
      <c r="N698" s="87" t="s">
        <v>99</v>
      </c>
      <c r="O698" s="56" t="s">
        <v>9138</v>
      </c>
      <c r="P698" s="87">
        <v>2019</v>
      </c>
      <c r="Q698" s="87" t="s">
        <v>9139</v>
      </c>
      <c r="R698" s="87" t="s">
        <v>4359</v>
      </c>
    </row>
    <row r="699" spans="1:18">
      <c r="A699" s="87" t="s">
        <v>9246</v>
      </c>
      <c r="B699" s="87" t="s">
        <v>7088</v>
      </c>
      <c r="C699" s="87" t="s">
        <v>7089</v>
      </c>
      <c r="D699" s="150">
        <v>1460.4</v>
      </c>
      <c r="E699" s="150">
        <v>-111.54</v>
      </c>
      <c r="F699" s="150">
        <v>1348.86</v>
      </c>
      <c r="G699" s="150">
        <v>-10.14</v>
      </c>
      <c r="H699" s="151">
        <v>43678</v>
      </c>
      <c r="I699" s="87">
        <v>0</v>
      </c>
      <c r="J699" s="87" t="s">
        <v>439</v>
      </c>
      <c r="K699" s="87" t="s">
        <v>7090</v>
      </c>
      <c r="L699" s="87" t="s">
        <v>9240</v>
      </c>
      <c r="M699" s="56" t="s">
        <v>7091</v>
      </c>
      <c r="N699" s="87" t="s">
        <v>99</v>
      </c>
      <c r="O699" s="56" t="s">
        <v>9138</v>
      </c>
      <c r="P699" s="87">
        <v>2019</v>
      </c>
      <c r="Q699" s="87" t="s">
        <v>9139</v>
      </c>
      <c r="R699" s="87" t="s">
        <v>4359</v>
      </c>
    </row>
    <row r="700" spans="1:18">
      <c r="A700" s="87" t="s">
        <v>9247</v>
      </c>
      <c r="B700" s="87" t="s">
        <v>7088</v>
      </c>
      <c r="C700" s="87" t="s">
        <v>7089</v>
      </c>
      <c r="D700" s="150">
        <v>1718.4</v>
      </c>
      <c r="E700" s="150">
        <v>-131.22999999999999</v>
      </c>
      <c r="F700" s="150">
        <v>1587.17</v>
      </c>
      <c r="G700" s="150">
        <v>-11.93</v>
      </c>
      <c r="H700" s="151">
        <v>43678</v>
      </c>
      <c r="I700" s="87">
        <v>0</v>
      </c>
      <c r="J700" s="87" t="s">
        <v>439</v>
      </c>
      <c r="K700" s="87" t="s">
        <v>7090</v>
      </c>
      <c r="L700" s="87" t="s">
        <v>9240</v>
      </c>
      <c r="M700" s="56" t="s">
        <v>7091</v>
      </c>
      <c r="N700" s="87" t="s">
        <v>99</v>
      </c>
      <c r="O700" s="56" t="s">
        <v>9138</v>
      </c>
      <c r="P700" s="87">
        <v>2019</v>
      </c>
      <c r="Q700" s="87" t="s">
        <v>9139</v>
      </c>
      <c r="R700" s="87" t="s">
        <v>4359</v>
      </c>
    </row>
    <row r="701" spans="1:18">
      <c r="A701" s="87" t="s">
        <v>9248</v>
      </c>
      <c r="B701" s="87" t="s">
        <v>7088</v>
      </c>
      <c r="C701" s="87" t="s">
        <v>7089</v>
      </c>
      <c r="D701" s="150">
        <v>1718.4</v>
      </c>
      <c r="E701" s="150">
        <v>-131.22999999999999</v>
      </c>
      <c r="F701" s="150">
        <v>1587.17</v>
      </c>
      <c r="G701" s="150">
        <v>-11.93</v>
      </c>
      <c r="H701" s="151">
        <v>43678</v>
      </c>
      <c r="I701" s="87">
        <v>0</v>
      </c>
      <c r="J701" s="87" t="s">
        <v>439</v>
      </c>
      <c r="K701" s="87" t="s">
        <v>7090</v>
      </c>
      <c r="L701" s="87" t="s">
        <v>9240</v>
      </c>
      <c r="M701" s="56" t="s">
        <v>7091</v>
      </c>
      <c r="N701" s="87" t="s">
        <v>99</v>
      </c>
      <c r="O701" s="56" t="s">
        <v>9138</v>
      </c>
      <c r="P701" s="87">
        <v>2019</v>
      </c>
      <c r="Q701" s="87" t="s">
        <v>9139</v>
      </c>
      <c r="R701" s="87" t="s">
        <v>4359</v>
      </c>
    </row>
    <row r="702" spans="1:18">
      <c r="A702" s="87" t="s">
        <v>9249</v>
      </c>
      <c r="B702" s="87" t="s">
        <v>7088</v>
      </c>
      <c r="C702" s="87" t="s">
        <v>7089</v>
      </c>
      <c r="D702" s="150">
        <v>1460.4</v>
      </c>
      <c r="E702" s="150">
        <v>-111.54</v>
      </c>
      <c r="F702" s="150">
        <v>1348.86</v>
      </c>
      <c r="G702" s="150">
        <v>-10.14</v>
      </c>
      <c r="H702" s="151">
        <v>43678</v>
      </c>
      <c r="I702" s="87">
        <v>0</v>
      </c>
      <c r="J702" s="87" t="s">
        <v>439</v>
      </c>
      <c r="K702" s="87" t="s">
        <v>7090</v>
      </c>
      <c r="L702" s="87" t="s">
        <v>9240</v>
      </c>
      <c r="M702" s="56" t="s">
        <v>7091</v>
      </c>
      <c r="N702" s="87" t="s">
        <v>99</v>
      </c>
      <c r="O702" s="56" t="s">
        <v>9138</v>
      </c>
      <c r="P702" s="87">
        <v>2019</v>
      </c>
      <c r="Q702" s="87" t="s">
        <v>9139</v>
      </c>
      <c r="R702" s="87" t="s">
        <v>4359</v>
      </c>
    </row>
    <row r="703" spans="1:18">
      <c r="A703" s="87" t="s">
        <v>9250</v>
      </c>
      <c r="B703" s="87" t="s">
        <v>7088</v>
      </c>
      <c r="C703" s="87" t="s">
        <v>7089</v>
      </c>
      <c r="D703" s="150">
        <v>1460.4</v>
      </c>
      <c r="E703" s="150">
        <v>-111.54</v>
      </c>
      <c r="F703" s="150">
        <v>1348.86</v>
      </c>
      <c r="G703" s="150">
        <v>-10.14</v>
      </c>
      <c r="H703" s="151">
        <v>43678</v>
      </c>
      <c r="I703" s="87">
        <v>0</v>
      </c>
      <c r="J703" s="87" t="s">
        <v>439</v>
      </c>
      <c r="K703" s="87" t="s">
        <v>7090</v>
      </c>
      <c r="L703" s="87" t="s">
        <v>9240</v>
      </c>
      <c r="M703" s="56" t="s">
        <v>7091</v>
      </c>
      <c r="N703" s="87" t="s">
        <v>99</v>
      </c>
      <c r="O703" s="56" t="s">
        <v>9138</v>
      </c>
      <c r="P703" s="87">
        <v>2019</v>
      </c>
      <c r="Q703" s="87" t="s">
        <v>9139</v>
      </c>
      <c r="R703" s="87" t="s">
        <v>4359</v>
      </c>
    </row>
    <row r="704" spans="1:18">
      <c r="A704" s="87" t="s">
        <v>9251</v>
      </c>
      <c r="B704" s="87" t="s">
        <v>7088</v>
      </c>
      <c r="C704" s="87" t="s">
        <v>7089</v>
      </c>
      <c r="D704" s="150">
        <v>1460.4</v>
      </c>
      <c r="E704" s="150">
        <v>-111.54</v>
      </c>
      <c r="F704" s="150">
        <v>1348.86</v>
      </c>
      <c r="G704" s="150">
        <v>-10.14</v>
      </c>
      <c r="H704" s="151">
        <v>43678</v>
      </c>
      <c r="I704" s="87">
        <v>0</v>
      </c>
      <c r="J704" s="87" t="s">
        <v>439</v>
      </c>
      <c r="K704" s="87" t="s">
        <v>7090</v>
      </c>
      <c r="L704" s="87" t="s">
        <v>9240</v>
      </c>
      <c r="M704" s="56" t="s">
        <v>7091</v>
      </c>
      <c r="N704" s="87" t="s">
        <v>99</v>
      </c>
      <c r="O704" s="56" t="s">
        <v>9138</v>
      </c>
      <c r="P704" s="87">
        <v>2019</v>
      </c>
      <c r="Q704" s="87" t="s">
        <v>9139</v>
      </c>
      <c r="R704" s="87" t="s">
        <v>4359</v>
      </c>
    </row>
    <row r="705" spans="1:18">
      <c r="A705" s="87" t="s">
        <v>9252</v>
      </c>
      <c r="B705" s="87" t="s">
        <v>7088</v>
      </c>
      <c r="C705" s="87" t="s">
        <v>7089</v>
      </c>
      <c r="D705" s="150">
        <v>1460.4</v>
      </c>
      <c r="E705" s="150">
        <v>-111.54</v>
      </c>
      <c r="F705" s="150">
        <v>1348.86</v>
      </c>
      <c r="G705" s="150">
        <v>-10.14</v>
      </c>
      <c r="H705" s="151">
        <v>43678</v>
      </c>
      <c r="I705" s="87">
        <v>0</v>
      </c>
      <c r="J705" s="87" t="s">
        <v>439</v>
      </c>
      <c r="K705" s="87" t="s">
        <v>7090</v>
      </c>
      <c r="L705" s="87" t="s">
        <v>9240</v>
      </c>
      <c r="M705" s="56" t="s">
        <v>7091</v>
      </c>
      <c r="N705" s="87" t="s">
        <v>99</v>
      </c>
      <c r="O705" s="56" t="s">
        <v>9138</v>
      </c>
      <c r="P705" s="87">
        <v>2019</v>
      </c>
      <c r="Q705" s="87" t="s">
        <v>9139</v>
      </c>
      <c r="R705" s="87" t="s">
        <v>4359</v>
      </c>
    </row>
    <row r="706" spans="1:18">
      <c r="A706" s="87" t="s">
        <v>9253</v>
      </c>
      <c r="B706" s="87" t="s">
        <v>7088</v>
      </c>
      <c r="C706" s="87" t="s">
        <v>7089</v>
      </c>
      <c r="D706" s="150">
        <v>1460.4</v>
      </c>
      <c r="E706" s="150">
        <v>-111.54</v>
      </c>
      <c r="F706" s="150">
        <v>1348.86</v>
      </c>
      <c r="G706" s="150">
        <v>-10.14</v>
      </c>
      <c r="H706" s="151">
        <v>43678</v>
      </c>
      <c r="I706" s="87">
        <v>0</v>
      </c>
      <c r="J706" s="87" t="s">
        <v>439</v>
      </c>
      <c r="K706" s="87" t="s">
        <v>7090</v>
      </c>
      <c r="L706" s="87" t="s">
        <v>9240</v>
      </c>
      <c r="M706" s="56" t="s">
        <v>7091</v>
      </c>
      <c r="N706" s="87" t="s">
        <v>99</v>
      </c>
      <c r="O706" s="56" t="s">
        <v>9138</v>
      </c>
      <c r="P706" s="87">
        <v>2019</v>
      </c>
      <c r="Q706" s="87" t="s">
        <v>9139</v>
      </c>
      <c r="R706" s="87" t="s">
        <v>4359</v>
      </c>
    </row>
    <row r="707" spans="1:18">
      <c r="A707" s="87" t="s">
        <v>9254</v>
      </c>
      <c r="B707" s="87" t="s">
        <v>7088</v>
      </c>
      <c r="C707" s="87" t="s">
        <v>7089</v>
      </c>
      <c r="D707" s="150">
        <v>1718.4</v>
      </c>
      <c r="E707" s="150">
        <v>-131.22999999999999</v>
      </c>
      <c r="F707" s="150">
        <v>1587.17</v>
      </c>
      <c r="G707" s="150">
        <v>-11.93</v>
      </c>
      <c r="H707" s="151">
        <v>43678</v>
      </c>
      <c r="I707" s="87">
        <v>0</v>
      </c>
      <c r="J707" s="87" t="s">
        <v>439</v>
      </c>
      <c r="K707" s="87" t="s">
        <v>7090</v>
      </c>
      <c r="L707" s="87" t="s">
        <v>9240</v>
      </c>
      <c r="M707" s="56" t="s">
        <v>7091</v>
      </c>
      <c r="N707" s="87" t="s">
        <v>99</v>
      </c>
      <c r="O707" s="56" t="s">
        <v>9138</v>
      </c>
      <c r="P707" s="87">
        <v>2019</v>
      </c>
      <c r="Q707" s="87" t="s">
        <v>9139</v>
      </c>
      <c r="R707" s="87" t="s">
        <v>4359</v>
      </c>
    </row>
    <row r="708" spans="1:18">
      <c r="A708" s="87" t="s">
        <v>9255</v>
      </c>
      <c r="B708" s="87" t="s">
        <v>7088</v>
      </c>
      <c r="C708" s="87" t="s">
        <v>7089</v>
      </c>
      <c r="D708" s="150">
        <v>1460.4</v>
      </c>
      <c r="E708" s="150">
        <v>-111.54</v>
      </c>
      <c r="F708" s="150">
        <v>1348.86</v>
      </c>
      <c r="G708" s="150">
        <v>-10.14</v>
      </c>
      <c r="H708" s="151">
        <v>43678</v>
      </c>
      <c r="I708" s="87">
        <v>0</v>
      </c>
      <c r="J708" s="87" t="s">
        <v>439</v>
      </c>
      <c r="K708" s="87" t="s">
        <v>7090</v>
      </c>
      <c r="L708" s="87" t="s">
        <v>9240</v>
      </c>
      <c r="M708" s="56" t="s">
        <v>7091</v>
      </c>
      <c r="N708" s="87" t="s">
        <v>99</v>
      </c>
      <c r="O708" s="56" t="s">
        <v>9138</v>
      </c>
      <c r="P708" s="87">
        <v>2019</v>
      </c>
      <c r="Q708" s="87" t="s">
        <v>9139</v>
      </c>
      <c r="R708" s="87" t="s">
        <v>4359</v>
      </c>
    </row>
    <row r="709" spans="1:18">
      <c r="A709" s="87" t="s">
        <v>9256</v>
      </c>
      <c r="B709" s="87" t="s">
        <v>7088</v>
      </c>
      <c r="C709" s="87" t="s">
        <v>7089</v>
      </c>
      <c r="D709" s="150">
        <v>1460.4</v>
      </c>
      <c r="E709" s="150">
        <v>-111.54</v>
      </c>
      <c r="F709" s="150">
        <v>1348.86</v>
      </c>
      <c r="G709" s="150">
        <v>-10.14</v>
      </c>
      <c r="H709" s="151">
        <v>43678</v>
      </c>
      <c r="I709" s="87">
        <v>0</v>
      </c>
      <c r="J709" s="87" t="s">
        <v>439</v>
      </c>
      <c r="K709" s="87" t="s">
        <v>7090</v>
      </c>
      <c r="L709" s="87" t="s">
        <v>9240</v>
      </c>
      <c r="M709" s="56" t="s">
        <v>7091</v>
      </c>
      <c r="N709" s="87" t="s">
        <v>99</v>
      </c>
      <c r="O709" s="56" t="s">
        <v>9138</v>
      </c>
      <c r="P709" s="87">
        <v>2019</v>
      </c>
      <c r="Q709" s="87" t="s">
        <v>9139</v>
      </c>
      <c r="R709" s="87" t="s">
        <v>4359</v>
      </c>
    </row>
    <row r="710" spans="1:18">
      <c r="A710" s="87" t="s">
        <v>9257</v>
      </c>
      <c r="B710" s="87" t="s">
        <v>7088</v>
      </c>
      <c r="C710" s="87" t="s">
        <v>7089</v>
      </c>
      <c r="D710" s="150">
        <v>1460.4</v>
      </c>
      <c r="E710" s="150">
        <v>-111.54</v>
      </c>
      <c r="F710" s="150">
        <v>1348.86</v>
      </c>
      <c r="G710" s="150">
        <v>-10.14</v>
      </c>
      <c r="H710" s="151">
        <v>43678</v>
      </c>
      <c r="I710" s="87">
        <v>0</v>
      </c>
      <c r="J710" s="87" t="s">
        <v>439</v>
      </c>
      <c r="K710" s="87" t="s">
        <v>7090</v>
      </c>
      <c r="L710" s="87" t="s">
        <v>9240</v>
      </c>
      <c r="M710" s="56" t="s">
        <v>7091</v>
      </c>
      <c r="N710" s="87" t="s">
        <v>99</v>
      </c>
      <c r="O710" s="56" t="s">
        <v>9138</v>
      </c>
      <c r="P710" s="87">
        <v>2019</v>
      </c>
      <c r="Q710" s="87" t="s">
        <v>9139</v>
      </c>
      <c r="R710" s="87" t="s">
        <v>4359</v>
      </c>
    </row>
    <row r="711" spans="1:18">
      <c r="A711" s="87" t="s">
        <v>9258</v>
      </c>
      <c r="B711" s="87" t="s">
        <v>7088</v>
      </c>
      <c r="C711" s="87" t="s">
        <v>7089</v>
      </c>
      <c r="D711" s="150">
        <v>1718.4</v>
      </c>
      <c r="E711" s="150">
        <v>-131.22999999999999</v>
      </c>
      <c r="F711" s="150">
        <v>1587.17</v>
      </c>
      <c r="G711" s="150">
        <v>-11.93</v>
      </c>
      <c r="H711" s="151">
        <v>43678</v>
      </c>
      <c r="I711" s="87">
        <v>0</v>
      </c>
      <c r="J711" s="87" t="s">
        <v>439</v>
      </c>
      <c r="K711" s="87" t="s">
        <v>7090</v>
      </c>
      <c r="L711" s="87" t="s">
        <v>9240</v>
      </c>
      <c r="M711" s="56" t="s">
        <v>7091</v>
      </c>
      <c r="N711" s="87" t="s">
        <v>99</v>
      </c>
      <c r="O711" s="56" t="s">
        <v>9138</v>
      </c>
      <c r="P711" s="87">
        <v>2019</v>
      </c>
      <c r="Q711" s="87" t="s">
        <v>9139</v>
      </c>
      <c r="R711" s="87" t="s">
        <v>4359</v>
      </c>
    </row>
    <row r="712" spans="1:18">
      <c r="A712" s="87" t="s">
        <v>9259</v>
      </c>
      <c r="B712" s="87" t="s">
        <v>7088</v>
      </c>
      <c r="C712" s="87" t="s">
        <v>7089</v>
      </c>
      <c r="D712" s="150">
        <v>1460.4</v>
      </c>
      <c r="E712" s="150">
        <v>-111.54</v>
      </c>
      <c r="F712" s="150">
        <v>1348.86</v>
      </c>
      <c r="G712" s="150">
        <v>-10.14</v>
      </c>
      <c r="H712" s="151">
        <v>43678</v>
      </c>
      <c r="I712" s="87">
        <v>0</v>
      </c>
      <c r="J712" s="87" t="s">
        <v>439</v>
      </c>
      <c r="K712" s="87" t="s">
        <v>7090</v>
      </c>
      <c r="L712" s="87" t="s">
        <v>9240</v>
      </c>
      <c r="M712" s="56" t="s">
        <v>7091</v>
      </c>
      <c r="N712" s="87" t="s">
        <v>99</v>
      </c>
      <c r="O712" s="56" t="s">
        <v>9138</v>
      </c>
      <c r="P712" s="87">
        <v>2019</v>
      </c>
      <c r="Q712" s="87" t="s">
        <v>9139</v>
      </c>
      <c r="R712" s="87" t="s">
        <v>4359</v>
      </c>
    </row>
    <row r="713" spans="1:18">
      <c r="A713" s="87" t="s">
        <v>9260</v>
      </c>
      <c r="B713" s="87" t="s">
        <v>7088</v>
      </c>
      <c r="C713" s="87" t="s">
        <v>7089</v>
      </c>
      <c r="D713" s="150">
        <v>1460.4</v>
      </c>
      <c r="E713" s="150">
        <v>-111.54</v>
      </c>
      <c r="F713" s="150">
        <v>1348.86</v>
      </c>
      <c r="G713" s="150">
        <v>-10.14</v>
      </c>
      <c r="H713" s="151">
        <v>43678</v>
      </c>
      <c r="I713" s="87">
        <v>0</v>
      </c>
      <c r="J713" s="87" t="s">
        <v>439</v>
      </c>
      <c r="K713" s="87" t="s">
        <v>7090</v>
      </c>
      <c r="L713" s="87" t="s">
        <v>9240</v>
      </c>
      <c r="M713" s="56" t="s">
        <v>7091</v>
      </c>
      <c r="N713" s="87" t="s">
        <v>99</v>
      </c>
      <c r="O713" s="56" t="s">
        <v>9138</v>
      </c>
      <c r="P713" s="87">
        <v>2019</v>
      </c>
      <c r="Q713" s="87" t="s">
        <v>9139</v>
      </c>
      <c r="R713" s="87" t="s">
        <v>4359</v>
      </c>
    </row>
    <row r="714" spans="1:18">
      <c r="A714" s="87" t="s">
        <v>9261</v>
      </c>
      <c r="B714" s="87" t="s">
        <v>7088</v>
      </c>
      <c r="C714" s="87" t="s">
        <v>7089</v>
      </c>
      <c r="D714" s="150">
        <v>1460.4</v>
      </c>
      <c r="E714" s="150">
        <v>-111.54</v>
      </c>
      <c r="F714" s="150">
        <v>1348.86</v>
      </c>
      <c r="G714" s="150">
        <v>-10.14</v>
      </c>
      <c r="H714" s="151">
        <v>43678</v>
      </c>
      <c r="I714" s="87">
        <v>0</v>
      </c>
      <c r="J714" s="87" t="s">
        <v>439</v>
      </c>
      <c r="K714" s="87" t="s">
        <v>7090</v>
      </c>
      <c r="L714" s="87" t="s">
        <v>9240</v>
      </c>
      <c r="M714" s="56" t="s">
        <v>7091</v>
      </c>
      <c r="N714" s="87" t="s">
        <v>99</v>
      </c>
      <c r="O714" s="56" t="s">
        <v>9138</v>
      </c>
      <c r="P714" s="87">
        <v>0</v>
      </c>
      <c r="Q714" s="87" t="s">
        <v>9139</v>
      </c>
      <c r="R714" s="87" t="s">
        <v>4359</v>
      </c>
    </row>
    <row r="715" spans="1:18">
      <c r="A715" s="87" t="s">
        <v>9262</v>
      </c>
      <c r="B715" s="87" t="s">
        <v>7088</v>
      </c>
      <c r="C715" s="87" t="s">
        <v>7089</v>
      </c>
      <c r="D715" s="150">
        <v>1460.4</v>
      </c>
      <c r="E715" s="150">
        <v>-111.54</v>
      </c>
      <c r="F715" s="150">
        <v>1348.86</v>
      </c>
      <c r="G715" s="150">
        <v>-10.14</v>
      </c>
      <c r="H715" s="151">
        <v>43678</v>
      </c>
      <c r="I715" s="87">
        <v>0</v>
      </c>
      <c r="J715" s="87" t="s">
        <v>439</v>
      </c>
      <c r="K715" s="87" t="s">
        <v>7090</v>
      </c>
      <c r="L715" s="87" t="s">
        <v>9240</v>
      </c>
      <c r="M715" s="56" t="s">
        <v>7091</v>
      </c>
      <c r="N715" s="87" t="s">
        <v>99</v>
      </c>
      <c r="O715" s="56" t="s">
        <v>9138</v>
      </c>
      <c r="P715" s="87">
        <v>2019</v>
      </c>
      <c r="Q715" s="87" t="s">
        <v>9139</v>
      </c>
      <c r="R715" s="87" t="s">
        <v>4359</v>
      </c>
    </row>
    <row r="716" spans="1:18">
      <c r="A716" s="87" t="s">
        <v>9263</v>
      </c>
      <c r="B716" s="87" t="s">
        <v>7088</v>
      </c>
      <c r="C716" s="87" t="s">
        <v>7089</v>
      </c>
      <c r="D716" s="150">
        <v>1460.4</v>
      </c>
      <c r="E716" s="150">
        <v>-111.54</v>
      </c>
      <c r="F716" s="150">
        <v>1348.86</v>
      </c>
      <c r="G716" s="150">
        <v>-10.14</v>
      </c>
      <c r="H716" s="151">
        <v>43678</v>
      </c>
      <c r="I716" s="87">
        <v>0</v>
      </c>
      <c r="J716" s="87" t="s">
        <v>439</v>
      </c>
      <c r="K716" s="87" t="s">
        <v>7090</v>
      </c>
      <c r="L716" s="87" t="s">
        <v>9240</v>
      </c>
      <c r="M716" s="56" t="s">
        <v>7091</v>
      </c>
      <c r="N716" s="87" t="s">
        <v>99</v>
      </c>
      <c r="O716" s="56" t="s">
        <v>9138</v>
      </c>
      <c r="P716" s="87">
        <v>2019</v>
      </c>
      <c r="Q716" s="87" t="s">
        <v>9139</v>
      </c>
      <c r="R716" s="87" t="s">
        <v>4359</v>
      </c>
    </row>
    <row r="717" spans="1:18">
      <c r="A717" s="87" t="s">
        <v>9264</v>
      </c>
      <c r="B717" s="87" t="s">
        <v>7088</v>
      </c>
      <c r="C717" s="87" t="s">
        <v>7089</v>
      </c>
      <c r="D717" s="150">
        <v>1460.4</v>
      </c>
      <c r="E717" s="150">
        <v>-111.54</v>
      </c>
      <c r="F717" s="150">
        <v>1348.86</v>
      </c>
      <c r="G717" s="150">
        <v>-10.14</v>
      </c>
      <c r="H717" s="151">
        <v>43678</v>
      </c>
      <c r="I717" s="87">
        <v>0</v>
      </c>
      <c r="J717" s="87" t="s">
        <v>439</v>
      </c>
      <c r="K717" s="87" t="s">
        <v>7090</v>
      </c>
      <c r="L717" s="87" t="s">
        <v>9240</v>
      </c>
      <c r="M717" s="56" t="s">
        <v>7091</v>
      </c>
      <c r="N717" s="87" t="s">
        <v>99</v>
      </c>
      <c r="O717" s="56" t="s">
        <v>9138</v>
      </c>
      <c r="P717" s="87">
        <v>2019</v>
      </c>
      <c r="Q717" s="87" t="s">
        <v>9139</v>
      </c>
      <c r="R717" s="87" t="s">
        <v>4359</v>
      </c>
    </row>
    <row r="718" spans="1:18">
      <c r="A718" s="87" t="s">
        <v>9265</v>
      </c>
      <c r="B718" s="87" t="s">
        <v>7088</v>
      </c>
      <c r="C718" s="87" t="s">
        <v>7089</v>
      </c>
      <c r="D718" s="150">
        <v>1460.4</v>
      </c>
      <c r="E718" s="150">
        <v>-111.54</v>
      </c>
      <c r="F718" s="150">
        <v>1348.86</v>
      </c>
      <c r="G718" s="150">
        <v>-10.14</v>
      </c>
      <c r="H718" s="151">
        <v>43678</v>
      </c>
      <c r="I718" s="87">
        <v>0</v>
      </c>
      <c r="J718" s="87" t="s">
        <v>439</v>
      </c>
      <c r="K718" s="87" t="s">
        <v>7090</v>
      </c>
      <c r="L718" s="87" t="s">
        <v>9240</v>
      </c>
      <c r="M718" s="56" t="s">
        <v>7091</v>
      </c>
      <c r="N718" s="87" t="s">
        <v>99</v>
      </c>
      <c r="O718" s="56" t="s">
        <v>9138</v>
      </c>
      <c r="P718" s="87">
        <v>2019</v>
      </c>
      <c r="Q718" s="87" t="s">
        <v>9139</v>
      </c>
      <c r="R718" s="87" t="s">
        <v>4359</v>
      </c>
    </row>
    <row r="719" spans="1:18">
      <c r="A719" s="87" t="s">
        <v>9266</v>
      </c>
      <c r="B719" s="87" t="s">
        <v>7088</v>
      </c>
      <c r="C719" s="87" t="s">
        <v>7089</v>
      </c>
      <c r="D719" s="150">
        <v>1460.4</v>
      </c>
      <c r="E719" s="150">
        <v>-111.54</v>
      </c>
      <c r="F719" s="150">
        <v>1348.86</v>
      </c>
      <c r="G719" s="150">
        <v>-10.14</v>
      </c>
      <c r="H719" s="151">
        <v>43678</v>
      </c>
      <c r="I719" s="87">
        <v>0</v>
      </c>
      <c r="J719" s="87" t="s">
        <v>782</v>
      </c>
      <c r="K719" s="87" t="s">
        <v>7090</v>
      </c>
      <c r="L719" s="87" t="s">
        <v>9267</v>
      </c>
      <c r="M719" s="56" t="s">
        <v>7091</v>
      </c>
      <c r="N719" s="87" t="s">
        <v>37</v>
      </c>
      <c r="O719" s="56" t="s">
        <v>9138</v>
      </c>
      <c r="P719" s="87">
        <v>2019</v>
      </c>
      <c r="Q719" s="87" t="s">
        <v>9139</v>
      </c>
      <c r="R719" s="87" t="s">
        <v>4359</v>
      </c>
    </row>
    <row r="720" spans="1:18">
      <c r="A720" s="87" t="s">
        <v>9268</v>
      </c>
      <c r="B720" s="87" t="s">
        <v>7088</v>
      </c>
      <c r="C720" s="87" t="s">
        <v>7089</v>
      </c>
      <c r="D720" s="150">
        <v>1460.4</v>
      </c>
      <c r="E720" s="150">
        <v>-111.54</v>
      </c>
      <c r="F720" s="150">
        <v>1348.86</v>
      </c>
      <c r="G720" s="150">
        <v>-10.14</v>
      </c>
      <c r="H720" s="151">
        <v>43678</v>
      </c>
      <c r="I720" s="87">
        <v>0</v>
      </c>
      <c r="J720" s="87" t="s">
        <v>782</v>
      </c>
      <c r="K720" s="87" t="s">
        <v>7090</v>
      </c>
      <c r="L720" s="87" t="s">
        <v>9267</v>
      </c>
      <c r="M720" s="56" t="s">
        <v>7091</v>
      </c>
      <c r="N720" s="87" t="s">
        <v>37</v>
      </c>
      <c r="O720" s="56" t="s">
        <v>9138</v>
      </c>
      <c r="P720" s="87">
        <v>2019</v>
      </c>
      <c r="Q720" s="87" t="s">
        <v>9139</v>
      </c>
      <c r="R720" s="87" t="s">
        <v>4359</v>
      </c>
    </row>
    <row r="721" spans="1:18">
      <c r="A721" s="87" t="s">
        <v>9269</v>
      </c>
      <c r="B721" s="87" t="s">
        <v>7088</v>
      </c>
      <c r="C721" s="87" t="s">
        <v>7089</v>
      </c>
      <c r="D721" s="150">
        <v>1460.4</v>
      </c>
      <c r="E721" s="150">
        <v>-111.54</v>
      </c>
      <c r="F721" s="150">
        <v>1348.86</v>
      </c>
      <c r="G721" s="150">
        <v>-10.14</v>
      </c>
      <c r="H721" s="151">
        <v>43678</v>
      </c>
      <c r="I721" s="87">
        <v>0</v>
      </c>
      <c r="J721" s="87" t="s">
        <v>782</v>
      </c>
      <c r="K721" s="87" t="s">
        <v>7090</v>
      </c>
      <c r="L721" s="87" t="s">
        <v>9267</v>
      </c>
      <c r="M721" s="56" t="s">
        <v>7091</v>
      </c>
      <c r="N721" s="87" t="s">
        <v>37</v>
      </c>
      <c r="O721" s="56" t="s">
        <v>9138</v>
      </c>
      <c r="P721" s="87">
        <v>2019</v>
      </c>
      <c r="Q721" s="87" t="s">
        <v>9139</v>
      </c>
      <c r="R721" s="87" t="s">
        <v>4359</v>
      </c>
    </row>
    <row r="722" spans="1:18">
      <c r="A722" s="87" t="s">
        <v>9270</v>
      </c>
      <c r="B722" s="87" t="s">
        <v>7088</v>
      </c>
      <c r="C722" s="87" t="s">
        <v>7089</v>
      </c>
      <c r="D722" s="150">
        <v>1460.4</v>
      </c>
      <c r="E722" s="150">
        <v>-111.54</v>
      </c>
      <c r="F722" s="150">
        <v>1348.86</v>
      </c>
      <c r="G722" s="150">
        <v>-10.14</v>
      </c>
      <c r="H722" s="151">
        <v>43678</v>
      </c>
      <c r="I722" s="87">
        <v>0</v>
      </c>
      <c r="J722" s="87" t="s">
        <v>782</v>
      </c>
      <c r="K722" s="87" t="s">
        <v>7090</v>
      </c>
      <c r="L722" s="87" t="s">
        <v>9267</v>
      </c>
      <c r="M722" s="56" t="s">
        <v>7091</v>
      </c>
      <c r="N722" s="87" t="s">
        <v>37</v>
      </c>
      <c r="O722" s="56" t="s">
        <v>9138</v>
      </c>
      <c r="P722" s="87">
        <v>2019</v>
      </c>
      <c r="Q722" s="87" t="s">
        <v>9139</v>
      </c>
      <c r="R722" s="87" t="s">
        <v>4359</v>
      </c>
    </row>
    <row r="723" spans="1:18">
      <c r="A723" s="87" t="s">
        <v>9271</v>
      </c>
      <c r="B723" s="87" t="s">
        <v>7088</v>
      </c>
      <c r="C723" s="87" t="s">
        <v>7089</v>
      </c>
      <c r="D723" s="150">
        <v>1460.4</v>
      </c>
      <c r="E723" s="150">
        <v>-111.54</v>
      </c>
      <c r="F723" s="150">
        <v>1348.86</v>
      </c>
      <c r="G723" s="150">
        <v>-10.14</v>
      </c>
      <c r="H723" s="151">
        <v>43678</v>
      </c>
      <c r="I723" s="87">
        <v>0</v>
      </c>
      <c r="J723" s="87" t="s">
        <v>782</v>
      </c>
      <c r="K723" s="87" t="s">
        <v>7090</v>
      </c>
      <c r="L723" s="87" t="s">
        <v>9267</v>
      </c>
      <c r="M723" s="56" t="s">
        <v>7091</v>
      </c>
      <c r="N723" s="87" t="s">
        <v>37</v>
      </c>
      <c r="O723" s="56" t="s">
        <v>9138</v>
      </c>
      <c r="P723" s="87">
        <v>2019</v>
      </c>
      <c r="Q723" s="87" t="s">
        <v>9139</v>
      </c>
      <c r="R723" s="87" t="s">
        <v>4359</v>
      </c>
    </row>
    <row r="724" spans="1:18">
      <c r="A724" s="87" t="s">
        <v>9272</v>
      </c>
      <c r="B724" s="87" t="s">
        <v>7088</v>
      </c>
      <c r="C724" s="87" t="s">
        <v>7089</v>
      </c>
      <c r="D724" s="150">
        <v>1460.4</v>
      </c>
      <c r="E724" s="150">
        <v>-111.54</v>
      </c>
      <c r="F724" s="150">
        <v>1348.86</v>
      </c>
      <c r="G724" s="150">
        <v>-10.14</v>
      </c>
      <c r="H724" s="151">
        <v>43678</v>
      </c>
      <c r="I724" s="87">
        <v>0</v>
      </c>
      <c r="J724" s="87" t="s">
        <v>782</v>
      </c>
      <c r="K724" s="87" t="s">
        <v>7090</v>
      </c>
      <c r="L724" s="87" t="s">
        <v>9267</v>
      </c>
      <c r="M724" s="56" t="s">
        <v>7091</v>
      </c>
      <c r="N724" s="87" t="s">
        <v>37</v>
      </c>
      <c r="O724" s="56" t="s">
        <v>9138</v>
      </c>
      <c r="P724" s="87">
        <v>2019</v>
      </c>
      <c r="Q724" s="87" t="s">
        <v>9139</v>
      </c>
      <c r="R724" s="87" t="s">
        <v>4359</v>
      </c>
    </row>
    <row r="725" spans="1:18">
      <c r="A725" s="87" t="s">
        <v>9273</v>
      </c>
      <c r="B725" s="87" t="s">
        <v>7088</v>
      </c>
      <c r="C725" s="87" t="s">
        <v>7089</v>
      </c>
      <c r="D725" s="150">
        <v>1460.4</v>
      </c>
      <c r="E725" s="150">
        <v>-111.54</v>
      </c>
      <c r="F725" s="150">
        <v>1348.86</v>
      </c>
      <c r="G725" s="150">
        <v>-10.14</v>
      </c>
      <c r="H725" s="151">
        <v>43678</v>
      </c>
      <c r="I725" s="87">
        <v>0</v>
      </c>
      <c r="J725" s="87" t="s">
        <v>782</v>
      </c>
      <c r="K725" s="87" t="s">
        <v>7090</v>
      </c>
      <c r="L725" s="87" t="s">
        <v>9267</v>
      </c>
      <c r="M725" s="56" t="s">
        <v>7091</v>
      </c>
      <c r="N725" s="87" t="s">
        <v>37</v>
      </c>
      <c r="O725" s="56" t="s">
        <v>9138</v>
      </c>
      <c r="P725" s="87">
        <v>2019</v>
      </c>
      <c r="Q725" s="87" t="s">
        <v>9139</v>
      </c>
      <c r="R725" s="87" t="s">
        <v>4359</v>
      </c>
    </row>
    <row r="726" spans="1:18">
      <c r="A726" s="87" t="s">
        <v>9274</v>
      </c>
      <c r="B726" s="87" t="s">
        <v>7088</v>
      </c>
      <c r="C726" s="87" t="s">
        <v>7089</v>
      </c>
      <c r="D726" s="150">
        <v>1460.4</v>
      </c>
      <c r="E726" s="150">
        <v>-111.54</v>
      </c>
      <c r="F726" s="150">
        <v>1348.86</v>
      </c>
      <c r="G726" s="150">
        <v>-10.14</v>
      </c>
      <c r="H726" s="151">
        <v>43678</v>
      </c>
      <c r="I726" s="87">
        <v>0</v>
      </c>
      <c r="J726" s="87" t="s">
        <v>782</v>
      </c>
      <c r="K726" s="87" t="s">
        <v>7090</v>
      </c>
      <c r="L726" s="87" t="s">
        <v>9267</v>
      </c>
      <c r="M726" s="56" t="s">
        <v>7091</v>
      </c>
      <c r="N726" s="87" t="s">
        <v>37</v>
      </c>
      <c r="O726" s="56" t="s">
        <v>9138</v>
      </c>
      <c r="P726" s="87">
        <v>2019</v>
      </c>
      <c r="Q726" s="87" t="s">
        <v>9139</v>
      </c>
      <c r="R726" s="87" t="s">
        <v>4359</v>
      </c>
    </row>
    <row r="727" spans="1:18">
      <c r="A727" s="87" t="s">
        <v>9275</v>
      </c>
      <c r="B727" s="87" t="s">
        <v>7088</v>
      </c>
      <c r="C727" s="87" t="s">
        <v>7089</v>
      </c>
      <c r="D727" s="150">
        <v>1460.4</v>
      </c>
      <c r="E727" s="150">
        <v>-111.54</v>
      </c>
      <c r="F727" s="150">
        <v>1348.86</v>
      </c>
      <c r="G727" s="150">
        <v>-10.14</v>
      </c>
      <c r="H727" s="151">
        <v>43678</v>
      </c>
      <c r="I727" s="87">
        <v>0</v>
      </c>
      <c r="J727" s="87" t="s">
        <v>782</v>
      </c>
      <c r="K727" s="87" t="s">
        <v>7090</v>
      </c>
      <c r="L727" s="87" t="s">
        <v>9267</v>
      </c>
      <c r="M727" s="56" t="s">
        <v>7091</v>
      </c>
      <c r="N727" s="87" t="s">
        <v>37</v>
      </c>
      <c r="O727" s="56" t="s">
        <v>9138</v>
      </c>
      <c r="P727" s="87">
        <v>2019</v>
      </c>
      <c r="Q727" s="87" t="s">
        <v>9139</v>
      </c>
      <c r="R727" s="87" t="s">
        <v>4359</v>
      </c>
    </row>
    <row r="728" spans="1:18">
      <c r="A728" s="87" t="s">
        <v>9276</v>
      </c>
      <c r="B728" s="87" t="s">
        <v>7088</v>
      </c>
      <c r="C728" s="87" t="s">
        <v>7089</v>
      </c>
      <c r="D728" s="150">
        <v>1718.4</v>
      </c>
      <c r="E728" s="150">
        <v>-131.22999999999999</v>
      </c>
      <c r="F728" s="150">
        <v>1587.17</v>
      </c>
      <c r="G728" s="150">
        <v>-11.93</v>
      </c>
      <c r="H728" s="151">
        <v>43678</v>
      </c>
      <c r="I728" s="87">
        <v>0</v>
      </c>
      <c r="J728" s="87" t="s">
        <v>782</v>
      </c>
      <c r="K728" s="87" t="s">
        <v>7090</v>
      </c>
      <c r="L728" s="87" t="s">
        <v>9267</v>
      </c>
      <c r="M728" s="56" t="s">
        <v>7091</v>
      </c>
      <c r="N728" s="87" t="s">
        <v>37</v>
      </c>
      <c r="O728" s="56" t="s">
        <v>9138</v>
      </c>
      <c r="P728" s="87">
        <v>2019</v>
      </c>
      <c r="Q728" s="87" t="s">
        <v>9139</v>
      </c>
      <c r="R728" s="87" t="s">
        <v>4359</v>
      </c>
    </row>
    <row r="729" spans="1:18">
      <c r="A729" s="87" t="s">
        <v>9277</v>
      </c>
      <c r="B729" s="87" t="s">
        <v>7088</v>
      </c>
      <c r="C729" s="87" t="s">
        <v>7089</v>
      </c>
      <c r="D729" s="150">
        <v>1718.4</v>
      </c>
      <c r="E729" s="150">
        <v>-131.22999999999999</v>
      </c>
      <c r="F729" s="150">
        <v>1587.17</v>
      </c>
      <c r="G729" s="150">
        <v>-11.93</v>
      </c>
      <c r="H729" s="151">
        <v>43678</v>
      </c>
      <c r="I729" s="87">
        <v>0</v>
      </c>
      <c r="J729" s="87" t="s">
        <v>782</v>
      </c>
      <c r="K729" s="87" t="s">
        <v>7090</v>
      </c>
      <c r="L729" s="87" t="s">
        <v>9267</v>
      </c>
      <c r="M729" s="56" t="s">
        <v>7091</v>
      </c>
      <c r="N729" s="87" t="s">
        <v>37</v>
      </c>
      <c r="O729" s="56" t="s">
        <v>9138</v>
      </c>
      <c r="P729" s="87">
        <v>2019</v>
      </c>
      <c r="Q729" s="87" t="s">
        <v>9139</v>
      </c>
      <c r="R729" s="87" t="s">
        <v>4359</v>
      </c>
    </row>
    <row r="730" spans="1:18">
      <c r="A730" s="87" t="s">
        <v>9278</v>
      </c>
      <c r="B730" s="87" t="s">
        <v>7088</v>
      </c>
      <c r="C730" s="87" t="s">
        <v>7089</v>
      </c>
      <c r="D730" s="150">
        <v>1718.4</v>
      </c>
      <c r="E730" s="150">
        <v>-131.22999999999999</v>
      </c>
      <c r="F730" s="150">
        <v>1587.17</v>
      </c>
      <c r="G730" s="150">
        <v>-11.93</v>
      </c>
      <c r="H730" s="151">
        <v>43678</v>
      </c>
      <c r="I730" s="87">
        <v>0</v>
      </c>
      <c r="J730" s="87" t="s">
        <v>782</v>
      </c>
      <c r="K730" s="87" t="s">
        <v>7090</v>
      </c>
      <c r="L730" s="87" t="s">
        <v>9267</v>
      </c>
      <c r="M730" s="56" t="s">
        <v>7091</v>
      </c>
      <c r="N730" s="87" t="s">
        <v>37</v>
      </c>
      <c r="O730" s="56" t="s">
        <v>9138</v>
      </c>
      <c r="P730" s="87">
        <v>2019</v>
      </c>
      <c r="Q730" s="87" t="s">
        <v>9139</v>
      </c>
      <c r="R730" s="87" t="s">
        <v>4359</v>
      </c>
    </row>
    <row r="731" spans="1:18">
      <c r="A731" s="87" t="s">
        <v>9279</v>
      </c>
      <c r="B731" s="87" t="s">
        <v>7088</v>
      </c>
      <c r="C731" s="87" t="s">
        <v>7089</v>
      </c>
      <c r="D731" s="150">
        <v>1718.4</v>
      </c>
      <c r="E731" s="150">
        <v>-131.22999999999999</v>
      </c>
      <c r="F731" s="150">
        <v>1587.17</v>
      </c>
      <c r="G731" s="150">
        <v>-11.93</v>
      </c>
      <c r="H731" s="151">
        <v>43678</v>
      </c>
      <c r="I731" s="87">
        <v>0</v>
      </c>
      <c r="J731" s="87" t="s">
        <v>782</v>
      </c>
      <c r="K731" s="87" t="s">
        <v>7090</v>
      </c>
      <c r="L731" s="87" t="s">
        <v>9267</v>
      </c>
      <c r="M731" s="56" t="s">
        <v>7091</v>
      </c>
      <c r="N731" s="87" t="s">
        <v>37</v>
      </c>
      <c r="O731" s="56" t="s">
        <v>9138</v>
      </c>
      <c r="P731" s="87">
        <v>2019</v>
      </c>
      <c r="Q731" s="87" t="s">
        <v>9139</v>
      </c>
      <c r="R731" s="87" t="s">
        <v>4359</v>
      </c>
    </row>
    <row r="732" spans="1:18">
      <c r="A732" s="87" t="s">
        <v>9280</v>
      </c>
      <c r="B732" s="87" t="s">
        <v>7088</v>
      </c>
      <c r="C732" s="87" t="s">
        <v>7089</v>
      </c>
      <c r="D732" s="150">
        <v>1718.4</v>
      </c>
      <c r="E732" s="150">
        <v>-131.22999999999999</v>
      </c>
      <c r="F732" s="150">
        <v>1587.17</v>
      </c>
      <c r="G732" s="150">
        <v>-11.93</v>
      </c>
      <c r="H732" s="151">
        <v>43678</v>
      </c>
      <c r="I732" s="87">
        <v>0</v>
      </c>
      <c r="J732" s="87" t="s">
        <v>782</v>
      </c>
      <c r="K732" s="87" t="s">
        <v>7090</v>
      </c>
      <c r="L732" s="87" t="s">
        <v>9267</v>
      </c>
      <c r="M732" s="56" t="s">
        <v>7091</v>
      </c>
      <c r="N732" s="87" t="s">
        <v>37</v>
      </c>
      <c r="O732" s="56" t="s">
        <v>9138</v>
      </c>
      <c r="P732" s="87">
        <v>2019</v>
      </c>
      <c r="Q732" s="87" t="s">
        <v>9139</v>
      </c>
      <c r="R732" s="87" t="s">
        <v>4359</v>
      </c>
    </row>
    <row r="733" spans="1:18">
      <c r="A733" s="87" t="s">
        <v>9281</v>
      </c>
      <c r="B733" s="87" t="s">
        <v>7088</v>
      </c>
      <c r="C733" s="87" t="s">
        <v>7089</v>
      </c>
      <c r="D733" s="150">
        <v>1718.4</v>
      </c>
      <c r="E733" s="150">
        <v>-131.22999999999999</v>
      </c>
      <c r="F733" s="150">
        <v>1587.17</v>
      </c>
      <c r="G733" s="150">
        <v>-11.93</v>
      </c>
      <c r="H733" s="151">
        <v>43678</v>
      </c>
      <c r="I733" s="87">
        <v>0</v>
      </c>
      <c r="J733" s="87" t="s">
        <v>782</v>
      </c>
      <c r="K733" s="87" t="s">
        <v>7090</v>
      </c>
      <c r="L733" s="87" t="s">
        <v>9267</v>
      </c>
      <c r="M733" s="56" t="s">
        <v>7091</v>
      </c>
      <c r="N733" s="87" t="s">
        <v>37</v>
      </c>
      <c r="O733" s="56" t="s">
        <v>9138</v>
      </c>
      <c r="P733" s="87">
        <v>2019</v>
      </c>
      <c r="Q733" s="87" t="s">
        <v>9139</v>
      </c>
      <c r="R733" s="87" t="s">
        <v>4359</v>
      </c>
    </row>
    <row r="734" spans="1:18">
      <c r="A734" s="87" t="s">
        <v>9282</v>
      </c>
      <c r="B734" s="87" t="s">
        <v>7088</v>
      </c>
      <c r="C734" s="87" t="s">
        <v>7089</v>
      </c>
      <c r="D734" s="150">
        <v>1460.4</v>
      </c>
      <c r="E734" s="150">
        <v>-111.54</v>
      </c>
      <c r="F734" s="150">
        <v>1348.86</v>
      </c>
      <c r="G734" s="150">
        <v>-10.14</v>
      </c>
      <c r="H734" s="151">
        <v>43678</v>
      </c>
      <c r="I734" s="87">
        <v>0</v>
      </c>
      <c r="J734" s="87" t="s">
        <v>782</v>
      </c>
      <c r="K734" s="87" t="s">
        <v>7090</v>
      </c>
      <c r="L734" s="87" t="s">
        <v>8683</v>
      </c>
      <c r="M734" s="56" t="s">
        <v>7091</v>
      </c>
      <c r="N734" s="87" t="s">
        <v>37</v>
      </c>
      <c r="O734" s="56" t="s">
        <v>9138</v>
      </c>
      <c r="P734" s="87">
        <v>2019</v>
      </c>
      <c r="Q734" s="87" t="s">
        <v>9139</v>
      </c>
      <c r="R734" s="87" t="s">
        <v>4359</v>
      </c>
    </row>
    <row r="735" spans="1:18">
      <c r="A735" s="87" t="s">
        <v>9283</v>
      </c>
      <c r="B735" s="87" t="s">
        <v>7088</v>
      </c>
      <c r="C735" s="87" t="s">
        <v>7089</v>
      </c>
      <c r="D735" s="150">
        <v>1460.4</v>
      </c>
      <c r="E735" s="150">
        <v>-111.54</v>
      </c>
      <c r="F735" s="150">
        <v>1348.86</v>
      </c>
      <c r="G735" s="150">
        <v>-10.14</v>
      </c>
      <c r="H735" s="151">
        <v>43678</v>
      </c>
      <c r="I735" s="87">
        <v>0</v>
      </c>
      <c r="J735" s="87" t="s">
        <v>782</v>
      </c>
      <c r="K735" s="87" t="s">
        <v>7090</v>
      </c>
      <c r="L735" s="87" t="s">
        <v>8683</v>
      </c>
      <c r="M735" s="56" t="s">
        <v>7091</v>
      </c>
      <c r="N735" s="87" t="s">
        <v>37</v>
      </c>
      <c r="O735" s="56" t="s">
        <v>9138</v>
      </c>
      <c r="P735" s="87">
        <v>2019</v>
      </c>
      <c r="Q735" s="87" t="s">
        <v>9139</v>
      </c>
      <c r="R735" s="87" t="s">
        <v>4359</v>
      </c>
    </row>
    <row r="736" spans="1:18">
      <c r="A736" s="87" t="s">
        <v>9284</v>
      </c>
      <c r="B736" s="87" t="s">
        <v>7088</v>
      </c>
      <c r="C736" s="87" t="s">
        <v>7089</v>
      </c>
      <c r="D736" s="150">
        <v>1460.4</v>
      </c>
      <c r="E736" s="150">
        <v>-111.54</v>
      </c>
      <c r="F736" s="150">
        <v>1348.86</v>
      </c>
      <c r="G736" s="150">
        <v>-10.14</v>
      </c>
      <c r="H736" s="151">
        <v>43678</v>
      </c>
      <c r="I736" s="87">
        <v>0</v>
      </c>
      <c r="J736" s="87" t="s">
        <v>782</v>
      </c>
      <c r="K736" s="87" t="s">
        <v>7090</v>
      </c>
      <c r="L736" s="87" t="s">
        <v>8683</v>
      </c>
      <c r="M736" s="56" t="s">
        <v>7091</v>
      </c>
      <c r="N736" s="87" t="s">
        <v>37</v>
      </c>
      <c r="O736" s="56" t="s">
        <v>9138</v>
      </c>
      <c r="P736" s="87">
        <v>2019</v>
      </c>
      <c r="Q736" s="87" t="s">
        <v>9139</v>
      </c>
      <c r="R736" s="87" t="s">
        <v>4359</v>
      </c>
    </row>
    <row r="737" spans="1:18">
      <c r="A737" s="87" t="s">
        <v>9285</v>
      </c>
      <c r="B737" s="87" t="s">
        <v>7088</v>
      </c>
      <c r="C737" s="87" t="s">
        <v>7089</v>
      </c>
      <c r="D737" s="150">
        <v>1460.4</v>
      </c>
      <c r="E737" s="150">
        <v>-111.54</v>
      </c>
      <c r="F737" s="150">
        <v>1348.86</v>
      </c>
      <c r="G737" s="150">
        <v>-10.14</v>
      </c>
      <c r="H737" s="151">
        <v>43678</v>
      </c>
      <c r="I737" s="87">
        <v>0</v>
      </c>
      <c r="J737" s="87" t="s">
        <v>782</v>
      </c>
      <c r="K737" s="87" t="s">
        <v>7090</v>
      </c>
      <c r="L737" s="87" t="s">
        <v>8683</v>
      </c>
      <c r="M737" s="56" t="s">
        <v>7091</v>
      </c>
      <c r="N737" s="87" t="s">
        <v>37</v>
      </c>
      <c r="O737" s="56" t="s">
        <v>9138</v>
      </c>
      <c r="P737" s="87">
        <v>2019</v>
      </c>
      <c r="Q737" s="87" t="s">
        <v>9139</v>
      </c>
      <c r="R737" s="87" t="s">
        <v>4359</v>
      </c>
    </row>
    <row r="738" spans="1:18">
      <c r="A738" s="87" t="s">
        <v>9286</v>
      </c>
      <c r="B738" s="87" t="s">
        <v>7088</v>
      </c>
      <c r="C738" s="87" t="s">
        <v>7089</v>
      </c>
      <c r="D738" s="150">
        <v>1460.4</v>
      </c>
      <c r="E738" s="150">
        <v>-111.54</v>
      </c>
      <c r="F738" s="150">
        <v>1348.86</v>
      </c>
      <c r="G738" s="150">
        <v>-10.14</v>
      </c>
      <c r="H738" s="151">
        <v>43678</v>
      </c>
      <c r="I738" s="87">
        <v>0</v>
      </c>
      <c r="J738" s="87" t="s">
        <v>782</v>
      </c>
      <c r="K738" s="87" t="s">
        <v>7090</v>
      </c>
      <c r="L738" s="87" t="s">
        <v>8683</v>
      </c>
      <c r="M738" s="56" t="s">
        <v>7091</v>
      </c>
      <c r="N738" s="87" t="s">
        <v>37</v>
      </c>
      <c r="O738" s="56" t="s">
        <v>9138</v>
      </c>
      <c r="P738" s="87">
        <v>2019</v>
      </c>
      <c r="Q738" s="87" t="s">
        <v>9139</v>
      </c>
      <c r="R738" s="87" t="s">
        <v>4359</v>
      </c>
    </row>
    <row r="739" spans="1:18">
      <c r="A739" s="87" t="s">
        <v>9287</v>
      </c>
      <c r="B739" s="87" t="s">
        <v>7088</v>
      </c>
      <c r="C739" s="87" t="s">
        <v>7089</v>
      </c>
      <c r="D739" s="150">
        <v>1460.4</v>
      </c>
      <c r="E739" s="150">
        <v>-111.54</v>
      </c>
      <c r="F739" s="150">
        <v>1348.86</v>
      </c>
      <c r="G739" s="150">
        <v>-10.14</v>
      </c>
      <c r="H739" s="151">
        <v>43678</v>
      </c>
      <c r="I739" s="87">
        <v>0</v>
      </c>
      <c r="J739" s="87" t="s">
        <v>782</v>
      </c>
      <c r="K739" s="87" t="s">
        <v>7090</v>
      </c>
      <c r="L739" s="87" t="s">
        <v>8683</v>
      </c>
      <c r="M739" s="56" t="s">
        <v>7091</v>
      </c>
      <c r="N739" s="87" t="s">
        <v>37</v>
      </c>
      <c r="O739" s="56" t="s">
        <v>9138</v>
      </c>
      <c r="P739" s="87">
        <v>2019</v>
      </c>
      <c r="Q739" s="87" t="s">
        <v>9139</v>
      </c>
      <c r="R739" s="87" t="s">
        <v>4359</v>
      </c>
    </row>
    <row r="740" spans="1:18">
      <c r="A740" s="87" t="s">
        <v>9288</v>
      </c>
      <c r="B740" s="87" t="s">
        <v>7088</v>
      </c>
      <c r="C740" s="87" t="s">
        <v>7089</v>
      </c>
      <c r="D740" s="150">
        <v>1460.4</v>
      </c>
      <c r="E740" s="150">
        <v>-111.54</v>
      </c>
      <c r="F740" s="150">
        <v>1348.86</v>
      </c>
      <c r="G740" s="150">
        <v>-10.14</v>
      </c>
      <c r="H740" s="151">
        <v>43678</v>
      </c>
      <c r="I740" s="87">
        <v>0</v>
      </c>
      <c r="J740" s="87" t="s">
        <v>782</v>
      </c>
      <c r="K740" s="87" t="s">
        <v>7090</v>
      </c>
      <c r="L740" s="87" t="s">
        <v>8683</v>
      </c>
      <c r="M740" s="56" t="s">
        <v>7091</v>
      </c>
      <c r="N740" s="87" t="s">
        <v>37</v>
      </c>
      <c r="O740" s="56" t="s">
        <v>9138</v>
      </c>
      <c r="P740" s="87">
        <v>2019</v>
      </c>
      <c r="Q740" s="87" t="s">
        <v>9139</v>
      </c>
      <c r="R740" s="87" t="s">
        <v>4359</v>
      </c>
    </row>
    <row r="741" spans="1:18">
      <c r="A741" s="87" t="s">
        <v>9289</v>
      </c>
      <c r="B741" s="87" t="s">
        <v>7088</v>
      </c>
      <c r="C741" s="87" t="s">
        <v>7089</v>
      </c>
      <c r="D741" s="150">
        <v>1460.4</v>
      </c>
      <c r="E741" s="150">
        <v>-111.54</v>
      </c>
      <c r="F741" s="150">
        <v>1348.86</v>
      </c>
      <c r="G741" s="150">
        <v>-10.14</v>
      </c>
      <c r="H741" s="151">
        <v>43678</v>
      </c>
      <c r="I741" s="87">
        <v>0</v>
      </c>
      <c r="J741" s="87" t="s">
        <v>782</v>
      </c>
      <c r="K741" s="87" t="s">
        <v>7090</v>
      </c>
      <c r="L741" s="87" t="s">
        <v>8683</v>
      </c>
      <c r="M741" s="56" t="s">
        <v>7091</v>
      </c>
      <c r="N741" s="87" t="s">
        <v>37</v>
      </c>
      <c r="O741" s="56" t="s">
        <v>9138</v>
      </c>
      <c r="P741" s="87">
        <v>2019</v>
      </c>
      <c r="Q741" s="87" t="s">
        <v>9139</v>
      </c>
      <c r="R741" s="87" t="s">
        <v>4359</v>
      </c>
    </row>
    <row r="742" spans="1:18">
      <c r="A742" s="87" t="s">
        <v>9290</v>
      </c>
      <c r="B742" s="87" t="s">
        <v>7088</v>
      </c>
      <c r="C742" s="87" t="s">
        <v>7089</v>
      </c>
      <c r="D742" s="150">
        <v>1718.4</v>
      </c>
      <c r="E742" s="150">
        <v>-131.22999999999999</v>
      </c>
      <c r="F742" s="150">
        <v>1587.17</v>
      </c>
      <c r="G742" s="150">
        <v>-11.93</v>
      </c>
      <c r="H742" s="151">
        <v>43678</v>
      </c>
      <c r="I742" s="87">
        <v>0</v>
      </c>
      <c r="J742" s="87" t="s">
        <v>782</v>
      </c>
      <c r="K742" s="87" t="s">
        <v>7090</v>
      </c>
      <c r="L742" s="87" t="s">
        <v>8683</v>
      </c>
      <c r="M742" s="56" t="s">
        <v>7091</v>
      </c>
      <c r="N742" s="87" t="s">
        <v>37</v>
      </c>
      <c r="O742" s="56" t="s">
        <v>9138</v>
      </c>
      <c r="P742" s="87">
        <v>2019</v>
      </c>
      <c r="Q742" s="87" t="s">
        <v>9139</v>
      </c>
      <c r="R742" s="87" t="s">
        <v>4359</v>
      </c>
    </row>
    <row r="743" spans="1:18">
      <c r="A743" s="87" t="s">
        <v>9291</v>
      </c>
      <c r="B743" s="87" t="s">
        <v>7088</v>
      </c>
      <c r="C743" s="87" t="s">
        <v>7089</v>
      </c>
      <c r="D743" s="150">
        <v>1718.4</v>
      </c>
      <c r="E743" s="150">
        <v>-131.22999999999999</v>
      </c>
      <c r="F743" s="150">
        <v>1587.17</v>
      </c>
      <c r="G743" s="150">
        <v>-11.93</v>
      </c>
      <c r="H743" s="151">
        <v>43678</v>
      </c>
      <c r="I743" s="87">
        <v>0</v>
      </c>
      <c r="J743" s="87" t="s">
        <v>782</v>
      </c>
      <c r="K743" s="87" t="s">
        <v>7090</v>
      </c>
      <c r="L743" s="87" t="s">
        <v>8683</v>
      </c>
      <c r="M743" s="56" t="s">
        <v>7091</v>
      </c>
      <c r="N743" s="87" t="s">
        <v>37</v>
      </c>
      <c r="O743" s="56" t="s">
        <v>9138</v>
      </c>
      <c r="P743" s="87">
        <v>2019</v>
      </c>
      <c r="Q743" s="87" t="s">
        <v>9139</v>
      </c>
      <c r="R743" s="87" t="s">
        <v>4359</v>
      </c>
    </row>
    <row r="744" spans="1:18">
      <c r="A744" s="87" t="s">
        <v>9292</v>
      </c>
      <c r="B744" s="87" t="s">
        <v>7088</v>
      </c>
      <c r="C744" s="87" t="s">
        <v>7089</v>
      </c>
      <c r="D744" s="150">
        <v>1718.4</v>
      </c>
      <c r="E744" s="150">
        <v>-131.22999999999999</v>
      </c>
      <c r="F744" s="150">
        <v>1587.17</v>
      </c>
      <c r="G744" s="150">
        <v>-11.93</v>
      </c>
      <c r="H744" s="151">
        <v>43678</v>
      </c>
      <c r="I744" s="87">
        <v>0</v>
      </c>
      <c r="J744" s="87" t="s">
        <v>782</v>
      </c>
      <c r="K744" s="87" t="s">
        <v>7090</v>
      </c>
      <c r="L744" s="87" t="s">
        <v>8683</v>
      </c>
      <c r="M744" s="56" t="s">
        <v>7091</v>
      </c>
      <c r="N744" s="87" t="s">
        <v>37</v>
      </c>
      <c r="O744" s="56" t="s">
        <v>9138</v>
      </c>
      <c r="P744" s="87">
        <v>2019</v>
      </c>
      <c r="Q744" s="87" t="s">
        <v>9139</v>
      </c>
      <c r="R744" s="87" t="s">
        <v>4359</v>
      </c>
    </row>
    <row r="745" spans="1:18">
      <c r="A745" s="87" t="s">
        <v>9293</v>
      </c>
      <c r="B745" s="87" t="s">
        <v>7088</v>
      </c>
      <c r="C745" s="87" t="s">
        <v>7089</v>
      </c>
      <c r="D745" s="150">
        <v>1718.4</v>
      </c>
      <c r="E745" s="150">
        <v>-131.22999999999999</v>
      </c>
      <c r="F745" s="150">
        <v>1587.17</v>
      </c>
      <c r="G745" s="150">
        <v>-11.93</v>
      </c>
      <c r="H745" s="151">
        <v>43678</v>
      </c>
      <c r="I745" s="87">
        <v>0</v>
      </c>
      <c r="J745" s="87" t="s">
        <v>782</v>
      </c>
      <c r="K745" s="87" t="s">
        <v>7090</v>
      </c>
      <c r="L745" s="87" t="s">
        <v>8683</v>
      </c>
      <c r="M745" s="56" t="s">
        <v>7091</v>
      </c>
      <c r="N745" s="87" t="s">
        <v>37</v>
      </c>
      <c r="O745" s="56" t="s">
        <v>9138</v>
      </c>
      <c r="P745" s="87">
        <v>2019</v>
      </c>
      <c r="Q745" s="87" t="s">
        <v>9139</v>
      </c>
      <c r="R745" s="87" t="s">
        <v>4359</v>
      </c>
    </row>
    <row r="746" spans="1:18">
      <c r="A746" s="87" t="s">
        <v>9294</v>
      </c>
      <c r="B746" s="87" t="s">
        <v>7088</v>
      </c>
      <c r="C746" s="87" t="s">
        <v>7089</v>
      </c>
      <c r="D746" s="150">
        <v>1718.4</v>
      </c>
      <c r="E746" s="150">
        <v>-131.22999999999999</v>
      </c>
      <c r="F746" s="150">
        <v>1587.17</v>
      </c>
      <c r="G746" s="150">
        <v>-11.93</v>
      </c>
      <c r="H746" s="151">
        <v>43678</v>
      </c>
      <c r="I746" s="87">
        <v>0</v>
      </c>
      <c r="J746" s="87" t="s">
        <v>782</v>
      </c>
      <c r="K746" s="87" t="s">
        <v>7090</v>
      </c>
      <c r="L746" s="87" t="s">
        <v>8683</v>
      </c>
      <c r="M746" s="56" t="s">
        <v>7091</v>
      </c>
      <c r="N746" s="87" t="s">
        <v>37</v>
      </c>
      <c r="O746" s="56" t="s">
        <v>9138</v>
      </c>
      <c r="P746" s="87">
        <v>2019</v>
      </c>
      <c r="Q746" s="87" t="s">
        <v>9139</v>
      </c>
      <c r="R746" s="87" t="s">
        <v>4359</v>
      </c>
    </row>
    <row r="747" spans="1:18">
      <c r="A747" s="87" t="s">
        <v>9295</v>
      </c>
      <c r="B747" s="87" t="s">
        <v>7088</v>
      </c>
      <c r="C747" s="87" t="s">
        <v>7089</v>
      </c>
      <c r="D747" s="150">
        <v>1718.4</v>
      </c>
      <c r="E747" s="150">
        <v>-131.22999999999999</v>
      </c>
      <c r="F747" s="150">
        <v>1587.17</v>
      </c>
      <c r="G747" s="150">
        <v>-11.93</v>
      </c>
      <c r="H747" s="151">
        <v>43678</v>
      </c>
      <c r="I747" s="87">
        <v>0</v>
      </c>
      <c r="J747" s="87" t="s">
        <v>782</v>
      </c>
      <c r="K747" s="87" t="s">
        <v>7090</v>
      </c>
      <c r="L747" s="87" t="s">
        <v>8683</v>
      </c>
      <c r="M747" s="56" t="s">
        <v>7091</v>
      </c>
      <c r="N747" s="87" t="s">
        <v>37</v>
      </c>
      <c r="O747" s="56" t="s">
        <v>9138</v>
      </c>
      <c r="P747" s="87">
        <v>2019</v>
      </c>
      <c r="Q747" s="87" t="s">
        <v>9139</v>
      </c>
      <c r="R747" s="87" t="s">
        <v>4359</v>
      </c>
    </row>
    <row r="748" spans="1:18">
      <c r="A748" s="87" t="s">
        <v>9296</v>
      </c>
      <c r="B748" s="87" t="s">
        <v>7088</v>
      </c>
      <c r="C748" s="87" t="s">
        <v>7089</v>
      </c>
      <c r="D748" s="150">
        <v>1460.4</v>
      </c>
      <c r="E748" s="150">
        <v>-111.54</v>
      </c>
      <c r="F748" s="150">
        <v>1348.86</v>
      </c>
      <c r="G748" s="150">
        <v>-10.14</v>
      </c>
      <c r="H748" s="151">
        <v>43678</v>
      </c>
      <c r="I748" s="87">
        <v>0</v>
      </c>
      <c r="J748" s="87" t="s">
        <v>351</v>
      </c>
      <c r="K748" s="87" t="s">
        <v>7090</v>
      </c>
      <c r="L748" s="87" t="s">
        <v>7742</v>
      </c>
      <c r="M748" s="56" t="s">
        <v>7091</v>
      </c>
      <c r="N748" s="87" t="s">
        <v>31</v>
      </c>
      <c r="O748" s="56" t="s">
        <v>9138</v>
      </c>
      <c r="P748" s="87">
        <v>2019</v>
      </c>
      <c r="Q748" s="87" t="s">
        <v>9139</v>
      </c>
      <c r="R748" s="87" t="s">
        <v>4359</v>
      </c>
    </row>
    <row r="749" spans="1:18">
      <c r="A749" s="87" t="s">
        <v>9297</v>
      </c>
      <c r="B749" s="87" t="s">
        <v>7088</v>
      </c>
      <c r="C749" s="87" t="s">
        <v>7089</v>
      </c>
      <c r="D749" s="150">
        <v>1460.4</v>
      </c>
      <c r="E749" s="150">
        <v>-111.54</v>
      </c>
      <c r="F749" s="150">
        <v>1348.86</v>
      </c>
      <c r="G749" s="150">
        <v>-10.14</v>
      </c>
      <c r="H749" s="151">
        <v>43678</v>
      </c>
      <c r="I749" s="87">
        <v>0</v>
      </c>
      <c r="J749" s="87" t="s">
        <v>351</v>
      </c>
      <c r="K749" s="87" t="s">
        <v>7090</v>
      </c>
      <c r="L749" s="87" t="s">
        <v>7742</v>
      </c>
      <c r="M749" s="56" t="s">
        <v>7091</v>
      </c>
      <c r="N749" s="87" t="s">
        <v>31</v>
      </c>
      <c r="O749" s="56" t="s">
        <v>9138</v>
      </c>
      <c r="P749" s="87">
        <v>2019</v>
      </c>
      <c r="Q749" s="87" t="s">
        <v>9139</v>
      </c>
      <c r="R749" s="87" t="s">
        <v>4359</v>
      </c>
    </row>
    <row r="750" spans="1:18">
      <c r="A750" s="87" t="s">
        <v>9298</v>
      </c>
      <c r="B750" s="87" t="s">
        <v>7088</v>
      </c>
      <c r="C750" s="87" t="s">
        <v>7089</v>
      </c>
      <c r="D750" s="150">
        <v>1460.4</v>
      </c>
      <c r="E750" s="150">
        <v>-111.54</v>
      </c>
      <c r="F750" s="150">
        <v>1348.86</v>
      </c>
      <c r="G750" s="150">
        <v>-10.14</v>
      </c>
      <c r="H750" s="151">
        <v>43678</v>
      </c>
      <c r="I750" s="87">
        <v>0</v>
      </c>
      <c r="J750" s="87" t="s">
        <v>351</v>
      </c>
      <c r="K750" s="87" t="s">
        <v>7090</v>
      </c>
      <c r="L750" s="87" t="s">
        <v>7742</v>
      </c>
      <c r="M750" s="56" t="s">
        <v>7091</v>
      </c>
      <c r="N750" s="87" t="s">
        <v>31</v>
      </c>
      <c r="O750" s="56" t="s">
        <v>9138</v>
      </c>
      <c r="P750" s="87">
        <v>2019</v>
      </c>
      <c r="Q750" s="87" t="s">
        <v>9139</v>
      </c>
      <c r="R750" s="87" t="s">
        <v>4359</v>
      </c>
    </row>
    <row r="751" spans="1:18">
      <c r="A751" s="87" t="s">
        <v>9299</v>
      </c>
      <c r="B751" s="87" t="s">
        <v>7088</v>
      </c>
      <c r="C751" s="87" t="s">
        <v>7089</v>
      </c>
      <c r="D751" s="150">
        <v>1460.4</v>
      </c>
      <c r="E751" s="150">
        <v>-111.54</v>
      </c>
      <c r="F751" s="150">
        <v>1348.86</v>
      </c>
      <c r="G751" s="150">
        <v>-10.14</v>
      </c>
      <c r="H751" s="151">
        <v>43678</v>
      </c>
      <c r="I751" s="87">
        <v>0</v>
      </c>
      <c r="J751" s="87" t="s">
        <v>351</v>
      </c>
      <c r="K751" s="87" t="s">
        <v>7090</v>
      </c>
      <c r="L751" s="87" t="s">
        <v>7742</v>
      </c>
      <c r="M751" s="56" t="s">
        <v>7091</v>
      </c>
      <c r="N751" s="87" t="s">
        <v>31</v>
      </c>
      <c r="O751" s="56" t="s">
        <v>9138</v>
      </c>
      <c r="P751" s="87">
        <v>2019</v>
      </c>
      <c r="Q751" s="87" t="s">
        <v>9139</v>
      </c>
      <c r="R751" s="87" t="s">
        <v>4359</v>
      </c>
    </row>
    <row r="752" spans="1:18">
      <c r="A752" s="87" t="s">
        <v>9300</v>
      </c>
      <c r="B752" s="87" t="s">
        <v>7088</v>
      </c>
      <c r="C752" s="87" t="s">
        <v>7089</v>
      </c>
      <c r="D752" s="150">
        <v>1460.4</v>
      </c>
      <c r="E752" s="150">
        <v>-111.54</v>
      </c>
      <c r="F752" s="150">
        <v>1348.86</v>
      </c>
      <c r="G752" s="150">
        <v>-10.14</v>
      </c>
      <c r="H752" s="151">
        <v>43678</v>
      </c>
      <c r="I752" s="87">
        <v>0</v>
      </c>
      <c r="J752" s="87" t="s">
        <v>351</v>
      </c>
      <c r="K752" s="87" t="s">
        <v>7090</v>
      </c>
      <c r="L752" s="87" t="s">
        <v>7742</v>
      </c>
      <c r="M752" s="56" t="s">
        <v>7091</v>
      </c>
      <c r="N752" s="87" t="s">
        <v>31</v>
      </c>
      <c r="O752" s="56" t="s">
        <v>9138</v>
      </c>
      <c r="P752" s="87">
        <v>2019</v>
      </c>
      <c r="Q752" s="87" t="s">
        <v>9139</v>
      </c>
      <c r="R752" s="87" t="s">
        <v>4359</v>
      </c>
    </row>
    <row r="753" spans="1:18">
      <c r="A753" s="87" t="s">
        <v>9301</v>
      </c>
      <c r="B753" s="87" t="s">
        <v>7088</v>
      </c>
      <c r="C753" s="87" t="s">
        <v>7089</v>
      </c>
      <c r="D753" s="150">
        <v>1460.4</v>
      </c>
      <c r="E753" s="150">
        <v>-111.54</v>
      </c>
      <c r="F753" s="150">
        <v>1348.86</v>
      </c>
      <c r="G753" s="150">
        <v>-10.14</v>
      </c>
      <c r="H753" s="151">
        <v>43678</v>
      </c>
      <c r="I753" s="87">
        <v>0</v>
      </c>
      <c r="J753" s="87" t="s">
        <v>351</v>
      </c>
      <c r="K753" s="87" t="s">
        <v>7090</v>
      </c>
      <c r="L753" s="87" t="s">
        <v>7742</v>
      </c>
      <c r="M753" s="56" t="s">
        <v>7091</v>
      </c>
      <c r="N753" s="87" t="s">
        <v>31</v>
      </c>
      <c r="O753" s="56" t="s">
        <v>9138</v>
      </c>
      <c r="P753" s="87">
        <v>2019</v>
      </c>
      <c r="Q753" s="87" t="s">
        <v>9139</v>
      </c>
      <c r="R753" s="87" t="s">
        <v>4359</v>
      </c>
    </row>
    <row r="754" spans="1:18">
      <c r="A754" s="87" t="s">
        <v>9302</v>
      </c>
      <c r="B754" s="87" t="s">
        <v>7088</v>
      </c>
      <c r="C754" s="87" t="s">
        <v>7089</v>
      </c>
      <c r="D754" s="150">
        <v>1460.4</v>
      </c>
      <c r="E754" s="150">
        <v>-111.54</v>
      </c>
      <c r="F754" s="150">
        <v>1348.86</v>
      </c>
      <c r="G754" s="150">
        <v>-10.14</v>
      </c>
      <c r="H754" s="151">
        <v>43678</v>
      </c>
      <c r="I754" s="87">
        <v>0</v>
      </c>
      <c r="J754" s="87" t="s">
        <v>351</v>
      </c>
      <c r="K754" s="87" t="s">
        <v>7090</v>
      </c>
      <c r="L754" s="87" t="s">
        <v>7742</v>
      </c>
      <c r="M754" s="56" t="s">
        <v>7091</v>
      </c>
      <c r="N754" s="87" t="s">
        <v>31</v>
      </c>
      <c r="O754" s="56" t="s">
        <v>9138</v>
      </c>
      <c r="P754" s="87">
        <v>2019</v>
      </c>
      <c r="Q754" s="87" t="s">
        <v>9139</v>
      </c>
      <c r="R754" s="87" t="s">
        <v>4359</v>
      </c>
    </row>
    <row r="755" spans="1:18">
      <c r="A755" s="87" t="s">
        <v>9303</v>
      </c>
      <c r="B755" s="87" t="s">
        <v>7088</v>
      </c>
      <c r="C755" s="87" t="s">
        <v>7089</v>
      </c>
      <c r="D755" s="150">
        <v>1460.4</v>
      </c>
      <c r="E755" s="150">
        <v>-111.54</v>
      </c>
      <c r="F755" s="150">
        <v>1348.86</v>
      </c>
      <c r="G755" s="150">
        <v>-10.14</v>
      </c>
      <c r="H755" s="151">
        <v>43678</v>
      </c>
      <c r="I755" s="87">
        <v>0</v>
      </c>
      <c r="J755" s="87" t="s">
        <v>351</v>
      </c>
      <c r="K755" s="87" t="s">
        <v>7090</v>
      </c>
      <c r="L755" s="87" t="s">
        <v>7742</v>
      </c>
      <c r="M755" s="56" t="s">
        <v>7091</v>
      </c>
      <c r="N755" s="87" t="s">
        <v>31</v>
      </c>
      <c r="O755" s="56" t="s">
        <v>9138</v>
      </c>
      <c r="P755" s="87">
        <v>2019</v>
      </c>
      <c r="Q755" s="87" t="s">
        <v>9139</v>
      </c>
      <c r="R755" s="87" t="s">
        <v>4359</v>
      </c>
    </row>
    <row r="756" spans="1:18">
      <c r="A756" s="87" t="s">
        <v>9304</v>
      </c>
      <c r="B756" s="87" t="s">
        <v>7088</v>
      </c>
      <c r="C756" s="87" t="s">
        <v>7089</v>
      </c>
      <c r="D756" s="150">
        <v>1460.4</v>
      </c>
      <c r="E756" s="150">
        <v>-111.54</v>
      </c>
      <c r="F756" s="150">
        <v>1348.86</v>
      </c>
      <c r="G756" s="150">
        <v>-10.14</v>
      </c>
      <c r="H756" s="151">
        <v>43678</v>
      </c>
      <c r="I756" s="87">
        <v>0</v>
      </c>
      <c r="J756" s="87" t="s">
        <v>351</v>
      </c>
      <c r="K756" s="87" t="s">
        <v>7090</v>
      </c>
      <c r="L756" s="87" t="s">
        <v>7742</v>
      </c>
      <c r="M756" s="56" t="s">
        <v>7091</v>
      </c>
      <c r="N756" s="87" t="s">
        <v>31</v>
      </c>
      <c r="O756" s="56" t="s">
        <v>9138</v>
      </c>
      <c r="P756" s="87">
        <v>2019</v>
      </c>
      <c r="Q756" s="87" t="s">
        <v>9139</v>
      </c>
      <c r="R756" s="87" t="s">
        <v>4359</v>
      </c>
    </row>
    <row r="757" spans="1:18">
      <c r="A757" s="87" t="s">
        <v>9305</v>
      </c>
      <c r="B757" s="87" t="s">
        <v>7088</v>
      </c>
      <c r="C757" s="87" t="s">
        <v>7089</v>
      </c>
      <c r="D757" s="150">
        <v>1460.4</v>
      </c>
      <c r="E757" s="150">
        <v>-111.54</v>
      </c>
      <c r="F757" s="150">
        <v>1348.86</v>
      </c>
      <c r="G757" s="150">
        <v>-10.14</v>
      </c>
      <c r="H757" s="151">
        <v>43678</v>
      </c>
      <c r="I757" s="87">
        <v>0</v>
      </c>
      <c r="J757" s="87" t="s">
        <v>351</v>
      </c>
      <c r="K757" s="87" t="s">
        <v>7090</v>
      </c>
      <c r="L757" s="87" t="s">
        <v>7742</v>
      </c>
      <c r="M757" s="56" t="s">
        <v>7091</v>
      </c>
      <c r="N757" s="87" t="s">
        <v>31</v>
      </c>
      <c r="O757" s="56" t="s">
        <v>9138</v>
      </c>
      <c r="P757" s="87">
        <v>2019</v>
      </c>
      <c r="Q757" s="87" t="s">
        <v>9139</v>
      </c>
      <c r="R757" s="87" t="s">
        <v>4359</v>
      </c>
    </row>
    <row r="758" spans="1:18">
      <c r="A758" s="87" t="s">
        <v>9306</v>
      </c>
      <c r="B758" s="87" t="s">
        <v>7088</v>
      </c>
      <c r="C758" s="87" t="s">
        <v>7089</v>
      </c>
      <c r="D758" s="150">
        <v>1460.4</v>
      </c>
      <c r="E758" s="150">
        <v>-111.54</v>
      </c>
      <c r="F758" s="150">
        <v>1348.86</v>
      </c>
      <c r="G758" s="150">
        <v>-10.14</v>
      </c>
      <c r="H758" s="151">
        <v>43678</v>
      </c>
      <c r="I758" s="87">
        <v>0</v>
      </c>
      <c r="J758" s="87" t="s">
        <v>351</v>
      </c>
      <c r="K758" s="87" t="s">
        <v>7090</v>
      </c>
      <c r="L758" s="87" t="s">
        <v>7742</v>
      </c>
      <c r="M758" s="56" t="s">
        <v>7091</v>
      </c>
      <c r="N758" s="87" t="s">
        <v>31</v>
      </c>
      <c r="O758" s="56" t="s">
        <v>9138</v>
      </c>
      <c r="P758" s="87">
        <v>2019</v>
      </c>
      <c r="Q758" s="87" t="s">
        <v>9139</v>
      </c>
      <c r="R758" s="87" t="s">
        <v>4359</v>
      </c>
    </row>
    <row r="759" spans="1:18">
      <c r="A759" s="87" t="s">
        <v>9307</v>
      </c>
      <c r="B759" s="87" t="s">
        <v>7088</v>
      </c>
      <c r="C759" s="87" t="s">
        <v>7089</v>
      </c>
      <c r="D759" s="150">
        <v>1460.4</v>
      </c>
      <c r="E759" s="150">
        <v>-111.54</v>
      </c>
      <c r="F759" s="150">
        <v>1348.86</v>
      </c>
      <c r="G759" s="150">
        <v>-10.14</v>
      </c>
      <c r="H759" s="151">
        <v>43678</v>
      </c>
      <c r="I759" s="87">
        <v>0</v>
      </c>
      <c r="J759" s="87" t="s">
        <v>351</v>
      </c>
      <c r="K759" s="87" t="s">
        <v>7090</v>
      </c>
      <c r="L759" s="87" t="s">
        <v>7742</v>
      </c>
      <c r="M759" s="56" t="s">
        <v>7091</v>
      </c>
      <c r="N759" s="87" t="s">
        <v>31</v>
      </c>
      <c r="O759" s="56" t="s">
        <v>9138</v>
      </c>
      <c r="P759" s="87">
        <v>2019</v>
      </c>
      <c r="Q759" s="87" t="s">
        <v>9139</v>
      </c>
      <c r="R759" s="87" t="s">
        <v>4359</v>
      </c>
    </row>
    <row r="760" spans="1:18">
      <c r="A760" s="87" t="s">
        <v>9308</v>
      </c>
      <c r="B760" s="87" t="s">
        <v>7088</v>
      </c>
      <c r="C760" s="87" t="s">
        <v>7089</v>
      </c>
      <c r="D760" s="150">
        <v>1460.4</v>
      </c>
      <c r="E760" s="150">
        <v>-111.54</v>
      </c>
      <c r="F760" s="150">
        <v>1348.86</v>
      </c>
      <c r="G760" s="150">
        <v>-10.14</v>
      </c>
      <c r="H760" s="151">
        <v>43678</v>
      </c>
      <c r="I760" s="87">
        <v>0</v>
      </c>
      <c r="J760" s="87" t="s">
        <v>351</v>
      </c>
      <c r="K760" s="87" t="s">
        <v>7090</v>
      </c>
      <c r="L760" s="87" t="s">
        <v>7742</v>
      </c>
      <c r="M760" s="56" t="s">
        <v>7091</v>
      </c>
      <c r="N760" s="87" t="s">
        <v>31</v>
      </c>
      <c r="O760" s="56" t="s">
        <v>9138</v>
      </c>
      <c r="P760" s="87">
        <v>2019</v>
      </c>
      <c r="Q760" s="87" t="s">
        <v>9139</v>
      </c>
      <c r="R760" s="87" t="s">
        <v>4359</v>
      </c>
    </row>
    <row r="761" spans="1:18">
      <c r="A761" s="87" t="s">
        <v>9309</v>
      </c>
      <c r="B761" s="87" t="s">
        <v>7088</v>
      </c>
      <c r="C761" s="87" t="s">
        <v>7089</v>
      </c>
      <c r="D761" s="150">
        <v>1460.4</v>
      </c>
      <c r="E761" s="150">
        <v>-111.54</v>
      </c>
      <c r="F761" s="150">
        <v>1348.86</v>
      </c>
      <c r="G761" s="150">
        <v>-10.14</v>
      </c>
      <c r="H761" s="151">
        <v>43678</v>
      </c>
      <c r="I761" s="87">
        <v>0</v>
      </c>
      <c r="J761" s="87" t="s">
        <v>351</v>
      </c>
      <c r="K761" s="87" t="s">
        <v>7090</v>
      </c>
      <c r="L761" s="87" t="s">
        <v>7742</v>
      </c>
      <c r="M761" s="56" t="s">
        <v>7091</v>
      </c>
      <c r="N761" s="87" t="s">
        <v>31</v>
      </c>
      <c r="O761" s="56" t="s">
        <v>9138</v>
      </c>
      <c r="P761" s="87">
        <v>2019</v>
      </c>
      <c r="Q761" s="87" t="s">
        <v>9139</v>
      </c>
      <c r="R761" s="87" t="s">
        <v>4359</v>
      </c>
    </row>
    <row r="762" spans="1:18">
      <c r="A762" s="87" t="s">
        <v>9310</v>
      </c>
      <c r="B762" s="87" t="s">
        <v>7088</v>
      </c>
      <c r="C762" s="87" t="s">
        <v>7089</v>
      </c>
      <c r="D762" s="150">
        <v>1460.4</v>
      </c>
      <c r="E762" s="150">
        <v>-111.54</v>
      </c>
      <c r="F762" s="150">
        <v>1348.86</v>
      </c>
      <c r="G762" s="150">
        <v>-10.14</v>
      </c>
      <c r="H762" s="151">
        <v>43678</v>
      </c>
      <c r="I762" s="87">
        <v>0</v>
      </c>
      <c r="J762" s="87" t="s">
        <v>351</v>
      </c>
      <c r="K762" s="87" t="s">
        <v>7090</v>
      </c>
      <c r="L762" s="87" t="s">
        <v>7742</v>
      </c>
      <c r="M762" s="56" t="s">
        <v>7091</v>
      </c>
      <c r="N762" s="87" t="s">
        <v>31</v>
      </c>
      <c r="O762" s="56" t="s">
        <v>9138</v>
      </c>
      <c r="P762" s="87">
        <v>2019</v>
      </c>
      <c r="Q762" s="87" t="s">
        <v>9139</v>
      </c>
      <c r="R762" s="87" t="s">
        <v>4359</v>
      </c>
    </row>
    <row r="763" spans="1:18">
      <c r="A763" s="87" t="s">
        <v>9311</v>
      </c>
      <c r="B763" s="87" t="s">
        <v>7088</v>
      </c>
      <c r="C763" s="87" t="s">
        <v>7089</v>
      </c>
      <c r="D763" s="150">
        <v>1460.4</v>
      </c>
      <c r="E763" s="150">
        <v>-111.54</v>
      </c>
      <c r="F763" s="150">
        <v>1348.86</v>
      </c>
      <c r="G763" s="150">
        <v>-10.14</v>
      </c>
      <c r="H763" s="151">
        <v>43678</v>
      </c>
      <c r="I763" s="87">
        <v>0</v>
      </c>
      <c r="J763" s="87" t="s">
        <v>351</v>
      </c>
      <c r="K763" s="87" t="s">
        <v>7090</v>
      </c>
      <c r="L763" s="87" t="s">
        <v>7742</v>
      </c>
      <c r="M763" s="56" t="s">
        <v>7091</v>
      </c>
      <c r="N763" s="87" t="s">
        <v>31</v>
      </c>
      <c r="O763" s="56" t="s">
        <v>9138</v>
      </c>
      <c r="P763" s="87">
        <v>2019</v>
      </c>
      <c r="Q763" s="87" t="s">
        <v>9139</v>
      </c>
      <c r="R763" s="87" t="s">
        <v>4359</v>
      </c>
    </row>
    <row r="764" spans="1:18">
      <c r="A764" s="87" t="s">
        <v>9312</v>
      </c>
      <c r="B764" s="87" t="s">
        <v>7088</v>
      </c>
      <c r="C764" s="87" t="s">
        <v>7089</v>
      </c>
      <c r="D764" s="150">
        <v>1460.4</v>
      </c>
      <c r="E764" s="150">
        <v>-111.54</v>
      </c>
      <c r="F764" s="150">
        <v>1348.86</v>
      </c>
      <c r="G764" s="150">
        <v>-10.14</v>
      </c>
      <c r="H764" s="151">
        <v>43678</v>
      </c>
      <c r="I764" s="87">
        <v>0</v>
      </c>
      <c r="J764" s="87" t="s">
        <v>351</v>
      </c>
      <c r="K764" s="87" t="s">
        <v>7090</v>
      </c>
      <c r="L764" s="87" t="s">
        <v>7742</v>
      </c>
      <c r="M764" s="56" t="s">
        <v>7091</v>
      </c>
      <c r="N764" s="87" t="s">
        <v>31</v>
      </c>
      <c r="O764" s="56" t="s">
        <v>9138</v>
      </c>
      <c r="P764" s="87">
        <v>2019</v>
      </c>
      <c r="Q764" s="87" t="s">
        <v>9139</v>
      </c>
      <c r="R764" s="87" t="s">
        <v>4359</v>
      </c>
    </row>
    <row r="765" spans="1:18">
      <c r="A765" s="87" t="s">
        <v>9313</v>
      </c>
      <c r="B765" s="87" t="s">
        <v>7088</v>
      </c>
      <c r="C765" s="87" t="s">
        <v>7089</v>
      </c>
      <c r="D765" s="150">
        <v>1460.4</v>
      </c>
      <c r="E765" s="150">
        <v>-111.54</v>
      </c>
      <c r="F765" s="150">
        <v>1348.86</v>
      </c>
      <c r="G765" s="150">
        <v>-10.14</v>
      </c>
      <c r="H765" s="151">
        <v>43678</v>
      </c>
      <c r="I765" s="87">
        <v>0</v>
      </c>
      <c r="J765" s="87" t="s">
        <v>351</v>
      </c>
      <c r="K765" s="87" t="s">
        <v>7090</v>
      </c>
      <c r="L765" s="87" t="s">
        <v>7742</v>
      </c>
      <c r="M765" s="56" t="s">
        <v>7091</v>
      </c>
      <c r="N765" s="87" t="s">
        <v>31</v>
      </c>
      <c r="O765" s="56" t="s">
        <v>9138</v>
      </c>
      <c r="P765" s="87">
        <v>2019</v>
      </c>
      <c r="Q765" s="87" t="s">
        <v>9139</v>
      </c>
      <c r="R765" s="87" t="s">
        <v>4359</v>
      </c>
    </row>
    <row r="766" spans="1:18">
      <c r="A766" s="87" t="s">
        <v>9314</v>
      </c>
      <c r="B766" s="87" t="s">
        <v>7088</v>
      </c>
      <c r="C766" s="87" t="s">
        <v>7089</v>
      </c>
      <c r="D766" s="150">
        <v>1460.4</v>
      </c>
      <c r="E766" s="150">
        <v>-111.54</v>
      </c>
      <c r="F766" s="150">
        <v>1348.86</v>
      </c>
      <c r="G766" s="150">
        <v>-10.14</v>
      </c>
      <c r="H766" s="151">
        <v>43678</v>
      </c>
      <c r="I766" s="87">
        <v>0</v>
      </c>
      <c r="J766" s="87" t="s">
        <v>351</v>
      </c>
      <c r="K766" s="87" t="s">
        <v>7090</v>
      </c>
      <c r="L766" s="87" t="s">
        <v>7742</v>
      </c>
      <c r="M766" s="56" t="s">
        <v>7091</v>
      </c>
      <c r="N766" s="87" t="s">
        <v>31</v>
      </c>
      <c r="O766" s="56" t="s">
        <v>9138</v>
      </c>
      <c r="P766" s="87">
        <v>2019</v>
      </c>
      <c r="Q766" s="87" t="s">
        <v>9139</v>
      </c>
      <c r="R766" s="87" t="s">
        <v>4359</v>
      </c>
    </row>
    <row r="767" spans="1:18">
      <c r="A767" s="87" t="s">
        <v>9315</v>
      </c>
      <c r="B767" s="87" t="s">
        <v>7088</v>
      </c>
      <c r="C767" s="87" t="s">
        <v>7089</v>
      </c>
      <c r="D767" s="150">
        <v>1460.4</v>
      </c>
      <c r="E767" s="150">
        <v>-111.54</v>
      </c>
      <c r="F767" s="150">
        <v>1348.86</v>
      </c>
      <c r="G767" s="150">
        <v>-10.14</v>
      </c>
      <c r="H767" s="151">
        <v>43678</v>
      </c>
      <c r="I767" s="87">
        <v>0</v>
      </c>
      <c r="J767" s="87" t="s">
        <v>351</v>
      </c>
      <c r="K767" s="87" t="s">
        <v>7090</v>
      </c>
      <c r="L767" s="87" t="s">
        <v>7742</v>
      </c>
      <c r="M767" s="56" t="s">
        <v>7091</v>
      </c>
      <c r="N767" s="87" t="s">
        <v>31</v>
      </c>
      <c r="O767" s="56" t="s">
        <v>9138</v>
      </c>
      <c r="P767" s="87">
        <v>2019</v>
      </c>
      <c r="Q767" s="87" t="s">
        <v>9139</v>
      </c>
      <c r="R767" s="87" t="s">
        <v>4359</v>
      </c>
    </row>
    <row r="768" spans="1:18">
      <c r="A768" s="87" t="s">
        <v>9316</v>
      </c>
      <c r="B768" s="87" t="s">
        <v>7088</v>
      </c>
      <c r="C768" s="87" t="s">
        <v>7089</v>
      </c>
      <c r="D768" s="150">
        <v>1460.4</v>
      </c>
      <c r="E768" s="150">
        <v>-111.54</v>
      </c>
      <c r="F768" s="150">
        <v>1348.86</v>
      </c>
      <c r="G768" s="150">
        <v>-10.14</v>
      </c>
      <c r="H768" s="151">
        <v>43678</v>
      </c>
      <c r="I768" s="87">
        <v>0</v>
      </c>
      <c r="J768" s="87" t="s">
        <v>351</v>
      </c>
      <c r="K768" s="87" t="s">
        <v>7090</v>
      </c>
      <c r="L768" s="87" t="s">
        <v>7742</v>
      </c>
      <c r="M768" s="56" t="s">
        <v>7091</v>
      </c>
      <c r="N768" s="87" t="s">
        <v>31</v>
      </c>
      <c r="O768" s="56" t="s">
        <v>9138</v>
      </c>
      <c r="P768" s="87">
        <v>2019</v>
      </c>
      <c r="Q768" s="87" t="s">
        <v>9139</v>
      </c>
      <c r="R768" s="87" t="s">
        <v>4359</v>
      </c>
    </row>
    <row r="769" spans="1:18">
      <c r="A769" s="87" t="s">
        <v>9317</v>
      </c>
      <c r="B769" s="87" t="s">
        <v>7088</v>
      </c>
      <c r="C769" s="87" t="s">
        <v>7089</v>
      </c>
      <c r="D769" s="150">
        <v>1460.4</v>
      </c>
      <c r="E769" s="150">
        <v>-111.54</v>
      </c>
      <c r="F769" s="150">
        <v>1348.86</v>
      </c>
      <c r="G769" s="150">
        <v>-10.14</v>
      </c>
      <c r="H769" s="151">
        <v>43678</v>
      </c>
      <c r="I769" s="87">
        <v>0</v>
      </c>
      <c r="J769" s="87" t="s">
        <v>351</v>
      </c>
      <c r="K769" s="87" t="s">
        <v>7090</v>
      </c>
      <c r="L769" s="87" t="s">
        <v>7742</v>
      </c>
      <c r="M769" s="56" t="s">
        <v>7091</v>
      </c>
      <c r="N769" s="87" t="s">
        <v>31</v>
      </c>
      <c r="O769" s="56" t="s">
        <v>9138</v>
      </c>
      <c r="P769" s="87">
        <v>2019</v>
      </c>
      <c r="Q769" s="87" t="s">
        <v>9139</v>
      </c>
      <c r="R769" s="87" t="s">
        <v>4359</v>
      </c>
    </row>
    <row r="770" spans="1:18">
      <c r="A770" s="87" t="s">
        <v>9318</v>
      </c>
      <c r="B770" s="87" t="s">
        <v>7088</v>
      </c>
      <c r="C770" s="87" t="s">
        <v>7089</v>
      </c>
      <c r="D770" s="150">
        <v>1460.4</v>
      </c>
      <c r="E770" s="150">
        <v>-111.54</v>
      </c>
      <c r="F770" s="150">
        <v>1348.86</v>
      </c>
      <c r="G770" s="150">
        <v>-10.14</v>
      </c>
      <c r="H770" s="151">
        <v>43678</v>
      </c>
      <c r="I770" s="87">
        <v>0</v>
      </c>
      <c r="J770" s="87" t="s">
        <v>351</v>
      </c>
      <c r="K770" s="87" t="s">
        <v>7090</v>
      </c>
      <c r="L770" s="87" t="s">
        <v>7742</v>
      </c>
      <c r="M770" s="56" t="s">
        <v>7091</v>
      </c>
      <c r="N770" s="87" t="s">
        <v>31</v>
      </c>
      <c r="O770" s="56" t="s">
        <v>9138</v>
      </c>
      <c r="P770" s="87">
        <v>2019</v>
      </c>
      <c r="Q770" s="87" t="s">
        <v>9139</v>
      </c>
      <c r="R770" s="87" t="s">
        <v>4359</v>
      </c>
    </row>
    <row r="771" spans="1:18">
      <c r="A771" s="87" t="s">
        <v>9319</v>
      </c>
      <c r="B771" s="87" t="s">
        <v>7088</v>
      </c>
      <c r="C771" s="87" t="s">
        <v>7089</v>
      </c>
      <c r="D771" s="150">
        <v>1460.4</v>
      </c>
      <c r="E771" s="150">
        <v>-111.54</v>
      </c>
      <c r="F771" s="150">
        <v>1348.86</v>
      </c>
      <c r="G771" s="150">
        <v>-10.14</v>
      </c>
      <c r="H771" s="151">
        <v>43678</v>
      </c>
      <c r="I771" s="87">
        <v>0</v>
      </c>
      <c r="J771" s="87" t="s">
        <v>351</v>
      </c>
      <c r="K771" s="87" t="s">
        <v>7090</v>
      </c>
      <c r="L771" s="87" t="s">
        <v>7742</v>
      </c>
      <c r="M771" s="56" t="s">
        <v>7091</v>
      </c>
      <c r="N771" s="87" t="s">
        <v>31</v>
      </c>
      <c r="O771" s="56" t="s">
        <v>9138</v>
      </c>
      <c r="P771" s="87">
        <v>2019</v>
      </c>
      <c r="Q771" s="87" t="s">
        <v>9139</v>
      </c>
      <c r="R771" s="87" t="s">
        <v>4359</v>
      </c>
    </row>
    <row r="772" spans="1:18">
      <c r="A772" s="87" t="s">
        <v>9320</v>
      </c>
      <c r="B772" s="87" t="s">
        <v>7088</v>
      </c>
      <c r="C772" s="87" t="s">
        <v>7089</v>
      </c>
      <c r="D772" s="150">
        <v>1460.4</v>
      </c>
      <c r="E772" s="150">
        <v>-111.54</v>
      </c>
      <c r="F772" s="150">
        <v>1348.86</v>
      </c>
      <c r="G772" s="150">
        <v>-10.14</v>
      </c>
      <c r="H772" s="151">
        <v>43678</v>
      </c>
      <c r="I772" s="87">
        <v>0</v>
      </c>
      <c r="J772" s="87" t="s">
        <v>351</v>
      </c>
      <c r="K772" s="87" t="s">
        <v>7090</v>
      </c>
      <c r="L772" s="87" t="s">
        <v>7742</v>
      </c>
      <c r="M772" s="56" t="s">
        <v>7091</v>
      </c>
      <c r="N772" s="87" t="s">
        <v>31</v>
      </c>
      <c r="O772" s="56" t="s">
        <v>9138</v>
      </c>
      <c r="P772" s="87">
        <v>2019</v>
      </c>
      <c r="Q772" s="87" t="s">
        <v>9139</v>
      </c>
      <c r="R772" s="87" t="s">
        <v>4359</v>
      </c>
    </row>
    <row r="773" spans="1:18">
      <c r="A773" s="87" t="s">
        <v>9321</v>
      </c>
      <c r="B773" s="87" t="s">
        <v>7088</v>
      </c>
      <c r="C773" s="87" t="s">
        <v>7089</v>
      </c>
      <c r="D773" s="150">
        <v>1460.4</v>
      </c>
      <c r="E773" s="150">
        <v>-111.54</v>
      </c>
      <c r="F773" s="150">
        <v>1348.86</v>
      </c>
      <c r="G773" s="150">
        <v>-10.14</v>
      </c>
      <c r="H773" s="151">
        <v>43678</v>
      </c>
      <c r="I773" s="87">
        <v>0</v>
      </c>
      <c r="J773" s="87" t="s">
        <v>351</v>
      </c>
      <c r="K773" s="87" t="s">
        <v>7090</v>
      </c>
      <c r="L773" s="87" t="s">
        <v>7742</v>
      </c>
      <c r="M773" s="56" t="s">
        <v>7091</v>
      </c>
      <c r="N773" s="87" t="s">
        <v>31</v>
      </c>
      <c r="O773" s="56" t="s">
        <v>9138</v>
      </c>
      <c r="P773" s="87">
        <v>2019</v>
      </c>
      <c r="Q773" s="87" t="s">
        <v>9139</v>
      </c>
      <c r="R773" s="87" t="s">
        <v>4359</v>
      </c>
    </row>
    <row r="774" spans="1:18">
      <c r="A774" s="87" t="s">
        <v>9322</v>
      </c>
      <c r="B774" s="87" t="s">
        <v>7088</v>
      </c>
      <c r="C774" s="87" t="s">
        <v>7089</v>
      </c>
      <c r="D774" s="150">
        <v>1460.4</v>
      </c>
      <c r="E774" s="150">
        <v>-111.54</v>
      </c>
      <c r="F774" s="150">
        <v>1348.86</v>
      </c>
      <c r="G774" s="150">
        <v>-10.14</v>
      </c>
      <c r="H774" s="151">
        <v>43678</v>
      </c>
      <c r="I774" s="87">
        <v>0</v>
      </c>
      <c r="J774" s="87" t="s">
        <v>351</v>
      </c>
      <c r="K774" s="87" t="s">
        <v>7090</v>
      </c>
      <c r="L774" s="87" t="s">
        <v>7742</v>
      </c>
      <c r="M774" s="56" t="s">
        <v>7091</v>
      </c>
      <c r="N774" s="87" t="s">
        <v>31</v>
      </c>
      <c r="O774" s="56" t="s">
        <v>9138</v>
      </c>
      <c r="P774" s="87">
        <v>2019</v>
      </c>
      <c r="Q774" s="87" t="s">
        <v>9139</v>
      </c>
      <c r="R774" s="87" t="s">
        <v>4359</v>
      </c>
    </row>
    <row r="775" spans="1:18">
      <c r="A775" s="87" t="s">
        <v>9323</v>
      </c>
      <c r="B775" s="87" t="s">
        <v>7088</v>
      </c>
      <c r="C775" s="87" t="s">
        <v>7089</v>
      </c>
      <c r="D775" s="150">
        <v>1460.4</v>
      </c>
      <c r="E775" s="150">
        <v>-111.54</v>
      </c>
      <c r="F775" s="150">
        <v>1348.86</v>
      </c>
      <c r="G775" s="150">
        <v>-10.14</v>
      </c>
      <c r="H775" s="151">
        <v>43678</v>
      </c>
      <c r="I775" s="87">
        <v>0</v>
      </c>
      <c r="J775" s="87" t="s">
        <v>351</v>
      </c>
      <c r="K775" s="87" t="s">
        <v>7090</v>
      </c>
      <c r="L775" s="87" t="s">
        <v>7751</v>
      </c>
      <c r="M775" s="56" t="s">
        <v>7091</v>
      </c>
      <c r="N775" s="87" t="s">
        <v>31</v>
      </c>
      <c r="O775" s="56" t="s">
        <v>9138</v>
      </c>
      <c r="P775" s="87">
        <v>2019</v>
      </c>
      <c r="Q775" s="87" t="s">
        <v>9139</v>
      </c>
      <c r="R775" s="87" t="s">
        <v>4359</v>
      </c>
    </row>
    <row r="776" spans="1:18">
      <c r="A776" s="87" t="s">
        <v>9324</v>
      </c>
      <c r="B776" s="87" t="s">
        <v>7088</v>
      </c>
      <c r="C776" s="87" t="s">
        <v>7089</v>
      </c>
      <c r="D776" s="150">
        <v>1460.4</v>
      </c>
      <c r="E776" s="150">
        <v>-111.54</v>
      </c>
      <c r="F776" s="150">
        <v>1348.86</v>
      </c>
      <c r="G776" s="150">
        <v>-10.14</v>
      </c>
      <c r="H776" s="151">
        <v>43678</v>
      </c>
      <c r="I776" s="87">
        <v>0</v>
      </c>
      <c r="J776" s="87" t="s">
        <v>351</v>
      </c>
      <c r="K776" s="87" t="s">
        <v>7090</v>
      </c>
      <c r="L776" s="87" t="s">
        <v>7751</v>
      </c>
      <c r="M776" s="56" t="s">
        <v>7091</v>
      </c>
      <c r="N776" s="87" t="s">
        <v>31</v>
      </c>
      <c r="O776" s="56" t="s">
        <v>9138</v>
      </c>
      <c r="P776" s="87">
        <v>2019</v>
      </c>
      <c r="Q776" s="87" t="s">
        <v>9139</v>
      </c>
      <c r="R776" s="87" t="s">
        <v>4359</v>
      </c>
    </row>
    <row r="777" spans="1:18">
      <c r="A777" s="87" t="s">
        <v>9325</v>
      </c>
      <c r="B777" s="87" t="s">
        <v>7088</v>
      </c>
      <c r="C777" s="87" t="s">
        <v>7089</v>
      </c>
      <c r="D777" s="150">
        <v>1460.4</v>
      </c>
      <c r="E777" s="150">
        <v>-111.54</v>
      </c>
      <c r="F777" s="150">
        <v>1348.86</v>
      </c>
      <c r="G777" s="150">
        <v>-10.14</v>
      </c>
      <c r="H777" s="151">
        <v>43678</v>
      </c>
      <c r="I777" s="87">
        <v>0</v>
      </c>
      <c r="J777" s="87" t="s">
        <v>351</v>
      </c>
      <c r="K777" s="87" t="s">
        <v>7090</v>
      </c>
      <c r="L777" s="87" t="s">
        <v>7751</v>
      </c>
      <c r="M777" s="56" t="s">
        <v>7091</v>
      </c>
      <c r="N777" s="87" t="s">
        <v>31</v>
      </c>
      <c r="O777" s="56" t="s">
        <v>9138</v>
      </c>
      <c r="P777" s="87">
        <v>2019</v>
      </c>
      <c r="Q777" s="87" t="s">
        <v>9139</v>
      </c>
      <c r="R777" s="87" t="s">
        <v>4359</v>
      </c>
    </row>
    <row r="778" spans="1:18">
      <c r="A778" s="87" t="s">
        <v>9326</v>
      </c>
      <c r="B778" s="87" t="s">
        <v>7088</v>
      </c>
      <c r="C778" s="87" t="s">
        <v>7089</v>
      </c>
      <c r="D778" s="150">
        <v>1460.4</v>
      </c>
      <c r="E778" s="150">
        <v>-111.54</v>
      </c>
      <c r="F778" s="150">
        <v>1348.86</v>
      </c>
      <c r="G778" s="150">
        <v>-10.14</v>
      </c>
      <c r="H778" s="151">
        <v>43678</v>
      </c>
      <c r="I778" s="87">
        <v>0</v>
      </c>
      <c r="J778" s="87" t="s">
        <v>351</v>
      </c>
      <c r="K778" s="87" t="s">
        <v>7090</v>
      </c>
      <c r="L778" s="87" t="s">
        <v>7751</v>
      </c>
      <c r="M778" s="56" t="s">
        <v>7091</v>
      </c>
      <c r="N778" s="87" t="s">
        <v>31</v>
      </c>
      <c r="O778" s="56" t="s">
        <v>9138</v>
      </c>
      <c r="P778" s="87">
        <v>2019</v>
      </c>
      <c r="Q778" s="87" t="s">
        <v>9139</v>
      </c>
      <c r="R778" s="87" t="s">
        <v>4359</v>
      </c>
    </row>
    <row r="779" spans="1:18">
      <c r="A779" s="87" t="s">
        <v>9327</v>
      </c>
      <c r="B779" s="87" t="s">
        <v>7088</v>
      </c>
      <c r="C779" s="87" t="s">
        <v>7089</v>
      </c>
      <c r="D779" s="150">
        <v>1460.4</v>
      </c>
      <c r="E779" s="150">
        <v>-111.54</v>
      </c>
      <c r="F779" s="150">
        <v>1348.86</v>
      </c>
      <c r="G779" s="150">
        <v>-10.14</v>
      </c>
      <c r="H779" s="151">
        <v>43678</v>
      </c>
      <c r="I779" s="87">
        <v>0</v>
      </c>
      <c r="J779" s="87" t="s">
        <v>351</v>
      </c>
      <c r="K779" s="87" t="s">
        <v>7090</v>
      </c>
      <c r="L779" s="87" t="s">
        <v>7751</v>
      </c>
      <c r="M779" s="56" t="s">
        <v>7091</v>
      </c>
      <c r="N779" s="87" t="s">
        <v>31</v>
      </c>
      <c r="O779" s="56" t="s">
        <v>9138</v>
      </c>
      <c r="P779" s="87">
        <v>2019</v>
      </c>
      <c r="Q779" s="87" t="s">
        <v>9139</v>
      </c>
      <c r="R779" s="87" t="s">
        <v>4359</v>
      </c>
    </row>
    <row r="780" spans="1:18">
      <c r="A780" s="87" t="s">
        <v>9328</v>
      </c>
      <c r="B780" s="87" t="s">
        <v>7088</v>
      </c>
      <c r="C780" s="87" t="s">
        <v>7089</v>
      </c>
      <c r="D780" s="150">
        <v>1460.4</v>
      </c>
      <c r="E780" s="150">
        <v>-111.54</v>
      </c>
      <c r="F780" s="150">
        <v>1348.86</v>
      </c>
      <c r="G780" s="150">
        <v>-10.14</v>
      </c>
      <c r="H780" s="151">
        <v>43678</v>
      </c>
      <c r="I780" s="87">
        <v>0</v>
      </c>
      <c r="J780" s="87" t="s">
        <v>351</v>
      </c>
      <c r="K780" s="87" t="s">
        <v>7090</v>
      </c>
      <c r="L780" s="87" t="s">
        <v>7751</v>
      </c>
      <c r="M780" s="56" t="s">
        <v>7091</v>
      </c>
      <c r="N780" s="87" t="s">
        <v>31</v>
      </c>
      <c r="O780" s="56" t="s">
        <v>9138</v>
      </c>
      <c r="P780" s="87">
        <v>2019</v>
      </c>
      <c r="Q780" s="87" t="s">
        <v>9139</v>
      </c>
      <c r="R780" s="87" t="s">
        <v>4359</v>
      </c>
    </row>
    <row r="781" spans="1:18">
      <c r="A781" s="87" t="s">
        <v>9329</v>
      </c>
      <c r="B781" s="87" t="s">
        <v>7088</v>
      </c>
      <c r="C781" s="87" t="s">
        <v>7089</v>
      </c>
      <c r="D781" s="150">
        <v>1460.4</v>
      </c>
      <c r="E781" s="150">
        <v>-111.54</v>
      </c>
      <c r="F781" s="150">
        <v>1348.86</v>
      </c>
      <c r="G781" s="150">
        <v>-10.14</v>
      </c>
      <c r="H781" s="151">
        <v>43678</v>
      </c>
      <c r="I781" s="87">
        <v>0</v>
      </c>
      <c r="J781" s="87" t="s">
        <v>351</v>
      </c>
      <c r="K781" s="87" t="s">
        <v>7090</v>
      </c>
      <c r="L781" s="87" t="s">
        <v>7751</v>
      </c>
      <c r="M781" s="56" t="s">
        <v>7091</v>
      </c>
      <c r="N781" s="87" t="s">
        <v>31</v>
      </c>
      <c r="O781" s="56" t="s">
        <v>9138</v>
      </c>
      <c r="P781" s="87">
        <v>2019</v>
      </c>
      <c r="Q781" s="87" t="s">
        <v>9139</v>
      </c>
      <c r="R781" s="87" t="s">
        <v>4359</v>
      </c>
    </row>
    <row r="782" spans="1:18">
      <c r="A782" s="87" t="s">
        <v>9330</v>
      </c>
      <c r="B782" s="87" t="s">
        <v>7088</v>
      </c>
      <c r="C782" s="87" t="s">
        <v>7089</v>
      </c>
      <c r="D782" s="150">
        <v>1460.4</v>
      </c>
      <c r="E782" s="150">
        <v>-111.54</v>
      </c>
      <c r="F782" s="150">
        <v>1348.86</v>
      </c>
      <c r="G782" s="150">
        <v>-10.14</v>
      </c>
      <c r="H782" s="151">
        <v>43678</v>
      </c>
      <c r="I782" s="87">
        <v>0</v>
      </c>
      <c r="J782" s="87" t="s">
        <v>351</v>
      </c>
      <c r="K782" s="87" t="s">
        <v>7090</v>
      </c>
      <c r="L782" s="87" t="s">
        <v>7751</v>
      </c>
      <c r="M782" s="56" t="s">
        <v>7091</v>
      </c>
      <c r="N782" s="87" t="s">
        <v>31</v>
      </c>
      <c r="O782" s="56" t="s">
        <v>9138</v>
      </c>
      <c r="P782" s="87">
        <v>2019</v>
      </c>
      <c r="Q782" s="87" t="s">
        <v>9139</v>
      </c>
      <c r="R782" s="87" t="s">
        <v>4359</v>
      </c>
    </row>
    <row r="783" spans="1:18">
      <c r="A783" s="87" t="s">
        <v>9331</v>
      </c>
      <c r="B783" s="87" t="s">
        <v>7088</v>
      </c>
      <c r="C783" s="87" t="s">
        <v>7089</v>
      </c>
      <c r="D783" s="150">
        <v>1460.4</v>
      </c>
      <c r="E783" s="150">
        <v>-111.54</v>
      </c>
      <c r="F783" s="150">
        <v>1348.86</v>
      </c>
      <c r="G783" s="150">
        <v>-10.14</v>
      </c>
      <c r="H783" s="151">
        <v>43678</v>
      </c>
      <c r="I783" s="87">
        <v>0</v>
      </c>
      <c r="J783" s="87" t="s">
        <v>351</v>
      </c>
      <c r="K783" s="87" t="s">
        <v>7090</v>
      </c>
      <c r="L783" s="87" t="s">
        <v>7751</v>
      </c>
      <c r="M783" s="56" t="s">
        <v>7091</v>
      </c>
      <c r="N783" s="87" t="s">
        <v>31</v>
      </c>
      <c r="O783" s="56" t="s">
        <v>9138</v>
      </c>
      <c r="P783" s="87">
        <v>2019</v>
      </c>
      <c r="Q783" s="87" t="s">
        <v>9139</v>
      </c>
      <c r="R783" s="87" t="s">
        <v>4359</v>
      </c>
    </row>
    <row r="784" spans="1:18">
      <c r="A784" s="87" t="s">
        <v>9332</v>
      </c>
      <c r="B784" s="87" t="s">
        <v>7088</v>
      </c>
      <c r="C784" s="87" t="s">
        <v>7089</v>
      </c>
      <c r="D784" s="150">
        <v>1460.4</v>
      </c>
      <c r="E784" s="150">
        <v>-111.54</v>
      </c>
      <c r="F784" s="150">
        <v>1348.86</v>
      </c>
      <c r="G784" s="150">
        <v>-10.14</v>
      </c>
      <c r="H784" s="151">
        <v>43678</v>
      </c>
      <c r="I784" s="87">
        <v>0</v>
      </c>
      <c r="J784" s="87" t="s">
        <v>351</v>
      </c>
      <c r="K784" s="87" t="s">
        <v>7090</v>
      </c>
      <c r="L784" s="87" t="s">
        <v>7751</v>
      </c>
      <c r="M784" s="56" t="s">
        <v>7091</v>
      </c>
      <c r="N784" s="87" t="s">
        <v>31</v>
      </c>
      <c r="O784" s="56" t="s">
        <v>9138</v>
      </c>
      <c r="P784" s="87">
        <v>2019</v>
      </c>
      <c r="Q784" s="87" t="s">
        <v>9139</v>
      </c>
      <c r="R784" s="87" t="s">
        <v>4359</v>
      </c>
    </row>
    <row r="785" spans="1:18">
      <c r="A785" s="87" t="s">
        <v>9333</v>
      </c>
      <c r="B785" s="87" t="s">
        <v>7088</v>
      </c>
      <c r="C785" s="87" t="s">
        <v>7089</v>
      </c>
      <c r="D785" s="150">
        <v>1460.4</v>
      </c>
      <c r="E785" s="150">
        <v>-111.54</v>
      </c>
      <c r="F785" s="150">
        <v>1348.86</v>
      </c>
      <c r="G785" s="150">
        <v>-10.14</v>
      </c>
      <c r="H785" s="151">
        <v>43678</v>
      </c>
      <c r="I785" s="87">
        <v>0</v>
      </c>
      <c r="J785" s="87" t="s">
        <v>351</v>
      </c>
      <c r="K785" s="87" t="s">
        <v>7090</v>
      </c>
      <c r="L785" s="87" t="s">
        <v>7751</v>
      </c>
      <c r="M785" s="56" t="s">
        <v>7091</v>
      </c>
      <c r="N785" s="87" t="s">
        <v>31</v>
      </c>
      <c r="O785" s="56" t="s">
        <v>9138</v>
      </c>
      <c r="P785" s="87">
        <v>2019</v>
      </c>
      <c r="Q785" s="87" t="s">
        <v>9139</v>
      </c>
      <c r="R785" s="87" t="s">
        <v>4359</v>
      </c>
    </row>
    <row r="786" spans="1:18">
      <c r="A786" s="87" t="s">
        <v>9334</v>
      </c>
      <c r="B786" s="87" t="s">
        <v>7088</v>
      </c>
      <c r="C786" s="87" t="s">
        <v>7089</v>
      </c>
      <c r="D786" s="150">
        <v>1460.4</v>
      </c>
      <c r="E786" s="150">
        <v>-111.54</v>
      </c>
      <c r="F786" s="150">
        <v>1348.86</v>
      </c>
      <c r="G786" s="150">
        <v>-10.14</v>
      </c>
      <c r="H786" s="151">
        <v>43678</v>
      </c>
      <c r="I786" s="87">
        <v>0</v>
      </c>
      <c r="J786" s="87" t="s">
        <v>351</v>
      </c>
      <c r="K786" s="87" t="s">
        <v>7090</v>
      </c>
      <c r="L786" s="87" t="s">
        <v>7751</v>
      </c>
      <c r="M786" s="56" t="s">
        <v>7091</v>
      </c>
      <c r="N786" s="87" t="s">
        <v>31</v>
      </c>
      <c r="O786" s="56" t="s">
        <v>9138</v>
      </c>
      <c r="P786" s="87">
        <v>2019</v>
      </c>
      <c r="Q786" s="87" t="s">
        <v>9139</v>
      </c>
      <c r="R786" s="87" t="s">
        <v>4359</v>
      </c>
    </row>
    <row r="787" spans="1:18">
      <c r="A787" s="87" t="s">
        <v>9335</v>
      </c>
      <c r="B787" s="87" t="s">
        <v>7088</v>
      </c>
      <c r="C787" s="87" t="s">
        <v>7089</v>
      </c>
      <c r="D787" s="150">
        <v>1460.4</v>
      </c>
      <c r="E787" s="150">
        <v>-111.54</v>
      </c>
      <c r="F787" s="150">
        <v>1348.86</v>
      </c>
      <c r="G787" s="150">
        <v>-10.14</v>
      </c>
      <c r="H787" s="151">
        <v>43678</v>
      </c>
      <c r="I787" s="87">
        <v>0</v>
      </c>
      <c r="J787" s="87" t="s">
        <v>351</v>
      </c>
      <c r="K787" s="87" t="s">
        <v>7090</v>
      </c>
      <c r="L787" s="87" t="s">
        <v>7751</v>
      </c>
      <c r="M787" s="56" t="s">
        <v>7091</v>
      </c>
      <c r="N787" s="87" t="s">
        <v>31</v>
      </c>
      <c r="O787" s="56" t="s">
        <v>9138</v>
      </c>
      <c r="P787" s="87">
        <v>2019</v>
      </c>
      <c r="Q787" s="87" t="s">
        <v>9139</v>
      </c>
      <c r="R787" s="87" t="s">
        <v>4359</v>
      </c>
    </row>
    <row r="788" spans="1:18">
      <c r="A788" s="87" t="s">
        <v>9336</v>
      </c>
      <c r="B788" s="87" t="s">
        <v>7088</v>
      </c>
      <c r="C788" s="87" t="s">
        <v>7089</v>
      </c>
      <c r="D788" s="150">
        <v>1460.4</v>
      </c>
      <c r="E788" s="150">
        <v>-111.54</v>
      </c>
      <c r="F788" s="150">
        <v>1348.86</v>
      </c>
      <c r="G788" s="150">
        <v>-10.14</v>
      </c>
      <c r="H788" s="151">
        <v>43678</v>
      </c>
      <c r="I788" s="87">
        <v>0</v>
      </c>
      <c r="J788" s="87" t="s">
        <v>351</v>
      </c>
      <c r="K788" s="87" t="s">
        <v>7090</v>
      </c>
      <c r="L788" s="87" t="s">
        <v>7751</v>
      </c>
      <c r="M788" s="56" t="s">
        <v>7091</v>
      </c>
      <c r="N788" s="87" t="s">
        <v>31</v>
      </c>
      <c r="O788" s="56" t="s">
        <v>9138</v>
      </c>
      <c r="P788" s="87">
        <v>2019</v>
      </c>
      <c r="Q788" s="87" t="s">
        <v>9139</v>
      </c>
      <c r="R788" s="87" t="s">
        <v>4359</v>
      </c>
    </row>
    <row r="789" spans="1:18">
      <c r="A789" s="87" t="s">
        <v>9337</v>
      </c>
      <c r="B789" s="87" t="s">
        <v>7088</v>
      </c>
      <c r="C789" s="87" t="s">
        <v>7089</v>
      </c>
      <c r="D789" s="150">
        <v>1460.4</v>
      </c>
      <c r="E789" s="150">
        <v>-111.54</v>
      </c>
      <c r="F789" s="150">
        <v>1348.86</v>
      </c>
      <c r="G789" s="150">
        <v>-10.14</v>
      </c>
      <c r="H789" s="151">
        <v>43678</v>
      </c>
      <c r="I789" s="87">
        <v>0</v>
      </c>
      <c r="J789" s="87" t="s">
        <v>351</v>
      </c>
      <c r="K789" s="87" t="s">
        <v>7090</v>
      </c>
      <c r="L789" s="87" t="s">
        <v>7751</v>
      </c>
      <c r="M789" s="56" t="s">
        <v>7091</v>
      </c>
      <c r="N789" s="87" t="s">
        <v>31</v>
      </c>
      <c r="O789" s="56" t="s">
        <v>9138</v>
      </c>
      <c r="P789" s="87">
        <v>2019</v>
      </c>
      <c r="Q789" s="87" t="s">
        <v>9139</v>
      </c>
      <c r="R789" s="87" t="s">
        <v>4359</v>
      </c>
    </row>
    <row r="790" spans="1:18">
      <c r="A790" s="87" t="s">
        <v>9338</v>
      </c>
      <c r="B790" s="87" t="s">
        <v>7088</v>
      </c>
      <c r="C790" s="87" t="s">
        <v>7089</v>
      </c>
      <c r="D790" s="150">
        <v>1460.4</v>
      </c>
      <c r="E790" s="150">
        <v>-111.54</v>
      </c>
      <c r="F790" s="150">
        <v>1348.86</v>
      </c>
      <c r="G790" s="150">
        <v>-10.14</v>
      </c>
      <c r="H790" s="151">
        <v>43678</v>
      </c>
      <c r="I790" s="87">
        <v>0</v>
      </c>
      <c r="J790" s="87" t="s">
        <v>351</v>
      </c>
      <c r="K790" s="87" t="s">
        <v>7090</v>
      </c>
      <c r="L790" s="87" t="s">
        <v>7751</v>
      </c>
      <c r="M790" s="56" t="s">
        <v>7091</v>
      </c>
      <c r="N790" s="87" t="s">
        <v>31</v>
      </c>
      <c r="O790" s="56" t="s">
        <v>9138</v>
      </c>
      <c r="P790" s="87">
        <v>2019</v>
      </c>
      <c r="Q790" s="87" t="s">
        <v>9139</v>
      </c>
      <c r="R790" s="87" t="s">
        <v>4359</v>
      </c>
    </row>
    <row r="791" spans="1:18">
      <c r="A791" s="87" t="s">
        <v>9339</v>
      </c>
      <c r="B791" s="87" t="s">
        <v>7088</v>
      </c>
      <c r="C791" s="87" t="s">
        <v>7089</v>
      </c>
      <c r="D791" s="150">
        <v>1460.4</v>
      </c>
      <c r="E791" s="150">
        <v>-111.54</v>
      </c>
      <c r="F791" s="150">
        <v>1348.86</v>
      </c>
      <c r="G791" s="150">
        <v>-10.14</v>
      </c>
      <c r="H791" s="151">
        <v>43678</v>
      </c>
      <c r="I791" s="87">
        <v>0</v>
      </c>
      <c r="J791" s="87" t="s">
        <v>351</v>
      </c>
      <c r="K791" s="87" t="s">
        <v>7090</v>
      </c>
      <c r="L791" s="87" t="s">
        <v>7751</v>
      </c>
      <c r="M791" s="56" t="s">
        <v>7091</v>
      </c>
      <c r="N791" s="87" t="s">
        <v>31</v>
      </c>
      <c r="O791" s="56" t="s">
        <v>9138</v>
      </c>
      <c r="P791" s="87">
        <v>2019</v>
      </c>
      <c r="Q791" s="87" t="s">
        <v>9139</v>
      </c>
      <c r="R791" s="87" t="s">
        <v>4359</v>
      </c>
    </row>
    <row r="792" spans="1:18">
      <c r="A792" s="87" t="s">
        <v>9340</v>
      </c>
      <c r="B792" s="87" t="s">
        <v>7088</v>
      </c>
      <c r="C792" s="87" t="s">
        <v>7089</v>
      </c>
      <c r="D792" s="150">
        <v>1460.4</v>
      </c>
      <c r="E792" s="150">
        <v>-111.54</v>
      </c>
      <c r="F792" s="150">
        <v>1348.86</v>
      </c>
      <c r="G792" s="150">
        <v>-10.14</v>
      </c>
      <c r="H792" s="151">
        <v>43678</v>
      </c>
      <c r="I792" s="87">
        <v>0</v>
      </c>
      <c r="J792" s="87" t="s">
        <v>351</v>
      </c>
      <c r="K792" s="87" t="s">
        <v>7090</v>
      </c>
      <c r="L792" s="87" t="s">
        <v>7751</v>
      </c>
      <c r="M792" s="56" t="s">
        <v>7091</v>
      </c>
      <c r="N792" s="87" t="s">
        <v>31</v>
      </c>
      <c r="O792" s="56" t="s">
        <v>9138</v>
      </c>
      <c r="P792" s="87">
        <v>2019</v>
      </c>
      <c r="Q792" s="87" t="s">
        <v>9139</v>
      </c>
      <c r="R792" s="87" t="s">
        <v>4359</v>
      </c>
    </row>
    <row r="793" spans="1:18">
      <c r="A793" s="87" t="s">
        <v>9341</v>
      </c>
      <c r="B793" s="87" t="s">
        <v>7088</v>
      </c>
      <c r="C793" s="87" t="s">
        <v>7089</v>
      </c>
      <c r="D793" s="150">
        <v>1460.4</v>
      </c>
      <c r="E793" s="150">
        <v>-111.54</v>
      </c>
      <c r="F793" s="150">
        <v>1348.86</v>
      </c>
      <c r="G793" s="150">
        <v>-10.14</v>
      </c>
      <c r="H793" s="151">
        <v>43678</v>
      </c>
      <c r="I793" s="87">
        <v>0</v>
      </c>
      <c r="J793" s="87" t="s">
        <v>351</v>
      </c>
      <c r="K793" s="87" t="s">
        <v>7090</v>
      </c>
      <c r="L793" s="87" t="s">
        <v>7751</v>
      </c>
      <c r="M793" s="56" t="s">
        <v>7091</v>
      </c>
      <c r="N793" s="87" t="s">
        <v>31</v>
      </c>
      <c r="O793" s="56" t="s">
        <v>9138</v>
      </c>
      <c r="P793" s="87">
        <v>2019</v>
      </c>
      <c r="Q793" s="87" t="s">
        <v>9139</v>
      </c>
      <c r="R793" s="87" t="s">
        <v>4359</v>
      </c>
    </row>
    <row r="794" spans="1:18">
      <c r="A794" s="87" t="s">
        <v>9342</v>
      </c>
      <c r="B794" s="87" t="s">
        <v>7088</v>
      </c>
      <c r="C794" s="87" t="s">
        <v>7089</v>
      </c>
      <c r="D794" s="150">
        <v>1460.4</v>
      </c>
      <c r="E794" s="150">
        <v>-111.54</v>
      </c>
      <c r="F794" s="150">
        <v>1348.86</v>
      </c>
      <c r="G794" s="150">
        <v>-10.14</v>
      </c>
      <c r="H794" s="151">
        <v>43678</v>
      </c>
      <c r="I794" s="87">
        <v>0</v>
      </c>
      <c r="J794" s="87" t="s">
        <v>351</v>
      </c>
      <c r="K794" s="87" t="s">
        <v>7090</v>
      </c>
      <c r="L794" s="87" t="s">
        <v>7751</v>
      </c>
      <c r="M794" s="56" t="s">
        <v>7091</v>
      </c>
      <c r="N794" s="87" t="s">
        <v>31</v>
      </c>
      <c r="O794" s="56" t="s">
        <v>9138</v>
      </c>
      <c r="P794" s="87">
        <v>2019</v>
      </c>
      <c r="Q794" s="87" t="s">
        <v>9139</v>
      </c>
      <c r="R794" s="87" t="s">
        <v>4359</v>
      </c>
    </row>
    <row r="795" spans="1:18">
      <c r="A795" s="87" t="s">
        <v>9343</v>
      </c>
      <c r="B795" s="87" t="s">
        <v>7088</v>
      </c>
      <c r="C795" s="87" t="s">
        <v>7089</v>
      </c>
      <c r="D795" s="150">
        <v>1460.4</v>
      </c>
      <c r="E795" s="150">
        <v>-111.54</v>
      </c>
      <c r="F795" s="150">
        <v>1348.86</v>
      </c>
      <c r="G795" s="150">
        <v>-10.14</v>
      </c>
      <c r="H795" s="151">
        <v>43678</v>
      </c>
      <c r="I795" s="87">
        <v>0</v>
      </c>
      <c r="J795" s="87" t="s">
        <v>351</v>
      </c>
      <c r="K795" s="87" t="s">
        <v>7090</v>
      </c>
      <c r="L795" s="87" t="s">
        <v>7751</v>
      </c>
      <c r="M795" s="56" t="s">
        <v>7091</v>
      </c>
      <c r="N795" s="87" t="s">
        <v>31</v>
      </c>
      <c r="O795" s="56" t="s">
        <v>9138</v>
      </c>
      <c r="P795" s="87">
        <v>2019</v>
      </c>
      <c r="Q795" s="87" t="s">
        <v>9139</v>
      </c>
      <c r="R795" s="87" t="s">
        <v>4359</v>
      </c>
    </row>
    <row r="796" spans="1:18">
      <c r="A796" s="87" t="s">
        <v>9344</v>
      </c>
      <c r="B796" s="87" t="s">
        <v>7088</v>
      </c>
      <c r="C796" s="87" t="s">
        <v>7089</v>
      </c>
      <c r="D796" s="150">
        <v>1460.4</v>
      </c>
      <c r="E796" s="150">
        <v>-111.54</v>
      </c>
      <c r="F796" s="150">
        <v>1348.86</v>
      </c>
      <c r="G796" s="150">
        <v>-10.14</v>
      </c>
      <c r="H796" s="151">
        <v>43678</v>
      </c>
      <c r="I796" s="87">
        <v>0</v>
      </c>
      <c r="J796" s="87" t="s">
        <v>351</v>
      </c>
      <c r="K796" s="87" t="s">
        <v>7090</v>
      </c>
      <c r="L796" s="87" t="s">
        <v>7751</v>
      </c>
      <c r="M796" s="56" t="s">
        <v>7091</v>
      </c>
      <c r="N796" s="87" t="s">
        <v>31</v>
      </c>
      <c r="O796" s="56" t="s">
        <v>9138</v>
      </c>
      <c r="P796" s="87">
        <v>2019</v>
      </c>
      <c r="Q796" s="87" t="s">
        <v>9139</v>
      </c>
      <c r="R796" s="87" t="s">
        <v>4359</v>
      </c>
    </row>
    <row r="797" spans="1:18">
      <c r="A797" s="87" t="s">
        <v>9345</v>
      </c>
      <c r="B797" s="87" t="s">
        <v>7088</v>
      </c>
      <c r="C797" s="87" t="s">
        <v>7089</v>
      </c>
      <c r="D797" s="150">
        <v>1460.4</v>
      </c>
      <c r="E797" s="150">
        <v>-111.54</v>
      </c>
      <c r="F797" s="150">
        <v>1348.86</v>
      </c>
      <c r="G797" s="150">
        <v>-10.14</v>
      </c>
      <c r="H797" s="151">
        <v>43678</v>
      </c>
      <c r="I797" s="87">
        <v>0</v>
      </c>
      <c r="J797" s="87" t="s">
        <v>351</v>
      </c>
      <c r="K797" s="87" t="s">
        <v>7090</v>
      </c>
      <c r="L797" s="87" t="s">
        <v>8680</v>
      </c>
      <c r="M797" s="56" t="s">
        <v>7091</v>
      </c>
      <c r="N797" s="87" t="s">
        <v>31</v>
      </c>
      <c r="O797" s="56" t="s">
        <v>9138</v>
      </c>
      <c r="P797" s="87">
        <v>2019</v>
      </c>
      <c r="Q797" s="87" t="s">
        <v>9139</v>
      </c>
      <c r="R797" s="87" t="s">
        <v>4359</v>
      </c>
    </row>
    <row r="798" spans="1:18">
      <c r="A798" s="87" t="s">
        <v>9346</v>
      </c>
      <c r="B798" s="87" t="s">
        <v>7088</v>
      </c>
      <c r="C798" s="87" t="s">
        <v>7089</v>
      </c>
      <c r="D798" s="150">
        <v>1718.4</v>
      </c>
      <c r="E798" s="150">
        <v>-131.22999999999999</v>
      </c>
      <c r="F798" s="150">
        <v>1587.17</v>
      </c>
      <c r="G798" s="150">
        <v>-11.93</v>
      </c>
      <c r="H798" s="151">
        <v>43678</v>
      </c>
      <c r="I798" s="87">
        <v>0</v>
      </c>
      <c r="J798" s="87" t="s">
        <v>351</v>
      </c>
      <c r="K798" s="87" t="s">
        <v>7090</v>
      </c>
      <c r="L798" s="87" t="s">
        <v>8680</v>
      </c>
      <c r="M798" s="56" t="s">
        <v>7091</v>
      </c>
      <c r="N798" s="87" t="s">
        <v>31</v>
      </c>
      <c r="O798" s="56" t="s">
        <v>9138</v>
      </c>
      <c r="P798" s="87">
        <v>2019</v>
      </c>
      <c r="Q798" s="87" t="s">
        <v>9139</v>
      </c>
      <c r="R798" s="87" t="s">
        <v>4359</v>
      </c>
    </row>
    <row r="799" spans="1:18">
      <c r="A799" s="87" t="s">
        <v>9347</v>
      </c>
      <c r="B799" s="87" t="s">
        <v>7088</v>
      </c>
      <c r="C799" s="87" t="s">
        <v>7089</v>
      </c>
      <c r="D799" s="150">
        <v>1460.4</v>
      </c>
      <c r="E799" s="150">
        <v>-111.54</v>
      </c>
      <c r="F799" s="150">
        <v>1348.86</v>
      </c>
      <c r="G799" s="150">
        <v>-10.14</v>
      </c>
      <c r="H799" s="151">
        <v>43678</v>
      </c>
      <c r="I799" s="87">
        <v>0</v>
      </c>
      <c r="J799" s="87" t="s">
        <v>351</v>
      </c>
      <c r="K799" s="87" t="s">
        <v>7090</v>
      </c>
      <c r="L799" s="87" t="s">
        <v>8680</v>
      </c>
      <c r="M799" s="56" t="s">
        <v>7091</v>
      </c>
      <c r="N799" s="87" t="s">
        <v>31</v>
      </c>
      <c r="O799" s="56" t="s">
        <v>9138</v>
      </c>
      <c r="P799" s="87">
        <v>2019</v>
      </c>
      <c r="Q799" s="87" t="s">
        <v>9139</v>
      </c>
      <c r="R799" s="87" t="s">
        <v>4359</v>
      </c>
    </row>
    <row r="800" spans="1:18">
      <c r="A800" s="87" t="s">
        <v>9348</v>
      </c>
      <c r="B800" s="87" t="s">
        <v>7088</v>
      </c>
      <c r="C800" s="87" t="s">
        <v>7089</v>
      </c>
      <c r="D800" s="150">
        <v>1460.4</v>
      </c>
      <c r="E800" s="150">
        <v>-111.54</v>
      </c>
      <c r="F800" s="150">
        <v>1348.86</v>
      </c>
      <c r="G800" s="150">
        <v>-10.14</v>
      </c>
      <c r="H800" s="151">
        <v>43678</v>
      </c>
      <c r="I800" s="87">
        <v>0</v>
      </c>
      <c r="J800" s="87" t="s">
        <v>351</v>
      </c>
      <c r="K800" s="87" t="s">
        <v>7090</v>
      </c>
      <c r="L800" s="87" t="s">
        <v>8680</v>
      </c>
      <c r="M800" s="56" t="s">
        <v>7091</v>
      </c>
      <c r="N800" s="87" t="s">
        <v>31</v>
      </c>
      <c r="O800" s="56" t="s">
        <v>9138</v>
      </c>
      <c r="P800" s="87">
        <v>2019</v>
      </c>
      <c r="Q800" s="87" t="s">
        <v>9139</v>
      </c>
      <c r="R800" s="87" t="s">
        <v>4359</v>
      </c>
    </row>
    <row r="801" spans="1:18">
      <c r="A801" s="87" t="s">
        <v>9349</v>
      </c>
      <c r="B801" s="87" t="s">
        <v>7088</v>
      </c>
      <c r="C801" s="87" t="s">
        <v>7089</v>
      </c>
      <c r="D801" s="150">
        <v>1460.4</v>
      </c>
      <c r="E801" s="150">
        <v>-111.54</v>
      </c>
      <c r="F801" s="150">
        <v>1348.86</v>
      </c>
      <c r="G801" s="150">
        <v>-10.14</v>
      </c>
      <c r="H801" s="151">
        <v>43678</v>
      </c>
      <c r="I801" s="87">
        <v>0</v>
      </c>
      <c r="J801" s="87" t="s">
        <v>351</v>
      </c>
      <c r="K801" s="87" t="s">
        <v>7090</v>
      </c>
      <c r="L801" s="87" t="s">
        <v>7751</v>
      </c>
      <c r="M801" s="56" t="s">
        <v>7091</v>
      </c>
      <c r="N801" s="87" t="s">
        <v>31</v>
      </c>
      <c r="O801" s="56" t="s">
        <v>9138</v>
      </c>
      <c r="P801" s="87">
        <v>2019</v>
      </c>
      <c r="Q801" s="87" t="s">
        <v>9139</v>
      </c>
      <c r="R801" s="87" t="s">
        <v>4359</v>
      </c>
    </row>
    <row r="802" spans="1:18">
      <c r="A802" s="87" t="s">
        <v>9350</v>
      </c>
      <c r="B802" s="87" t="s">
        <v>7088</v>
      </c>
      <c r="C802" s="87" t="s">
        <v>7089</v>
      </c>
      <c r="D802" s="150">
        <v>1460.4</v>
      </c>
      <c r="E802" s="150">
        <v>-111.54</v>
      </c>
      <c r="F802" s="150">
        <v>1348.86</v>
      </c>
      <c r="G802" s="150">
        <v>-10.14</v>
      </c>
      <c r="H802" s="151">
        <v>43678</v>
      </c>
      <c r="I802" s="87">
        <v>0</v>
      </c>
      <c r="J802" s="87" t="s">
        <v>351</v>
      </c>
      <c r="K802" s="87" t="s">
        <v>7090</v>
      </c>
      <c r="L802" s="87" t="s">
        <v>8680</v>
      </c>
      <c r="M802" s="56" t="s">
        <v>7091</v>
      </c>
      <c r="N802" s="87" t="s">
        <v>31</v>
      </c>
      <c r="O802" s="56" t="s">
        <v>9138</v>
      </c>
      <c r="P802" s="87">
        <v>2019</v>
      </c>
      <c r="Q802" s="87" t="s">
        <v>9139</v>
      </c>
      <c r="R802" s="87" t="s">
        <v>4359</v>
      </c>
    </row>
    <row r="803" spans="1:18">
      <c r="A803" s="87" t="s">
        <v>9351</v>
      </c>
      <c r="B803" s="87" t="s">
        <v>7088</v>
      </c>
      <c r="C803" s="87" t="s">
        <v>7089</v>
      </c>
      <c r="D803" s="150">
        <v>1460.4</v>
      </c>
      <c r="E803" s="150">
        <v>-111.54</v>
      </c>
      <c r="F803" s="150">
        <v>1348.86</v>
      </c>
      <c r="G803" s="150">
        <v>-10.14</v>
      </c>
      <c r="H803" s="151">
        <v>43678</v>
      </c>
      <c r="I803" s="87">
        <v>0</v>
      </c>
      <c r="J803" s="87" t="s">
        <v>351</v>
      </c>
      <c r="K803" s="87" t="s">
        <v>7090</v>
      </c>
      <c r="L803" s="87" t="s">
        <v>7751</v>
      </c>
      <c r="M803" s="56" t="s">
        <v>7091</v>
      </c>
      <c r="N803" s="87" t="s">
        <v>31</v>
      </c>
      <c r="O803" s="56" t="s">
        <v>9138</v>
      </c>
      <c r="P803" s="87">
        <v>2019</v>
      </c>
      <c r="Q803" s="87" t="s">
        <v>9139</v>
      </c>
      <c r="R803" s="87" t="s">
        <v>4359</v>
      </c>
    </row>
    <row r="804" spans="1:18">
      <c r="A804" s="87" t="s">
        <v>9352</v>
      </c>
      <c r="B804" s="87" t="s">
        <v>7088</v>
      </c>
      <c r="C804" s="87" t="s">
        <v>7089</v>
      </c>
      <c r="D804" s="150">
        <v>1460.4</v>
      </c>
      <c r="E804" s="150">
        <v>-111.54</v>
      </c>
      <c r="F804" s="150">
        <v>1348.86</v>
      </c>
      <c r="G804" s="150">
        <v>-10.14</v>
      </c>
      <c r="H804" s="151">
        <v>43678</v>
      </c>
      <c r="I804" s="87">
        <v>0</v>
      </c>
      <c r="J804" s="87" t="s">
        <v>351</v>
      </c>
      <c r="K804" s="87" t="s">
        <v>7090</v>
      </c>
      <c r="L804" s="87" t="s">
        <v>7751</v>
      </c>
      <c r="M804" s="56" t="s">
        <v>7091</v>
      </c>
      <c r="N804" s="87" t="s">
        <v>31</v>
      </c>
      <c r="O804" s="56" t="s">
        <v>9138</v>
      </c>
      <c r="P804" s="87">
        <v>2019</v>
      </c>
      <c r="Q804" s="87" t="s">
        <v>9139</v>
      </c>
      <c r="R804" s="87" t="s">
        <v>4359</v>
      </c>
    </row>
    <row r="805" spans="1:18">
      <c r="A805" s="87" t="s">
        <v>9353</v>
      </c>
      <c r="B805" s="87" t="s">
        <v>7088</v>
      </c>
      <c r="C805" s="87" t="s">
        <v>7089</v>
      </c>
      <c r="D805" s="150">
        <v>1460.4</v>
      </c>
      <c r="E805" s="150">
        <v>-111.54</v>
      </c>
      <c r="F805" s="150">
        <v>1348.86</v>
      </c>
      <c r="G805" s="150">
        <v>-10.14</v>
      </c>
      <c r="H805" s="151">
        <v>43678</v>
      </c>
      <c r="I805" s="87">
        <v>0</v>
      </c>
      <c r="J805" s="87" t="s">
        <v>351</v>
      </c>
      <c r="K805" s="87" t="s">
        <v>7090</v>
      </c>
      <c r="L805" s="87" t="s">
        <v>7751</v>
      </c>
      <c r="M805" s="56" t="s">
        <v>7091</v>
      </c>
      <c r="N805" s="87" t="s">
        <v>31</v>
      </c>
      <c r="O805" s="56" t="s">
        <v>9138</v>
      </c>
      <c r="P805" s="87">
        <v>2019</v>
      </c>
      <c r="Q805" s="87" t="s">
        <v>9139</v>
      </c>
      <c r="R805" s="87" t="s">
        <v>4359</v>
      </c>
    </row>
    <row r="806" spans="1:18">
      <c r="A806" s="87" t="s">
        <v>9354</v>
      </c>
      <c r="B806" s="87" t="s">
        <v>9355</v>
      </c>
      <c r="C806" s="87" t="s">
        <v>7089</v>
      </c>
      <c r="D806" s="150">
        <v>1718.4</v>
      </c>
      <c r="E806" s="150">
        <v>-131.22999999999999</v>
      </c>
      <c r="F806" s="150">
        <v>1587.17</v>
      </c>
      <c r="G806" s="150">
        <v>-11.93</v>
      </c>
      <c r="H806" s="151">
        <v>43678</v>
      </c>
      <c r="I806" s="87">
        <v>0</v>
      </c>
      <c r="J806" s="87" t="s">
        <v>351</v>
      </c>
      <c r="K806" s="87" t="s">
        <v>7090</v>
      </c>
      <c r="L806" s="87" t="s">
        <v>8680</v>
      </c>
      <c r="M806" s="56" t="s">
        <v>7091</v>
      </c>
      <c r="N806" s="87" t="s">
        <v>31</v>
      </c>
      <c r="O806" s="56" t="s">
        <v>9138</v>
      </c>
      <c r="P806" s="87">
        <v>2019</v>
      </c>
      <c r="Q806" s="87" t="s">
        <v>9139</v>
      </c>
      <c r="R806" s="87" t="s">
        <v>4359</v>
      </c>
    </row>
    <row r="807" spans="1:18">
      <c r="A807" s="87" t="s">
        <v>9356</v>
      </c>
      <c r="B807" s="87" t="s">
        <v>7088</v>
      </c>
      <c r="C807" s="87" t="s">
        <v>7089</v>
      </c>
      <c r="D807" s="150">
        <v>1718.4</v>
      </c>
      <c r="E807" s="150">
        <v>-131.22999999999999</v>
      </c>
      <c r="F807" s="150">
        <v>1587.17</v>
      </c>
      <c r="G807" s="150">
        <v>-11.93</v>
      </c>
      <c r="H807" s="151">
        <v>43678</v>
      </c>
      <c r="I807" s="87">
        <v>0</v>
      </c>
      <c r="J807" s="87" t="s">
        <v>351</v>
      </c>
      <c r="K807" s="87" t="s">
        <v>7090</v>
      </c>
      <c r="L807" s="87" t="s">
        <v>8680</v>
      </c>
      <c r="M807" s="56" t="s">
        <v>7091</v>
      </c>
      <c r="N807" s="87" t="s">
        <v>31</v>
      </c>
      <c r="O807" s="56" t="s">
        <v>9138</v>
      </c>
      <c r="P807" s="87">
        <v>2019</v>
      </c>
      <c r="Q807" s="87" t="s">
        <v>9139</v>
      </c>
      <c r="R807" s="87" t="s">
        <v>4359</v>
      </c>
    </row>
    <row r="808" spans="1:18">
      <c r="A808" s="87" t="s">
        <v>9357</v>
      </c>
      <c r="B808" s="87" t="s">
        <v>7088</v>
      </c>
      <c r="C808" s="87" t="s">
        <v>7089</v>
      </c>
      <c r="D808" s="150">
        <v>1460.4</v>
      </c>
      <c r="E808" s="150">
        <v>-111.54</v>
      </c>
      <c r="F808" s="150">
        <v>1348.86</v>
      </c>
      <c r="G808" s="150">
        <v>-10.14</v>
      </c>
      <c r="H808" s="151">
        <v>43678</v>
      </c>
      <c r="I808" s="87">
        <v>0</v>
      </c>
      <c r="J808" s="87" t="s">
        <v>351</v>
      </c>
      <c r="K808" s="87" t="s">
        <v>7090</v>
      </c>
      <c r="L808" s="87" t="s">
        <v>7751</v>
      </c>
      <c r="M808" s="56" t="s">
        <v>7091</v>
      </c>
      <c r="N808" s="87" t="s">
        <v>31</v>
      </c>
      <c r="O808" s="56" t="s">
        <v>9138</v>
      </c>
      <c r="P808" s="87">
        <v>2019</v>
      </c>
      <c r="Q808" s="87" t="s">
        <v>9139</v>
      </c>
      <c r="R808" s="87" t="s">
        <v>4359</v>
      </c>
    </row>
    <row r="809" spans="1:18">
      <c r="A809" s="87" t="s">
        <v>9358</v>
      </c>
      <c r="B809" s="87" t="s">
        <v>7088</v>
      </c>
      <c r="C809" s="87" t="s">
        <v>7089</v>
      </c>
      <c r="D809" s="150">
        <v>1460.4</v>
      </c>
      <c r="E809" s="150">
        <v>-111.54</v>
      </c>
      <c r="F809" s="150">
        <v>1348.86</v>
      </c>
      <c r="G809" s="150">
        <v>-10.14</v>
      </c>
      <c r="H809" s="151">
        <v>43678</v>
      </c>
      <c r="I809" s="87">
        <v>0</v>
      </c>
      <c r="J809" s="87" t="s">
        <v>351</v>
      </c>
      <c r="K809" s="87" t="s">
        <v>7090</v>
      </c>
      <c r="L809" s="87" t="s">
        <v>8680</v>
      </c>
      <c r="M809" s="56" t="s">
        <v>7091</v>
      </c>
      <c r="N809" s="87" t="s">
        <v>31</v>
      </c>
      <c r="O809" s="56" t="s">
        <v>9138</v>
      </c>
      <c r="P809" s="87">
        <v>2019</v>
      </c>
      <c r="Q809" s="87" t="s">
        <v>9139</v>
      </c>
      <c r="R809" s="87" t="s">
        <v>4359</v>
      </c>
    </row>
    <row r="810" spans="1:18">
      <c r="A810" s="87" t="s">
        <v>9359</v>
      </c>
      <c r="B810" s="87" t="s">
        <v>7088</v>
      </c>
      <c r="C810" s="87" t="s">
        <v>7089</v>
      </c>
      <c r="D810" s="150">
        <v>1460.4</v>
      </c>
      <c r="E810" s="150">
        <v>-111.54</v>
      </c>
      <c r="F810" s="150">
        <v>1348.86</v>
      </c>
      <c r="G810" s="150">
        <v>-10.14</v>
      </c>
      <c r="H810" s="151">
        <v>43678</v>
      </c>
      <c r="I810" s="87">
        <v>0</v>
      </c>
      <c r="J810" s="87" t="s">
        <v>351</v>
      </c>
      <c r="K810" s="87" t="s">
        <v>7090</v>
      </c>
      <c r="L810" s="87" t="s">
        <v>8680</v>
      </c>
      <c r="M810" s="56" t="s">
        <v>7091</v>
      </c>
      <c r="N810" s="87" t="s">
        <v>31</v>
      </c>
      <c r="O810" s="56" t="s">
        <v>9138</v>
      </c>
      <c r="P810" s="87">
        <v>2019</v>
      </c>
      <c r="Q810" s="87" t="s">
        <v>9139</v>
      </c>
      <c r="R810" s="87" t="s">
        <v>4359</v>
      </c>
    </row>
    <row r="811" spans="1:18">
      <c r="A811" s="87" t="s">
        <v>9360</v>
      </c>
      <c r="B811" s="87" t="s">
        <v>7088</v>
      </c>
      <c r="C811" s="87" t="s">
        <v>7089</v>
      </c>
      <c r="D811" s="150">
        <v>1460.4</v>
      </c>
      <c r="E811" s="150">
        <v>-111.54</v>
      </c>
      <c r="F811" s="150">
        <v>1348.86</v>
      </c>
      <c r="G811" s="150">
        <v>-10.14</v>
      </c>
      <c r="H811" s="151">
        <v>43678</v>
      </c>
      <c r="I811" s="87">
        <v>0</v>
      </c>
      <c r="J811" s="87" t="s">
        <v>351</v>
      </c>
      <c r="K811" s="87" t="s">
        <v>7090</v>
      </c>
      <c r="L811" s="87" t="s">
        <v>7751</v>
      </c>
      <c r="M811" s="56" t="s">
        <v>7091</v>
      </c>
      <c r="N811" s="87" t="s">
        <v>31</v>
      </c>
      <c r="O811" s="56" t="s">
        <v>9138</v>
      </c>
      <c r="P811" s="87">
        <v>2019</v>
      </c>
      <c r="Q811" s="87" t="s">
        <v>9139</v>
      </c>
      <c r="R811" s="87" t="s">
        <v>4359</v>
      </c>
    </row>
    <row r="812" spans="1:18">
      <c r="A812" s="87" t="s">
        <v>9361</v>
      </c>
      <c r="B812" s="87" t="s">
        <v>7088</v>
      </c>
      <c r="C812" s="87" t="s">
        <v>7089</v>
      </c>
      <c r="D812" s="150">
        <v>1460.4</v>
      </c>
      <c r="E812" s="150">
        <v>-111.54</v>
      </c>
      <c r="F812" s="150">
        <v>1348.86</v>
      </c>
      <c r="G812" s="150">
        <v>-10.14</v>
      </c>
      <c r="H812" s="151">
        <v>43678</v>
      </c>
      <c r="I812" s="87">
        <v>0</v>
      </c>
      <c r="J812" s="87" t="s">
        <v>351</v>
      </c>
      <c r="K812" s="87" t="s">
        <v>7090</v>
      </c>
      <c r="L812" s="87" t="s">
        <v>8680</v>
      </c>
      <c r="M812" s="56" t="s">
        <v>7091</v>
      </c>
      <c r="N812" s="87" t="s">
        <v>31</v>
      </c>
      <c r="O812" s="56" t="s">
        <v>9138</v>
      </c>
      <c r="P812" s="87">
        <v>2019</v>
      </c>
      <c r="Q812" s="87" t="s">
        <v>9139</v>
      </c>
      <c r="R812" s="87" t="s">
        <v>4359</v>
      </c>
    </row>
    <row r="813" spans="1:18">
      <c r="A813" s="87" t="s">
        <v>9362</v>
      </c>
      <c r="B813" s="87" t="s">
        <v>7088</v>
      </c>
      <c r="C813" s="87" t="s">
        <v>7089</v>
      </c>
      <c r="D813" s="150">
        <v>1460.4</v>
      </c>
      <c r="E813" s="150">
        <v>-111.54</v>
      </c>
      <c r="F813" s="150">
        <v>1348.86</v>
      </c>
      <c r="G813" s="150">
        <v>-10.14</v>
      </c>
      <c r="H813" s="151">
        <v>43678</v>
      </c>
      <c r="I813" s="87">
        <v>0</v>
      </c>
      <c r="J813" s="87" t="s">
        <v>319</v>
      </c>
      <c r="K813" s="87" t="s">
        <v>7090</v>
      </c>
      <c r="L813" s="87" t="s">
        <v>9363</v>
      </c>
      <c r="M813" s="56" t="s">
        <v>7091</v>
      </c>
      <c r="N813" s="87" t="s">
        <v>52</v>
      </c>
      <c r="O813" s="56" t="s">
        <v>9138</v>
      </c>
      <c r="P813" s="87">
        <v>2019</v>
      </c>
      <c r="Q813" s="87" t="s">
        <v>9139</v>
      </c>
      <c r="R813" s="87" t="s">
        <v>4359</v>
      </c>
    </row>
    <row r="814" spans="1:18">
      <c r="A814" s="87" t="s">
        <v>9364</v>
      </c>
      <c r="B814" s="87" t="s">
        <v>7088</v>
      </c>
      <c r="C814" s="87" t="s">
        <v>7089</v>
      </c>
      <c r="D814" s="150">
        <v>1460.4</v>
      </c>
      <c r="E814" s="150">
        <v>-111.54</v>
      </c>
      <c r="F814" s="150">
        <v>1348.86</v>
      </c>
      <c r="G814" s="150">
        <v>-10.14</v>
      </c>
      <c r="H814" s="151">
        <v>43678</v>
      </c>
      <c r="I814" s="87">
        <v>0</v>
      </c>
      <c r="J814" s="87" t="s">
        <v>319</v>
      </c>
      <c r="K814" s="87" t="s">
        <v>7090</v>
      </c>
      <c r="L814" s="87" t="s">
        <v>9363</v>
      </c>
      <c r="M814" s="56" t="s">
        <v>7091</v>
      </c>
      <c r="N814" s="87" t="s">
        <v>52</v>
      </c>
      <c r="O814" s="56" t="s">
        <v>9138</v>
      </c>
      <c r="P814" s="87">
        <v>2019</v>
      </c>
      <c r="Q814" s="87" t="s">
        <v>9139</v>
      </c>
      <c r="R814" s="87" t="s">
        <v>4359</v>
      </c>
    </row>
    <row r="815" spans="1:18">
      <c r="A815" s="87" t="s">
        <v>9365</v>
      </c>
      <c r="B815" s="87" t="s">
        <v>7088</v>
      </c>
      <c r="C815" s="87" t="s">
        <v>7089</v>
      </c>
      <c r="D815" s="150">
        <v>1460.4</v>
      </c>
      <c r="E815" s="150">
        <v>-111.54</v>
      </c>
      <c r="F815" s="150">
        <v>1348.86</v>
      </c>
      <c r="G815" s="150">
        <v>-10.14</v>
      </c>
      <c r="H815" s="151">
        <v>43678</v>
      </c>
      <c r="I815" s="87">
        <v>0</v>
      </c>
      <c r="J815" s="87" t="s">
        <v>319</v>
      </c>
      <c r="K815" s="87" t="s">
        <v>7090</v>
      </c>
      <c r="L815" s="87" t="s">
        <v>9363</v>
      </c>
      <c r="M815" s="56" t="s">
        <v>7091</v>
      </c>
      <c r="N815" s="87" t="s">
        <v>52</v>
      </c>
      <c r="O815" s="56" t="s">
        <v>9138</v>
      </c>
      <c r="P815" s="87">
        <v>2019</v>
      </c>
      <c r="Q815" s="87" t="s">
        <v>9139</v>
      </c>
      <c r="R815" s="87" t="s">
        <v>4359</v>
      </c>
    </row>
    <row r="816" spans="1:18">
      <c r="A816" s="87" t="s">
        <v>9366</v>
      </c>
      <c r="B816" s="87" t="s">
        <v>7088</v>
      </c>
      <c r="C816" s="87" t="s">
        <v>7089</v>
      </c>
      <c r="D816" s="150">
        <v>1460.4</v>
      </c>
      <c r="E816" s="150">
        <v>-111.54</v>
      </c>
      <c r="F816" s="150">
        <v>1348.86</v>
      </c>
      <c r="G816" s="150">
        <v>-10.14</v>
      </c>
      <c r="H816" s="151">
        <v>43678</v>
      </c>
      <c r="I816" s="87">
        <v>0</v>
      </c>
      <c r="J816" s="87" t="s">
        <v>319</v>
      </c>
      <c r="K816" s="87" t="s">
        <v>7090</v>
      </c>
      <c r="L816" s="87" t="s">
        <v>9363</v>
      </c>
      <c r="M816" s="56" t="s">
        <v>7091</v>
      </c>
      <c r="N816" s="87" t="s">
        <v>52</v>
      </c>
      <c r="O816" s="56" t="s">
        <v>9138</v>
      </c>
      <c r="P816" s="87">
        <v>2019</v>
      </c>
      <c r="Q816" s="87" t="s">
        <v>9139</v>
      </c>
      <c r="R816" s="87" t="s">
        <v>4359</v>
      </c>
    </row>
    <row r="817" spans="1:18">
      <c r="A817" s="87" t="s">
        <v>9367</v>
      </c>
      <c r="B817" s="87" t="s">
        <v>7088</v>
      </c>
      <c r="C817" s="87" t="s">
        <v>7089</v>
      </c>
      <c r="D817" s="150">
        <v>1460.4</v>
      </c>
      <c r="E817" s="150">
        <v>-111.54</v>
      </c>
      <c r="F817" s="150">
        <v>1348.86</v>
      </c>
      <c r="G817" s="150">
        <v>-10.14</v>
      </c>
      <c r="H817" s="151">
        <v>43678</v>
      </c>
      <c r="I817" s="87">
        <v>0</v>
      </c>
      <c r="J817" s="87" t="s">
        <v>319</v>
      </c>
      <c r="K817" s="87" t="s">
        <v>7090</v>
      </c>
      <c r="L817" s="87" t="s">
        <v>9363</v>
      </c>
      <c r="M817" s="56" t="s">
        <v>7091</v>
      </c>
      <c r="N817" s="87" t="s">
        <v>52</v>
      </c>
      <c r="O817" s="56" t="s">
        <v>9138</v>
      </c>
      <c r="P817" s="87">
        <v>2019</v>
      </c>
      <c r="Q817" s="87" t="s">
        <v>9139</v>
      </c>
      <c r="R817" s="87" t="s">
        <v>4359</v>
      </c>
    </row>
    <row r="818" spans="1:18">
      <c r="A818" s="87" t="s">
        <v>9368</v>
      </c>
      <c r="B818" s="87" t="s">
        <v>7088</v>
      </c>
      <c r="C818" s="87" t="s">
        <v>7089</v>
      </c>
      <c r="D818" s="150">
        <v>1460.4</v>
      </c>
      <c r="E818" s="150">
        <v>-111.54</v>
      </c>
      <c r="F818" s="150">
        <v>1348.86</v>
      </c>
      <c r="G818" s="150">
        <v>-10.14</v>
      </c>
      <c r="H818" s="151">
        <v>43678</v>
      </c>
      <c r="I818" s="87">
        <v>0</v>
      </c>
      <c r="J818" s="87" t="s">
        <v>319</v>
      </c>
      <c r="K818" s="87" t="s">
        <v>7090</v>
      </c>
      <c r="L818" s="87" t="s">
        <v>9363</v>
      </c>
      <c r="M818" s="56" t="s">
        <v>7091</v>
      </c>
      <c r="N818" s="87" t="s">
        <v>52</v>
      </c>
      <c r="O818" s="56" t="s">
        <v>9138</v>
      </c>
      <c r="P818" s="87">
        <v>2019</v>
      </c>
      <c r="Q818" s="87" t="s">
        <v>9139</v>
      </c>
      <c r="R818" s="87" t="s">
        <v>4359</v>
      </c>
    </row>
    <row r="819" spans="1:18">
      <c r="A819" s="87" t="s">
        <v>9369</v>
      </c>
      <c r="B819" s="87" t="s">
        <v>7088</v>
      </c>
      <c r="C819" s="87" t="s">
        <v>7089</v>
      </c>
      <c r="D819" s="150">
        <v>1460.4</v>
      </c>
      <c r="E819" s="150">
        <v>-111.54</v>
      </c>
      <c r="F819" s="150">
        <v>1348.86</v>
      </c>
      <c r="G819" s="150">
        <v>-10.14</v>
      </c>
      <c r="H819" s="151">
        <v>43678</v>
      </c>
      <c r="I819" s="87">
        <v>0</v>
      </c>
      <c r="J819" s="87" t="s">
        <v>319</v>
      </c>
      <c r="K819" s="87" t="s">
        <v>7090</v>
      </c>
      <c r="L819" s="87" t="s">
        <v>9363</v>
      </c>
      <c r="M819" s="56" t="s">
        <v>7091</v>
      </c>
      <c r="N819" s="87" t="s">
        <v>52</v>
      </c>
      <c r="O819" s="56" t="s">
        <v>9138</v>
      </c>
      <c r="P819" s="87">
        <v>2019</v>
      </c>
      <c r="Q819" s="87" t="s">
        <v>9139</v>
      </c>
      <c r="R819" s="87" t="s">
        <v>4359</v>
      </c>
    </row>
    <row r="820" spans="1:18">
      <c r="A820" s="87" t="s">
        <v>9370</v>
      </c>
      <c r="B820" s="87" t="s">
        <v>7088</v>
      </c>
      <c r="C820" s="87" t="s">
        <v>7089</v>
      </c>
      <c r="D820" s="150">
        <v>1460.4</v>
      </c>
      <c r="E820" s="150">
        <v>-111.54</v>
      </c>
      <c r="F820" s="150">
        <v>1348.86</v>
      </c>
      <c r="G820" s="150">
        <v>-10.14</v>
      </c>
      <c r="H820" s="151">
        <v>43678</v>
      </c>
      <c r="I820" s="87">
        <v>0</v>
      </c>
      <c r="J820" s="87" t="s">
        <v>319</v>
      </c>
      <c r="K820" s="87" t="s">
        <v>7090</v>
      </c>
      <c r="L820" s="87" t="s">
        <v>9363</v>
      </c>
      <c r="M820" s="56" t="s">
        <v>7091</v>
      </c>
      <c r="N820" s="87" t="s">
        <v>52</v>
      </c>
      <c r="O820" s="56" t="s">
        <v>9138</v>
      </c>
      <c r="P820" s="87">
        <v>2019</v>
      </c>
      <c r="Q820" s="87" t="s">
        <v>9139</v>
      </c>
      <c r="R820" s="87" t="s">
        <v>4359</v>
      </c>
    </row>
    <row r="821" spans="1:18">
      <c r="A821" s="87" t="s">
        <v>9371</v>
      </c>
      <c r="B821" s="87" t="s">
        <v>7088</v>
      </c>
      <c r="C821" s="87" t="s">
        <v>7089</v>
      </c>
      <c r="D821" s="150">
        <v>1460.4</v>
      </c>
      <c r="E821" s="150">
        <v>-111.54</v>
      </c>
      <c r="F821" s="150">
        <v>1348.86</v>
      </c>
      <c r="G821" s="150">
        <v>-10.14</v>
      </c>
      <c r="H821" s="151">
        <v>43678</v>
      </c>
      <c r="I821" s="87">
        <v>0</v>
      </c>
      <c r="J821" s="87" t="s">
        <v>319</v>
      </c>
      <c r="K821" s="87" t="s">
        <v>7090</v>
      </c>
      <c r="L821" s="87" t="s">
        <v>9363</v>
      </c>
      <c r="M821" s="56" t="s">
        <v>7091</v>
      </c>
      <c r="N821" s="87" t="s">
        <v>52</v>
      </c>
      <c r="O821" s="56" t="s">
        <v>9138</v>
      </c>
      <c r="P821" s="87">
        <v>2019</v>
      </c>
      <c r="Q821" s="87" t="s">
        <v>9139</v>
      </c>
      <c r="R821" s="87" t="s">
        <v>4359</v>
      </c>
    </row>
    <row r="822" spans="1:18">
      <c r="A822" s="87" t="s">
        <v>9372</v>
      </c>
      <c r="B822" s="87" t="s">
        <v>7088</v>
      </c>
      <c r="C822" s="87" t="s">
        <v>7089</v>
      </c>
      <c r="D822" s="150">
        <v>1460.4</v>
      </c>
      <c r="E822" s="150">
        <v>-111.54</v>
      </c>
      <c r="F822" s="150">
        <v>1348.86</v>
      </c>
      <c r="G822" s="150">
        <v>-10.14</v>
      </c>
      <c r="H822" s="151">
        <v>43678</v>
      </c>
      <c r="I822" s="87">
        <v>0</v>
      </c>
      <c r="J822" s="87" t="s">
        <v>319</v>
      </c>
      <c r="K822" s="87" t="s">
        <v>7090</v>
      </c>
      <c r="L822" s="87" t="s">
        <v>9363</v>
      </c>
      <c r="M822" s="56" t="s">
        <v>7091</v>
      </c>
      <c r="N822" s="87" t="s">
        <v>52</v>
      </c>
      <c r="O822" s="56" t="s">
        <v>9138</v>
      </c>
      <c r="P822" s="87">
        <v>2019</v>
      </c>
      <c r="Q822" s="87" t="s">
        <v>9139</v>
      </c>
      <c r="R822" s="87" t="s">
        <v>4359</v>
      </c>
    </row>
    <row r="823" spans="1:18">
      <c r="A823" s="87" t="s">
        <v>9373</v>
      </c>
      <c r="B823" s="87" t="s">
        <v>7088</v>
      </c>
      <c r="C823" s="87" t="s">
        <v>7089</v>
      </c>
      <c r="D823" s="150">
        <v>1460.4</v>
      </c>
      <c r="E823" s="150">
        <v>-111.54</v>
      </c>
      <c r="F823" s="150">
        <v>1348.86</v>
      </c>
      <c r="G823" s="150">
        <v>-10.14</v>
      </c>
      <c r="H823" s="151">
        <v>43678</v>
      </c>
      <c r="I823" s="87">
        <v>0</v>
      </c>
      <c r="J823" s="87" t="s">
        <v>319</v>
      </c>
      <c r="K823" s="87" t="s">
        <v>7090</v>
      </c>
      <c r="L823" s="87" t="s">
        <v>9363</v>
      </c>
      <c r="M823" s="56" t="s">
        <v>7091</v>
      </c>
      <c r="N823" s="87" t="s">
        <v>52</v>
      </c>
      <c r="O823" s="56" t="s">
        <v>9138</v>
      </c>
      <c r="P823" s="87">
        <v>2019</v>
      </c>
      <c r="Q823" s="87" t="s">
        <v>9139</v>
      </c>
      <c r="R823" s="87" t="s">
        <v>4359</v>
      </c>
    </row>
    <row r="824" spans="1:18">
      <c r="A824" s="87" t="s">
        <v>9374</v>
      </c>
      <c r="B824" s="87" t="s">
        <v>7088</v>
      </c>
      <c r="C824" s="87" t="s">
        <v>7089</v>
      </c>
      <c r="D824" s="150">
        <v>1460.4</v>
      </c>
      <c r="E824" s="150">
        <v>-111.54</v>
      </c>
      <c r="F824" s="150">
        <v>1348.86</v>
      </c>
      <c r="G824" s="150">
        <v>-10.14</v>
      </c>
      <c r="H824" s="151">
        <v>43678</v>
      </c>
      <c r="I824" s="87">
        <v>0</v>
      </c>
      <c r="J824" s="87" t="s">
        <v>319</v>
      </c>
      <c r="K824" s="87" t="s">
        <v>7090</v>
      </c>
      <c r="L824" s="87" t="s">
        <v>9363</v>
      </c>
      <c r="M824" s="56" t="s">
        <v>7091</v>
      </c>
      <c r="N824" s="87" t="s">
        <v>52</v>
      </c>
      <c r="O824" s="56" t="s">
        <v>9138</v>
      </c>
      <c r="P824" s="87">
        <v>2019</v>
      </c>
      <c r="Q824" s="87" t="s">
        <v>9139</v>
      </c>
      <c r="R824" s="87" t="s">
        <v>4359</v>
      </c>
    </row>
    <row r="825" spans="1:18">
      <c r="A825" s="87" t="s">
        <v>9375</v>
      </c>
      <c r="B825" s="87" t="s">
        <v>7088</v>
      </c>
      <c r="C825" s="87" t="s">
        <v>7089</v>
      </c>
      <c r="D825" s="150">
        <v>1460.4</v>
      </c>
      <c r="E825" s="150">
        <v>-111.54</v>
      </c>
      <c r="F825" s="150">
        <v>1348.86</v>
      </c>
      <c r="G825" s="150">
        <v>-10.14</v>
      </c>
      <c r="H825" s="151">
        <v>43678</v>
      </c>
      <c r="I825" s="87">
        <v>0</v>
      </c>
      <c r="J825" s="87" t="s">
        <v>319</v>
      </c>
      <c r="K825" s="87" t="s">
        <v>7090</v>
      </c>
      <c r="L825" s="87" t="s">
        <v>9363</v>
      </c>
      <c r="M825" s="56" t="s">
        <v>7091</v>
      </c>
      <c r="N825" s="87" t="s">
        <v>52</v>
      </c>
      <c r="O825" s="56" t="s">
        <v>9138</v>
      </c>
      <c r="P825" s="87">
        <v>2019</v>
      </c>
      <c r="Q825" s="87" t="s">
        <v>9139</v>
      </c>
      <c r="R825" s="87" t="s">
        <v>4359</v>
      </c>
    </row>
    <row r="826" spans="1:18">
      <c r="A826" s="87" t="s">
        <v>9376</v>
      </c>
      <c r="B826" s="87" t="s">
        <v>7088</v>
      </c>
      <c r="C826" s="87" t="s">
        <v>7089</v>
      </c>
      <c r="D826" s="150">
        <v>1460.4</v>
      </c>
      <c r="E826" s="150">
        <v>-111.54</v>
      </c>
      <c r="F826" s="150">
        <v>1348.86</v>
      </c>
      <c r="G826" s="150">
        <v>-10.14</v>
      </c>
      <c r="H826" s="151">
        <v>43678</v>
      </c>
      <c r="I826" s="87">
        <v>0</v>
      </c>
      <c r="J826" s="87" t="s">
        <v>319</v>
      </c>
      <c r="K826" s="87" t="s">
        <v>7090</v>
      </c>
      <c r="L826" s="87" t="s">
        <v>9363</v>
      </c>
      <c r="M826" s="56" t="s">
        <v>7091</v>
      </c>
      <c r="N826" s="87" t="s">
        <v>52</v>
      </c>
      <c r="O826" s="56" t="s">
        <v>9138</v>
      </c>
      <c r="P826" s="87">
        <v>2019</v>
      </c>
      <c r="Q826" s="87" t="s">
        <v>9139</v>
      </c>
      <c r="R826" s="87" t="s">
        <v>4359</v>
      </c>
    </row>
    <row r="827" spans="1:18">
      <c r="A827" s="87" t="s">
        <v>9377</v>
      </c>
      <c r="B827" s="87" t="s">
        <v>7088</v>
      </c>
      <c r="C827" s="87" t="s">
        <v>7089</v>
      </c>
      <c r="D827" s="150">
        <v>1460.4</v>
      </c>
      <c r="E827" s="150">
        <v>-111.54</v>
      </c>
      <c r="F827" s="150">
        <v>1348.86</v>
      </c>
      <c r="G827" s="150">
        <v>-10.14</v>
      </c>
      <c r="H827" s="151">
        <v>43678</v>
      </c>
      <c r="I827" s="87">
        <v>0</v>
      </c>
      <c r="J827" s="87" t="s">
        <v>319</v>
      </c>
      <c r="K827" s="87" t="s">
        <v>7090</v>
      </c>
      <c r="L827" s="87" t="s">
        <v>9363</v>
      </c>
      <c r="M827" s="56" t="s">
        <v>7091</v>
      </c>
      <c r="N827" s="87" t="s">
        <v>52</v>
      </c>
      <c r="O827" s="56" t="s">
        <v>9138</v>
      </c>
      <c r="P827" s="87">
        <v>2019</v>
      </c>
      <c r="Q827" s="87" t="s">
        <v>9139</v>
      </c>
      <c r="R827" s="87" t="s">
        <v>4359</v>
      </c>
    </row>
    <row r="828" spans="1:18">
      <c r="A828" s="87" t="s">
        <v>9378</v>
      </c>
      <c r="B828" s="87" t="s">
        <v>7088</v>
      </c>
      <c r="C828" s="87" t="s">
        <v>7089</v>
      </c>
      <c r="D828" s="150">
        <v>1460.4</v>
      </c>
      <c r="E828" s="150">
        <v>-111.54</v>
      </c>
      <c r="F828" s="150">
        <v>1348.86</v>
      </c>
      <c r="G828" s="150">
        <v>-10.14</v>
      </c>
      <c r="H828" s="151">
        <v>43678</v>
      </c>
      <c r="I828" s="87">
        <v>0</v>
      </c>
      <c r="J828" s="87" t="s">
        <v>319</v>
      </c>
      <c r="K828" s="87" t="s">
        <v>7090</v>
      </c>
      <c r="L828" s="87" t="s">
        <v>9363</v>
      </c>
      <c r="M828" s="56" t="s">
        <v>7091</v>
      </c>
      <c r="N828" s="87" t="s">
        <v>52</v>
      </c>
      <c r="O828" s="56" t="s">
        <v>9138</v>
      </c>
      <c r="P828" s="87">
        <v>2019</v>
      </c>
      <c r="Q828" s="87" t="s">
        <v>9139</v>
      </c>
      <c r="R828" s="87" t="s">
        <v>4359</v>
      </c>
    </row>
    <row r="829" spans="1:18">
      <c r="A829" s="87" t="s">
        <v>9379</v>
      </c>
      <c r="B829" s="87" t="s">
        <v>7088</v>
      </c>
      <c r="C829" s="87" t="s">
        <v>7089</v>
      </c>
      <c r="D829" s="150">
        <v>1718.4</v>
      </c>
      <c r="E829" s="150">
        <v>-131.22999999999999</v>
      </c>
      <c r="F829" s="150">
        <v>1587.17</v>
      </c>
      <c r="G829" s="150">
        <v>-11.93</v>
      </c>
      <c r="H829" s="151">
        <v>43678</v>
      </c>
      <c r="I829" s="87">
        <v>0</v>
      </c>
      <c r="J829" s="87" t="s">
        <v>319</v>
      </c>
      <c r="K829" s="87" t="s">
        <v>7090</v>
      </c>
      <c r="L829" s="87" t="s">
        <v>9363</v>
      </c>
      <c r="M829" s="56" t="s">
        <v>7091</v>
      </c>
      <c r="N829" s="87" t="s">
        <v>52</v>
      </c>
      <c r="O829" s="56" t="s">
        <v>9138</v>
      </c>
      <c r="P829" s="87">
        <v>2019</v>
      </c>
      <c r="Q829" s="87" t="s">
        <v>9139</v>
      </c>
      <c r="R829" s="87" t="s">
        <v>4359</v>
      </c>
    </row>
    <row r="830" spans="1:18">
      <c r="A830" s="87" t="s">
        <v>9380</v>
      </c>
      <c r="B830" s="87" t="s">
        <v>7088</v>
      </c>
      <c r="C830" s="87" t="s">
        <v>7089</v>
      </c>
      <c r="D830" s="150">
        <v>1718.4</v>
      </c>
      <c r="E830" s="150">
        <v>-131.22999999999999</v>
      </c>
      <c r="F830" s="150">
        <v>1587.17</v>
      </c>
      <c r="G830" s="150">
        <v>-11.93</v>
      </c>
      <c r="H830" s="151">
        <v>43678</v>
      </c>
      <c r="I830" s="87">
        <v>0</v>
      </c>
      <c r="J830" s="87" t="s">
        <v>319</v>
      </c>
      <c r="K830" s="87" t="s">
        <v>7090</v>
      </c>
      <c r="L830" s="87" t="s">
        <v>9363</v>
      </c>
      <c r="M830" s="56" t="s">
        <v>7091</v>
      </c>
      <c r="N830" s="87" t="s">
        <v>52</v>
      </c>
      <c r="O830" s="56" t="s">
        <v>9138</v>
      </c>
      <c r="P830" s="87">
        <v>2019</v>
      </c>
      <c r="Q830" s="87" t="s">
        <v>9139</v>
      </c>
      <c r="R830" s="87" t="s">
        <v>4359</v>
      </c>
    </row>
    <row r="831" spans="1:18">
      <c r="A831" s="87" t="s">
        <v>9381</v>
      </c>
      <c r="B831" s="87" t="s">
        <v>7088</v>
      </c>
      <c r="C831" s="87" t="s">
        <v>7089</v>
      </c>
      <c r="D831" s="150">
        <v>1460.4</v>
      </c>
      <c r="E831" s="150">
        <v>-111.54</v>
      </c>
      <c r="F831" s="150">
        <v>1348.86</v>
      </c>
      <c r="G831" s="150">
        <v>-10.14</v>
      </c>
      <c r="H831" s="151">
        <v>43678</v>
      </c>
      <c r="I831" s="87">
        <v>0</v>
      </c>
      <c r="J831" s="87" t="s">
        <v>319</v>
      </c>
      <c r="K831" s="87" t="s">
        <v>7090</v>
      </c>
      <c r="L831" s="87" t="s">
        <v>8361</v>
      </c>
      <c r="M831" s="56" t="s">
        <v>7091</v>
      </c>
      <c r="N831" s="87" t="s">
        <v>52</v>
      </c>
      <c r="O831" s="56" t="s">
        <v>9138</v>
      </c>
      <c r="P831" s="87">
        <v>2019</v>
      </c>
      <c r="Q831" s="87" t="s">
        <v>9139</v>
      </c>
      <c r="R831" s="87" t="s">
        <v>4359</v>
      </c>
    </row>
    <row r="832" spans="1:18">
      <c r="A832" s="87" t="s">
        <v>9382</v>
      </c>
      <c r="B832" s="87" t="s">
        <v>7088</v>
      </c>
      <c r="C832" s="87" t="s">
        <v>7089</v>
      </c>
      <c r="D832" s="150">
        <v>1460.4</v>
      </c>
      <c r="E832" s="150">
        <v>-111.54</v>
      </c>
      <c r="F832" s="150">
        <v>1348.86</v>
      </c>
      <c r="G832" s="150">
        <v>-10.14</v>
      </c>
      <c r="H832" s="151">
        <v>43678</v>
      </c>
      <c r="I832" s="87">
        <v>0</v>
      </c>
      <c r="J832" s="87" t="s">
        <v>319</v>
      </c>
      <c r="K832" s="87" t="s">
        <v>7090</v>
      </c>
      <c r="L832" s="87" t="s">
        <v>8361</v>
      </c>
      <c r="M832" s="56" t="s">
        <v>7091</v>
      </c>
      <c r="N832" s="87" t="s">
        <v>52</v>
      </c>
      <c r="O832" s="56" t="s">
        <v>9138</v>
      </c>
      <c r="P832" s="87">
        <v>2019</v>
      </c>
      <c r="Q832" s="87" t="s">
        <v>9139</v>
      </c>
      <c r="R832" s="87" t="s">
        <v>4359</v>
      </c>
    </row>
    <row r="833" spans="1:18">
      <c r="A833" s="87" t="s">
        <v>9383</v>
      </c>
      <c r="B833" s="87" t="s">
        <v>7088</v>
      </c>
      <c r="C833" s="87" t="s">
        <v>7089</v>
      </c>
      <c r="D833" s="150">
        <v>1460.4</v>
      </c>
      <c r="E833" s="150">
        <v>-111.54</v>
      </c>
      <c r="F833" s="150">
        <v>1348.86</v>
      </c>
      <c r="G833" s="150">
        <v>-10.14</v>
      </c>
      <c r="H833" s="151">
        <v>43678</v>
      </c>
      <c r="I833" s="87">
        <v>0</v>
      </c>
      <c r="J833" s="87" t="s">
        <v>319</v>
      </c>
      <c r="K833" s="87" t="s">
        <v>7090</v>
      </c>
      <c r="L833" s="87" t="s">
        <v>8361</v>
      </c>
      <c r="M833" s="56" t="s">
        <v>7091</v>
      </c>
      <c r="N833" s="87" t="s">
        <v>52</v>
      </c>
      <c r="O833" s="56" t="s">
        <v>9138</v>
      </c>
      <c r="P833" s="87">
        <v>2019</v>
      </c>
      <c r="Q833" s="87" t="s">
        <v>9139</v>
      </c>
      <c r="R833" s="87" t="s">
        <v>4359</v>
      </c>
    </row>
    <row r="834" spans="1:18">
      <c r="A834" s="87" t="s">
        <v>9384</v>
      </c>
      <c r="B834" s="87" t="s">
        <v>7088</v>
      </c>
      <c r="C834" s="87" t="s">
        <v>7089</v>
      </c>
      <c r="D834" s="150">
        <v>1460.4</v>
      </c>
      <c r="E834" s="150">
        <v>-111.54</v>
      </c>
      <c r="F834" s="150">
        <v>1348.86</v>
      </c>
      <c r="G834" s="150">
        <v>-10.14</v>
      </c>
      <c r="H834" s="151">
        <v>43678</v>
      </c>
      <c r="I834" s="87">
        <v>0</v>
      </c>
      <c r="J834" s="87" t="s">
        <v>319</v>
      </c>
      <c r="K834" s="87" t="s">
        <v>7090</v>
      </c>
      <c r="L834" s="87" t="s">
        <v>8361</v>
      </c>
      <c r="M834" s="56" t="s">
        <v>7091</v>
      </c>
      <c r="N834" s="87" t="s">
        <v>52</v>
      </c>
      <c r="O834" s="56" t="s">
        <v>9138</v>
      </c>
      <c r="P834" s="87">
        <v>2019</v>
      </c>
      <c r="Q834" s="87" t="s">
        <v>9139</v>
      </c>
      <c r="R834" s="87" t="s">
        <v>4359</v>
      </c>
    </row>
    <row r="835" spans="1:18">
      <c r="A835" s="87" t="s">
        <v>9385</v>
      </c>
      <c r="B835" s="87" t="s">
        <v>7088</v>
      </c>
      <c r="C835" s="87" t="s">
        <v>7089</v>
      </c>
      <c r="D835" s="150">
        <v>1718.4</v>
      </c>
      <c r="E835" s="150">
        <v>-131.22999999999999</v>
      </c>
      <c r="F835" s="150">
        <v>1587.17</v>
      </c>
      <c r="G835" s="150">
        <v>-11.93</v>
      </c>
      <c r="H835" s="151">
        <v>43678</v>
      </c>
      <c r="I835" s="87">
        <v>0</v>
      </c>
      <c r="J835" s="87" t="s">
        <v>319</v>
      </c>
      <c r="K835" s="87" t="s">
        <v>7090</v>
      </c>
      <c r="L835" s="87" t="s">
        <v>8361</v>
      </c>
      <c r="M835" s="56" t="s">
        <v>7091</v>
      </c>
      <c r="N835" s="87" t="s">
        <v>52</v>
      </c>
      <c r="O835" s="56" t="s">
        <v>9138</v>
      </c>
      <c r="P835" s="87">
        <v>2019</v>
      </c>
      <c r="Q835" s="87" t="s">
        <v>9139</v>
      </c>
      <c r="R835" s="87" t="s">
        <v>4359</v>
      </c>
    </row>
    <row r="836" spans="1:18">
      <c r="A836" s="87" t="s">
        <v>9386</v>
      </c>
      <c r="B836" s="87" t="s">
        <v>7088</v>
      </c>
      <c r="C836" s="87" t="s">
        <v>7089</v>
      </c>
      <c r="D836" s="150">
        <v>1460.4</v>
      </c>
      <c r="E836" s="150">
        <v>-111.54</v>
      </c>
      <c r="F836" s="150">
        <v>1348.86</v>
      </c>
      <c r="G836" s="150">
        <v>-10.14</v>
      </c>
      <c r="H836" s="151">
        <v>43678</v>
      </c>
      <c r="I836" s="87">
        <v>0</v>
      </c>
      <c r="J836" s="87" t="s">
        <v>319</v>
      </c>
      <c r="K836" s="87" t="s">
        <v>7090</v>
      </c>
      <c r="L836" s="87" t="s">
        <v>8361</v>
      </c>
      <c r="M836" s="56" t="s">
        <v>7091</v>
      </c>
      <c r="N836" s="87" t="s">
        <v>52</v>
      </c>
      <c r="O836" s="56" t="s">
        <v>9138</v>
      </c>
      <c r="P836" s="87">
        <v>2019</v>
      </c>
      <c r="Q836" s="87" t="s">
        <v>9139</v>
      </c>
      <c r="R836" s="87" t="s">
        <v>4359</v>
      </c>
    </row>
    <row r="837" spans="1:18">
      <c r="A837" s="87" t="s">
        <v>9387</v>
      </c>
      <c r="B837" s="87" t="s">
        <v>7088</v>
      </c>
      <c r="C837" s="87" t="s">
        <v>7089</v>
      </c>
      <c r="D837" s="150">
        <v>1460.4</v>
      </c>
      <c r="E837" s="150">
        <v>-111.54</v>
      </c>
      <c r="F837" s="150">
        <v>1348.86</v>
      </c>
      <c r="G837" s="150">
        <v>-10.14</v>
      </c>
      <c r="H837" s="151">
        <v>43678</v>
      </c>
      <c r="I837" s="87">
        <v>0</v>
      </c>
      <c r="J837" s="87" t="s">
        <v>319</v>
      </c>
      <c r="K837" s="87" t="s">
        <v>7090</v>
      </c>
      <c r="L837" s="87" t="s">
        <v>8361</v>
      </c>
      <c r="M837" s="56" t="s">
        <v>7091</v>
      </c>
      <c r="N837" s="87" t="s">
        <v>52</v>
      </c>
      <c r="O837" s="56" t="s">
        <v>9138</v>
      </c>
      <c r="P837" s="87">
        <v>2019</v>
      </c>
      <c r="Q837" s="87" t="s">
        <v>9139</v>
      </c>
      <c r="R837" s="87" t="s">
        <v>4359</v>
      </c>
    </row>
    <row r="838" spans="1:18">
      <c r="A838" s="87" t="s">
        <v>9388</v>
      </c>
      <c r="B838" s="87" t="s">
        <v>7088</v>
      </c>
      <c r="C838" s="87" t="s">
        <v>7089</v>
      </c>
      <c r="D838" s="150">
        <v>1460.4</v>
      </c>
      <c r="E838" s="150">
        <v>-111.54</v>
      </c>
      <c r="F838" s="150">
        <v>1348.86</v>
      </c>
      <c r="G838" s="150">
        <v>-10.14</v>
      </c>
      <c r="H838" s="151">
        <v>43678</v>
      </c>
      <c r="I838" s="87">
        <v>0</v>
      </c>
      <c r="J838" s="87" t="s">
        <v>319</v>
      </c>
      <c r="K838" s="87" t="s">
        <v>7090</v>
      </c>
      <c r="L838" s="87" t="s">
        <v>8361</v>
      </c>
      <c r="M838" s="56" t="s">
        <v>7091</v>
      </c>
      <c r="N838" s="87" t="s">
        <v>52</v>
      </c>
      <c r="O838" s="56" t="s">
        <v>9138</v>
      </c>
      <c r="P838" s="87">
        <v>2019</v>
      </c>
      <c r="Q838" s="87" t="s">
        <v>9139</v>
      </c>
      <c r="R838" s="87" t="s">
        <v>4359</v>
      </c>
    </row>
    <row r="839" spans="1:18">
      <c r="A839" s="87" t="s">
        <v>9389</v>
      </c>
      <c r="B839" s="87" t="s">
        <v>7088</v>
      </c>
      <c r="C839" s="87" t="s">
        <v>7089</v>
      </c>
      <c r="D839" s="150">
        <v>1460.4</v>
      </c>
      <c r="E839" s="150">
        <v>-111.54</v>
      </c>
      <c r="F839" s="150">
        <v>1348.86</v>
      </c>
      <c r="G839" s="150">
        <v>-10.14</v>
      </c>
      <c r="H839" s="151">
        <v>43678</v>
      </c>
      <c r="I839" s="87">
        <v>0</v>
      </c>
      <c r="J839" s="87" t="s">
        <v>319</v>
      </c>
      <c r="K839" s="87" t="s">
        <v>7090</v>
      </c>
      <c r="L839" s="87" t="s">
        <v>8361</v>
      </c>
      <c r="M839" s="56" t="s">
        <v>7091</v>
      </c>
      <c r="N839" s="87" t="s">
        <v>52</v>
      </c>
      <c r="O839" s="56" t="s">
        <v>9138</v>
      </c>
      <c r="P839" s="87">
        <v>2019</v>
      </c>
      <c r="Q839" s="87" t="s">
        <v>9139</v>
      </c>
      <c r="R839" s="87" t="s">
        <v>4359</v>
      </c>
    </row>
    <row r="840" spans="1:18">
      <c r="A840" s="87" t="s">
        <v>9390</v>
      </c>
      <c r="B840" s="87" t="s">
        <v>7088</v>
      </c>
      <c r="C840" s="87" t="s">
        <v>7089</v>
      </c>
      <c r="D840" s="150">
        <v>1460.4</v>
      </c>
      <c r="E840" s="150">
        <v>-111.54</v>
      </c>
      <c r="F840" s="150">
        <v>1348.86</v>
      </c>
      <c r="G840" s="150">
        <v>-10.14</v>
      </c>
      <c r="H840" s="151">
        <v>43678</v>
      </c>
      <c r="I840" s="87">
        <v>0</v>
      </c>
      <c r="J840" s="87" t="s">
        <v>319</v>
      </c>
      <c r="K840" s="87" t="s">
        <v>7090</v>
      </c>
      <c r="L840" s="87" t="s">
        <v>8361</v>
      </c>
      <c r="M840" s="56" t="s">
        <v>7091</v>
      </c>
      <c r="N840" s="87" t="s">
        <v>52</v>
      </c>
      <c r="O840" s="56" t="s">
        <v>9138</v>
      </c>
      <c r="P840" s="87">
        <v>2019</v>
      </c>
      <c r="Q840" s="87" t="s">
        <v>9139</v>
      </c>
      <c r="R840" s="87" t="s">
        <v>4359</v>
      </c>
    </row>
    <row r="841" spans="1:18">
      <c r="A841" s="87" t="s">
        <v>9391</v>
      </c>
      <c r="B841" s="87" t="s">
        <v>7088</v>
      </c>
      <c r="C841" s="87" t="s">
        <v>7089</v>
      </c>
      <c r="D841" s="150">
        <v>1460.4</v>
      </c>
      <c r="E841" s="150">
        <v>-111.54</v>
      </c>
      <c r="F841" s="150">
        <v>1348.86</v>
      </c>
      <c r="G841" s="150">
        <v>-10.14</v>
      </c>
      <c r="H841" s="151">
        <v>43678</v>
      </c>
      <c r="I841" s="87">
        <v>0</v>
      </c>
      <c r="J841" s="87" t="s">
        <v>319</v>
      </c>
      <c r="K841" s="87" t="s">
        <v>7090</v>
      </c>
      <c r="L841" s="87" t="s">
        <v>8361</v>
      </c>
      <c r="M841" s="56" t="s">
        <v>7091</v>
      </c>
      <c r="N841" s="87" t="s">
        <v>52</v>
      </c>
      <c r="O841" s="56" t="s">
        <v>9138</v>
      </c>
      <c r="P841" s="87">
        <v>2019</v>
      </c>
      <c r="Q841" s="87" t="s">
        <v>9139</v>
      </c>
      <c r="R841" s="87" t="s">
        <v>4359</v>
      </c>
    </row>
    <row r="842" spans="1:18">
      <c r="A842" s="87" t="s">
        <v>9392</v>
      </c>
      <c r="B842" s="87" t="s">
        <v>7088</v>
      </c>
      <c r="C842" s="87" t="s">
        <v>7089</v>
      </c>
      <c r="D842" s="150">
        <v>1718.4</v>
      </c>
      <c r="E842" s="150">
        <v>-131.22999999999999</v>
      </c>
      <c r="F842" s="150">
        <v>1587.17</v>
      </c>
      <c r="G842" s="150">
        <v>-11.93</v>
      </c>
      <c r="H842" s="151">
        <v>43678</v>
      </c>
      <c r="I842" s="87">
        <v>0</v>
      </c>
      <c r="J842" s="87" t="s">
        <v>319</v>
      </c>
      <c r="K842" s="87" t="s">
        <v>7090</v>
      </c>
      <c r="L842" s="87" t="s">
        <v>8361</v>
      </c>
      <c r="M842" s="56" t="s">
        <v>7091</v>
      </c>
      <c r="N842" s="87" t="s">
        <v>52</v>
      </c>
      <c r="O842" s="56" t="s">
        <v>9138</v>
      </c>
      <c r="P842" s="87">
        <v>2019</v>
      </c>
      <c r="Q842" s="87" t="s">
        <v>9139</v>
      </c>
      <c r="R842" s="87" t="s">
        <v>4359</v>
      </c>
    </row>
    <row r="843" spans="1:18">
      <c r="A843" s="87" t="s">
        <v>9393</v>
      </c>
      <c r="B843" s="87" t="s">
        <v>7088</v>
      </c>
      <c r="C843" s="87" t="s">
        <v>7089</v>
      </c>
      <c r="D843" s="150">
        <v>1460.4</v>
      </c>
      <c r="E843" s="150">
        <v>-111.54</v>
      </c>
      <c r="F843" s="150">
        <v>1348.86</v>
      </c>
      <c r="G843" s="150">
        <v>-10.14</v>
      </c>
      <c r="H843" s="151">
        <v>43678</v>
      </c>
      <c r="I843" s="87">
        <v>0</v>
      </c>
      <c r="J843" s="87" t="s">
        <v>319</v>
      </c>
      <c r="K843" s="87" t="s">
        <v>7090</v>
      </c>
      <c r="L843" s="87" t="s">
        <v>8361</v>
      </c>
      <c r="M843" s="56" t="s">
        <v>7091</v>
      </c>
      <c r="N843" s="87" t="s">
        <v>52</v>
      </c>
      <c r="O843" s="56" t="s">
        <v>9138</v>
      </c>
      <c r="P843" s="87">
        <v>2019</v>
      </c>
      <c r="Q843" s="87" t="s">
        <v>9139</v>
      </c>
      <c r="R843" s="87" t="s">
        <v>4359</v>
      </c>
    </row>
    <row r="844" spans="1:18">
      <c r="A844" s="87" t="s">
        <v>9394</v>
      </c>
      <c r="B844" s="87" t="s">
        <v>7088</v>
      </c>
      <c r="C844" s="87" t="s">
        <v>7089</v>
      </c>
      <c r="D844" s="150">
        <v>1718.4</v>
      </c>
      <c r="E844" s="150">
        <v>-131.22999999999999</v>
      </c>
      <c r="F844" s="150">
        <v>1587.17</v>
      </c>
      <c r="G844" s="150">
        <v>-11.93</v>
      </c>
      <c r="H844" s="151">
        <v>43678</v>
      </c>
      <c r="I844" s="87">
        <v>0</v>
      </c>
      <c r="J844" s="87" t="s">
        <v>493</v>
      </c>
      <c r="K844" s="87" t="s">
        <v>7090</v>
      </c>
      <c r="L844" s="87" t="s">
        <v>5337</v>
      </c>
      <c r="M844" s="56" t="s">
        <v>7091</v>
      </c>
      <c r="N844" s="87" t="s">
        <v>55</v>
      </c>
      <c r="O844" s="56" t="s">
        <v>9138</v>
      </c>
      <c r="P844" s="87">
        <v>2019</v>
      </c>
      <c r="Q844" s="87" t="s">
        <v>9139</v>
      </c>
      <c r="R844" s="87" t="s">
        <v>4359</v>
      </c>
    </row>
    <row r="845" spans="1:18">
      <c r="A845" s="87" t="s">
        <v>9395</v>
      </c>
      <c r="B845" s="87" t="s">
        <v>7088</v>
      </c>
      <c r="C845" s="87" t="s">
        <v>7089</v>
      </c>
      <c r="D845" s="150">
        <v>1460.4</v>
      </c>
      <c r="E845" s="150">
        <v>-111.54</v>
      </c>
      <c r="F845" s="150">
        <v>1348.86</v>
      </c>
      <c r="G845" s="150">
        <v>-10.14</v>
      </c>
      <c r="H845" s="151">
        <v>43678</v>
      </c>
      <c r="I845" s="87">
        <v>0</v>
      </c>
      <c r="J845" s="87" t="s">
        <v>493</v>
      </c>
      <c r="K845" s="87" t="s">
        <v>7090</v>
      </c>
      <c r="L845" s="87" t="s">
        <v>5337</v>
      </c>
      <c r="M845" s="56" t="s">
        <v>7091</v>
      </c>
      <c r="N845" s="87" t="s">
        <v>55</v>
      </c>
      <c r="O845" s="56" t="s">
        <v>9138</v>
      </c>
      <c r="P845" s="87">
        <v>2019</v>
      </c>
      <c r="Q845" s="87" t="s">
        <v>9139</v>
      </c>
      <c r="R845" s="87" t="s">
        <v>4359</v>
      </c>
    </row>
    <row r="846" spans="1:18">
      <c r="A846" s="87" t="s">
        <v>9396</v>
      </c>
      <c r="B846" s="87" t="s">
        <v>7088</v>
      </c>
      <c r="C846" s="87" t="s">
        <v>7089</v>
      </c>
      <c r="D846" s="150">
        <v>1460.4</v>
      </c>
      <c r="E846" s="150">
        <v>-111.54</v>
      </c>
      <c r="F846" s="150">
        <v>1348.86</v>
      </c>
      <c r="G846" s="150">
        <v>-10.14</v>
      </c>
      <c r="H846" s="151">
        <v>43678</v>
      </c>
      <c r="I846" s="87">
        <v>0</v>
      </c>
      <c r="J846" s="87" t="s">
        <v>493</v>
      </c>
      <c r="K846" s="87" t="s">
        <v>7090</v>
      </c>
      <c r="L846" s="87" t="s">
        <v>5337</v>
      </c>
      <c r="M846" s="56" t="s">
        <v>7091</v>
      </c>
      <c r="N846" s="87" t="s">
        <v>55</v>
      </c>
      <c r="O846" s="56" t="s">
        <v>9138</v>
      </c>
      <c r="P846" s="87">
        <v>2019</v>
      </c>
      <c r="Q846" s="87" t="s">
        <v>9139</v>
      </c>
      <c r="R846" s="87" t="s">
        <v>4359</v>
      </c>
    </row>
    <row r="847" spans="1:18">
      <c r="A847" s="87" t="s">
        <v>9397</v>
      </c>
      <c r="B847" s="87" t="s">
        <v>7088</v>
      </c>
      <c r="C847" s="87" t="s">
        <v>7089</v>
      </c>
      <c r="D847" s="150">
        <v>1460.4</v>
      </c>
      <c r="E847" s="150">
        <v>-111.54</v>
      </c>
      <c r="F847" s="150">
        <v>1348.86</v>
      </c>
      <c r="G847" s="150">
        <v>-10.14</v>
      </c>
      <c r="H847" s="151">
        <v>43678</v>
      </c>
      <c r="I847" s="87">
        <v>0</v>
      </c>
      <c r="J847" s="87" t="s">
        <v>493</v>
      </c>
      <c r="K847" s="87" t="s">
        <v>7090</v>
      </c>
      <c r="L847" s="87" t="s">
        <v>5337</v>
      </c>
      <c r="M847" s="56" t="s">
        <v>7091</v>
      </c>
      <c r="N847" s="87" t="s">
        <v>55</v>
      </c>
      <c r="O847" s="56" t="s">
        <v>9138</v>
      </c>
      <c r="P847" s="87">
        <v>2019</v>
      </c>
      <c r="Q847" s="87" t="s">
        <v>9139</v>
      </c>
      <c r="R847" s="87" t="s">
        <v>4359</v>
      </c>
    </row>
    <row r="848" spans="1:18">
      <c r="A848" s="87" t="s">
        <v>9398</v>
      </c>
      <c r="B848" s="87" t="s">
        <v>7088</v>
      </c>
      <c r="C848" s="87" t="s">
        <v>7089</v>
      </c>
      <c r="D848" s="150">
        <v>1460.4</v>
      </c>
      <c r="E848" s="150">
        <v>-111.54</v>
      </c>
      <c r="F848" s="150">
        <v>1348.86</v>
      </c>
      <c r="G848" s="150">
        <v>-10.14</v>
      </c>
      <c r="H848" s="151">
        <v>43678</v>
      </c>
      <c r="I848" s="87">
        <v>0</v>
      </c>
      <c r="J848" s="87" t="s">
        <v>493</v>
      </c>
      <c r="K848" s="87" t="s">
        <v>7090</v>
      </c>
      <c r="L848" s="87" t="s">
        <v>5337</v>
      </c>
      <c r="M848" s="56" t="s">
        <v>7091</v>
      </c>
      <c r="N848" s="87" t="s">
        <v>55</v>
      </c>
      <c r="O848" s="56" t="s">
        <v>9138</v>
      </c>
      <c r="P848" s="87">
        <v>2019</v>
      </c>
      <c r="Q848" s="87" t="s">
        <v>9139</v>
      </c>
      <c r="R848" s="87" t="s">
        <v>4359</v>
      </c>
    </row>
    <row r="849" spans="1:18">
      <c r="A849" s="87" t="s">
        <v>9399</v>
      </c>
      <c r="B849" s="87" t="s">
        <v>7088</v>
      </c>
      <c r="C849" s="87" t="s">
        <v>7089</v>
      </c>
      <c r="D849" s="150">
        <v>1460.4</v>
      </c>
      <c r="E849" s="150">
        <v>-111.54</v>
      </c>
      <c r="F849" s="150">
        <v>1348.86</v>
      </c>
      <c r="G849" s="150">
        <v>-10.14</v>
      </c>
      <c r="H849" s="151">
        <v>43678</v>
      </c>
      <c r="I849" s="87">
        <v>0</v>
      </c>
      <c r="J849" s="87" t="s">
        <v>493</v>
      </c>
      <c r="K849" s="87" t="s">
        <v>7090</v>
      </c>
      <c r="L849" s="87" t="s">
        <v>5337</v>
      </c>
      <c r="M849" s="56" t="s">
        <v>7091</v>
      </c>
      <c r="N849" s="87" t="s">
        <v>55</v>
      </c>
      <c r="O849" s="56" t="s">
        <v>9138</v>
      </c>
      <c r="P849" s="87">
        <v>2019</v>
      </c>
      <c r="Q849" s="87" t="s">
        <v>9139</v>
      </c>
      <c r="R849" s="87" t="s">
        <v>4359</v>
      </c>
    </row>
    <row r="850" spans="1:18">
      <c r="A850" s="87" t="s">
        <v>9400</v>
      </c>
      <c r="B850" s="87" t="s">
        <v>7088</v>
      </c>
      <c r="C850" s="87" t="s">
        <v>7089</v>
      </c>
      <c r="D850" s="150">
        <v>1460.4</v>
      </c>
      <c r="E850" s="150">
        <v>-111.54</v>
      </c>
      <c r="F850" s="150">
        <v>1348.86</v>
      </c>
      <c r="G850" s="150">
        <v>-10.14</v>
      </c>
      <c r="H850" s="151">
        <v>43678</v>
      </c>
      <c r="I850" s="87">
        <v>0</v>
      </c>
      <c r="J850" s="87" t="s">
        <v>493</v>
      </c>
      <c r="K850" s="87" t="s">
        <v>7090</v>
      </c>
      <c r="L850" s="87" t="s">
        <v>5337</v>
      </c>
      <c r="M850" s="56" t="s">
        <v>7091</v>
      </c>
      <c r="N850" s="87" t="s">
        <v>55</v>
      </c>
      <c r="O850" s="56" t="s">
        <v>9138</v>
      </c>
      <c r="P850" s="87">
        <v>2019</v>
      </c>
      <c r="Q850" s="87" t="s">
        <v>9139</v>
      </c>
      <c r="R850" s="87" t="s">
        <v>4359</v>
      </c>
    </row>
    <row r="851" spans="1:18">
      <c r="A851" s="87" t="s">
        <v>9401</v>
      </c>
      <c r="B851" s="87" t="s">
        <v>7088</v>
      </c>
      <c r="C851" s="87" t="s">
        <v>7089</v>
      </c>
      <c r="D851" s="150">
        <v>1460.4</v>
      </c>
      <c r="E851" s="150">
        <v>-111.54</v>
      </c>
      <c r="F851" s="150">
        <v>1348.86</v>
      </c>
      <c r="G851" s="150">
        <v>-10.14</v>
      </c>
      <c r="H851" s="151">
        <v>43678</v>
      </c>
      <c r="I851" s="87">
        <v>0</v>
      </c>
      <c r="J851" s="87" t="s">
        <v>493</v>
      </c>
      <c r="K851" s="87" t="s">
        <v>7090</v>
      </c>
      <c r="L851" s="87" t="s">
        <v>5337</v>
      </c>
      <c r="M851" s="56" t="s">
        <v>7091</v>
      </c>
      <c r="N851" s="87" t="s">
        <v>55</v>
      </c>
      <c r="O851" s="56" t="s">
        <v>9138</v>
      </c>
      <c r="P851" s="87">
        <v>2019</v>
      </c>
      <c r="Q851" s="87" t="s">
        <v>9139</v>
      </c>
      <c r="R851" s="87" t="s">
        <v>4359</v>
      </c>
    </row>
    <row r="852" spans="1:18">
      <c r="A852" s="87" t="s">
        <v>9402</v>
      </c>
      <c r="B852" s="87" t="s">
        <v>7088</v>
      </c>
      <c r="C852" s="87" t="s">
        <v>7089</v>
      </c>
      <c r="D852" s="150">
        <v>1460.4</v>
      </c>
      <c r="E852" s="150">
        <v>-111.54</v>
      </c>
      <c r="F852" s="150">
        <v>1348.86</v>
      </c>
      <c r="G852" s="150">
        <v>-10.14</v>
      </c>
      <c r="H852" s="151">
        <v>43678</v>
      </c>
      <c r="I852" s="87">
        <v>0</v>
      </c>
      <c r="J852" s="87" t="s">
        <v>493</v>
      </c>
      <c r="K852" s="87" t="s">
        <v>7090</v>
      </c>
      <c r="L852" s="87" t="s">
        <v>5337</v>
      </c>
      <c r="M852" s="56" t="s">
        <v>7091</v>
      </c>
      <c r="N852" s="87" t="s">
        <v>55</v>
      </c>
      <c r="O852" s="56" t="s">
        <v>9138</v>
      </c>
      <c r="P852" s="87">
        <v>2019</v>
      </c>
      <c r="Q852" s="87" t="s">
        <v>9139</v>
      </c>
      <c r="R852" s="87" t="s">
        <v>4359</v>
      </c>
    </row>
    <row r="853" spans="1:18">
      <c r="A853" s="87" t="s">
        <v>9403</v>
      </c>
      <c r="B853" s="87" t="s">
        <v>7088</v>
      </c>
      <c r="C853" s="87" t="s">
        <v>7089</v>
      </c>
      <c r="D853" s="150">
        <v>1460.4</v>
      </c>
      <c r="E853" s="150">
        <v>-111.54</v>
      </c>
      <c r="F853" s="150">
        <v>1348.86</v>
      </c>
      <c r="G853" s="150">
        <v>-10.14</v>
      </c>
      <c r="H853" s="151">
        <v>43678</v>
      </c>
      <c r="I853" s="87">
        <v>0</v>
      </c>
      <c r="J853" s="87" t="s">
        <v>493</v>
      </c>
      <c r="K853" s="87" t="s">
        <v>7090</v>
      </c>
      <c r="L853" s="87" t="s">
        <v>5337</v>
      </c>
      <c r="M853" s="56" t="s">
        <v>7091</v>
      </c>
      <c r="N853" s="87" t="s">
        <v>55</v>
      </c>
      <c r="O853" s="56" t="s">
        <v>9138</v>
      </c>
      <c r="P853" s="87">
        <v>2019</v>
      </c>
      <c r="Q853" s="87" t="s">
        <v>9139</v>
      </c>
      <c r="R853" s="87" t="s">
        <v>4359</v>
      </c>
    </row>
    <row r="854" spans="1:18">
      <c r="A854" s="87" t="s">
        <v>9404</v>
      </c>
      <c r="B854" s="87" t="s">
        <v>7088</v>
      </c>
      <c r="C854" s="87" t="s">
        <v>7089</v>
      </c>
      <c r="D854" s="150">
        <v>1460.4</v>
      </c>
      <c r="E854" s="150">
        <v>-111.54</v>
      </c>
      <c r="F854" s="150">
        <v>1348.86</v>
      </c>
      <c r="G854" s="150">
        <v>-10.14</v>
      </c>
      <c r="H854" s="151">
        <v>43678</v>
      </c>
      <c r="I854" s="87">
        <v>0</v>
      </c>
      <c r="J854" s="87" t="s">
        <v>493</v>
      </c>
      <c r="K854" s="87" t="s">
        <v>7090</v>
      </c>
      <c r="L854" s="87" t="s">
        <v>5337</v>
      </c>
      <c r="M854" s="56" t="s">
        <v>7091</v>
      </c>
      <c r="N854" s="87" t="s">
        <v>55</v>
      </c>
      <c r="O854" s="56" t="s">
        <v>9138</v>
      </c>
      <c r="P854" s="87">
        <v>2019</v>
      </c>
      <c r="Q854" s="87" t="s">
        <v>9139</v>
      </c>
      <c r="R854" s="87" t="s">
        <v>4359</v>
      </c>
    </row>
    <row r="855" spans="1:18">
      <c r="A855" s="87" t="s">
        <v>9405</v>
      </c>
      <c r="B855" s="87" t="s">
        <v>7088</v>
      </c>
      <c r="C855" s="87" t="s">
        <v>7089</v>
      </c>
      <c r="D855" s="150">
        <v>1460.4</v>
      </c>
      <c r="E855" s="150">
        <v>-111.54</v>
      </c>
      <c r="F855" s="150">
        <v>1348.86</v>
      </c>
      <c r="G855" s="150">
        <v>-10.14</v>
      </c>
      <c r="H855" s="151">
        <v>43678</v>
      </c>
      <c r="I855" s="87">
        <v>0</v>
      </c>
      <c r="J855" s="87" t="s">
        <v>493</v>
      </c>
      <c r="K855" s="87" t="s">
        <v>7090</v>
      </c>
      <c r="L855" s="87" t="s">
        <v>5337</v>
      </c>
      <c r="M855" s="56" t="s">
        <v>7091</v>
      </c>
      <c r="N855" s="87" t="s">
        <v>55</v>
      </c>
      <c r="O855" s="56" t="s">
        <v>9138</v>
      </c>
      <c r="P855" s="87">
        <v>2019</v>
      </c>
      <c r="Q855" s="87" t="s">
        <v>9139</v>
      </c>
      <c r="R855" s="87" t="s">
        <v>4359</v>
      </c>
    </row>
    <row r="856" spans="1:18">
      <c r="A856" s="87" t="s">
        <v>9406</v>
      </c>
      <c r="B856" s="87" t="s">
        <v>7088</v>
      </c>
      <c r="C856" s="87" t="s">
        <v>7089</v>
      </c>
      <c r="D856" s="150">
        <v>1460.4</v>
      </c>
      <c r="E856" s="150">
        <v>-111.54</v>
      </c>
      <c r="F856" s="150">
        <v>1348.86</v>
      </c>
      <c r="G856" s="150">
        <v>-10.14</v>
      </c>
      <c r="H856" s="151">
        <v>43678</v>
      </c>
      <c r="I856" s="87">
        <v>0</v>
      </c>
      <c r="J856" s="87" t="s">
        <v>493</v>
      </c>
      <c r="K856" s="87" t="s">
        <v>7090</v>
      </c>
      <c r="L856" s="87" t="s">
        <v>5337</v>
      </c>
      <c r="M856" s="56" t="s">
        <v>7091</v>
      </c>
      <c r="N856" s="87" t="s">
        <v>55</v>
      </c>
      <c r="O856" s="56" t="s">
        <v>9138</v>
      </c>
      <c r="P856" s="87">
        <v>2019</v>
      </c>
      <c r="Q856" s="87" t="s">
        <v>9139</v>
      </c>
      <c r="R856" s="87" t="s">
        <v>4359</v>
      </c>
    </row>
    <row r="857" spans="1:18">
      <c r="A857" s="87" t="s">
        <v>9407</v>
      </c>
      <c r="B857" s="87" t="s">
        <v>7088</v>
      </c>
      <c r="C857" s="87" t="s">
        <v>7089</v>
      </c>
      <c r="D857" s="150">
        <v>1460.4</v>
      </c>
      <c r="E857" s="150">
        <v>-111.54</v>
      </c>
      <c r="F857" s="150">
        <v>1348.86</v>
      </c>
      <c r="G857" s="150">
        <v>-10.14</v>
      </c>
      <c r="H857" s="151">
        <v>43678</v>
      </c>
      <c r="I857" s="87">
        <v>0</v>
      </c>
      <c r="J857" s="87" t="s">
        <v>493</v>
      </c>
      <c r="K857" s="87" t="s">
        <v>7090</v>
      </c>
      <c r="L857" s="87" t="s">
        <v>5337</v>
      </c>
      <c r="M857" s="56" t="s">
        <v>7091</v>
      </c>
      <c r="N857" s="87" t="s">
        <v>55</v>
      </c>
      <c r="O857" s="56" t="s">
        <v>9138</v>
      </c>
      <c r="P857" s="87">
        <v>2019</v>
      </c>
      <c r="Q857" s="87" t="s">
        <v>9139</v>
      </c>
      <c r="R857" s="87" t="s">
        <v>4359</v>
      </c>
    </row>
    <row r="858" spans="1:18">
      <c r="A858" s="87" t="s">
        <v>9408</v>
      </c>
      <c r="B858" s="87" t="s">
        <v>7088</v>
      </c>
      <c r="C858" s="87" t="s">
        <v>7089</v>
      </c>
      <c r="D858" s="150">
        <v>1460.4</v>
      </c>
      <c r="E858" s="150">
        <v>-111.54</v>
      </c>
      <c r="F858" s="150">
        <v>1348.86</v>
      </c>
      <c r="G858" s="150">
        <v>-10.14</v>
      </c>
      <c r="H858" s="151">
        <v>43678</v>
      </c>
      <c r="I858" s="87">
        <v>0</v>
      </c>
      <c r="J858" s="87" t="s">
        <v>493</v>
      </c>
      <c r="K858" s="87" t="s">
        <v>7090</v>
      </c>
      <c r="L858" s="87" t="s">
        <v>5337</v>
      </c>
      <c r="M858" s="56" t="s">
        <v>7091</v>
      </c>
      <c r="N858" s="87" t="s">
        <v>55</v>
      </c>
      <c r="O858" s="56" t="s">
        <v>9138</v>
      </c>
      <c r="P858" s="87">
        <v>2019</v>
      </c>
      <c r="Q858" s="87" t="s">
        <v>9139</v>
      </c>
      <c r="R858" s="87" t="s">
        <v>4359</v>
      </c>
    </row>
    <row r="859" spans="1:18">
      <c r="A859" s="87" t="s">
        <v>9409</v>
      </c>
      <c r="B859" s="87" t="s">
        <v>7088</v>
      </c>
      <c r="C859" s="87" t="s">
        <v>7089</v>
      </c>
      <c r="D859" s="150">
        <v>1460.4</v>
      </c>
      <c r="E859" s="150">
        <v>-111.54</v>
      </c>
      <c r="F859" s="150">
        <v>1348.86</v>
      </c>
      <c r="G859" s="150">
        <v>-10.14</v>
      </c>
      <c r="H859" s="151">
        <v>43678</v>
      </c>
      <c r="I859" s="87">
        <v>0</v>
      </c>
      <c r="J859" s="87" t="s">
        <v>591</v>
      </c>
      <c r="K859" s="87" t="s">
        <v>7090</v>
      </c>
      <c r="L859" s="87" t="s">
        <v>3766</v>
      </c>
      <c r="M859" s="56" t="s">
        <v>7091</v>
      </c>
      <c r="N859" s="87" t="s">
        <v>32</v>
      </c>
      <c r="O859" s="56" t="s">
        <v>9138</v>
      </c>
      <c r="P859" s="87">
        <v>2019</v>
      </c>
      <c r="Q859" s="87" t="s">
        <v>9139</v>
      </c>
      <c r="R859" s="87" t="s">
        <v>4359</v>
      </c>
    </row>
    <row r="860" spans="1:18">
      <c r="A860" s="87" t="s">
        <v>9410</v>
      </c>
      <c r="B860" s="87" t="s">
        <v>7088</v>
      </c>
      <c r="C860" s="87" t="s">
        <v>7089</v>
      </c>
      <c r="D860" s="150">
        <v>1460.4</v>
      </c>
      <c r="E860" s="150">
        <v>-111.54</v>
      </c>
      <c r="F860" s="150">
        <v>1348.86</v>
      </c>
      <c r="G860" s="150">
        <v>-10.14</v>
      </c>
      <c r="H860" s="151">
        <v>43678</v>
      </c>
      <c r="I860" s="87">
        <v>0</v>
      </c>
      <c r="J860" s="87" t="s">
        <v>591</v>
      </c>
      <c r="K860" s="87" t="s">
        <v>7090</v>
      </c>
      <c r="L860" s="87" t="s">
        <v>3766</v>
      </c>
      <c r="M860" s="56" t="s">
        <v>7091</v>
      </c>
      <c r="N860" s="87" t="s">
        <v>32</v>
      </c>
      <c r="O860" s="56" t="s">
        <v>9138</v>
      </c>
      <c r="P860" s="87">
        <v>2019</v>
      </c>
      <c r="Q860" s="87" t="s">
        <v>9139</v>
      </c>
      <c r="R860" s="87" t="s">
        <v>4359</v>
      </c>
    </row>
    <row r="861" spans="1:18">
      <c r="A861" s="87" t="s">
        <v>9411</v>
      </c>
      <c r="B861" s="87" t="s">
        <v>7088</v>
      </c>
      <c r="C861" s="87" t="s">
        <v>7089</v>
      </c>
      <c r="D861" s="150">
        <v>1460.4</v>
      </c>
      <c r="E861" s="150">
        <v>-111.54</v>
      </c>
      <c r="F861" s="150">
        <v>1348.86</v>
      </c>
      <c r="G861" s="150">
        <v>-10.14</v>
      </c>
      <c r="H861" s="151">
        <v>43678</v>
      </c>
      <c r="I861" s="87">
        <v>0</v>
      </c>
      <c r="J861" s="87" t="s">
        <v>591</v>
      </c>
      <c r="K861" s="87" t="s">
        <v>7090</v>
      </c>
      <c r="L861" s="87" t="s">
        <v>3766</v>
      </c>
      <c r="M861" s="56" t="s">
        <v>7091</v>
      </c>
      <c r="N861" s="87" t="s">
        <v>32</v>
      </c>
      <c r="O861" s="56" t="s">
        <v>9138</v>
      </c>
      <c r="P861" s="87">
        <v>2019</v>
      </c>
      <c r="Q861" s="87" t="s">
        <v>9139</v>
      </c>
      <c r="R861" s="87" t="s">
        <v>4359</v>
      </c>
    </row>
    <row r="862" spans="1:18">
      <c r="A862" s="87" t="s">
        <v>9412</v>
      </c>
      <c r="B862" s="87" t="s">
        <v>7088</v>
      </c>
      <c r="C862" s="87" t="s">
        <v>7089</v>
      </c>
      <c r="D862" s="150">
        <v>1718.4</v>
      </c>
      <c r="E862" s="150">
        <v>-131.22999999999999</v>
      </c>
      <c r="F862" s="150">
        <v>1587.17</v>
      </c>
      <c r="G862" s="150">
        <v>-11.93</v>
      </c>
      <c r="H862" s="151">
        <v>43678</v>
      </c>
      <c r="I862" s="87">
        <v>0</v>
      </c>
      <c r="J862" s="87" t="s">
        <v>591</v>
      </c>
      <c r="K862" s="87" t="s">
        <v>7090</v>
      </c>
      <c r="L862" s="87" t="s">
        <v>3766</v>
      </c>
      <c r="M862" s="56" t="s">
        <v>7091</v>
      </c>
      <c r="N862" s="87" t="s">
        <v>32</v>
      </c>
      <c r="O862" s="56" t="s">
        <v>9138</v>
      </c>
      <c r="P862" s="87">
        <v>2019</v>
      </c>
      <c r="Q862" s="87" t="s">
        <v>9139</v>
      </c>
      <c r="R862" s="87" t="s">
        <v>4359</v>
      </c>
    </row>
    <row r="863" spans="1:18">
      <c r="A863" s="87" t="s">
        <v>9413</v>
      </c>
      <c r="B863" s="87" t="s">
        <v>7088</v>
      </c>
      <c r="C863" s="87" t="s">
        <v>7089</v>
      </c>
      <c r="D863" s="150">
        <v>1460.4</v>
      </c>
      <c r="E863" s="150">
        <v>-111.54</v>
      </c>
      <c r="F863" s="150">
        <v>1348.86</v>
      </c>
      <c r="G863" s="150">
        <v>-10.14</v>
      </c>
      <c r="H863" s="151">
        <v>43678</v>
      </c>
      <c r="I863" s="87">
        <v>0</v>
      </c>
      <c r="J863" s="87" t="s">
        <v>591</v>
      </c>
      <c r="K863" s="87" t="s">
        <v>7090</v>
      </c>
      <c r="L863" s="87" t="s">
        <v>3766</v>
      </c>
      <c r="M863" s="56" t="s">
        <v>7091</v>
      </c>
      <c r="N863" s="87" t="s">
        <v>32</v>
      </c>
      <c r="O863" s="56" t="s">
        <v>9138</v>
      </c>
      <c r="P863" s="87">
        <v>2019</v>
      </c>
      <c r="Q863" s="87" t="s">
        <v>9139</v>
      </c>
      <c r="R863" s="87" t="s">
        <v>4359</v>
      </c>
    </row>
    <row r="864" spans="1:18">
      <c r="A864" s="87" t="s">
        <v>9414</v>
      </c>
      <c r="B864" s="87" t="s">
        <v>7088</v>
      </c>
      <c r="C864" s="87" t="s">
        <v>7089</v>
      </c>
      <c r="D864" s="150">
        <v>1460.4</v>
      </c>
      <c r="E864" s="150">
        <v>-111.54</v>
      </c>
      <c r="F864" s="150">
        <v>1348.86</v>
      </c>
      <c r="G864" s="150">
        <v>-10.14</v>
      </c>
      <c r="H864" s="151">
        <v>43678</v>
      </c>
      <c r="I864" s="87">
        <v>0</v>
      </c>
      <c r="J864" s="87" t="s">
        <v>591</v>
      </c>
      <c r="K864" s="87" t="s">
        <v>7090</v>
      </c>
      <c r="L864" s="87" t="s">
        <v>3766</v>
      </c>
      <c r="M864" s="56" t="s">
        <v>7091</v>
      </c>
      <c r="N864" s="87" t="s">
        <v>32</v>
      </c>
      <c r="O864" s="56" t="s">
        <v>9138</v>
      </c>
      <c r="P864" s="87">
        <v>2019</v>
      </c>
      <c r="Q864" s="87" t="s">
        <v>9139</v>
      </c>
      <c r="R864" s="87" t="s">
        <v>4359</v>
      </c>
    </row>
    <row r="865" spans="1:18">
      <c r="A865" s="87" t="s">
        <v>9415</v>
      </c>
      <c r="B865" s="87" t="s">
        <v>7088</v>
      </c>
      <c r="C865" s="87" t="s">
        <v>7089</v>
      </c>
      <c r="D865" s="150">
        <v>1718.4</v>
      </c>
      <c r="E865" s="150">
        <v>-131.22999999999999</v>
      </c>
      <c r="F865" s="150">
        <v>1587.17</v>
      </c>
      <c r="G865" s="150">
        <v>-11.93</v>
      </c>
      <c r="H865" s="151">
        <v>43678</v>
      </c>
      <c r="I865" s="87">
        <v>0</v>
      </c>
      <c r="J865" s="87" t="s">
        <v>591</v>
      </c>
      <c r="K865" s="87" t="s">
        <v>7090</v>
      </c>
      <c r="L865" s="87" t="s">
        <v>3766</v>
      </c>
      <c r="M865" s="56" t="s">
        <v>7091</v>
      </c>
      <c r="N865" s="87" t="s">
        <v>32</v>
      </c>
      <c r="O865" s="56" t="s">
        <v>9138</v>
      </c>
      <c r="P865" s="87">
        <v>2019</v>
      </c>
      <c r="Q865" s="87" t="s">
        <v>9139</v>
      </c>
      <c r="R865" s="87" t="s">
        <v>4359</v>
      </c>
    </row>
    <row r="866" spans="1:18">
      <c r="A866" s="87" t="s">
        <v>9416</v>
      </c>
      <c r="B866" s="87" t="s">
        <v>7088</v>
      </c>
      <c r="C866" s="87" t="s">
        <v>7089</v>
      </c>
      <c r="D866" s="150">
        <v>1460.4</v>
      </c>
      <c r="E866" s="150">
        <v>-111.54</v>
      </c>
      <c r="F866" s="150">
        <v>1348.86</v>
      </c>
      <c r="G866" s="150">
        <v>-10.14</v>
      </c>
      <c r="H866" s="151">
        <v>43678</v>
      </c>
      <c r="I866" s="87">
        <v>0</v>
      </c>
      <c r="J866" s="87" t="s">
        <v>591</v>
      </c>
      <c r="K866" s="87" t="s">
        <v>7090</v>
      </c>
      <c r="L866" s="87" t="s">
        <v>3766</v>
      </c>
      <c r="M866" s="56" t="s">
        <v>7091</v>
      </c>
      <c r="N866" s="87" t="s">
        <v>32</v>
      </c>
      <c r="O866" s="56" t="s">
        <v>9138</v>
      </c>
      <c r="P866" s="87">
        <v>2019</v>
      </c>
      <c r="Q866" s="87" t="s">
        <v>9139</v>
      </c>
      <c r="R866" s="87" t="s">
        <v>4359</v>
      </c>
    </row>
    <row r="867" spans="1:18">
      <c r="A867" s="87" t="s">
        <v>9417</v>
      </c>
      <c r="B867" s="87" t="s">
        <v>7088</v>
      </c>
      <c r="C867" s="87" t="s">
        <v>7089</v>
      </c>
      <c r="D867" s="150">
        <v>1460.4</v>
      </c>
      <c r="E867" s="150">
        <v>-111.54</v>
      </c>
      <c r="F867" s="150">
        <v>1348.86</v>
      </c>
      <c r="G867" s="150">
        <v>-10.14</v>
      </c>
      <c r="H867" s="151">
        <v>43678</v>
      </c>
      <c r="I867" s="87">
        <v>0</v>
      </c>
      <c r="J867" s="87" t="s">
        <v>416</v>
      </c>
      <c r="K867" s="87" t="s">
        <v>7090</v>
      </c>
      <c r="L867" s="87" t="s">
        <v>6153</v>
      </c>
      <c r="M867" s="56" t="s">
        <v>7091</v>
      </c>
      <c r="N867" s="87" t="s">
        <v>111</v>
      </c>
      <c r="O867" s="56" t="s">
        <v>9138</v>
      </c>
      <c r="P867" s="87">
        <v>2019</v>
      </c>
      <c r="Q867" s="87" t="s">
        <v>9139</v>
      </c>
      <c r="R867" s="87" t="s">
        <v>4359</v>
      </c>
    </row>
    <row r="868" spans="1:18">
      <c r="A868" s="87" t="s">
        <v>9418</v>
      </c>
      <c r="B868" s="87" t="s">
        <v>7088</v>
      </c>
      <c r="C868" s="87" t="s">
        <v>7089</v>
      </c>
      <c r="D868" s="150">
        <v>1460.4</v>
      </c>
      <c r="E868" s="150">
        <v>-111.54</v>
      </c>
      <c r="F868" s="150">
        <v>1348.86</v>
      </c>
      <c r="G868" s="150">
        <v>-10.14</v>
      </c>
      <c r="H868" s="151">
        <v>43678</v>
      </c>
      <c r="I868" s="87">
        <v>0</v>
      </c>
      <c r="J868" s="87" t="s">
        <v>416</v>
      </c>
      <c r="K868" s="87" t="s">
        <v>7090</v>
      </c>
      <c r="L868" s="87" t="s">
        <v>6153</v>
      </c>
      <c r="M868" s="56" t="s">
        <v>7091</v>
      </c>
      <c r="N868" s="87" t="s">
        <v>111</v>
      </c>
      <c r="O868" s="56" t="s">
        <v>9138</v>
      </c>
      <c r="P868" s="87">
        <v>2019</v>
      </c>
      <c r="Q868" s="87" t="s">
        <v>9139</v>
      </c>
      <c r="R868" s="87" t="s">
        <v>4359</v>
      </c>
    </row>
    <row r="869" spans="1:18">
      <c r="A869" s="87" t="s">
        <v>9419</v>
      </c>
      <c r="B869" s="87" t="s">
        <v>7088</v>
      </c>
      <c r="C869" s="87" t="s">
        <v>7089</v>
      </c>
      <c r="D869" s="150">
        <v>1460.4</v>
      </c>
      <c r="E869" s="150">
        <v>-111.54</v>
      </c>
      <c r="F869" s="150">
        <v>1348.86</v>
      </c>
      <c r="G869" s="150">
        <v>-10.14</v>
      </c>
      <c r="H869" s="151">
        <v>43678</v>
      </c>
      <c r="I869" s="87">
        <v>0</v>
      </c>
      <c r="J869" s="87" t="s">
        <v>416</v>
      </c>
      <c r="K869" s="87" t="s">
        <v>7090</v>
      </c>
      <c r="L869" s="87" t="s">
        <v>6153</v>
      </c>
      <c r="M869" s="56" t="s">
        <v>7091</v>
      </c>
      <c r="N869" s="87" t="s">
        <v>111</v>
      </c>
      <c r="O869" s="56" t="s">
        <v>9138</v>
      </c>
      <c r="P869" s="87">
        <v>2019</v>
      </c>
      <c r="Q869" s="87" t="s">
        <v>9139</v>
      </c>
      <c r="R869" s="87" t="s">
        <v>4359</v>
      </c>
    </row>
    <row r="870" spans="1:18">
      <c r="A870" s="87" t="s">
        <v>9420</v>
      </c>
      <c r="B870" s="87" t="s">
        <v>7088</v>
      </c>
      <c r="C870" s="87" t="s">
        <v>7089</v>
      </c>
      <c r="D870" s="150">
        <v>1460.4</v>
      </c>
      <c r="E870" s="150">
        <v>-111.54</v>
      </c>
      <c r="F870" s="150">
        <v>1348.86</v>
      </c>
      <c r="G870" s="150">
        <v>-10.14</v>
      </c>
      <c r="H870" s="151">
        <v>43678</v>
      </c>
      <c r="I870" s="87">
        <v>0</v>
      </c>
      <c r="J870" s="87" t="s">
        <v>416</v>
      </c>
      <c r="K870" s="87" t="s">
        <v>7090</v>
      </c>
      <c r="L870" s="87" t="s">
        <v>6153</v>
      </c>
      <c r="M870" s="56" t="s">
        <v>7091</v>
      </c>
      <c r="N870" s="87" t="s">
        <v>111</v>
      </c>
      <c r="O870" s="56" t="s">
        <v>9138</v>
      </c>
      <c r="P870" s="87">
        <v>2019</v>
      </c>
      <c r="Q870" s="87" t="s">
        <v>9139</v>
      </c>
      <c r="R870" s="87" t="s">
        <v>4359</v>
      </c>
    </row>
    <row r="871" spans="1:18">
      <c r="A871" s="87" t="s">
        <v>9421</v>
      </c>
      <c r="B871" s="87" t="s">
        <v>7088</v>
      </c>
      <c r="C871" s="87" t="s">
        <v>7089</v>
      </c>
      <c r="D871" s="150">
        <v>1718.4</v>
      </c>
      <c r="E871" s="150">
        <v>-131.22999999999999</v>
      </c>
      <c r="F871" s="150">
        <v>1587.17</v>
      </c>
      <c r="G871" s="150">
        <v>-11.93</v>
      </c>
      <c r="H871" s="151">
        <v>43678</v>
      </c>
      <c r="I871" s="87">
        <v>0</v>
      </c>
      <c r="J871" s="87" t="s">
        <v>416</v>
      </c>
      <c r="K871" s="87" t="s">
        <v>7090</v>
      </c>
      <c r="L871" s="87" t="s">
        <v>6153</v>
      </c>
      <c r="M871" s="56" t="s">
        <v>7091</v>
      </c>
      <c r="N871" s="87" t="s">
        <v>111</v>
      </c>
      <c r="O871" s="56" t="s">
        <v>9138</v>
      </c>
      <c r="P871" s="87">
        <v>2019</v>
      </c>
      <c r="Q871" s="87" t="s">
        <v>9139</v>
      </c>
      <c r="R871" s="87" t="s">
        <v>4359</v>
      </c>
    </row>
    <row r="872" spans="1:18">
      <c r="A872" s="87" t="s">
        <v>9422</v>
      </c>
      <c r="B872" s="87" t="s">
        <v>7088</v>
      </c>
      <c r="C872" s="87" t="s">
        <v>7089</v>
      </c>
      <c r="D872" s="150">
        <v>1460.4</v>
      </c>
      <c r="E872" s="150">
        <v>-111.54</v>
      </c>
      <c r="F872" s="150">
        <v>1348.86</v>
      </c>
      <c r="G872" s="150">
        <v>-10.14</v>
      </c>
      <c r="H872" s="151">
        <v>43678</v>
      </c>
      <c r="I872" s="87">
        <v>0</v>
      </c>
      <c r="J872" s="87" t="s">
        <v>416</v>
      </c>
      <c r="K872" s="87" t="s">
        <v>7090</v>
      </c>
      <c r="L872" s="87" t="s">
        <v>6153</v>
      </c>
      <c r="M872" s="56" t="s">
        <v>7091</v>
      </c>
      <c r="N872" s="87" t="s">
        <v>111</v>
      </c>
      <c r="O872" s="56" t="s">
        <v>9138</v>
      </c>
      <c r="P872" s="87">
        <v>2019</v>
      </c>
      <c r="Q872" s="87" t="s">
        <v>9139</v>
      </c>
      <c r="R872" s="87" t="s">
        <v>4359</v>
      </c>
    </row>
    <row r="873" spans="1:18">
      <c r="A873" s="87" t="s">
        <v>9423</v>
      </c>
      <c r="B873" s="87" t="s">
        <v>7088</v>
      </c>
      <c r="C873" s="87" t="s">
        <v>7089</v>
      </c>
      <c r="D873" s="150">
        <v>1460.4</v>
      </c>
      <c r="E873" s="150">
        <v>-111.54</v>
      </c>
      <c r="F873" s="150">
        <v>1348.86</v>
      </c>
      <c r="G873" s="150">
        <v>-10.14</v>
      </c>
      <c r="H873" s="151">
        <v>43678</v>
      </c>
      <c r="I873" s="87">
        <v>0</v>
      </c>
      <c r="J873" s="87" t="s">
        <v>416</v>
      </c>
      <c r="K873" s="87" t="s">
        <v>7090</v>
      </c>
      <c r="L873" s="87" t="s">
        <v>6153</v>
      </c>
      <c r="M873" s="56" t="s">
        <v>7091</v>
      </c>
      <c r="N873" s="87" t="s">
        <v>111</v>
      </c>
      <c r="O873" s="56" t="s">
        <v>9138</v>
      </c>
      <c r="P873" s="87">
        <v>2019</v>
      </c>
      <c r="Q873" s="87" t="s">
        <v>9139</v>
      </c>
      <c r="R873" s="87" t="s">
        <v>4359</v>
      </c>
    </row>
    <row r="874" spans="1:18">
      <c r="A874" s="87" t="s">
        <v>9424</v>
      </c>
      <c r="B874" s="87" t="s">
        <v>7088</v>
      </c>
      <c r="C874" s="87" t="s">
        <v>7089</v>
      </c>
      <c r="D874" s="150">
        <v>1460.4</v>
      </c>
      <c r="E874" s="150">
        <v>-111.54</v>
      </c>
      <c r="F874" s="150">
        <v>1348.86</v>
      </c>
      <c r="G874" s="150">
        <v>-10.14</v>
      </c>
      <c r="H874" s="151">
        <v>43678</v>
      </c>
      <c r="I874" s="87">
        <v>0</v>
      </c>
      <c r="J874" s="87" t="s">
        <v>416</v>
      </c>
      <c r="K874" s="87" t="s">
        <v>7090</v>
      </c>
      <c r="L874" s="87" t="s">
        <v>6153</v>
      </c>
      <c r="M874" s="56" t="s">
        <v>7091</v>
      </c>
      <c r="N874" s="87" t="s">
        <v>111</v>
      </c>
      <c r="O874" s="56" t="s">
        <v>9138</v>
      </c>
      <c r="P874" s="87">
        <v>2019</v>
      </c>
      <c r="Q874" s="87" t="s">
        <v>9139</v>
      </c>
      <c r="R874" s="87" t="s">
        <v>4359</v>
      </c>
    </row>
    <row r="875" spans="1:18">
      <c r="A875" s="87" t="s">
        <v>9425</v>
      </c>
      <c r="B875" s="87" t="s">
        <v>7088</v>
      </c>
      <c r="C875" s="87" t="s">
        <v>7089</v>
      </c>
      <c r="D875" s="150">
        <v>1460.4</v>
      </c>
      <c r="E875" s="150">
        <v>-111.54</v>
      </c>
      <c r="F875" s="150">
        <v>1348.86</v>
      </c>
      <c r="G875" s="150">
        <v>-10.14</v>
      </c>
      <c r="H875" s="151">
        <v>43678</v>
      </c>
      <c r="I875" s="87">
        <v>0</v>
      </c>
      <c r="J875" s="87" t="s">
        <v>416</v>
      </c>
      <c r="K875" s="87" t="s">
        <v>7090</v>
      </c>
      <c r="L875" s="87" t="s">
        <v>6153</v>
      </c>
      <c r="M875" s="56" t="s">
        <v>7091</v>
      </c>
      <c r="N875" s="87" t="s">
        <v>111</v>
      </c>
      <c r="O875" s="56" t="s">
        <v>9138</v>
      </c>
      <c r="P875" s="87">
        <v>2019</v>
      </c>
      <c r="Q875" s="87" t="s">
        <v>9139</v>
      </c>
      <c r="R875" s="87" t="s">
        <v>4359</v>
      </c>
    </row>
    <row r="876" spans="1:18">
      <c r="A876" s="87" t="s">
        <v>9426</v>
      </c>
      <c r="B876" s="87" t="s">
        <v>7088</v>
      </c>
      <c r="C876" s="87">
        <v>2.0190103298201899E+21</v>
      </c>
      <c r="D876" s="150">
        <v>1460.4</v>
      </c>
      <c r="E876" s="150">
        <v>-111.54</v>
      </c>
      <c r="F876" s="150">
        <v>1348.86</v>
      </c>
      <c r="G876" s="150">
        <v>-10.14</v>
      </c>
      <c r="H876" s="151">
        <v>43678</v>
      </c>
      <c r="I876" s="87">
        <v>0</v>
      </c>
      <c r="J876" s="87" t="s">
        <v>416</v>
      </c>
      <c r="K876" s="87" t="s">
        <v>7090</v>
      </c>
      <c r="L876" s="87" t="s">
        <v>6153</v>
      </c>
      <c r="M876" s="56" t="s">
        <v>7091</v>
      </c>
      <c r="N876" s="87" t="s">
        <v>111</v>
      </c>
      <c r="O876" s="56" t="s">
        <v>9138</v>
      </c>
      <c r="P876" s="87">
        <v>2019</v>
      </c>
      <c r="Q876" s="87" t="s">
        <v>9139</v>
      </c>
      <c r="R876" s="87" t="s">
        <v>4359</v>
      </c>
    </row>
    <row r="877" spans="1:18">
      <c r="A877" s="87" t="s">
        <v>9427</v>
      </c>
      <c r="B877" s="87" t="s">
        <v>7088</v>
      </c>
      <c r="C877" s="87" t="s">
        <v>7089</v>
      </c>
      <c r="D877" s="150">
        <v>1460.4</v>
      </c>
      <c r="E877" s="150">
        <v>-111.54</v>
      </c>
      <c r="F877" s="150">
        <v>1348.86</v>
      </c>
      <c r="G877" s="150">
        <v>-10.14</v>
      </c>
      <c r="H877" s="151">
        <v>43678</v>
      </c>
      <c r="I877" s="87">
        <v>0</v>
      </c>
      <c r="J877" s="87" t="s">
        <v>861</v>
      </c>
      <c r="K877" s="87" t="s">
        <v>7090</v>
      </c>
      <c r="L877" s="87" t="s">
        <v>9428</v>
      </c>
      <c r="M877" s="56" t="s">
        <v>7091</v>
      </c>
      <c r="N877" s="87" t="s">
        <v>69</v>
      </c>
      <c r="O877" s="56" t="s">
        <v>9138</v>
      </c>
      <c r="P877" s="87">
        <v>2019</v>
      </c>
      <c r="Q877" s="87" t="s">
        <v>9139</v>
      </c>
      <c r="R877" s="87" t="s">
        <v>4359</v>
      </c>
    </row>
    <row r="878" spans="1:18">
      <c r="A878" s="87" t="s">
        <v>9429</v>
      </c>
      <c r="B878" s="87" t="s">
        <v>7088</v>
      </c>
      <c r="C878" s="87" t="s">
        <v>7089</v>
      </c>
      <c r="D878" s="150">
        <v>1460.4</v>
      </c>
      <c r="E878" s="150">
        <v>-111.54</v>
      </c>
      <c r="F878" s="150">
        <v>1348.86</v>
      </c>
      <c r="G878" s="150">
        <v>-10.14</v>
      </c>
      <c r="H878" s="151">
        <v>43678</v>
      </c>
      <c r="I878" s="87">
        <v>0</v>
      </c>
      <c r="J878" s="87" t="s">
        <v>861</v>
      </c>
      <c r="K878" s="87" t="s">
        <v>7090</v>
      </c>
      <c r="L878" s="87" t="s">
        <v>9428</v>
      </c>
      <c r="M878" s="56" t="s">
        <v>7091</v>
      </c>
      <c r="N878" s="87" t="s">
        <v>69</v>
      </c>
      <c r="O878" s="56" t="s">
        <v>9138</v>
      </c>
      <c r="P878" s="87">
        <v>2019</v>
      </c>
      <c r="Q878" s="87" t="s">
        <v>9139</v>
      </c>
      <c r="R878" s="87" t="s">
        <v>4359</v>
      </c>
    </row>
    <row r="879" spans="1:18">
      <c r="A879" s="87" t="s">
        <v>9430</v>
      </c>
      <c r="B879" s="87" t="s">
        <v>7088</v>
      </c>
      <c r="C879" s="87" t="s">
        <v>7089</v>
      </c>
      <c r="D879" s="150">
        <v>1460.4</v>
      </c>
      <c r="E879" s="150">
        <v>-111.54</v>
      </c>
      <c r="F879" s="150">
        <v>1348.86</v>
      </c>
      <c r="G879" s="150">
        <v>-10.14</v>
      </c>
      <c r="H879" s="151">
        <v>43678</v>
      </c>
      <c r="I879" s="87">
        <v>0</v>
      </c>
      <c r="J879" s="87" t="s">
        <v>861</v>
      </c>
      <c r="K879" s="87" t="s">
        <v>7090</v>
      </c>
      <c r="L879" s="87" t="s">
        <v>9428</v>
      </c>
      <c r="M879" s="56" t="s">
        <v>7091</v>
      </c>
      <c r="N879" s="87" t="s">
        <v>69</v>
      </c>
      <c r="O879" s="56" t="s">
        <v>9138</v>
      </c>
      <c r="P879" s="87">
        <v>2019</v>
      </c>
      <c r="Q879" s="87" t="s">
        <v>9139</v>
      </c>
      <c r="R879" s="87" t="s">
        <v>4359</v>
      </c>
    </row>
    <row r="880" spans="1:18">
      <c r="A880" s="87" t="s">
        <v>9431</v>
      </c>
      <c r="B880" s="87" t="s">
        <v>7088</v>
      </c>
      <c r="C880" s="87" t="s">
        <v>7089</v>
      </c>
      <c r="D880" s="150">
        <v>1460.4</v>
      </c>
      <c r="E880" s="150">
        <v>-111.54</v>
      </c>
      <c r="F880" s="150">
        <v>1348.86</v>
      </c>
      <c r="G880" s="150">
        <v>-10.14</v>
      </c>
      <c r="H880" s="151">
        <v>43678</v>
      </c>
      <c r="I880" s="87">
        <v>0</v>
      </c>
      <c r="J880" s="87" t="s">
        <v>615</v>
      </c>
      <c r="K880" s="87" t="s">
        <v>7090</v>
      </c>
      <c r="L880" s="87" t="s">
        <v>9432</v>
      </c>
      <c r="M880" s="56" t="s">
        <v>7091</v>
      </c>
      <c r="N880" s="87" t="s">
        <v>128</v>
      </c>
      <c r="O880" s="56" t="s">
        <v>9138</v>
      </c>
      <c r="P880" s="87">
        <v>2019</v>
      </c>
      <c r="Q880" s="87" t="s">
        <v>9139</v>
      </c>
      <c r="R880" s="87" t="s">
        <v>4359</v>
      </c>
    </row>
    <row r="881" spans="1:18">
      <c r="A881" s="87" t="s">
        <v>9433</v>
      </c>
      <c r="B881" s="87" t="s">
        <v>7088</v>
      </c>
      <c r="C881" s="87" t="s">
        <v>7089</v>
      </c>
      <c r="D881" s="150">
        <v>1460.4</v>
      </c>
      <c r="E881" s="150">
        <v>-111.54</v>
      </c>
      <c r="F881" s="150">
        <v>1348.86</v>
      </c>
      <c r="G881" s="150">
        <v>-10.14</v>
      </c>
      <c r="H881" s="151">
        <v>43678</v>
      </c>
      <c r="I881" s="87">
        <v>0</v>
      </c>
      <c r="J881" s="87" t="s">
        <v>615</v>
      </c>
      <c r="K881" s="87" t="s">
        <v>7090</v>
      </c>
      <c r="L881" s="87" t="s">
        <v>9432</v>
      </c>
      <c r="M881" s="56" t="s">
        <v>7091</v>
      </c>
      <c r="N881" s="87" t="s">
        <v>128</v>
      </c>
      <c r="O881" s="56" t="s">
        <v>9138</v>
      </c>
      <c r="P881" s="87">
        <v>2019</v>
      </c>
      <c r="Q881" s="87" t="s">
        <v>9139</v>
      </c>
      <c r="R881" s="87" t="s">
        <v>4359</v>
      </c>
    </row>
    <row r="882" spans="1:18">
      <c r="A882" s="87" t="s">
        <v>9434</v>
      </c>
      <c r="B882" s="87" t="s">
        <v>7088</v>
      </c>
      <c r="C882" s="87" t="s">
        <v>7089</v>
      </c>
      <c r="D882" s="150">
        <v>1460.4</v>
      </c>
      <c r="E882" s="150">
        <v>-111.54</v>
      </c>
      <c r="F882" s="150">
        <v>1348.86</v>
      </c>
      <c r="G882" s="150">
        <v>-10.14</v>
      </c>
      <c r="H882" s="151">
        <v>43678</v>
      </c>
      <c r="I882" s="87">
        <v>0</v>
      </c>
      <c r="J882" s="87" t="s">
        <v>615</v>
      </c>
      <c r="K882" s="87" t="s">
        <v>7090</v>
      </c>
      <c r="L882" s="87" t="s">
        <v>9432</v>
      </c>
      <c r="M882" s="56" t="s">
        <v>7091</v>
      </c>
      <c r="N882" s="87" t="s">
        <v>128</v>
      </c>
      <c r="O882" s="56" t="s">
        <v>9138</v>
      </c>
      <c r="P882" s="87">
        <v>2019</v>
      </c>
      <c r="Q882" s="87" t="s">
        <v>9139</v>
      </c>
      <c r="R882" s="87" t="s">
        <v>4359</v>
      </c>
    </row>
    <row r="883" spans="1:18">
      <c r="A883" s="87" t="s">
        <v>9435</v>
      </c>
      <c r="B883" s="87" t="s">
        <v>7088</v>
      </c>
      <c r="C883" s="87" t="s">
        <v>7089</v>
      </c>
      <c r="D883" s="150">
        <v>1460.4</v>
      </c>
      <c r="E883" s="150">
        <v>-111.54</v>
      </c>
      <c r="F883" s="150">
        <v>1348.86</v>
      </c>
      <c r="G883" s="150">
        <v>-10.14</v>
      </c>
      <c r="H883" s="151">
        <v>43678</v>
      </c>
      <c r="I883" s="87">
        <v>0</v>
      </c>
      <c r="J883" s="87" t="s">
        <v>615</v>
      </c>
      <c r="K883" s="87" t="s">
        <v>7090</v>
      </c>
      <c r="L883" s="87" t="s">
        <v>9432</v>
      </c>
      <c r="M883" s="56" t="s">
        <v>7091</v>
      </c>
      <c r="N883" s="87" t="s">
        <v>128</v>
      </c>
      <c r="O883" s="56" t="s">
        <v>9138</v>
      </c>
      <c r="P883" s="87">
        <v>2019</v>
      </c>
      <c r="Q883" s="87" t="s">
        <v>9139</v>
      </c>
      <c r="R883" s="87" t="s">
        <v>4359</v>
      </c>
    </row>
    <row r="884" spans="1:18">
      <c r="A884" s="87" t="s">
        <v>9436</v>
      </c>
      <c r="B884" s="87" t="s">
        <v>7088</v>
      </c>
      <c r="C884" s="87" t="s">
        <v>7089</v>
      </c>
      <c r="D884" s="150">
        <v>1460.4</v>
      </c>
      <c r="E884" s="150">
        <v>-111.54</v>
      </c>
      <c r="F884" s="150">
        <v>1348.86</v>
      </c>
      <c r="G884" s="150">
        <v>-10.14</v>
      </c>
      <c r="H884" s="151">
        <v>43678</v>
      </c>
      <c r="I884" s="87">
        <v>0</v>
      </c>
      <c r="J884" s="87" t="s">
        <v>615</v>
      </c>
      <c r="K884" s="87" t="s">
        <v>7090</v>
      </c>
      <c r="L884" s="87" t="s">
        <v>9432</v>
      </c>
      <c r="M884" s="56" t="s">
        <v>7091</v>
      </c>
      <c r="N884" s="87" t="s">
        <v>128</v>
      </c>
      <c r="O884" s="56" t="s">
        <v>9138</v>
      </c>
      <c r="P884" s="87">
        <v>2019</v>
      </c>
      <c r="Q884" s="87" t="s">
        <v>9139</v>
      </c>
      <c r="R884" s="87" t="s">
        <v>4359</v>
      </c>
    </row>
    <row r="885" spans="1:18">
      <c r="A885" s="87" t="s">
        <v>9437</v>
      </c>
      <c r="B885" s="87" t="s">
        <v>7088</v>
      </c>
      <c r="C885" s="87" t="s">
        <v>7089</v>
      </c>
      <c r="D885" s="150">
        <v>1460.4</v>
      </c>
      <c r="E885" s="150">
        <v>-111.54</v>
      </c>
      <c r="F885" s="150">
        <v>1348.86</v>
      </c>
      <c r="G885" s="150">
        <v>-10.14</v>
      </c>
      <c r="H885" s="151">
        <v>43678</v>
      </c>
      <c r="I885" s="87">
        <v>0</v>
      </c>
      <c r="J885" s="87" t="s">
        <v>615</v>
      </c>
      <c r="K885" s="87" t="s">
        <v>7090</v>
      </c>
      <c r="L885" s="87" t="s">
        <v>9432</v>
      </c>
      <c r="M885" s="56" t="s">
        <v>7091</v>
      </c>
      <c r="N885" s="87" t="s">
        <v>128</v>
      </c>
      <c r="O885" s="56" t="s">
        <v>9138</v>
      </c>
      <c r="P885" s="87">
        <v>2019</v>
      </c>
      <c r="Q885" s="87" t="s">
        <v>9139</v>
      </c>
      <c r="R885" s="87" t="s">
        <v>4359</v>
      </c>
    </row>
    <row r="886" spans="1:18">
      <c r="A886" s="87" t="s">
        <v>9438</v>
      </c>
      <c r="B886" s="87" t="s">
        <v>7088</v>
      </c>
      <c r="C886" s="87" t="s">
        <v>7089</v>
      </c>
      <c r="D886" s="150">
        <v>1460.4</v>
      </c>
      <c r="E886" s="150">
        <v>-111.54</v>
      </c>
      <c r="F886" s="150">
        <v>1348.86</v>
      </c>
      <c r="G886" s="150">
        <v>-10.14</v>
      </c>
      <c r="H886" s="151">
        <v>43678</v>
      </c>
      <c r="I886" s="87">
        <v>0</v>
      </c>
      <c r="J886" s="87" t="s">
        <v>615</v>
      </c>
      <c r="K886" s="87" t="s">
        <v>7090</v>
      </c>
      <c r="L886" s="87" t="s">
        <v>9432</v>
      </c>
      <c r="M886" s="56" t="s">
        <v>7091</v>
      </c>
      <c r="N886" s="87" t="s">
        <v>128</v>
      </c>
      <c r="O886" s="56" t="s">
        <v>9138</v>
      </c>
      <c r="P886" s="87">
        <v>2019</v>
      </c>
      <c r="Q886" s="87" t="s">
        <v>9139</v>
      </c>
      <c r="R886" s="87" t="s">
        <v>4359</v>
      </c>
    </row>
    <row r="887" spans="1:18">
      <c r="A887" s="87" t="s">
        <v>9439</v>
      </c>
      <c r="B887" s="87" t="s">
        <v>7088</v>
      </c>
      <c r="C887" s="87" t="s">
        <v>7089</v>
      </c>
      <c r="D887" s="150">
        <v>1460.4</v>
      </c>
      <c r="E887" s="150">
        <v>-111.54</v>
      </c>
      <c r="F887" s="150">
        <v>1348.86</v>
      </c>
      <c r="G887" s="150">
        <v>-10.14</v>
      </c>
      <c r="H887" s="151">
        <v>43678</v>
      </c>
      <c r="I887" s="87">
        <v>0</v>
      </c>
      <c r="J887" s="87" t="s">
        <v>615</v>
      </c>
      <c r="K887" s="87" t="s">
        <v>7090</v>
      </c>
      <c r="L887" s="87" t="s">
        <v>9432</v>
      </c>
      <c r="M887" s="56" t="s">
        <v>7091</v>
      </c>
      <c r="N887" s="87" t="s">
        <v>128</v>
      </c>
      <c r="O887" s="56" t="s">
        <v>9138</v>
      </c>
      <c r="P887" s="87">
        <v>2019</v>
      </c>
      <c r="Q887" s="87" t="s">
        <v>9139</v>
      </c>
      <c r="R887" s="87" t="s">
        <v>4359</v>
      </c>
    </row>
    <row r="888" spans="1:18">
      <c r="A888" s="87" t="s">
        <v>9440</v>
      </c>
      <c r="B888" s="87" t="s">
        <v>7088</v>
      </c>
      <c r="C888" s="87" t="s">
        <v>7089</v>
      </c>
      <c r="D888" s="150">
        <v>1460.4</v>
      </c>
      <c r="E888" s="150">
        <v>-111.54</v>
      </c>
      <c r="F888" s="150">
        <v>1348.86</v>
      </c>
      <c r="G888" s="150">
        <v>-10.14</v>
      </c>
      <c r="H888" s="151">
        <v>43678</v>
      </c>
      <c r="I888" s="87">
        <v>0</v>
      </c>
      <c r="J888" s="87" t="s">
        <v>615</v>
      </c>
      <c r="K888" s="87" t="s">
        <v>7090</v>
      </c>
      <c r="L888" s="87" t="s">
        <v>9432</v>
      </c>
      <c r="M888" s="56" t="s">
        <v>7091</v>
      </c>
      <c r="N888" s="87" t="s">
        <v>128</v>
      </c>
      <c r="O888" s="56" t="s">
        <v>9138</v>
      </c>
      <c r="P888" s="87">
        <v>2019</v>
      </c>
      <c r="Q888" s="87" t="s">
        <v>9139</v>
      </c>
      <c r="R888" s="87" t="s">
        <v>4359</v>
      </c>
    </row>
    <row r="889" spans="1:18">
      <c r="A889" s="87" t="s">
        <v>9441</v>
      </c>
      <c r="B889" s="87" t="s">
        <v>7088</v>
      </c>
      <c r="C889" s="87" t="s">
        <v>7089</v>
      </c>
      <c r="D889" s="150">
        <v>1460.4</v>
      </c>
      <c r="E889" s="150">
        <v>-111.54</v>
      </c>
      <c r="F889" s="150">
        <v>1348.86</v>
      </c>
      <c r="G889" s="150">
        <v>-10.14</v>
      </c>
      <c r="H889" s="151">
        <v>43678</v>
      </c>
      <c r="I889" s="87">
        <v>0</v>
      </c>
      <c r="J889" s="87" t="s">
        <v>615</v>
      </c>
      <c r="K889" s="87" t="s">
        <v>7090</v>
      </c>
      <c r="L889" s="87" t="s">
        <v>9432</v>
      </c>
      <c r="M889" s="56" t="s">
        <v>7091</v>
      </c>
      <c r="N889" s="87" t="s">
        <v>128</v>
      </c>
      <c r="O889" s="56" t="s">
        <v>9138</v>
      </c>
      <c r="P889" s="87">
        <v>2019</v>
      </c>
      <c r="Q889" s="87" t="s">
        <v>9139</v>
      </c>
      <c r="R889" s="87" t="s">
        <v>4359</v>
      </c>
    </row>
    <row r="890" spans="1:18">
      <c r="A890" s="87" t="s">
        <v>9442</v>
      </c>
      <c r="B890" s="87" t="s">
        <v>7088</v>
      </c>
      <c r="C890" s="87" t="s">
        <v>7089</v>
      </c>
      <c r="D890" s="150">
        <v>1460.4</v>
      </c>
      <c r="E890" s="150">
        <v>-111.54</v>
      </c>
      <c r="F890" s="150">
        <v>1348.86</v>
      </c>
      <c r="G890" s="150">
        <v>-10.14</v>
      </c>
      <c r="H890" s="151">
        <v>43678</v>
      </c>
      <c r="I890" s="87">
        <v>0</v>
      </c>
      <c r="J890" s="87" t="s">
        <v>615</v>
      </c>
      <c r="K890" s="87" t="s">
        <v>7090</v>
      </c>
      <c r="L890" s="87" t="s">
        <v>9432</v>
      </c>
      <c r="M890" s="56" t="s">
        <v>7091</v>
      </c>
      <c r="N890" s="87" t="s">
        <v>128</v>
      </c>
      <c r="O890" s="56" t="s">
        <v>9138</v>
      </c>
      <c r="P890" s="87">
        <v>2019</v>
      </c>
      <c r="Q890" s="87" t="s">
        <v>9139</v>
      </c>
      <c r="R890" s="87" t="s">
        <v>4359</v>
      </c>
    </row>
    <row r="891" spans="1:18">
      <c r="A891" s="87" t="s">
        <v>9443</v>
      </c>
      <c r="B891" s="87" t="s">
        <v>7088</v>
      </c>
      <c r="C891" s="87" t="s">
        <v>7089</v>
      </c>
      <c r="D891" s="150">
        <v>1718.4</v>
      </c>
      <c r="E891" s="150">
        <v>-131.22999999999999</v>
      </c>
      <c r="F891" s="150">
        <v>1587.17</v>
      </c>
      <c r="G891" s="150">
        <v>-11.93</v>
      </c>
      <c r="H891" s="151">
        <v>43678</v>
      </c>
      <c r="I891" s="87">
        <v>0</v>
      </c>
      <c r="J891" s="87" t="s">
        <v>615</v>
      </c>
      <c r="K891" s="87" t="s">
        <v>7090</v>
      </c>
      <c r="L891" s="87" t="s">
        <v>9432</v>
      </c>
      <c r="M891" s="56" t="s">
        <v>7091</v>
      </c>
      <c r="N891" s="87" t="s">
        <v>128</v>
      </c>
      <c r="O891" s="56" t="s">
        <v>9138</v>
      </c>
      <c r="P891" s="87">
        <v>2019</v>
      </c>
      <c r="Q891" s="87" t="s">
        <v>9139</v>
      </c>
      <c r="R891" s="87" t="s">
        <v>4359</v>
      </c>
    </row>
    <row r="892" spans="1:18">
      <c r="A892" s="87" t="s">
        <v>9444</v>
      </c>
      <c r="B892" s="87" t="s">
        <v>7088</v>
      </c>
      <c r="C892" s="87" t="s">
        <v>7089</v>
      </c>
      <c r="D892" s="150">
        <v>1718.4</v>
      </c>
      <c r="E892" s="150">
        <v>-131.22999999999999</v>
      </c>
      <c r="F892" s="150">
        <v>1587.17</v>
      </c>
      <c r="G892" s="150">
        <v>-11.93</v>
      </c>
      <c r="H892" s="151">
        <v>43678</v>
      </c>
      <c r="I892" s="87">
        <v>0</v>
      </c>
      <c r="J892" s="87" t="s">
        <v>615</v>
      </c>
      <c r="K892" s="87" t="s">
        <v>7090</v>
      </c>
      <c r="L892" s="87" t="s">
        <v>9432</v>
      </c>
      <c r="M892" s="56" t="s">
        <v>7091</v>
      </c>
      <c r="N892" s="87" t="s">
        <v>128</v>
      </c>
      <c r="O892" s="56" t="s">
        <v>9138</v>
      </c>
      <c r="P892" s="87">
        <v>2019</v>
      </c>
      <c r="Q892" s="87" t="s">
        <v>9139</v>
      </c>
      <c r="R892" s="87" t="s">
        <v>4359</v>
      </c>
    </row>
    <row r="893" spans="1:18">
      <c r="A893" s="87" t="s">
        <v>9445</v>
      </c>
      <c r="B893" s="87" t="s">
        <v>7088</v>
      </c>
      <c r="C893" s="87" t="s">
        <v>7089</v>
      </c>
      <c r="D893" s="150">
        <v>1718.4</v>
      </c>
      <c r="E893" s="150">
        <v>-131.22999999999999</v>
      </c>
      <c r="F893" s="150">
        <v>1587.17</v>
      </c>
      <c r="G893" s="150">
        <v>-11.93</v>
      </c>
      <c r="H893" s="151">
        <v>43678</v>
      </c>
      <c r="I893" s="87">
        <v>0</v>
      </c>
      <c r="J893" s="87" t="s">
        <v>615</v>
      </c>
      <c r="K893" s="87" t="s">
        <v>7090</v>
      </c>
      <c r="L893" s="87" t="s">
        <v>9432</v>
      </c>
      <c r="M893" s="56" t="s">
        <v>7091</v>
      </c>
      <c r="N893" s="87" t="s">
        <v>128</v>
      </c>
      <c r="O893" s="56" t="s">
        <v>9138</v>
      </c>
      <c r="P893" s="87">
        <v>2019</v>
      </c>
      <c r="Q893" s="87" t="s">
        <v>9139</v>
      </c>
      <c r="R893" s="87" t="s">
        <v>4359</v>
      </c>
    </row>
    <row r="894" spans="1:18">
      <c r="A894" s="87" t="s">
        <v>9446</v>
      </c>
      <c r="B894" s="87" t="s">
        <v>7088</v>
      </c>
      <c r="C894" s="87" t="s">
        <v>7089</v>
      </c>
      <c r="D894" s="150">
        <v>1460.4</v>
      </c>
      <c r="E894" s="150">
        <v>-111.54</v>
      </c>
      <c r="F894" s="150">
        <v>1348.86</v>
      </c>
      <c r="G894" s="150">
        <v>-10.14</v>
      </c>
      <c r="H894" s="151">
        <v>43678</v>
      </c>
      <c r="I894" s="87">
        <v>0</v>
      </c>
      <c r="J894" s="87" t="s">
        <v>426</v>
      </c>
      <c r="K894" s="87" t="s">
        <v>7090</v>
      </c>
      <c r="L894" s="87" t="s">
        <v>7857</v>
      </c>
      <c r="M894" s="56" t="s">
        <v>7091</v>
      </c>
      <c r="N894" s="87" t="s">
        <v>103</v>
      </c>
      <c r="O894" s="56" t="s">
        <v>9138</v>
      </c>
      <c r="P894" s="87">
        <v>2019</v>
      </c>
      <c r="Q894" s="87" t="s">
        <v>9139</v>
      </c>
      <c r="R894" s="87" t="s">
        <v>4359</v>
      </c>
    </row>
    <row r="895" spans="1:18">
      <c r="A895" s="87" t="s">
        <v>9447</v>
      </c>
      <c r="B895" s="87" t="s">
        <v>7088</v>
      </c>
      <c r="C895" s="87" t="s">
        <v>7089</v>
      </c>
      <c r="D895" s="150">
        <v>1460.4</v>
      </c>
      <c r="E895" s="150">
        <v>-111.54</v>
      </c>
      <c r="F895" s="150">
        <v>1348.86</v>
      </c>
      <c r="G895" s="150">
        <v>-10.14</v>
      </c>
      <c r="H895" s="151">
        <v>43678</v>
      </c>
      <c r="I895" s="87">
        <v>0</v>
      </c>
      <c r="J895" s="87" t="s">
        <v>426</v>
      </c>
      <c r="K895" s="87" t="s">
        <v>7090</v>
      </c>
      <c r="L895" s="87" t="s">
        <v>7857</v>
      </c>
      <c r="M895" s="56" t="s">
        <v>7091</v>
      </c>
      <c r="N895" s="87" t="s">
        <v>103</v>
      </c>
      <c r="O895" s="56" t="s">
        <v>9138</v>
      </c>
      <c r="P895" s="87">
        <v>2019</v>
      </c>
      <c r="Q895" s="87" t="s">
        <v>9139</v>
      </c>
      <c r="R895" s="87" t="s">
        <v>4359</v>
      </c>
    </row>
    <row r="896" spans="1:18">
      <c r="A896" s="87" t="s">
        <v>9448</v>
      </c>
      <c r="B896" s="87" t="s">
        <v>7088</v>
      </c>
      <c r="C896" s="87" t="s">
        <v>7089</v>
      </c>
      <c r="D896" s="150">
        <v>1460.4</v>
      </c>
      <c r="E896" s="150">
        <v>-111.54</v>
      </c>
      <c r="F896" s="150">
        <v>1348.86</v>
      </c>
      <c r="G896" s="150">
        <v>-10.14</v>
      </c>
      <c r="H896" s="151">
        <v>43678</v>
      </c>
      <c r="I896" s="87">
        <v>0</v>
      </c>
      <c r="J896" s="87" t="s">
        <v>426</v>
      </c>
      <c r="K896" s="87" t="s">
        <v>7090</v>
      </c>
      <c r="L896" s="87" t="s">
        <v>7857</v>
      </c>
      <c r="M896" s="56" t="s">
        <v>7091</v>
      </c>
      <c r="N896" s="87" t="s">
        <v>103</v>
      </c>
      <c r="O896" s="56" t="s">
        <v>9138</v>
      </c>
      <c r="P896" s="87">
        <v>2019</v>
      </c>
      <c r="Q896" s="87" t="s">
        <v>9139</v>
      </c>
      <c r="R896" s="87" t="s">
        <v>4359</v>
      </c>
    </row>
    <row r="897" spans="1:18">
      <c r="A897" s="87" t="s">
        <v>9449</v>
      </c>
      <c r="B897" s="87" t="s">
        <v>7088</v>
      </c>
      <c r="C897" s="87" t="s">
        <v>7089</v>
      </c>
      <c r="D897" s="150">
        <v>1460.4</v>
      </c>
      <c r="E897" s="150">
        <v>-111.54</v>
      </c>
      <c r="F897" s="150">
        <v>1348.86</v>
      </c>
      <c r="G897" s="150">
        <v>-10.14</v>
      </c>
      <c r="H897" s="151">
        <v>43678</v>
      </c>
      <c r="I897" s="87">
        <v>0</v>
      </c>
      <c r="J897" s="87" t="s">
        <v>426</v>
      </c>
      <c r="K897" s="87" t="s">
        <v>7090</v>
      </c>
      <c r="L897" s="87" t="s">
        <v>7857</v>
      </c>
      <c r="M897" s="56" t="s">
        <v>7091</v>
      </c>
      <c r="N897" s="87" t="s">
        <v>103</v>
      </c>
      <c r="O897" s="56" t="s">
        <v>9138</v>
      </c>
      <c r="P897" s="87">
        <v>2019</v>
      </c>
      <c r="Q897" s="87" t="s">
        <v>9139</v>
      </c>
      <c r="R897" s="87" t="s">
        <v>4359</v>
      </c>
    </row>
    <row r="898" spans="1:18">
      <c r="A898" s="87" t="s">
        <v>9450</v>
      </c>
      <c r="B898" s="87" t="s">
        <v>7088</v>
      </c>
      <c r="C898" s="87" t="s">
        <v>7089</v>
      </c>
      <c r="D898" s="150">
        <v>1460.4</v>
      </c>
      <c r="E898" s="150">
        <v>-111.54</v>
      </c>
      <c r="F898" s="150">
        <v>1348.86</v>
      </c>
      <c r="G898" s="150">
        <v>-10.14</v>
      </c>
      <c r="H898" s="151">
        <v>43678</v>
      </c>
      <c r="I898" s="87">
        <v>0</v>
      </c>
      <c r="J898" s="87" t="s">
        <v>426</v>
      </c>
      <c r="K898" s="87" t="s">
        <v>7090</v>
      </c>
      <c r="L898" s="87" t="s">
        <v>7857</v>
      </c>
      <c r="M898" s="56" t="s">
        <v>7091</v>
      </c>
      <c r="N898" s="87" t="s">
        <v>103</v>
      </c>
      <c r="O898" s="56" t="s">
        <v>9138</v>
      </c>
      <c r="P898" s="87">
        <v>2019</v>
      </c>
      <c r="Q898" s="87" t="s">
        <v>9139</v>
      </c>
      <c r="R898" s="87" t="s">
        <v>4359</v>
      </c>
    </row>
    <row r="899" spans="1:18">
      <c r="A899" s="87" t="s">
        <v>9451</v>
      </c>
      <c r="B899" s="87" t="s">
        <v>7088</v>
      </c>
      <c r="C899" s="87" t="s">
        <v>7089</v>
      </c>
      <c r="D899" s="150">
        <v>1460.4</v>
      </c>
      <c r="E899" s="150">
        <v>-111.54</v>
      </c>
      <c r="F899" s="150">
        <v>1348.86</v>
      </c>
      <c r="G899" s="150">
        <v>-10.14</v>
      </c>
      <c r="H899" s="151">
        <v>43678</v>
      </c>
      <c r="I899" s="87">
        <v>0</v>
      </c>
      <c r="J899" s="87" t="s">
        <v>426</v>
      </c>
      <c r="K899" s="87" t="s">
        <v>7090</v>
      </c>
      <c r="L899" s="87" t="s">
        <v>7857</v>
      </c>
      <c r="M899" s="56" t="s">
        <v>7091</v>
      </c>
      <c r="N899" s="87" t="s">
        <v>103</v>
      </c>
      <c r="O899" s="56" t="s">
        <v>9138</v>
      </c>
      <c r="P899" s="87">
        <v>2019</v>
      </c>
      <c r="Q899" s="87" t="s">
        <v>9139</v>
      </c>
      <c r="R899" s="87" t="s">
        <v>4359</v>
      </c>
    </row>
    <row r="900" spans="1:18">
      <c r="A900" s="87" t="s">
        <v>9452</v>
      </c>
      <c r="B900" s="87" t="s">
        <v>7088</v>
      </c>
      <c r="C900" s="87" t="s">
        <v>7089</v>
      </c>
      <c r="D900" s="150">
        <v>1460.4</v>
      </c>
      <c r="E900" s="150">
        <v>-111.54</v>
      </c>
      <c r="F900" s="150">
        <v>1348.86</v>
      </c>
      <c r="G900" s="150">
        <v>-10.14</v>
      </c>
      <c r="H900" s="151">
        <v>43678</v>
      </c>
      <c r="I900" s="87">
        <v>0</v>
      </c>
      <c r="J900" s="87" t="s">
        <v>426</v>
      </c>
      <c r="K900" s="87" t="s">
        <v>7090</v>
      </c>
      <c r="L900" s="87" t="s">
        <v>7857</v>
      </c>
      <c r="M900" s="56" t="s">
        <v>7091</v>
      </c>
      <c r="N900" s="87" t="s">
        <v>103</v>
      </c>
      <c r="O900" s="56" t="s">
        <v>9138</v>
      </c>
      <c r="P900" s="87">
        <v>2019</v>
      </c>
      <c r="Q900" s="87" t="s">
        <v>9139</v>
      </c>
      <c r="R900" s="87" t="s">
        <v>4359</v>
      </c>
    </row>
    <row r="901" spans="1:18">
      <c r="A901" s="87" t="s">
        <v>9453</v>
      </c>
      <c r="B901" s="87" t="s">
        <v>7088</v>
      </c>
      <c r="C901" s="87" t="s">
        <v>7089</v>
      </c>
      <c r="D901" s="150">
        <v>1460.4</v>
      </c>
      <c r="E901" s="150">
        <v>-111.54</v>
      </c>
      <c r="F901" s="150">
        <v>1348.86</v>
      </c>
      <c r="G901" s="150">
        <v>-10.14</v>
      </c>
      <c r="H901" s="151">
        <v>43678</v>
      </c>
      <c r="I901" s="87">
        <v>0</v>
      </c>
      <c r="J901" s="87" t="s">
        <v>426</v>
      </c>
      <c r="K901" s="87" t="s">
        <v>7090</v>
      </c>
      <c r="L901" s="87" t="s">
        <v>7857</v>
      </c>
      <c r="M901" s="56" t="s">
        <v>7091</v>
      </c>
      <c r="N901" s="87" t="s">
        <v>103</v>
      </c>
      <c r="O901" s="56" t="s">
        <v>9138</v>
      </c>
      <c r="P901" s="87">
        <v>2019</v>
      </c>
      <c r="Q901" s="87" t="s">
        <v>9139</v>
      </c>
      <c r="R901" s="87" t="s">
        <v>4359</v>
      </c>
    </row>
    <row r="902" spans="1:18">
      <c r="A902" s="87" t="s">
        <v>9454</v>
      </c>
      <c r="B902" s="87" t="s">
        <v>7088</v>
      </c>
      <c r="C902" s="87" t="s">
        <v>7089</v>
      </c>
      <c r="D902" s="150">
        <v>1718.4</v>
      </c>
      <c r="E902" s="150">
        <v>-131.22999999999999</v>
      </c>
      <c r="F902" s="150">
        <v>1587.17</v>
      </c>
      <c r="G902" s="150">
        <v>-11.93</v>
      </c>
      <c r="H902" s="151">
        <v>43678</v>
      </c>
      <c r="I902" s="87">
        <v>0</v>
      </c>
      <c r="J902" s="87" t="s">
        <v>426</v>
      </c>
      <c r="K902" s="87" t="s">
        <v>7090</v>
      </c>
      <c r="L902" s="87" t="s">
        <v>7857</v>
      </c>
      <c r="M902" s="56" t="s">
        <v>7091</v>
      </c>
      <c r="N902" s="87" t="s">
        <v>103</v>
      </c>
      <c r="O902" s="56" t="s">
        <v>9138</v>
      </c>
      <c r="P902" s="87">
        <v>2019</v>
      </c>
      <c r="Q902" s="87" t="s">
        <v>9139</v>
      </c>
      <c r="R902" s="87" t="s">
        <v>4359</v>
      </c>
    </row>
    <row r="903" spans="1:18">
      <c r="A903" s="87" t="s">
        <v>9455</v>
      </c>
      <c r="B903" s="87" t="s">
        <v>7088</v>
      </c>
      <c r="C903" s="87" t="s">
        <v>7089</v>
      </c>
      <c r="D903" s="150">
        <v>1460.4</v>
      </c>
      <c r="E903" s="150">
        <v>-111.54</v>
      </c>
      <c r="F903" s="150">
        <v>1348.86</v>
      </c>
      <c r="G903" s="150">
        <v>-10.14</v>
      </c>
      <c r="H903" s="151">
        <v>43678</v>
      </c>
      <c r="I903" s="87">
        <v>0</v>
      </c>
      <c r="J903" s="87" t="s">
        <v>426</v>
      </c>
      <c r="K903" s="87" t="s">
        <v>7090</v>
      </c>
      <c r="L903" s="87" t="s">
        <v>7857</v>
      </c>
      <c r="M903" s="56" t="s">
        <v>7091</v>
      </c>
      <c r="N903" s="87" t="s">
        <v>103</v>
      </c>
      <c r="O903" s="56" t="s">
        <v>9138</v>
      </c>
      <c r="P903" s="87">
        <v>2019</v>
      </c>
      <c r="Q903" s="87" t="s">
        <v>9139</v>
      </c>
      <c r="R903" s="87" t="s">
        <v>4359</v>
      </c>
    </row>
    <row r="904" spans="1:18">
      <c r="A904" s="87" t="s">
        <v>9456</v>
      </c>
      <c r="B904" s="87" t="s">
        <v>7088</v>
      </c>
      <c r="C904" s="87" t="s">
        <v>7089</v>
      </c>
      <c r="D904" s="150">
        <v>1460.4</v>
      </c>
      <c r="E904" s="150">
        <v>-111.54</v>
      </c>
      <c r="F904" s="150">
        <v>1348.86</v>
      </c>
      <c r="G904" s="150">
        <v>-10.14</v>
      </c>
      <c r="H904" s="151">
        <v>43678</v>
      </c>
      <c r="I904" s="87">
        <v>0</v>
      </c>
      <c r="J904" s="87" t="s">
        <v>426</v>
      </c>
      <c r="K904" s="87" t="s">
        <v>7090</v>
      </c>
      <c r="L904" s="87" t="s">
        <v>7857</v>
      </c>
      <c r="M904" s="56" t="s">
        <v>7091</v>
      </c>
      <c r="N904" s="87" t="s">
        <v>103</v>
      </c>
      <c r="O904" s="56" t="s">
        <v>9138</v>
      </c>
      <c r="P904" s="87">
        <v>2019</v>
      </c>
      <c r="Q904" s="87" t="s">
        <v>9139</v>
      </c>
      <c r="R904" s="87" t="s">
        <v>4359</v>
      </c>
    </row>
    <row r="905" spans="1:18">
      <c r="A905" s="87" t="s">
        <v>9457</v>
      </c>
      <c r="B905" s="87" t="s">
        <v>7088</v>
      </c>
      <c r="C905" s="87" t="s">
        <v>7089</v>
      </c>
      <c r="D905" s="150">
        <v>1460.4</v>
      </c>
      <c r="E905" s="150">
        <v>-111.54</v>
      </c>
      <c r="F905" s="150">
        <v>1348.86</v>
      </c>
      <c r="G905" s="150">
        <v>-10.14</v>
      </c>
      <c r="H905" s="151">
        <v>43678</v>
      </c>
      <c r="I905" s="87">
        <v>0</v>
      </c>
      <c r="J905" s="87" t="s">
        <v>426</v>
      </c>
      <c r="K905" s="87" t="s">
        <v>7090</v>
      </c>
      <c r="L905" s="87" t="s">
        <v>7857</v>
      </c>
      <c r="M905" s="56" t="s">
        <v>7091</v>
      </c>
      <c r="N905" s="87" t="s">
        <v>103</v>
      </c>
      <c r="O905" s="56" t="s">
        <v>9138</v>
      </c>
      <c r="P905" s="87">
        <v>2019</v>
      </c>
      <c r="Q905" s="87" t="s">
        <v>9139</v>
      </c>
      <c r="R905" s="87" t="s">
        <v>4359</v>
      </c>
    </row>
    <row r="906" spans="1:18">
      <c r="A906" s="87" t="s">
        <v>9458</v>
      </c>
      <c r="B906" s="87" t="s">
        <v>7088</v>
      </c>
      <c r="C906" s="87" t="s">
        <v>7089</v>
      </c>
      <c r="D906" s="150">
        <v>1460.4</v>
      </c>
      <c r="E906" s="150">
        <v>-111.54</v>
      </c>
      <c r="F906" s="150">
        <v>1348.86</v>
      </c>
      <c r="G906" s="150">
        <v>-10.14</v>
      </c>
      <c r="H906" s="151">
        <v>43678</v>
      </c>
      <c r="I906" s="87">
        <v>0</v>
      </c>
      <c r="J906" s="87" t="s">
        <v>426</v>
      </c>
      <c r="K906" s="87" t="s">
        <v>7090</v>
      </c>
      <c r="L906" s="87" t="s">
        <v>7857</v>
      </c>
      <c r="M906" s="56" t="s">
        <v>7091</v>
      </c>
      <c r="N906" s="87" t="s">
        <v>103</v>
      </c>
      <c r="O906" s="56" t="s">
        <v>9138</v>
      </c>
      <c r="P906" s="87">
        <v>2019</v>
      </c>
      <c r="Q906" s="87" t="s">
        <v>9139</v>
      </c>
      <c r="R906" s="87" t="s">
        <v>4359</v>
      </c>
    </row>
    <row r="907" spans="1:18">
      <c r="A907" s="87" t="s">
        <v>9459</v>
      </c>
      <c r="B907" s="87" t="s">
        <v>7088</v>
      </c>
      <c r="C907" s="87" t="s">
        <v>7089</v>
      </c>
      <c r="D907" s="150">
        <v>1460.4</v>
      </c>
      <c r="E907" s="150">
        <v>-111.54</v>
      </c>
      <c r="F907" s="150">
        <v>1348.86</v>
      </c>
      <c r="G907" s="150">
        <v>-10.14</v>
      </c>
      <c r="H907" s="151">
        <v>43678</v>
      </c>
      <c r="I907" s="87">
        <v>0</v>
      </c>
      <c r="J907" s="87" t="s">
        <v>426</v>
      </c>
      <c r="K907" s="87" t="s">
        <v>7090</v>
      </c>
      <c r="L907" s="87" t="s">
        <v>7857</v>
      </c>
      <c r="M907" s="56" t="s">
        <v>7091</v>
      </c>
      <c r="N907" s="87" t="s">
        <v>103</v>
      </c>
      <c r="O907" s="56" t="s">
        <v>9138</v>
      </c>
      <c r="P907" s="87">
        <v>2019</v>
      </c>
      <c r="Q907" s="87" t="s">
        <v>9139</v>
      </c>
      <c r="R907" s="87" t="s">
        <v>4359</v>
      </c>
    </row>
    <row r="908" spans="1:18">
      <c r="A908" s="87" t="s">
        <v>9460</v>
      </c>
      <c r="B908" s="87" t="s">
        <v>7088</v>
      </c>
      <c r="C908" s="87" t="s">
        <v>7089</v>
      </c>
      <c r="D908" s="150">
        <v>1460.4</v>
      </c>
      <c r="E908" s="150">
        <v>-111.54</v>
      </c>
      <c r="F908" s="150">
        <v>1348.86</v>
      </c>
      <c r="G908" s="150">
        <v>-10.14</v>
      </c>
      <c r="H908" s="151">
        <v>43678</v>
      </c>
      <c r="I908" s="87">
        <v>0</v>
      </c>
      <c r="J908" s="87" t="s">
        <v>426</v>
      </c>
      <c r="K908" s="87" t="s">
        <v>7090</v>
      </c>
      <c r="L908" s="87" t="s">
        <v>7857</v>
      </c>
      <c r="M908" s="56" t="s">
        <v>7091</v>
      </c>
      <c r="N908" s="87" t="s">
        <v>103</v>
      </c>
      <c r="O908" s="56" t="s">
        <v>9138</v>
      </c>
      <c r="P908" s="87">
        <v>2019</v>
      </c>
      <c r="Q908" s="87" t="s">
        <v>9139</v>
      </c>
      <c r="R908" s="87" t="s">
        <v>4359</v>
      </c>
    </row>
    <row r="909" spans="1:18">
      <c r="A909" s="87" t="s">
        <v>9461</v>
      </c>
      <c r="B909" s="87" t="s">
        <v>7088</v>
      </c>
      <c r="C909" s="87" t="s">
        <v>7089</v>
      </c>
      <c r="D909" s="150">
        <v>1460.4</v>
      </c>
      <c r="E909" s="150">
        <v>-111.54</v>
      </c>
      <c r="F909" s="150">
        <v>1348.86</v>
      </c>
      <c r="G909" s="150">
        <v>-10.14</v>
      </c>
      <c r="H909" s="151">
        <v>43678</v>
      </c>
      <c r="I909" s="87">
        <v>0</v>
      </c>
      <c r="J909" s="87" t="s">
        <v>426</v>
      </c>
      <c r="K909" s="87" t="s">
        <v>7090</v>
      </c>
      <c r="L909" s="87" t="s">
        <v>7857</v>
      </c>
      <c r="M909" s="56" t="s">
        <v>7091</v>
      </c>
      <c r="N909" s="87" t="s">
        <v>103</v>
      </c>
      <c r="O909" s="56" t="s">
        <v>9138</v>
      </c>
      <c r="P909" s="87">
        <v>2019</v>
      </c>
      <c r="Q909" s="87" t="s">
        <v>9139</v>
      </c>
      <c r="R909" s="87" t="s">
        <v>4359</v>
      </c>
    </row>
    <row r="910" spans="1:18">
      <c r="A910" s="87" t="s">
        <v>9462</v>
      </c>
      <c r="B910" s="87" t="s">
        <v>7088</v>
      </c>
      <c r="C910" s="87" t="s">
        <v>7089</v>
      </c>
      <c r="D910" s="150">
        <v>1460.4</v>
      </c>
      <c r="E910" s="150">
        <v>-111.54</v>
      </c>
      <c r="F910" s="150">
        <v>1348.86</v>
      </c>
      <c r="G910" s="150">
        <v>-10.14</v>
      </c>
      <c r="H910" s="151">
        <v>43678</v>
      </c>
      <c r="I910" s="87">
        <v>0</v>
      </c>
      <c r="J910" s="87" t="s">
        <v>426</v>
      </c>
      <c r="K910" s="87" t="s">
        <v>7090</v>
      </c>
      <c r="L910" s="87" t="s">
        <v>7857</v>
      </c>
      <c r="M910" s="56" t="s">
        <v>7091</v>
      </c>
      <c r="N910" s="87" t="s">
        <v>103</v>
      </c>
      <c r="O910" s="56" t="s">
        <v>9138</v>
      </c>
      <c r="P910" s="87">
        <v>2019</v>
      </c>
      <c r="Q910" s="87" t="s">
        <v>9139</v>
      </c>
      <c r="R910" s="87" t="s">
        <v>4359</v>
      </c>
    </row>
    <row r="911" spans="1:18">
      <c r="A911" s="87" t="s">
        <v>9463</v>
      </c>
      <c r="B911" s="87" t="s">
        <v>7088</v>
      </c>
      <c r="C911" s="87" t="s">
        <v>7089</v>
      </c>
      <c r="D911" s="150">
        <v>1718.4</v>
      </c>
      <c r="E911" s="150">
        <v>-131.22999999999999</v>
      </c>
      <c r="F911" s="150">
        <v>1587.17</v>
      </c>
      <c r="G911" s="150">
        <v>-11.93</v>
      </c>
      <c r="H911" s="151">
        <v>43678</v>
      </c>
      <c r="I911" s="87">
        <v>0</v>
      </c>
      <c r="J911" s="87" t="s">
        <v>426</v>
      </c>
      <c r="K911" s="87" t="s">
        <v>7090</v>
      </c>
      <c r="L911" s="87" t="s">
        <v>7857</v>
      </c>
      <c r="M911" s="56" t="s">
        <v>7091</v>
      </c>
      <c r="N911" s="87" t="s">
        <v>103</v>
      </c>
      <c r="O911" s="56" t="s">
        <v>9138</v>
      </c>
      <c r="P911" s="87">
        <v>2019</v>
      </c>
      <c r="Q911" s="87" t="s">
        <v>9139</v>
      </c>
      <c r="R911" s="87" t="s">
        <v>4359</v>
      </c>
    </row>
    <row r="912" spans="1:18">
      <c r="A912" s="87" t="s">
        <v>9464</v>
      </c>
      <c r="B912" s="87" t="s">
        <v>7088</v>
      </c>
      <c r="C912" s="87" t="s">
        <v>7089</v>
      </c>
      <c r="D912" s="150">
        <v>1460.4</v>
      </c>
      <c r="E912" s="150">
        <v>-111.54</v>
      </c>
      <c r="F912" s="150">
        <v>1348.86</v>
      </c>
      <c r="G912" s="150">
        <v>-10.14</v>
      </c>
      <c r="H912" s="151">
        <v>43678</v>
      </c>
      <c r="I912" s="87">
        <v>0</v>
      </c>
      <c r="J912" s="87" t="s">
        <v>426</v>
      </c>
      <c r="K912" s="87" t="s">
        <v>7090</v>
      </c>
      <c r="L912" s="87" t="s">
        <v>7857</v>
      </c>
      <c r="M912" s="56" t="s">
        <v>7091</v>
      </c>
      <c r="N912" s="87" t="s">
        <v>103</v>
      </c>
      <c r="O912" s="56" t="s">
        <v>9138</v>
      </c>
      <c r="P912" s="87">
        <v>2019</v>
      </c>
      <c r="Q912" s="87" t="s">
        <v>9139</v>
      </c>
      <c r="R912" s="87" t="s">
        <v>4359</v>
      </c>
    </row>
    <row r="913" spans="1:18">
      <c r="A913" s="87" t="s">
        <v>9465</v>
      </c>
      <c r="B913" s="87" t="s">
        <v>7088</v>
      </c>
      <c r="C913" s="87" t="s">
        <v>7089</v>
      </c>
      <c r="D913" s="150">
        <v>1718.4</v>
      </c>
      <c r="E913" s="150">
        <v>-131.22999999999999</v>
      </c>
      <c r="F913" s="150">
        <v>1587.17</v>
      </c>
      <c r="G913" s="150">
        <v>-11.93</v>
      </c>
      <c r="H913" s="151">
        <v>43678</v>
      </c>
      <c r="I913" s="87">
        <v>0</v>
      </c>
      <c r="J913" s="87" t="s">
        <v>674</v>
      </c>
      <c r="K913" s="87" t="s">
        <v>7090</v>
      </c>
      <c r="L913" s="87" t="s">
        <v>8856</v>
      </c>
      <c r="M913" s="56" t="s">
        <v>7091</v>
      </c>
      <c r="N913" s="87" t="s">
        <v>94</v>
      </c>
      <c r="O913" s="56" t="s">
        <v>9138</v>
      </c>
      <c r="P913" s="87">
        <v>2019</v>
      </c>
      <c r="Q913" s="87" t="s">
        <v>9139</v>
      </c>
      <c r="R913" s="87" t="s">
        <v>4359</v>
      </c>
    </row>
    <row r="914" spans="1:18">
      <c r="A914" s="87" t="s">
        <v>9466</v>
      </c>
      <c r="B914" s="87" t="s">
        <v>7088</v>
      </c>
      <c r="C914" s="87" t="s">
        <v>7089</v>
      </c>
      <c r="D914" s="150">
        <v>1718.4</v>
      </c>
      <c r="E914" s="150">
        <v>-131.22999999999999</v>
      </c>
      <c r="F914" s="150">
        <v>1587.17</v>
      </c>
      <c r="G914" s="150">
        <v>-11.93</v>
      </c>
      <c r="H914" s="151">
        <v>43678</v>
      </c>
      <c r="I914" s="87">
        <v>0</v>
      </c>
      <c r="J914" s="87" t="s">
        <v>674</v>
      </c>
      <c r="K914" s="87" t="s">
        <v>7090</v>
      </c>
      <c r="L914" s="87" t="s">
        <v>8856</v>
      </c>
      <c r="M914" s="56" t="s">
        <v>7091</v>
      </c>
      <c r="N914" s="87" t="s">
        <v>94</v>
      </c>
      <c r="O914" s="56" t="s">
        <v>9138</v>
      </c>
      <c r="P914" s="87">
        <v>2019</v>
      </c>
      <c r="Q914" s="87" t="s">
        <v>9139</v>
      </c>
      <c r="R914" s="87" t="s">
        <v>4359</v>
      </c>
    </row>
    <row r="915" spans="1:18">
      <c r="A915" s="87" t="s">
        <v>9467</v>
      </c>
      <c r="B915" s="87" t="s">
        <v>7088</v>
      </c>
      <c r="C915" s="87" t="s">
        <v>7089</v>
      </c>
      <c r="D915" s="150">
        <v>1718.4</v>
      </c>
      <c r="E915" s="150">
        <v>-131.22999999999999</v>
      </c>
      <c r="F915" s="150">
        <v>1587.17</v>
      </c>
      <c r="G915" s="150">
        <v>-11.93</v>
      </c>
      <c r="H915" s="151">
        <v>43678</v>
      </c>
      <c r="I915" s="87">
        <v>0</v>
      </c>
      <c r="J915" s="87" t="s">
        <v>674</v>
      </c>
      <c r="K915" s="87" t="s">
        <v>7090</v>
      </c>
      <c r="L915" s="87" t="s">
        <v>8856</v>
      </c>
      <c r="M915" s="56" t="s">
        <v>7091</v>
      </c>
      <c r="N915" s="87" t="s">
        <v>94</v>
      </c>
      <c r="O915" s="56" t="s">
        <v>9138</v>
      </c>
      <c r="P915" s="87">
        <v>2019</v>
      </c>
      <c r="Q915" s="87" t="s">
        <v>9139</v>
      </c>
      <c r="R915" s="87" t="s">
        <v>4359</v>
      </c>
    </row>
    <row r="916" spans="1:18">
      <c r="A916" s="87" t="s">
        <v>9468</v>
      </c>
      <c r="B916" s="87" t="s">
        <v>7088</v>
      </c>
      <c r="C916" s="87" t="s">
        <v>7089</v>
      </c>
      <c r="D916" s="150">
        <v>1718.4</v>
      </c>
      <c r="E916" s="150">
        <v>-131.22999999999999</v>
      </c>
      <c r="F916" s="150">
        <v>1587.17</v>
      </c>
      <c r="G916" s="150">
        <v>-11.93</v>
      </c>
      <c r="H916" s="151">
        <v>43678</v>
      </c>
      <c r="I916" s="87">
        <v>0</v>
      </c>
      <c r="J916" s="87" t="s">
        <v>674</v>
      </c>
      <c r="K916" s="87" t="s">
        <v>7090</v>
      </c>
      <c r="L916" s="87" t="s">
        <v>8856</v>
      </c>
      <c r="M916" s="56" t="s">
        <v>7091</v>
      </c>
      <c r="N916" s="87" t="s">
        <v>94</v>
      </c>
      <c r="O916" s="56" t="s">
        <v>9138</v>
      </c>
      <c r="P916" s="87">
        <v>2019</v>
      </c>
      <c r="Q916" s="87" t="s">
        <v>9139</v>
      </c>
      <c r="R916" s="87" t="s">
        <v>4359</v>
      </c>
    </row>
    <row r="917" spans="1:18">
      <c r="A917" s="87" t="s">
        <v>9469</v>
      </c>
      <c r="B917" s="87" t="s">
        <v>7088</v>
      </c>
      <c r="C917" s="87" t="s">
        <v>7089</v>
      </c>
      <c r="D917" s="150">
        <v>1718.4</v>
      </c>
      <c r="E917" s="150">
        <v>-131.22999999999999</v>
      </c>
      <c r="F917" s="150">
        <v>1587.17</v>
      </c>
      <c r="G917" s="150">
        <v>-11.93</v>
      </c>
      <c r="H917" s="151">
        <v>43678</v>
      </c>
      <c r="I917" s="87">
        <v>0</v>
      </c>
      <c r="J917" s="87" t="s">
        <v>674</v>
      </c>
      <c r="K917" s="87" t="s">
        <v>7090</v>
      </c>
      <c r="L917" s="87" t="s">
        <v>8856</v>
      </c>
      <c r="M917" s="56" t="s">
        <v>7091</v>
      </c>
      <c r="N917" s="87" t="s">
        <v>94</v>
      </c>
      <c r="O917" s="56" t="s">
        <v>9138</v>
      </c>
      <c r="P917" s="87">
        <v>2019</v>
      </c>
      <c r="Q917" s="87" t="s">
        <v>9139</v>
      </c>
      <c r="R917" s="87" t="s">
        <v>4359</v>
      </c>
    </row>
    <row r="918" spans="1:18">
      <c r="A918" s="87" t="s">
        <v>9470</v>
      </c>
      <c r="B918" s="87" t="s">
        <v>7088</v>
      </c>
      <c r="C918" s="87" t="s">
        <v>7089</v>
      </c>
      <c r="D918" s="150">
        <v>1460.4</v>
      </c>
      <c r="E918" s="150">
        <v>-111.54</v>
      </c>
      <c r="F918" s="150">
        <v>1348.86</v>
      </c>
      <c r="G918" s="150">
        <v>-10.14</v>
      </c>
      <c r="H918" s="151">
        <v>43678</v>
      </c>
      <c r="I918" s="87">
        <v>0</v>
      </c>
      <c r="J918" s="87" t="s">
        <v>674</v>
      </c>
      <c r="K918" s="87" t="s">
        <v>7090</v>
      </c>
      <c r="L918" s="87" t="s">
        <v>8856</v>
      </c>
      <c r="M918" s="56" t="s">
        <v>7091</v>
      </c>
      <c r="N918" s="87" t="s">
        <v>94</v>
      </c>
      <c r="O918" s="56" t="s">
        <v>9138</v>
      </c>
      <c r="P918" s="87">
        <v>2019</v>
      </c>
      <c r="Q918" s="87" t="s">
        <v>9139</v>
      </c>
      <c r="R918" s="87" t="s">
        <v>4359</v>
      </c>
    </row>
    <row r="919" spans="1:18">
      <c r="A919" s="87" t="s">
        <v>9471</v>
      </c>
      <c r="B919" s="87" t="s">
        <v>7088</v>
      </c>
      <c r="C919" s="87" t="s">
        <v>7089</v>
      </c>
      <c r="D919" s="150">
        <v>1460.4</v>
      </c>
      <c r="E919" s="150">
        <v>-111.54</v>
      </c>
      <c r="F919" s="150">
        <v>1348.86</v>
      </c>
      <c r="G919" s="150">
        <v>-10.14</v>
      </c>
      <c r="H919" s="151">
        <v>43678</v>
      </c>
      <c r="I919" s="87">
        <v>0</v>
      </c>
      <c r="J919" s="87" t="s">
        <v>674</v>
      </c>
      <c r="K919" s="87" t="s">
        <v>7090</v>
      </c>
      <c r="L919" s="87" t="s">
        <v>8856</v>
      </c>
      <c r="M919" s="56" t="s">
        <v>7091</v>
      </c>
      <c r="N919" s="87" t="s">
        <v>94</v>
      </c>
      <c r="O919" s="56" t="s">
        <v>9138</v>
      </c>
      <c r="P919" s="87">
        <v>2019</v>
      </c>
      <c r="Q919" s="87" t="s">
        <v>9139</v>
      </c>
      <c r="R919" s="87" t="s">
        <v>4359</v>
      </c>
    </row>
    <row r="920" spans="1:18">
      <c r="A920" s="87" t="s">
        <v>9472</v>
      </c>
      <c r="B920" s="87" t="s">
        <v>7088</v>
      </c>
      <c r="C920" s="87" t="s">
        <v>7089</v>
      </c>
      <c r="D920" s="150">
        <v>1718.4</v>
      </c>
      <c r="E920" s="150">
        <v>-131.22999999999999</v>
      </c>
      <c r="F920" s="150">
        <v>1587.17</v>
      </c>
      <c r="G920" s="150">
        <v>-11.93</v>
      </c>
      <c r="H920" s="151">
        <v>43678</v>
      </c>
      <c r="I920" s="87">
        <v>0</v>
      </c>
      <c r="J920" s="87" t="s">
        <v>674</v>
      </c>
      <c r="K920" s="87" t="s">
        <v>7090</v>
      </c>
      <c r="L920" s="87" t="s">
        <v>8856</v>
      </c>
      <c r="M920" s="56" t="s">
        <v>7091</v>
      </c>
      <c r="N920" s="87" t="s">
        <v>94</v>
      </c>
      <c r="O920" s="56" t="s">
        <v>9138</v>
      </c>
      <c r="P920" s="87">
        <v>2019</v>
      </c>
      <c r="Q920" s="87" t="s">
        <v>9139</v>
      </c>
      <c r="R920" s="87" t="s">
        <v>4359</v>
      </c>
    </row>
    <row r="921" spans="1:18">
      <c r="A921" s="87" t="s">
        <v>9473</v>
      </c>
      <c r="B921" s="87" t="s">
        <v>7088</v>
      </c>
      <c r="C921" s="87" t="s">
        <v>7089</v>
      </c>
      <c r="D921" s="150">
        <v>1460.4</v>
      </c>
      <c r="E921" s="150">
        <v>-111.54</v>
      </c>
      <c r="F921" s="150">
        <v>1348.86</v>
      </c>
      <c r="G921" s="150">
        <v>-10.14</v>
      </c>
      <c r="H921" s="151">
        <v>43678</v>
      </c>
      <c r="I921" s="87">
        <v>0</v>
      </c>
      <c r="J921" s="87" t="s">
        <v>674</v>
      </c>
      <c r="K921" s="87" t="s">
        <v>7090</v>
      </c>
      <c r="L921" s="87" t="s">
        <v>8856</v>
      </c>
      <c r="M921" s="56" t="s">
        <v>7091</v>
      </c>
      <c r="N921" s="87" t="s">
        <v>94</v>
      </c>
      <c r="O921" s="56" t="s">
        <v>9138</v>
      </c>
      <c r="P921" s="87">
        <v>2019</v>
      </c>
      <c r="Q921" s="87" t="s">
        <v>9139</v>
      </c>
      <c r="R921" s="87" t="s">
        <v>4359</v>
      </c>
    </row>
    <row r="922" spans="1:18">
      <c r="A922" s="87" t="s">
        <v>9474</v>
      </c>
      <c r="B922" s="87" t="s">
        <v>7088</v>
      </c>
      <c r="C922" s="87" t="s">
        <v>7089</v>
      </c>
      <c r="D922" s="150">
        <v>1460.4</v>
      </c>
      <c r="E922" s="150">
        <v>-111.54</v>
      </c>
      <c r="F922" s="150">
        <v>1348.86</v>
      </c>
      <c r="G922" s="150">
        <v>-10.14</v>
      </c>
      <c r="H922" s="151">
        <v>43678</v>
      </c>
      <c r="I922" s="87">
        <v>0</v>
      </c>
      <c r="J922" s="87" t="s">
        <v>674</v>
      </c>
      <c r="K922" s="87" t="s">
        <v>7090</v>
      </c>
      <c r="L922" s="87" t="s">
        <v>8856</v>
      </c>
      <c r="M922" s="56" t="s">
        <v>7091</v>
      </c>
      <c r="N922" s="87" t="s">
        <v>94</v>
      </c>
      <c r="O922" s="56" t="s">
        <v>9138</v>
      </c>
      <c r="P922" s="87">
        <v>2019</v>
      </c>
      <c r="Q922" s="87" t="s">
        <v>9139</v>
      </c>
      <c r="R922" s="87" t="s">
        <v>4359</v>
      </c>
    </row>
    <row r="923" spans="1:18">
      <c r="A923" s="87" t="s">
        <v>9475</v>
      </c>
      <c r="B923" s="87" t="s">
        <v>7088</v>
      </c>
      <c r="C923" s="87" t="s">
        <v>7089</v>
      </c>
      <c r="D923" s="150">
        <v>1718.4</v>
      </c>
      <c r="E923" s="150">
        <v>-131.22999999999999</v>
      </c>
      <c r="F923" s="150">
        <v>1587.17</v>
      </c>
      <c r="G923" s="150">
        <v>-11.93</v>
      </c>
      <c r="H923" s="151">
        <v>43678</v>
      </c>
      <c r="I923" s="87">
        <v>0</v>
      </c>
      <c r="J923" s="87" t="s">
        <v>674</v>
      </c>
      <c r="K923" s="87" t="s">
        <v>7090</v>
      </c>
      <c r="L923" s="87" t="s">
        <v>8856</v>
      </c>
      <c r="M923" s="56" t="s">
        <v>7091</v>
      </c>
      <c r="N923" s="87" t="s">
        <v>94</v>
      </c>
      <c r="O923" s="56" t="s">
        <v>9138</v>
      </c>
      <c r="P923" s="87">
        <v>2019</v>
      </c>
      <c r="Q923" s="87" t="s">
        <v>9139</v>
      </c>
      <c r="R923" s="87" t="s">
        <v>4359</v>
      </c>
    </row>
    <row r="924" spans="1:18">
      <c r="A924" s="87" t="s">
        <v>9476</v>
      </c>
      <c r="B924" s="87" t="s">
        <v>7088</v>
      </c>
      <c r="C924" s="87" t="s">
        <v>7089</v>
      </c>
      <c r="D924" s="150">
        <v>1718.4</v>
      </c>
      <c r="E924" s="150">
        <v>-131.22999999999999</v>
      </c>
      <c r="F924" s="150">
        <v>1587.17</v>
      </c>
      <c r="G924" s="150">
        <v>-11.93</v>
      </c>
      <c r="H924" s="151">
        <v>43678</v>
      </c>
      <c r="I924" s="87">
        <v>0</v>
      </c>
      <c r="J924" s="87" t="s">
        <v>674</v>
      </c>
      <c r="K924" s="87" t="s">
        <v>7090</v>
      </c>
      <c r="L924" s="87" t="s">
        <v>8856</v>
      </c>
      <c r="M924" s="56" t="s">
        <v>7091</v>
      </c>
      <c r="N924" s="87" t="s">
        <v>94</v>
      </c>
      <c r="O924" s="56" t="s">
        <v>9138</v>
      </c>
      <c r="P924" s="87">
        <v>2019</v>
      </c>
      <c r="Q924" s="87" t="s">
        <v>9139</v>
      </c>
      <c r="R924" s="87" t="s">
        <v>4359</v>
      </c>
    </row>
    <row r="925" spans="1:18">
      <c r="A925" s="87" t="s">
        <v>9477</v>
      </c>
      <c r="B925" s="87" t="s">
        <v>7088</v>
      </c>
      <c r="C925" s="87" t="s">
        <v>7089</v>
      </c>
      <c r="D925" s="150">
        <v>1460.4</v>
      </c>
      <c r="E925" s="150">
        <v>-111.54</v>
      </c>
      <c r="F925" s="150">
        <v>1348.86</v>
      </c>
      <c r="G925" s="150">
        <v>-10.14</v>
      </c>
      <c r="H925" s="151">
        <v>43678</v>
      </c>
      <c r="I925" s="87">
        <v>0</v>
      </c>
      <c r="J925" s="87" t="s">
        <v>674</v>
      </c>
      <c r="K925" s="87" t="s">
        <v>7090</v>
      </c>
      <c r="L925" s="87" t="s">
        <v>8856</v>
      </c>
      <c r="M925" s="56" t="s">
        <v>7091</v>
      </c>
      <c r="N925" s="87" t="s">
        <v>94</v>
      </c>
      <c r="O925" s="56" t="s">
        <v>9138</v>
      </c>
      <c r="P925" s="87">
        <v>2019</v>
      </c>
      <c r="Q925" s="87" t="s">
        <v>9139</v>
      </c>
      <c r="R925" s="87" t="s">
        <v>4359</v>
      </c>
    </row>
    <row r="926" spans="1:18">
      <c r="A926" s="87" t="s">
        <v>9478</v>
      </c>
      <c r="B926" s="87" t="s">
        <v>7088</v>
      </c>
      <c r="C926" s="87" t="s">
        <v>7089</v>
      </c>
      <c r="D926" s="150">
        <v>1718.4</v>
      </c>
      <c r="E926" s="150">
        <v>-131.22999999999999</v>
      </c>
      <c r="F926" s="150">
        <v>1587.17</v>
      </c>
      <c r="G926" s="150">
        <v>-11.93</v>
      </c>
      <c r="H926" s="151">
        <v>43678</v>
      </c>
      <c r="I926" s="87">
        <v>0</v>
      </c>
      <c r="J926" s="87" t="s">
        <v>674</v>
      </c>
      <c r="K926" s="87" t="s">
        <v>7090</v>
      </c>
      <c r="L926" s="87" t="s">
        <v>8852</v>
      </c>
      <c r="M926" s="56" t="s">
        <v>7091</v>
      </c>
      <c r="N926" s="87" t="s">
        <v>94</v>
      </c>
      <c r="O926" s="56" t="s">
        <v>9138</v>
      </c>
      <c r="P926" s="87">
        <v>2019</v>
      </c>
      <c r="Q926" s="87" t="s">
        <v>9139</v>
      </c>
      <c r="R926" s="87" t="s">
        <v>4359</v>
      </c>
    </row>
    <row r="927" spans="1:18">
      <c r="A927" s="87" t="s">
        <v>9479</v>
      </c>
      <c r="B927" s="87" t="s">
        <v>7088</v>
      </c>
      <c r="C927" s="87" t="s">
        <v>7089</v>
      </c>
      <c r="D927" s="150">
        <v>1718.4</v>
      </c>
      <c r="E927" s="150">
        <v>-131.22999999999999</v>
      </c>
      <c r="F927" s="150">
        <v>1587.17</v>
      </c>
      <c r="G927" s="150">
        <v>-11.93</v>
      </c>
      <c r="H927" s="151">
        <v>43678</v>
      </c>
      <c r="I927" s="87">
        <v>0</v>
      </c>
      <c r="J927" s="87" t="s">
        <v>674</v>
      </c>
      <c r="K927" s="87" t="s">
        <v>7090</v>
      </c>
      <c r="L927" s="87" t="s">
        <v>8852</v>
      </c>
      <c r="M927" s="56" t="s">
        <v>7091</v>
      </c>
      <c r="N927" s="87" t="s">
        <v>94</v>
      </c>
      <c r="O927" s="56" t="s">
        <v>9138</v>
      </c>
      <c r="P927" s="87">
        <v>2019</v>
      </c>
      <c r="Q927" s="87" t="s">
        <v>9139</v>
      </c>
      <c r="R927" s="87" t="s">
        <v>4359</v>
      </c>
    </row>
    <row r="928" spans="1:18">
      <c r="A928" s="87" t="s">
        <v>9480</v>
      </c>
      <c r="B928" s="87" t="s">
        <v>7088</v>
      </c>
      <c r="C928" s="87" t="s">
        <v>7089</v>
      </c>
      <c r="D928" s="150">
        <v>1718.4</v>
      </c>
      <c r="E928" s="150">
        <v>-131.22999999999999</v>
      </c>
      <c r="F928" s="150">
        <v>1587.17</v>
      </c>
      <c r="G928" s="150">
        <v>-11.93</v>
      </c>
      <c r="H928" s="151">
        <v>43678</v>
      </c>
      <c r="I928" s="87">
        <v>0</v>
      </c>
      <c r="J928" s="87" t="s">
        <v>674</v>
      </c>
      <c r="K928" s="87" t="s">
        <v>7090</v>
      </c>
      <c r="L928" s="87" t="s">
        <v>8852</v>
      </c>
      <c r="M928" s="56" t="s">
        <v>7091</v>
      </c>
      <c r="N928" s="87" t="s">
        <v>94</v>
      </c>
      <c r="O928" s="56" t="s">
        <v>9138</v>
      </c>
      <c r="P928" s="87">
        <v>2019</v>
      </c>
      <c r="Q928" s="87" t="s">
        <v>9139</v>
      </c>
      <c r="R928" s="87" t="s">
        <v>4359</v>
      </c>
    </row>
    <row r="929" spans="1:18">
      <c r="A929" s="87" t="s">
        <v>9481</v>
      </c>
      <c r="B929" s="87" t="s">
        <v>7088</v>
      </c>
      <c r="C929" s="87" t="s">
        <v>7089</v>
      </c>
      <c r="D929" s="150">
        <v>1718.4</v>
      </c>
      <c r="E929" s="150">
        <v>-131.22999999999999</v>
      </c>
      <c r="F929" s="150">
        <v>1587.17</v>
      </c>
      <c r="G929" s="150">
        <v>-11.93</v>
      </c>
      <c r="H929" s="151">
        <v>43678</v>
      </c>
      <c r="I929" s="87">
        <v>0</v>
      </c>
      <c r="J929" s="87" t="s">
        <v>674</v>
      </c>
      <c r="K929" s="87" t="s">
        <v>7090</v>
      </c>
      <c r="L929" s="87" t="s">
        <v>8852</v>
      </c>
      <c r="M929" s="56" t="s">
        <v>7091</v>
      </c>
      <c r="N929" s="87" t="s">
        <v>94</v>
      </c>
      <c r="O929" s="56" t="s">
        <v>9138</v>
      </c>
      <c r="P929" s="87">
        <v>2019</v>
      </c>
      <c r="Q929" s="87" t="s">
        <v>9139</v>
      </c>
      <c r="R929" s="87" t="s">
        <v>4359</v>
      </c>
    </row>
    <row r="930" spans="1:18">
      <c r="A930" s="87" t="s">
        <v>9482</v>
      </c>
      <c r="B930" s="87" t="s">
        <v>7088</v>
      </c>
      <c r="C930" s="87" t="s">
        <v>7089</v>
      </c>
      <c r="D930" s="150">
        <v>1460.4</v>
      </c>
      <c r="E930" s="150">
        <v>-111.54</v>
      </c>
      <c r="F930" s="150">
        <v>1348.86</v>
      </c>
      <c r="G930" s="150">
        <v>-10.14</v>
      </c>
      <c r="H930" s="151">
        <v>43678</v>
      </c>
      <c r="I930" s="87">
        <v>0</v>
      </c>
      <c r="J930" s="87" t="s">
        <v>674</v>
      </c>
      <c r="K930" s="87" t="s">
        <v>7090</v>
      </c>
      <c r="L930" s="87" t="s">
        <v>8852</v>
      </c>
      <c r="M930" s="56" t="s">
        <v>7091</v>
      </c>
      <c r="N930" s="87" t="s">
        <v>94</v>
      </c>
      <c r="O930" s="56" t="s">
        <v>9138</v>
      </c>
      <c r="P930" s="87">
        <v>2019</v>
      </c>
      <c r="Q930" s="87" t="s">
        <v>9139</v>
      </c>
      <c r="R930" s="87" t="s">
        <v>4359</v>
      </c>
    </row>
    <row r="931" spans="1:18">
      <c r="A931" s="87" t="s">
        <v>9483</v>
      </c>
      <c r="B931" s="87" t="s">
        <v>7088</v>
      </c>
      <c r="C931" s="87" t="s">
        <v>7089</v>
      </c>
      <c r="D931" s="150">
        <v>1718.4</v>
      </c>
      <c r="E931" s="150">
        <v>-131.22999999999999</v>
      </c>
      <c r="F931" s="150">
        <v>1587.17</v>
      </c>
      <c r="G931" s="150">
        <v>-11.93</v>
      </c>
      <c r="H931" s="151">
        <v>43678</v>
      </c>
      <c r="I931" s="87">
        <v>0</v>
      </c>
      <c r="J931" s="87" t="s">
        <v>674</v>
      </c>
      <c r="K931" s="87" t="s">
        <v>7090</v>
      </c>
      <c r="L931" s="87" t="s">
        <v>8852</v>
      </c>
      <c r="M931" s="56" t="s">
        <v>7091</v>
      </c>
      <c r="N931" s="87" t="s">
        <v>94</v>
      </c>
      <c r="O931" s="56" t="s">
        <v>9138</v>
      </c>
      <c r="P931" s="87">
        <v>2019</v>
      </c>
      <c r="Q931" s="87" t="s">
        <v>9139</v>
      </c>
      <c r="R931" s="87" t="s">
        <v>4359</v>
      </c>
    </row>
    <row r="932" spans="1:18">
      <c r="A932" s="87" t="s">
        <v>9484</v>
      </c>
      <c r="B932" s="87" t="s">
        <v>7088</v>
      </c>
      <c r="C932" s="87" t="s">
        <v>7089</v>
      </c>
      <c r="D932" s="150">
        <v>1460.4</v>
      </c>
      <c r="E932" s="150">
        <v>-111.54</v>
      </c>
      <c r="F932" s="150">
        <v>1348.86</v>
      </c>
      <c r="G932" s="150">
        <v>-10.14</v>
      </c>
      <c r="H932" s="151">
        <v>43678</v>
      </c>
      <c r="I932" s="87">
        <v>0</v>
      </c>
      <c r="J932" s="87" t="s">
        <v>674</v>
      </c>
      <c r="K932" s="87" t="s">
        <v>7090</v>
      </c>
      <c r="L932" s="87" t="s">
        <v>8852</v>
      </c>
      <c r="M932" s="56" t="s">
        <v>7091</v>
      </c>
      <c r="N932" s="87" t="s">
        <v>94</v>
      </c>
      <c r="O932" s="56" t="s">
        <v>9138</v>
      </c>
      <c r="P932" s="87">
        <v>2019</v>
      </c>
      <c r="Q932" s="87" t="s">
        <v>9139</v>
      </c>
      <c r="R932" s="87" t="s">
        <v>4359</v>
      </c>
    </row>
    <row r="933" spans="1:18">
      <c r="A933" s="87" t="s">
        <v>9485</v>
      </c>
      <c r="B933" s="87" t="s">
        <v>7088</v>
      </c>
      <c r="C933" s="87" t="s">
        <v>7089</v>
      </c>
      <c r="D933" s="150">
        <v>1718.4</v>
      </c>
      <c r="E933" s="150">
        <v>-131.22999999999999</v>
      </c>
      <c r="F933" s="150">
        <v>1587.17</v>
      </c>
      <c r="G933" s="150">
        <v>-11.93</v>
      </c>
      <c r="H933" s="151">
        <v>43678</v>
      </c>
      <c r="I933" s="87">
        <v>0</v>
      </c>
      <c r="J933" s="87" t="s">
        <v>674</v>
      </c>
      <c r="K933" s="87" t="s">
        <v>7090</v>
      </c>
      <c r="L933" s="87" t="s">
        <v>8852</v>
      </c>
      <c r="M933" s="56" t="s">
        <v>7091</v>
      </c>
      <c r="N933" s="87" t="s">
        <v>94</v>
      </c>
      <c r="O933" s="56" t="s">
        <v>9138</v>
      </c>
      <c r="P933" s="87">
        <v>2019</v>
      </c>
      <c r="Q933" s="87" t="s">
        <v>9139</v>
      </c>
      <c r="R933" s="87" t="s">
        <v>4359</v>
      </c>
    </row>
    <row r="934" spans="1:18">
      <c r="A934" s="87" t="s">
        <v>9486</v>
      </c>
      <c r="B934" s="87" t="s">
        <v>7088</v>
      </c>
      <c r="C934" s="87" t="s">
        <v>7089</v>
      </c>
      <c r="D934" s="150">
        <v>1460.4</v>
      </c>
      <c r="E934" s="150">
        <v>-111.54</v>
      </c>
      <c r="F934" s="150">
        <v>1348.86</v>
      </c>
      <c r="G934" s="150">
        <v>-10.14</v>
      </c>
      <c r="H934" s="151">
        <v>43678</v>
      </c>
      <c r="I934" s="87">
        <v>0</v>
      </c>
      <c r="J934" s="87" t="s">
        <v>674</v>
      </c>
      <c r="K934" s="87" t="s">
        <v>7090</v>
      </c>
      <c r="L934" s="87" t="s">
        <v>8852</v>
      </c>
      <c r="M934" s="56" t="s">
        <v>7091</v>
      </c>
      <c r="N934" s="87" t="s">
        <v>94</v>
      </c>
      <c r="O934" s="56" t="s">
        <v>9138</v>
      </c>
      <c r="P934" s="87">
        <v>2019</v>
      </c>
      <c r="Q934" s="87" t="s">
        <v>9139</v>
      </c>
      <c r="R934" s="87" t="s">
        <v>4359</v>
      </c>
    </row>
    <row r="935" spans="1:18">
      <c r="A935" s="87" t="s">
        <v>9487</v>
      </c>
      <c r="B935" s="87" t="s">
        <v>7088</v>
      </c>
      <c r="C935" s="87" t="s">
        <v>7089</v>
      </c>
      <c r="D935" s="150">
        <v>1718.4</v>
      </c>
      <c r="E935" s="150">
        <v>-131.22999999999999</v>
      </c>
      <c r="F935" s="150">
        <v>1587.17</v>
      </c>
      <c r="G935" s="150">
        <v>-11.93</v>
      </c>
      <c r="H935" s="151">
        <v>43678</v>
      </c>
      <c r="I935" s="87">
        <v>0</v>
      </c>
      <c r="J935" s="87" t="s">
        <v>674</v>
      </c>
      <c r="K935" s="87" t="s">
        <v>7090</v>
      </c>
      <c r="L935" s="87" t="s">
        <v>8852</v>
      </c>
      <c r="M935" s="56" t="s">
        <v>7091</v>
      </c>
      <c r="N935" s="87" t="s">
        <v>94</v>
      </c>
      <c r="O935" s="56" t="s">
        <v>9138</v>
      </c>
      <c r="P935" s="87">
        <v>2019</v>
      </c>
      <c r="Q935" s="87" t="s">
        <v>9139</v>
      </c>
      <c r="R935" s="87" t="s">
        <v>4359</v>
      </c>
    </row>
    <row r="936" spans="1:18">
      <c r="A936" s="87" t="s">
        <v>9488</v>
      </c>
      <c r="B936" s="87" t="s">
        <v>7088</v>
      </c>
      <c r="C936" s="87" t="s">
        <v>7089</v>
      </c>
      <c r="D936" s="150">
        <v>1460.4</v>
      </c>
      <c r="E936" s="150">
        <v>-111.54</v>
      </c>
      <c r="F936" s="150">
        <v>1348.86</v>
      </c>
      <c r="G936" s="150">
        <v>-10.14</v>
      </c>
      <c r="H936" s="151">
        <v>43678</v>
      </c>
      <c r="I936" s="87">
        <v>0</v>
      </c>
      <c r="J936" s="87" t="s">
        <v>674</v>
      </c>
      <c r="K936" s="87" t="s">
        <v>7090</v>
      </c>
      <c r="L936" s="87" t="s">
        <v>8852</v>
      </c>
      <c r="M936" s="56" t="s">
        <v>7091</v>
      </c>
      <c r="N936" s="87" t="s">
        <v>94</v>
      </c>
      <c r="O936" s="56" t="s">
        <v>9138</v>
      </c>
      <c r="P936" s="87">
        <v>2019</v>
      </c>
      <c r="Q936" s="87" t="s">
        <v>9139</v>
      </c>
      <c r="R936" s="87" t="s">
        <v>4359</v>
      </c>
    </row>
    <row r="937" spans="1:18">
      <c r="A937" s="87" t="s">
        <v>9489</v>
      </c>
      <c r="B937" s="87" t="s">
        <v>7088</v>
      </c>
      <c r="C937" s="87" t="s">
        <v>7089</v>
      </c>
      <c r="D937" s="150">
        <v>1718.4</v>
      </c>
      <c r="E937" s="150">
        <v>-131.22999999999999</v>
      </c>
      <c r="F937" s="150">
        <v>1587.17</v>
      </c>
      <c r="G937" s="150">
        <v>-11.93</v>
      </c>
      <c r="H937" s="151">
        <v>43678</v>
      </c>
      <c r="I937" s="87">
        <v>0</v>
      </c>
      <c r="J937" s="87" t="s">
        <v>674</v>
      </c>
      <c r="K937" s="87" t="s">
        <v>7090</v>
      </c>
      <c r="L937" s="87" t="s">
        <v>8852</v>
      </c>
      <c r="M937" s="56" t="s">
        <v>7091</v>
      </c>
      <c r="N937" s="87" t="s">
        <v>94</v>
      </c>
      <c r="O937" s="56" t="s">
        <v>9138</v>
      </c>
      <c r="P937" s="87">
        <v>2019</v>
      </c>
      <c r="Q937" s="87" t="s">
        <v>9139</v>
      </c>
      <c r="R937" s="87" t="s">
        <v>4359</v>
      </c>
    </row>
    <row r="938" spans="1:18">
      <c r="A938" s="87" t="s">
        <v>9490</v>
      </c>
      <c r="B938" s="87" t="s">
        <v>7088</v>
      </c>
      <c r="C938" s="87" t="s">
        <v>7089</v>
      </c>
      <c r="D938" s="150">
        <v>1460.4</v>
      </c>
      <c r="E938" s="150">
        <v>-111.54</v>
      </c>
      <c r="F938" s="150">
        <v>1348.86</v>
      </c>
      <c r="G938" s="150">
        <v>-10.14</v>
      </c>
      <c r="H938" s="151">
        <v>43678</v>
      </c>
      <c r="I938" s="87">
        <v>0</v>
      </c>
      <c r="J938" s="87" t="s">
        <v>674</v>
      </c>
      <c r="K938" s="87" t="s">
        <v>7090</v>
      </c>
      <c r="L938" s="87" t="s">
        <v>8852</v>
      </c>
      <c r="M938" s="56" t="s">
        <v>7091</v>
      </c>
      <c r="N938" s="87" t="s">
        <v>94</v>
      </c>
      <c r="O938" s="56" t="s">
        <v>9138</v>
      </c>
      <c r="P938" s="87">
        <v>2019</v>
      </c>
      <c r="Q938" s="87" t="s">
        <v>9139</v>
      </c>
      <c r="R938" s="87" t="s">
        <v>4359</v>
      </c>
    </row>
    <row r="939" spans="1:18">
      <c r="A939" s="87" t="s">
        <v>9491</v>
      </c>
      <c r="B939" s="87" t="s">
        <v>7088</v>
      </c>
      <c r="C939" s="87" t="s">
        <v>7089</v>
      </c>
      <c r="D939" s="150">
        <v>1460.4</v>
      </c>
      <c r="E939" s="150">
        <v>-111.54</v>
      </c>
      <c r="F939" s="150">
        <v>1348.86</v>
      </c>
      <c r="G939" s="150">
        <v>-10.14</v>
      </c>
      <c r="H939" s="151">
        <v>43678</v>
      </c>
      <c r="I939" s="87">
        <v>0</v>
      </c>
      <c r="J939" s="87" t="s">
        <v>484</v>
      </c>
      <c r="K939" s="87" t="s">
        <v>7090</v>
      </c>
      <c r="L939" s="87" t="s">
        <v>3768</v>
      </c>
      <c r="M939" s="56" t="s">
        <v>7091</v>
      </c>
      <c r="N939" s="87" t="s">
        <v>30</v>
      </c>
      <c r="O939" s="56" t="s">
        <v>9138</v>
      </c>
      <c r="P939" s="87">
        <v>2019</v>
      </c>
      <c r="Q939" s="87" t="s">
        <v>9139</v>
      </c>
      <c r="R939" s="87" t="s">
        <v>4359</v>
      </c>
    </row>
    <row r="940" spans="1:18">
      <c r="A940" s="87" t="s">
        <v>9492</v>
      </c>
      <c r="B940" s="87" t="s">
        <v>7088</v>
      </c>
      <c r="C940" s="87" t="s">
        <v>7089</v>
      </c>
      <c r="D940" s="150">
        <v>1460.4</v>
      </c>
      <c r="E940" s="150">
        <v>-111.54</v>
      </c>
      <c r="F940" s="150">
        <v>1348.86</v>
      </c>
      <c r="G940" s="150">
        <v>-10.14</v>
      </c>
      <c r="H940" s="151">
        <v>43678</v>
      </c>
      <c r="I940" s="87">
        <v>0</v>
      </c>
      <c r="J940" s="87" t="s">
        <v>484</v>
      </c>
      <c r="K940" s="87" t="s">
        <v>7090</v>
      </c>
      <c r="L940" s="87" t="s">
        <v>3768</v>
      </c>
      <c r="M940" s="56" t="s">
        <v>7091</v>
      </c>
      <c r="N940" s="87" t="s">
        <v>30</v>
      </c>
      <c r="O940" s="56" t="s">
        <v>9138</v>
      </c>
      <c r="P940" s="87">
        <v>2019</v>
      </c>
      <c r="Q940" s="87" t="s">
        <v>9139</v>
      </c>
      <c r="R940" s="87" t="s">
        <v>4359</v>
      </c>
    </row>
    <row r="941" spans="1:18">
      <c r="A941" s="87" t="s">
        <v>9493</v>
      </c>
      <c r="B941" s="87" t="s">
        <v>7088</v>
      </c>
      <c r="C941" s="87" t="s">
        <v>7089</v>
      </c>
      <c r="D941" s="150">
        <v>1460.4</v>
      </c>
      <c r="E941" s="150">
        <v>-111.54</v>
      </c>
      <c r="F941" s="150">
        <v>1348.86</v>
      </c>
      <c r="G941" s="150">
        <v>-10.14</v>
      </c>
      <c r="H941" s="151">
        <v>43678</v>
      </c>
      <c r="I941" s="87">
        <v>0</v>
      </c>
      <c r="J941" s="87" t="s">
        <v>484</v>
      </c>
      <c r="K941" s="87" t="s">
        <v>7090</v>
      </c>
      <c r="L941" s="87" t="s">
        <v>3768</v>
      </c>
      <c r="M941" s="56" t="s">
        <v>7091</v>
      </c>
      <c r="N941" s="87" t="s">
        <v>30</v>
      </c>
      <c r="O941" s="56" t="s">
        <v>9138</v>
      </c>
      <c r="P941" s="87">
        <v>2019</v>
      </c>
      <c r="Q941" s="87" t="s">
        <v>9139</v>
      </c>
      <c r="R941" s="87" t="s">
        <v>4359</v>
      </c>
    </row>
    <row r="942" spans="1:18">
      <c r="A942" s="87" t="s">
        <v>9494</v>
      </c>
      <c r="B942" s="87" t="s">
        <v>7088</v>
      </c>
      <c r="C942" s="87" t="s">
        <v>7089</v>
      </c>
      <c r="D942" s="150">
        <v>1460.4</v>
      </c>
      <c r="E942" s="150">
        <v>-111.54</v>
      </c>
      <c r="F942" s="150">
        <v>1348.86</v>
      </c>
      <c r="G942" s="150">
        <v>-10.14</v>
      </c>
      <c r="H942" s="151">
        <v>43678</v>
      </c>
      <c r="I942" s="87">
        <v>0</v>
      </c>
      <c r="J942" s="87" t="s">
        <v>484</v>
      </c>
      <c r="K942" s="87" t="s">
        <v>7090</v>
      </c>
      <c r="L942" s="87" t="s">
        <v>3768</v>
      </c>
      <c r="M942" s="56" t="s">
        <v>7091</v>
      </c>
      <c r="N942" s="87" t="s">
        <v>30</v>
      </c>
      <c r="O942" s="56" t="s">
        <v>9138</v>
      </c>
      <c r="P942" s="87">
        <v>2019</v>
      </c>
      <c r="Q942" s="87" t="s">
        <v>9139</v>
      </c>
      <c r="R942" s="87" t="s">
        <v>4359</v>
      </c>
    </row>
    <row r="943" spans="1:18">
      <c r="A943" s="87" t="s">
        <v>9495</v>
      </c>
      <c r="B943" s="87" t="s">
        <v>7088</v>
      </c>
      <c r="C943" s="87" t="s">
        <v>7089</v>
      </c>
      <c r="D943" s="150">
        <v>1460.4</v>
      </c>
      <c r="E943" s="150">
        <v>-111.54</v>
      </c>
      <c r="F943" s="150">
        <v>1348.86</v>
      </c>
      <c r="G943" s="150">
        <v>-10.14</v>
      </c>
      <c r="H943" s="151">
        <v>43678</v>
      </c>
      <c r="I943" s="87">
        <v>0</v>
      </c>
      <c r="J943" s="87" t="s">
        <v>484</v>
      </c>
      <c r="K943" s="87" t="s">
        <v>7090</v>
      </c>
      <c r="L943" s="87" t="s">
        <v>3768</v>
      </c>
      <c r="M943" s="56" t="s">
        <v>7091</v>
      </c>
      <c r="N943" s="87" t="s">
        <v>30</v>
      </c>
      <c r="O943" s="56" t="s">
        <v>9138</v>
      </c>
      <c r="P943" s="87">
        <v>2019</v>
      </c>
      <c r="Q943" s="87" t="s">
        <v>9139</v>
      </c>
      <c r="R943" s="87" t="s">
        <v>4359</v>
      </c>
    </row>
    <row r="944" spans="1:18">
      <c r="A944" s="87" t="s">
        <v>9496</v>
      </c>
      <c r="B944" s="87" t="s">
        <v>7088</v>
      </c>
      <c r="C944" s="87" t="s">
        <v>7089</v>
      </c>
      <c r="D944" s="150">
        <v>1460.4</v>
      </c>
      <c r="E944" s="150">
        <v>-111.54</v>
      </c>
      <c r="F944" s="150">
        <v>1348.86</v>
      </c>
      <c r="G944" s="150">
        <v>-10.14</v>
      </c>
      <c r="H944" s="151">
        <v>43678</v>
      </c>
      <c r="I944" s="87">
        <v>0</v>
      </c>
      <c r="J944" s="87" t="s">
        <v>484</v>
      </c>
      <c r="K944" s="87" t="s">
        <v>7090</v>
      </c>
      <c r="L944" s="87" t="s">
        <v>3768</v>
      </c>
      <c r="M944" s="56" t="s">
        <v>7091</v>
      </c>
      <c r="N944" s="87" t="s">
        <v>30</v>
      </c>
      <c r="O944" s="56" t="s">
        <v>9138</v>
      </c>
      <c r="P944" s="87">
        <v>2019</v>
      </c>
      <c r="Q944" s="87" t="s">
        <v>9139</v>
      </c>
      <c r="R944" s="87" t="s">
        <v>4359</v>
      </c>
    </row>
    <row r="945" spans="1:18">
      <c r="A945" s="87" t="s">
        <v>9497</v>
      </c>
      <c r="B945" s="87" t="s">
        <v>7088</v>
      </c>
      <c r="C945" s="87" t="s">
        <v>7089</v>
      </c>
      <c r="D945" s="150">
        <v>1718.4</v>
      </c>
      <c r="E945" s="150">
        <v>-131.22999999999999</v>
      </c>
      <c r="F945" s="150">
        <v>1587.17</v>
      </c>
      <c r="G945" s="150">
        <v>-11.93</v>
      </c>
      <c r="H945" s="151">
        <v>43678</v>
      </c>
      <c r="I945" s="87">
        <v>0</v>
      </c>
      <c r="J945" s="87" t="s">
        <v>484</v>
      </c>
      <c r="K945" s="87" t="s">
        <v>7090</v>
      </c>
      <c r="L945" s="87" t="s">
        <v>3768</v>
      </c>
      <c r="M945" s="56" t="s">
        <v>7091</v>
      </c>
      <c r="N945" s="87" t="s">
        <v>30</v>
      </c>
      <c r="O945" s="56" t="s">
        <v>9138</v>
      </c>
      <c r="P945" s="87">
        <v>2019</v>
      </c>
      <c r="Q945" s="87" t="s">
        <v>9139</v>
      </c>
      <c r="R945" s="87" t="s">
        <v>4359</v>
      </c>
    </row>
    <row r="946" spans="1:18">
      <c r="A946" s="87" t="s">
        <v>9498</v>
      </c>
      <c r="B946" s="87" t="s">
        <v>7088</v>
      </c>
      <c r="C946" s="87" t="s">
        <v>7089</v>
      </c>
      <c r="D946" s="150">
        <v>1460.4</v>
      </c>
      <c r="E946" s="150">
        <v>-111.54</v>
      </c>
      <c r="F946" s="150">
        <v>1348.86</v>
      </c>
      <c r="G946" s="150">
        <v>-10.14</v>
      </c>
      <c r="H946" s="151">
        <v>43678</v>
      </c>
      <c r="I946" s="87">
        <v>0</v>
      </c>
      <c r="J946" s="87" t="s">
        <v>484</v>
      </c>
      <c r="K946" s="87" t="s">
        <v>7090</v>
      </c>
      <c r="L946" s="87" t="s">
        <v>3768</v>
      </c>
      <c r="M946" s="56" t="s">
        <v>7091</v>
      </c>
      <c r="N946" s="87" t="s">
        <v>30</v>
      </c>
      <c r="O946" s="56" t="s">
        <v>9138</v>
      </c>
      <c r="P946" s="87">
        <v>2019</v>
      </c>
      <c r="Q946" s="87" t="s">
        <v>9139</v>
      </c>
      <c r="R946" s="87" t="s">
        <v>4359</v>
      </c>
    </row>
    <row r="947" spans="1:18">
      <c r="A947" s="87" t="s">
        <v>9499</v>
      </c>
      <c r="B947" s="87" t="s">
        <v>7088</v>
      </c>
      <c r="C947" s="87" t="s">
        <v>7089</v>
      </c>
      <c r="D947" s="150">
        <v>1718.4</v>
      </c>
      <c r="E947" s="150">
        <v>-131.22999999999999</v>
      </c>
      <c r="F947" s="150">
        <v>1587.17</v>
      </c>
      <c r="G947" s="150">
        <v>-11.93</v>
      </c>
      <c r="H947" s="151">
        <v>43678</v>
      </c>
      <c r="I947" s="87">
        <v>0</v>
      </c>
      <c r="J947" s="87" t="s">
        <v>484</v>
      </c>
      <c r="K947" s="87" t="s">
        <v>7090</v>
      </c>
      <c r="L947" s="87" t="s">
        <v>3768</v>
      </c>
      <c r="M947" s="56" t="s">
        <v>7091</v>
      </c>
      <c r="N947" s="87" t="s">
        <v>30</v>
      </c>
      <c r="O947" s="56" t="s">
        <v>9138</v>
      </c>
      <c r="P947" s="87">
        <v>2019</v>
      </c>
      <c r="Q947" s="87" t="s">
        <v>9139</v>
      </c>
      <c r="R947" s="87" t="s">
        <v>4359</v>
      </c>
    </row>
    <row r="948" spans="1:18">
      <c r="A948" s="87" t="s">
        <v>9500</v>
      </c>
      <c r="B948" s="87" t="s">
        <v>7088</v>
      </c>
      <c r="C948" s="87" t="s">
        <v>7089</v>
      </c>
      <c r="D948" s="150">
        <v>1460.4</v>
      </c>
      <c r="E948" s="150">
        <v>-111.54</v>
      </c>
      <c r="F948" s="150">
        <v>1348.86</v>
      </c>
      <c r="G948" s="150">
        <v>-10.14</v>
      </c>
      <c r="H948" s="151">
        <v>43678</v>
      </c>
      <c r="I948" s="87">
        <v>0</v>
      </c>
      <c r="J948" s="87" t="s">
        <v>484</v>
      </c>
      <c r="K948" s="87" t="s">
        <v>7090</v>
      </c>
      <c r="L948" s="87" t="s">
        <v>3768</v>
      </c>
      <c r="M948" s="56" t="s">
        <v>7091</v>
      </c>
      <c r="N948" s="87" t="s">
        <v>30</v>
      </c>
      <c r="O948" s="56" t="s">
        <v>9138</v>
      </c>
      <c r="P948" s="87">
        <v>2019</v>
      </c>
      <c r="Q948" s="87" t="s">
        <v>9139</v>
      </c>
      <c r="R948" s="87" t="s">
        <v>4359</v>
      </c>
    </row>
    <row r="949" spans="1:18">
      <c r="A949" s="87" t="s">
        <v>9501</v>
      </c>
      <c r="B949" s="87" t="s">
        <v>7088</v>
      </c>
      <c r="C949" s="87" t="s">
        <v>7089</v>
      </c>
      <c r="D949" s="150">
        <v>1460.4</v>
      </c>
      <c r="E949" s="150">
        <v>-111.54</v>
      </c>
      <c r="F949" s="150">
        <v>1348.86</v>
      </c>
      <c r="G949" s="150">
        <v>-10.14</v>
      </c>
      <c r="H949" s="151">
        <v>43678</v>
      </c>
      <c r="I949" s="87">
        <v>0</v>
      </c>
      <c r="J949" s="87" t="s">
        <v>484</v>
      </c>
      <c r="K949" s="87" t="s">
        <v>7090</v>
      </c>
      <c r="L949" s="87" t="s">
        <v>3768</v>
      </c>
      <c r="M949" s="56" t="s">
        <v>7091</v>
      </c>
      <c r="N949" s="87" t="s">
        <v>30</v>
      </c>
      <c r="O949" s="56" t="s">
        <v>9138</v>
      </c>
      <c r="P949" s="87">
        <v>2019</v>
      </c>
      <c r="Q949" s="87" t="s">
        <v>9139</v>
      </c>
      <c r="R949" s="87" t="s">
        <v>4359</v>
      </c>
    </row>
    <row r="950" spans="1:18">
      <c r="A950" s="87" t="s">
        <v>9502</v>
      </c>
      <c r="B950" s="87" t="s">
        <v>7088</v>
      </c>
      <c r="C950" s="87" t="s">
        <v>7089</v>
      </c>
      <c r="D950" s="150">
        <v>1718.4</v>
      </c>
      <c r="E950" s="150">
        <v>-131.22999999999999</v>
      </c>
      <c r="F950" s="150">
        <v>1587.17</v>
      </c>
      <c r="G950" s="150">
        <v>-11.93</v>
      </c>
      <c r="H950" s="151">
        <v>43678</v>
      </c>
      <c r="I950" s="87">
        <v>0</v>
      </c>
      <c r="J950" s="87" t="s">
        <v>484</v>
      </c>
      <c r="K950" s="87" t="s">
        <v>7090</v>
      </c>
      <c r="L950" s="87" t="s">
        <v>3768</v>
      </c>
      <c r="M950" s="56" t="s">
        <v>7091</v>
      </c>
      <c r="N950" s="87" t="s">
        <v>30</v>
      </c>
      <c r="O950" s="56" t="s">
        <v>9138</v>
      </c>
      <c r="P950" s="87">
        <v>2019</v>
      </c>
      <c r="Q950" s="87" t="s">
        <v>9139</v>
      </c>
      <c r="R950" s="87" t="s">
        <v>4359</v>
      </c>
    </row>
    <row r="951" spans="1:18">
      <c r="A951" s="87" t="s">
        <v>9503</v>
      </c>
      <c r="B951" s="87" t="s">
        <v>7088</v>
      </c>
      <c r="C951" s="87" t="s">
        <v>7089</v>
      </c>
      <c r="D951" s="150">
        <v>1460.4</v>
      </c>
      <c r="E951" s="150">
        <v>-111.54</v>
      </c>
      <c r="F951" s="150">
        <v>1348.86</v>
      </c>
      <c r="G951" s="150">
        <v>-10.14</v>
      </c>
      <c r="H951" s="151">
        <v>43678</v>
      </c>
      <c r="I951" s="87">
        <v>0</v>
      </c>
      <c r="J951" s="87" t="s">
        <v>484</v>
      </c>
      <c r="K951" s="87" t="s">
        <v>7090</v>
      </c>
      <c r="L951" s="87" t="s">
        <v>3768</v>
      </c>
      <c r="M951" s="56" t="s">
        <v>7091</v>
      </c>
      <c r="N951" s="87" t="s">
        <v>30</v>
      </c>
      <c r="O951" s="56" t="s">
        <v>9138</v>
      </c>
      <c r="P951" s="87">
        <v>2019</v>
      </c>
      <c r="Q951" s="87" t="s">
        <v>9139</v>
      </c>
      <c r="R951" s="87" t="s">
        <v>4359</v>
      </c>
    </row>
    <row r="952" spans="1:18">
      <c r="A952" s="87" t="s">
        <v>9504</v>
      </c>
      <c r="B952" s="87" t="s">
        <v>7088</v>
      </c>
      <c r="C952" s="87" t="s">
        <v>7089</v>
      </c>
      <c r="D952" s="150">
        <v>1718.4</v>
      </c>
      <c r="E952" s="150">
        <v>-131.22999999999999</v>
      </c>
      <c r="F952" s="150">
        <v>1587.17</v>
      </c>
      <c r="G952" s="150">
        <v>-11.93</v>
      </c>
      <c r="H952" s="151">
        <v>43678</v>
      </c>
      <c r="I952" s="87">
        <v>0</v>
      </c>
      <c r="J952" s="87" t="s">
        <v>484</v>
      </c>
      <c r="K952" s="87" t="s">
        <v>7090</v>
      </c>
      <c r="L952" s="87" t="s">
        <v>3768</v>
      </c>
      <c r="M952" s="56" t="s">
        <v>7091</v>
      </c>
      <c r="N952" s="87" t="s">
        <v>30</v>
      </c>
      <c r="O952" s="56" t="s">
        <v>9138</v>
      </c>
      <c r="P952" s="87">
        <v>2019</v>
      </c>
      <c r="Q952" s="87" t="s">
        <v>9139</v>
      </c>
      <c r="R952" s="87" t="s">
        <v>4359</v>
      </c>
    </row>
    <row r="953" spans="1:18">
      <c r="A953" s="87" t="s">
        <v>9505</v>
      </c>
      <c r="B953" s="87" t="s">
        <v>7088</v>
      </c>
      <c r="C953" s="87" t="s">
        <v>7089</v>
      </c>
      <c r="D953" s="150">
        <v>1718.4</v>
      </c>
      <c r="E953" s="150">
        <v>-131.22999999999999</v>
      </c>
      <c r="F953" s="150">
        <v>1587.17</v>
      </c>
      <c r="G953" s="150">
        <v>-11.93</v>
      </c>
      <c r="H953" s="151">
        <v>43678</v>
      </c>
      <c r="I953" s="87">
        <v>0</v>
      </c>
      <c r="J953" s="87" t="s">
        <v>484</v>
      </c>
      <c r="K953" s="87" t="s">
        <v>7090</v>
      </c>
      <c r="L953" s="87" t="s">
        <v>3768</v>
      </c>
      <c r="M953" s="56" t="s">
        <v>7091</v>
      </c>
      <c r="N953" s="87" t="s">
        <v>30</v>
      </c>
      <c r="O953" s="56" t="s">
        <v>9138</v>
      </c>
      <c r="P953" s="87">
        <v>2019</v>
      </c>
      <c r="Q953" s="87" t="s">
        <v>9139</v>
      </c>
      <c r="R953" s="87" t="s">
        <v>4359</v>
      </c>
    </row>
    <row r="954" spans="1:18">
      <c r="A954" s="87" t="s">
        <v>9506</v>
      </c>
      <c r="B954" s="87" t="s">
        <v>7088</v>
      </c>
      <c r="C954" s="87" t="s">
        <v>7089</v>
      </c>
      <c r="D954" s="150">
        <v>1718.4</v>
      </c>
      <c r="E954" s="150">
        <v>-131.22999999999999</v>
      </c>
      <c r="F954" s="150">
        <v>1587.17</v>
      </c>
      <c r="G954" s="150">
        <v>-11.93</v>
      </c>
      <c r="H954" s="151">
        <v>43678</v>
      </c>
      <c r="I954" s="87">
        <v>0</v>
      </c>
      <c r="J954" s="87" t="s">
        <v>484</v>
      </c>
      <c r="K954" s="87" t="s">
        <v>7090</v>
      </c>
      <c r="L954" s="87" t="s">
        <v>3768</v>
      </c>
      <c r="M954" s="56" t="s">
        <v>7091</v>
      </c>
      <c r="N954" s="87" t="s">
        <v>30</v>
      </c>
      <c r="O954" s="56" t="s">
        <v>9138</v>
      </c>
      <c r="P954" s="87">
        <v>2019</v>
      </c>
      <c r="Q954" s="87" t="s">
        <v>9139</v>
      </c>
      <c r="R954" s="87" t="s">
        <v>4359</v>
      </c>
    </row>
    <row r="955" spans="1:18">
      <c r="A955" s="87" t="s">
        <v>9507</v>
      </c>
      <c r="B955" s="87" t="s">
        <v>7088</v>
      </c>
      <c r="C955" s="87" t="s">
        <v>7089</v>
      </c>
      <c r="D955" s="150">
        <v>1460.4</v>
      </c>
      <c r="E955" s="150">
        <v>-111.54</v>
      </c>
      <c r="F955" s="150">
        <v>1348.86</v>
      </c>
      <c r="G955" s="150">
        <v>-10.14</v>
      </c>
      <c r="H955" s="151">
        <v>43678</v>
      </c>
      <c r="I955" s="87">
        <v>0</v>
      </c>
      <c r="J955" s="87" t="s">
        <v>484</v>
      </c>
      <c r="K955" s="87" t="s">
        <v>7090</v>
      </c>
      <c r="L955" s="87" t="s">
        <v>3768</v>
      </c>
      <c r="M955" s="56" t="s">
        <v>7091</v>
      </c>
      <c r="N955" s="87" t="s">
        <v>30</v>
      </c>
      <c r="O955" s="56" t="s">
        <v>9138</v>
      </c>
      <c r="P955" s="87">
        <v>2019</v>
      </c>
      <c r="Q955" s="87" t="s">
        <v>9139</v>
      </c>
      <c r="R955" s="87" t="s">
        <v>4359</v>
      </c>
    </row>
    <row r="956" spans="1:18">
      <c r="A956" s="87" t="s">
        <v>9508</v>
      </c>
      <c r="B956" s="87" t="s">
        <v>7088</v>
      </c>
      <c r="C956" s="87" t="s">
        <v>7089</v>
      </c>
      <c r="D956" s="150">
        <v>1460.4</v>
      </c>
      <c r="E956" s="150">
        <v>-111.54</v>
      </c>
      <c r="F956" s="150">
        <v>1348.86</v>
      </c>
      <c r="G956" s="150">
        <v>-10.14</v>
      </c>
      <c r="H956" s="151">
        <v>43678</v>
      </c>
      <c r="I956" s="87">
        <v>0</v>
      </c>
      <c r="J956" s="87" t="s">
        <v>484</v>
      </c>
      <c r="K956" s="87" t="s">
        <v>7090</v>
      </c>
      <c r="L956" s="87" t="s">
        <v>3768</v>
      </c>
      <c r="M956" s="56" t="s">
        <v>7091</v>
      </c>
      <c r="N956" s="87" t="s">
        <v>30</v>
      </c>
      <c r="O956" s="56" t="s">
        <v>9138</v>
      </c>
      <c r="P956" s="87">
        <v>2019</v>
      </c>
      <c r="Q956" s="87" t="s">
        <v>9139</v>
      </c>
      <c r="R956" s="87" t="s">
        <v>4359</v>
      </c>
    </row>
    <row r="957" spans="1:18">
      <c r="A957" s="87" t="s">
        <v>9509</v>
      </c>
      <c r="B957" s="87" t="s">
        <v>7088</v>
      </c>
      <c r="C957" s="87" t="s">
        <v>7089</v>
      </c>
      <c r="D957" s="150">
        <v>1718.4</v>
      </c>
      <c r="E957" s="150">
        <v>-131.22999999999999</v>
      </c>
      <c r="F957" s="150">
        <v>1587.17</v>
      </c>
      <c r="G957" s="150">
        <v>-11.93</v>
      </c>
      <c r="H957" s="151">
        <v>43678</v>
      </c>
      <c r="I957" s="87">
        <v>0</v>
      </c>
      <c r="J957" s="87" t="s">
        <v>484</v>
      </c>
      <c r="K957" s="87" t="s">
        <v>7090</v>
      </c>
      <c r="L957" s="87" t="s">
        <v>3768</v>
      </c>
      <c r="M957" s="56" t="s">
        <v>7091</v>
      </c>
      <c r="N957" s="87" t="s">
        <v>30</v>
      </c>
      <c r="O957" s="56" t="s">
        <v>9138</v>
      </c>
      <c r="P957" s="87">
        <v>2019</v>
      </c>
      <c r="Q957" s="87" t="s">
        <v>9139</v>
      </c>
      <c r="R957" s="87" t="s">
        <v>4359</v>
      </c>
    </row>
    <row r="958" spans="1:18">
      <c r="A958" s="87" t="s">
        <v>9510</v>
      </c>
      <c r="B958" s="87" t="s">
        <v>7088</v>
      </c>
      <c r="C958" s="87" t="s">
        <v>7089</v>
      </c>
      <c r="D958" s="150">
        <v>1718.4</v>
      </c>
      <c r="E958" s="150">
        <v>-131.22999999999999</v>
      </c>
      <c r="F958" s="150">
        <v>1587.17</v>
      </c>
      <c r="G958" s="150">
        <v>-11.93</v>
      </c>
      <c r="H958" s="151">
        <v>43678</v>
      </c>
      <c r="I958" s="87">
        <v>0</v>
      </c>
      <c r="J958" s="87" t="s">
        <v>484</v>
      </c>
      <c r="K958" s="87" t="s">
        <v>7090</v>
      </c>
      <c r="L958" s="87" t="s">
        <v>3768</v>
      </c>
      <c r="M958" s="56" t="s">
        <v>7091</v>
      </c>
      <c r="N958" s="87" t="s">
        <v>30</v>
      </c>
      <c r="O958" s="56" t="s">
        <v>9138</v>
      </c>
      <c r="P958" s="87">
        <v>2019</v>
      </c>
      <c r="Q958" s="87" t="s">
        <v>9139</v>
      </c>
      <c r="R958" s="87" t="s">
        <v>4359</v>
      </c>
    </row>
    <row r="959" spans="1:18">
      <c r="A959" s="87" t="s">
        <v>9511</v>
      </c>
      <c r="B959" s="87" t="s">
        <v>7088</v>
      </c>
      <c r="C959" s="87" t="s">
        <v>7089</v>
      </c>
      <c r="D959" s="150">
        <v>1718.4</v>
      </c>
      <c r="E959" s="150">
        <v>-131.22999999999999</v>
      </c>
      <c r="F959" s="150">
        <v>1587.17</v>
      </c>
      <c r="G959" s="150">
        <v>-11.93</v>
      </c>
      <c r="H959" s="151">
        <v>43678</v>
      </c>
      <c r="I959" s="87">
        <v>0</v>
      </c>
      <c r="J959" s="87" t="s">
        <v>484</v>
      </c>
      <c r="K959" s="87" t="s">
        <v>7090</v>
      </c>
      <c r="L959" s="87" t="s">
        <v>3768</v>
      </c>
      <c r="M959" s="56" t="s">
        <v>7091</v>
      </c>
      <c r="N959" s="87" t="s">
        <v>30</v>
      </c>
      <c r="O959" s="56" t="s">
        <v>9138</v>
      </c>
      <c r="P959" s="87">
        <v>2019</v>
      </c>
      <c r="Q959" s="87" t="s">
        <v>9139</v>
      </c>
      <c r="R959" s="87" t="s">
        <v>4359</v>
      </c>
    </row>
    <row r="960" spans="1:18">
      <c r="A960" s="87" t="s">
        <v>9512</v>
      </c>
      <c r="B960" s="87" t="s">
        <v>7088</v>
      </c>
      <c r="C960" s="87" t="s">
        <v>7089</v>
      </c>
      <c r="D960" s="150">
        <v>1718.4</v>
      </c>
      <c r="E960" s="150">
        <v>-131.22999999999999</v>
      </c>
      <c r="F960" s="150">
        <v>1587.17</v>
      </c>
      <c r="G960" s="150">
        <v>-11.93</v>
      </c>
      <c r="H960" s="151">
        <v>43678</v>
      </c>
      <c r="I960" s="87">
        <v>0</v>
      </c>
      <c r="J960" s="87" t="s">
        <v>484</v>
      </c>
      <c r="K960" s="87" t="s">
        <v>7090</v>
      </c>
      <c r="L960" s="87" t="s">
        <v>3768</v>
      </c>
      <c r="M960" s="56" t="s">
        <v>7091</v>
      </c>
      <c r="N960" s="87" t="s">
        <v>30</v>
      </c>
      <c r="O960" s="56" t="s">
        <v>9138</v>
      </c>
      <c r="P960" s="87">
        <v>2019</v>
      </c>
      <c r="Q960" s="87" t="s">
        <v>9139</v>
      </c>
      <c r="R960" s="87" t="s">
        <v>4359</v>
      </c>
    </row>
    <row r="961" spans="1:18">
      <c r="A961" s="87" t="s">
        <v>9513</v>
      </c>
      <c r="B961" s="87" t="s">
        <v>7088</v>
      </c>
      <c r="C961" s="87" t="s">
        <v>7089</v>
      </c>
      <c r="D961" s="150">
        <v>1460.4</v>
      </c>
      <c r="E961" s="150">
        <v>-111.54</v>
      </c>
      <c r="F961" s="150">
        <v>1348.86</v>
      </c>
      <c r="G961" s="150">
        <v>-10.14</v>
      </c>
      <c r="H961" s="151">
        <v>43678</v>
      </c>
      <c r="I961" s="87">
        <v>0</v>
      </c>
      <c r="J961" s="87" t="s">
        <v>484</v>
      </c>
      <c r="K961" s="87" t="s">
        <v>7090</v>
      </c>
      <c r="L961" s="87" t="s">
        <v>3768</v>
      </c>
      <c r="M961" s="56" t="s">
        <v>7091</v>
      </c>
      <c r="N961" s="87" t="s">
        <v>30</v>
      </c>
      <c r="O961" s="56" t="s">
        <v>9138</v>
      </c>
      <c r="P961" s="87">
        <v>2019</v>
      </c>
      <c r="Q961" s="87" t="s">
        <v>9139</v>
      </c>
      <c r="R961" s="87" t="s">
        <v>4359</v>
      </c>
    </row>
    <row r="962" spans="1:18">
      <c r="A962" s="87" t="s">
        <v>9514</v>
      </c>
      <c r="B962" s="87" t="s">
        <v>7088</v>
      </c>
      <c r="C962" s="87" t="s">
        <v>7089</v>
      </c>
      <c r="D962" s="150">
        <v>1718.4</v>
      </c>
      <c r="E962" s="150">
        <v>-131.22999999999999</v>
      </c>
      <c r="F962" s="150">
        <v>1587.17</v>
      </c>
      <c r="G962" s="150">
        <v>-11.93</v>
      </c>
      <c r="H962" s="151">
        <v>43678</v>
      </c>
      <c r="I962" s="87">
        <v>0</v>
      </c>
      <c r="J962" s="87" t="s">
        <v>484</v>
      </c>
      <c r="K962" s="87" t="s">
        <v>7090</v>
      </c>
      <c r="L962" s="87" t="s">
        <v>3768</v>
      </c>
      <c r="M962" s="56" t="s">
        <v>7091</v>
      </c>
      <c r="N962" s="87" t="s">
        <v>30</v>
      </c>
      <c r="O962" s="56" t="s">
        <v>9138</v>
      </c>
      <c r="P962" s="87">
        <v>2019</v>
      </c>
      <c r="Q962" s="87" t="s">
        <v>9139</v>
      </c>
      <c r="R962" s="87" t="s">
        <v>4359</v>
      </c>
    </row>
    <row r="963" spans="1:18">
      <c r="A963" s="87" t="s">
        <v>9515</v>
      </c>
      <c r="B963" s="87" t="s">
        <v>7088</v>
      </c>
      <c r="C963" s="87" t="s">
        <v>7089</v>
      </c>
      <c r="D963" s="150">
        <v>1460.4</v>
      </c>
      <c r="E963" s="150">
        <v>-111.54</v>
      </c>
      <c r="F963" s="150">
        <v>1348.86</v>
      </c>
      <c r="G963" s="150">
        <v>-10.14</v>
      </c>
      <c r="H963" s="151">
        <v>43678</v>
      </c>
      <c r="I963" s="87">
        <v>0</v>
      </c>
      <c r="J963" s="87" t="s">
        <v>484</v>
      </c>
      <c r="K963" s="87" t="s">
        <v>7090</v>
      </c>
      <c r="L963" s="87" t="s">
        <v>3768</v>
      </c>
      <c r="M963" s="56" t="s">
        <v>7091</v>
      </c>
      <c r="N963" s="87" t="s">
        <v>30</v>
      </c>
      <c r="O963" s="56" t="s">
        <v>9138</v>
      </c>
      <c r="P963" s="87">
        <v>2019</v>
      </c>
      <c r="Q963" s="87" t="s">
        <v>9139</v>
      </c>
      <c r="R963" s="87" t="s">
        <v>4359</v>
      </c>
    </row>
    <row r="964" spans="1:18">
      <c r="A964" s="87" t="s">
        <v>9516</v>
      </c>
      <c r="B964" s="87" t="s">
        <v>7088</v>
      </c>
      <c r="C964" s="87" t="s">
        <v>7089</v>
      </c>
      <c r="D964" s="150">
        <v>1460.4</v>
      </c>
      <c r="E964" s="150">
        <v>-111.54</v>
      </c>
      <c r="F964" s="150">
        <v>1348.86</v>
      </c>
      <c r="G964" s="150">
        <v>-10.14</v>
      </c>
      <c r="H964" s="151">
        <v>43678</v>
      </c>
      <c r="I964" s="87">
        <v>0</v>
      </c>
      <c r="J964" s="87" t="s">
        <v>484</v>
      </c>
      <c r="K964" s="87" t="s">
        <v>7090</v>
      </c>
      <c r="L964" s="87" t="s">
        <v>3768</v>
      </c>
      <c r="M964" s="56" t="s">
        <v>7091</v>
      </c>
      <c r="N964" s="87" t="s">
        <v>30</v>
      </c>
      <c r="O964" s="56" t="s">
        <v>9138</v>
      </c>
      <c r="P964" s="87">
        <v>2019</v>
      </c>
      <c r="Q964" s="87" t="s">
        <v>9139</v>
      </c>
      <c r="R964" s="87" t="s">
        <v>4359</v>
      </c>
    </row>
    <row r="965" spans="1:18">
      <c r="A965" s="87" t="s">
        <v>9517</v>
      </c>
      <c r="B965" s="87" t="s">
        <v>7088</v>
      </c>
      <c r="C965" s="87" t="s">
        <v>7089</v>
      </c>
      <c r="D965" s="150">
        <v>1460.4</v>
      </c>
      <c r="E965" s="150">
        <v>-111.54</v>
      </c>
      <c r="F965" s="150">
        <v>1348.86</v>
      </c>
      <c r="G965" s="150">
        <v>-10.14</v>
      </c>
      <c r="H965" s="151">
        <v>43678</v>
      </c>
      <c r="I965" s="87">
        <v>0</v>
      </c>
      <c r="J965" s="87" t="s">
        <v>484</v>
      </c>
      <c r="K965" s="87" t="s">
        <v>7090</v>
      </c>
      <c r="L965" s="87" t="s">
        <v>3768</v>
      </c>
      <c r="M965" s="56" t="s">
        <v>7091</v>
      </c>
      <c r="N965" s="87" t="s">
        <v>30</v>
      </c>
      <c r="O965" s="56" t="s">
        <v>9138</v>
      </c>
      <c r="P965" s="87">
        <v>2019</v>
      </c>
      <c r="Q965" s="87" t="s">
        <v>9139</v>
      </c>
      <c r="R965" s="87" t="s">
        <v>4359</v>
      </c>
    </row>
    <row r="966" spans="1:18">
      <c r="A966" s="87" t="s">
        <v>9518</v>
      </c>
      <c r="B966" s="87" t="s">
        <v>7088</v>
      </c>
      <c r="C966" s="87" t="s">
        <v>7089</v>
      </c>
      <c r="D966" s="150">
        <v>1460.4</v>
      </c>
      <c r="E966" s="150">
        <v>-111.54</v>
      </c>
      <c r="F966" s="150">
        <v>1348.86</v>
      </c>
      <c r="G966" s="150">
        <v>-10.14</v>
      </c>
      <c r="H966" s="151">
        <v>43678</v>
      </c>
      <c r="I966" s="87">
        <v>0</v>
      </c>
      <c r="J966" s="87" t="s">
        <v>484</v>
      </c>
      <c r="K966" s="87" t="s">
        <v>7090</v>
      </c>
      <c r="L966" s="87" t="s">
        <v>3768</v>
      </c>
      <c r="M966" s="56" t="s">
        <v>7091</v>
      </c>
      <c r="N966" s="87" t="s">
        <v>30</v>
      </c>
      <c r="O966" s="56" t="s">
        <v>9138</v>
      </c>
      <c r="P966" s="87">
        <v>2019</v>
      </c>
      <c r="Q966" s="87" t="s">
        <v>9139</v>
      </c>
      <c r="R966" s="87" t="s">
        <v>4359</v>
      </c>
    </row>
    <row r="967" spans="1:18">
      <c r="A967" s="87" t="s">
        <v>9519</v>
      </c>
      <c r="B967" s="87" t="s">
        <v>7088</v>
      </c>
      <c r="C967" s="87" t="s">
        <v>7089</v>
      </c>
      <c r="D967" s="150">
        <v>1460.4</v>
      </c>
      <c r="E967" s="150">
        <v>-111.54</v>
      </c>
      <c r="F967" s="150">
        <v>1348.86</v>
      </c>
      <c r="G967" s="150">
        <v>-10.14</v>
      </c>
      <c r="H967" s="151">
        <v>43678</v>
      </c>
      <c r="I967" s="87">
        <v>0</v>
      </c>
      <c r="J967" s="87" t="s">
        <v>484</v>
      </c>
      <c r="K967" s="87" t="s">
        <v>7090</v>
      </c>
      <c r="L967" s="87" t="s">
        <v>3768</v>
      </c>
      <c r="M967" s="56" t="s">
        <v>7091</v>
      </c>
      <c r="N967" s="87" t="s">
        <v>30</v>
      </c>
      <c r="O967" s="56" t="s">
        <v>9138</v>
      </c>
      <c r="P967" s="87">
        <v>2019</v>
      </c>
      <c r="Q967" s="87" t="s">
        <v>9139</v>
      </c>
      <c r="R967" s="87" t="s">
        <v>4359</v>
      </c>
    </row>
    <row r="968" spans="1:18">
      <c r="A968" s="87" t="s">
        <v>9520</v>
      </c>
      <c r="B968" s="87" t="s">
        <v>7088</v>
      </c>
      <c r="C968" s="87" t="s">
        <v>7089</v>
      </c>
      <c r="D968" s="150">
        <v>1460.4</v>
      </c>
      <c r="E968" s="150">
        <v>-111.54</v>
      </c>
      <c r="F968" s="150">
        <v>1348.86</v>
      </c>
      <c r="G968" s="150">
        <v>-10.14</v>
      </c>
      <c r="H968" s="151">
        <v>43678</v>
      </c>
      <c r="I968" s="87">
        <v>0</v>
      </c>
      <c r="J968" s="87" t="s">
        <v>484</v>
      </c>
      <c r="K968" s="87" t="s">
        <v>7090</v>
      </c>
      <c r="L968" s="87" t="s">
        <v>3768</v>
      </c>
      <c r="M968" s="56" t="s">
        <v>7091</v>
      </c>
      <c r="N968" s="87" t="s">
        <v>30</v>
      </c>
      <c r="O968" s="56" t="s">
        <v>9138</v>
      </c>
      <c r="P968" s="87">
        <v>2019</v>
      </c>
      <c r="Q968" s="87" t="s">
        <v>9139</v>
      </c>
      <c r="R968" s="87" t="s">
        <v>4359</v>
      </c>
    </row>
    <row r="969" spans="1:18">
      <c r="A969" s="87" t="s">
        <v>9521</v>
      </c>
      <c r="B969" s="87" t="s">
        <v>7088</v>
      </c>
      <c r="C969" s="87" t="s">
        <v>7089</v>
      </c>
      <c r="D969" s="150">
        <v>1718.4</v>
      </c>
      <c r="E969" s="150">
        <v>-131.22999999999999</v>
      </c>
      <c r="F969" s="150">
        <v>1587.17</v>
      </c>
      <c r="G969" s="150">
        <v>-11.93</v>
      </c>
      <c r="H969" s="151">
        <v>43678</v>
      </c>
      <c r="I969" s="87">
        <v>0</v>
      </c>
      <c r="J969" s="87" t="s">
        <v>484</v>
      </c>
      <c r="K969" s="87" t="s">
        <v>7090</v>
      </c>
      <c r="L969" s="87" t="s">
        <v>3768</v>
      </c>
      <c r="M969" s="56" t="s">
        <v>7091</v>
      </c>
      <c r="N969" s="87" t="s">
        <v>30</v>
      </c>
      <c r="O969" s="56" t="s">
        <v>9138</v>
      </c>
      <c r="P969" s="87">
        <v>2019</v>
      </c>
      <c r="Q969" s="87" t="s">
        <v>9139</v>
      </c>
      <c r="R969" s="87" t="s">
        <v>4359</v>
      </c>
    </row>
    <row r="970" spans="1:18">
      <c r="A970" s="87" t="s">
        <v>9522</v>
      </c>
      <c r="B970" s="87" t="s">
        <v>7088</v>
      </c>
      <c r="C970" s="87" t="s">
        <v>7089</v>
      </c>
      <c r="D970" s="150">
        <v>1460.4</v>
      </c>
      <c r="E970" s="150">
        <v>-111.54</v>
      </c>
      <c r="F970" s="150">
        <v>1348.86</v>
      </c>
      <c r="G970" s="150">
        <v>-10.14</v>
      </c>
      <c r="H970" s="151">
        <v>43678</v>
      </c>
      <c r="I970" s="87">
        <v>0</v>
      </c>
      <c r="J970" s="87" t="s">
        <v>484</v>
      </c>
      <c r="K970" s="87" t="s">
        <v>7090</v>
      </c>
      <c r="L970" s="87" t="s">
        <v>3768</v>
      </c>
      <c r="M970" s="56" t="s">
        <v>7091</v>
      </c>
      <c r="N970" s="87" t="s">
        <v>30</v>
      </c>
      <c r="O970" s="56" t="s">
        <v>9138</v>
      </c>
      <c r="P970" s="87">
        <v>2019</v>
      </c>
      <c r="Q970" s="87" t="s">
        <v>9139</v>
      </c>
      <c r="R970" s="87" t="s">
        <v>4359</v>
      </c>
    </row>
    <row r="971" spans="1:18">
      <c r="A971" s="87" t="s">
        <v>9523</v>
      </c>
      <c r="B971" s="87" t="s">
        <v>7088</v>
      </c>
      <c r="C971" s="87" t="s">
        <v>7089</v>
      </c>
      <c r="D971" s="150">
        <v>1460.4</v>
      </c>
      <c r="E971" s="150">
        <v>-111.54</v>
      </c>
      <c r="F971" s="150">
        <v>1348.86</v>
      </c>
      <c r="G971" s="150">
        <v>-10.14</v>
      </c>
      <c r="H971" s="151">
        <v>43678</v>
      </c>
      <c r="I971" s="87">
        <v>0</v>
      </c>
      <c r="J971" s="87" t="s">
        <v>484</v>
      </c>
      <c r="K971" s="87" t="s">
        <v>7090</v>
      </c>
      <c r="L971" s="87" t="s">
        <v>3768</v>
      </c>
      <c r="M971" s="56" t="s">
        <v>7091</v>
      </c>
      <c r="N971" s="87" t="s">
        <v>30</v>
      </c>
      <c r="O971" s="56" t="s">
        <v>9138</v>
      </c>
      <c r="P971" s="87">
        <v>2019</v>
      </c>
      <c r="Q971" s="87" t="s">
        <v>9139</v>
      </c>
      <c r="R971" s="87" t="s">
        <v>4359</v>
      </c>
    </row>
    <row r="972" spans="1:18">
      <c r="A972" s="87" t="s">
        <v>9524</v>
      </c>
      <c r="B972" s="87" t="s">
        <v>7088</v>
      </c>
      <c r="C972" s="87" t="s">
        <v>7089</v>
      </c>
      <c r="D972" s="150">
        <v>1718.4</v>
      </c>
      <c r="E972" s="150">
        <v>-131.22999999999999</v>
      </c>
      <c r="F972" s="150">
        <v>1587.17</v>
      </c>
      <c r="G972" s="150">
        <v>-11.93</v>
      </c>
      <c r="H972" s="151">
        <v>43678</v>
      </c>
      <c r="I972" s="87">
        <v>0</v>
      </c>
      <c r="J972" s="87" t="s">
        <v>484</v>
      </c>
      <c r="K972" s="87" t="s">
        <v>7090</v>
      </c>
      <c r="L972" s="87" t="s">
        <v>3810</v>
      </c>
      <c r="M972" s="56" t="s">
        <v>7091</v>
      </c>
      <c r="N972" s="87" t="s">
        <v>30</v>
      </c>
      <c r="O972" s="56" t="s">
        <v>9138</v>
      </c>
      <c r="P972" s="87">
        <v>2019</v>
      </c>
      <c r="Q972" s="87" t="s">
        <v>9139</v>
      </c>
      <c r="R972" s="87" t="s">
        <v>4359</v>
      </c>
    </row>
    <row r="973" spans="1:18">
      <c r="A973" s="87" t="s">
        <v>9525</v>
      </c>
      <c r="B973" s="87" t="s">
        <v>7088</v>
      </c>
      <c r="C973" s="87" t="s">
        <v>7089</v>
      </c>
      <c r="D973" s="150">
        <v>1718.4</v>
      </c>
      <c r="E973" s="150">
        <v>-131.22999999999999</v>
      </c>
      <c r="F973" s="150">
        <v>1587.17</v>
      </c>
      <c r="G973" s="150">
        <v>-11.93</v>
      </c>
      <c r="H973" s="151">
        <v>43678</v>
      </c>
      <c r="I973" s="87">
        <v>0</v>
      </c>
      <c r="J973" s="87" t="s">
        <v>484</v>
      </c>
      <c r="K973" s="87" t="s">
        <v>7090</v>
      </c>
      <c r="L973" s="87" t="s">
        <v>3764</v>
      </c>
      <c r="M973" s="56" t="s">
        <v>7091</v>
      </c>
      <c r="N973" s="87" t="s">
        <v>30</v>
      </c>
      <c r="O973" s="56" t="s">
        <v>9138</v>
      </c>
      <c r="P973" s="87">
        <v>2019</v>
      </c>
      <c r="Q973" s="87" t="s">
        <v>9139</v>
      </c>
      <c r="R973" s="87" t="s">
        <v>4359</v>
      </c>
    </row>
    <row r="974" spans="1:18">
      <c r="A974" s="87" t="s">
        <v>9526</v>
      </c>
      <c r="B974" s="87" t="s">
        <v>7088</v>
      </c>
      <c r="C974" s="87" t="s">
        <v>7089</v>
      </c>
      <c r="D974" s="150">
        <v>1718.4</v>
      </c>
      <c r="E974" s="150">
        <v>-131.22999999999999</v>
      </c>
      <c r="F974" s="150">
        <v>1587.17</v>
      </c>
      <c r="G974" s="150">
        <v>-11.93</v>
      </c>
      <c r="H974" s="151">
        <v>43678</v>
      </c>
      <c r="I974" s="87">
        <v>0</v>
      </c>
      <c r="J974" s="87" t="s">
        <v>484</v>
      </c>
      <c r="K974" s="87" t="s">
        <v>7090</v>
      </c>
      <c r="L974" s="87" t="s">
        <v>3764</v>
      </c>
      <c r="M974" s="56" t="s">
        <v>7091</v>
      </c>
      <c r="N974" s="87" t="s">
        <v>30</v>
      </c>
      <c r="O974" s="56" t="s">
        <v>9138</v>
      </c>
      <c r="P974" s="87">
        <v>2019</v>
      </c>
      <c r="Q974" s="87" t="s">
        <v>9139</v>
      </c>
      <c r="R974" s="87" t="s">
        <v>4359</v>
      </c>
    </row>
    <row r="975" spans="1:18">
      <c r="A975" s="87" t="s">
        <v>9527</v>
      </c>
      <c r="B975" s="87" t="s">
        <v>7088</v>
      </c>
      <c r="C975" s="87" t="s">
        <v>7089</v>
      </c>
      <c r="D975" s="150">
        <v>1460.4</v>
      </c>
      <c r="E975" s="150">
        <v>-111.54</v>
      </c>
      <c r="F975" s="150">
        <v>1348.86</v>
      </c>
      <c r="G975" s="150">
        <v>-10.14</v>
      </c>
      <c r="H975" s="151">
        <v>43678</v>
      </c>
      <c r="I975" s="87">
        <v>0</v>
      </c>
      <c r="J975" s="87" t="s">
        <v>1236</v>
      </c>
      <c r="K975" s="87" t="s">
        <v>7090</v>
      </c>
      <c r="L975" s="87" t="s">
        <v>8154</v>
      </c>
      <c r="M975" s="56" t="s">
        <v>7091</v>
      </c>
      <c r="N975" s="87" t="s">
        <v>58</v>
      </c>
      <c r="O975" s="56" t="s">
        <v>9138</v>
      </c>
      <c r="P975" s="87">
        <v>2019</v>
      </c>
      <c r="Q975" s="87" t="s">
        <v>9139</v>
      </c>
      <c r="R975" s="87" t="s">
        <v>4359</v>
      </c>
    </row>
    <row r="976" spans="1:18">
      <c r="A976" s="87" t="s">
        <v>9528</v>
      </c>
      <c r="B976" s="87" t="s">
        <v>7088</v>
      </c>
      <c r="C976" s="87" t="s">
        <v>7089</v>
      </c>
      <c r="D976" s="150">
        <v>1460.4</v>
      </c>
      <c r="E976" s="150">
        <v>-111.54</v>
      </c>
      <c r="F976" s="150">
        <v>1348.86</v>
      </c>
      <c r="G976" s="150">
        <v>-10.14</v>
      </c>
      <c r="H976" s="151">
        <v>43678</v>
      </c>
      <c r="I976" s="87">
        <v>0</v>
      </c>
      <c r="J976" s="87" t="s">
        <v>1236</v>
      </c>
      <c r="K976" s="87" t="s">
        <v>7090</v>
      </c>
      <c r="L976" s="87" t="s">
        <v>8154</v>
      </c>
      <c r="M976" s="56" t="s">
        <v>7091</v>
      </c>
      <c r="N976" s="87" t="s">
        <v>58</v>
      </c>
      <c r="O976" s="56" t="s">
        <v>9138</v>
      </c>
      <c r="P976" s="87">
        <v>2019</v>
      </c>
      <c r="Q976" s="87" t="s">
        <v>9139</v>
      </c>
      <c r="R976" s="87" t="s">
        <v>4359</v>
      </c>
    </row>
    <row r="977" spans="1:18">
      <c r="A977" s="87" t="s">
        <v>9529</v>
      </c>
      <c r="B977" s="87" t="s">
        <v>7088</v>
      </c>
      <c r="C977" s="87" t="s">
        <v>7089</v>
      </c>
      <c r="D977" s="150">
        <v>1460.4</v>
      </c>
      <c r="E977" s="150">
        <v>-111.54</v>
      </c>
      <c r="F977" s="150">
        <v>1348.86</v>
      </c>
      <c r="G977" s="150">
        <v>-10.14</v>
      </c>
      <c r="H977" s="151">
        <v>43678</v>
      </c>
      <c r="I977" s="87">
        <v>0</v>
      </c>
      <c r="J977" s="87" t="s">
        <v>1236</v>
      </c>
      <c r="K977" s="87" t="s">
        <v>7090</v>
      </c>
      <c r="L977" s="87" t="s">
        <v>8154</v>
      </c>
      <c r="M977" s="56" t="s">
        <v>7091</v>
      </c>
      <c r="N977" s="87" t="s">
        <v>58</v>
      </c>
      <c r="O977" s="56" t="s">
        <v>9138</v>
      </c>
      <c r="P977" s="87">
        <v>2019</v>
      </c>
      <c r="Q977" s="87" t="s">
        <v>9139</v>
      </c>
      <c r="R977" s="87" t="s">
        <v>4359</v>
      </c>
    </row>
    <row r="978" spans="1:18">
      <c r="A978" s="87" t="s">
        <v>9530</v>
      </c>
      <c r="B978" s="87" t="s">
        <v>7088</v>
      </c>
      <c r="C978" s="87" t="s">
        <v>7089</v>
      </c>
      <c r="D978" s="150">
        <v>1460.4</v>
      </c>
      <c r="E978" s="150">
        <v>-111.54</v>
      </c>
      <c r="F978" s="150">
        <v>1348.86</v>
      </c>
      <c r="G978" s="150">
        <v>-10.14</v>
      </c>
      <c r="H978" s="151">
        <v>43678</v>
      </c>
      <c r="I978" s="87">
        <v>0</v>
      </c>
      <c r="J978" s="87" t="s">
        <v>1236</v>
      </c>
      <c r="K978" s="87" t="s">
        <v>7090</v>
      </c>
      <c r="L978" s="87" t="s">
        <v>8154</v>
      </c>
      <c r="M978" s="56" t="s">
        <v>7091</v>
      </c>
      <c r="N978" s="87" t="s">
        <v>58</v>
      </c>
      <c r="O978" s="56" t="s">
        <v>9138</v>
      </c>
      <c r="P978" s="87">
        <v>2019</v>
      </c>
      <c r="Q978" s="87" t="s">
        <v>9139</v>
      </c>
      <c r="R978" s="87" t="s">
        <v>4359</v>
      </c>
    </row>
    <row r="979" spans="1:18">
      <c r="A979" s="87" t="s">
        <v>9531</v>
      </c>
      <c r="B979" s="87" t="s">
        <v>7088</v>
      </c>
      <c r="C979" s="87" t="s">
        <v>7089</v>
      </c>
      <c r="D979" s="150">
        <v>1718.4</v>
      </c>
      <c r="E979" s="150">
        <v>-131.22999999999999</v>
      </c>
      <c r="F979" s="150">
        <v>1587.17</v>
      </c>
      <c r="G979" s="150">
        <v>-11.93</v>
      </c>
      <c r="H979" s="151">
        <v>43678</v>
      </c>
      <c r="I979" s="87">
        <v>0</v>
      </c>
      <c r="J979" s="87" t="s">
        <v>8129</v>
      </c>
      <c r="K979" s="87" t="s">
        <v>7090</v>
      </c>
      <c r="L979" s="87" t="s">
        <v>8626</v>
      </c>
      <c r="M979" s="56" t="s">
        <v>7091</v>
      </c>
      <c r="N979" s="87" t="s">
        <v>18</v>
      </c>
      <c r="O979" s="56" t="s">
        <v>9138</v>
      </c>
      <c r="P979" s="87">
        <v>2019</v>
      </c>
      <c r="Q979" s="87" t="s">
        <v>9139</v>
      </c>
      <c r="R979" s="87" t="s">
        <v>4359</v>
      </c>
    </row>
    <row r="980" spans="1:18">
      <c r="A980" s="87" t="s">
        <v>9532</v>
      </c>
      <c r="B980" s="87" t="s">
        <v>7088</v>
      </c>
      <c r="C980" s="87" t="s">
        <v>7089</v>
      </c>
      <c r="D980" s="150">
        <v>1718.4</v>
      </c>
      <c r="E980" s="150">
        <v>-131.22999999999999</v>
      </c>
      <c r="F980" s="150">
        <v>1587.17</v>
      </c>
      <c r="G980" s="150">
        <v>-11.93</v>
      </c>
      <c r="H980" s="151">
        <v>43678</v>
      </c>
      <c r="I980" s="87">
        <v>0</v>
      </c>
      <c r="J980" s="87" t="s">
        <v>8129</v>
      </c>
      <c r="K980" s="87" t="s">
        <v>7090</v>
      </c>
      <c r="L980" s="87" t="s">
        <v>8626</v>
      </c>
      <c r="M980" s="56" t="s">
        <v>7091</v>
      </c>
      <c r="N980" s="87" t="s">
        <v>18</v>
      </c>
      <c r="O980" s="56" t="s">
        <v>9138</v>
      </c>
      <c r="P980" s="87">
        <v>2019</v>
      </c>
      <c r="Q980" s="87" t="s">
        <v>9139</v>
      </c>
      <c r="R980" s="87" t="s">
        <v>4359</v>
      </c>
    </row>
    <row r="981" spans="1:18">
      <c r="A981" s="87" t="s">
        <v>9533</v>
      </c>
      <c r="B981" s="87" t="s">
        <v>7088</v>
      </c>
      <c r="C981" s="87" t="s">
        <v>7089</v>
      </c>
      <c r="D981" s="150">
        <v>1718.4</v>
      </c>
      <c r="E981" s="150">
        <v>-131.22999999999999</v>
      </c>
      <c r="F981" s="150">
        <v>1587.17</v>
      </c>
      <c r="G981" s="150">
        <v>-11.93</v>
      </c>
      <c r="H981" s="151">
        <v>43678</v>
      </c>
      <c r="I981" s="87">
        <v>0</v>
      </c>
      <c r="J981" s="87" t="s">
        <v>8129</v>
      </c>
      <c r="K981" s="87" t="s">
        <v>7090</v>
      </c>
      <c r="L981" s="87" t="s">
        <v>8626</v>
      </c>
      <c r="M981" s="56" t="s">
        <v>7091</v>
      </c>
      <c r="N981" s="87" t="s">
        <v>18</v>
      </c>
      <c r="O981" s="56" t="s">
        <v>9138</v>
      </c>
      <c r="P981" s="87">
        <v>2019</v>
      </c>
      <c r="Q981" s="87" t="s">
        <v>9139</v>
      </c>
      <c r="R981" s="87" t="s">
        <v>4359</v>
      </c>
    </row>
    <row r="982" spans="1:18">
      <c r="A982" s="87" t="s">
        <v>9534</v>
      </c>
      <c r="B982" s="87" t="s">
        <v>7088</v>
      </c>
      <c r="C982" s="87" t="s">
        <v>7089</v>
      </c>
      <c r="D982" s="150">
        <v>1718.4</v>
      </c>
      <c r="E982" s="150">
        <v>-131.22999999999999</v>
      </c>
      <c r="F982" s="150">
        <v>1587.17</v>
      </c>
      <c r="G982" s="150">
        <v>-11.93</v>
      </c>
      <c r="H982" s="151">
        <v>43678</v>
      </c>
      <c r="I982" s="87">
        <v>0</v>
      </c>
      <c r="J982" s="87" t="s">
        <v>8129</v>
      </c>
      <c r="K982" s="87" t="s">
        <v>7090</v>
      </c>
      <c r="L982" s="87" t="s">
        <v>8626</v>
      </c>
      <c r="M982" s="56" t="s">
        <v>7091</v>
      </c>
      <c r="N982" s="87" t="s">
        <v>18</v>
      </c>
      <c r="O982" s="56" t="s">
        <v>9138</v>
      </c>
      <c r="P982" s="87">
        <v>2019</v>
      </c>
      <c r="Q982" s="87" t="s">
        <v>9139</v>
      </c>
      <c r="R982" s="87" t="s">
        <v>4359</v>
      </c>
    </row>
    <row r="983" spans="1:18">
      <c r="A983" s="87" t="s">
        <v>9535</v>
      </c>
      <c r="B983" s="87" t="s">
        <v>7088</v>
      </c>
      <c r="C983" s="87" t="s">
        <v>7089</v>
      </c>
      <c r="D983" s="150">
        <v>1718.4</v>
      </c>
      <c r="E983" s="150">
        <v>-131.22999999999999</v>
      </c>
      <c r="F983" s="150">
        <v>1587.17</v>
      </c>
      <c r="G983" s="150">
        <v>-11.93</v>
      </c>
      <c r="H983" s="151">
        <v>43678</v>
      </c>
      <c r="I983" s="87">
        <v>0</v>
      </c>
      <c r="J983" s="87" t="s">
        <v>8129</v>
      </c>
      <c r="K983" s="87" t="s">
        <v>7090</v>
      </c>
      <c r="L983" s="87" t="s">
        <v>8787</v>
      </c>
      <c r="M983" s="56" t="s">
        <v>7091</v>
      </c>
      <c r="N983" s="87" t="s">
        <v>18</v>
      </c>
      <c r="O983" s="56" t="s">
        <v>9138</v>
      </c>
      <c r="P983" s="87">
        <v>2019</v>
      </c>
      <c r="Q983" s="87" t="s">
        <v>9139</v>
      </c>
      <c r="R983" s="87" t="s">
        <v>4359</v>
      </c>
    </row>
    <row r="984" spans="1:18">
      <c r="A984" s="87" t="s">
        <v>9536</v>
      </c>
      <c r="B984" s="87" t="s">
        <v>7088</v>
      </c>
      <c r="C984" s="87" t="s">
        <v>7089</v>
      </c>
      <c r="D984" s="150">
        <v>1718.4</v>
      </c>
      <c r="E984" s="150">
        <v>-131.22999999999999</v>
      </c>
      <c r="F984" s="150">
        <v>1587.17</v>
      </c>
      <c r="G984" s="150">
        <v>-11.93</v>
      </c>
      <c r="H984" s="151">
        <v>43678</v>
      </c>
      <c r="I984" s="87">
        <v>0</v>
      </c>
      <c r="J984" s="87" t="s">
        <v>8129</v>
      </c>
      <c r="K984" s="87" t="s">
        <v>7090</v>
      </c>
      <c r="L984" s="87" t="s">
        <v>8787</v>
      </c>
      <c r="M984" s="56" t="s">
        <v>7091</v>
      </c>
      <c r="N984" s="87" t="s">
        <v>18</v>
      </c>
      <c r="O984" s="56" t="s">
        <v>9138</v>
      </c>
      <c r="P984" s="87">
        <v>2019</v>
      </c>
      <c r="Q984" s="87" t="s">
        <v>9139</v>
      </c>
      <c r="R984" s="87" t="s">
        <v>4359</v>
      </c>
    </row>
    <row r="985" spans="1:18">
      <c r="A985" s="87" t="s">
        <v>9537</v>
      </c>
      <c r="B985" s="87" t="s">
        <v>7088</v>
      </c>
      <c r="C985" s="87" t="s">
        <v>7089</v>
      </c>
      <c r="D985" s="150">
        <v>1718.4</v>
      </c>
      <c r="E985" s="150">
        <v>-131.22999999999999</v>
      </c>
      <c r="F985" s="150">
        <v>1587.17</v>
      </c>
      <c r="G985" s="150">
        <v>-11.93</v>
      </c>
      <c r="H985" s="151">
        <v>43678</v>
      </c>
      <c r="I985" s="87">
        <v>0</v>
      </c>
      <c r="J985" s="87" t="s">
        <v>8129</v>
      </c>
      <c r="K985" s="87" t="s">
        <v>7090</v>
      </c>
      <c r="L985" s="87" t="s">
        <v>8787</v>
      </c>
      <c r="M985" s="56" t="s">
        <v>7091</v>
      </c>
      <c r="N985" s="87" t="s">
        <v>18</v>
      </c>
      <c r="O985" s="56" t="s">
        <v>9138</v>
      </c>
      <c r="P985" s="87">
        <v>2019</v>
      </c>
      <c r="Q985" s="87" t="s">
        <v>9139</v>
      </c>
      <c r="R985" s="87" t="s">
        <v>4359</v>
      </c>
    </row>
    <row r="986" spans="1:18">
      <c r="A986" s="87" t="s">
        <v>9538</v>
      </c>
      <c r="B986" s="87" t="s">
        <v>7088</v>
      </c>
      <c r="C986" s="87" t="s">
        <v>7089</v>
      </c>
      <c r="D986" s="150">
        <v>1718.4</v>
      </c>
      <c r="E986" s="150">
        <v>-131.22999999999999</v>
      </c>
      <c r="F986" s="150">
        <v>1587.17</v>
      </c>
      <c r="G986" s="150">
        <v>-11.93</v>
      </c>
      <c r="H986" s="151">
        <v>43678</v>
      </c>
      <c r="I986" s="87">
        <v>0</v>
      </c>
      <c r="J986" s="87" t="s">
        <v>8129</v>
      </c>
      <c r="K986" s="87" t="s">
        <v>7090</v>
      </c>
      <c r="L986" s="87" t="s">
        <v>8787</v>
      </c>
      <c r="M986" s="56" t="s">
        <v>7091</v>
      </c>
      <c r="N986" s="87" t="s">
        <v>18</v>
      </c>
      <c r="O986" s="56" t="s">
        <v>9138</v>
      </c>
      <c r="P986" s="87">
        <v>2019</v>
      </c>
      <c r="Q986" s="87" t="s">
        <v>9139</v>
      </c>
      <c r="R986" s="87" t="s">
        <v>4359</v>
      </c>
    </row>
    <row r="987" spans="1:18">
      <c r="A987" s="87" t="s">
        <v>9539</v>
      </c>
      <c r="B987" s="87" t="s">
        <v>7088</v>
      </c>
      <c r="C987" s="87" t="s">
        <v>7089</v>
      </c>
      <c r="D987" s="150">
        <v>1718.4</v>
      </c>
      <c r="E987" s="150">
        <v>-131.22999999999999</v>
      </c>
      <c r="F987" s="150">
        <v>1587.17</v>
      </c>
      <c r="G987" s="150">
        <v>-11.93</v>
      </c>
      <c r="H987" s="151">
        <v>43678</v>
      </c>
      <c r="I987" s="87">
        <v>0</v>
      </c>
      <c r="J987" s="87" t="s">
        <v>8129</v>
      </c>
      <c r="K987" s="87" t="s">
        <v>7090</v>
      </c>
      <c r="L987" s="87" t="s">
        <v>8787</v>
      </c>
      <c r="M987" s="56" t="s">
        <v>7091</v>
      </c>
      <c r="N987" s="87" t="s">
        <v>18</v>
      </c>
      <c r="O987" s="56" t="s">
        <v>9138</v>
      </c>
      <c r="P987" s="87">
        <v>2019</v>
      </c>
      <c r="Q987" s="87" t="s">
        <v>9139</v>
      </c>
      <c r="R987" s="87" t="s">
        <v>4359</v>
      </c>
    </row>
    <row r="988" spans="1:18">
      <c r="A988" s="87" t="s">
        <v>9540</v>
      </c>
      <c r="B988" s="87" t="s">
        <v>7088</v>
      </c>
      <c r="C988" s="87" t="s">
        <v>7089</v>
      </c>
      <c r="D988" s="150">
        <v>1718.4</v>
      </c>
      <c r="E988" s="150">
        <v>-131.22999999999999</v>
      </c>
      <c r="F988" s="150">
        <v>1587.17</v>
      </c>
      <c r="G988" s="150">
        <v>-11.93</v>
      </c>
      <c r="H988" s="151">
        <v>43678</v>
      </c>
      <c r="I988" s="87">
        <v>0</v>
      </c>
      <c r="J988" s="87" t="s">
        <v>8129</v>
      </c>
      <c r="K988" s="87" t="s">
        <v>7090</v>
      </c>
      <c r="L988" s="87" t="s">
        <v>8787</v>
      </c>
      <c r="M988" s="56" t="s">
        <v>7091</v>
      </c>
      <c r="N988" s="87" t="s">
        <v>18</v>
      </c>
      <c r="O988" s="56" t="s">
        <v>9138</v>
      </c>
      <c r="P988" s="87">
        <v>2019</v>
      </c>
      <c r="Q988" s="87" t="s">
        <v>9139</v>
      </c>
      <c r="R988" s="87" t="s">
        <v>4359</v>
      </c>
    </row>
    <row r="989" spans="1:18">
      <c r="A989" s="87" t="s">
        <v>9541</v>
      </c>
      <c r="B989" s="87" t="s">
        <v>7088</v>
      </c>
      <c r="C989" s="87" t="s">
        <v>7089</v>
      </c>
      <c r="D989" s="150">
        <v>1718.4</v>
      </c>
      <c r="E989" s="150">
        <v>-131.22999999999999</v>
      </c>
      <c r="F989" s="150">
        <v>1587.17</v>
      </c>
      <c r="G989" s="150">
        <v>-11.93</v>
      </c>
      <c r="H989" s="151">
        <v>43678</v>
      </c>
      <c r="I989" s="87">
        <v>0</v>
      </c>
      <c r="J989" s="87" t="s">
        <v>8129</v>
      </c>
      <c r="K989" s="87" t="s">
        <v>7090</v>
      </c>
      <c r="L989" s="87" t="s">
        <v>8787</v>
      </c>
      <c r="M989" s="56" t="s">
        <v>7091</v>
      </c>
      <c r="N989" s="87" t="s">
        <v>18</v>
      </c>
      <c r="O989" s="56" t="s">
        <v>9138</v>
      </c>
      <c r="P989" s="87">
        <v>2019</v>
      </c>
      <c r="Q989" s="87" t="s">
        <v>9139</v>
      </c>
      <c r="R989" s="87" t="s">
        <v>4359</v>
      </c>
    </row>
    <row r="990" spans="1:18">
      <c r="A990" s="87" t="s">
        <v>9542</v>
      </c>
      <c r="B990" s="87" t="s">
        <v>7088</v>
      </c>
      <c r="C990" s="87" t="s">
        <v>7089</v>
      </c>
      <c r="D990" s="150">
        <v>1718.4</v>
      </c>
      <c r="E990" s="150">
        <v>-131.22999999999999</v>
      </c>
      <c r="F990" s="150">
        <v>1587.17</v>
      </c>
      <c r="G990" s="150">
        <v>-11.93</v>
      </c>
      <c r="H990" s="151">
        <v>43678</v>
      </c>
      <c r="I990" s="87">
        <v>0</v>
      </c>
      <c r="J990" s="87" t="s">
        <v>8129</v>
      </c>
      <c r="K990" s="87" t="s">
        <v>7090</v>
      </c>
      <c r="L990" s="87" t="s">
        <v>8787</v>
      </c>
      <c r="M990" s="56" t="s">
        <v>7091</v>
      </c>
      <c r="N990" s="87" t="s">
        <v>18</v>
      </c>
      <c r="O990" s="56" t="s">
        <v>9138</v>
      </c>
      <c r="P990" s="87">
        <v>2019</v>
      </c>
      <c r="Q990" s="87" t="s">
        <v>9139</v>
      </c>
      <c r="R990" s="87" t="s">
        <v>4359</v>
      </c>
    </row>
    <row r="991" spans="1:18">
      <c r="A991" s="87" t="s">
        <v>9543</v>
      </c>
      <c r="B991" s="87" t="s">
        <v>7088</v>
      </c>
      <c r="C991" s="87" t="s">
        <v>7089</v>
      </c>
      <c r="D991" s="150">
        <v>1718.4</v>
      </c>
      <c r="E991" s="150">
        <v>-131.22999999999999</v>
      </c>
      <c r="F991" s="150">
        <v>1587.17</v>
      </c>
      <c r="G991" s="150">
        <v>-11.93</v>
      </c>
      <c r="H991" s="151">
        <v>43678</v>
      </c>
      <c r="I991" s="87">
        <v>0</v>
      </c>
      <c r="J991" s="87" t="s">
        <v>8129</v>
      </c>
      <c r="K991" s="87" t="s">
        <v>7090</v>
      </c>
      <c r="L991" s="87" t="s">
        <v>8787</v>
      </c>
      <c r="M991" s="56" t="s">
        <v>7091</v>
      </c>
      <c r="N991" s="87" t="s">
        <v>18</v>
      </c>
      <c r="O991" s="56" t="s">
        <v>9138</v>
      </c>
      <c r="P991" s="87">
        <v>2019</v>
      </c>
      <c r="Q991" s="87" t="s">
        <v>9139</v>
      </c>
      <c r="R991" s="87" t="s">
        <v>4359</v>
      </c>
    </row>
    <row r="992" spans="1:18">
      <c r="A992" s="87" t="s">
        <v>9544</v>
      </c>
      <c r="B992" s="87" t="s">
        <v>7088</v>
      </c>
      <c r="C992" s="87" t="s">
        <v>7089</v>
      </c>
      <c r="D992" s="150">
        <v>1718.4</v>
      </c>
      <c r="E992" s="150">
        <v>-131.22999999999999</v>
      </c>
      <c r="F992" s="150">
        <v>1587.17</v>
      </c>
      <c r="G992" s="150">
        <v>-11.93</v>
      </c>
      <c r="H992" s="151">
        <v>43678</v>
      </c>
      <c r="I992" s="87">
        <v>0</v>
      </c>
      <c r="J992" s="87" t="s">
        <v>8129</v>
      </c>
      <c r="K992" s="87" t="s">
        <v>7090</v>
      </c>
      <c r="L992" s="87" t="s">
        <v>8787</v>
      </c>
      <c r="M992" s="56" t="s">
        <v>7091</v>
      </c>
      <c r="N992" s="87" t="s">
        <v>18</v>
      </c>
      <c r="O992" s="56" t="s">
        <v>9138</v>
      </c>
      <c r="P992" s="87">
        <v>2019</v>
      </c>
      <c r="Q992" s="87" t="s">
        <v>9139</v>
      </c>
      <c r="R992" s="87" t="s">
        <v>4359</v>
      </c>
    </row>
    <row r="993" spans="1:18">
      <c r="A993" s="87" t="s">
        <v>9545</v>
      </c>
      <c r="B993" s="87" t="s">
        <v>7088</v>
      </c>
      <c r="C993" s="87" t="s">
        <v>7089</v>
      </c>
      <c r="D993" s="150">
        <v>1718.4</v>
      </c>
      <c r="E993" s="150">
        <v>-131.22999999999999</v>
      </c>
      <c r="F993" s="150">
        <v>1587.17</v>
      </c>
      <c r="G993" s="150">
        <v>-11.93</v>
      </c>
      <c r="H993" s="151">
        <v>43678</v>
      </c>
      <c r="I993" s="87">
        <v>0</v>
      </c>
      <c r="J993" s="87" t="s">
        <v>8129</v>
      </c>
      <c r="K993" s="87" t="s">
        <v>7090</v>
      </c>
      <c r="L993" s="87" t="s">
        <v>8787</v>
      </c>
      <c r="M993" s="56" t="s">
        <v>7091</v>
      </c>
      <c r="N993" s="87" t="s">
        <v>18</v>
      </c>
      <c r="O993" s="56" t="s">
        <v>9138</v>
      </c>
      <c r="P993" s="87">
        <v>2019</v>
      </c>
      <c r="Q993" s="87" t="s">
        <v>9139</v>
      </c>
      <c r="R993" s="87" t="s">
        <v>4359</v>
      </c>
    </row>
    <row r="994" spans="1:18">
      <c r="A994" s="87" t="s">
        <v>9546</v>
      </c>
      <c r="B994" s="87" t="s">
        <v>7088</v>
      </c>
      <c r="C994" s="87" t="s">
        <v>7089</v>
      </c>
      <c r="D994" s="150">
        <v>1718.4</v>
      </c>
      <c r="E994" s="150">
        <v>-131.22999999999999</v>
      </c>
      <c r="F994" s="150">
        <v>1587.17</v>
      </c>
      <c r="G994" s="150">
        <v>-11.93</v>
      </c>
      <c r="H994" s="151">
        <v>43678</v>
      </c>
      <c r="I994" s="87">
        <v>0</v>
      </c>
      <c r="J994" s="87" t="s">
        <v>8129</v>
      </c>
      <c r="K994" s="87" t="s">
        <v>7090</v>
      </c>
      <c r="L994" s="87" t="s">
        <v>8787</v>
      </c>
      <c r="M994" s="56" t="s">
        <v>7091</v>
      </c>
      <c r="N994" s="87" t="s">
        <v>18</v>
      </c>
      <c r="O994" s="56" t="s">
        <v>9138</v>
      </c>
      <c r="P994" s="87">
        <v>2019</v>
      </c>
      <c r="Q994" s="87" t="s">
        <v>9139</v>
      </c>
      <c r="R994" s="87" t="s">
        <v>4359</v>
      </c>
    </row>
    <row r="995" spans="1:18">
      <c r="A995" s="87" t="s">
        <v>9547</v>
      </c>
      <c r="B995" s="87" t="s">
        <v>7088</v>
      </c>
      <c r="C995" s="87" t="s">
        <v>7089</v>
      </c>
      <c r="D995" s="150">
        <v>1718.4</v>
      </c>
      <c r="E995" s="150">
        <v>-131.22999999999999</v>
      </c>
      <c r="F995" s="150">
        <v>1587.17</v>
      </c>
      <c r="G995" s="150">
        <v>-11.93</v>
      </c>
      <c r="H995" s="151">
        <v>43678</v>
      </c>
      <c r="I995" s="87">
        <v>0</v>
      </c>
      <c r="J995" s="87" t="s">
        <v>8129</v>
      </c>
      <c r="K995" s="87" t="s">
        <v>7090</v>
      </c>
      <c r="L995" s="87" t="s">
        <v>8787</v>
      </c>
      <c r="M995" s="56" t="s">
        <v>7091</v>
      </c>
      <c r="N995" s="87" t="s">
        <v>18</v>
      </c>
      <c r="O995" s="56" t="s">
        <v>9138</v>
      </c>
      <c r="P995" s="87">
        <v>2019</v>
      </c>
      <c r="Q995" s="87" t="s">
        <v>9139</v>
      </c>
      <c r="R995" s="87" t="s">
        <v>4359</v>
      </c>
    </row>
    <row r="996" spans="1:18">
      <c r="A996" s="87" t="s">
        <v>9548</v>
      </c>
      <c r="B996" s="87" t="s">
        <v>7088</v>
      </c>
      <c r="C996" s="87" t="s">
        <v>7089</v>
      </c>
      <c r="D996" s="150">
        <v>1718.4</v>
      </c>
      <c r="E996" s="150">
        <v>-131.22999999999999</v>
      </c>
      <c r="F996" s="150">
        <v>1587.17</v>
      </c>
      <c r="G996" s="150">
        <v>-11.93</v>
      </c>
      <c r="H996" s="151">
        <v>43678</v>
      </c>
      <c r="I996" s="87">
        <v>0</v>
      </c>
      <c r="J996" s="87" t="s">
        <v>8129</v>
      </c>
      <c r="K996" s="87" t="s">
        <v>7090</v>
      </c>
      <c r="L996" s="87" t="s">
        <v>8787</v>
      </c>
      <c r="M996" s="56" t="s">
        <v>7091</v>
      </c>
      <c r="N996" s="87" t="s">
        <v>18</v>
      </c>
      <c r="O996" s="56" t="s">
        <v>9138</v>
      </c>
      <c r="P996" s="87">
        <v>2019</v>
      </c>
      <c r="Q996" s="87" t="s">
        <v>9139</v>
      </c>
      <c r="R996" s="87" t="s">
        <v>4359</v>
      </c>
    </row>
    <row r="997" spans="1:18">
      <c r="A997" s="87" t="s">
        <v>9549</v>
      </c>
      <c r="B997" s="87" t="s">
        <v>7088</v>
      </c>
      <c r="C997" s="87" t="s">
        <v>7089</v>
      </c>
      <c r="D997" s="150">
        <v>1718.4</v>
      </c>
      <c r="E997" s="150">
        <v>-131.22999999999999</v>
      </c>
      <c r="F997" s="150">
        <v>1587.17</v>
      </c>
      <c r="G997" s="150">
        <v>-11.93</v>
      </c>
      <c r="H997" s="151">
        <v>43678</v>
      </c>
      <c r="I997" s="87">
        <v>0</v>
      </c>
      <c r="J997" s="87" t="s">
        <v>8129</v>
      </c>
      <c r="K997" s="87" t="s">
        <v>7090</v>
      </c>
      <c r="L997" s="87" t="s">
        <v>8787</v>
      </c>
      <c r="M997" s="56" t="s">
        <v>7091</v>
      </c>
      <c r="N997" s="87" t="s">
        <v>18</v>
      </c>
      <c r="O997" s="56" t="s">
        <v>9138</v>
      </c>
      <c r="P997" s="87">
        <v>2019</v>
      </c>
      <c r="Q997" s="87" t="s">
        <v>9139</v>
      </c>
      <c r="R997" s="87" t="s">
        <v>4359</v>
      </c>
    </row>
    <row r="998" spans="1:18">
      <c r="A998" s="87" t="s">
        <v>9550</v>
      </c>
      <c r="B998" s="87" t="s">
        <v>7088</v>
      </c>
      <c r="C998" s="87" t="s">
        <v>7089</v>
      </c>
      <c r="D998" s="150">
        <v>1718.4</v>
      </c>
      <c r="E998" s="150">
        <v>-131.22999999999999</v>
      </c>
      <c r="F998" s="150">
        <v>1587.17</v>
      </c>
      <c r="G998" s="150">
        <v>-11.93</v>
      </c>
      <c r="H998" s="151">
        <v>43678</v>
      </c>
      <c r="I998" s="87">
        <v>0</v>
      </c>
      <c r="J998" s="87" t="s">
        <v>8129</v>
      </c>
      <c r="K998" s="87" t="s">
        <v>7090</v>
      </c>
      <c r="L998" s="87" t="s">
        <v>8787</v>
      </c>
      <c r="M998" s="56" t="s">
        <v>7091</v>
      </c>
      <c r="N998" s="87" t="s">
        <v>18</v>
      </c>
      <c r="O998" s="56" t="s">
        <v>9138</v>
      </c>
      <c r="P998" s="87">
        <v>2019</v>
      </c>
      <c r="Q998" s="87" t="s">
        <v>9139</v>
      </c>
      <c r="R998" s="87" t="s">
        <v>4359</v>
      </c>
    </row>
    <row r="999" spans="1:18">
      <c r="A999" s="87" t="s">
        <v>9551</v>
      </c>
      <c r="B999" s="87" t="s">
        <v>7088</v>
      </c>
      <c r="C999" s="87" t="s">
        <v>7089</v>
      </c>
      <c r="D999" s="150">
        <v>1718.4</v>
      </c>
      <c r="E999" s="150">
        <v>-131.22999999999999</v>
      </c>
      <c r="F999" s="150">
        <v>1587.17</v>
      </c>
      <c r="G999" s="150">
        <v>-11.93</v>
      </c>
      <c r="H999" s="151">
        <v>43678</v>
      </c>
      <c r="I999" s="87">
        <v>0</v>
      </c>
      <c r="J999" s="87" t="s">
        <v>8129</v>
      </c>
      <c r="K999" s="87" t="s">
        <v>7090</v>
      </c>
      <c r="L999" s="87" t="s">
        <v>8787</v>
      </c>
      <c r="M999" s="56" t="s">
        <v>7091</v>
      </c>
      <c r="N999" s="87" t="s">
        <v>18</v>
      </c>
      <c r="O999" s="56" t="s">
        <v>9138</v>
      </c>
      <c r="P999" s="87">
        <v>2019</v>
      </c>
      <c r="Q999" s="87" t="s">
        <v>9139</v>
      </c>
      <c r="R999" s="87" t="s">
        <v>4359</v>
      </c>
    </row>
    <row r="1000" spans="1:18">
      <c r="A1000" s="87" t="s">
        <v>9552</v>
      </c>
      <c r="B1000" s="87" t="s">
        <v>7088</v>
      </c>
      <c r="C1000" s="87" t="s">
        <v>7089</v>
      </c>
      <c r="D1000" s="150">
        <v>1718.4</v>
      </c>
      <c r="E1000" s="150">
        <v>-131.22999999999999</v>
      </c>
      <c r="F1000" s="150">
        <v>1587.17</v>
      </c>
      <c r="G1000" s="150">
        <v>-11.93</v>
      </c>
      <c r="H1000" s="151">
        <v>43678</v>
      </c>
      <c r="I1000" s="87">
        <v>0</v>
      </c>
      <c r="J1000" s="87" t="s">
        <v>8129</v>
      </c>
      <c r="K1000" s="87" t="s">
        <v>7090</v>
      </c>
      <c r="L1000" s="87" t="s">
        <v>9553</v>
      </c>
      <c r="M1000" s="56" t="s">
        <v>7091</v>
      </c>
      <c r="N1000" s="87" t="s">
        <v>18</v>
      </c>
      <c r="O1000" s="56" t="s">
        <v>9138</v>
      </c>
      <c r="P1000" s="87">
        <v>2019</v>
      </c>
      <c r="Q1000" s="87" t="s">
        <v>9139</v>
      </c>
      <c r="R1000" s="87" t="s">
        <v>4359</v>
      </c>
    </row>
    <row r="1001" spans="1:18">
      <c r="A1001" s="87" t="s">
        <v>9554</v>
      </c>
      <c r="B1001" s="87" t="s">
        <v>7088</v>
      </c>
      <c r="C1001" s="87" t="s">
        <v>7089</v>
      </c>
      <c r="D1001" s="150">
        <v>1718.4</v>
      </c>
      <c r="E1001" s="150">
        <v>-131.22999999999999</v>
      </c>
      <c r="F1001" s="150">
        <v>1587.17</v>
      </c>
      <c r="G1001" s="150">
        <v>-11.93</v>
      </c>
      <c r="H1001" s="151">
        <v>43678</v>
      </c>
      <c r="I1001" s="87">
        <v>0</v>
      </c>
      <c r="J1001" s="87" t="s">
        <v>8129</v>
      </c>
      <c r="K1001" s="87" t="s">
        <v>7090</v>
      </c>
      <c r="L1001" s="87" t="s">
        <v>9553</v>
      </c>
      <c r="M1001" s="56" t="s">
        <v>7091</v>
      </c>
      <c r="N1001" s="87" t="s">
        <v>18</v>
      </c>
      <c r="O1001" s="56" t="s">
        <v>9138</v>
      </c>
      <c r="P1001" s="87">
        <v>2019</v>
      </c>
      <c r="Q1001" s="87" t="s">
        <v>9139</v>
      </c>
      <c r="R1001" s="87" t="s">
        <v>4359</v>
      </c>
    </row>
    <row r="1002" spans="1:18">
      <c r="A1002" s="87" t="s">
        <v>9555</v>
      </c>
      <c r="B1002" s="87" t="s">
        <v>7088</v>
      </c>
      <c r="C1002" s="87" t="s">
        <v>7089</v>
      </c>
      <c r="D1002" s="150">
        <v>1718.4</v>
      </c>
      <c r="E1002" s="150">
        <v>-131.22999999999999</v>
      </c>
      <c r="F1002" s="150">
        <v>1587.17</v>
      </c>
      <c r="G1002" s="150">
        <v>-11.93</v>
      </c>
      <c r="H1002" s="151">
        <v>43678</v>
      </c>
      <c r="I1002" s="87">
        <v>0</v>
      </c>
      <c r="J1002" s="87" t="s">
        <v>8129</v>
      </c>
      <c r="K1002" s="87" t="s">
        <v>7090</v>
      </c>
      <c r="L1002" s="87" t="s">
        <v>9553</v>
      </c>
      <c r="M1002" s="56" t="s">
        <v>7091</v>
      </c>
      <c r="N1002" s="87" t="s">
        <v>18</v>
      </c>
      <c r="O1002" s="56" t="s">
        <v>9138</v>
      </c>
      <c r="P1002" s="87">
        <v>2019</v>
      </c>
      <c r="Q1002" s="87" t="s">
        <v>9139</v>
      </c>
      <c r="R1002" s="87" t="s">
        <v>4359</v>
      </c>
    </row>
    <row r="1003" spans="1:18">
      <c r="A1003" s="87" t="s">
        <v>9556</v>
      </c>
      <c r="B1003" s="87" t="s">
        <v>7088</v>
      </c>
      <c r="C1003" s="87" t="s">
        <v>7089</v>
      </c>
      <c r="D1003" s="150">
        <v>1718.4</v>
      </c>
      <c r="E1003" s="150">
        <v>-131.22999999999999</v>
      </c>
      <c r="F1003" s="150">
        <v>1587.17</v>
      </c>
      <c r="G1003" s="150">
        <v>-11.93</v>
      </c>
      <c r="H1003" s="151">
        <v>43678</v>
      </c>
      <c r="I1003" s="87">
        <v>0</v>
      </c>
      <c r="J1003" s="87" t="s">
        <v>8129</v>
      </c>
      <c r="K1003" s="87" t="s">
        <v>7090</v>
      </c>
      <c r="L1003" s="87" t="s">
        <v>9553</v>
      </c>
      <c r="M1003" s="56" t="s">
        <v>7091</v>
      </c>
      <c r="N1003" s="87" t="s">
        <v>18</v>
      </c>
      <c r="O1003" s="56" t="s">
        <v>9138</v>
      </c>
      <c r="P1003" s="87">
        <v>2019</v>
      </c>
      <c r="Q1003" s="87" t="s">
        <v>9139</v>
      </c>
      <c r="R1003" s="87" t="s">
        <v>4359</v>
      </c>
    </row>
    <row r="1004" spans="1:18">
      <c r="A1004" s="87" t="s">
        <v>9557</v>
      </c>
      <c r="B1004" s="87" t="s">
        <v>7088</v>
      </c>
      <c r="C1004" s="87" t="s">
        <v>7089</v>
      </c>
      <c r="D1004" s="150">
        <v>1718.4</v>
      </c>
      <c r="E1004" s="150">
        <v>-131.22999999999999</v>
      </c>
      <c r="F1004" s="150">
        <v>1587.17</v>
      </c>
      <c r="G1004" s="150">
        <v>-11.93</v>
      </c>
      <c r="H1004" s="151">
        <v>43678</v>
      </c>
      <c r="I1004" s="87">
        <v>0</v>
      </c>
      <c r="J1004" s="87" t="s">
        <v>8129</v>
      </c>
      <c r="K1004" s="87" t="s">
        <v>7090</v>
      </c>
      <c r="L1004" s="87" t="s">
        <v>9553</v>
      </c>
      <c r="M1004" s="56" t="s">
        <v>7091</v>
      </c>
      <c r="N1004" s="87" t="s">
        <v>18</v>
      </c>
      <c r="O1004" s="56" t="s">
        <v>9138</v>
      </c>
      <c r="P1004" s="87">
        <v>2019</v>
      </c>
      <c r="Q1004" s="87" t="s">
        <v>9139</v>
      </c>
      <c r="R1004" s="87" t="s">
        <v>4359</v>
      </c>
    </row>
    <row r="1005" spans="1:18">
      <c r="A1005" s="87" t="s">
        <v>9558</v>
      </c>
      <c r="B1005" s="87" t="s">
        <v>7088</v>
      </c>
      <c r="C1005" s="87" t="s">
        <v>7089</v>
      </c>
      <c r="D1005" s="150">
        <v>1718.4</v>
      </c>
      <c r="E1005" s="150">
        <v>-131.22999999999999</v>
      </c>
      <c r="F1005" s="150">
        <v>1587.17</v>
      </c>
      <c r="G1005" s="150">
        <v>-11.93</v>
      </c>
      <c r="H1005" s="151">
        <v>43678</v>
      </c>
      <c r="I1005" s="87">
        <v>0</v>
      </c>
      <c r="J1005" s="87" t="s">
        <v>8129</v>
      </c>
      <c r="K1005" s="87" t="s">
        <v>7090</v>
      </c>
      <c r="L1005" s="87" t="s">
        <v>9553</v>
      </c>
      <c r="M1005" s="56" t="s">
        <v>7091</v>
      </c>
      <c r="N1005" s="87" t="s">
        <v>18</v>
      </c>
      <c r="O1005" s="56" t="s">
        <v>9138</v>
      </c>
      <c r="P1005" s="87">
        <v>2019</v>
      </c>
      <c r="Q1005" s="87" t="s">
        <v>9139</v>
      </c>
      <c r="R1005" s="87" t="s">
        <v>4359</v>
      </c>
    </row>
    <row r="1006" spans="1:18">
      <c r="A1006" s="87" t="s">
        <v>9559</v>
      </c>
      <c r="B1006" s="87" t="s">
        <v>7088</v>
      </c>
      <c r="C1006" s="87" t="s">
        <v>7089</v>
      </c>
      <c r="D1006" s="150">
        <v>1718.4</v>
      </c>
      <c r="E1006" s="150">
        <v>-131.22999999999999</v>
      </c>
      <c r="F1006" s="150">
        <v>1587.17</v>
      </c>
      <c r="G1006" s="150">
        <v>-11.93</v>
      </c>
      <c r="H1006" s="151">
        <v>43678</v>
      </c>
      <c r="I1006" s="87">
        <v>0</v>
      </c>
      <c r="J1006" s="87" t="s">
        <v>8129</v>
      </c>
      <c r="K1006" s="87" t="s">
        <v>7090</v>
      </c>
      <c r="L1006" s="87" t="s">
        <v>9553</v>
      </c>
      <c r="M1006" s="56" t="s">
        <v>7091</v>
      </c>
      <c r="N1006" s="87" t="s">
        <v>18</v>
      </c>
      <c r="O1006" s="56" t="s">
        <v>9138</v>
      </c>
      <c r="P1006" s="87">
        <v>2019</v>
      </c>
      <c r="Q1006" s="87" t="s">
        <v>9139</v>
      </c>
      <c r="R1006" s="87" t="s">
        <v>4359</v>
      </c>
    </row>
    <row r="1007" spans="1:18">
      <c r="A1007" s="87" t="s">
        <v>9560</v>
      </c>
      <c r="B1007" s="87" t="s">
        <v>7088</v>
      </c>
      <c r="C1007" s="87" t="s">
        <v>7089</v>
      </c>
      <c r="D1007" s="150">
        <v>1718.4</v>
      </c>
      <c r="E1007" s="150">
        <v>-131.22999999999999</v>
      </c>
      <c r="F1007" s="150">
        <v>1587.17</v>
      </c>
      <c r="G1007" s="150">
        <v>-11.93</v>
      </c>
      <c r="H1007" s="151">
        <v>43678</v>
      </c>
      <c r="I1007" s="87">
        <v>0</v>
      </c>
      <c r="J1007" s="87" t="s">
        <v>8129</v>
      </c>
      <c r="K1007" s="87" t="s">
        <v>7090</v>
      </c>
      <c r="L1007" s="87" t="s">
        <v>9553</v>
      </c>
      <c r="M1007" s="56" t="s">
        <v>7091</v>
      </c>
      <c r="N1007" s="87" t="s">
        <v>18</v>
      </c>
      <c r="O1007" s="56" t="s">
        <v>9138</v>
      </c>
      <c r="P1007" s="87">
        <v>2019</v>
      </c>
      <c r="Q1007" s="87" t="s">
        <v>9139</v>
      </c>
      <c r="R1007" s="87" t="s">
        <v>4359</v>
      </c>
    </row>
    <row r="1008" spans="1:18">
      <c r="A1008" s="87" t="s">
        <v>9561</v>
      </c>
      <c r="B1008" s="87" t="s">
        <v>7088</v>
      </c>
      <c r="C1008" s="87" t="s">
        <v>7089</v>
      </c>
      <c r="D1008" s="150">
        <v>1718.4</v>
      </c>
      <c r="E1008" s="150">
        <v>-131.22999999999999</v>
      </c>
      <c r="F1008" s="150">
        <v>1587.17</v>
      </c>
      <c r="G1008" s="150">
        <v>-11.93</v>
      </c>
      <c r="H1008" s="151">
        <v>43678</v>
      </c>
      <c r="I1008" s="87">
        <v>0</v>
      </c>
      <c r="J1008" s="87" t="s">
        <v>8129</v>
      </c>
      <c r="K1008" s="87" t="s">
        <v>7090</v>
      </c>
      <c r="L1008" s="87" t="s">
        <v>9553</v>
      </c>
      <c r="M1008" s="56" t="s">
        <v>7091</v>
      </c>
      <c r="N1008" s="87" t="s">
        <v>18</v>
      </c>
      <c r="O1008" s="56" t="s">
        <v>9138</v>
      </c>
      <c r="P1008" s="87">
        <v>2019</v>
      </c>
      <c r="Q1008" s="87" t="s">
        <v>9139</v>
      </c>
      <c r="R1008" s="87" t="s">
        <v>4359</v>
      </c>
    </row>
    <row r="1009" spans="1:18">
      <c r="A1009" s="87" t="s">
        <v>9562</v>
      </c>
      <c r="B1009" s="87" t="s">
        <v>7088</v>
      </c>
      <c r="C1009" s="87" t="s">
        <v>7089</v>
      </c>
      <c r="D1009" s="150">
        <v>1718.4</v>
      </c>
      <c r="E1009" s="150">
        <v>-131.22999999999999</v>
      </c>
      <c r="F1009" s="150">
        <v>1587.17</v>
      </c>
      <c r="G1009" s="150">
        <v>-11.93</v>
      </c>
      <c r="H1009" s="151">
        <v>43678</v>
      </c>
      <c r="I1009" s="87">
        <v>0</v>
      </c>
      <c r="J1009" s="87" t="s">
        <v>8129</v>
      </c>
      <c r="K1009" s="87" t="s">
        <v>7090</v>
      </c>
      <c r="L1009" s="87" t="s">
        <v>9553</v>
      </c>
      <c r="M1009" s="56" t="s">
        <v>7091</v>
      </c>
      <c r="N1009" s="87" t="s">
        <v>18</v>
      </c>
      <c r="O1009" s="56" t="s">
        <v>9138</v>
      </c>
      <c r="P1009" s="87">
        <v>2019</v>
      </c>
      <c r="Q1009" s="87" t="s">
        <v>9139</v>
      </c>
      <c r="R1009" s="87" t="s">
        <v>4359</v>
      </c>
    </row>
    <row r="1010" spans="1:18">
      <c r="A1010" s="87" t="s">
        <v>9563</v>
      </c>
      <c r="B1010" s="87" t="s">
        <v>7088</v>
      </c>
      <c r="C1010" s="87" t="s">
        <v>7089</v>
      </c>
      <c r="D1010" s="150">
        <v>1718.4</v>
      </c>
      <c r="E1010" s="150">
        <v>-131.22999999999999</v>
      </c>
      <c r="F1010" s="150">
        <v>1587.17</v>
      </c>
      <c r="G1010" s="150">
        <v>-11.93</v>
      </c>
      <c r="H1010" s="151">
        <v>43678</v>
      </c>
      <c r="I1010" s="87">
        <v>0</v>
      </c>
      <c r="J1010" s="87" t="s">
        <v>8129</v>
      </c>
      <c r="K1010" s="87" t="s">
        <v>7090</v>
      </c>
      <c r="L1010" s="87" t="s">
        <v>9553</v>
      </c>
      <c r="M1010" s="56" t="s">
        <v>7091</v>
      </c>
      <c r="N1010" s="87" t="s">
        <v>18</v>
      </c>
      <c r="O1010" s="56" t="s">
        <v>9138</v>
      </c>
      <c r="P1010" s="87">
        <v>2019</v>
      </c>
      <c r="Q1010" s="87" t="s">
        <v>9139</v>
      </c>
      <c r="R1010" s="87" t="s">
        <v>4359</v>
      </c>
    </row>
    <row r="1011" spans="1:18">
      <c r="A1011" s="87" t="s">
        <v>9564</v>
      </c>
      <c r="B1011" s="87" t="s">
        <v>7088</v>
      </c>
      <c r="C1011" s="87" t="s">
        <v>7089</v>
      </c>
      <c r="D1011" s="150">
        <v>1718.4</v>
      </c>
      <c r="E1011" s="150">
        <v>-131.22999999999999</v>
      </c>
      <c r="F1011" s="150">
        <v>1587.17</v>
      </c>
      <c r="G1011" s="150">
        <v>-11.93</v>
      </c>
      <c r="H1011" s="151">
        <v>43678</v>
      </c>
      <c r="I1011" s="87">
        <v>0</v>
      </c>
      <c r="J1011" s="87" t="s">
        <v>8129</v>
      </c>
      <c r="K1011" s="87" t="s">
        <v>7090</v>
      </c>
      <c r="L1011" s="87" t="s">
        <v>9553</v>
      </c>
      <c r="M1011" s="56" t="s">
        <v>7091</v>
      </c>
      <c r="N1011" s="87" t="s">
        <v>18</v>
      </c>
      <c r="O1011" s="56" t="s">
        <v>9138</v>
      </c>
      <c r="P1011" s="87">
        <v>2019</v>
      </c>
      <c r="Q1011" s="87" t="s">
        <v>9139</v>
      </c>
      <c r="R1011" s="87" t="s">
        <v>4359</v>
      </c>
    </row>
    <row r="1012" spans="1:18">
      <c r="A1012" s="87" t="s">
        <v>9565</v>
      </c>
      <c r="B1012" s="87" t="s">
        <v>7088</v>
      </c>
      <c r="C1012" s="87" t="s">
        <v>7089</v>
      </c>
      <c r="D1012" s="150">
        <v>1718.4</v>
      </c>
      <c r="E1012" s="150">
        <v>-131.22999999999999</v>
      </c>
      <c r="F1012" s="150">
        <v>1587.17</v>
      </c>
      <c r="G1012" s="150">
        <v>-11.93</v>
      </c>
      <c r="H1012" s="151">
        <v>43678</v>
      </c>
      <c r="I1012" s="87">
        <v>0</v>
      </c>
      <c r="J1012" s="87" t="s">
        <v>8129</v>
      </c>
      <c r="K1012" s="87" t="s">
        <v>7090</v>
      </c>
      <c r="L1012" s="87" t="s">
        <v>9553</v>
      </c>
      <c r="M1012" s="56" t="s">
        <v>7091</v>
      </c>
      <c r="N1012" s="87" t="s">
        <v>18</v>
      </c>
      <c r="O1012" s="56" t="s">
        <v>9138</v>
      </c>
      <c r="P1012" s="87">
        <v>2019</v>
      </c>
      <c r="Q1012" s="87" t="s">
        <v>9139</v>
      </c>
      <c r="R1012" s="87" t="s">
        <v>4359</v>
      </c>
    </row>
    <row r="1013" spans="1:18">
      <c r="A1013" s="87" t="s">
        <v>9566</v>
      </c>
      <c r="B1013" s="87" t="s">
        <v>7088</v>
      </c>
      <c r="C1013" s="87" t="s">
        <v>7089</v>
      </c>
      <c r="D1013" s="150">
        <v>1718.4</v>
      </c>
      <c r="E1013" s="150">
        <v>-131.22999999999999</v>
      </c>
      <c r="F1013" s="150">
        <v>1587.17</v>
      </c>
      <c r="G1013" s="150">
        <v>-11.93</v>
      </c>
      <c r="H1013" s="151">
        <v>43678</v>
      </c>
      <c r="I1013" s="87">
        <v>0</v>
      </c>
      <c r="J1013" s="87" t="s">
        <v>8129</v>
      </c>
      <c r="K1013" s="87" t="s">
        <v>7090</v>
      </c>
      <c r="L1013" s="87" t="s">
        <v>9553</v>
      </c>
      <c r="M1013" s="56" t="s">
        <v>7091</v>
      </c>
      <c r="N1013" s="87" t="s">
        <v>18</v>
      </c>
      <c r="O1013" s="56" t="s">
        <v>9138</v>
      </c>
      <c r="P1013" s="87">
        <v>2019</v>
      </c>
      <c r="Q1013" s="87" t="s">
        <v>9139</v>
      </c>
      <c r="R1013" s="87" t="s">
        <v>4359</v>
      </c>
    </row>
    <row r="1014" spans="1:18">
      <c r="A1014" s="87" t="s">
        <v>9567</v>
      </c>
      <c r="B1014" s="87" t="s">
        <v>7088</v>
      </c>
      <c r="C1014" s="87" t="s">
        <v>7089</v>
      </c>
      <c r="D1014" s="150">
        <v>1718.4</v>
      </c>
      <c r="E1014" s="150">
        <v>-131.22999999999999</v>
      </c>
      <c r="F1014" s="150">
        <v>1587.17</v>
      </c>
      <c r="G1014" s="150">
        <v>-11.93</v>
      </c>
      <c r="H1014" s="151">
        <v>43678</v>
      </c>
      <c r="I1014" s="87">
        <v>0</v>
      </c>
      <c r="J1014" s="87" t="s">
        <v>8129</v>
      </c>
      <c r="K1014" s="87" t="s">
        <v>7090</v>
      </c>
      <c r="L1014" s="87" t="s">
        <v>9553</v>
      </c>
      <c r="M1014" s="56" t="s">
        <v>7091</v>
      </c>
      <c r="N1014" s="87" t="s">
        <v>18</v>
      </c>
      <c r="O1014" s="56" t="s">
        <v>9138</v>
      </c>
      <c r="P1014" s="87">
        <v>2019</v>
      </c>
      <c r="Q1014" s="87" t="s">
        <v>9139</v>
      </c>
      <c r="R1014" s="87" t="s">
        <v>4359</v>
      </c>
    </row>
    <row r="1015" spans="1:18">
      <c r="A1015" s="87" t="s">
        <v>9568</v>
      </c>
      <c r="B1015" s="87" t="s">
        <v>7088</v>
      </c>
      <c r="C1015" s="87" t="s">
        <v>7089</v>
      </c>
      <c r="D1015" s="150">
        <v>1718.4</v>
      </c>
      <c r="E1015" s="150">
        <v>-131.22999999999999</v>
      </c>
      <c r="F1015" s="150">
        <v>1587.17</v>
      </c>
      <c r="G1015" s="150">
        <v>-11.93</v>
      </c>
      <c r="H1015" s="151">
        <v>43678</v>
      </c>
      <c r="I1015" s="87">
        <v>0</v>
      </c>
      <c r="J1015" s="87" t="s">
        <v>8129</v>
      </c>
      <c r="K1015" s="87" t="s">
        <v>7090</v>
      </c>
      <c r="L1015" s="87" t="s">
        <v>9553</v>
      </c>
      <c r="M1015" s="56" t="s">
        <v>7091</v>
      </c>
      <c r="N1015" s="87" t="s">
        <v>18</v>
      </c>
      <c r="O1015" s="56" t="s">
        <v>9138</v>
      </c>
      <c r="P1015" s="87">
        <v>2019</v>
      </c>
      <c r="Q1015" s="87" t="s">
        <v>9139</v>
      </c>
      <c r="R1015" s="87" t="s">
        <v>4359</v>
      </c>
    </row>
    <row r="1016" spans="1:18">
      <c r="A1016" s="87" t="s">
        <v>9569</v>
      </c>
      <c r="B1016" s="87" t="s">
        <v>7088</v>
      </c>
      <c r="C1016" s="87" t="s">
        <v>7089</v>
      </c>
      <c r="D1016" s="150">
        <v>1718.4</v>
      </c>
      <c r="E1016" s="150">
        <v>-131.22999999999999</v>
      </c>
      <c r="F1016" s="150">
        <v>1587.17</v>
      </c>
      <c r="G1016" s="150">
        <v>-11.93</v>
      </c>
      <c r="H1016" s="151">
        <v>43678</v>
      </c>
      <c r="I1016" s="87">
        <v>0</v>
      </c>
      <c r="J1016" s="87" t="s">
        <v>8129</v>
      </c>
      <c r="K1016" s="87" t="s">
        <v>7090</v>
      </c>
      <c r="L1016" s="87" t="s">
        <v>9553</v>
      </c>
      <c r="M1016" s="56" t="s">
        <v>7091</v>
      </c>
      <c r="N1016" s="87" t="s">
        <v>18</v>
      </c>
      <c r="O1016" s="56" t="s">
        <v>9138</v>
      </c>
      <c r="P1016" s="87">
        <v>2019</v>
      </c>
      <c r="Q1016" s="87" t="s">
        <v>9139</v>
      </c>
      <c r="R1016" s="87" t="s">
        <v>4359</v>
      </c>
    </row>
    <row r="1017" spans="1:18">
      <c r="A1017" s="87" t="s">
        <v>9570</v>
      </c>
      <c r="B1017" s="87" t="s">
        <v>7088</v>
      </c>
      <c r="C1017" s="87" t="s">
        <v>7089</v>
      </c>
      <c r="D1017" s="150">
        <v>1718.4</v>
      </c>
      <c r="E1017" s="150">
        <v>-131.22999999999999</v>
      </c>
      <c r="F1017" s="150">
        <v>1587.17</v>
      </c>
      <c r="G1017" s="150">
        <v>-11.93</v>
      </c>
      <c r="H1017" s="151">
        <v>43678</v>
      </c>
      <c r="I1017" s="87">
        <v>0</v>
      </c>
      <c r="J1017" s="87" t="s">
        <v>8129</v>
      </c>
      <c r="K1017" s="87" t="s">
        <v>7090</v>
      </c>
      <c r="L1017" s="87" t="s">
        <v>9553</v>
      </c>
      <c r="M1017" s="56" t="s">
        <v>7091</v>
      </c>
      <c r="N1017" s="87" t="s">
        <v>18</v>
      </c>
      <c r="O1017" s="56" t="s">
        <v>9138</v>
      </c>
      <c r="P1017" s="87">
        <v>2019</v>
      </c>
      <c r="Q1017" s="87" t="s">
        <v>9139</v>
      </c>
      <c r="R1017" s="87" t="s">
        <v>4359</v>
      </c>
    </row>
    <row r="1018" spans="1:18">
      <c r="A1018" s="87" t="s">
        <v>9571</v>
      </c>
      <c r="B1018" s="87" t="s">
        <v>7088</v>
      </c>
      <c r="C1018" s="87" t="s">
        <v>7089</v>
      </c>
      <c r="D1018" s="150">
        <v>1718.4</v>
      </c>
      <c r="E1018" s="150">
        <v>-131.22999999999999</v>
      </c>
      <c r="F1018" s="150">
        <v>1587.17</v>
      </c>
      <c r="G1018" s="150">
        <v>-11.93</v>
      </c>
      <c r="H1018" s="151">
        <v>43678</v>
      </c>
      <c r="I1018" s="87">
        <v>0</v>
      </c>
      <c r="J1018" s="87" t="s">
        <v>8129</v>
      </c>
      <c r="K1018" s="87" t="s">
        <v>7090</v>
      </c>
      <c r="L1018" s="87" t="s">
        <v>9553</v>
      </c>
      <c r="M1018" s="56" t="s">
        <v>7091</v>
      </c>
      <c r="N1018" s="87" t="s">
        <v>18</v>
      </c>
      <c r="O1018" s="56" t="s">
        <v>9138</v>
      </c>
      <c r="P1018" s="87">
        <v>2019</v>
      </c>
      <c r="Q1018" s="87" t="s">
        <v>9139</v>
      </c>
      <c r="R1018" s="87" t="s">
        <v>4359</v>
      </c>
    </row>
    <row r="1019" spans="1:18">
      <c r="A1019" s="87" t="s">
        <v>9572</v>
      </c>
      <c r="B1019" s="87" t="s">
        <v>7088</v>
      </c>
      <c r="C1019" s="87" t="s">
        <v>7089</v>
      </c>
      <c r="D1019" s="150">
        <v>1718.4</v>
      </c>
      <c r="E1019" s="150">
        <v>-131.22999999999999</v>
      </c>
      <c r="F1019" s="150">
        <v>1587.17</v>
      </c>
      <c r="G1019" s="150">
        <v>-11.93</v>
      </c>
      <c r="H1019" s="151">
        <v>43678</v>
      </c>
      <c r="I1019" s="87">
        <v>0</v>
      </c>
      <c r="J1019" s="87" t="s">
        <v>8129</v>
      </c>
      <c r="K1019" s="87" t="s">
        <v>7090</v>
      </c>
      <c r="L1019" s="87" t="s">
        <v>9553</v>
      </c>
      <c r="M1019" s="56" t="s">
        <v>7091</v>
      </c>
      <c r="N1019" s="87" t="s">
        <v>18</v>
      </c>
      <c r="O1019" s="56" t="s">
        <v>9138</v>
      </c>
      <c r="P1019" s="87">
        <v>2019</v>
      </c>
      <c r="Q1019" s="87" t="s">
        <v>9139</v>
      </c>
      <c r="R1019" s="87" t="s">
        <v>4359</v>
      </c>
    </row>
    <row r="1020" spans="1:18">
      <c r="A1020" s="87" t="s">
        <v>9573</v>
      </c>
      <c r="B1020" s="87" t="s">
        <v>7088</v>
      </c>
      <c r="C1020" s="87" t="s">
        <v>7089</v>
      </c>
      <c r="D1020" s="150">
        <v>1718.4</v>
      </c>
      <c r="E1020" s="150">
        <v>-131.22999999999999</v>
      </c>
      <c r="F1020" s="150">
        <v>1587.17</v>
      </c>
      <c r="G1020" s="150">
        <v>-11.93</v>
      </c>
      <c r="H1020" s="151">
        <v>43678</v>
      </c>
      <c r="I1020" s="87">
        <v>0</v>
      </c>
      <c r="J1020" s="87" t="s">
        <v>8129</v>
      </c>
      <c r="K1020" s="87" t="s">
        <v>7090</v>
      </c>
      <c r="L1020" s="87" t="s">
        <v>9553</v>
      </c>
      <c r="M1020" s="56" t="s">
        <v>7091</v>
      </c>
      <c r="N1020" s="87" t="s">
        <v>18</v>
      </c>
      <c r="O1020" s="56" t="s">
        <v>9138</v>
      </c>
      <c r="P1020" s="87">
        <v>2019</v>
      </c>
      <c r="Q1020" s="87" t="s">
        <v>9139</v>
      </c>
      <c r="R1020" s="87" t="s">
        <v>4359</v>
      </c>
    </row>
    <row r="1021" spans="1:18">
      <c r="A1021" s="87" t="s">
        <v>9574</v>
      </c>
      <c r="B1021" s="87" t="s">
        <v>7088</v>
      </c>
      <c r="C1021" s="87" t="s">
        <v>7089</v>
      </c>
      <c r="D1021" s="150">
        <v>1718.4</v>
      </c>
      <c r="E1021" s="150">
        <v>-131.22999999999999</v>
      </c>
      <c r="F1021" s="150">
        <v>1587.17</v>
      </c>
      <c r="G1021" s="150">
        <v>-11.93</v>
      </c>
      <c r="H1021" s="151">
        <v>43678</v>
      </c>
      <c r="I1021" s="87">
        <v>0</v>
      </c>
      <c r="J1021" s="87" t="s">
        <v>8129</v>
      </c>
      <c r="K1021" s="87" t="s">
        <v>7090</v>
      </c>
      <c r="L1021" s="87" t="s">
        <v>9575</v>
      </c>
      <c r="M1021" s="56" t="s">
        <v>7091</v>
      </c>
      <c r="N1021" s="87" t="s">
        <v>18</v>
      </c>
      <c r="O1021" s="56" t="s">
        <v>9138</v>
      </c>
      <c r="P1021" s="87">
        <v>2019</v>
      </c>
      <c r="Q1021" s="87" t="s">
        <v>9139</v>
      </c>
      <c r="R1021" s="87" t="s">
        <v>4359</v>
      </c>
    </row>
    <row r="1022" spans="1:18">
      <c r="A1022" s="87" t="s">
        <v>9576</v>
      </c>
      <c r="B1022" s="87" t="s">
        <v>7088</v>
      </c>
      <c r="C1022" s="87" t="s">
        <v>7089</v>
      </c>
      <c r="D1022" s="150">
        <v>1718.4</v>
      </c>
      <c r="E1022" s="150">
        <v>-131.22999999999999</v>
      </c>
      <c r="F1022" s="150">
        <v>1587.17</v>
      </c>
      <c r="G1022" s="150">
        <v>-11.93</v>
      </c>
      <c r="H1022" s="151">
        <v>43678</v>
      </c>
      <c r="I1022" s="87">
        <v>0</v>
      </c>
      <c r="J1022" s="87" t="s">
        <v>8129</v>
      </c>
      <c r="K1022" s="87" t="s">
        <v>7090</v>
      </c>
      <c r="L1022" s="87" t="s">
        <v>9575</v>
      </c>
      <c r="M1022" s="56" t="s">
        <v>7091</v>
      </c>
      <c r="N1022" s="87" t="s">
        <v>18</v>
      </c>
      <c r="O1022" s="56" t="s">
        <v>9138</v>
      </c>
      <c r="P1022" s="87">
        <v>2019</v>
      </c>
      <c r="Q1022" s="87" t="s">
        <v>9139</v>
      </c>
      <c r="R1022" s="87" t="s">
        <v>4359</v>
      </c>
    </row>
    <row r="1023" spans="1:18">
      <c r="A1023" s="87" t="s">
        <v>9577</v>
      </c>
      <c r="B1023" s="87" t="s">
        <v>7088</v>
      </c>
      <c r="C1023" s="87" t="s">
        <v>7089</v>
      </c>
      <c r="D1023" s="150">
        <v>1718.4</v>
      </c>
      <c r="E1023" s="150">
        <v>-131.22999999999999</v>
      </c>
      <c r="F1023" s="150">
        <v>1587.17</v>
      </c>
      <c r="G1023" s="150">
        <v>-11.93</v>
      </c>
      <c r="H1023" s="151">
        <v>43678</v>
      </c>
      <c r="I1023" s="87">
        <v>0</v>
      </c>
      <c r="J1023" s="87" t="s">
        <v>8129</v>
      </c>
      <c r="K1023" s="87" t="s">
        <v>7090</v>
      </c>
      <c r="L1023" s="87" t="s">
        <v>9575</v>
      </c>
      <c r="M1023" s="56" t="s">
        <v>7091</v>
      </c>
      <c r="N1023" s="87" t="s">
        <v>18</v>
      </c>
      <c r="O1023" s="56" t="s">
        <v>9138</v>
      </c>
      <c r="P1023" s="87">
        <v>2019</v>
      </c>
      <c r="Q1023" s="87" t="s">
        <v>9139</v>
      </c>
      <c r="R1023" s="87" t="s">
        <v>4359</v>
      </c>
    </row>
    <row r="1024" spans="1:18">
      <c r="A1024" s="87" t="s">
        <v>9578</v>
      </c>
      <c r="B1024" s="87" t="s">
        <v>7088</v>
      </c>
      <c r="C1024" s="87" t="s">
        <v>7089</v>
      </c>
      <c r="D1024" s="150">
        <v>1718.4</v>
      </c>
      <c r="E1024" s="150">
        <v>-131.22999999999999</v>
      </c>
      <c r="F1024" s="150">
        <v>1587.17</v>
      </c>
      <c r="G1024" s="150">
        <v>-11.93</v>
      </c>
      <c r="H1024" s="151">
        <v>43678</v>
      </c>
      <c r="I1024" s="87">
        <v>0</v>
      </c>
      <c r="J1024" s="87" t="s">
        <v>8129</v>
      </c>
      <c r="K1024" s="87" t="s">
        <v>7090</v>
      </c>
      <c r="L1024" s="87" t="s">
        <v>9575</v>
      </c>
      <c r="M1024" s="56" t="s">
        <v>7091</v>
      </c>
      <c r="N1024" s="87" t="s">
        <v>18</v>
      </c>
      <c r="O1024" s="56" t="s">
        <v>9138</v>
      </c>
      <c r="P1024" s="87">
        <v>2019</v>
      </c>
      <c r="Q1024" s="87" t="s">
        <v>9139</v>
      </c>
      <c r="R1024" s="87" t="s">
        <v>4359</v>
      </c>
    </row>
    <row r="1025" spans="1:18">
      <c r="A1025" s="87" t="s">
        <v>9579</v>
      </c>
      <c r="B1025" s="87" t="s">
        <v>7088</v>
      </c>
      <c r="C1025" s="87" t="s">
        <v>7089</v>
      </c>
      <c r="D1025" s="150">
        <v>1718.4</v>
      </c>
      <c r="E1025" s="150">
        <v>-131.22999999999999</v>
      </c>
      <c r="F1025" s="150">
        <v>1587.17</v>
      </c>
      <c r="G1025" s="150">
        <v>-11.93</v>
      </c>
      <c r="H1025" s="151">
        <v>43678</v>
      </c>
      <c r="I1025" s="87">
        <v>0</v>
      </c>
      <c r="J1025" s="87" t="s">
        <v>8129</v>
      </c>
      <c r="K1025" s="87" t="s">
        <v>7090</v>
      </c>
      <c r="L1025" s="87" t="s">
        <v>9575</v>
      </c>
      <c r="M1025" s="56" t="s">
        <v>7091</v>
      </c>
      <c r="N1025" s="87" t="s">
        <v>18</v>
      </c>
      <c r="O1025" s="56" t="s">
        <v>9138</v>
      </c>
      <c r="P1025" s="87">
        <v>2019</v>
      </c>
      <c r="Q1025" s="87" t="s">
        <v>9139</v>
      </c>
      <c r="R1025" s="87" t="s">
        <v>4359</v>
      </c>
    </row>
    <row r="1026" spans="1:18">
      <c r="A1026" s="87" t="s">
        <v>9580</v>
      </c>
      <c r="B1026" s="87" t="s">
        <v>7088</v>
      </c>
      <c r="C1026" s="87" t="s">
        <v>7089</v>
      </c>
      <c r="D1026" s="150">
        <v>1718.4</v>
      </c>
      <c r="E1026" s="150">
        <v>-131.22999999999999</v>
      </c>
      <c r="F1026" s="150">
        <v>1587.17</v>
      </c>
      <c r="G1026" s="150">
        <v>-11.93</v>
      </c>
      <c r="H1026" s="151">
        <v>43678</v>
      </c>
      <c r="I1026" s="87">
        <v>0</v>
      </c>
      <c r="J1026" s="87" t="s">
        <v>8129</v>
      </c>
      <c r="K1026" s="87" t="s">
        <v>7090</v>
      </c>
      <c r="L1026" s="87" t="s">
        <v>9575</v>
      </c>
      <c r="M1026" s="56" t="s">
        <v>7091</v>
      </c>
      <c r="N1026" s="87" t="s">
        <v>18</v>
      </c>
      <c r="O1026" s="56" t="s">
        <v>9138</v>
      </c>
      <c r="P1026" s="87">
        <v>2019</v>
      </c>
      <c r="Q1026" s="87" t="s">
        <v>9139</v>
      </c>
      <c r="R1026" s="87" t="s">
        <v>4359</v>
      </c>
    </row>
    <row r="1027" spans="1:18">
      <c r="A1027" s="87" t="s">
        <v>9581</v>
      </c>
      <c r="B1027" s="87" t="s">
        <v>7088</v>
      </c>
      <c r="C1027" s="87" t="s">
        <v>7089</v>
      </c>
      <c r="D1027" s="150">
        <v>1718.4</v>
      </c>
      <c r="E1027" s="150">
        <v>-131.22999999999999</v>
      </c>
      <c r="F1027" s="150">
        <v>1587.17</v>
      </c>
      <c r="G1027" s="150">
        <v>-11.93</v>
      </c>
      <c r="H1027" s="151">
        <v>43678</v>
      </c>
      <c r="I1027" s="87">
        <v>0</v>
      </c>
      <c r="J1027" s="87" t="s">
        <v>8129</v>
      </c>
      <c r="K1027" s="87" t="s">
        <v>7090</v>
      </c>
      <c r="L1027" s="87" t="s">
        <v>9575</v>
      </c>
      <c r="M1027" s="56" t="s">
        <v>7091</v>
      </c>
      <c r="N1027" s="87" t="s">
        <v>18</v>
      </c>
      <c r="O1027" s="56" t="s">
        <v>9138</v>
      </c>
      <c r="P1027" s="87">
        <v>2019</v>
      </c>
      <c r="Q1027" s="87" t="s">
        <v>9139</v>
      </c>
      <c r="R1027" s="87" t="s">
        <v>4359</v>
      </c>
    </row>
    <row r="1028" spans="1:18">
      <c r="A1028" s="87" t="s">
        <v>9582</v>
      </c>
      <c r="B1028" s="87" t="s">
        <v>7088</v>
      </c>
      <c r="C1028" s="87" t="s">
        <v>7089</v>
      </c>
      <c r="D1028" s="150">
        <v>1718.4</v>
      </c>
      <c r="E1028" s="150">
        <v>-131.22999999999999</v>
      </c>
      <c r="F1028" s="150">
        <v>1587.17</v>
      </c>
      <c r="G1028" s="150">
        <v>-11.93</v>
      </c>
      <c r="H1028" s="151">
        <v>43678</v>
      </c>
      <c r="I1028" s="87">
        <v>0</v>
      </c>
      <c r="J1028" s="87" t="s">
        <v>8129</v>
      </c>
      <c r="K1028" s="87" t="s">
        <v>7090</v>
      </c>
      <c r="L1028" s="87" t="s">
        <v>9575</v>
      </c>
      <c r="M1028" s="56" t="s">
        <v>7091</v>
      </c>
      <c r="N1028" s="87" t="s">
        <v>18</v>
      </c>
      <c r="O1028" s="56" t="s">
        <v>9138</v>
      </c>
      <c r="P1028" s="87">
        <v>2019</v>
      </c>
      <c r="Q1028" s="87" t="s">
        <v>9139</v>
      </c>
      <c r="R1028" s="87" t="s">
        <v>4359</v>
      </c>
    </row>
    <row r="1029" spans="1:18">
      <c r="A1029" s="87" t="s">
        <v>9583</v>
      </c>
      <c r="B1029" s="87" t="s">
        <v>7088</v>
      </c>
      <c r="C1029" s="87" t="s">
        <v>7089</v>
      </c>
      <c r="D1029" s="150">
        <v>1718.4</v>
      </c>
      <c r="E1029" s="150">
        <v>-131.22999999999999</v>
      </c>
      <c r="F1029" s="150">
        <v>1587.17</v>
      </c>
      <c r="G1029" s="150">
        <v>-11.93</v>
      </c>
      <c r="H1029" s="151">
        <v>43678</v>
      </c>
      <c r="I1029" s="87">
        <v>0</v>
      </c>
      <c r="J1029" s="87" t="s">
        <v>8129</v>
      </c>
      <c r="K1029" s="87" t="s">
        <v>7090</v>
      </c>
      <c r="L1029" s="87" t="s">
        <v>9575</v>
      </c>
      <c r="M1029" s="56" t="s">
        <v>7091</v>
      </c>
      <c r="N1029" s="87" t="s">
        <v>18</v>
      </c>
      <c r="O1029" s="56" t="s">
        <v>9138</v>
      </c>
      <c r="P1029" s="87">
        <v>2019</v>
      </c>
      <c r="Q1029" s="87" t="s">
        <v>9139</v>
      </c>
      <c r="R1029" s="87" t="s">
        <v>4359</v>
      </c>
    </row>
    <row r="1030" spans="1:18">
      <c r="A1030" s="87" t="s">
        <v>9584</v>
      </c>
      <c r="B1030" s="87" t="s">
        <v>7088</v>
      </c>
      <c r="C1030" s="87" t="s">
        <v>7089</v>
      </c>
      <c r="D1030" s="150">
        <v>1718.4</v>
      </c>
      <c r="E1030" s="150">
        <v>-131.22999999999999</v>
      </c>
      <c r="F1030" s="150">
        <v>1587.17</v>
      </c>
      <c r="G1030" s="150">
        <v>-11.93</v>
      </c>
      <c r="H1030" s="151">
        <v>43678</v>
      </c>
      <c r="I1030" s="87">
        <v>0</v>
      </c>
      <c r="J1030" s="87" t="s">
        <v>8129</v>
      </c>
      <c r="K1030" s="87" t="s">
        <v>7090</v>
      </c>
      <c r="L1030" s="87" t="s">
        <v>9575</v>
      </c>
      <c r="M1030" s="56" t="s">
        <v>7091</v>
      </c>
      <c r="N1030" s="87" t="s">
        <v>18</v>
      </c>
      <c r="O1030" s="56" t="s">
        <v>9138</v>
      </c>
      <c r="P1030" s="87">
        <v>2019</v>
      </c>
      <c r="Q1030" s="87" t="s">
        <v>9139</v>
      </c>
      <c r="R1030" s="87" t="s">
        <v>4359</v>
      </c>
    </row>
    <row r="1031" spans="1:18">
      <c r="A1031" s="87" t="s">
        <v>9585</v>
      </c>
      <c r="B1031" s="87" t="s">
        <v>7088</v>
      </c>
      <c r="C1031" s="87" t="s">
        <v>7089</v>
      </c>
      <c r="D1031" s="150">
        <v>1718.4</v>
      </c>
      <c r="E1031" s="150">
        <v>-131.22999999999999</v>
      </c>
      <c r="F1031" s="150">
        <v>1587.17</v>
      </c>
      <c r="G1031" s="150">
        <v>-11.93</v>
      </c>
      <c r="H1031" s="151">
        <v>43678</v>
      </c>
      <c r="I1031" s="87">
        <v>0</v>
      </c>
      <c r="J1031" s="87" t="s">
        <v>8129</v>
      </c>
      <c r="K1031" s="87" t="s">
        <v>7090</v>
      </c>
      <c r="L1031" s="87" t="s">
        <v>9575</v>
      </c>
      <c r="M1031" s="56" t="s">
        <v>7091</v>
      </c>
      <c r="N1031" s="87" t="s">
        <v>18</v>
      </c>
      <c r="O1031" s="56" t="s">
        <v>9138</v>
      </c>
      <c r="P1031" s="87">
        <v>2019</v>
      </c>
      <c r="Q1031" s="87" t="s">
        <v>9139</v>
      </c>
      <c r="R1031" s="87" t="s">
        <v>4359</v>
      </c>
    </row>
    <row r="1032" spans="1:18">
      <c r="A1032" s="87" t="s">
        <v>9586</v>
      </c>
      <c r="B1032" s="87" t="s">
        <v>7088</v>
      </c>
      <c r="C1032" s="87" t="s">
        <v>7089</v>
      </c>
      <c r="D1032" s="150">
        <v>1718.4</v>
      </c>
      <c r="E1032" s="150">
        <v>-131.22999999999999</v>
      </c>
      <c r="F1032" s="150">
        <v>1587.17</v>
      </c>
      <c r="G1032" s="150">
        <v>-11.93</v>
      </c>
      <c r="H1032" s="151">
        <v>43678</v>
      </c>
      <c r="I1032" s="87">
        <v>0</v>
      </c>
      <c r="J1032" s="87" t="s">
        <v>8129</v>
      </c>
      <c r="K1032" s="87" t="s">
        <v>7090</v>
      </c>
      <c r="L1032" s="87" t="s">
        <v>9575</v>
      </c>
      <c r="M1032" s="56" t="s">
        <v>7091</v>
      </c>
      <c r="N1032" s="87" t="s">
        <v>18</v>
      </c>
      <c r="O1032" s="56" t="s">
        <v>9138</v>
      </c>
      <c r="P1032" s="87">
        <v>2019</v>
      </c>
      <c r="Q1032" s="87" t="s">
        <v>9139</v>
      </c>
      <c r="R1032" s="87" t="s">
        <v>4359</v>
      </c>
    </row>
    <row r="1033" spans="1:18">
      <c r="A1033" s="87" t="s">
        <v>9587</v>
      </c>
      <c r="B1033" s="87" t="s">
        <v>7088</v>
      </c>
      <c r="C1033" s="87" t="s">
        <v>7089</v>
      </c>
      <c r="D1033" s="150">
        <v>1718.4</v>
      </c>
      <c r="E1033" s="150">
        <v>-131.22999999999999</v>
      </c>
      <c r="F1033" s="150">
        <v>1587.17</v>
      </c>
      <c r="G1033" s="150">
        <v>-11.93</v>
      </c>
      <c r="H1033" s="151">
        <v>43678</v>
      </c>
      <c r="I1033" s="87">
        <v>0</v>
      </c>
      <c r="J1033" s="87" t="s">
        <v>8129</v>
      </c>
      <c r="K1033" s="87" t="s">
        <v>7090</v>
      </c>
      <c r="L1033" s="87" t="s">
        <v>9575</v>
      </c>
      <c r="M1033" s="56" t="s">
        <v>7091</v>
      </c>
      <c r="N1033" s="87" t="s">
        <v>18</v>
      </c>
      <c r="O1033" s="56" t="s">
        <v>9138</v>
      </c>
      <c r="P1033" s="87">
        <v>2019</v>
      </c>
      <c r="Q1033" s="87" t="s">
        <v>9139</v>
      </c>
      <c r="R1033" s="87" t="s">
        <v>4359</v>
      </c>
    </row>
    <row r="1034" spans="1:18">
      <c r="A1034" s="87" t="s">
        <v>9588</v>
      </c>
      <c r="B1034" s="87" t="s">
        <v>7088</v>
      </c>
      <c r="C1034" s="87" t="s">
        <v>7089</v>
      </c>
      <c r="D1034" s="150">
        <v>1718.4</v>
      </c>
      <c r="E1034" s="150">
        <v>-131.22999999999999</v>
      </c>
      <c r="F1034" s="150">
        <v>1587.17</v>
      </c>
      <c r="G1034" s="150">
        <v>-11.93</v>
      </c>
      <c r="H1034" s="151">
        <v>43678</v>
      </c>
      <c r="I1034" s="87">
        <v>0</v>
      </c>
      <c r="J1034" s="87" t="s">
        <v>8129</v>
      </c>
      <c r="K1034" s="87" t="s">
        <v>7090</v>
      </c>
      <c r="L1034" s="87" t="s">
        <v>9575</v>
      </c>
      <c r="M1034" s="56" t="s">
        <v>7091</v>
      </c>
      <c r="N1034" s="87" t="s">
        <v>18</v>
      </c>
      <c r="O1034" s="56" t="s">
        <v>9138</v>
      </c>
      <c r="P1034" s="87">
        <v>2019</v>
      </c>
      <c r="Q1034" s="87" t="s">
        <v>9139</v>
      </c>
      <c r="R1034" s="87" t="s">
        <v>4359</v>
      </c>
    </row>
    <row r="1035" spans="1:18">
      <c r="A1035" s="87" t="s">
        <v>9589</v>
      </c>
      <c r="B1035" s="87" t="s">
        <v>7088</v>
      </c>
      <c r="C1035" s="87" t="s">
        <v>7089</v>
      </c>
      <c r="D1035" s="150">
        <v>1718.4</v>
      </c>
      <c r="E1035" s="150">
        <v>-131.22999999999999</v>
      </c>
      <c r="F1035" s="150">
        <v>1587.17</v>
      </c>
      <c r="G1035" s="150">
        <v>-11.93</v>
      </c>
      <c r="H1035" s="151">
        <v>43678</v>
      </c>
      <c r="I1035" s="87">
        <v>0</v>
      </c>
      <c r="J1035" s="87" t="s">
        <v>8129</v>
      </c>
      <c r="K1035" s="87" t="s">
        <v>7090</v>
      </c>
      <c r="L1035" s="87" t="s">
        <v>9575</v>
      </c>
      <c r="M1035" s="56" t="s">
        <v>7091</v>
      </c>
      <c r="N1035" s="87" t="s">
        <v>18</v>
      </c>
      <c r="O1035" s="56" t="s">
        <v>9138</v>
      </c>
      <c r="P1035" s="87">
        <v>2019</v>
      </c>
      <c r="Q1035" s="87" t="s">
        <v>9139</v>
      </c>
      <c r="R1035" s="87" t="s">
        <v>4359</v>
      </c>
    </row>
    <row r="1036" spans="1:18">
      <c r="A1036" s="87" t="s">
        <v>9590</v>
      </c>
      <c r="B1036" s="87" t="s">
        <v>7088</v>
      </c>
      <c r="C1036" s="87" t="s">
        <v>7089</v>
      </c>
      <c r="D1036" s="150">
        <v>1718.4</v>
      </c>
      <c r="E1036" s="150">
        <v>-131.22999999999999</v>
      </c>
      <c r="F1036" s="150">
        <v>1587.17</v>
      </c>
      <c r="G1036" s="150">
        <v>-11.93</v>
      </c>
      <c r="H1036" s="151">
        <v>43678</v>
      </c>
      <c r="I1036" s="87">
        <v>0</v>
      </c>
      <c r="J1036" s="87" t="s">
        <v>8129</v>
      </c>
      <c r="K1036" s="87" t="s">
        <v>7090</v>
      </c>
      <c r="L1036" s="87" t="s">
        <v>9575</v>
      </c>
      <c r="M1036" s="56" t="s">
        <v>7091</v>
      </c>
      <c r="N1036" s="87" t="s">
        <v>18</v>
      </c>
      <c r="O1036" s="56" t="s">
        <v>9138</v>
      </c>
      <c r="P1036" s="87">
        <v>2019</v>
      </c>
      <c r="Q1036" s="87" t="s">
        <v>9139</v>
      </c>
      <c r="R1036" s="87" t="s">
        <v>4359</v>
      </c>
    </row>
    <row r="1037" spans="1:18">
      <c r="A1037" s="87" t="s">
        <v>9591</v>
      </c>
      <c r="B1037" s="87" t="s">
        <v>7088</v>
      </c>
      <c r="C1037" s="87" t="s">
        <v>7089</v>
      </c>
      <c r="D1037" s="150">
        <v>1718.4</v>
      </c>
      <c r="E1037" s="150">
        <v>-131.22999999999999</v>
      </c>
      <c r="F1037" s="150">
        <v>1587.17</v>
      </c>
      <c r="G1037" s="150">
        <v>-11.93</v>
      </c>
      <c r="H1037" s="151">
        <v>43678</v>
      </c>
      <c r="I1037" s="87">
        <v>0</v>
      </c>
      <c r="J1037" s="87" t="s">
        <v>8129</v>
      </c>
      <c r="K1037" s="87" t="s">
        <v>7090</v>
      </c>
      <c r="L1037" s="87" t="s">
        <v>9575</v>
      </c>
      <c r="M1037" s="56" t="s">
        <v>7091</v>
      </c>
      <c r="N1037" s="87" t="s">
        <v>18</v>
      </c>
      <c r="O1037" s="56" t="s">
        <v>9138</v>
      </c>
      <c r="P1037" s="87">
        <v>2019</v>
      </c>
      <c r="Q1037" s="87" t="s">
        <v>9139</v>
      </c>
      <c r="R1037" s="87" t="s">
        <v>4359</v>
      </c>
    </row>
    <row r="1038" spans="1:18">
      <c r="A1038" s="87" t="s">
        <v>9592</v>
      </c>
      <c r="B1038" s="87" t="s">
        <v>7088</v>
      </c>
      <c r="C1038" s="87" t="s">
        <v>7089</v>
      </c>
      <c r="D1038" s="150">
        <v>1718.4</v>
      </c>
      <c r="E1038" s="150">
        <v>-131.22999999999999</v>
      </c>
      <c r="F1038" s="150">
        <v>1587.17</v>
      </c>
      <c r="G1038" s="150">
        <v>-11.93</v>
      </c>
      <c r="H1038" s="151">
        <v>43678</v>
      </c>
      <c r="I1038" s="87">
        <v>0</v>
      </c>
      <c r="J1038" s="87" t="s">
        <v>8129</v>
      </c>
      <c r="K1038" s="87" t="s">
        <v>7090</v>
      </c>
      <c r="L1038" s="87" t="s">
        <v>9575</v>
      </c>
      <c r="M1038" s="56" t="s">
        <v>7091</v>
      </c>
      <c r="N1038" s="87" t="s">
        <v>18</v>
      </c>
      <c r="O1038" s="56" t="s">
        <v>9138</v>
      </c>
      <c r="P1038" s="87">
        <v>2019</v>
      </c>
      <c r="Q1038" s="87" t="s">
        <v>9139</v>
      </c>
      <c r="R1038" s="87" t="s">
        <v>4359</v>
      </c>
    </row>
    <row r="1039" spans="1:18">
      <c r="A1039" s="87" t="s">
        <v>9593</v>
      </c>
      <c r="B1039" s="87" t="s">
        <v>7088</v>
      </c>
      <c r="C1039" s="87" t="s">
        <v>7089</v>
      </c>
      <c r="D1039" s="150">
        <v>1718.4</v>
      </c>
      <c r="E1039" s="150">
        <v>-131.22999999999999</v>
      </c>
      <c r="F1039" s="150">
        <v>1587.17</v>
      </c>
      <c r="G1039" s="150">
        <v>-11.93</v>
      </c>
      <c r="H1039" s="151">
        <v>43678</v>
      </c>
      <c r="I1039" s="87">
        <v>0</v>
      </c>
      <c r="J1039" s="87" t="s">
        <v>8129</v>
      </c>
      <c r="K1039" s="87" t="s">
        <v>7090</v>
      </c>
      <c r="L1039" s="87" t="s">
        <v>9575</v>
      </c>
      <c r="M1039" s="56" t="s">
        <v>7091</v>
      </c>
      <c r="N1039" s="87" t="s">
        <v>18</v>
      </c>
      <c r="O1039" s="56" t="s">
        <v>9138</v>
      </c>
      <c r="P1039" s="87">
        <v>2019</v>
      </c>
      <c r="Q1039" s="87" t="s">
        <v>9139</v>
      </c>
      <c r="R1039" s="87" t="s">
        <v>4359</v>
      </c>
    </row>
    <row r="1040" spans="1:18">
      <c r="A1040" s="87" t="s">
        <v>9594</v>
      </c>
      <c r="B1040" s="87" t="s">
        <v>7088</v>
      </c>
      <c r="C1040" s="87" t="s">
        <v>7089</v>
      </c>
      <c r="D1040" s="150">
        <v>1718.4</v>
      </c>
      <c r="E1040" s="150">
        <v>-131.22999999999999</v>
      </c>
      <c r="F1040" s="150">
        <v>1587.17</v>
      </c>
      <c r="G1040" s="150">
        <v>-11.93</v>
      </c>
      <c r="H1040" s="151">
        <v>43678</v>
      </c>
      <c r="I1040" s="87">
        <v>0</v>
      </c>
      <c r="J1040" s="87" t="s">
        <v>8129</v>
      </c>
      <c r="K1040" s="87" t="s">
        <v>7090</v>
      </c>
      <c r="L1040" s="87" t="s">
        <v>9575</v>
      </c>
      <c r="M1040" s="56" t="s">
        <v>7091</v>
      </c>
      <c r="N1040" s="87" t="s">
        <v>18</v>
      </c>
      <c r="O1040" s="56" t="s">
        <v>9138</v>
      </c>
      <c r="P1040" s="87">
        <v>2019</v>
      </c>
      <c r="Q1040" s="87" t="s">
        <v>9139</v>
      </c>
      <c r="R1040" s="87" t="s">
        <v>4359</v>
      </c>
    </row>
    <row r="1041" spans="1:18">
      <c r="A1041" s="87" t="s">
        <v>9595</v>
      </c>
      <c r="B1041" s="87" t="s">
        <v>7088</v>
      </c>
      <c r="C1041" s="87" t="s">
        <v>7089</v>
      </c>
      <c r="D1041" s="150">
        <v>1718.4</v>
      </c>
      <c r="E1041" s="150">
        <v>-131.22999999999999</v>
      </c>
      <c r="F1041" s="150">
        <v>1587.17</v>
      </c>
      <c r="G1041" s="150">
        <v>-11.93</v>
      </c>
      <c r="H1041" s="151">
        <v>43678</v>
      </c>
      <c r="I1041" s="87">
        <v>0</v>
      </c>
      <c r="J1041" s="87" t="s">
        <v>8129</v>
      </c>
      <c r="K1041" s="87" t="s">
        <v>7090</v>
      </c>
      <c r="L1041" s="87" t="s">
        <v>9575</v>
      </c>
      <c r="M1041" s="56" t="s">
        <v>7091</v>
      </c>
      <c r="N1041" s="87" t="s">
        <v>18</v>
      </c>
      <c r="O1041" s="56" t="s">
        <v>9138</v>
      </c>
      <c r="P1041" s="87">
        <v>2019</v>
      </c>
      <c r="Q1041" s="87" t="s">
        <v>9139</v>
      </c>
      <c r="R1041" s="87" t="s">
        <v>4359</v>
      </c>
    </row>
    <row r="1042" spans="1:18">
      <c r="A1042" s="87" t="s">
        <v>9596</v>
      </c>
      <c r="B1042" s="87" t="s">
        <v>7088</v>
      </c>
      <c r="C1042" s="87" t="s">
        <v>7089</v>
      </c>
      <c r="D1042" s="150">
        <v>1460.4</v>
      </c>
      <c r="E1042" s="150">
        <v>-111.54</v>
      </c>
      <c r="F1042" s="150">
        <v>1348.86</v>
      </c>
      <c r="G1042" s="150">
        <v>-10.14</v>
      </c>
      <c r="H1042" s="151">
        <v>43678</v>
      </c>
      <c r="I1042" s="87">
        <v>0</v>
      </c>
      <c r="J1042" s="87" t="s">
        <v>1424</v>
      </c>
      <c r="K1042" s="87" t="s">
        <v>7090</v>
      </c>
      <c r="L1042" s="87" t="s">
        <v>3757</v>
      </c>
      <c r="M1042" s="56" t="s">
        <v>7091</v>
      </c>
      <c r="N1042" s="87" t="s">
        <v>176</v>
      </c>
      <c r="O1042" s="56" t="s">
        <v>9138</v>
      </c>
      <c r="P1042" s="87">
        <v>2019</v>
      </c>
      <c r="Q1042" s="87" t="s">
        <v>9139</v>
      </c>
      <c r="R1042" s="87" t="s">
        <v>4359</v>
      </c>
    </row>
    <row r="1043" spans="1:18">
      <c r="A1043" s="87" t="s">
        <v>9597</v>
      </c>
      <c r="B1043" s="87" t="s">
        <v>7088</v>
      </c>
      <c r="C1043" s="87" t="s">
        <v>7089</v>
      </c>
      <c r="D1043" s="150">
        <v>1460.4</v>
      </c>
      <c r="E1043" s="150">
        <v>-111.54</v>
      </c>
      <c r="F1043" s="150">
        <v>1348.86</v>
      </c>
      <c r="G1043" s="150">
        <v>-10.14</v>
      </c>
      <c r="H1043" s="151">
        <v>43678</v>
      </c>
      <c r="I1043" s="87">
        <v>0</v>
      </c>
      <c r="J1043" s="87" t="s">
        <v>1424</v>
      </c>
      <c r="K1043" s="87" t="s">
        <v>7090</v>
      </c>
      <c r="L1043" s="87" t="s">
        <v>3757</v>
      </c>
      <c r="M1043" s="56" t="s">
        <v>7091</v>
      </c>
      <c r="N1043" s="87" t="s">
        <v>176</v>
      </c>
      <c r="O1043" s="56" t="s">
        <v>9138</v>
      </c>
      <c r="P1043" s="87">
        <v>2019</v>
      </c>
      <c r="Q1043" s="87" t="s">
        <v>9139</v>
      </c>
      <c r="R1043" s="87" t="s">
        <v>4359</v>
      </c>
    </row>
    <row r="1044" spans="1:18">
      <c r="A1044" s="87" t="s">
        <v>9598</v>
      </c>
      <c r="B1044" s="87" t="s">
        <v>7088</v>
      </c>
      <c r="C1044" s="87" t="s">
        <v>7089</v>
      </c>
      <c r="D1044" s="150">
        <v>1718.4</v>
      </c>
      <c r="E1044" s="150">
        <v>-131.22999999999999</v>
      </c>
      <c r="F1044" s="150">
        <v>1587.17</v>
      </c>
      <c r="G1044" s="150">
        <v>-11.93</v>
      </c>
      <c r="H1044" s="151">
        <v>43678</v>
      </c>
      <c r="I1044" s="87">
        <v>0</v>
      </c>
      <c r="J1044" s="87" t="s">
        <v>1424</v>
      </c>
      <c r="K1044" s="87" t="s">
        <v>7090</v>
      </c>
      <c r="L1044" s="87" t="s">
        <v>3757</v>
      </c>
      <c r="M1044" s="56" t="s">
        <v>7091</v>
      </c>
      <c r="N1044" s="87" t="s">
        <v>176</v>
      </c>
      <c r="O1044" s="56" t="s">
        <v>9138</v>
      </c>
      <c r="P1044" s="87">
        <v>2019</v>
      </c>
      <c r="Q1044" s="87" t="s">
        <v>9139</v>
      </c>
      <c r="R1044" s="87" t="s">
        <v>4359</v>
      </c>
    </row>
    <row r="1045" spans="1:18">
      <c r="A1045" s="87" t="s">
        <v>9599</v>
      </c>
      <c r="B1045" s="87" t="s">
        <v>7088</v>
      </c>
      <c r="C1045" s="87" t="s">
        <v>7089</v>
      </c>
      <c r="D1045" s="150">
        <v>1460.4</v>
      </c>
      <c r="E1045" s="150">
        <v>-111.54</v>
      </c>
      <c r="F1045" s="150">
        <v>1348.86</v>
      </c>
      <c r="G1045" s="150">
        <v>-10.14</v>
      </c>
      <c r="H1045" s="151">
        <v>43678</v>
      </c>
      <c r="I1045" s="87">
        <v>0</v>
      </c>
      <c r="J1045" s="87" t="s">
        <v>439</v>
      </c>
      <c r="K1045" s="87" t="s">
        <v>7090</v>
      </c>
      <c r="L1045" s="87" t="s">
        <v>9213</v>
      </c>
      <c r="M1045" s="56" t="s">
        <v>7091</v>
      </c>
      <c r="N1045" s="87" t="s">
        <v>99</v>
      </c>
      <c r="O1045" s="56" t="s">
        <v>9138</v>
      </c>
      <c r="P1045" s="87">
        <v>2019</v>
      </c>
      <c r="Q1045" s="87" t="s">
        <v>9139</v>
      </c>
      <c r="R1045" s="87" t="s">
        <v>4359</v>
      </c>
    </row>
    <row r="1046" spans="1:18">
      <c r="A1046" s="87" t="s">
        <v>9600</v>
      </c>
      <c r="B1046" s="87" t="s">
        <v>7088</v>
      </c>
      <c r="C1046" s="87" t="s">
        <v>7089</v>
      </c>
      <c r="D1046" s="150">
        <v>1460.4</v>
      </c>
      <c r="E1046" s="150">
        <v>-111.54</v>
      </c>
      <c r="F1046" s="150">
        <v>1348.86</v>
      </c>
      <c r="G1046" s="150">
        <v>-10.14</v>
      </c>
      <c r="H1046" s="151">
        <v>43678</v>
      </c>
      <c r="I1046" s="87">
        <v>0</v>
      </c>
      <c r="J1046" s="87" t="s">
        <v>377</v>
      </c>
      <c r="K1046" s="87" t="s">
        <v>7090</v>
      </c>
      <c r="L1046" s="87" t="s">
        <v>8467</v>
      </c>
      <c r="M1046" s="56" t="s">
        <v>7091</v>
      </c>
      <c r="N1046" s="87" t="s">
        <v>53</v>
      </c>
      <c r="O1046" s="56" t="s">
        <v>9138</v>
      </c>
      <c r="P1046" s="87">
        <v>2019</v>
      </c>
      <c r="Q1046" s="87" t="s">
        <v>9139</v>
      </c>
      <c r="R1046" s="87" t="s">
        <v>4359</v>
      </c>
    </row>
    <row r="1047" spans="1:18">
      <c r="A1047" s="87" t="s">
        <v>9601</v>
      </c>
      <c r="B1047" s="87" t="s">
        <v>7088</v>
      </c>
      <c r="C1047" s="87" t="s">
        <v>7089</v>
      </c>
      <c r="D1047" s="150">
        <v>1460.4</v>
      </c>
      <c r="E1047" s="150">
        <v>-111.54</v>
      </c>
      <c r="F1047" s="150">
        <v>1348.86</v>
      </c>
      <c r="G1047" s="150">
        <v>-10.14</v>
      </c>
      <c r="H1047" s="151">
        <v>43678</v>
      </c>
      <c r="I1047" s="87">
        <v>0</v>
      </c>
      <c r="J1047" s="87" t="s">
        <v>439</v>
      </c>
      <c r="K1047" s="87" t="s">
        <v>7090</v>
      </c>
      <c r="L1047" s="87" t="s">
        <v>9602</v>
      </c>
      <c r="M1047" s="56" t="s">
        <v>7091</v>
      </c>
      <c r="N1047" s="87" t="s">
        <v>99</v>
      </c>
      <c r="O1047" s="56" t="s">
        <v>9138</v>
      </c>
      <c r="P1047" s="87">
        <v>2019</v>
      </c>
      <c r="Q1047" s="87" t="s">
        <v>9139</v>
      </c>
      <c r="R1047" s="87" t="s">
        <v>4359</v>
      </c>
    </row>
    <row r="1048" spans="1:18">
      <c r="A1048" s="87" t="s">
        <v>9603</v>
      </c>
      <c r="B1048" s="87" t="s">
        <v>7088</v>
      </c>
      <c r="C1048" s="87" t="s">
        <v>7089</v>
      </c>
      <c r="D1048" s="150">
        <v>1460.4</v>
      </c>
      <c r="E1048" s="150">
        <v>-111.54</v>
      </c>
      <c r="F1048" s="150">
        <v>1348.86</v>
      </c>
      <c r="G1048" s="150">
        <v>-10.14</v>
      </c>
      <c r="H1048" s="151">
        <v>43678</v>
      </c>
      <c r="I1048" s="87">
        <v>0</v>
      </c>
      <c r="J1048" s="87" t="s">
        <v>377</v>
      </c>
      <c r="K1048" s="87" t="s">
        <v>7090</v>
      </c>
      <c r="L1048" s="87" t="s">
        <v>8467</v>
      </c>
      <c r="M1048" s="56" t="s">
        <v>7091</v>
      </c>
      <c r="N1048" s="87" t="s">
        <v>53</v>
      </c>
      <c r="O1048" s="56" t="s">
        <v>9138</v>
      </c>
      <c r="P1048" s="87">
        <v>2019</v>
      </c>
      <c r="Q1048" s="87" t="s">
        <v>9139</v>
      </c>
      <c r="R1048" s="87" t="s">
        <v>4359</v>
      </c>
    </row>
    <row r="1049" spans="1:18">
      <c r="A1049" s="87" t="s">
        <v>9604</v>
      </c>
      <c r="B1049" s="87" t="s">
        <v>7088</v>
      </c>
      <c r="C1049" s="87" t="s">
        <v>7089</v>
      </c>
      <c r="D1049" s="150">
        <v>1460.4</v>
      </c>
      <c r="E1049" s="150">
        <v>-111.54</v>
      </c>
      <c r="F1049" s="150">
        <v>1348.86</v>
      </c>
      <c r="G1049" s="150">
        <v>-10.14</v>
      </c>
      <c r="H1049" s="151">
        <v>43678</v>
      </c>
      <c r="I1049" s="87">
        <v>0</v>
      </c>
      <c r="J1049" s="87" t="s">
        <v>377</v>
      </c>
      <c r="K1049" s="87" t="s">
        <v>7090</v>
      </c>
      <c r="L1049" s="87" t="s">
        <v>8467</v>
      </c>
      <c r="M1049" s="56" t="s">
        <v>7091</v>
      </c>
      <c r="N1049" s="87" t="s">
        <v>53</v>
      </c>
      <c r="O1049" s="56" t="s">
        <v>9138</v>
      </c>
      <c r="P1049" s="87">
        <v>2019</v>
      </c>
      <c r="Q1049" s="87" t="s">
        <v>9139</v>
      </c>
      <c r="R1049" s="87" t="s">
        <v>4359</v>
      </c>
    </row>
    <row r="1050" spans="1:18">
      <c r="A1050" s="87" t="s">
        <v>9605</v>
      </c>
      <c r="B1050" s="87" t="s">
        <v>7088</v>
      </c>
      <c r="C1050" s="87" t="s">
        <v>7089</v>
      </c>
      <c r="D1050" s="150">
        <v>1460.4</v>
      </c>
      <c r="E1050" s="150">
        <v>-111.54</v>
      </c>
      <c r="F1050" s="150">
        <v>1348.86</v>
      </c>
      <c r="G1050" s="150">
        <v>-10.14</v>
      </c>
      <c r="H1050" s="151">
        <v>43678</v>
      </c>
      <c r="I1050" s="87">
        <v>0</v>
      </c>
      <c r="J1050" s="87" t="s">
        <v>377</v>
      </c>
      <c r="K1050" s="87" t="s">
        <v>7090</v>
      </c>
      <c r="L1050" s="87" t="s">
        <v>8467</v>
      </c>
      <c r="M1050" s="56" t="s">
        <v>7091</v>
      </c>
      <c r="N1050" s="87" t="s">
        <v>53</v>
      </c>
      <c r="O1050" s="56" t="s">
        <v>9138</v>
      </c>
      <c r="P1050" s="87">
        <v>2019</v>
      </c>
      <c r="Q1050" s="87" t="s">
        <v>9139</v>
      </c>
      <c r="R1050" s="87" t="s">
        <v>4359</v>
      </c>
    </row>
    <row r="1051" spans="1:18">
      <c r="A1051" s="87" t="s">
        <v>9606</v>
      </c>
      <c r="B1051" s="87" t="s">
        <v>7088</v>
      </c>
      <c r="C1051" s="87" t="s">
        <v>7089</v>
      </c>
      <c r="D1051" s="150">
        <v>1460.4</v>
      </c>
      <c r="E1051" s="150">
        <v>-111.54</v>
      </c>
      <c r="F1051" s="150">
        <v>1348.86</v>
      </c>
      <c r="G1051" s="150">
        <v>-10.14</v>
      </c>
      <c r="H1051" s="151">
        <v>43678</v>
      </c>
      <c r="I1051" s="87">
        <v>0</v>
      </c>
      <c r="J1051" s="87" t="s">
        <v>377</v>
      </c>
      <c r="K1051" s="87" t="s">
        <v>7090</v>
      </c>
      <c r="L1051" s="87" t="s">
        <v>8467</v>
      </c>
      <c r="M1051" s="56" t="s">
        <v>7091</v>
      </c>
      <c r="N1051" s="87" t="s">
        <v>53</v>
      </c>
      <c r="O1051" s="56" t="s">
        <v>9138</v>
      </c>
      <c r="P1051" s="87">
        <v>2019</v>
      </c>
      <c r="Q1051" s="87" t="s">
        <v>9139</v>
      </c>
      <c r="R1051" s="87" t="s">
        <v>4359</v>
      </c>
    </row>
    <row r="1052" spans="1:18">
      <c r="A1052" s="87" t="s">
        <v>9607</v>
      </c>
      <c r="B1052" s="87" t="s">
        <v>7088</v>
      </c>
      <c r="C1052" s="87" t="s">
        <v>7089</v>
      </c>
      <c r="D1052" s="150">
        <v>1460.4</v>
      </c>
      <c r="E1052" s="150">
        <v>-111.54</v>
      </c>
      <c r="F1052" s="150">
        <v>1348.86</v>
      </c>
      <c r="G1052" s="150">
        <v>-10.14</v>
      </c>
      <c r="H1052" s="151">
        <v>43678</v>
      </c>
      <c r="I1052" s="87">
        <v>0</v>
      </c>
      <c r="J1052" s="87" t="s">
        <v>861</v>
      </c>
      <c r="K1052" s="87" t="s">
        <v>7090</v>
      </c>
      <c r="L1052" s="87" t="s">
        <v>9428</v>
      </c>
      <c r="M1052" s="56" t="s">
        <v>7091</v>
      </c>
      <c r="N1052" s="87" t="s">
        <v>69</v>
      </c>
      <c r="O1052" s="56" t="s">
        <v>9138</v>
      </c>
      <c r="P1052" s="87">
        <v>2019</v>
      </c>
      <c r="Q1052" s="87" t="s">
        <v>9139</v>
      </c>
      <c r="R1052" s="87" t="s">
        <v>4359</v>
      </c>
    </row>
    <row r="1053" spans="1:18">
      <c r="A1053" s="87" t="s">
        <v>9608</v>
      </c>
      <c r="B1053" s="87" t="s">
        <v>7088</v>
      </c>
      <c r="C1053" s="87" t="s">
        <v>7089</v>
      </c>
      <c r="D1053" s="150">
        <v>1460.4</v>
      </c>
      <c r="E1053" s="150">
        <v>-111.54</v>
      </c>
      <c r="F1053" s="150">
        <v>1348.86</v>
      </c>
      <c r="G1053" s="150">
        <v>-10.14</v>
      </c>
      <c r="H1053" s="151">
        <v>43678</v>
      </c>
      <c r="I1053" s="87">
        <v>0</v>
      </c>
      <c r="J1053" s="87" t="s">
        <v>861</v>
      </c>
      <c r="K1053" s="87" t="s">
        <v>7090</v>
      </c>
      <c r="L1053" s="87" t="s">
        <v>9428</v>
      </c>
      <c r="M1053" s="56" t="s">
        <v>7091</v>
      </c>
      <c r="N1053" s="87" t="s">
        <v>69</v>
      </c>
      <c r="O1053" s="56" t="s">
        <v>9138</v>
      </c>
      <c r="P1053" s="87">
        <v>2019</v>
      </c>
      <c r="Q1053" s="87" t="s">
        <v>9139</v>
      </c>
      <c r="R1053" s="87" t="s">
        <v>4359</v>
      </c>
    </row>
    <row r="1054" spans="1:18">
      <c r="A1054" s="87" t="s">
        <v>9609</v>
      </c>
      <c r="B1054" s="87" t="s">
        <v>7088</v>
      </c>
      <c r="C1054" s="87" t="s">
        <v>7089</v>
      </c>
      <c r="D1054" s="150">
        <v>1460.4</v>
      </c>
      <c r="E1054" s="150">
        <v>-111.54</v>
      </c>
      <c r="F1054" s="150">
        <v>1348.86</v>
      </c>
      <c r="G1054" s="150">
        <v>-10.14</v>
      </c>
      <c r="H1054" s="151">
        <v>43678</v>
      </c>
      <c r="I1054" s="87">
        <v>0</v>
      </c>
      <c r="J1054" s="87" t="s">
        <v>861</v>
      </c>
      <c r="K1054" s="87" t="s">
        <v>7090</v>
      </c>
      <c r="L1054" s="87" t="s">
        <v>9428</v>
      </c>
      <c r="M1054" s="56" t="s">
        <v>7091</v>
      </c>
      <c r="N1054" s="87" t="s">
        <v>69</v>
      </c>
      <c r="O1054" s="56" t="s">
        <v>9138</v>
      </c>
      <c r="P1054" s="87">
        <v>2019</v>
      </c>
      <c r="Q1054" s="87" t="s">
        <v>9139</v>
      </c>
      <c r="R1054" s="87" t="s">
        <v>4359</v>
      </c>
    </row>
    <row r="1055" spans="1:18">
      <c r="A1055" s="87" t="s">
        <v>9610</v>
      </c>
      <c r="B1055" s="87" t="s">
        <v>7088</v>
      </c>
      <c r="C1055" s="87" t="s">
        <v>7089</v>
      </c>
      <c r="D1055" s="150">
        <v>1460.4</v>
      </c>
      <c r="E1055" s="150">
        <v>-111.54</v>
      </c>
      <c r="F1055" s="150">
        <v>1348.86</v>
      </c>
      <c r="G1055" s="150">
        <v>-10.14</v>
      </c>
      <c r="H1055" s="151">
        <v>43678</v>
      </c>
      <c r="I1055" s="87">
        <v>0</v>
      </c>
      <c r="J1055" s="87" t="s">
        <v>861</v>
      </c>
      <c r="K1055" s="87" t="s">
        <v>7090</v>
      </c>
      <c r="L1055" s="87" t="s">
        <v>9428</v>
      </c>
      <c r="M1055" s="56" t="s">
        <v>7091</v>
      </c>
      <c r="N1055" s="87" t="s">
        <v>69</v>
      </c>
      <c r="O1055" s="56" t="s">
        <v>9138</v>
      </c>
      <c r="P1055" s="87">
        <v>2019</v>
      </c>
      <c r="Q1055" s="87" t="s">
        <v>9139</v>
      </c>
      <c r="R1055" s="87" t="s">
        <v>4359</v>
      </c>
    </row>
    <row r="1056" spans="1:18">
      <c r="A1056" s="87" t="s">
        <v>9623</v>
      </c>
      <c r="B1056" s="87" t="s">
        <v>6788</v>
      </c>
      <c r="C1056" s="87" t="s">
        <v>6820</v>
      </c>
      <c r="D1056" s="150">
        <v>1956</v>
      </c>
      <c r="E1056" s="150">
        <v>-149.38</v>
      </c>
      <c r="F1056" s="150">
        <v>1806.62</v>
      </c>
      <c r="G1056" s="150">
        <v>-13.58</v>
      </c>
      <c r="H1056" s="151">
        <v>43678</v>
      </c>
      <c r="I1056" s="87">
        <v>0</v>
      </c>
      <c r="J1056" s="87" t="s">
        <v>1236</v>
      </c>
      <c r="K1056" s="87" t="s">
        <v>3672</v>
      </c>
      <c r="L1056" s="87" t="s">
        <v>8154</v>
      </c>
      <c r="M1056" s="56" t="s">
        <v>4831</v>
      </c>
      <c r="N1056" s="87" t="s">
        <v>58</v>
      </c>
      <c r="O1056" s="56" t="s">
        <v>6150</v>
      </c>
      <c r="P1056" s="87">
        <v>2019</v>
      </c>
      <c r="Q1056" s="87">
        <v>1970063</v>
      </c>
      <c r="R1056" s="87" t="s">
        <v>4359</v>
      </c>
    </row>
    <row r="1057" spans="1:18">
      <c r="A1057" s="87" t="s">
        <v>9633</v>
      </c>
      <c r="B1057" s="87" t="s">
        <v>4815</v>
      </c>
      <c r="C1057" s="87" t="s">
        <v>9634</v>
      </c>
      <c r="D1057" s="150">
        <v>1989.26</v>
      </c>
      <c r="E1057" s="150">
        <v>-151.91</v>
      </c>
      <c r="F1057" s="150">
        <v>1837.35</v>
      </c>
      <c r="G1057" s="150">
        <v>-13.81</v>
      </c>
      <c r="H1057" s="151">
        <v>43678</v>
      </c>
      <c r="I1057" s="87">
        <v>0</v>
      </c>
      <c r="J1057" s="87" t="s">
        <v>1253</v>
      </c>
      <c r="K1057" s="87" t="s">
        <v>3672</v>
      </c>
      <c r="L1057" s="87" t="s">
        <v>3750</v>
      </c>
      <c r="M1057" s="56" t="s">
        <v>6968</v>
      </c>
      <c r="N1057" s="87" t="s">
        <v>177</v>
      </c>
      <c r="O1057" s="56" t="s">
        <v>4992</v>
      </c>
      <c r="P1057" s="87">
        <v>2019</v>
      </c>
      <c r="Q1057" s="87" t="s">
        <v>9635</v>
      </c>
      <c r="R1057" s="87" t="s">
        <v>3680</v>
      </c>
    </row>
    <row r="1058" spans="1:18">
      <c r="A1058" s="87" t="s">
        <v>9640</v>
      </c>
      <c r="B1058" s="87" t="s">
        <v>6908</v>
      </c>
      <c r="C1058" s="87" t="s">
        <v>6402</v>
      </c>
      <c r="D1058" s="150">
        <v>1891.2</v>
      </c>
      <c r="E1058" s="150">
        <v>-144.43</v>
      </c>
      <c r="F1058" s="150">
        <v>1746.77</v>
      </c>
      <c r="G1058" s="150">
        <v>-13.13</v>
      </c>
      <c r="H1058" s="151">
        <v>43678</v>
      </c>
      <c r="I1058" s="87">
        <v>0</v>
      </c>
      <c r="J1058" s="87" t="s">
        <v>1349</v>
      </c>
      <c r="K1058" s="87" t="s">
        <v>3672</v>
      </c>
      <c r="L1058" s="87" t="s">
        <v>9065</v>
      </c>
      <c r="M1058" s="56" t="s">
        <v>4855</v>
      </c>
      <c r="N1058" s="87" t="s">
        <v>42</v>
      </c>
      <c r="O1058" s="56" t="s">
        <v>6408</v>
      </c>
      <c r="P1058" s="87">
        <v>2019</v>
      </c>
      <c r="Q1058" s="87">
        <v>119035</v>
      </c>
      <c r="R1058" s="87" t="s">
        <v>4359</v>
      </c>
    </row>
    <row r="1059" spans="1:18">
      <c r="A1059" s="87" t="s">
        <v>9641</v>
      </c>
      <c r="B1059" s="87" t="s">
        <v>6908</v>
      </c>
      <c r="C1059" s="87" t="s">
        <v>6402</v>
      </c>
      <c r="D1059" s="150">
        <v>1891.2</v>
      </c>
      <c r="E1059" s="150">
        <v>-144.43</v>
      </c>
      <c r="F1059" s="150">
        <v>1746.77</v>
      </c>
      <c r="G1059" s="150">
        <v>-13.13</v>
      </c>
      <c r="H1059" s="151">
        <v>43678</v>
      </c>
      <c r="I1059" s="87">
        <v>0</v>
      </c>
      <c r="J1059" s="87" t="s">
        <v>1349</v>
      </c>
      <c r="K1059" s="87" t="s">
        <v>3672</v>
      </c>
      <c r="L1059" s="87" t="s">
        <v>9065</v>
      </c>
      <c r="M1059" s="56" t="s">
        <v>4855</v>
      </c>
      <c r="N1059" s="87" t="s">
        <v>42</v>
      </c>
      <c r="O1059" s="56" t="s">
        <v>6408</v>
      </c>
      <c r="P1059" s="87">
        <v>2019</v>
      </c>
      <c r="Q1059" s="87">
        <v>19035</v>
      </c>
      <c r="R1059" s="87" t="s">
        <v>4359</v>
      </c>
    </row>
    <row r="1060" spans="1:18">
      <c r="A1060" s="87" t="s">
        <v>9642</v>
      </c>
      <c r="B1060" s="87" t="s">
        <v>6908</v>
      </c>
      <c r="C1060" s="87" t="s">
        <v>6402</v>
      </c>
      <c r="D1060" s="150">
        <v>1891.2</v>
      </c>
      <c r="E1060" s="150">
        <v>-144.43</v>
      </c>
      <c r="F1060" s="150">
        <v>1746.77</v>
      </c>
      <c r="G1060" s="150">
        <v>-13.13</v>
      </c>
      <c r="H1060" s="151">
        <v>43678</v>
      </c>
      <c r="I1060" s="87">
        <v>0</v>
      </c>
      <c r="J1060" s="87" t="s">
        <v>1349</v>
      </c>
      <c r="K1060" s="87" t="s">
        <v>3672</v>
      </c>
      <c r="L1060" s="87" t="s">
        <v>9065</v>
      </c>
      <c r="M1060" s="56" t="s">
        <v>4855</v>
      </c>
      <c r="N1060" s="87" t="s">
        <v>42</v>
      </c>
      <c r="O1060" s="56" t="s">
        <v>9643</v>
      </c>
      <c r="P1060" s="87">
        <v>2019</v>
      </c>
      <c r="Q1060" s="87">
        <v>119035</v>
      </c>
      <c r="R1060" s="87" t="s">
        <v>4359</v>
      </c>
    </row>
    <row r="1061" spans="1:18">
      <c r="A1061" s="87" t="s">
        <v>9647</v>
      </c>
      <c r="B1061" s="87" t="s">
        <v>6908</v>
      </c>
      <c r="C1061" s="87" t="s">
        <v>9648</v>
      </c>
      <c r="D1061" s="150">
        <v>1891.2</v>
      </c>
      <c r="E1061" s="150">
        <v>-144.43</v>
      </c>
      <c r="F1061" s="150">
        <v>1746.77</v>
      </c>
      <c r="G1061" s="150">
        <v>-13.13</v>
      </c>
      <c r="H1061" s="151">
        <v>43678</v>
      </c>
      <c r="I1061" s="87">
        <v>0</v>
      </c>
      <c r="J1061" s="87" t="s">
        <v>1334</v>
      </c>
      <c r="K1061" s="87" t="s">
        <v>3672</v>
      </c>
      <c r="L1061" s="87" t="s">
        <v>9017</v>
      </c>
      <c r="M1061" s="56" t="s">
        <v>4855</v>
      </c>
      <c r="N1061" s="87" t="s">
        <v>43</v>
      </c>
      <c r="O1061" s="56" t="s">
        <v>9649</v>
      </c>
      <c r="P1061" s="87">
        <v>2019</v>
      </c>
      <c r="Q1061" s="87">
        <v>119050</v>
      </c>
      <c r="R1061" s="87" t="s">
        <v>4359</v>
      </c>
    </row>
    <row r="1062" spans="1:18">
      <c r="A1062" s="87" t="s">
        <v>9650</v>
      </c>
      <c r="B1062" s="87" t="s">
        <v>6908</v>
      </c>
      <c r="C1062" s="87" t="s">
        <v>6402</v>
      </c>
      <c r="D1062" s="150">
        <v>1891.2</v>
      </c>
      <c r="E1062" s="150">
        <v>-144.43</v>
      </c>
      <c r="F1062" s="150">
        <v>1746.77</v>
      </c>
      <c r="G1062" s="150">
        <v>-13.13</v>
      </c>
      <c r="H1062" s="151">
        <v>43678</v>
      </c>
      <c r="I1062" s="87">
        <v>0</v>
      </c>
      <c r="J1062" s="87" t="s">
        <v>1120</v>
      </c>
      <c r="K1062" s="87" t="s">
        <v>3672</v>
      </c>
      <c r="L1062" s="87" t="s">
        <v>7952</v>
      </c>
      <c r="M1062" s="56" t="s">
        <v>4855</v>
      </c>
      <c r="N1062" s="87" t="s">
        <v>46</v>
      </c>
      <c r="O1062" s="56" t="s">
        <v>9651</v>
      </c>
      <c r="P1062" s="87">
        <v>2019</v>
      </c>
      <c r="Q1062" s="87">
        <v>119050</v>
      </c>
      <c r="R1062" s="87" t="s">
        <v>4359</v>
      </c>
    </row>
    <row r="1063" spans="1:18">
      <c r="A1063" s="87" t="s">
        <v>9652</v>
      </c>
      <c r="B1063" s="87" t="s">
        <v>6908</v>
      </c>
      <c r="C1063" s="87" t="s">
        <v>6402</v>
      </c>
      <c r="D1063" s="150">
        <v>1891.2</v>
      </c>
      <c r="E1063" s="150">
        <v>-144.43</v>
      </c>
      <c r="F1063" s="150">
        <v>1746.77</v>
      </c>
      <c r="G1063" s="150">
        <v>-13.13</v>
      </c>
      <c r="H1063" s="151">
        <v>43678</v>
      </c>
      <c r="I1063" s="87">
        <v>0</v>
      </c>
      <c r="J1063" s="87" t="s">
        <v>1120</v>
      </c>
      <c r="K1063" s="87" t="s">
        <v>3672</v>
      </c>
      <c r="L1063" s="87" t="s">
        <v>7952</v>
      </c>
      <c r="M1063" s="56" t="s">
        <v>4855</v>
      </c>
      <c r="N1063" s="87" t="s">
        <v>46</v>
      </c>
      <c r="O1063" s="56" t="s">
        <v>6408</v>
      </c>
      <c r="P1063" s="87">
        <v>2019</v>
      </c>
      <c r="Q1063" s="87">
        <v>119051</v>
      </c>
      <c r="R1063" s="87" t="s">
        <v>4359</v>
      </c>
    </row>
    <row r="1064" spans="1:18" s="106" customFormat="1">
      <c r="A1064" s="56" t="s">
        <v>9653</v>
      </c>
      <c r="B1064" s="56" t="s">
        <v>9654</v>
      </c>
      <c r="C1064" s="56" t="s">
        <v>9655</v>
      </c>
      <c r="D1064" s="181">
        <v>988020</v>
      </c>
      <c r="E1064" s="181">
        <v>-75473.75</v>
      </c>
      <c r="F1064" s="181">
        <v>912546.25</v>
      </c>
      <c r="G1064" s="181">
        <v>-6861.25</v>
      </c>
      <c r="H1064" s="182">
        <v>43678</v>
      </c>
      <c r="I1064" s="56">
        <v>0</v>
      </c>
      <c r="J1064" s="56" t="s">
        <v>679</v>
      </c>
      <c r="K1064" s="56" t="s">
        <v>3718</v>
      </c>
      <c r="L1064" s="56" t="s">
        <v>3673</v>
      </c>
      <c r="M1064" s="56" t="s">
        <v>9656</v>
      </c>
      <c r="N1064" s="56" t="s">
        <v>59</v>
      </c>
      <c r="O1064" s="56" t="s">
        <v>4920</v>
      </c>
      <c r="P1064" s="56">
        <v>2018</v>
      </c>
      <c r="Q1064" s="56">
        <v>9031017679.0310097</v>
      </c>
      <c r="R1064" s="56" t="s">
        <v>3676</v>
      </c>
    </row>
    <row r="1065" spans="1:18">
      <c r="A1065" s="87" t="s">
        <v>9657</v>
      </c>
      <c r="B1065" s="87" t="s">
        <v>6908</v>
      </c>
      <c r="C1065" s="87" t="s">
        <v>6402</v>
      </c>
      <c r="D1065" s="150">
        <v>1891.2</v>
      </c>
      <c r="E1065" s="150">
        <v>-144.43</v>
      </c>
      <c r="F1065" s="150">
        <v>1746.77</v>
      </c>
      <c r="G1065" s="150">
        <v>-13.13</v>
      </c>
      <c r="H1065" s="151">
        <v>43678</v>
      </c>
      <c r="I1065" s="87">
        <v>0</v>
      </c>
      <c r="J1065" s="87" t="s">
        <v>1120</v>
      </c>
      <c r="K1065" s="87" t="s">
        <v>3672</v>
      </c>
      <c r="L1065" s="87" t="s">
        <v>7952</v>
      </c>
      <c r="M1065" s="56" t="s">
        <v>4855</v>
      </c>
      <c r="N1065" s="87" t="s">
        <v>46</v>
      </c>
      <c r="O1065" s="56" t="s">
        <v>6408</v>
      </c>
      <c r="P1065" s="87">
        <v>2019</v>
      </c>
      <c r="Q1065" s="87">
        <v>119051</v>
      </c>
      <c r="R1065" s="87" t="s">
        <v>4359</v>
      </c>
    </row>
    <row r="1066" spans="1:18">
      <c r="A1066" s="87" t="s">
        <v>9658</v>
      </c>
      <c r="B1066" s="87" t="s">
        <v>9625</v>
      </c>
      <c r="C1066" s="87" t="s">
        <v>9108</v>
      </c>
      <c r="D1066" s="150">
        <v>2498.4</v>
      </c>
      <c r="E1066" s="150">
        <v>-190.85</v>
      </c>
      <c r="F1066" s="150">
        <v>2307.5500000000002</v>
      </c>
      <c r="G1066" s="150">
        <v>-17.350000000000001</v>
      </c>
      <c r="H1066" s="151">
        <v>43678</v>
      </c>
      <c r="I1066" s="87">
        <v>0</v>
      </c>
      <c r="J1066" s="87" t="s">
        <v>1334</v>
      </c>
      <c r="K1066" s="87" t="s">
        <v>3672</v>
      </c>
      <c r="L1066" s="87" t="s">
        <v>9017</v>
      </c>
      <c r="M1066" s="56" t="s">
        <v>4855</v>
      </c>
      <c r="N1066" s="87" t="s">
        <v>43</v>
      </c>
      <c r="O1066" s="56" t="s">
        <v>6408</v>
      </c>
      <c r="P1066" s="87">
        <v>2019</v>
      </c>
      <c r="Q1066" s="87">
        <v>119052</v>
      </c>
      <c r="R1066" s="87" t="s">
        <v>4359</v>
      </c>
    </row>
    <row r="1067" spans="1:18">
      <c r="A1067" s="87" t="s">
        <v>9659</v>
      </c>
      <c r="B1067" s="87" t="s">
        <v>6908</v>
      </c>
      <c r="C1067" s="87" t="s">
        <v>6402</v>
      </c>
      <c r="D1067" s="150">
        <v>1891.2</v>
      </c>
      <c r="E1067" s="150">
        <v>-144.43</v>
      </c>
      <c r="F1067" s="150">
        <v>1746.77</v>
      </c>
      <c r="G1067" s="150">
        <v>-13.13</v>
      </c>
      <c r="H1067" s="151">
        <v>43678</v>
      </c>
      <c r="I1067" s="87">
        <v>0</v>
      </c>
      <c r="J1067" s="87" t="s">
        <v>1349</v>
      </c>
      <c r="K1067" s="87" t="s">
        <v>3672</v>
      </c>
      <c r="L1067" s="87" t="s">
        <v>9065</v>
      </c>
      <c r="M1067" s="56" t="s">
        <v>4855</v>
      </c>
      <c r="N1067" s="87" t="s">
        <v>42</v>
      </c>
      <c r="O1067" s="56" t="s">
        <v>9660</v>
      </c>
      <c r="P1067" s="87">
        <v>2019</v>
      </c>
      <c r="Q1067" s="87">
        <v>119057</v>
      </c>
      <c r="R1067" s="87" t="s">
        <v>4359</v>
      </c>
    </row>
    <row r="1068" spans="1:18">
      <c r="A1068" s="87" t="s">
        <v>9661</v>
      </c>
      <c r="B1068" s="87" t="s">
        <v>6908</v>
      </c>
      <c r="C1068" s="87" t="s">
        <v>9662</v>
      </c>
      <c r="D1068" s="150">
        <v>1891.2</v>
      </c>
      <c r="E1068" s="150">
        <v>-144.43</v>
      </c>
      <c r="F1068" s="150">
        <v>1746.77</v>
      </c>
      <c r="G1068" s="150">
        <v>-13.13</v>
      </c>
      <c r="H1068" s="151">
        <v>43678</v>
      </c>
      <c r="I1068" s="87">
        <v>0</v>
      </c>
      <c r="J1068" s="87" t="s">
        <v>1349</v>
      </c>
      <c r="K1068" s="87" t="s">
        <v>3672</v>
      </c>
      <c r="L1068" s="87" t="s">
        <v>9065</v>
      </c>
      <c r="M1068" s="56" t="s">
        <v>4855</v>
      </c>
      <c r="N1068" s="87" t="s">
        <v>42</v>
      </c>
      <c r="O1068" s="56" t="s">
        <v>6408</v>
      </c>
      <c r="P1068" s="87">
        <v>2019</v>
      </c>
      <c r="Q1068" s="87">
        <v>119057</v>
      </c>
      <c r="R1068" s="87" t="s">
        <v>4359</v>
      </c>
    </row>
    <row r="1069" spans="1:18">
      <c r="A1069" s="87" t="s">
        <v>9663</v>
      </c>
      <c r="B1069" s="87" t="s">
        <v>9625</v>
      </c>
      <c r="C1069" s="87" t="s">
        <v>9108</v>
      </c>
      <c r="D1069" s="150">
        <v>2498.4</v>
      </c>
      <c r="E1069" s="150">
        <v>-190.85</v>
      </c>
      <c r="F1069" s="150">
        <v>2307.5500000000002</v>
      </c>
      <c r="G1069" s="150">
        <v>-17.350000000000001</v>
      </c>
      <c r="H1069" s="151">
        <v>43678</v>
      </c>
      <c r="I1069" s="87">
        <v>0</v>
      </c>
      <c r="J1069" s="87" t="s">
        <v>1334</v>
      </c>
      <c r="K1069" s="87" t="s">
        <v>3672</v>
      </c>
      <c r="L1069" s="87" t="s">
        <v>9017</v>
      </c>
      <c r="M1069" s="56" t="s">
        <v>4855</v>
      </c>
      <c r="N1069" s="87" t="s">
        <v>43</v>
      </c>
      <c r="O1069" s="56" t="s">
        <v>9664</v>
      </c>
      <c r="P1069" s="87">
        <v>2019</v>
      </c>
      <c r="Q1069" s="87">
        <v>119058</v>
      </c>
      <c r="R1069" s="87" t="s">
        <v>4359</v>
      </c>
    </row>
    <row r="1070" spans="1:18">
      <c r="A1070" s="87" t="s">
        <v>9665</v>
      </c>
      <c r="B1070" s="87" t="s">
        <v>9625</v>
      </c>
      <c r="C1070" s="87" t="s">
        <v>9108</v>
      </c>
      <c r="D1070" s="150">
        <v>2498.4</v>
      </c>
      <c r="E1070" s="150">
        <v>-190.85</v>
      </c>
      <c r="F1070" s="150">
        <v>2307.5500000000002</v>
      </c>
      <c r="G1070" s="150">
        <v>-17.350000000000001</v>
      </c>
      <c r="H1070" s="151">
        <v>43678</v>
      </c>
      <c r="I1070" s="87">
        <v>0</v>
      </c>
      <c r="J1070" s="87" t="s">
        <v>1349</v>
      </c>
      <c r="K1070" s="87" t="s">
        <v>3672</v>
      </c>
      <c r="L1070" s="87" t="s">
        <v>9065</v>
      </c>
      <c r="M1070" s="56" t="s">
        <v>4855</v>
      </c>
      <c r="N1070" s="87" t="s">
        <v>42</v>
      </c>
      <c r="O1070" s="56" t="s">
        <v>6408</v>
      </c>
      <c r="P1070" s="87">
        <v>2019</v>
      </c>
      <c r="Q1070" s="87">
        <v>119059</v>
      </c>
      <c r="R1070" s="87" t="s">
        <v>4359</v>
      </c>
    </row>
    <row r="1071" spans="1:18">
      <c r="A1071" s="87" t="s">
        <v>9669</v>
      </c>
      <c r="B1071" s="87" t="s">
        <v>9667</v>
      </c>
      <c r="C1071" s="87" t="s">
        <v>9670</v>
      </c>
      <c r="D1071" s="150">
        <v>2598</v>
      </c>
      <c r="E1071" s="150">
        <v>-198.44</v>
      </c>
      <c r="F1071" s="150">
        <v>2399.56</v>
      </c>
      <c r="G1071" s="150">
        <v>-18.04</v>
      </c>
      <c r="H1071" s="151">
        <v>43678</v>
      </c>
      <c r="I1071" s="87">
        <v>0</v>
      </c>
      <c r="J1071" s="87" t="s">
        <v>1180</v>
      </c>
      <c r="K1071" s="87" t="s">
        <v>3672</v>
      </c>
      <c r="L1071" s="87" t="s">
        <v>9627</v>
      </c>
      <c r="M1071" s="56" t="s">
        <v>9671</v>
      </c>
      <c r="N1071" s="87" t="s">
        <v>41</v>
      </c>
      <c r="O1071" s="56" t="s">
        <v>6500</v>
      </c>
      <c r="P1071" s="87">
        <v>2019</v>
      </c>
      <c r="Q1071" s="87">
        <v>419460</v>
      </c>
      <c r="R1071" s="87" t="s">
        <v>3751</v>
      </c>
    </row>
    <row r="1072" spans="1:18">
      <c r="A1072" s="87" t="s">
        <v>9672</v>
      </c>
      <c r="B1072" s="87" t="s">
        <v>9673</v>
      </c>
      <c r="C1072" s="87" t="s">
        <v>9674</v>
      </c>
      <c r="D1072" s="150">
        <v>2214</v>
      </c>
      <c r="E1072" s="150">
        <v>-169.13</v>
      </c>
      <c r="F1072" s="150">
        <v>2044.87</v>
      </c>
      <c r="G1072" s="150">
        <v>-15.38</v>
      </c>
      <c r="H1072" s="151">
        <v>43678</v>
      </c>
      <c r="I1072" s="87">
        <v>0</v>
      </c>
      <c r="J1072" s="87" t="s">
        <v>615</v>
      </c>
      <c r="K1072" s="87" t="s">
        <v>3672</v>
      </c>
      <c r="L1072" s="87" t="s">
        <v>8516</v>
      </c>
      <c r="M1072" s="56" t="s">
        <v>9675</v>
      </c>
      <c r="N1072" s="87" t="s">
        <v>128</v>
      </c>
      <c r="O1072" s="56" t="s">
        <v>9676</v>
      </c>
      <c r="P1072" s="87">
        <v>2018</v>
      </c>
      <c r="Q1072" s="87">
        <v>191561</v>
      </c>
      <c r="R1072" s="87" t="s">
        <v>4851</v>
      </c>
    </row>
    <row r="1073" spans="1:18">
      <c r="A1073" s="87" t="s">
        <v>9677</v>
      </c>
      <c r="B1073" s="87" t="s">
        <v>6954</v>
      </c>
      <c r="C1073" s="87" t="s">
        <v>9668</v>
      </c>
      <c r="D1073" s="150">
        <v>3996</v>
      </c>
      <c r="E1073" s="150">
        <v>-305.25</v>
      </c>
      <c r="F1073" s="150">
        <v>3690.75</v>
      </c>
      <c r="G1073" s="150">
        <v>-27.75</v>
      </c>
      <c r="H1073" s="151">
        <v>43678</v>
      </c>
      <c r="I1073" s="87">
        <v>0</v>
      </c>
      <c r="J1073" s="87" t="s">
        <v>315</v>
      </c>
      <c r="K1073" s="87" t="s">
        <v>3672</v>
      </c>
      <c r="L1073" s="87" t="s">
        <v>7984</v>
      </c>
      <c r="M1073" s="56" t="s">
        <v>6669</v>
      </c>
      <c r="N1073" s="87" t="s">
        <v>29</v>
      </c>
      <c r="O1073" s="56" t="s">
        <v>6500</v>
      </c>
      <c r="P1073" s="87">
        <v>2019</v>
      </c>
      <c r="Q1073" s="87">
        <v>419387</v>
      </c>
      <c r="R1073" s="87" t="s">
        <v>3751</v>
      </c>
    </row>
    <row r="1074" spans="1:18">
      <c r="A1074" s="87" t="s">
        <v>9678</v>
      </c>
      <c r="B1074" s="87" t="s">
        <v>6954</v>
      </c>
      <c r="C1074" s="87" t="s">
        <v>9668</v>
      </c>
      <c r="D1074" s="150">
        <v>3996</v>
      </c>
      <c r="E1074" s="150">
        <v>-3996</v>
      </c>
      <c r="F1074" s="150">
        <v>0</v>
      </c>
      <c r="G1074" s="150">
        <v>0</v>
      </c>
      <c r="H1074" s="151">
        <v>43678</v>
      </c>
      <c r="I1074" s="87">
        <v>0</v>
      </c>
      <c r="J1074" s="87" t="s">
        <v>315</v>
      </c>
      <c r="K1074" s="87" t="s">
        <v>3672</v>
      </c>
      <c r="L1074" s="87" t="s">
        <v>7984</v>
      </c>
      <c r="M1074" s="56" t="s">
        <v>6669</v>
      </c>
      <c r="N1074" s="87" t="s">
        <v>29</v>
      </c>
      <c r="O1074" s="56" t="s">
        <v>6500</v>
      </c>
      <c r="P1074" s="87">
        <v>2019</v>
      </c>
      <c r="Q1074" s="87">
        <v>419419</v>
      </c>
      <c r="R1074" s="87" t="s">
        <v>3751</v>
      </c>
    </row>
    <row r="1075" spans="1:18">
      <c r="A1075" s="87" t="s">
        <v>9729</v>
      </c>
      <c r="B1075" s="87" t="s">
        <v>9730</v>
      </c>
      <c r="C1075" s="87"/>
      <c r="D1075" s="150">
        <v>5974.8</v>
      </c>
      <c r="E1075" s="150">
        <v>-456.39</v>
      </c>
      <c r="F1075" s="150">
        <v>5518.41</v>
      </c>
      <c r="G1075" s="150">
        <v>-41.49</v>
      </c>
      <c r="H1075" s="151">
        <v>43678</v>
      </c>
      <c r="I1075" s="87">
        <v>0</v>
      </c>
      <c r="J1075" s="87" t="s">
        <v>1236</v>
      </c>
      <c r="K1075" s="87" t="s">
        <v>3672</v>
      </c>
      <c r="L1075" s="87" t="s">
        <v>8154</v>
      </c>
      <c r="M1075" s="56" t="s">
        <v>4752</v>
      </c>
      <c r="N1075" s="87" t="s">
        <v>58</v>
      </c>
      <c r="O1075" s="56"/>
      <c r="P1075" s="87">
        <v>2019</v>
      </c>
      <c r="Q1075" s="87" t="s">
        <v>9731</v>
      </c>
      <c r="R1075" s="87" t="s">
        <v>3751</v>
      </c>
    </row>
    <row r="1076" spans="1:18">
      <c r="A1076" s="87" t="s">
        <v>7035</v>
      </c>
      <c r="B1076" s="87" t="s">
        <v>7036</v>
      </c>
      <c r="C1076" s="87" t="s">
        <v>7037</v>
      </c>
      <c r="D1076" s="150">
        <v>2988</v>
      </c>
      <c r="E1076" s="150">
        <v>-249</v>
      </c>
      <c r="F1076" s="150">
        <v>2739</v>
      </c>
      <c r="G1076" s="150">
        <v>-20.75</v>
      </c>
      <c r="H1076" s="151">
        <v>43647</v>
      </c>
      <c r="I1076" s="87">
        <v>0</v>
      </c>
      <c r="J1076" s="87" t="s">
        <v>4042</v>
      </c>
      <c r="K1076" s="87" t="s">
        <v>3672</v>
      </c>
      <c r="L1076" s="87" t="s">
        <v>4043</v>
      </c>
      <c r="M1076" s="56" t="s">
        <v>6933</v>
      </c>
      <c r="N1076" s="87" t="s">
        <v>142</v>
      </c>
      <c r="O1076" s="56" t="s">
        <v>6965</v>
      </c>
      <c r="P1076" s="87">
        <v>2019</v>
      </c>
      <c r="Q1076" s="87">
        <v>1382019</v>
      </c>
      <c r="R1076" s="87" t="s">
        <v>3680</v>
      </c>
    </row>
    <row r="1077" spans="1:18">
      <c r="A1077" s="87" t="s">
        <v>7038</v>
      </c>
      <c r="B1077" s="87" t="s">
        <v>7039</v>
      </c>
      <c r="C1077" s="87" t="s">
        <v>7040</v>
      </c>
      <c r="D1077" s="150">
        <v>42177.599999999999</v>
      </c>
      <c r="E1077" s="150">
        <v>-3514.8</v>
      </c>
      <c r="F1077" s="150">
        <v>38662.800000000003</v>
      </c>
      <c r="G1077" s="150">
        <v>-292.89999999999998</v>
      </c>
      <c r="H1077" s="151">
        <v>43647</v>
      </c>
      <c r="I1077" s="87">
        <v>0</v>
      </c>
      <c r="J1077" s="87" t="s">
        <v>4042</v>
      </c>
      <c r="K1077" s="87" t="s">
        <v>3672</v>
      </c>
      <c r="L1077" s="87" t="s">
        <v>7041</v>
      </c>
      <c r="M1077" s="56" t="s">
        <v>7042</v>
      </c>
      <c r="N1077" s="87" t="s">
        <v>142</v>
      </c>
      <c r="O1077" s="56" t="s">
        <v>7043</v>
      </c>
      <c r="P1077" s="87">
        <v>2019</v>
      </c>
      <c r="Q1077" s="87">
        <v>190100003</v>
      </c>
      <c r="R1077" s="87" t="s">
        <v>3676</v>
      </c>
    </row>
    <row r="1078" spans="1:18">
      <c r="A1078" s="87" t="s">
        <v>7044</v>
      </c>
      <c r="B1078" s="87" t="s">
        <v>437</v>
      </c>
      <c r="C1078" s="87" t="s">
        <v>7045</v>
      </c>
      <c r="D1078" s="150">
        <v>1800</v>
      </c>
      <c r="E1078" s="150">
        <v>-150</v>
      </c>
      <c r="F1078" s="150">
        <v>1650</v>
      </c>
      <c r="G1078" s="150">
        <v>-12.5</v>
      </c>
      <c r="H1078" s="151">
        <v>43647</v>
      </c>
      <c r="I1078" s="87">
        <v>0</v>
      </c>
      <c r="J1078" s="87" t="s">
        <v>401</v>
      </c>
      <c r="K1078" s="87" t="s">
        <v>3672</v>
      </c>
      <c r="L1078" s="87" t="s">
        <v>3745</v>
      </c>
      <c r="M1078" s="56" t="s">
        <v>4788</v>
      </c>
      <c r="N1078" s="87" t="s">
        <v>49</v>
      </c>
      <c r="O1078" s="56" t="s">
        <v>7046</v>
      </c>
      <c r="P1078" s="87">
        <v>2019</v>
      </c>
      <c r="Q1078" s="87">
        <v>20190184</v>
      </c>
      <c r="R1078" s="87" t="s">
        <v>4621</v>
      </c>
    </row>
    <row r="1079" spans="1:18">
      <c r="A1079" s="87" t="s">
        <v>7047</v>
      </c>
      <c r="B1079" s="87" t="s">
        <v>437</v>
      </c>
      <c r="C1079" s="87" t="s">
        <v>7045</v>
      </c>
      <c r="D1079" s="150">
        <v>1800</v>
      </c>
      <c r="E1079" s="150">
        <v>-150</v>
      </c>
      <c r="F1079" s="150">
        <v>1650</v>
      </c>
      <c r="G1079" s="150">
        <v>-12.5</v>
      </c>
      <c r="H1079" s="151">
        <v>43647</v>
      </c>
      <c r="I1079" s="87">
        <v>0</v>
      </c>
      <c r="J1079" s="87" t="s">
        <v>401</v>
      </c>
      <c r="K1079" s="87" t="s">
        <v>3672</v>
      </c>
      <c r="L1079" s="87" t="s">
        <v>3744</v>
      </c>
      <c r="M1079" s="56" t="s">
        <v>4788</v>
      </c>
      <c r="N1079" s="87" t="s">
        <v>49</v>
      </c>
      <c r="O1079" s="56" t="s">
        <v>7048</v>
      </c>
      <c r="P1079" s="87">
        <v>2019</v>
      </c>
      <c r="Q1079" s="87">
        <v>20190184</v>
      </c>
      <c r="R1079" s="87" t="s">
        <v>4621</v>
      </c>
    </row>
    <row r="1080" spans="1:18">
      <c r="A1080" s="87" t="s">
        <v>7068</v>
      </c>
      <c r="B1080" s="87" t="s">
        <v>7069</v>
      </c>
      <c r="C1080" s="87" t="s">
        <v>7070</v>
      </c>
      <c r="D1080" s="150">
        <v>11272.38</v>
      </c>
      <c r="E1080" s="150">
        <v>-939.36</v>
      </c>
      <c r="F1080" s="150">
        <v>10333.02</v>
      </c>
      <c r="G1080" s="150">
        <v>-78.28</v>
      </c>
      <c r="H1080" s="151">
        <v>43647</v>
      </c>
      <c r="I1080" s="87">
        <v>0</v>
      </c>
      <c r="J1080" s="87" t="s">
        <v>944</v>
      </c>
      <c r="K1080" s="87" t="s">
        <v>3672</v>
      </c>
      <c r="L1080" s="87" t="s">
        <v>3962</v>
      </c>
      <c r="M1080" s="56" t="s">
        <v>6968</v>
      </c>
      <c r="N1080" s="87" t="s">
        <v>27</v>
      </c>
      <c r="O1080" s="56" t="s">
        <v>4992</v>
      </c>
      <c r="P1080" s="87">
        <v>2019</v>
      </c>
      <c r="Q1080" s="87" t="s">
        <v>7071</v>
      </c>
      <c r="R1080" s="87" t="s">
        <v>3680</v>
      </c>
    </row>
    <row r="1081" spans="1:18">
      <c r="A1081" s="87" t="s">
        <v>7081</v>
      </c>
      <c r="B1081" s="87" t="s">
        <v>6783</v>
      </c>
      <c r="C1081" s="87" t="s">
        <v>7082</v>
      </c>
      <c r="D1081" s="150">
        <v>2280</v>
      </c>
      <c r="E1081" s="150">
        <v>-189.96</v>
      </c>
      <c r="F1081" s="150">
        <v>2090.04</v>
      </c>
      <c r="G1081" s="150">
        <v>-15.83</v>
      </c>
      <c r="H1081" s="151">
        <v>43647</v>
      </c>
      <c r="I1081" s="87">
        <v>0</v>
      </c>
      <c r="J1081" s="87" t="s">
        <v>1450</v>
      </c>
      <c r="K1081" s="87" t="s">
        <v>3672</v>
      </c>
      <c r="L1081" s="87" t="s">
        <v>3742</v>
      </c>
      <c r="M1081" s="56" t="s">
        <v>6669</v>
      </c>
      <c r="N1081" s="87" t="s">
        <v>92</v>
      </c>
      <c r="O1081" s="56" t="s">
        <v>7083</v>
      </c>
      <c r="P1081" s="87">
        <v>2019</v>
      </c>
      <c r="Q1081" s="87">
        <v>419386</v>
      </c>
      <c r="R1081" s="87" t="s">
        <v>3751</v>
      </c>
    </row>
    <row r="1082" spans="1:18">
      <c r="A1082" s="87" t="s">
        <v>9611</v>
      </c>
      <c r="B1082" s="87" t="s">
        <v>9612</v>
      </c>
      <c r="C1082" s="87" t="s">
        <v>9613</v>
      </c>
      <c r="D1082" s="150">
        <v>3996</v>
      </c>
      <c r="E1082" s="150">
        <v>-333</v>
      </c>
      <c r="F1082" s="150">
        <v>3663</v>
      </c>
      <c r="G1082" s="150">
        <v>-27.75</v>
      </c>
      <c r="H1082" s="151">
        <v>43647</v>
      </c>
      <c r="I1082" s="87">
        <v>0</v>
      </c>
      <c r="J1082" s="87" t="s">
        <v>315</v>
      </c>
      <c r="K1082" s="87" t="s">
        <v>3672</v>
      </c>
      <c r="L1082" s="87" t="s">
        <v>7984</v>
      </c>
      <c r="M1082" s="56" t="s">
        <v>6669</v>
      </c>
      <c r="N1082" s="87" t="s">
        <v>29</v>
      </c>
      <c r="O1082" s="56" t="s">
        <v>9614</v>
      </c>
      <c r="P1082" s="87">
        <v>2019</v>
      </c>
      <c r="Q1082" s="87">
        <v>419188</v>
      </c>
      <c r="R1082" s="87" t="s">
        <v>3751</v>
      </c>
    </row>
    <row r="1083" spans="1:18">
      <c r="A1083" s="87" t="s">
        <v>9622</v>
      </c>
      <c r="B1083" s="87" t="s">
        <v>6788</v>
      </c>
      <c r="C1083" s="87" t="s">
        <v>6820</v>
      </c>
      <c r="D1083" s="150">
        <v>1956</v>
      </c>
      <c r="E1083" s="150">
        <v>-162.96</v>
      </c>
      <c r="F1083" s="150">
        <v>1793.04</v>
      </c>
      <c r="G1083" s="150">
        <v>-13.58</v>
      </c>
      <c r="H1083" s="151">
        <v>43647</v>
      </c>
      <c r="I1083" s="87">
        <v>0</v>
      </c>
      <c r="J1083" s="87" t="s">
        <v>351</v>
      </c>
      <c r="K1083" s="87" t="s">
        <v>3672</v>
      </c>
      <c r="L1083" s="87" t="s">
        <v>8680</v>
      </c>
      <c r="M1083" s="56" t="s">
        <v>5025</v>
      </c>
      <c r="N1083" s="87" t="s">
        <v>31</v>
      </c>
      <c r="O1083" s="56" t="s">
        <v>6150</v>
      </c>
      <c r="P1083" s="87">
        <v>2019</v>
      </c>
      <c r="Q1083" s="87">
        <v>1970064</v>
      </c>
      <c r="R1083" s="87" t="s">
        <v>4359</v>
      </c>
    </row>
    <row r="1084" spans="1:18">
      <c r="A1084" s="87" t="s">
        <v>9624</v>
      </c>
      <c r="B1084" s="87" t="s">
        <v>9625</v>
      </c>
      <c r="C1084" s="87" t="s">
        <v>9626</v>
      </c>
      <c r="D1084" s="150">
        <v>2498.4</v>
      </c>
      <c r="E1084" s="150">
        <v>-208.2</v>
      </c>
      <c r="F1084" s="150">
        <v>2290.1999999999998</v>
      </c>
      <c r="G1084" s="150">
        <v>-17.350000000000001</v>
      </c>
      <c r="H1084" s="151">
        <v>43647</v>
      </c>
      <c r="I1084" s="87">
        <v>0</v>
      </c>
      <c r="J1084" s="87" t="s">
        <v>1180</v>
      </c>
      <c r="K1084" s="87" t="s">
        <v>3672</v>
      </c>
      <c r="L1084" s="87" t="s">
        <v>9627</v>
      </c>
      <c r="M1084" s="56" t="s">
        <v>4855</v>
      </c>
      <c r="N1084" s="87" t="s">
        <v>41</v>
      </c>
      <c r="O1084" s="56" t="s">
        <v>6408</v>
      </c>
      <c r="P1084" s="87">
        <v>2019</v>
      </c>
      <c r="Q1084" s="87">
        <v>119029</v>
      </c>
      <c r="R1084" s="87" t="s">
        <v>4359</v>
      </c>
    </row>
    <row r="1085" spans="1:18">
      <c r="A1085" s="87" t="s">
        <v>9628</v>
      </c>
      <c r="B1085" s="87" t="s">
        <v>9625</v>
      </c>
      <c r="C1085" s="87" t="s">
        <v>9629</v>
      </c>
      <c r="D1085" s="150">
        <v>2498.4</v>
      </c>
      <c r="E1085" s="150">
        <v>-208.2</v>
      </c>
      <c r="F1085" s="150">
        <v>2290.1999999999998</v>
      </c>
      <c r="G1085" s="150">
        <v>-17.350000000000001</v>
      </c>
      <c r="H1085" s="151">
        <v>43647</v>
      </c>
      <c r="I1085" s="87">
        <v>0</v>
      </c>
      <c r="J1085" s="87" t="s">
        <v>1180</v>
      </c>
      <c r="K1085" s="87" t="s">
        <v>3672</v>
      </c>
      <c r="L1085" s="87" t="s">
        <v>9627</v>
      </c>
      <c r="M1085" s="56" t="s">
        <v>4855</v>
      </c>
      <c r="N1085" s="87" t="s">
        <v>41</v>
      </c>
      <c r="O1085" s="56" t="s">
        <v>9105</v>
      </c>
      <c r="P1085" s="87">
        <v>2019</v>
      </c>
      <c r="Q1085" s="87">
        <v>119029</v>
      </c>
      <c r="R1085" s="87" t="s">
        <v>4359</v>
      </c>
    </row>
    <row r="1086" spans="1:18">
      <c r="A1086" s="87" t="s">
        <v>9630</v>
      </c>
      <c r="B1086" s="87" t="s">
        <v>9625</v>
      </c>
      <c r="C1086" s="87" t="s">
        <v>9108</v>
      </c>
      <c r="D1086" s="150">
        <v>2649.6</v>
      </c>
      <c r="E1086" s="150">
        <v>-220.8</v>
      </c>
      <c r="F1086" s="150">
        <v>2428.8000000000002</v>
      </c>
      <c r="G1086" s="150">
        <v>-18.399999999999999</v>
      </c>
      <c r="H1086" s="151">
        <v>43647</v>
      </c>
      <c r="I1086" s="87">
        <v>0</v>
      </c>
      <c r="J1086" s="87" t="s">
        <v>1180</v>
      </c>
      <c r="K1086" s="87" t="s">
        <v>3672</v>
      </c>
      <c r="L1086" s="87" t="s">
        <v>9627</v>
      </c>
      <c r="M1086" s="56" t="s">
        <v>4855</v>
      </c>
      <c r="N1086" s="87" t="s">
        <v>41</v>
      </c>
      <c r="O1086" s="56" t="s">
        <v>6408</v>
      </c>
      <c r="P1086" s="87">
        <v>2019</v>
      </c>
      <c r="Q1086" s="87">
        <v>119030</v>
      </c>
      <c r="R1086" s="87" t="s">
        <v>4359</v>
      </c>
    </row>
    <row r="1087" spans="1:18">
      <c r="A1087" s="87" t="s">
        <v>9631</v>
      </c>
      <c r="B1087" s="87" t="s">
        <v>9625</v>
      </c>
      <c r="C1087" s="87" t="s">
        <v>9108</v>
      </c>
      <c r="D1087" s="150">
        <v>2649.6</v>
      </c>
      <c r="E1087" s="150">
        <v>-220.8</v>
      </c>
      <c r="F1087" s="150">
        <v>2428.8000000000002</v>
      </c>
      <c r="G1087" s="150">
        <v>-18.399999999999999</v>
      </c>
      <c r="H1087" s="151">
        <v>43647</v>
      </c>
      <c r="I1087" s="87">
        <v>0</v>
      </c>
      <c r="J1087" s="87" t="s">
        <v>1180</v>
      </c>
      <c r="K1087" s="87" t="s">
        <v>3672</v>
      </c>
      <c r="L1087" s="87" t="s">
        <v>9627</v>
      </c>
      <c r="M1087" s="56" t="s">
        <v>4855</v>
      </c>
      <c r="N1087" s="87" t="s">
        <v>41</v>
      </c>
      <c r="O1087" s="56" t="s">
        <v>9632</v>
      </c>
      <c r="P1087" s="87">
        <v>2019</v>
      </c>
      <c r="Q1087" s="87">
        <v>119030</v>
      </c>
      <c r="R1087" s="87" t="s">
        <v>4359</v>
      </c>
    </row>
    <row r="1088" spans="1:18">
      <c r="A1088" s="87" t="s">
        <v>9644</v>
      </c>
      <c r="B1088" s="87" t="s">
        <v>9645</v>
      </c>
      <c r="C1088" s="87" t="s">
        <v>6996</v>
      </c>
      <c r="D1088" s="150">
        <v>4052.4</v>
      </c>
      <c r="E1088" s="150">
        <v>-337.68</v>
      </c>
      <c r="F1088" s="150">
        <v>3714.72</v>
      </c>
      <c r="G1088" s="150">
        <v>-28.14</v>
      </c>
      <c r="H1088" s="151">
        <v>43647</v>
      </c>
      <c r="I1088" s="87">
        <v>0</v>
      </c>
      <c r="J1088" s="87" t="s">
        <v>1180</v>
      </c>
      <c r="K1088" s="87" t="s">
        <v>3672</v>
      </c>
      <c r="L1088" s="87" t="s">
        <v>9627</v>
      </c>
      <c r="M1088" s="56" t="s">
        <v>4855</v>
      </c>
      <c r="N1088" s="87" t="s">
        <v>41</v>
      </c>
      <c r="O1088" s="56" t="s">
        <v>9646</v>
      </c>
      <c r="P1088" s="87">
        <v>2018</v>
      </c>
      <c r="Q1088" s="87">
        <v>119037</v>
      </c>
      <c r="R1088" s="87" t="s">
        <v>4359</v>
      </c>
    </row>
    <row r="1089" spans="1:18">
      <c r="A1089" s="87" t="s">
        <v>9666</v>
      </c>
      <c r="B1089" s="87" t="s">
        <v>9667</v>
      </c>
      <c r="C1089" s="87" t="s">
        <v>9668</v>
      </c>
      <c r="D1089" s="150">
        <v>3996</v>
      </c>
      <c r="E1089" s="150">
        <v>-333</v>
      </c>
      <c r="F1089" s="150">
        <v>3663</v>
      </c>
      <c r="G1089" s="150">
        <v>-27.75</v>
      </c>
      <c r="H1089" s="151">
        <v>43647</v>
      </c>
      <c r="I1089" s="87">
        <v>0</v>
      </c>
      <c r="J1089" s="87" t="s">
        <v>315</v>
      </c>
      <c r="K1089" s="87" t="s">
        <v>3672</v>
      </c>
      <c r="L1089" s="87" t="s">
        <v>7984</v>
      </c>
      <c r="M1089" s="56" t="s">
        <v>6669</v>
      </c>
      <c r="N1089" s="87" t="s">
        <v>29</v>
      </c>
      <c r="O1089" s="56" t="s">
        <v>4714</v>
      </c>
      <c r="P1089" s="87">
        <v>2019</v>
      </c>
      <c r="Q1089" s="87">
        <v>419308</v>
      </c>
      <c r="R1089" s="87" t="s">
        <v>3751</v>
      </c>
    </row>
    <row r="1090" spans="1:18">
      <c r="A1090" s="87" t="s">
        <v>7049</v>
      </c>
      <c r="B1090" s="87" t="s">
        <v>7050</v>
      </c>
      <c r="C1090" s="87" t="s">
        <v>7051</v>
      </c>
      <c r="D1090" s="150">
        <v>4470</v>
      </c>
      <c r="E1090" s="150">
        <v>-434.56</v>
      </c>
      <c r="F1090" s="150">
        <v>4035.44</v>
      </c>
      <c r="G1090" s="150">
        <v>-31.04</v>
      </c>
      <c r="H1090" s="151">
        <v>43586</v>
      </c>
      <c r="I1090" s="87">
        <v>0</v>
      </c>
      <c r="J1090" s="87" t="s">
        <v>1610</v>
      </c>
      <c r="K1090" s="87" t="s">
        <v>3672</v>
      </c>
      <c r="L1090" s="87" t="s">
        <v>3920</v>
      </c>
      <c r="M1090" s="56" t="s">
        <v>6419</v>
      </c>
      <c r="N1090" s="87" t="s">
        <v>166</v>
      </c>
      <c r="O1090" s="56" t="s">
        <v>7052</v>
      </c>
      <c r="P1090" s="87">
        <v>2019</v>
      </c>
      <c r="Q1090" s="87">
        <v>190102</v>
      </c>
      <c r="R1090" s="87" t="s">
        <v>3680</v>
      </c>
    </row>
    <row r="1091" spans="1:18">
      <c r="A1091" s="87" t="s">
        <v>7053</v>
      </c>
      <c r="B1091" s="87" t="s">
        <v>7050</v>
      </c>
      <c r="C1091" s="87" t="s">
        <v>7051</v>
      </c>
      <c r="D1091" s="150">
        <v>4470</v>
      </c>
      <c r="E1091" s="150">
        <v>-434.56</v>
      </c>
      <c r="F1091" s="150">
        <v>4035.44</v>
      </c>
      <c r="G1091" s="150">
        <v>-31.04</v>
      </c>
      <c r="H1091" s="151">
        <v>43586</v>
      </c>
      <c r="I1091" s="87">
        <v>0</v>
      </c>
      <c r="J1091" s="87" t="s">
        <v>1610</v>
      </c>
      <c r="K1091" s="87" t="s">
        <v>3672</v>
      </c>
      <c r="L1091" s="87" t="s">
        <v>3920</v>
      </c>
      <c r="M1091" s="56" t="s">
        <v>6419</v>
      </c>
      <c r="N1091" s="87" t="s">
        <v>166</v>
      </c>
      <c r="O1091" s="56" t="s">
        <v>7052</v>
      </c>
      <c r="P1091" s="87">
        <v>2019</v>
      </c>
      <c r="Q1091" s="87">
        <v>190185</v>
      </c>
      <c r="R1091" s="87" t="s">
        <v>3680</v>
      </c>
    </row>
    <row r="1092" spans="1:18">
      <c r="A1092" s="87" t="s">
        <v>9132</v>
      </c>
      <c r="B1092" s="87" t="s">
        <v>9133</v>
      </c>
      <c r="C1092" s="87" t="s">
        <v>9134</v>
      </c>
      <c r="D1092" s="150">
        <v>17976</v>
      </c>
      <c r="E1092" s="150">
        <v>-1747.62</v>
      </c>
      <c r="F1092" s="150">
        <v>16228.38</v>
      </c>
      <c r="G1092" s="150">
        <v>-124.83</v>
      </c>
      <c r="H1092" s="151">
        <v>43586</v>
      </c>
      <c r="I1092" s="87">
        <v>0</v>
      </c>
      <c r="J1092" s="87" t="s">
        <v>615</v>
      </c>
      <c r="K1092" s="87" t="s">
        <v>3672</v>
      </c>
      <c r="L1092" s="87" t="s">
        <v>8516</v>
      </c>
      <c r="M1092" s="56" t="s">
        <v>6419</v>
      </c>
      <c r="N1092" s="87" t="s">
        <v>128</v>
      </c>
      <c r="O1092" s="56" t="s">
        <v>9135</v>
      </c>
      <c r="P1092" s="87">
        <v>2019</v>
      </c>
      <c r="Q1092" s="87">
        <v>180849</v>
      </c>
      <c r="R1092" s="87" t="s">
        <v>3680</v>
      </c>
    </row>
    <row r="1093" spans="1:18">
      <c r="A1093" s="87" t="s">
        <v>9129</v>
      </c>
      <c r="B1093" s="87" t="s">
        <v>341</v>
      </c>
      <c r="C1093" s="87" t="s">
        <v>9130</v>
      </c>
      <c r="D1093" s="150">
        <v>22258.799999999999</v>
      </c>
      <c r="E1093" s="150">
        <v>-1934.64</v>
      </c>
      <c r="F1093" s="150">
        <v>20324.16</v>
      </c>
      <c r="G1093" s="150">
        <v>-157.55000000000001</v>
      </c>
      <c r="H1093" s="151">
        <v>43556</v>
      </c>
      <c r="I1093" s="87">
        <v>0</v>
      </c>
      <c r="J1093" s="87" t="s">
        <v>416</v>
      </c>
      <c r="K1093" s="87" t="s">
        <v>3672</v>
      </c>
      <c r="L1093" s="87" t="s">
        <v>6153</v>
      </c>
      <c r="M1093" s="56" t="s">
        <v>6879</v>
      </c>
      <c r="N1093" s="87" t="s">
        <v>111</v>
      </c>
      <c r="O1093" s="56" t="s">
        <v>9131</v>
      </c>
      <c r="P1093" s="87">
        <v>2019</v>
      </c>
      <c r="Q1093" s="87">
        <v>190040</v>
      </c>
      <c r="R1093" s="87" t="s">
        <v>3751</v>
      </c>
    </row>
    <row r="1094" spans="1:18">
      <c r="A1094" s="87" t="s">
        <v>7002</v>
      </c>
      <c r="B1094" s="87" t="s">
        <v>7003</v>
      </c>
      <c r="C1094" s="87" t="s">
        <v>7004</v>
      </c>
      <c r="D1094" s="150">
        <v>155976</v>
      </c>
      <c r="E1094" s="150">
        <v>-17330.72</v>
      </c>
      <c r="F1094" s="150">
        <v>138645.28</v>
      </c>
      <c r="G1094" s="150">
        <v>-1083.17</v>
      </c>
      <c r="H1094" s="151">
        <v>43525</v>
      </c>
      <c r="I1094" s="87">
        <v>0</v>
      </c>
      <c r="J1094" s="87" t="s">
        <v>1879</v>
      </c>
      <c r="K1094" s="87" t="s">
        <v>3672</v>
      </c>
      <c r="L1094" s="87" t="s">
        <v>3686</v>
      </c>
      <c r="M1094" s="56" t="s">
        <v>6835</v>
      </c>
      <c r="N1094" s="87" t="s">
        <v>101</v>
      </c>
      <c r="O1094" s="56" t="s">
        <v>7005</v>
      </c>
      <c r="P1094" s="87">
        <v>2018</v>
      </c>
      <c r="Q1094" s="87">
        <v>618510</v>
      </c>
      <c r="R1094" s="87" t="s">
        <v>3680</v>
      </c>
    </row>
    <row r="1095" spans="1:18">
      <c r="A1095" s="87" t="s">
        <v>9059</v>
      </c>
      <c r="B1095" s="87" t="s">
        <v>9060</v>
      </c>
      <c r="C1095" s="87" t="s">
        <v>9061</v>
      </c>
      <c r="D1095" s="150">
        <v>81354</v>
      </c>
      <c r="E1095" s="150">
        <v>-9039.36</v>
      </c>
      <c r="F1095" s="150">
        <v>72314.64</v>
      </c>
      <c r="G1095" s="150">
        <v>-564.96</v>
      </c>
      <c r="H1095" s="151">
        <v>43525</v>
      </c>
      <c r="I1095" s="87">
        <v>0</v>
      </c>
      <c r="J1095" s="87" t="s">
        <v>8490</v>
      </c>
      <c r="K1095" s="87" t="s">
        <v>3672</v>
      </c>
      <c r="L1095" s="87" t="s">
        <v>8491</v>
      </c>
      <c r="M1095" s="56" t="s">
        <v>4855</v>
      </c>
      <c r="N1095" s="87" t="s">
        <v>65</v>
      </c>
      <c r="O1095" s="56" t="s">
        <v>9062</v>
      </c>
      <c r="P1095" s="87">
        <v>2017</v>
      </c>
      <c r="Q1095" s="87">
        <v>118036</v>
      </c>
      <c r="R1095" s="87" t="s">
        <v>3680</v>
      </c>
    </row>
    <row r="1096" spans="1:18">
      <c r="A1096" s="87" t="s">
        <v>9121</v>
      </c>
      <c r="B1096" s="87" t="s">
        <v>9122</v>
      </c>
      <c r="C1096" s="87" t="s">
        <v>6832</v>
      </c>
      <c r="D1096" s="150">
        <v>1801.2</v>
      </c>
      <c r="E1096" s="150">
        <v>-200.16</v>
      </c>
      <c r="F1096" s="150">
        <v>1601.04</v>
      </c>
      <c r="G1096" s="150">
        <v>-12.51</v>
      </c>
      <c r="H1096" s="151">
        <v>43525</v>
      </c>
      <c r="I1096" s="87">
        <v>0</v>
      </c>
      <c r="J1096" s="87" t="s">
        <v>493</v>
      </c>
      <c r="K1096" s="87" t="s">
        <v>3672</v>
      </c>
      <c r="L1096" s="87" t="s">
        <v>5337</v>
      </c>
      <c r="M1096" s="56" t="s">
        <v>5320</v>
      </c>
      <c r="N1096" s="87" t="s">
        <v>55</v>
      </c>
      <c r="O1096" s="56" t="s">
        <v>9123</v>
      </c>
      <c r="P1096" s="87">
        <v>2013</v>
      </c>
      <c r="Q1096" s="87">
        <v>70000100</v>
      </c>
      <c r="R1096" s="87" t="s">
        <v>3780</v>
      </c>
    </row>
    <row r="1097" spans="1:18">
      <c r="A1097" s="87" t="s">
        <v>9124</v>
      </c>
      <c r="B1097" s="87" t="s">
        <v>6732</v>
      </c>
      <c r="C1097" s="87" t="s">
        <v>9125</v>
      </c>
      <c r="D1097" s="150">
        <v>5988</v>
      </c>
      <c r="E1097" s="150">
        <v>-665.28</v>
      </c>
      <c r="F1097" s="150">
        <v>5322.72</v>
      </c>
      <c r="G1097" s="150">
        <v>-41.58</v>
      </c>
      <c r="H1097" s="151">
        <v>43525</v>
      </c>
      <c r="I1097" s="87">
        <v>0</v>
      </c>
      <c r="J1097" s="87" t="s">
        <v>351</v>
      </c>
      <c r="K1097" s="87" t="s">
        <v>3672</v>
      </c>
      <c r="L1097" s="87" t="s">
        <v>7742</v>
      </c>
      <c r="M1097" s="56" t="s">
        <v>6933</v>
      </c>
      <c r="N1097" s="87" t="s">
        <v>31</v>
      </c>
      <c r="O1097" s="56" t="s">
        <v>9126</v>
      </c>
      <c r="P1097" s="87">
        <v>2018</v>
      </c>
      <c r="Q1097" s="87">
        <v>12072018</v>
      </c>
      <c r="R1097" s="87" t="s">
        <v>4621</v>
      </c>
    </row>
    <row r="1098" spans="1:18">
      <c r="A1098" s="87" t="s">
        <v>9127</v>
      </c>
      <c r="B1098" s="87" t="s">
        <v>8778</v>
      </c>
      <c r="C1098" s="87" t="s">
        <v>8779</v>
      </c>
      <c r="D1098" s="150">
        <v>8060.4</v>
      </c>
      <c r="E1098" s="150">
        <v>-895.6</v>
      </c>
      <c r="F1098" s="150">
        <v>7164.8</v>
      </c>
      <c r="G1098" s="150">
        <v>-55.97</v>
      </c>
      <c r="H1098" s="151">
        <v>43525</v>
      </c>
      <c r="I1098" s="87">
        <v>0</v>
      </c>
      <c r="J1098" s="87" t="s">
        <v>866</v>
      </c>
      <c r="K1098" s="87" t="s">
        <v>3672</v>
      </c>
      <c r="L1098" s="87" t="s">
        <v>3917</v>
      </c>
      <c r="M1098" s="56" t="s">
        <v>6618</v>
      </c>
      <c r="N1098" s="87" t="s">
        <v>124</v>
      </c>
      <c r="O1098" s="56" t="s">
        <v>9128</v>
      </c>
      <c r="P1098" s="87">
        <v>2018</v>
      </c>
      <c r="Q1098" s="87">
        <v>2190394</v>
      </c>
      <c r="R1098" s="87" t="s">
        <v>3676</v>
      </c>
    </row>
    <row r="1099" spans="1:18">
      <c r="A1099" s="87" t="s">
        <v>7014</v>
      </c>
      <c r="B1099" s="87" t="s">
        <v>4815</v>
      </c>
      <c r="C1099" s="87" t="s">
        <v>7015</v>
      </c>
      <c r="D1099" s="150">
        <v>1836.56</v>
      </c>
      <c r="E1099" s="150">
        <v>-216.75</v>
      </c>
      <c r="F1099" s="150">
        <v>1619.81</v>
      </c>
      <c r="G1099" s="150">
        <v>-12.75</v>
      </c>
      <c r="H1099" s="151">
        <v>43497</v>
      </c>
      <c r="I1099" s="87">
        <v>0</v>
      </c>
      <c r="J1099" s="87" t="s">
        <v>944</v>
      </c>
      <c r="K1099" s="87" t="s">
        <v>3672</v>
      </c>
      <c r="L1099" s="87" t="s">
        <v>3962</v>
      </c>
      <c r="M1099" s="56" t="s">
        <v>6968</v>
      </c>
      <c r="N1099" s="87" t="s">
        <v>27</v>
      </c>
      <c r="O1099" s="56" t="s">
        <v>7016</v>
      </c>
      <c r="P1099" s="87">
        <v>2018</v>
      </c>
      <c r="Q1099" s="87" t="s">
        <v>7017</v>
      </c>
      <c r="R1099" s="87" t="s">
        <v>3680</v>
      </c>
    </row>
    <row r="1100" spans="1:18">
      <c r="A1100" s="87" t="s">
        <v>7018</v>
      </c>
      <c r="B1100" s="87" t="s">
        <v>7019</v>
      </c>
      <c r="C1100" s="87" t="s">
        <v>232</v>
      </c>
      <c r="D1100" s="150">
        <v>4992</v>
      </c>
      <c r="E1100" s="150">
        <v>-589.39</v>
      </c>
      <c r="F1100" s="150">
        <v>4402.6099999999997</v>
      </c>
      <c r="G1100" s="150">
        <v>-34.67</v>
      </c>
      <c r="H1100" s="151">
        <v>43497</v>
      </c>
      <c r="I1100" s="87">
        <v>0</v>
      </c>
      <c r="J1100" s="87" t="s">
        <v>944</v>
      </c>
      <c r="K1100" s="87" t="s">
        <v>3672</v>
      </c>
      <c r="L1100" s="87" t="s">
        <v>3962</v>
      </c>
      <c r="M1100" s="56" t="s">
        <v>6968</v>
      </c>
      <c r="N1100" s="87" t="s">
        <v>27</v>
      </c>
      <c r="O1100" s="56" t="s">
        <v>7020</v>
      </c>
      <c r="P1100" s="87">
        <v>2018</v>
      </c>
      <c r="Q1100" s="87" t="s">
        <v>7021</v>
      </c>
      <c r="R1100" s="87" t="s">
        <v>3680</v>
      </c>
    </row>
    <row r="1101" spans="1:18">
      <c r="A1101" s="87" t="s">
        <v>7022</v>
      </c>
      <c r="B1101" s="87" t="s">
        <v>6908</v>
      </c>
      <c r="C1101" s="87" t="s">
        <v>6402</v>
      </c>
      <c r="D1101" s="150">
        <v>1891.2</v>
      </c>
      <c r="E1101" s="150">
        <v>-223.21</v>
      </c>
      <c r="F1101" s="150">
        <v>1667.99</v>
      </c>
      <c r="G1101" s="150">
        <v>-13.13</v>
      </c>
      <c r="H1101" s="151">
        <v>43497</v>
      </c>
      <c r="I1101" s="87">
        <v>0</v>
      </c>
      <c r="J1101" s="87" t="s">
        <v>4529</v>
      </c>
      <c r="K1101" s="87" t="s">
        <v>3672</v>
      </c>
      <c r="L1101" s="87" t="s">
        <v>4530</v>
      </c>
      <c r="M1101" s="56" t="s">
        <v>4855</v>
      </c>
      <c r="N1101" s="87" t="s">
        <v>4531</v>
      </c>
      <c r="O1101" s="56" t="s">
        <v>5897</v>
      </c>
      <c r="P1101" s="87">
        <v>2018</v>
      </c>
      <c r="Q1101" s="87">
        <v>118035</v>
      </c>
      <c r="R1101" s="87" t="s">
        <v>4359</v>
      </c>
    </row>
    <row r="1102" spans="1:18">
      <c r="A1102" s="87" t="s">
        <v>7031</v>
      </c>
      <c r="B1102" s="87" t="s">
        <v>7032</v>
      </c>
      <c r="C1102" s="87" t="s">
        <v>7033</v>
      </c>
      <c r="D1102" s="150">
        <v>1984.8</v>
      </c>
      <c r="E1102" s="150">
        <v>-234.26</v>
      </c>
      <c r="F1102" s="150">
        <v>1750.54</v>
      </c>
      <c r="G1102" s="150">
        <v>-13.78</v>
      </c>
      <c r="H1102" s="151">
        <v>43497</v>
      </c>
      <c r="I1102" s="87">
        <v>0</v>
      </c>
      <c r="J1102" s="87" t="s">
        <v>387</v>
      </c>
      <c r="K1102" s="87" t="s">
        <v>3672</v>
      </c>
      <c r="L1102" s="87" t="s">
        <v>3884</v>
      </c>
      <c r="M1102" s="56" t="s">
        <v>4855</v>
      </c>
      <c r="N1102" s="87" t="s">
        <v>61</v>
      </c>
      <c r="O1102" s="56" t="s">
        <v>6408</v>
      </c>
      <c r="P1102" s="87">
        <v>2018</v>
      </c>
      <c r="Q1102" s="87">
        <v>119006</v>
      </c>
      <c r="R1102" s="87" t="s">
        <v>4359</v>
      </c>
    </row>
    <row r="1103" spans="1:18">
      <c r="A1103" s="87" t="s">
        <v>7034</v>
      </c>
      <c r="B1103" s="87" t="s">
        <v>7032</v>
      </c>
      <c r="C1103" s="87" t="s">
        <v>7033</v>
      </c>
      <c r="D1103" s="150">
        <v>2632.8</v>
      </c>
      <c r="E1103" s="150">
        <v>-310.76</v>
      </c>
      <c r="F1103" s="150">
        <v>2322.04</v>
      </c>
      <c r="G1103" s="150">
        <v>-18.28</v>
      </c>
      <c r="H1103" s="151">
        <v>43497</v>
      </c>
      <c r="I1103" s="87">
        <v>0</v>
      </c>
      <c r="J1103" s="87" t="s">
        <v>387</v>
      </c>
      <c r="K1103" s="87" t="s">
        <v>3672</v>
      </c>
      <c r="L1103" s="87" t="s">
        <v>3884</v>
      </c>
      <c r="M1103" s="56" t="s">
        <v>4855</v>
      </c>
      <c r="N1103" s="87" t="s">
        <v>61</v>
      </c>
      <c r="O1103" s="56" t="s">
        <v>6408</v>
      </c>
      <c r="P1103" s="87">
        <v>2018</v>
      </c>
      <c r="Q1103" s="87">
        <v>119006</v>
      </c>
      <c r="R1103" s="87" t="s">
        <v>4359</v>
      </c>
    </row>
    <row r="1104" spans="1:18">
      <c r="A1104" s="87" t="s">
        <v>9082</v>
      </c>
      <c r="B1104" s="87" t="s">
        <v>9083</v>
      </c>
      <c r="C1104" s="87" t="s">
        <v>9084</v>
      </c>
      <c r="D1104" s="150">
        <v>5496</v>
      </c>
      <c r="E1104" s="150">
        <v>-648.89</v>
      </c>
      <c r="F1104" s="150">
        <v>4847.1099999999997</v>
      </c>
      <c r="G1104" s="150">
        <v>-38.17</v>
      </c>
      <c r="H1104" s="151">
        <v>43497</v>
      </c>
      <c r="I1104" s="87">
        <v>0</v>
      </c>
      <c r="J1104" s="87" t="s">
        <v>698</v>
      </c>
      <c r="K1104" s="87" t="s">
        <v>3672</v>
      </c>
      <c r="L1104" s="87" t="s">
        <v>3761</v>
      </c>
      <c r="M1104" s="56" t="s">
        <v>6933</v>
      </c>
      <c r="N1104" s="87" t="s">
        <v>56</v>
      </c>
      <c r="O1104" s="56" t="s">
        <v>9085</v>
      </c>
      <c r="P1104" s="87">
        <v>2018</v>
      </c>
      <c r="Q1104" s="87">
        <v>12062018</v>
      </c>
      <c r="R1104" s="87" t="s">
        <v>4621</v>
      </c>
    </row>
    <row r="1105" spans="1:18">
      <c r="A1105" s="87" t="s">
        <v>9086</v>
      </c>
      <c r="B1105" s="87" t="s">
        <v>9087</v>
      </c>
      <c r="C1105" s="87" t="s">
        <v>9088</v>
      </c>
      <c r="D1105" s="150">
        <v>17895.900000000001</v>
      </c>
      <c r="E1105" s="150">
        <v>-2112.7600000000002</v>
      </c>
      <c r="F1105" s="150">
        <v>15783.14</v>
      </c>
      <c r="G1105" s="150">
        <v>-124.28</v>
      </c>
      <c r="H1105" s="151">
        <v>43497</v>
      </c>
      <c r="I1105" s="87">
        <v>0</v>
      </c>
      <c r="J1105" s="87" t="s">
        <v>351</v>
      </c>
      <c r="K1105" s="87" t="s">
        <v>3672</v>
      </c>
      <c r="L1105" s="87" t="s">
        <v>8222</v>
      </c>
      <c r="M1105" s="56" t="s">
        <v>4803</v>
      </c>
      <c r="N1105" s="87" t="s">
        <v>31</v>
      </c>
      <c r="O1105" s="56" t="s">
        <v>9089</v>
      </c>
      <c r="P1105" s="87">
        <v>2018</v>
      </c>
      <c r="Q1105" s="87">
        <v>20181708</v>
      </c>
      <c r="R1105" s="87" t="s">
        <v>4359</v>
      </c>
    </row>
    <row r="1106" spans="1:18">
      <c r="A1106" s="87" t="s">
        <v>9093</v>
      </c>
      <c r="B1106" s="87" t="s">
        <v>3185</v>
      </c>
      <c r="C1106" s="87" t="s">
        <v>9094</v>
      </c>
      <c r="D1106" s="150">
        <v>5245.2</v>
      </c>
      <c r="E1106" s="150">
        <v>-619.23</v>
      </c>
      <c r="F1106" s="150">
        <v>4625.97</v>
      </c>
      <c r="G1106" s="150">
        <v>-36.43</v>
      </c>
      <c r="H1106" s="151">
        <v>43497</v>
      </c>
      <c r="I1106" s="87">
        <v>0</v>
      </c>
      <c r="J1106" s="87" t="s">
        <v>377</v>
      </c>
      <c r="K1106" s="87" t="s">
        <v>3672</v>
      </c>
      <c r="L1106" s="87" t="s">
        <v>9095</v>
      </c>
      <c r="M1106" s="56" t="s">
        <v>9096</v>
      </c>
      <c r="N1106" s="87" t="s">
        <v>53</v>
      </c>
      <c r="O1106" s="56" t="s">
        <v>9097</v>
      </c>
      <c r="P1106" s="87">
        <v>2018</v>
      </c>
      <c r="Q1106" s="87">
        <v>301802288</v>
      </c>
      <c r="R1106" s="87" t="s">
        <v>3680</v>
      </c>
    </row>
    <row r="1107" spans="1:18">
      <c r="A1107" s="87" t="s">
        <v>9098</v>
      </c>
      <c r="B1107" s="87" t="s">
        <v>9099</v>
      </c>
      <c r="C1107" s="87" t="s">
        <v>9099</v>
      </c>
      <c r="D1107" s="150">
        <v>5188.8</v>
      </c>
      <c r="E1107" s="150">
        <v>-612.51</v>
      </c>
      <c r="F1107" s="150">
        <v>4576.29</v>
      </c>
      <c r="G1107" s="150">
        <v>-36.03</v>
      </c>
      <c r="H1107" s="151">
        <v>43497</v>
      </c>
      <c r="I1107" s="87">
        <v>0</v>
      </c>
      <c r="J1107" s="87" t="s">
        <v>1259</v>
      </c>
      <c r="K1107" s="87" t="s">
        <v>3672</v>
      </c>
      <c r="L1107" s="87" t="s">
        <v>8025</v>
      </c>
      <c r="M1107" s="56" t="s">
        <v>9096</v>
      </c>
      <c r="N1107" s="87" t="s">
        <v>172</v>
      </c>
      <c r="O1107" s="56" t="s">
        <v>9097</v>
      </c>
      <c r="P1107" s="87">
        <v>2018</v>
      </c>
      <c r="Q1107" s="87">
        <v>301802288</v>
      </c>
      <c r="R1107" s="87" t="s">
        <v>3680</v>
      </c>
    </row>
    <row r="1108" spans="1:18">
      <c r="A1108" s="87" t="s">
        <v>9100</v>
      </c>
      <c r="B1108" s="87" t="s">
        <v>3185</v>
      </c>
      <c r="C1108" s="87" t="s">
        <v>9094</v>
      </c>
      <c r="D1108" s="150">
        <v>5245.2</v>
      </c>
      <c r="E1108" s="150">
        <v>-619.23</v>
      </c>
      <c r="F1108" s="150">
        <v>4625.97</v>
      </c>
      <c r="G1108" s="150">
        <v>-36.43</v>
      </c>
      <c r="H1108" s="151">
        <v>43497</v>
      </c>
      <c r="I1108" s="87">
        <v>0</v>
      </c>
      <c r="J1108" s="87" t="s">
        <v>1259</v>
      </c>
      <c r="K1108" s="87" t="s">
        <v>3672</v>
      </c>
      <c r="L1108" s="87" t="s">
        <v>8025</v>
      </c>
      <c r="M1108" s="56" t="s">
        <v>9096</v>
      </c>
      <c r="N1108" s="87" t="s">
        <v>172</v>
      </c>
      <c r="O1108" s="56" t="s">
        <v>9097</v>
      </c>
      <c r="P1108" s="87">
        <v>2018</v>
      </c>
      <c r="Q1108" s="87">
        <v>301802289</v>
      </c>
      <c r="R1108" s="87" t="s">
        <v>3680</v>
      </c>
    </row>
    <row r="1109" spans="1:18">
      <c r="A1109" s="87" t="s">
        <v>9101</v>
      </c>
      <c r="B1109" s="87" t="s">
        <v>9099</v>
      </c>
      <c r="C1109" s="87" t="s">
        <v>9102</v>
      </c>
      <c r="D1109" s="150">
        <v>5188.8</v>
      </c>
      <c r="E1109" s="150">
        <v>-612.51</v>
      </c>
      <c r="F1109" s="150">
        <v>4576.29</v>
      </c>
      <c r="G1109" s="150">
        <v>-36.03</v>
      </c>
      <c r="H1109" s="151">
        <v>43497</v>
      </c>
      <c r="I1109" s="87">
        <v>0</v>
      </c>
      <c r="J1109" s="87" t="s">
        <v>377</v>
      </c>
      <c r="K1109" s="87" t="s">
        <v>3672</v>
      </c>
      <c r="L1109" s="87" t="s">
        <v>9095</v>
      </c>
      <c r="M1109" s="56" t="s">
        <v>9096</v>
      </c>
      <c r="N1109" s="87" t="s">
        <v>53</v>
      </c>
      <c r="O1109" s="56" t="s">
        <v>9097</v>
      </c>
      <c r="P1109" s="87">
        <v>2018</v>
      </c>
      <c r="Q1109" s="87">
        <v>301802289</v>
      </c>
      <c r="R1109" s="87" t="s">
        <v>3680</v>
      </c>
    </row>
    <row r="1110" spans="1:18">
      <c r="A1110" s="87" t="s">
        <v>9110</v>
      </c>
      <c r="B1110" s="87" t="s">
        <v>437</v>
      </c>
      <c r="C1110" s="87" t="s">
        <v>7045</v>
      </c>
      <c r="D1110" s="150">
        <v>1800</v>
      </c>
      <c r="E1110" s="150">
        <v>-212.5</v>
      </c>
      <c r="F1110" s="150">
        <v>1587.5</v>
      </c>
      <c r="G1110" s="150">
        <v>-12.5</v>
      </c>
      <c r="H1110" s="151">
        <v>43497</v>
      </c>
      <c r="I1110" s="87">
        <v>0</v>
      </c>
      <c r="J1110" s="87" t="s">
        <v>1424</v>
      </c>
      <c r="K1110" s="87" t="s">
        <v>3672</v>
      </c>
      <c r="L1110" s="87" t="s">
        <v>3757</v>
      </c>
      <c r="M1110" s="56" t="s">
        <v>4788</v>
      </c>
      <c r="N1110" s="87" t="s">
        <v>176</v>
      </c>
      <c r="O1110" s="56" t="s">
        <v>9111</v>
      </c>
      <c r="P1110" s="87">
        <v>2018</v>
      </c>
      <c r="Q1110" s="87"/>
      <c r="R1110" s="87" t="s">
        <v>4621</v>
      </c>
    </row>
    <row r="1111" spans="1:18">
      <c r="A1111" s="87" t="s">
        <v>9112</v>
      </c>
      <c r="B1111" s="87" t="s">
        <v>437</v>
      </c>
      <c r="C1111" s="87" t="s">
        <v>7045</v>
      </c>
      <c r="D1111" s="150">
        <v>1800</v>
      </c>
      <c r="E1111" s="150">
        <v>-212.5</v>
      </c>
      <c r="F1111" s="150">
        <v>1587.5</v>
      </c>
      <c r="G1111" s="150">
        <v>-12.5</v>
      </c>
      <c r="H1111" s="151">
        <v>43497</v>
      </c>
      <c r="I1111" s="87">
        <v>0</v>
      </c>
      <c r="J1111" s="87" t="s">
        <v>1424</v>
      </c>
      <c r="K1111" s="87" t="s">
        <v>3672</v>
      </c>
      <c r="L1111" s="87" t="s">
        <v>3757</v>
      </c>
      <c r="M1111" s="56" t="s">
        <v>4788</v>
      </c>
      <c r="N1111" s="87" t="s">
        <v>176</v>
      </c>
      <c r="O1111" s="56" t="s">
        <v>9111</v>
      </c>
      <c r="P1111" s="87">
        <v>2018</v>
      </c>
      <c r="Q1111" s="87">
        <v>20190010</v>
      </c>
      <c r="R1111" s="87" t="s">
        <v>4621</v>
      </c>
    </row>
    <row r="1112" spans="1:18">
      <c r="A1112" s="87" t="s">
        <v>9113</v>
      </c>
      <c r="B1112" s="87" t="s">
        <v>6954</v>
      </c>
      <c r="C1112" s="87" t="s">
        <v>9114</v>
      </c>
      <c r="D1112" s="150">
        <v>1896</v>
      </c>
      <c r="E1112" s="150">
        <v>-223.89</v>
      </c>
      <c r="F1112" s="150">
        <v>1672.11</v>
      </c>
      <c r="G1112" s="150">
        <v>-13.17</v>
      </c>
      <c r="H1112" s="151">
        <v>43497</v>
      </c>
      <c r="I1112" s="87">
        <v>0</v>
      </c>
      <c r="J1112" s="87" t="s">
        <v>580</v>
      </c>
      <c r="K1112" s="87" t="s">
        <v>3672</v>
      </c>
      <c r="L1112" s="87" t="s">
        <v>4162</v>
      </c>
      <c r="M1112" s="56" t="s">
        <v>6669</v>
      </c>
      <c r="N1112" s="87" t="s">
        <v>36</v>
      </c>
      <c r="O1112" s="56" t="s">
        <v>9115</v>
      </c>
      <c r="P1112" s="87">
        <v>2018</v>
      </c>
      <c r="Q1112" s="87">
        <v>418379</v>
      </c>
      <c r="R1112" s="87" t="s">
        <v>3751</v>
      </c>
    </row>
    <row r="1113" spans="1:18">
      <c r="A1113" s="87" t="s">
        <v>9116</v>
      </c>
      <c r="B1113" s="87" t="s">
        <v>6954</v>
      </c>
      <c r="C1113" s="87" t="s">
        <v>9114</v>
      </c>
      <c r="D1113" s="150">
        <v>1896</v>
      </c>
      <c r="E1113" s="150">
        <v>-223.89</v>
      </c>
      <c r="F1113" s="150">
        <v>1672.11</v>
      </c>
      <c r="G1113" s="150">
        <v>-13.17</v>
      </c>
      <c r="H1113" s="151">
        <v>43497</v>
      </c>
      <c r="I1113" s="87">
        <v>0</v>
      </c>
      <c r="J1113" s="87" t="s">
        <v>580</v>
      </c>
      <c r="K1113" s="87" t="s">
        <v>3672</v>
      </c>
      <c r="L1113" s="87" t="s">
        <v>4162</v>
      </c>
      <c r="M1113" s="56" t="s">
        <v>6669</v>
      </c>
      <c r="N1113" s="87" t="s">
        <v>36</v>
      </c>
      <c r="O1113" s="56" t="s">
        <v>9115</v>
      </c>
      <c r="P1113" s="87">
        <v>2018</v>
      </c>
      <c r="Q1113" s="87">
        <v>418379</v>
      </c>
      <c r="R1113" s="87" t="s">
        <v>3751</v>
      </c>
    </row>
    <row r="1114" spans="1:18">
      <c r="A1114" s="87" t="s">
        <v>9117</v>
      </c>
      <c r="B1114" s="87" t="s">
        <v>2658</v>
      </c>
      <c r="C1114" s="87" t="s">
        <v>9118</v>
      </c>
      <c r="D1114" s="150">
        <v>17590.8</v>
      </c>
      <c r="E1114" s="150">
        <v>-2076.7199999999998</v>
      </c>
      <c r="F1114" s="150">
        <v>15514.08</v>
      </c>
      <c r="G1114" s="150">
        <v>-122.16</v>
      </c>
      <c r="H1114" s="151">
        <v>43497</v>
      </c>
      <c r="I1114" s="87">
        <v>0</v>
      </c>
      <c r="J1114" s="87" t="s">
        <v>315</v>
      </c>
      <c r="K1114" s="87" t="s">
        <v>3672</v>
      </c>
      <c r="L1114" s="87" t="s">
        <v>7984</v>
      </c>
      <c r="M1114" s="56" t="s">
        <v>6968</v>
      </c>
      <c r="N1114" s="87" t="s">
        <v>29</v>
      </c>
      <c r="O1114" s="56" t="s">
        <v>9119</v>
      </c>
      <c r="P1114" s="87">
        <v>2018</v>
      </c>
      <c r="Q1114" s="87" t="s">
        <v>9120</v>
      </c>
      <c r="R1114" s="87" t="s">
        <v>4373</v>
      </c>
    </row>
    <row r="1115" spans="1:18">
      <c r="A1115" s="87" t="s">
        <v>6863</v>
      </c>
      <c r="B1115" s="87" t="s">
        <v>6864</v>
      </c>
      <c r="C1115" s="87" t="s">
        <v>6865</v>
      </c>
      <c r="D1115" s="150">
        <v>3997.2</v>
      </c>
      <c r="E1115" s="150">
        <v>-499.68</v>
      </c>
      <c r="F1115" s="150">
        <v>3497.52</v>
      </c>
      <c r="G1115" s="150">
        <v>-27.76</v>
      </c>
      <c r="H1115" s="151">
        <v>43466</v>
      </c>
      <c r="I1115" s="87">
        <v>0</v>
      </c>
      <c r="J1115" s="87" t="s">
        <v>393</v>
      </c>
      <c r="K1115" s="87" t="s">
        <v>5319</v>
      </c>
      <c r="L1115" s="87" t="s">
        <v>3785</v>
      </c>
      <c r="M1115" s="56" t="s">
        <v>5214</v>
      </c>
      <c r="N1115" s="87" t="s">
        <v>70</v>
      </c>
      <c r="O1115" s="56" t="s">
        <v>6866</v>
      </c>
      <c r="P1115" s="87">
        <v>2016</v>
      </c>
      <c r="Q1115" s="87" t="s">
        <v>5712</v>
      </c>
      <c r="R1115" s="87" t="s">
        <v>3780</v>
      </c>
    </row>
    <row r="1116" spans="1:18">
      <c r="A1116" s="87" t="s">
        <v>6867</v>
      </c>
      <c r="B1116" s="87" t="s">
        <v>6868</v>
      </c>
      <c r="C1116" s="87" t="s">
        <v>6869</v>
      </c>
      <c r="D1116" s="150">
        <v>5472</v>
      </c>
      <c r="E1116" s="150">
        <v>-684</v>
      </c>
      <c r="F1116" s="150">
        <v>4788</v>
      </c>
      <c r="G1116" s="150">
        <v>-38</v>
      </c>
      <c r="H1116" s="151">
        <v>43466</v>
      </c>
      <c r="I1116" s="87">
        <v>0</v>
      </c>
      <c r="J1116" s="87" t="s">
        <v>393</v>
      </c>
      <c r="K1116" s="87" t="s">
        <v>5319</v>
      </c>
      <c r="L1116" s="87" t="s">
        <v>3785</v>
      </c>
      <c r="M1116" s="56" t="s">
        <v>5214</v>
      </c>
      <c r="N1116" s="87" t="s">
        <v>70</v>
      </c>
      <c r="O1116" s="56" t="s">
        <v>6870</v>
      </c>
      <c r="P1116" s="87">
        <v>2016</v>
      </c>
      <c r="Q1116" s="87" t="s">
        <v>5712</v>
      </c>
      <c r="R1116" s="87" t="s">
        <v>3676</v>
      </c>
    </row>
    <row r="1117" spans="1:18">
      <c r="A1117" s="87" t="s">
        <v>6871</v>
      </c>
      <c r="B1117" s="87" t="s">
        <v>6872</v>
      </c>
      <c r="C1117" s="87" t="s">
        <v>6873</v>
      </c>
      <c r="D1117" s="150">
        <v>1821</v>
      </c>
      <c r="E1117" s="150">
        <v>-227.7</v>
      </c>
      <c r="F1117" s="150">
        <v>1593.3</v>
      </c>
      <c r="G1117" s="150">
        <v>-12.65</v>
      </c>
      <c r="H1117" s="151">
        <v>43466</v>
      </c>
      <c r="I1117" s="87">
        <v>0</v>
      </c>
      <c r="J1117" s="87" t="s">
        <v>393</v>
      </c>
      <c r="K1117" s="87" t="s">
        <v>5319</v>
      </c>
      <c r="L1117" s="87" t="s">
        <v>3785</v>
      </c>
      <c r="M1117" s="56" t="s">
        <v>5214</v>
      </c>
      <c r="N1117" s="87" t="s">
        <v>70</v>
      </c>
      <c r="O1117" s="56" t="s">
        <v>6874</v>
      </c>
      <c r="P1117" s="87">
        <v>2017</v>
      </c>
      <c r="Q1117" s="87" t="s">
        <v>5712</v>
      </c>
      <c r="R1117" s="87" t="s">
        <v>6875</v>
      </c>
    </row>
    <row r="1118" spans="1:18">
      <c r="A1118" s="87" t="s">
        <v>6994</v>
      </c>
      <c r="B1118" s="87" t="s">
        <v>6995</v>
      </c>
      <c r="C1118" s="87" t="s">
        <v>6996</v>
      </c>
      <c r="D1118" s="150">
        <v>3922.8</v>
      </c>
      <c r="E1118" s="150">
        <v>-490.32</v>
      </c>
      <c r="F1118" s="150">
        <v>3432.48</v>
      </c>
      <c r="G1118" s="150">
        <v>-27.24</v>
      </c>
      <c r="H1118" s="151">
        <v>43466</v>
      </c>
      <c r="I1118" s="87">
        <v>0</v>
      </c>
      <c r="J1118" s="87" t="s">
        <v>1198</v>
      </c>
      <c r="K1118" s="87" t="s">
        <v>3672</v>
      </c>
      <c r="L1118" s="87" t="s">
        <v>3966</v>
      </c>
      <c r="M1118" s="56" t="s">
        <v>4855</v>
      </c>
      <c r="N1118" s="87" t="s">
        <v>163</v>
      </c>
      <c r="O1118" s="56" t="s">
        <v>5897</v>
      </c>
      <c r="P1118" s="87">
        <v>2018</v>
      </c>
      <c r="Q1118" s="87">
        <v>118053</v>
      </c>
      <c r="R1118" s="87" t="s">
        <v>4359</v>
      </c>
    </row>
    <row r="1119" spans="1:18">
      <c r="A1119" s="87" t="s">
        <v>6998</v>
      </c>
      <c r="B1119" s="87" t="s">
        <v>6999</v>
      </c>
      <c r="C1119" s="87" t="s">
        <v>7000</v>
      </c>
      <c r="D1119" s="150">
        <v>4776</v>
      </c>
      <c r="E1119" s="150">
        <v>-597.05999999999995</v>
      </c>
      <c r="F1119" s="150">
        <v>4178.9399999999996</v>
      </c>
      <c r="G1119" s="150">
        <v>-33.17</v>
      </c>
      <c r="H1119" s="151">
        <v>43466</v>
      </c>
      <c r="I1119" s="87">
        <v>0</v>
      </c>
      <c r="J1119" s="87" t="s">
        <v>1532</v>
      </c>
      <c r="K1119" s="87" t="s">
        <v>3672</v>
      </c>
      <c r="L1119" s="87" t="s">
        <v>3905</v>
      </c>
      <c r="M1119" s="56" t="s">
        <v>6690</v>
      </c>
      <c r="N1119" s="87" t="s">
        <v>83</v>
      </c>
      <c r="O1119" s="56" t="s">
        <v>7001</v>
      </c>
      <c r="P1119" s="87">
        <v>2018</v>
      </c>
      <c r="Q1119" s="87">
        <v>20180812</v>
      </c>
      <c r="R1119" s="87" t="s">
        <v>3683</v>
      </c>
    </row>
    <row r="1120" spans="1:18">
      <c r="A1120" s="87" t="s">
        <v>7006</v>
      </c>
      <c r="B1120" s="87" t="s">
        <v>7007</v>
      </c>
      <c r="C1120" s="87" t="s">
        <v>6402</v>
      </c>
      <c r="D1120" s="150">
        <v>1891.2</v>
      </c>
      <c r="E1120" s="150">
        <v>-236.34</v>
      </c>
      <c r="F1120" s="150">
        <v>1654.86</v>
      </c>
      <c r="G1120" s="150">
        <v>-13.13</v>
      </c>
      <c r="H1120" s="151">
        <v>43466</v>
      </c>
      <c r="I1120" s="87">
        <v>0</v>
      </c>
      <c r="J1120" s="87" t="s">
        <v>919</v>
      </c>
      <c r="K1120" s="87" t="s">
        <v>3672</v>
      </c>
      <c r="L1120" s="87" t="s">
        <v>3823</v>
      </c>
      <c r="M1120" s="56" t="s">
        <v>4855</v>
      </c>
      <c r="N1120" s="87" t="s">
        <v>54</v>
      </c>
      <c r="O1120" s="56" t="s">
        <v>6408</v>
      </c>
      <c r="P1120" s="87">
        <v>2018</v>
      </c>
      <c r="Q1120" s="87">
        <v>118078</v>
      </c>
      <c r="R1120" s="87" t="s">
        <v>4359</v>
      </c>
    </row>
    <row r="1121" spans="1:18">
      <c r="A1121" s="87" t="s">
        <v>7008</v>
      </c>
      <c r="B1121" s="87" t="s">
        <v>7007</v>
      </c>
      <c r="C1121" s="87" t="s">
        <v>6402</v>
      </c>
      <c r="D1121" s="150">
        <v>1891.2</v>
      </c>
      <c r="E1121" s="150">
        <v>-236.34</v>
      </c>
      <c r="F1121" s="150">
        <v>1654.86</v>
      </c>
      <c r="G1121" s="150">
        <v>-13.13</v>
      </c>
      <c r="H1121" s="151">
        <v>43466</v>
      </c>
      <c r="I1121" s="87">
        <v>0</v>
      </c>
      <c r="J1121" s="87" t="s">
        <v>919</v>
      </c>
      <c r="K1121" s="87" t="s">
        <v>3672</v>
      </c>
      <c r="L1121" s="87" t="s">
        <v>3823</v>
      </c>
      <c r="M1121" s="56" t="s">
        <v>4855</v>
      </c>
      <c r="N1121" s="87" t="s">
        <v>54</v>
      </c>
      <c r="O1121" s="56" t="s">
        <v>6408</v>
      </c>
      <c r="P1121" s="87">
        <v>2018</v>
      </c>
      <c r="Q1121" s="87">
        <v>118078</v>
      </c>
      <c r="R1121" s="87" t="s">
        <v>4359</v>
      </c>
    </row>
    <row r="1122" spans="1:18">
      <c r="A1122" s="87" t="s">
        <v>7009</v>
      </c>
      <c r="B1122" s="87" t="s">
        <v>7010</v>
      </c>
      <c r="C1122" s="87" t="s">
        <v>7011</v>
      </c>
      <c r="D1122" s="150">
        <v>17554.79</v>
      </c>
      <c r="E1122" s="150">
        <v>-2194.38</v>
      </c>
      <c r="F1122" s="150">
        <v>15360.41</v>
      </c>
      <c r="G1122" s="150">
        <v>-121.91</v>
      </c>
      <c r="H1122" s="151">
        <v>43466</v>
      </c>
      <c r="I1122" s="87">
        <v>0</v>
      </c>
      <c r="J1122" s="87" t="s">
        <v>1610</v>
      </c>
      <c r="K1122" s="87" t="s">
        <v>3672</v>
      </c>
      <c r="L1122" s="87" t="s">
        <v>3920</v>
      </c>
      <c r="M1122" s="56" t="s">
        <v>6419</v>
      </c>
      <c r="N1122" s="87" t="s">
        <v>166</v>
      </c>
      <c r="O1122" s="56" t="s">
        <v>7012</v>
      </c>
      <c r="P1122" s="87">
        <v>2018</v>
      </c>
      <c r="Q1122" s="87">
        <v>180709</v>
      </c>
      <c r="R1122" s="87" t="s">
        <v>5653</v>
      </c>
    </row>
    <row r="1123" spans="1:18">
      <c r="A1123" s="87" t="s">
        <v>7013</v>
      </c>
      <c r="B1123" s="87" t="s">
        <v>6908</v>
      </c>
      <c r="C1123" s="87" t="s">
        <v>6402</v>
      </c>
      <c r="D1123" s="150">
        <v>1891.2</v>
      </c>
      <c r="E1123" s="150">
        <v>-236.34</v>
      </c>
      <c r="F1123" s="150">
        <v>1654.86</v>
      </c>
      <c r="G1123" s="150">
        <v>-13.13</v>
      </c>
      <c r="H1123" s="151">
        <v>43466</v>
      </c>
      <c r="I1123" s="87">
        <v>0</v>
      </c>
      <c r="J1123" s="87" t="s">
        <v>387</v>
      </c>
      <c r="K1123" s="87" t="s">
        <v>3672</v>
      </c>
      <c r="L1123" s="87" t="s">
        <v>3884</v>
      </c>
      <c r="M1123" s="56" t="s">
        <v>4855</v>
      </c>
      <c r="N1123" s="87" t="s">
        <v>61</v>
      </c>
      <c r="O1123" s="56" t="s">
        <v>5897</v>
      </c>
      <c r="P1123" s="87">
        <v>2018</v>
      </c>
      <c r="Q1123" s="87">
        <v>118074</v>
      </c>
      <c r="R1123" s="87" t="s">
        <v>4359</v>
      </c>
    </row>
    <row r="1124" spans="1:18">
      <c r="A1124" s="87" t="s">
        <v>7023</v>
      </c>
      <c r="B1124" s="87" t="s">
        <v>6995</v>
      </c>
      <c r="C1124" s="87" t="s">
        <v>6996</v>
      </c>
      <c r="D1124" s="150">
        <v>3922.8</v>
      </c>
      <c r="E1124" s="150">
        <v>-490.32</v>
      </c>
      <c r="F1124" s="150">
        <v>3432.48</v>
      </c>
      <c r="G1124" s="150">
        <v>-27.24</v>
      </c>
      <c r="H1124" s="151">
        <v>43466</v>
      </c>
      <c r="I1124" s="87">
        <v>0</v>
      </c>
      <c r="J1124" s="87" t="s">
        <v>1266</v>
      </c>
      <c r="K1124" s="87" t="s">
        <v>3672</v>
      </c>
      <c r="L1124" s="87" t="s">
        <v>3831</v>
      </c>
      <c r="M1124" s="56" t="s">
        <v>4855</v>
      </c>
      <c r="N1124" s="87" t="s">
        <v>91</v>
      </c>
      <c r="O1124" s="56" t="s">
        <v>6408</v>
      </c>
      <c r="P1124" s="87">
        <v>2018</v>
      </c>
      <c r="Q1124" s="87">
        <v>118053</v>
      </c>
      <c r="R1124" s="87" t="s">
        <v>4359</v>
      </c>
    </row>
    <row r="1125" spans="1:18">
      <c r="A1125" s="87" t="s">
        <v>7946</v>
      </c>
      <c r="B1125" s="87" t="s">
        <v>7947</v>
      </c>
      <c r="C1125" s="87" t="s">
        <v>7948</v>
      </c>
      <c r="D1125" s="150">
        <v>4857.6000000000004</v>
      </c>
      <c r="E1125" s="150">
        <v>-607.14</v>
      </c>
      <c r="F1125" s="150">
        <v>4250.46</v>
      </c>
      <c r="G1125" s="150">
        <v>-33.729999999999997</v>
      </c>
      <c r="H1125" s="151">
        <v>43466</v>
      </c>
      <c r="I1125" s="87">
        <v>0</v>
      </c>
      <c r="J1125" s="87" t="s">
        <v>328</v>
      </c>
      <c r="K1125" s="87" t="s">
        <v>3672</v>
      </c>
      <c r="L1125" s="87" t="s">
        <v>4141</v>
      </c>
      <c r="M1125" s="56" t="s">
        <v>5214</v>
      </c>
      <c r="N1125" s="87" t="s">
        <v>35</v>
      </c>
      <c r="O1125" s="56" t="s">
        <v>6861</v>
      </c>
      <c r="P1125" s="87">
        <v>2018</v>
      </c>
      <c r="Q1125" s="87">
        <v>18610110</v>
      </c>
      <c r="R1125" s="87" t="s">
        <v>6862</v>
      </c>
    </row>
    <row r="1126" spans="1:18">
      <c r="A1126" s="87" t="s">
        <v>8944</v>
      </c>
      <c r="B1126" s="87" t="s">
        <v>8945</v>
      </c>
      <c r="C1126" s="87" t="s">
        <v>8946</v>
      </c>
      <c r="D1126" s="150">
        <v>2100</v>
      </c>
      <c r="E1126" s="150">
        <v>-262.44</v>
      </c>
      <c r="F1126" s="150">
        <v>1837.56</v>
      </c>
      <c r="G1126" s="150">
        <v>-14.58</v>
      </c>
      <c r="H1126" s="151">
        <v>43466</v>
      </c>
      <c r="I1126" s="87">
        <v>0</v>
      </c>
      <c r="J1126" s="87" t="s">
        <v>1405</v>
      </c>
      <c r="K1126" s="87" t="s">
        <v>3672</v>
      </c>
      <c r="L1126" s="87" t="s">
        <v>8186</v>
      </c>
      <c r="M1126" s="56" t="s">
        <v>6690</v>
      </c>
      <c r="N1126" s="87" t="s">
        <v>93</v>
      </c>
      <c r="O1126" s="56"/>
      <c r="P1126" s="87">
        <v>0</v>
      </c>
      <c r="Q1126" s="87">
        <v>20180813</v>
      </c>
      <c r="R1126" s="87" t="s">
        <v>4364</v>
      </c>
    </row>
    <row r="1127" spans="1:18">
      <c r="A1127" s="87" t="s">
        <v>8968</v>
      </c>
      <c r="B1127" s="87" t="s">
        <v>8969</v>
      </c>
      <c r="C1127" s="87" t="s">
        <v>6865</v>
      </c>
      <c r="D1127" s="150">
        <v>3997.2</v>
      </c>
      <c r="E1127" s="150">
        <v>-499.68</v>
      </c>
      <c r="F1127" s="150">
        <v>3497.52</v>
      </c>
      <c r="G1127" s="150">
        <v>-27.76</v>
      </c>
      <c r="H1127" s="151">
        <v>43466</v>
      </c>
      <c r="I1127" s="87">
        <v>0</v>
      </c>
      <c r="J1127" s="87" t="s">
        <v>354</v>
      </c>
      <c r="K1127" s="87" t="s">
        <v>5319</v>
      </c>
      <c r="L1127" s="87" t="s">
        <v>3792</v>
      </c>
      <c r="M1127" s="56" t="s">
        <v>5289</v>
      </c>
      <c r="N1127" s="87" t="s">
        <v>96</v>
      </c>
      <c r="O1127" s="56" t="s">
        <v>6866</v>
      </c>
      <c r="P1127" s="87">
        <v>2017</v>
      </c>
      <c r="Q1127" s="87" t="s">
        <v>8970</v>
      </c>
      <c r="R1127" s="87" t="s">
        <v>3780</v>
      </c>
    </row>
    <row r="1128" spans="1:18">
      <c r="A1128" s="87" t="s">
        <v>8971</v>
      </c>
      <c r="B1128" s="87" t="s">
        <v>8972</v>
      </c>
      <c r="C1128" s="87" t="s">
        <v>6865</v>
      </c>
      <c r="D1128" s="150">
        <v>5472</v>
      </c>
      <c r="E1128" s="150">
        <v>-684</v>
      </c>
      <c r="F1128" s="150">
        <v>4788</v>
      </c>
      <c r="G1128" s="150">
        <v>-38</v>
      </c>
      <c r="H1128" s="151">
        <v>43466</v>
      </c>
      <c r="I1128" s="87">
        <v>0</v>
      </c>
      <c r="J1128" s="87" t="s">
        <v>354</v>
      </c>
      <c r="K1128" s="87" t="s">
        <v>5319</v>
      </c>
      <c r="L1128" s="87" t="s">
        <v>3792</v>
      </c>
      <c r="M1128" s="56" t="s">
        <v>5289</v>
      </c>
      <c r="N1128" s="87" t="s">
        <v>96</v>
      </c>
      <c r="O1128" s="56" t="s">
        <v>8956</v>
      </c>
      <c r="P1128" s="87">
        <v>2017</v>
      </c>
      <c r="Q1128" s="87" t="s">
        <v>8973</v>
      </c>
      <c r="R1128" s="87" t="s">
        <v>3780</v>
      </c>
    </row>
    <row r="1129" spans="1:18">
      <c r="A1129" s="87" t="s">
        <v>8974</v>
      </c>
      <c r="B1129" s="87" t="s">
        <v>6872</v>
      </c>
      <c r="C1129" s="87" t="s">
        <v>6873</v>
      </c>
      <c r="D1129" s="150">
        <v>1821</v>
      </c>
      <c r="E1129" s="150">
        <v>-227.7</v>
      </c>
      <c r="F1129" s="150">
        <v>1593.3</v>
      </c>
      <c r="G1129" s="150">
        <v>-12.65</v>
      </c>
      <c r="H1129" s="151">
        <v>43466</v>
      </c>
      <c r="I1129" s="87">
        <v>0</v>
      </c>
      <c r="J1129" s="87" t="s">
        <v>354</v>
      </c>
      <c r="K1129" s="87" t="s">
        <v>5319</v>
      </c>
      <c r="L1129" s="87" t="s">
        <v>3792</v>
      </c>
      <c r="M1129" s="56" t="s">
        <v>5289</v>
      </c>
      <c r="N1129" s="87" t="s">
        <v>96</v>
      </c>
      <c r="O1129" s="56" t="s">
        <v>8975</v>
      </c>
      <c r="P1129" s="87">
        <v>2017</v>
      </c>
      <c r="Q1129" s="87" t="s">
        <v>8296</v>
      </c>
      <c r="R1129" s="87" t="s">
        <v>3780</v>
      </c>
    </row>
    <row r="1130" spans="1:18">
      <c r="A1130" s="87" t="s">
        <v>8978</v>
      </c>
      <c r="B1130" s="87" t="s">
        <v>8945</v>
      </c>
      <c r="C1130" s="87"/>
      <c r="D1130" s="150">
        <v>2100</v>
      </c>
      <c r="E1130" s="150">
        <v>-262.44</v>
      </c>
      <c r="F1130" s="150">
        <v>1837.56</v>
      </c>
      <c r="G1130" s="150">
        <v>-14.58</v>
      </c>
      <c r="H1130" s="151">
        <v>43466</v>
      </c>
      <c r="I1130" s="87">
        <v>0</v>
      </c>
      <c r="J1130" s="87" t="s">
        <v>1405</v>
      </c>
      <c r="K1130" s="87" t="s">
        <v>3672</v>
      </c>
      <c r="L1130" s="87" t="s">
        <v>8186</v>
      </c>
      <c r="M1130" s="56" t="s">
        <v>6690</v>
      </c>
      <c r="N1130" s="87" t="s">
        <v>93</v>
      </c>
      <c r="O1130" s="56"/>
      <c r="P1130" s="87">
        <v>0</v>
      </c>
      <c r="Q1130" s="87"/>
      <c r="R1130" s="87" t="s">
        <v>3676</v>
      </c>
    </row>
    <row r="1131" spans="1:18">
      <c r="A1131" s="87" t="s">
        <v>9055</v>
      </c>
      <c r="B1131" s="87" t="s">
        <v>9056</v>
      </c>
      <c r="C1131" s="87" t="s">
        <v>9057</v>
      </c>
      <c r="D1131" s="150">
        <v>119993.82</v>
      </c>
      <c r="E1131" s="150">
        <v>-14999.22</v>
      </c>
      <c r="F1131" s="150">
        <v>104994.6</v>
      </c>
      <c r="G1131" s="150">
        <v>-833.29</v>
      </c>
      <c r="H1131" s="151">
        <v>43466</v>
      </c>
      <c r="I1131" s="87">
        <v>0</v>
      </c>
      <c r="J1131" s="87" t="s">
        <v>315</v>
      </c>
      <c r="K1131" s="87" t="s">
        <v>3672</v>
      </c>
      <c r="L1131" s="87" t="s">
        <v>7984</v>
      </c>
      <c r="M1131" s="56" t="s">
        <v>7512</v>
      </c>
      <c r="N1131" s="87" t="s">
        <v>29</v>
      </c>
      <c r="O1131" s="56" t="s">
        <v>9058</v>
      </c>
      <c r="P1131" s="87">
        <v>2017</v>
      </c>
      <c r="Q1131" s="87">
        <v>10180424</v>
      </c>
      <c r="R1131" s="87" t="s">
        <v>4457</v>
      </c>
    </row>
    <row r="1132" spans="1:18">
      <c r="A1132" s="87" t="s">
        <v>9103</v>
      </c>
      <c r="B1132" s="87" t="s">
        <v>9104</v>
      </c>
      <c r="C1132" s="87" t="s">
        <v>6402</v>
      </c>
      <c r="D1132" s="150">
        <v>1891.2</v>
      </c>
      <c r="E1132" s="150">
        <v>-236.34</v>
      </c>
      <c r="F1132" s="150">
        <v>1654.86</v>
      </c>
      <c r="G1132" s="150">
        <v>-13.13</v>
      </c>
      <c r="H1132" s="151">
        <v>43466</v>
      </c>
      <c r="I1132" s="87">
        <v>0</v>
      </c>
      <c r="J1132" s="87" t="s">
        <v>416</v>
      </c>
      <c r="K1132" s="87" t="s">
        <v>3672</v>
      </c>
      <c r="L1132" s="87" t="s">
        <v>6153</v>
      </c>
      <c r="M1132" s="56" t="s">
        <v>4855</v>
      </c>
      <c r="N1132" s="87" t="s">
        <v>111</v>
      </c>
      <c r="O1132" s="56" t="s">
        <v>9105</v>
      </c>
      <c r="P1132" s="87">
        <v>2018</v>
      </c>
      <c r="Q1132" s="87">
        <v>118077</v>
      </c>
      <c r="R1132" s="87" t="s">
        <v>4359</v>
      </c>
    </row>
    <row r="1133" spans="1:18">
      <c r="A1133" s="87" t="s">
        <v>9106</v>
      </c>
      <c r="B1133" s="87" t="s">
        <v>9107</v>
      </c>
      <c r="C1133" s="87" t="s">
        <v>9108</v>
      </c>
      <c r="D1133" s="150">
        <v>2498.4</v>
      </c>
      <c r="E1133" s="150">
        <v>-312.3</v>
      </c>
      <c r="F1133" s="150">
        <v>2186.1</v>
      </c>
      <c r="G1133" s="150">
        <v>-17.350000000000001</v>
      </c>
      <c r="H1133" s="151">
        <v>43466</v>
      </c>
      <c r="I1133" s="87">
        <v>0</v>
      </c>
      <c r="J1133" s="87" t="s">
        <v>416</v>
      </c>
      <c r="K1133" s="87" t="s">
        <v>3672</v>
      </c>
      <c r="L1133" s="87" t="s">
        <v>6153</v>
      </c>
      <c r="M1133" s="56" t="s">
        <v>4855</v>
      </c>
      <c r="N1133" s="87" t="s">
        <v>111</v>
      </c>
      <c r="O1133" s="56" t="s">
        <v>9109</v>
      </c>
      <c r="P1133" s="87">
        <v>2018</v>
      </c>
      <c r="Q1133" s="87">
        <v>118077</v>
      </c>
      <c r="R1133" s="87" t="s">
        <v>4359</v>
      </c>
    </row>
    <row r="1134" spans="1:18">
      <c r="A1134" s="87" t="s">
        <v>6885</v>
      </c>
      <c r="B1134" s="87" t="s">
        <v>6886</v>
      </c>
      <c r="C1134" s="87" t="s">
        <v>6887</v>
      </c>
      <c r="D1134" s="150">
        <v>24584.400000000001</v>
      </c>
      <c r="E1134" s="150">
        <v>-3243.78</v>
      </c>
      <c r="F1134" s="150">
        <v>21340.62</v>
      </c>
      <c r="G1134" s="150">
        <v>-170.73</v>
      </c>
      <c r="H1134" s="151">
        <v>43435</v>
      </c>
      <c r="I1134" s="87">
        <v>0</v>
      </c>
      <c r="J1134" s="87" t="s">
        <v>328</v>
      </c>
      <c r="K1134" s="87" t="s">
        <v>3672</v>
      </c>
      <c r="L1134" s="87" t="s">
        <v>4141</v>
      </c>
      <c r="M1134" s="56" t="s">
        <v>5214</v>
      </c>
      <c r="N1134" s="87" t="s">
        <v>35</v>
      </c>
      <c r="O1134" s="56" t="s">
        <v>4905</v>
      </c>
      <c r="P1134" s="87">
        <v>2017</v>
      </c>
      <c r="Q1134" s="87">
        <v>18610065</v>
      </c>
      <c r="R1134" s="87" t="s">
        <v>3676</v>
      </c>
    </row>
    <row r="1135" spans="1:18">
      <c r="A1135" s="87" t="s">
        <v>6948</v>
      </c>
      <c r="B1135" s="87" t="s">
        <v>6949</v>
      </c>
      <c r="C1135" s="87" t="s">
        <v>6810</v>
      </c>
      <c r="D1135" s="150">
        <v>3324</v>
      </c>
      <c r="E1135" s="150">
        <v>-438.52</v>
      </c>
      <c r="F1135" s="150">
        <v>2885.48</v>
      </c>
      <c r="G1135" s="150">
        <v>-23.08</v>
      </c>
      <c r="H1135" s="151">
        <v>43435</v>
      </c>
      <c r="I1135" s="87">
        <v>0</v>
      </c>
      <c r="J1135" s="87" t="s">
        <v>4137</v>
      </c>
      <c r="K1135" s="87" t="s">
        <v>3672</v>
      </c>
      <c r="L1135" s="87" t="s">
        <v>4138</v>
      </c>
      <c r="M1135" s="56" t="s">
        <v>6690</v>
      </c>
      <c r="N1135" s="87" t="s">
        <v>107</v>
      </c>
      <c r="O1135" s="56" t="s">
        <v>6950</v>
      </c>
      <c r="P1135" s="87">
        <v>2018</v>
      </c>
      <c r="Q1135" s="87">
        <v>20180675</v>
      </c>
      <c r="R1135" s="87" t="s">
        <v>3683</v>
      </c>
    </row>
    <row r="1136" spans="1:18">
      <c r="A1136" s="87" t="s">
        <v>6997</v>
      </c>
      <c r="B1136" s="87" t="s">
        <v>6886</v>
      </c>
      <c r="C1136" s="87" t="s">
        <v>6887</v>
      </c>
      <c r="D1136" s="150">
        <v>24584.400000000001</v>
      </c>
      <c r="E1136" s="150">
        <v>-3243.78</v>
      </c>
      <c r="F1136" s="150">
        <v>21340.62</v>
      </c>
      <c r="G1136" s="150">
        <v>-170.73</v>
      </c>
      <c r="H1136" s="151">
        <v>43435</v>
      </c>
      <c r="I1136" s="87">
        <v>0</v>
      </c>
      <c r="J1136" s="87" t="s">
        <v>604</v>
      </c>
      <c r="K1136" s="87" t="s">
        <v>3672</v>
      </c>
      <c r="L1136" s="87" t="s">
        <v>3954</v>
      </c>
      <c r="M1136" s="56" t="s">
        <v>5214</v>
      </c>
      <c r="N1136" s="87" t="s">
        <v>68</v>
      </c>
      <c r="O1136" s="56" t="s">
        <v>4905</v>
      </c>
      <c r="P1136" s="87">
        <v>2017</v>
      </c>
      <c r="Q1136" s="87">
        <v>18610065</v>
      </c>
      <c r="R1136" s="87" t="s">
        <v>3676</v>
      </c>
    </row>
    <row r="1137" spans="1:18">
      <c r="A1137" s="87" t="s">
        <v>9081</v>
      </c>
      <c r="B1137" s="87" t="s">
        <v>6886</v>
      </c>
      <c r="C1137" s="87" t="s">
        <v>6887</v>
      </c>
      <c r="D1137" s="150">
        <v>24584.400000000001</v>
      </c>
      <c r="E1137" s="150">
        <v>-3243.78</v>
      </c>
      <c r="F1137" s="150">
        <v>21340.62</v>
      </c>
      <c r="G1137" s="150">
        <v>-170.73</v>
      </c>
      <c r="H1137" s="151">
        <v>43435</v>
      </c>
      <c r="I1137" s="87">
        <v>0</v>
      </c>
      <c r="J1137" s="87" t="s">
        <v>580</v>
      </c>
      <c r="K1137" s="87" t="s">
        <v>3672</v>
      </c>
      <c r="L1137" s="87" t="s">
        <v>4162</v>
      </c>
      <c r="M1137" s="56" t="s">
        <v>5214</v>
      </c>
      <c r="N1137" s="87" t="s">
        <v>36</v>
      </c>
      <c r="O1137" s="56" t="s">
        <v>4905</v>
      </c>
      <c r="P1137" s="87">
        <v>2017</v>
      </c>
      <c r="Q1137" s="87">
        <v>18610065</v>
      </c>
      <c r="R1137" s="87" t="s">
        <v>3676</v>
      </c>
    </row>
    <row r="1138" spans="1:18">
      <c r="A1138" s="87" t="s">
        <v>6930</v>
      </c>
      <c r="B1138" s="87" t="s">
        <v>6931</v>
      </c>
      <c r="C1138" s="87" t="s">
        <v>6932</v>
      </c>
      <c r="D1138" s="150">
        <v>2100</v>
      </c>
      <c r="E1138" s="150">
        <v>-291.60000000000002</v>
      </c>
      <c r="F1138" s="150">
        <v>1808.4</v>
      </c>
      <c r="G1138" s="150">
        <v>-14.58</v>
      </c>
      <c r="H1138" s="151">
        <v>43405</v>
      </c>
      <c r="I1138" s="87">
        <v>0</v>
      </c>
      <c r="J1138" s="87" t="s">
        <v>944</v>
      </c>
      <c r="K1138" s="87" t="s">
        <v>3672</v>
      </c>
      <c r="L1138" s="87" t="s">
        <v>3962</v>
      </c>
      <c r="M1138" s="56" t="s">
        <v>6933</v>
      </c>
      <c r="N1138" s="87" t="s">
        <v>27</v>
      </c>
      <c r="O1138" s="56" t="s">
        <v>6934</v>
      </c>
      <c r="P1138" s="87">
        <v>2018</v>
      </c>
      <c r="Q1138" s="87">
        <v>6002018</v>
      </c>
      <c r="R1138" s="87" t="s">
        <v>4359</v>
      </c>
    </row>
    <row r="1139" spans="1:18">
      <c r="A1139" s="87" t="s">
        <v>6940</v>
      </c>
      <c r="B1139" s="87" t="s">
        <v>6941</v>
      </c>
      <c r="C1139" s="87" t="s">
        <v>6942</v>
      </c>
      <c r="D1139" s="150">
        <v>4750.8</v>
      </c>
      <c r="E1139" s="150">
        <v>-659.8</v>
      </c>
      <c r="F1139" s="150">
        <v>4091</v>
      </c>
      <c r="G1139" s="150">
        <v>-32.99</v>
      </c>
      <c r="H1139" s="151">
        <v>43405</v>
      </c>
      <c r="I1139" s="87">
        <v>0</v>
      </c>
      <c r="J1139" s="87" t="s">
        <v>604</v>
      </c>
      <c r="K1139" s="87" t="s">
        <v>3672</v>
      </c>
      <c r="L1139" s="87" t="s">
        <v>3954</v>
      </c>
      <c r="M1139" s="56" t="s">
        <v>6943</v>
      </c>
      <c r="N1139" s="87" t="s">
        <v>68</v>
      </c>
      <c r="O1139" s="56" t="s">
        <v>6944</v>
      </c>
      <c r="P1139" s="87">
        <v>2017</v>
      </c>
      <c r="Q1139" s="87">
        <v>91800363</v>
      </c>
      <c r="R1139" s="87" t="s">
        <v>4364</v>
      </c>
    </row>
    <row r="1140" spans="1:18">
      <c r="A1140" s="87" t="s">
        <v>6945</v>
      </c>
      <c r="B1140" s="87" t="s">
        <v>6941</v>
      </c>
      <c r="C1140" s="87" t="s">
        <v>6942</v>
      </c>
      <c r="D1140" s="150">
        <v>4750.8</v>
      </c>
      <c r="E1140" s="150">
        <v>-659.8</v>
      </c>
      <c r="F1140" s="150">
        <v>4091</v>
      </c>
      <c r="G1140" s="150">
        <v>-32.99</v>
      </c>
      <c r="H1140" s="151">
        <v>43405</v>
      </c>
      <c r="I1140" s="87">
        <v>0</v>
      </c>
      <c r="J1140" s="87" t="s">
        <v>604</v>
      </c>
      <c r="K1140" s="87" t="s">
        <v>3672</v>
      </c>
      <c r="L1140" s="87" t="s">
        <v>3954</v>
      </c>
      <c r="M1140" s="56" t="s">
        <v>6943</v>
      </c>
      <c r="N1140" s="87" t="s">
        <v>68</v>
      </c>
      <c r="O1140" s="56" t="s">
        <v>6944</v>
      </c>
      <c r="P1140" s="87">
        <v>2018</v>
      </c>
      <c r="Q1140" s="87">
        <v>9180036</v>
      </c>
      <c r="R1140" s="87" t="s">
        <v>4364</v>
      </c>
    </row>
    <row r="1141" spans="1:18">
      <c r="A1141" s="87" t="s">
        <v>6946</v>
      </c>
      <c r="B1141" s="87" t="s">
        <v>6931</v>
      </c>
      <c r="C1141" s="87" t="s">
        <v>6932</v>
      </c>
      <c r="D1141" s="150">
        <v>2100</v>
      </c>
      <c r="E1141" s="150">
        <v>-291.60000000000002</v>
      </c>
      <c r="F1141" s="150">
        <v>1808.4</v>
      </c>
      <c r="G1141" s="150">
        <v>-14.58</v>
      </c>
      <c r="H1141" s="151">
        <v>43405</v>
      </c>
      <c r="I1141" s="87">
        <v>0</v>
      </c>
      <c r="J1141" s="87" t="s">
        <v>1198</v>
      </c>
      <c r="K1141" s="87" t="s">
        <v>3672</v>
      </c>
      <c r="L1141" s="87" t="s">
        <v>3966</v>
      </c>
      <c r="M1141" s="56" t="s">
        <v>6933</v>
      </c>
      <c r="N1141" s="87" t="s">
        <v>163</v>
      </c>
      <c r="O1141" s="56" t="s">
        <v>6947</v>
      </c>
      <c r="P1141" s="87">
        <v>2018</v>
      </c>
      <c r="Q1141" s="87">
        <v>3502018</v>
      </c>
      <c r="R1141" s="87" t="s">
        <v>4359</v>
      </c>
    </row>
    <row r="1142" spans="1:18">
      <c r="A1142" s="87" t="s">
        <v>6957</v>
      </c>
      <c r="B1142" s="87" t="s">
        <v>6941</v>
      </c>
      <c r="C1142" s="87" t="s">
        <v>6942</v>
      </c>
      <c r="D1142" s="150">
        <v>4750.8</v>
      </c>
      <c r="E1142" s="150">
        <v>-659.8</v>
      </c>
      <c r="F1142" s="150">
        <v>4091</v>
      </c>
      <c r="G1142" s="150">
        <v>-32.99</v>
      </c>
      <c r="H1142" s="151">
        <v>43405</v>
      </c>
      <c r="I1142" s="87">
        <v>0</v>
      </c>
      <c r="J1142" s="87" t="s">
        <v>1198</v>
      </c>
      <c r="K1142" s="87" t="s">
        <v>3672</v>
      </c>
      <c r="L1142" s="87" t="s">
        <v>3966</v>
      </c>
      <c r="M1142" s="56" t="s">
        <v>6943</v>
      </c>
      <c r="N1142" s="87" t="s">
        <v>163</v>
      </c>
      <c r="O1142" s="56" t="s">
        <v>6958</v>
      </c>
      <c r="P1142" s="87">
        <v>2018</v>
      </c>
      <c r="Q1142" s="87">
        <v>9180053</v>
      </c>
      <c r="R1142" s="87" t="s">
        <v>4364</v>
      </c>
    </row>
    <row r="1143" spans="1:18">
      <c r="A1143" s="87" t="s">
        <v>6979</v>
      </c>
      <c r="B1143" s="87" t="s">
        <v>6931</v>
      </c>
      <c r="C1143" s="87" t="s">
        <v>6932</v>
      </c>
      <c r="D1143" s="150">
        <v>2100</v>
      </c>
      <c r="E1143" s="150">
        <v>-291.60000000000002</v>
      </c>
      <c r="F1143" s="150">
        <v>1808.4</v>
      </c>
      <c r="G1143" s="150">
        <v>-14.58</v>
      </c>
      <c r="H1143" s="151">
        <v>43405</v>
      </c>
      <c r="I1143" s="87">
        <v>0</v>
      </c>
      <c r="J1143" s="87" t="s">
        <v>944</v>
      </c>
      <c r="K1143" s="87" t="s">
        <v>3672</v>
      </c>
      <c r="L1143" s="87" t="s">
        <v>3962</v>
      </c>
      <c r="M1143" s="56" t="s">
        <v>6933</v>
      </c>
      <c r="N1143" s="87" t="s">
        <v>27</v>
      </c>
      <c r="O1143" s="56" t="s">
        <v>6980</v>
      </c>
      <c r="P1143" s="87">
        <v>2018</v>
      </c>
      <c r="Q1143" s="87">
        <v>9002018</v>
      </c>
      <c r="R1143" s="87" t="s">
        <v>4359</v>
      </c>
    </row>
    <row r="1144" spans="1:18">
      <c r="A1144" s="87" t="s">
        <v>6981</v>
      </c>
      <c r="B1144" s="87" t="s">
        <v>6982</v>
      </c>
      <c r="C1144" s="87" t="s">
        <v>6983</v>
      </c>
      <c r="D1144" s="150">
        <v>4994.6400000000003</v>
      </c>
      <c r="E1144" s="150">
        <v>-693.7</v>
      </c>
      <c r="F1144" s="150">
        <v>4300.9399999999996</v>
      </c>
      <c r="G1144" s="150">
        <v>-34.68</v>
      </c>
      <c r="H1144" s="151">
        <v>43405</v>
      </c>
      <c r="I1144" s="87">
        <v>0</v>
      </c>
      <c r="J1144" s="87" t="s">
        <v>393</v>
      </c>
      <c r="K1144" s="87" t="s">
        <v>3672</v>
      </c>
      <c r="L1144" s="87" t="s">
        <v>3785</v>
      </c>
      <c r="M1144" s="56" t="s">
        <v>6984</v>
      </c>
      <c r="N1144" s="87" t="s">
        <v>70</v>
      </c>
      <c r="O1144" s="56" t="s">
        <v>6985</v>
      </c>
      <c r="P1144" s="87">
        <v>2018</v>
      </c>
      <c r="Q1144" s="87" t="s">
        <v>6986</v>
      </c>
      <c r="R1144" s="87" t="s">
        <v>3751</v>
      </c>
    </row>
    <row r="1145" spans="1:18">
      <c r="A1145" s="87" t="s">
        <v>9066</v>
      </c>
      <c r="B1145" s="87" t="s">
        <v>8270</v>
      </c>
      <c r="C1145" s="87" t="s">
        <v>9067</v>
      </c>
      <c r="D1145" s="150">
        <v>5071.2</v>
      </c>
      <c r="E1145" s="150">
        <v>-704.4</v>
      </c>
      <c r="F1145" s="150">
        <v>4366.8</v>
      </c>
      <c r="G1145" s="150">
        <v>-35.22</v>
      </c>
      <c r="H1145" s="151">
        <v>43405</v>
      </c>
      <c r="I1145" s="87">
        <v>0</v>
      </c>
      <c r="J1145" s="87" t="s">
        <v>9068</v>
      </c>
      <c r="K1145" s="87" t="s">
        <v>3672</v>
      </c>
      <c r="L1145" s="87" t="s">
        <v>9069</v>
      </c>
      <c r="M1145" s="56" t="s">
        <v>6381</v>
      </c>
      <c r="N1145" s="87" t="s">
        <v>106</v>
      </c>
      <c r="O1145" s="56" t="s">
        <v>9070</v>
      </c>
      <c r="P1145" s="87">
        <v>2018</v>
      </c>
      <c r="Q1145" s="87">
        <v>218071071</v>
      </c>
      <c r="R1145" s="87" t="s">
        <v>3751</v>
      </c>
    </row>
    <row r="1146" spans="1:18">
      <c r="A1146" s="87" t="s">
        <v>9074</v>
      </c>
      <c r="B1146" s="87" t="s">
        <v>1882</v>
      </c>
      <c r="C1146" s="87" t="s">
        <v>9075</v>
      </c>
      <c r="D1146" s="150">
        <v>93480</v>
      </c>
      <c r="E1146" s="150">
        <v>-12983.4</v>
      </c>
      <c r="F1146" s="150">
        <v>80496.600000000006</v>
      </c>
      <c r="G1146" s="150">
        <v>-649.16999999999996</v>
      </c>
      <c r="H1146" s="151">
        <v>43405</v>
      </c>
      <c r="I1146" s="87">
        <v>0</v>
      </c>
      <c r="J1146" s="87" t="s">
        <v>674</v>
      </c>
      <c r="K1146" s="87" t="s">
        <v>3672</v>
      </c>
      <c r="L1146" s="87" t="s">
        <v>7663</v>
      </c>
      <c r="M1146" s="56" t="s">
        <v>5671</v>
      </c>
      <c r="N1146" s="87" t="s">
        <v>94</v>
      </c>
      <c r="O1146" s="56" t="s">
        <v>9076</v>
      </c>
      <c r="P1146" s="87">
        <v>2018</v>
      </c>
      <c r="Q1146" s="87">
        <v>180410</v>
      </c>
      <c r="R1146" s="87" t="s">
        <v>4851</v>
      </c>
    </row>
    <row r="1147" spans="1:18">
      <c r="A1147" s="87" t="s">
        <v>9090</v>
      </c>
      <c r="B1147" s="87" t="s">
        <v>9091</v>
      </c>
      <c r="C1147" s="87" t="s">
        <v>9092</v>
      </c>
      <c r="D1147" s="150">
        <v>3324</v>
      </c>
      <c r="E1147" s="150">
        <v>-461.6</v>
      </c>
      <c r="F1147" s="150">
        <v>2862.4</v>
      </c>
      <c r="G1147" s="150">
        <v>-23.08</v>
      </c>
      <c r="H1147" s="151">
        <v>43405</v>
      </c>
      <c r="I1147" s="87">
        <v>0</v>
      </c>
      <c r="J1147" s="87" t="s">
        <v>8238</v>
      </c>
      <c r="K1147" s="87" t="s">
        <v>3672</v>
      </c>
      <c r="L1147" s="87" t="s">
        <v>8239</v>
      </c>
      <c r="M1147" s="56" t="s">
        <v>6690</v>
      </c>
      <c r="N1147" s="87" t="s">
        <v>90</v>
      </c>
      <c r="O1147" s="56" t="s">
        <v>6811</v>
      </c>
      <c r="P1147" s="87">
        <v>2018</v>
      </c>
      <c r="Q1147" s="87">
        <v>201880676</v>
      </c>
      <c r="R1147" s="87" t="s">
        <v>3683</v>
      </c>
    </row>
    <row r="1148" spans="1:18">
      <c r="A1148" s="87" t="s">
        <v>6953</v>
      </c>
      <c r="B1148" s="87" t="s">
        <v>6954</v>
      </c>
      <c r="C1148" s="87" t="s">
        <v>6955</v>
      </c>
      <c r="D1148" s="150">
        <v>2796</v>
      </c>
      <c r="E1148" s="150">
        <v>-407.82</v>
      </c>
      <c r="F1148" s="150">
        <v>2388.1799999999998</v>
      </c>
      <c r="G1148" s="150">
        <v>-19.420000000000002</v>
      </c>
      <c r="H1148" s="151">
        <v>43374</v>
      </c>
      <c r="I1148" s="87">
        <v>0</v>
      </c>
      <c r="J1148" s="87" t="s">
        <v>1198</v>
      </c>
      <c r="K1148" s="87" t="s">
        <v>3672</v>
      </c>
      <c r="L1148" s="87" t="s">
        <v>3966</v>
      </c>
      <c r="M1148" s="56" t="s">
        <v>6669</v>
      </c>
      <c r="N1148" s="87" t="s">
        <v>163</v>
      </c>
      <c r="O1148" s="56" t="s">
        <v>6956</v>
      </c>
      <c r="P1148" s="87">
        <v>2018</v>
      </c>
      <c r="Q1148" s="87">
        <v>418470</v>
      </c>
      <c r="R1148" s="87" t="s">
        <v>3751</v>
      </c>
    </row>
    <row r="1149" spans="1:18">
      <c r="A1149" s="87" t="s">
        <v>6959</v>
      </c>
      <c r="B1149" s="87" t="s">
        <v>6960</v>
      </c>
      <c r="C1149" s="87" t="s">
        <v>6961</v>
      </c>
      <c r="D1149" s="150">
        <v>2498.4</v>
      </c>
      <c r="E1149" s="150">
        <v>-364.35</v>
      </c>
      <c r="F1149" s="150">
        <v>2134.0500000000002</v>
      </c>
      <c r="G1149" s="150">
        <v>-17.350000000000001</v>
      </c>
      <c r="H1149" s="151">
        <v>43374</v>
      </c>
      <c r="I1149" s="87">
        <v>0</v>
      </c>
      <c r="J1149" s="87" t="s">
        <v>767</v>
      </c>
      <c r="K1149" s="87" t="s">
        <v>3672</v>
      </c>
      <c r="L1149" s="87" t="s">
        <v>3890</v>
      </c>
      <c r="M1149" s="56" t="s">
        <v>4855</v>
      </c>
      <c r="N1149" s="87" t="s">
        <v>77</v>
      </c>
      <c r="O1149" s="56" t="s">
        <v>5897</v>
      </c>
      <c r="P1149" s="87">
        <v>2018</v>
      </c>
      <c r="Q1149" s="87">
        <v>118062</v>
      </c>
      <c r="R1149" s="87" t="s">
        <v>4359</v>
      </c>
    </row>
    <row r="1150" spans="1:18">
      <c r="A1150" s="87" t="s">
        <v>6962</v>
      </c>
      <c r="B1150" s="87" t="s">
        <v>1358</v>
      </c>
      <c r="C1150" s="87" t="s">
        <v>6297</v>
      </c>
      <c r="D1150" s="150">
        <v>2988</v>
      </c>
      <c r="E1150" s="150">
        <v>-435.75</v>
      </c>
      <c r="F1150" s="150">
        <v>2552.25</v>
      </c>
      <c r="G1150" s="150">
        <v>-20.75</v>
      </c>
      <c r="H1150" s="151">
        <v>43374</v>
      </c>
      <c r="I1150" s="87">
        <v>0</v>
      </c>
      <c r="J1150" s="87" t="s">
        <v>1522</v>
      </c>
      <c r="K1150" s="87" t="s">
        <v>3672</v>
      </c>
      <c r="L1150" s="87" t="s">
        <v>3991</v>
      </c>
      <c r="M1150" s="56" t="s">
        <v>6933</v>
      </c>
      <c r="N1150" s="87" t="s">
        <v>1521</v>
      </c>
      <c r="O1150" s="56" t="s">
        <v>6291</v>
      </c>
      <c r="P1150" s="87">
        <v>2018</v>
      </c>
      <c r="Q1150" s="87">
        <v>8942018</v>
      </c>
      <c r="R1150" s="87" t="s">
        <v>4364</v>
      </c>
    </row>
    <row r="1151" spans="1:18">
      <c r="A1151" s="87" t="s">
        <v>6987</v>
      </c>
      <c r="B1151" s="87" t="s">
        <v>6988</v>
      </c>
      <c r="C1151" s="87" t="s">
        <v>6989</v>
      </c>
      <c r="D1151" s="150">
        <v>6468</v>
      </c>
      <c r="E1151" s="150">
        <v>-1428</v>
      </c>
      <c r="F1151" s="150">
        <v>5040</v>
      </c>
      <c r="G1151" s="150">
        <v>-68</v>
      </c>
      <c r="H1151" s="151">
        <v>43374</v>
      </c>
      <c r="I1151" s="87">
        <v>8</v>
      </c>
      <c r="J1151" s="87" t="s">
        <v>6990</v>
      </c>
      <c r="K1151" s="87" t="s">
        <v>3672</v>
      </c>
      <c r="L1151" s="87" t="s">
        <v>6991</v>
      </c>
      <c r="M1151" s="56" t="s">
        <v>6992</v>
      </c>
      <c r="N1151" s="87" t="s">
        <v>6993</v>
      </c>
      <c r="O1151" s="56"/>
      <c r="P1151" s="87">
        <v>0</v>
      </c>
      <c r="Q1151" s="87">
        <v>201802418</v>
      </c>
      <c r="R1151" s="87" t="s">
        <v>3751</v>
      </c>
    </row>
    <row r="1152" spans="1:18">
      <c r="A1152" s="87" t="s">
        <v>9020</v>
      </c>
      <c r="B1152" s="87" t="s">
        <v>9021</v>
      </c>
      <c r="C1152" s="87" t="s">
        <v>8877</v>
      </c>
      <c r="D1152" s="150">
        <v>17590.8</v>
      </c>
      <c r="E1152" s="150">
        <v>-2565.36</v>
      </c>
      <c r="F1152" s="150">
        <v>15025.44</v>
      </c>
      <c r="G1152" s="150">
        <v>-122.16</v>
      </c>
      <c r="H1152" s="151">
        <v>43374</v>
      </c>
      <c r="I1152" s="87">
        <v>0</v>
      </c>
      <c r="J1152" s="87" t="s">
        <v>315</v>
      </c>
      <c r="K1152" s="87" t="s">
        <v>3672</v>
      </c>
      <c r="L1152" s="87" t="s">
        <v>7984</v>
      </c>
      <c r="M1152" s="56" t="s">
        <v>6968</v>
      </c>
      <c r="N1152" s="87" t="s">
        <v>29</v>
      </c>
      <c r="O1152" s="56" t="s">
        <v>8875</v>
      </c>
      <c r="P1152" s="87">
        <v>2018</v>
      </c>
      <c r="Q1152" s="87" t="s">
        <v>9022</v>
      </c>
      <c r="R1152" s="87" t="s">
        <v>4373</v>
      </c>
    </row>
    <row r="1153" spans="1:18">
      <c r="A1153" s="87" t="s">
        <v>9047</v>
      </c>
      <c r="B1153" s="87" t="s">
        <v>4328</v>
      </c>
      <c r="C1153" s="87" t="s">
        <v>9048</v>
      </c>
      <c r="D1153" s="150">
        <v>17857.2</v>
      </c>
      <c r="E1153" s="150">
        <v>-2604.21</v>
      </c>
      <c r="F1153" s="150">
        <v>15252.99</v>
      </c>
      <c r="G1153" s="150">
        <v>-124.01</v>
      </c>
      <c r="H1153" s="151">
        <v>43374</v>
      </c>
      <c r="I1153" s="87">
        <v>0</v>
      </c>
      <c r="J1153" s="87" t="s">
        <v>493</v>
      </c>
      <c r="K1153" s="87" t="s">
        <v>3672</v>
      </c>
      <c r="L1153" s="87" t="s">
        <v>5337</v>
      </c>
      <c r="M1153" s="56" t="s">
        <v>4849</v>
      </c>
      <c r="N1153" s="87" t="s">
        <v>55</v>
      </c>
      <c r="O1153" s="56" t="s">
        <v>9049</v>
      </c>
      <c r="P1153" s="87">
        <v>2018</v>
      </c>
      <c r="Q1153" s="87">
        <v>20181312</v>
      </c>
      <c r="R1153" s="87" t="s">
        <v>3676</v>
      </c>
    </row>
    <row r="1154" spans="1:18">
      <c r="A1154" s="87" t="s">
        <v>9063</v>
      </c>
      <c r="B1154" s="87" t="s">
        <v>6908</v>
      </c>
      <c r="C1154" s="87" t="s">
        <v>6402</v>
      </c>
      <c r="D1154" s="150">
        <v>1891.2</v>
      </c>
      <c r="E1154" s="150">
        <v>-275.73</v>
      </c>
      <c r="F1154" s="150">
        <v>1615.47</v>
      </c>
      <c r="G1154" s="150">
        <v>-13.13</v>
      </c>
      <c r="H1154" s="151">
        <v>43374</v>
      </c>
      <c r="I1154" s="87">
        <v>0</v>
      </c>
      <c r="J1154" s="87" t="s">
        <v>1120</v>
      </c>
      <c r="K1154" s="87" t="s">
        <v>3672</v>
      </c>
      <c r="L1154" s="87" t="s">
        <v>7952</v>
      </c>
      <c r="M1154" s="56" t="s">
        <v>4855</v>
      </c>
      <c r="N1154" s="87" t="s">
        <v>46</v>
      </c>
      <c r="O1154" s="56" t="s">
        <v>6408</v>
      </c>
      <c r="P1154" s="87">
        <v>2017</v>
      </c>
      <c r="Q1154" s="87">
        <v>118035</v>
      </c>
      <c r="R1154" s="87" t="s">
        <v>4359</v>
      </c>
    </row>
    <row r="1155" spans="1:18">
      <c r="A1155" s="87" t="s">
        <v>9064</v>
      </c>
      <c r="B1155" s="87" t="s">
        <v>6908</v>
      </c>
      <c r="C1155" s="87" t="s">
        <v>6402</v>
      </c>
      <c r="D1155" s="150">
        <v>1891.2</v>
      </c>
      <c r="E1155" s="150">
        <v>-275.73</v>
      </c>
      <c r="F1155" s="150">
        <v>1615.47</v>
      </c>
      <c r="G1155" s="150">
        <v>-13.13</v>
      </c>
      <c r="H1155" s="151">
        <v>43374</v>
      </c>
      <c r="I1155" s="87">
        <v>0</v>
      </c>
      <c r="J1155" s="87" t="s">
        <v>1349</v>
      </c>
      <c r="K1155" s="87" t="s">
        <v>3672</v>
      </c>
      <c r="L1155" s="87" t="s">
        <v>9065</v>
      </c>
      <c r="M1155" s="56" t="s">
        <v>4855</v>
      </c>
      <c r="N1155" s="87" t="s">
        <v>42</v>
      </c>
      <c r="O1155" s="56" t="s">
        <v>5897</v>
      </c>
      <c r="P1155" s="87">
        <v>2017</v>
      </c>
      <c r="Q1155" s="87">
        <v>118035</v>
      </c>
      <c r="R1155" s="87" t="s">
        <v>4359</v>
      </c>
    </row>
    <row r="1156" spans="1:18">
      <c r="A1156" s="87" t="s">
        <v>9077</v>
      </c>
      <c r="B1156" s="87" t="s">
        <v>9078</v>
      </c>
      <c r="C1156" s="87" t="s">
        <v>7500</v>
      </c>
      <c r="D1156" s="150">
        <v>69838.8</v>
      </c>
      <c r="E1156" s="150">
        <v>-10184.790000000001</v>
      </c>
      <c r="F1156" s="150">
        <v>59654.01</v>
      </c>
      <c r="G1156" s="150">
        <v>-484.99</v>
      </c>
      <c r="H1156" s="151">
        <v>43374</v>
      </c>
      <c r="I1156" s="87">
        <v>0</v>
      </c>
      <c r="J1156" s="87" t="s">
        <v>315</v>
      </c>
      <c r="K1156" s="87" t="s">
        <v>3672</v>
      </c>
      <c r="L1156" s="87" t="s">
        <v>7984</v>
      </c>
      <c r="M1156" s="56" t="s">
        <v>6968</v>
      </c>
      <c r="N1156" s="87" t="s">
        <v>29</v>
      </c>
      <c r="O1156" s="56" t="s">
        <v>9079</v>
      </c>
      <c r="P1156" s="87">
        <v>2018</v>
      </c>
      <c r="Q1156" s="87" t="s">
        <v>9080</v>
      </c>
      <c r="R1156" s="87" t="s">
        <v>3680</v>
      </c>
    </row>
    <row r="1157" spans="1:18">
      <c r="A1157" s="87" t="s">
        <v>6896</v>
      </c>
      <c r="B1157" s="87" t="s">
        <v>6897</v>
      </c>
      <c r="C1157" s="87" t="s">
        <v>6898</v>
      </c>
      <c r="D1157" s="150">
        <v>5760</v>
      </c>
      <c r="E1157" s="150">
        <v>-880</v>
      </c>
      <c r="F1157" s="150">
        <v>4880</v>
      </c>
      <c r="G1157" s="150">
        <v>-40</v>
      </c>
      <c r="H1157" s="151">
        <v>43344</v>
      </c>
      <c r="I1157" s="87">
        <v>0</v>
      </c>
      <c r="J1157" s="87" t="s">
        <v>1841</v>
      </c>
      <c r="K1157" s="87" t="s">
        <v>3672</v>
      </c>
      <c r="L1157" s="87" t="s">
        <v>6899</v>
      </c>
      <c r="M1157" s="56" t="s">
        <v>6900</v>
      </c>
      <c r="N1157" s="87" t="s">
        <v>179</v>
      </c>
      <c r="O1157" s="56" t="s">
        <v>6901</v>
      </c>
      <c r="P1157" s="87">
        <v>2018</v>
      </c>
      <c r="Q1157" s="87">
        <v>81000162</v>
      </c>
      <c r="R1157" s="87" t="s">
        <v>4373</v>
      </c>
    </row>
    <row r="1158" spans="1:18">
      <c r="A1158" s="87" t="s">
        <v>6922</v>
      </c>
      <c r="B1158" s="87" t="s">
        <v>6923</v>
      </c>
      <c r="C1158" s="87" t="s">
        <v>6924</v>
      </c>
      <c r="D1158" s="150">
        <v>5844</v>
      </c>
      <c r="E1158" s="150">
        <v>-892.76</v>
      </c>
      <c r="F1158" s="150">
        <v>4951.24</v>
      </c>
      <c r="G1158" s="150">
        <v>-40.58</v>
      </c>
      <c r="H1158" s="151">
        <v>43344</v>
      </c>
      <c r="I1158" s="87">
        <v>0</v>
      </c>
      <c r="J1158" s="87" t="s">
        <v>6925</v>
      </c>
      <c r="K1158" s="87" t="s">
        <v>3672</v>
      </c>
      <c r="L1158" s="87" t="s">
        <v>6926</v>
      </c>
      <c r="M1158" s="56" t="s">
        <v>6927</v>
      </c>
      <c r="N1158" s="87" t="s">
        <v>6928</v>
      </c>
      <c r="O1158" s="56" t="s">
        <v>6929</v>
      </c>
      <c r="P1158" s="87">
        <v>2018</v>
      </c>
      <c r="Q1158" s="87">
        <v>8118091</v>
      </c>
      <c r="R1158" s="87" t="s">
        <v>4359</v>
      </c>
    </row>
    <row r="1159" spans="1:18">
      <c r="A1159" s="87" t="s">
        <v>6951</v>
      </c>
      <c r="B1159" s="87" t="s">
        <v>1949</v>
      </c>
      <c r="C1159" s="87" t="s">
        <v>6952</v>
      </c>
      <c r="D1159" s="150">
        <v>4284</v>
      </c>
      <c r="E1159" s="150">
        <v>-654.5</v>
      </c>
      <c r="F1159" s="150">
        <v>3629.5</v>
      </c>
      <c r="G1159" s="150">
        <v>-29.75</v>
      </c>
      <c r="H1159" s="151">
        <v>43344</v>
      </c>
      <c r="I1159" s="87">
        <v>0</v>
      </c>
      <c r="J1159" s="87" t="s">
        <v>1532</v>
      </c>
      <c r="K1159" s="87" t="s">
        <v>3672</v>
      </c>
      <c r="L1159" s="87" t="s">
        <v>4396</v>
      </c>
      <c r="M1159" s="56" t="s">
        <v>6690</v>
      </c>
      <c r="N1159" s="87" t="s">
        <v>83</v>
      </c>
      <c r="O1159" s="56" t="s">
        <v>6811</v>
      </c>
      <c r="P1159" s="87">
        <v>2018</v>
      </c>
      <c r="Q1159" s="87">
        <v>20180479</v>
      </c>
      <c r="R1159" s="87" t="s">
        <v>3683</v>
      </c>
    </row>
    <row r="1160" spans="1:18">
      <c r="A1160" s="87" t="s">
        <v>6963</v>
      </c>
      <c r="B1160" s="87" t="s">
        <v>2614</v>
      </c>
      <c r="C1160" s="87" t="s">
        <v>6964</v>
      </c>
      <c r="D1160" s="150">
        <v>2988</v>
      </c>
      <c r="E1160" s="150">
        <v>-456.5</v>
      </c>
      <c r="F1160" s="150">
        <v>2531.5</v>
      </c>
      <c r="G1160" s="150">
        <v>-20.75</v>
      </c>
      <c r="H1160" s="151">
        <v>43344</v>
      </c>
      <c r="I1160" s="87">
        <v>0</v>
      </c>
      <c r="J1160" s="87" t="s">
        <v>4495</v>
      </c>
      <c r="K1160" s="87" t="s">
        <v>3672</v>
      </c>
      <c r="L1160" s="87" t="s">
        <v>4496</v>
      </c>
      <c r="M1160" s="56" t="s">
        <v>6933</v>
      </c>
      <c r="N1160" s="87" t="s">
        <v>4497</v>
      </c>
      <c r="O1160" s="56" t="s">
        <v>6965</v>
      </c>
      <c r="P1160" s="87">
        <v>2018</v>
      </c>
      <c r="Q1160" s="87">
        <v>8132018</v>
      </c>
      <c r="R1160" s="87" t="s">
        <v>3680</v>
      </c>
    </row>
    <row r="1161" spans="1:18">
      <c r="A1161" s="87" t="s">
        <v>9071</v>
      </c>
      <c r="B1161" s="87" t="s">
        <v>6793</v>
      </c>
      <c r="C1161" s="87" t="s">
        <v>6794</v>
      </c>
      <c r="D1161" s="150">
        <v>2725.54</v>
      </c>
      <c r="E1161" s="150">
        <v>-416.46</v>
      </c>
      <c r="F1161" s="150">
        <v>2309.08</v>
      </c>
      <c r="G1161" s="150">
        <v>-18.93</v>
      </c>
      <c r="H1161" s="151">
        <v>43344</v>
      </c>
      <c r="I1161" s="87">
        <v>0</v>
      </c>
      <c r="J1161" s="87" t="s">
        <v>1257</v>
      </c>
      <c r="K1161" s="87" t="s">
        <v>3672</v>
      </c>
      <c r="L1161" s="87" t="s">
        <v>7988</v>
      </c>
      <c r="M1161" s="56" t="s">
        <v>6607</v>
      </c>
      <c r="N1161" s="87" t="s">
        <v>171</v>
      </c>
      <c r="O1161" s="56" t="s">
        <v>9072</v>
      </c>
      <c r="P1161" s="87">
        <v>2018</v>
      </c>
      <c r="Q1161" s="87" t="s">
        <v>9073</v>
      </c>
      <c r="R1161" s="87" t="s">
        <v>4359</v>
      </c>
    </row>
    <row r="1162" spans="1:18">
      <c r="A1162" s="87" t="s">
        <v>6914</v>
      </c>
      <c r="B1162" s="87" t="s">
        <v>6915</v>
      </c>
      <c r="C1162" s="87" t="s">
        <v>6916</v>
      </c>
      <c r="D1162" s="150">
        <v>4200</v>
      </c>
      <c r="E1162" s="150">
        <v>-670.91</v>
      </c>
      <c r="F1162" s="150">
        <v>3529.09</v>
      </c>
      <c r="G1162" s="150">
        <v>-29.17</v>
      </c>
      <c r="H1162" s="151">
        <v>43313</v>
      </c>
      <c r="I1162" s="87">
        <v>0</v>
      </c>
      <c r="J1162" s="87" t="s">
        <v>307</v>
      </c>
      <c r="K1162" s="87" t="s">
        <v>3718</v>
      </c>
      <c r="L1162" s="87" t="s">
        <v>6917</v>
      </c>
      <c r="M1162" s="56" t="s">
        <v>6918</v>
      </c>
      <c r="N1162" s="87" t="s">
        <v>66</v>
      </c>
      <c r="O1162" s="56" t="s">
        <v>6919</v>
      </c>
      <c r="P1162" s="87">
        <v>2017</v>
      </c>
      <c r="Q1162" s="87">
        <v>2017210468</v>
      </c>
      <c r="R1162" s="87" t="s">
        <v>4359</v>
      </c>
    </row>
    <row r="1163" spans="1:18">
      <c r="A1163" s="87" t="s">
        <v>6935</v>
      </c>
      <c r="B1163" s="87" t="s">
        <v>6936</v>
      </c>
      <c r="C1163" s="87" t="s">
        <v>6937</v>
      </c>
      <c r="D1163" s="150">
        <v>13334.4</v>
      </c>
      <c r="E1163" s="150">
        <v>-2129.8000000000002</v>
      </c>
      <c r="F1163" s="150">
        <v>11204.6</v>
      </c>
      <c r="G1163" s="150">
        <v>-92.6</v>
      </c>
      <c r="H1163" s="151">
        <v>43313</v>
      </c>
      <c r="I1163" s="87">
        <v>0</v>
      </c>
      <c r="J1163" s="87" t="s">
        <v>1266</v>
      </c>
      <c r="K1163" s="87" t="s">
        <v>3672</v>
      </c>
      <c r="L1163" s="87" t="s">
        <v>3831</v>
      </c>
      <c r="M1163" s="56" t="s">
        <v>6938</v>
      </c>
      <c r="N1163" s="87" t="s">
        <v>91</v>
      </c>
      <c r="O1163" s="56" t="s">
        <v>6939</v>
      </c>
      <c r="P1163" s="87">
        <v>2018</v>
      </c>
      <c r="Q1163" s="87">
        <v>11805097</v>
      </c>
      <c r="R1163" s="87" t="s">
        <v>6862</v>
      </c>
    </row>
    <row r="1164" spans="1:18">
      <c r="A1164" s="87" t="s">
        <v>9013</v>
      </c>
      <c r="B1164" s="87" t="s">
        <v>7039</v>
      </c>
      <c r="C1164" s="87" t="s">
        <v>9014</v>
      </c>
      <c r="D1164" s="150">
        <v>42177.599999999999</v>
      </c>
      <c r="E1164" s="150">
        <v>-6736.7</v>
      </c>
      <c r="F1164" s="150">
        <v>35440.9</v>
      </c>
      <c r="G1164" s="150">
        <v>-292.89999999999998</v>
      </c>
      <c r="H1164" s="151">
        <v>43313</v>
      </c>
      <c r="I1164" s="87">
        <v>0</v>
      </c>
      <c r="J1164" s="87" t="s">
        <v>8129</v>
      </c>
      <c r="K1164" s="87" t="s">
        <v>3672</v>
      </c>
      <c r="L1164" s="87" t="s">
        <v>8130</v>
      </c>
      <c r="M1164" s="56" t="s">
        <v>7042</v>
      </c>
      <c r="N1164" s="87" t="s">
        <v>18</v>
      </c>
      <c r="O1164" s="56" t="s">
        <v>9015</v>
      </c>
      <c r="P1164" s="87">
        <v>2018</v>
      </c>
      <c r="Q1164" s="87">
        <v>180100023</v>
      </c>
      <c r="R1164" s="87" t="s">
        <v>3676</v>
      </c>
    </row>
    <row r="1165" spans="1:18">
      <c r="A1165" s="87" t="s">
        <v>6920</v>
      </c>
      <c r="B1165" s="87" t="s">
        <v>1882</v>
      </c>
      <c r="C1165" s="87" t="s">
        <v>6921</v>
      </c>
      <c r="D1165" s="150">
        <v>25110</v>
      </c>
      <c r="E1165" s="150">
        <v>-5829.03</v>
      </c>
      <c r="F1165" s="150">
        <v>19280.97</v>
      </c>
      <c r="G1165" s="150">
        <v>-160.66999999999999</v>
      </c>
      <c r="H1165" s="151">
        <v>43282</v>
      </c>
      <c r="I1165" s="87">
        <v>0</v>
      </c>
      <c r="J1165" s="87" t="s">
        <v>1080</v>
      </c>
      <c r="K1165" s="87" t="s">
        <v>3672</v>
      </c>
      <c r="L1165" s="87" t="s">
        <v>4309</v>
      </c>
      <c r="M1165" s="56" t="s">
        <v>5671</v>
      </c>
      <c r="N1165" s="87" t="s">
        <v>151</v>
      </c>
      <c r="O1165" s="56" t="s">
        <v>5680</v>
      </c>
      <c r="P1165" s="87">
        <v>2018</v>
      </c>
      <c r="Q1165" s="87">
        <v>180231</v>
      </c>
      <c r="R1165" s="87" t="s">
        <v>4922</v>
      </c>
    </row>
    <row r="1166" spans="1:18">
      <c r="A1166" s="87" t="s">
        <v>9029</v>
      </c>
      <c r="B1166" s="87" t="s">
        <v>9030</v>
      </c>
      <c r="C1166" s="87" t="s">
        <v>4859</v>
      </c>
      <c r="D1166" s="150">
        <v>1875</v>
      </c>
      <c r="E1166" s="150">
        <v>-312.48</v>
      </c>
      <c r="F1166" s="150">
        <v>1562.52</v>
      </c>
      <c r="G1166" s="150">
        <v>-13.02</v>
      </c>
      <c r="H1166" s="151">
        <v>43282</v>
      </c>
      <c r="I1166" s="87">
        <v>0</v>
      </c>
      <c r="J1166" s="87" t="s">
        <v>315</v>
      </c>
      <c r="K1166" s="87" t="s">
        <v>3672</v>
      </c>
      <c r="L1166" s="87" t="s">
        <v>7984</v>
      </c>
      <c r="M1166" s="56" t="s">
        <v>4803</v>
      </c>
      <c r="N1166" s="87" t="s">
        <v>29</v>
      </c>
      <c r="O1166" s="56" t="s">
        <v>9031</v>
      </c>
      <c r="P1166" s="87">
        <v>2018</v>
      </c>
      <c r="Q1166" s="87">
        <v>20180512</v>
      </c>
      <c r="R1166" s="87" t="s">
        <v>3680</v>
      </c>
    </row>
    <row r="1167" spans="1:18">
      <c r="A1167" s="87" t="s">
        <v>9042</v>
      </c>
      <c r="B1167" s="87" t="s">
        <v>1949</v>
      </c>
      <c r="C1167" s="87" t="s">
        <v>9043</v>
      </c>
      <c r="D1167" s="150">
        <v>3312</v>
      </c>
      <c r="E1167" s="150">
        <v>-552</v>
      </c>
      <c r="F1167" s="150">
        <v>2760</v>
      </c>
      <c r="G1167" s="150">
        <v>-23</v>
      </c>
      <c r="H1167" s="151">
        <v>43282</v>
      </c>
      <c r="I1167" s="87">
        <v>0</v>
      </c>
      <c r="J1167" s="87" t="s">
        <v>1405</v>
      </c>
      <c r="K1167" s="87" t="s">
        <v>3672</v>
      </c>
      <c r="L1167" s="87" t="s">
        <v>8449</v>
      </c>
      <c r="M1167" s="56" t="s">
        <v>8450</v>
      </c>
      <c r="N1167" s="87" t="s">
        <v>93</v>
      </c>
      <c r="O1167" s="56" t="s">
        <v>9044</v>
      </c>
      <c r="P1167" s="87">
        <v>2018</v>
      </c>
      <c r="Q1167" s="87">
        <v>2018071</v>
      </c>
      <c r="R1167" s="87" t="s">
        <v>4359</v>
      </c>
    </row>
    <row r="1168" spans="1:18">
      <c r="A1168" s="87" t="s">
        <v>9050</v>
      </c>
      <c r="B1168" s="87" t="s">
        <v>9051</v>
      </c>
      <c r="C1168" s="87" t="s">
        <v>6563</v>
      </c>
      <c r="D1168" s="150">
        <v>2167.1999999999998</v>
      </c>
      <c r="E1168" s="150">
        <v>-361.2</v>
      </c>
      <c r="F1168" s="150">
        <v>1806</v>
      </c>
      <c r="G1168" s="150">
        <v>-15.05</v>
      </c>
      <c r="H1168" s="151">
        <v>43282</v>
      </c>
      <c r="I1168" s="87">
        <v>0</v>
      </c>
      <c r="J1168" s="87" t="s">
        <v>315</v>
      </c>
      <c r="K1168" s="87" t="s">
        <v>3672</v>
      </c>
      <c r="L1168" s="87" t="s">
        <v>7984</v>
      </c>
      <c r="M1168" s="56" t="s">
        <v>8142</v>
      </c>
      <c r="N1168" s="87" t="s">
        <v>29</v>
      </c>
      <c r="O1168" s="56" t="s">
        <v>5321</v>
      </c>
      <c r="P1168" s="87">
        <v>2018</v>
      </c>
      <c r="Q1168" s="87">
        <v>5929000131.5923996</v>
      </c>
      <c r="R1168" s="87" t="s">
        <v>3676</v>
      </c>
    </row>
    <row r="1169" spans="1:18">
      <c r="A1169" s="87" t="s">
        <v>9052</v>
      </c>
      <c r="B1169" s="87" t="s">
        <v>9053</v>
      </c>
      <c r="C1169" s="87" t="s">
        <v>4859</v>
      </c>
      <c r="D1169" s="150">
        <v>17742</v>
      </c>
      <c r="E1169" s="150">
        <v>-2957.04</v>
      </c>
      <c r="F1169" s="150">
        <v>14784.96</v>
      </c>
      <c r="G1169" s="150">
        <v>-123.21</v>
      </c>
      <c r="H1169" s="151">
        <v>43282</v>
      </c>
      <c r="I1169" s="87">
        <v>0</v>
      </c>
      <c r="J1169" s="87" t="s">
        <v>319</v>
      </c>
      <c r="K1169" s="87" t="s">
        <v>3672</v>
      </c>
      <c r="L1169" s="87" t="s">
        <v>8055</v>
      </c>
      <c r="M1169" s="56" t="s">
        <v>4803</v>
      </c>
      <c r="N1169" s="87" t="s">
        <v>52</v>
      </c>
      <c r="O1169" s="56" t="s">
        <v>9054</v>
      </c>
      <c r="P1169" s="87">
        <v>2018</v>
      </c>
      <c r="Q1169" s="87">
        <v>20180459</v>
      </c>
      <c r="R1169" s="87" t="s">
        <v>3680</v>
      </c>
    </row>
    <row r="1170" spans="1:18">
      <c r="A1170" s="87" t="s">
        <v>6902</v>
      </c>
      <c r="B1170" s="87" t="s">
        <v>6903</v>
      </c>
      <c r="C1170" s="87" t="s">
        <v>6904</v>
      </c>
      <c r="D1170" s="150">
        <v>5940</v>
      </c>
      <c r="E1170" s="150">
        <v>-1031.25</v>
      </c>
      <c r="F1170" s="150">
        <v>4908.75</v>
      </c>
      <c r="G1170" s="150">
        <v>-41.25</v>
      </c>
      <c r="H1170" s="151">
        <v>43252</v>
      </c>
      <c r="I1170" s="87">
        <v>0</v>
      </c>
      <c r="J1170" s="87" t="s">
        <v>944</v>
      </c>
      <c r="K1170" s="87" t="s">
        <v>3672</v>
      </c>
      <c r="L1170" s="87" t="s">
        <v>3962</v>
      </c>
      <c r="M1170" s="56" t="s">
        <v>6905</v>
      </c>
      <c r="N1170" s="87" t="s">
        <v>27</v>
      </c>
      <c r="O1170" s="56" t="s">
        <v>6906</v>
      </c>
      <c r="P1170" s="87">
        <v>2018</v>
      </c>
      <c r="Q1170" s="87">
        <v>11800052</v>
      </c>
      <c r="R1170" s="87" t="s">
        <v>3680</v>
      </c>
    </row>
    <row r="1171" spans="1:18">
      <c r="A1171" s="87" t="s">
        <v>6907</v>
      </c>
      <c r="B1171" s="87" t="s">
        <v>6908</v>
      </c>
      <c r="C1171" s="87" t="s">
        <v>6402</v>
      </c>
      <c r="D1171" s="150">
        <v>1891.2</v>
      </c>
      <c r="E1171" s="150">
        <v>-328.25</v>
      </c>
      <c r="F1171" s="150">
        <v>1562.95</v>
      </c>
      <c r="G1171" s="150">
        <v>-13.13</v>
      </c>
      <c r="H1171" s="151">
        <v>43252</v>
      </c>
      <c r="I1171" s="87">
        <v>0</v>
      </c>
      <c r="J1171" s="87" t="s">
        <v>1526</v>
      </c>
      <c r="K1171" s="87" t="s">
        <v>3672</v>
      </c>
      <c r="L1171" s="87" t="s">
        <v>4123</v>
      </c>
      <c r="M1171" s="56" t="s">
        <v>4855</v>
      </c>
      <c r="N1171" s="87" t="s">
        <v>160</v>
      </c>
      <c r="O1171" s="56" t="s">
        <v>6408</v>
      </c>
      <c r="P1171" s="87">
        <v>2017</v>
      </c>
      <c r="Q1171" s="87">
        <v>118024</v>
      </c>
      <c r="R1171" s="87" t="s">
        <v>4359</v>
      </c>
    </row>
    <row r="1172" spans="1:18">
      <c r="A1172" s="87" t="s">
        <v>6909</v>
      </c>
      <c r="B1172" s="87" t="s">
        <v>6910</v>
      </c>
      <c r="C1172" s="87" t="s">
        <v>6911</v>
      </c>
      <c r="D1172" s="150">
        <v>6010.8</v>
      </c>
      <c r="E1172" s="150">
        <v>-1043.5</v>
      </c>
      <c r="F1172" s="150">
        <v>4967.3</v>
      </c>
      <c r="G1172" s="150">
        <v>-41.74</v>
      </c>
      <c r="H1172" s="151">
        <v>43252</v>
      </c>
      <c r="I1172" s="87">
        <v>0</v>
      </c>
      <c r="J1172" s="87" t="s">
        <v>689</v>
      </c>
      <c r="K1172" s="87" t="s">
        <v>3672</v>
      </c>
      <c r="L1172" s="87" t="s">
        <v>3994</v>
      </c>
      <c r="M1172" s="56" t="s">
        <v>6912</v>
      </c>
      <c r="N1172" s="87" t="s">
        <v>28</v>
      </c>
      <c r="O1172" s="56" t="s">
        <v>6913</v>
      </c>
      <c r="P1172" s="87">
        <v>2017</v>
      </c>
      <c r="Q1172" s="87">
        <v>2170214</v>
      </c>
      <c r="R1172" s="87" t="s">
        <v>4851</v>
      </c>
    </row>
    <row r="1173" spans="1:18">
      <c r="A1173" s="87" t="s">
        <v>9032</v>
      </c>
      <c r="B1173" s="87" t="s">
        <v>9033</v>
      </c>
      <c r="C1173" s="87" t="s">
        <v>9034</v>
      </c>
      <c r="D1173" s="150">
        <v>1800</v>
      </c>
      <c r="E1173" s="150">
        <v>-312.5</v>
      </c>
      <c r="F1173" s="150">
        <v>1487.5</v>
      </c>
      <c r="G1173" s="150">
        <v>-12.5</v>
      </c>
      <c r="H1173" s="151">
        <v>43252</v>
      </c>
      <c r="I1173" s="87">
        <v>0</v>
      </c>
      <c r="J1173" s="87" t="s">
        <v>679</v>
      </c>
      <c r="K1173" s="87" t="s">
        <v>4950</v>
      </c>
      <c r="L1173" s="87" t="s">
        <v>3673</v>
      </c>
      <c r="M1173" s="56" t="s">
        <v>9035</v>
      </c>
      <c r="N1173" s="87" t="s">
        <v>59</v>
      </c>
      <c r="O1173" s="56" t="s">
        <v>9036</v>
      </c>
      <c r="P1173" s="87">
        <v>2016</v>
      </c>
      <c r="Q1173" s="87">
        <v>112093</v>
      </c>
      <c r="R1173" s="87" t="s">
        <v>3680</v>
      </c>
    </row>
    <row r="1174" spans="1:18">
      <c r="A1174" s="87" t="s">
        <v>9037</v>
      </c>
      <c r="B1174" s="87" t="s">
        <v>9038</v>
      </c>
      <c r="C1174" s="87" t="s">
        <v>7045</v>
      </c>
      <c r="D1174" s="150">
        <v>1800</v>
      </c>
      <c r="E1174" s="150">
        <v>-312.5</v>
      </c>
      <c r="F1174" s="150">
        <v>1487.5</v>
      </c>
      <c r="G1174" s="150">
        <v>-12.5</v>
      </c>
      <c r="H1174" s="151">
        <v>43252</v>
      </c>
      <c r="I1174" s="87">
        <v>0</v>
      </c>
      <c r="J1174" s="87" t="s">
        <v>484</v>
      </c>
      <c r="K1174" s="87" t="s">
        <v>3672</v>
      </c>
      <c r="L1174" s="87" t="s">
        <v>3810</v>
      </c>
      <c r="M1174" s="56" t="s">
        <v>4788</v>
      </c>
      <c r="N1174" s="87" t="s">
        <v>30</v>
      </c>
      <c r="O1174" s="56" t="s">
        <v>9039</v>
      </c>
      <c r="P1174" s="87">
        <v>2018</v>
      </c>
      <c r="Q1174" s="87">
        <v>20180260</v>
      </c>
      <c r="R1174" s="87" t="s">
        <v>4621</v>
      </c>
    </row>
    <row r="1175" spans="1:18">
      <c r="A1175" s="87" t="s">
        <v>9040</v>
      </c>
      <c r="B1175" s="87" t="s">
        <v>9038</v>
      </c>
      <c r="C1175" s="87" t="s">
        <v>7045</v>
      </c>
      <c r="D1175" s="150">
        <v>1800</v>
      </c>
      <c r="E1175" s="150">
        <v>-312.5</v>
      </c>
      <c r="F1175" s="150">
        <v>1487.5</v>
      </c>
      <c r="G1175" s="150">
        <v>-12.5</v>
      </c>
      <c r="H1175" s="151">
        <v>43252</v>
      </c>
      <c r="I1175" s="87">
        <v>0</v>
      </c>
      <c r="J1175" s="87" t="s">
        <v>484</v>
      </c>
      <c r="K1175" s="87" t="s">
        <v>3672</v>
      </c>
      <c r="L1175" s="87" t="s">
        <v>3810</v>
      </c>
      <c r="M1175" s="56" t="s">
        <v>4788</v>
      </c>
      <c r="N1175" s="87" t="s">
        <v>30</v>
      </c>
      <c r="O1175" s="56" t="s">
        <v>9041</v>
      </c>
      <c r="P1175" s="87">
        <v>2018</v>
      </c>
      <c r="Q1175" s="87">
        <v>20180334</v>
      </c>
      <c r="R1175" s="87" t="s">
        <v>4621</v>
      </c>
    </row>
    <row r="1176" spans="1:18">
      <c r="A1176" s="87" t="s">
        <v>9045</v>
      </c>
      <c r="B1176" s="87" t="s">
        <v>9046</v>
      </c>
      <c r="C1176" s="87"/>
      <c r="D1176" s="150">
        <v>4051.8</v>
      </c>
      <c r="E1176" s="150">
        <v>-703.5</v>
      </c>
      <c r="F1176" s="150">
        <v>3348.3</v>
      </c>
      <c r="G1176" s="150">
        <v>-28.14</v>
      </c>
      <c r="H1176" s="151">
        <v>43252</v>
      </c>
      <c r="I1176" s="87">
        <v>0</v>
      </c>
      <c r="J1176" s="87" t="s">
        <v>493</v>
      </c>
      <c r="K1176" s="87" t="s">
        <v>3672</v>
      </c>
      <c r="L1176" s="87" t="s">
        <v>5337</v>
      </c>
      <c r="M1176" s="56" t="s">
        <v>8450</v>
      </c>
      <c r="N1176" s="87" t="s">
        <v>55</v>
      </c>
      <c r="O1176" s="56"/>
      <c r="P1176" s="87">
        <v>0</v>
      </c>
      <c r="Q1176" s="87"/>
      <c r="R1176" s="87" t="s">
        <v>4359</v>
      </c>
    </row>
    <row r="1177" spans="1:18">
      <c r="A1177" s="87" t="s">
        <v>6858</v>
      </c>
      <c r="B1177" s="87" t="s">
        <v>6859</v>
      </c>
      <c r="C1177" s="87" t="s">
        <v>6860</v>
      </c>
      <c r="D1177" s="150">
        <v>4857.6000000000004</v>
      </c>
      <c r="E1177" s="150">
        <v>-876.98</v>
      </c>
      <c r="F1177" s="150">
        <v>3980.62</v>
      </c>
      <c r="G1177" s="150">
        <v>-33.729999999999997</v>
      </c>
      <c r="H1177" s="151">
        <v>43221</v>
      </c>
      <c r="I1177" s="87">
        <v>0</v>
      </c>
      <c r="J1177" s="87" t="s">
        <v>2196</v>
      </c>
      <c r="K1177" s="87" t="s">
        <v>3672</v>
      </c>
      <c r="L1177" s="87" t="s">
        <v>3776</v>
      </c>
      <c r="M1177" s="56" t="s">
        <v>5214</v>
      </c>
      <c r="N1177" s="87" t="s">
        <v>117</v>
      </c>
      <c r="O1177" s="56" t="s">
        <v>6861</v>
      </c>
      <c r="P1177" s="87">
        <v>2017</v>
      </c>
      <c r="Q1177" s="87">
        <v>18620853</v>
      </c>
      <c r="R1177" s="87" t="s">
        <v>6862</v>
      </c>
    </row>
    <row r="1178" spans="1:18">
      <c r="A1178" s="87" t="s">
        <v>6891</v>
      </c>
      <c r="B1178" s="87" t="s">
        <v>6892</v>
      </c>
      <c r="C1178" s="87" t="s">
        <v>6893</v>
      </c>
      <c r="D1178" s="150">
        <v>4885.84</v>
      </c>
      <c r="E1178" s="150">
        <v>-882.18</v>
      </c>
      <c r="F1178" s="150">
        <v>4003.66</v>
      </c>
      <c r="G1178" s="150">
        <v>-33.93</v>
      </c>
      <c r="H1178" s="151">
        <v>43221</v>
      </c>
      <c r="I1178" s="87">
        <v>0</v>
      </c>
      <c r="J1178" s="87" t="s">
        <v>1526</v>
      </c>
      <c r="K1178" s="87" t="s">
        <v>3672</v>
      </c>
      <c r="L1178" s="87" t="s">
        <v>4123</v>
      </c>
      <c r="M1178" s="56" t="s">
        <v>6894</v>
      </c>
      <c r="N1178" s="87" t="s">
        <v>160</v>
      </c>
      <c r="O1178" s="56" t="s">
        <v>6895</v>
      </c>
      <c r="P1178" s="87">
        <v>2018</v>
      </c>
      <c r="Q1178" s="87">
        <v>3180072</v>
      </c>
      <c r="R1178" s="87" t="s">
        <v>4359</v>
      </c>
    </row>
    <row r="1179" spans="1:18">
      <c r="A1179" s="87" t="s">
        <v>9004</v>
      </c>
      <c r="B1179" s="87" t="s">
        <v>9005</v>
      </c>
      <c r="C1179" s="87" t="s">
        <v>9006</v>
      </c>
      <c r="D1179" s="150">
        <v>24240</v>
      </c>
      <c r="E1179" s="150">
        <v>-4376.58</v>
      </c>
      <c r="F1179" s="150">
        <v>19863.419999999998</v>
      </c>
      <c r="G1179" s="150">
        <v>-168.33</v>
      </c>
      <c r="H1179" s="151">
        <v>43221</v>
      </c>
      <c r="I1179" s="87">
        <v>0</v>
      </c>
      <c r="J1179" s="87" t="s">
        <v>580</v>
      </c>
      <c r="K1179" s="87" t="s">
        <v>3672</v>
      </c>
      <c r="L1179" s="87" t="s">
        <v>4162</v>
      </c>
      <c r="M1179" s="56" t="s">
        <v>9007</v>
      </c>
      <c r="N1179" s="87" t="s">
        <v>36</v>
      </c>
      <c r="O1179" s="56" t="s">
        <v>9008</v>
      </c>
      <c r="P1179" s="87">
        <v>2016</v>
      </c>
      <c r="Q1179" s="87">
        <v>20180575</v>
      </c>
      <c r="R1179" s="87" t="s">
        <v>3676</v>
      </c>
    </row>
    <row r="1180" spans="1:18">
      <c r="A1180" s="87" t="s">
        <v>9009</v>
      </c>
      <c r="B1180" s="87" t="s">
        <v>9010</v>
      </c>
      <c r="C1180" s="87" t="s">
        <v>9011</v>
      </c>
      <c r="D1180" s="150">
        <v>35544</v>
      </c>
      <c r="E1180" s="150">
        <v>-6417.58</v>
      </c>
      <c r="F1180" s="150">
        <v>29126.42</v>
      </c>
      <c r="G1180" s="150">
        <v>-246.83</v>
      </c>
      <c r="H1180" s="151">
        <v>43221</v>
      </c>
      <c r="I1180" s="87">
        <v>0</v>
      </c>
      <c r="J1180" s="87" t="s">
        <v>315</v>
      </c>
      <c r="K1180" s="87" t="s">
        <v>3672</v>
      </c>
      <c r="L1180" s="87" t="s">
        <v>7984</v>
      </c>
      <c r="M1180" s="56" t="s">
        <v>6968</v>
      </c>
      <c r="N1180" s="87" t="s">
        <v>29</v>
      </c>
      <c r="O1180" s="56" t="s">
        <v>4992</v>
      </c>
      <c r="P1180" s="87">
        <v>2018</v>
      </c>
      <c r="Q1180" s="87" t="s">
        <v>9012</v>
      </c>
      <c r="R1180" s="87" t="s">
        <v>3680</v>
      </c>
    </row>
    <row r="1181" spans="1:18">
      <c r="A1181" s="87" t="s">
        <v>9016</v>
      </c>
      <c r="B1181" s="87" t="s">
        <v>6908</v>
      </c>
      <c r="C1181" s="87" t="s">
        <v>6402</v>
      </c>
      <c r="D1181" s="150">
        <v>1891.2</v>
      </c>
      <c r="E1181" s="150">
        <v>-341.38</v>
      </c>
      <c r="F1181" s="150">
        <v>1549.82</v>
      </c>
      <c r="G1181" s="150">
        <v>-13.13</v>
      </c>
      <c r="H1181" s="151">
        <v>43221</v>
      </c>
      <c r="I1181" s="87">
        <v>0</v>
      </c>
      <c r="J1181" s="87" t="s">
        <v>1334</v>
      </c>
      <c r="K1181" s="87" t="s">
        <v>3672</v>
      </c>
      <c r="L1181" s="87" t="s">
        <v>9017</v>
      </c>
      <c r="M1181" s="56" t="s">
        <v>4855</v>
      </c>
      <c r="N1181" s="87" t="s">
        <v>43</v>
      </c>
      <c r="O1181" s="56" t="s">
        <v>5897</v>
      </c>
      <c r="P1181" s="87">
        <v>2017</v>
      </c>
      <c r="Q1181" s="87">
        <v>118012</v>
      </c>
      <c r="R1181" s="87" t="s">
        <v>4359</v>
      </c>
    </row>
    <row r="1182" spans="1:18">
      <c r="A1182" s="87" t="s">
        <v>9018</v>
      </c>
      <c r="B1182" s="87" t="s">
        <v>6908</v>
      </c>
      <c r="C1182" s="87" t="s">
        <v>6402</v>
      </c>
      <c r="D1182" s="150">
        <v>1891.2</v>
      </c>
      <c r="E1182" s="150">
        <v>-341.38</v>
      </c>
      <c r="F1182" s="150">
        <v>1549.82</v>
      </c>
      <c r="G1182" s="150">
        <v>-13.13</v>
      </c>
      <c r="H1182" s="151">
        <v>43221</v>
      </c>
      <c r="I1182" s="87">
        <v>0</v>
      </c>
      <c r="J1182" s="87" t="s">
        <v>1120</v>
      </c>
      <c r="K1182" s="87" t="s">
        <v>3672</v>
      </c>
      <c r="L1182" s="87" t="s">
        <v>7952</v>
      </c>
      <c r="M1182" s="56" t="s">
        <v>4855</v>
      </c>
      <c r="N1182" s="87" t="s">
        <v>46</v>
      </c>
      <c r="O1182" s="56" t="s">
        <v>5897</v>
      </c>
      <c r="P1182" s="87">
        <v>2017</v>
      </c>
      <c r="Q1182" s="87">
        <v>118012</v>
      </c>
      <c r="R1182" s="87" t="s">
        <v>4359</v>
      </c>
    </row>
    <row r="1183" spans="1:18">
      <c r="A1183" s="87" t="s">
        <v>9019</v>
      </c>
      <c r="B1183" s="87" t="s">
        <v>6908</v>
      </c>
      <c r="C1183" s="87" t="s">
        <v>6402</v>
      </c>
      <c r="D1183" s="150">
        <v>1891.2</v>
      </c>
      <c r="E1183" s="150">
        <v>-341.38</v>
      </c>
      <c r="F1183" s="150">
        <v>1549.82</v>
      </c>
      <c r="G1183" s="150">
        <v>-13.13</v>
      </c>
      <c r="H1183" s="151">
        <v>43221</v>
      </c>
      <c r="I1183" s="87">
        <v>0</v>
      </c>
      <c r="J1183" s="87" t="s">
        <v>1120</v>
      </c>
      <c r="K1183" s="87" t="s">
        <v>3672</v>
      </c>
      <c r="L1183" s="87" t="s">
        <v>7952</v>
      </c>
      <c r="M1183" s="56" t="s">
        <v>4855</v>
      </c>
      <c r="N1183" s="87" t="s">
        <v>46</v>
      </c>
      <c r="O1183" s="56" t="s">
        <v>5897</v>
      </c>
      <c r="P1183" s="87">
        <v>2017</v>
      </c>
      <c r="Q1183" s="87">
        <v>118012</v>
      </c>
      <c r="R1183" s="87" t="s">
        <v>4359</v>
      </c>
    </row>
    <row r="1184" spans="1:18">
      <c r="A1184" s="87" t="s">
        <v>2646</v>
      </c>
      <c r="B1184" s="87" t="s">
        <v>2647</v>
      </c>
      <c r="C1184" s="87" t="s">
        <v>9023</v>
      </c>
      <c r="D1184" s="150">
        <v>5998.8</v>
      </c>
      <c r="E1184" s="150">
        <v>-1083.1600000000001</v>
      </c>
      <c r="F1184" s="150">
        <v>4915.6400000000003</v>
      </c>
      <c r="G1184" s="150">
        <v>-41.66</v>
      </c>
      <c r="H1184" s="151">
        <v>43221</v>
      </c>
      <c r="I1184" s="87">
        <v>0</v>
      </c>
      <c r="J1184" s="87" t="s">
        <v>354</v>
      </c>
      <c r="K1184" s="87" t="s">
        <v>3672</v>
      </c>
      <c r="L1184" s="87" t="s">
        <v>3792</v>
      </c>
      <c r="M1184" s="56" t="s">
        <v>6933</v>
      </c>
      <c r="N1184" s="87" t="s">
        <v>96</v>
      </c>
      <c r="O1184" s="56" t="s">
        <v>6435</v>
      </c>
      <c r="P1184" s="87">
        <v>2017</v>
      </c>
      <c r="Q1184" s="87">
        <v>1782018</v>
      </c>
      <c r="R1184" s="87" t="s">
        <v>3676</v>
      </c>
    </row>
    <row r="1185" spans="1:18">
      <c r="A1185" s="87" t="s">
        <v>9024</v>
      </c>
      <c r="B1185" s="87" t="s">
        <v>9025</v>
      </c>
      <c r="C1185" s="87" t="s">
        <v>9026</v>
      </c>
      <c r="D1185" s="150">
        <v>1932</v>
      </c>
      <c r="E1185" s="150">
        <v>-348.92</v>
      </c>
      <c r="F1185" s="150">
        <v>1583.08</v>
      </c>
      <c r="G1185" s="150">
        <v>-13.42</v>
      </c>
      <c r="H1185" s="151">
        <v>43221</v>
      </c>
      <c r="I1185" s="87">
        <v>0</v>
      </c>
      <c r="J1185" s="87" t="s">
        <v>426</v>
      </c>
      <c r="K1185" s="87" t="s">
        <v>3672</v>
      </c>
      <c r="L1185" s="87" t="s">
        <v>8191</v>
      </c>
      <c r="M1185" s="56" t="s">
        <v>9027</v>
      </c>
      <c r="N1185" s="87" t="s">
        <v>103</v>
      </c>
      <c r="O1185" s="56" t="s">
        <v>9028</v>
      </c>
      <c r="P1185" s="87">
        <v>2018</v>
      </c>
      <c r="Q1185" s="87">
        <v>20180087</v>
      </c>
      <c r="R1185" s="87" t="s">
        <v>3751</v>
      </c>
    </row>
    <row r="1186" spans="1:18">
      <c r="A1186" s="87" t="s">
        <v>6888</v>
      </c>
      <c r="B1186" s="87" t="s">
        <v>6889</v>
      </c>
      <c r="C1186" s="87" t="s">
        <v>3775</v>
      </c>
      <c r="D1186" s="150">
        <v>17909.759999999998</v>
      </c>
      <c r="E1186" s="150">
        <v>-3357.99</v>
      </c>
      <c r="F1186" s="150">
        <v>14551.77</v>
      </c>
      <c r="G1186" s="150">
        <v>-124.37</v>
      </c>
      <c r="H1186" s="151">
        <v>43191</v>
      </c>
      <c r="I1186" s="87">
        <v>0</v>
      </c>
      <c r="J1186" s="87" t="s">
        <v>2196</v>
      </c>
      <c r="K1186" s="87" t="s">
        <v>3672</v>
      </c>
      <c r="L1186" s="87" t="s">
        <v>3776</v>
      </c>
      <c r="M1186" s="56" t="s">
        <v>4752</v>
      </c>
      <c r="N1186" s="87" t="s">
        <v>117</v>
      </c>
      <c r="O1186" s="56" t="s">
        <v>4925</v>
      </c>
      <c r="P1186" s="87">
        <v>2017</v>
      </c>
      <c r="Q1186" s="87" t="s">
        <v>6890</v>
      </c>
      <c r="R1186" s="87" t="s">
        <v>3780</v>
      </c>
    </row>
    <row r="1187" spans="1:18">
      <c r="A1187" s="87" t="s">
        <v>8997</v>
      </c>
      <c r="B1187" s="87" t="s">
        <v>1035</v>
      </c>
      <c r="C1187" s="87" t="s">
        <v>8998</v>
      </c>
      <c r="D1187" s="150">
        <v>2958</v>
      </c>
      <c r="E1187" s="150">
        <v>-554.58000000000004</v>
      </c>
      <c r="F1187" s="150">
        <v>2403.42</v>
      </c>
      <c r="G1187" s="150">
        <v>-20.54</v>
      </c>
      <c r="H1187" s="151">
        <v>43191</v>
      </c>
      <c r="I1187" s="87">
        <v>0</v>
      </c>
      <c r="J1187" s="87" t="s">
        <v>580</v>
      </c>
      <c r="K1187" s="87" t="s">
        <v>3672</v>
      </c>
      <c r="L1187" s="87" t="s">
        <v>4162</v>
      </c>
      <c r="M1187" s="56" t="s">
        <v>5127</v>
      </c>
      <c r="N1187" s="87" t="s">
        <v>36</v>
      </c>
      <c r="O1187" s="56" t="s">
        <v>8478</v>
      </c>
      <c r="P1187" s="87">
        <v>2018</v>
      </c>
      <c r="Q1187" s="87"/>
      <c r="R1187" s="87" t="s">
        <v>3676</v>
      </c>
    </row>
    <row r="1188" spans="1:18">
      <c r="A1188" s="87" t="s">
        <v>8999</v>
      </c>
      <c r="B1188" s="87" t="s">
        <v>1035</v>
      </c>
      <c r="C1188" s="87" t="s">
        <v>8998</v>
      </c>
      <c r="D1188" s="150">
        <v>2958</v>
      </c>
      <c r="E1188" s="150">
        <v>-554.58000000000004</v>
      </c>
      <c r="F1188" s="150">
        <v>2403.42</v>
      </c>
      <c r="G1188" s="150">
        <v>-20.54</v>
      </c>
      <c r="H1188" s="151">
        <v>43191</v>
      </c>
      <c r="I1188" s="87">
        <v>0</v>
      </c>
      <c r="J1188" s="87" t="s">
        <v>580</v>
      </c>
      <c r="K1188" s="87" t="s">
        <v>3672</v>
      </c>
      <c r="L1188" s="87" t="s">
        <v>4162</v>
      </c>
      <c r="M1188" s="56" t="s">
        <v>5127</v>
      </c>
      <c r="N1188" s="87" t="s">
        <v>36</v>
      </c>
      <c r="O1188" s="56" t="s">
        <v>8478</v>
      </c>
      <c r="P1188" s="87">
        <v>2018</v>
      </c>
      <c r="Q1188" s="87">
        <v>2018090278</v>
      </c>
      <c r="R1188" s="87" t="s">
        <v>3676</v>
      </c>
    </row>
    <row r="1189" spans="1:18">
      <c r="A1189" s="87" t="s">
        <v>9000</v>
      </c>
      <c r="B1189" s="87" t="s">
        <v>9001</v>
      </c>
      <c r="C1189" s="87" t="s">
        <v>9002</v>
      </c>
      <c r="D1189" s="150">
        <v>17808</v>
      </c>
      <c r="E1189" s="150">
        <v>-3339.09</v>
      </c>
      <c r="F1189" s="150">
        <v>14468.91</v>
      </c>
      <c r="G1189" s="150">
        <v>-123.67</v>
      </c>
      <c r="H1189" s="151">
        <v>43191</v>
      </c>
      <c r="I1189" s="87">
        <v>0</v>
      </c>
      <c r="J1189" s="87" t="s">
        <v>319</v>
      </c>
      <c r="K1189" s="87" t="s">
        <v>3672</v>
      </c>
      <c r="L1189" s="87" t="s">
        <v>8055</v>
      </c>
      <c r="M1189" s="56" t="s">
        <v>4803</v>
      </c>
      <c r="N1189" s="87" t="s">
        <v>52</v>
      </c>
      <c r="O1189" s="56" t="s">
        <v>9003</v>
      </c>
      <c r="P1189" s="87">
        <v>2017</v>
      </c>
      <c r="Q1189" s="87">
        <v>20171887</v>
      </c>
      <c r="R1189" s="87" t="s">
        <v>3680</v>
      </c>
    </row>
    <row r="1190" spans="1:18">
      <c r="A1190" s="87" t="s">
        <v>8979</v>
      </c>
      <c r="B1190" s="87" t="s">
        <v>8980</v>
      </c>
      <c r="C1190" s="87" t="s">
        <v>8981</v>
      </c>
      <c r="D1190" s="150">
        <v>3818.16</v>
      </c>
      <c r="E1190" s="150">
        <v>-742.42</v>
      </c>
      <c r="F1190" s="150">
        <v>3075.74</v>
      </c>
      <c r="G1190" s="150">
        <v>-26.51</v>
      </c>
      <c r="H1190" s="151">
        <v>43160</v>
      </c>
      <c r="I1190" s="87">
        <v>0</v>
      </c>
      <c r="J1190" s="87" t="s">
        <v>1405</v>
      </c>
      <c r="K1190" s="87" t="s">
        <v>3672</v>
      </c>
      <c r="L1190" s="87" t="s">
        <v>8186</v>
      </c>
      <c r="M1190" s="56" t="s">
        <v>4782</v>
      </c>
      <c r="N1190" s="87" t="s">
        <v>93</v>
      </c>
      <c r="O1190" s="56" t="s">
        <v>8982</v>
      </c>
      <c r="P1190" s="87">
        <v>2017</v>
      </c>
      <c r="Q1190" s="87">
        <v>111800008</v>
      </c>
      <c r="R1190" s="87" t="s">
        <v>4359</v>
      </c>
    </row>
    <row r="1191" spans="1:18">
      <c r="A1191" s="87" t="s">
        <v>8983</v>
      </c>
      <c r="B1191" s="87" t="s">
        <v>8984</v>
      </c>
      <c r="C1191" s="87" t="s">
        <v>6470</v>
      </c>
      <c r="D1191" s="150">
        <v>4860</v>
      </c>
      <c r="E1191" s="150">
        <v>-945</v>
      </c>
      <c r="F1191" s="150">
        <v>3915</v>
      </c>
      <c r="G1191" s="150">
        <v>-33.75</v>
      </c>
      <c r="H1191" s="151">
        <v>43160</v>
      </c>
      <c r="I1191" s="87">
        <v>0</v>
      </c>
      <c r="J1191" s="87" t="s">
        <v>1405</v>
      </c>
      <c r="K1191" s="87" t="s">
        <v>3672</v>
      </c>
      <c r="L1191" s="87" t="s">
        <v>8186</v>
      </c>
      <c r="M1191" s="56" t="s">
        <v>4782</v>
      </c>
      <c r="N1191" s="87" t="s">
        <v>93</v>
      </c>
      <c r="O1191" s="56" t="s">
        <v>6467</v>
      </c>
      <c r="P1191" s="87">
        <v>2017</v>
      </c>
      <c r="Q1191" s="87">
        <v>111800034</v>
      </c>
      <c r="R1191" s="87" t="s">
        <v>4959</v>
      </c>
    </row>
    <row r="1192" spans="1:18">
      <c r="A1192" s="87" t="s">
        <v>8985</v>
      </c>
      <c r="B1192" s="87" t="s">
        <v>8986</v>
      </c>
      <c r="C1192" s="87" t="s">
        <v>6470</v>
      </c>
      <c r="D1192" s="150">
        <v>4860</v>
      </c>
      <c r="E1192" s="150">
        <v>-945</v>
      </c>
      <c r="F1192" s="150">
        <v>3915</v>
      </c>
      <c r="G1192" s="150">
        <v>-33.75</v>
      </c>
      <c r="H1192" s="151">
        <v>43160</v>
      </c>
      <c r="I1192" s="87">
        <v>0</v>
      </c>
      <c r="J1192" s="87" t="s">
        <v>1405</v>
      </c>
      <c r="K1192" s="87" t="s">
        <v>3672</v>
      </c>
      <c r="L1192" s="87" t="s">
        <v>8186</v>
      </c>
      <c r="M1192" s="56" t="s">
        <v>4782</v>
      </c>
      <c r="N1192" s="87" t="s">
        <v>93</v>
      </c>
      <c r="O1192" s="56" t="s">
        <v>6467</v>
      </c>
      <c r="P1192" s="87">
        <v>2017</v>
      </c>
      <c r="Q1192" s="87">
        <v>111800154</v>
      </c>
      <c r="R1192" s="87" t="s">
        <v>4959</v>
      </c>
    </row>
    <row r="1193" spans="1:18">
      <c r="A1193" s="87" t="s">
        <v>8992</v>
      </c>
      <c r="B1193" s="87" t="s">
        <v>8993</v>
      </c>
      <c r="C1193" s="87" t="s">
        <v>6820</v>
      </c>
      <c r="D1193" s="150">
        <v>1884</v>
      </c>
      <c r="E1193" s="150">
        <v>-366.24</v>
      </c>
      <c r="F1193" s="150">
        <v>1517.76</v>
      </c>
      <c r="G1193" s="150">
        <v>-13.08</v>
      </c>
      <c r="H1193" s="151">
        <v>43160</v>
      </c>
      <c r="I1193" s="87">
        <v>0</v>
      </c>
      <c r="J1193" s="87" t="s">
        <v>1856</v>
      </c>
      <c r="K1193" s="87" t="s">
        <v>3672</v>
      </c>
      <c r="L1193" s="87" t="s">
        <v>8994</v>
      </c>
      <c r="M1193" s="56" t="s">
        <v>4831</v>
      </c>
      <c r="N1193" s="87" t="s">
        <v>183</v>
      </c>
      <c r="O1193" s="56" t="s">
        <v>6150</v>
      </c>
      <c r="P1193" s="87">
        <v>2018</v>
      </c>
      <c r="Q1193" s="87">
        <v>1870013</v>
      </c>
      <c r="R1193" s="87" t="s">
        <v>4359</v>
      </c>
    </row>
    <row r="1194" spans="1:18">
      <c r="A1194" s="87" t="s">
        <v>8995</v>
      </c>
      <c r="B1194" s="87" t="s">
        <v>8996</v>
      </c>
      <c r="C1194" s="87" t="s">
        <v>6820</v>
      </c>
      <c r="D1194" s="150">
        <v>1884</v>
      </c>
      <c r="E1194" s="150">
        <v>-366.24</v>
      </c>
      <c r="F1194" s="150">
        <v>1517.76</v>
      </c>
      <c r="G1194" s="150">
        <v>-13.08</v>
      </c>
      <c r="H1194" s="151">
        <v>43160</v>
      </c>
      <c r="I1194" s="87">
        <v>0</v>
      </c>
      <c r="J1194" s="87" t="s">
        <v>1856</v>
      </c>
      <c r="K1194" s="87" t="s">
        <v>3672</v>
      </c>
      <c r="L1194" s="87" t="s">
        <v>8994</v>
      </c>
      <c r="M1194" s="56" t="s">
        <v>4831</v>
      </c>
      <c r="N1194" s="87" t="s">
        <v>183</v>
      </c>
      <c r="O1194" s="56" t="s">
        <v>6150</v>
      </c>
      <c r="P1194" s="87">
        <v>2018</v>
      </c>
      <c r="Q1194" s="87">
        <v>1870013</v>
      </c>
      <c r="R1194" s="87" t="s">
        <v>4359</v>
      </c>
    </row>
    <row r="1195" spans="1:18">
      <c r="A1195" s="87" t="s">
        <v>8961</v>
      </c>
      <c r="B1195" s="87" t="s">
        <v>6732</v>
      </c>
      <c r="C1195" s="87" t="s">
        <v>8962</v>
      </c>
      <c r="D1195" s="150">
        <v>39217.199999999997</v>
      </c>
      <c r="E1195" s="150">
        <v>-7897.86</v>
      </c>
      <c r="F1195" s="150">
        <v>31319.34</v>
      </c>
      <c r="G1195" s="150">
        <v>-272.33999999999997</v>
      </c>
      <c r="H1195" s="151">
        <v>43132</v>
      </c>
      <c r="I1195" s="87">
        <v>0</v>
      </c>
      <c r="J1195" s="87" t="s">
        <v>580</v>
      </c>
      <c r="K1195" s="87" t="s">
        <v>3672</v>
      </c>
      <c r="L1195" s="87" t="s">
        <v>4162</v>
      </c>
      <c r="M1195" s="56" t="s">
        <v>5289</v>
      </c>
      <c r="N1195" s="87" t="s">
        <v>36</v>
      </c>
      <c r="O1195" s="56" t="s">
        <v>8963</v>
      </c>
      <c r="P1195" s="87">
        <v>2016</v>
      </c>
      <c r="Q1195" s="87">
        <v>2017091295</v>
      </c>
      <c r="R1195" s="87" t="s">
        <v>4559</v>
      </c>
    </row>
    <row r="1196" spans="1:18">
      <c r="A1196" s="87" t="s">
        <v>8964</v>
      </c>
      <c r="B1196" s="87" t="s">
        <v>6732</v>
      </c>
      <c r="C1196" s="87" t="s">
        <v>8962</v>
      </c>
      <c r="D1196" s="150">
        <v>39217.199999999997</v>
      </c>
      <c r="E1196" s="150">
        <v>-7897.86</v>
      </c>
      <c r="F1196" s="150">
        <v>31319.34</v>
      </c>
      <c r="G1196" s="150">
        <v>-272.33999999999997</v>
      </c>
      <c r="H1196" s="151">
        <v>43132</v>
      </c>
      <c r="I1196" s="87">
        <v>0</v>
      </c>
      <c r="J1196" s="87" t="s">
        <v>580</v>
      </c>
      <c r="K1196" s="87" t="s">
        <v>3672</v>
      </c>
      <c r="L1196" s="87" t="s">
        <v>4162</v>
      </c>
      <c r="M1196" s="56" t="s">
        <v>5289</v>
      </c>
      <c r="N1196" s="87" t="s">
        <v>36</v>
      </c>
      <c r="O1196" s="56" t="s">
        <v>8963</v>
      </c>
      <c r="P1196" s="87">
        <v>2016</v>
      </c>
      <c r="Q1196" s="87">
        <v>2017091295</v>
      </c>
      <c r="R1196" s="87" t="s">
        <v>4559</v>
      </c>
    </row>
    <row r="1197" spans="1:18">
      <c r="A1197" s="87" t="s">
        <v>8987</v>
      </c>
      <c r="B1197" s="87" t="s">
        <v>8988</v>
      </c>
      <c r="C1197" s="87" t="s">
        <v>8989</v>
      </c>
      <c r="D1197" s="150">
        <v>18878</v>
      </c>
      <c r="E1197" s="150">
        <v>-3801.9</v>
      </c>
      <c r="F1197" s="150">
        <v>15076.1</v>
      </c>
      <c r="G1197" s="150">
        <v>-131.1</v>
      </c>
      <c r="H1197" s="151">
        <v>43132</v>
      </c>
      <c r="I1197" s="87">
        <v>0</v>
      </c>
      <c r="J1197" s="87" t="s">
        <v>1257</v>
      </c>
      <c r="K1197" s="87" t="s">
        <v>5319</v>
      </c>
      <c r="L1197" s="87" t="s">
        <v>7988</v>
      </c>
      <c r="M1197" s="56" t="s">
        <v>4782</v>
      </c>
      <c r="N1197" s="87" t="s">
        <v>171</v>
      </c>
      <c r="O1197" s="56" t="s">
        <v>8990</v>
      </c>
      <c r="P1197" s="87">
        <v>2010</v>
      </c>
      <c r="Q1197" s="87" t="s">
        <v>8991</v>
      </c>
      <c r="R1197" s="87" t="s">
        <v>4851</v>
      </c>
    </row>
    <row r="1198" spans="1:18">
      <c r="A1198" s="87" t="s">
        <v>6842</v>
      </c>
      <c r="B1198" s="87" t="s">
        <v>6843</v>
      </c>
      <c r="C1198" s="87" t="s">
        <v>6844</v>
      </c>
      <c r="D1198" s="150">
        <v>3912</v>
      </c>
      <c r="E1198" s="150">
        <v>-815.1</v>
      </c>
      <c r="F1198" s="150">
        <v>3096.9</v>
      </c>
      <c r="G1198" s="150">
        <v>-27.17</v>
      </c>
      <c r="H1198" s="151">
        <v>43101</v>
      </c>
      <c r="I1198" s="87">
        <v>0</v>
      </c>
      <c r="J1198" s="87" t="s">
        <v>393</v>
      </c>
      <c r="K1198" s="87" t="s">
        <v>5319</v>
      </c>
      <c r="L1198" s="87" t="s">
        <v>3785</v>
      </c>
      <c r="M1198" s="56" t="s">
        <v>6840</v>
      </c>
      <c r="N1198" s="87" t="s">
        <v>70</v>
      </c>
      <c r="O1198" s="56" t="s">
        <v>6845</v>
      </c>
      <c r="P1198" s="87">
        <v>2016</v>
      </c>
      <c r="Q1198" s="87" t="s">
        <v>6846</v>
      </c>
      <c r="R1198" s="87" t="s">
        <v>3676</v>
      </c>
    </row>
    <row r="1199" spans="1:18">
      <c r="A1199" s="87" t="s">
        <v>6847</v>
      </c>
      <c r="B1199" s="87" t="s">
        <v>2838</v>
      </c>
      <c r="C1199" s="87" t="s">
        <v>6015</v>
      </c>
      <c r="D1199" s="150">
        <v>1872</v>
      </c>
      <c r="E1199" s="150">
        <v>-390</v>
      </c>
      <c r="F1199" s="150">
        <v>1482</v>
      </c>
      <c r="G1199" s="150">
        <v>-13</v>
      </c>
      <c r="H1199" s="151">
        <v>43101</v>
      </c>
      <c r="I1199" s="87">
        <v>0</v>
      </c>
      <c r="J1199" s="87" t="s">
        <v>393</v>
      </c>
      <c r="K1199" s="87" t="s">
        <v>5319</v>
      </c>
      <c r="L1199" s="87" t="s">
        <v>3785</v>
      </c>
      <c r="M1199" s="56" t="s">
        <v>6840</v>
      </c>
      <c r="N1199" s="87" t="s">
        <v>70</v>
      </c>
      <c r="O1199" s="56" t="s">
        <v>6016</v>
      </c>
      <c r="P1199" s="87">
        <v>2016</v>
      </c>
      <c r="Q1199" s="87" t="s">
        <v>6848</v>
      </c>
      <c r="R1199" s="87" t="s">
        <v>3676</v>
      </c>
    </row>
    <row r="1200" spans="1:18">
      <c r="A1200" s="87" t="s">
        <v>6853</v>
      </c>
      <c r="B1200" s="87" t="s">
        <v>6854</v>
      </c>
      <c r="C1200" s="87" t="s">
        <v>6855</v>
      </c>
      <c r="D1200" s="150">
        <v>2736</v>
      </c>
      <c r="E1200" s="150">
        <v>-570</v>
      </c>
      <c r="F1200" s="150">
        <v>2166</v>
      </c>
      <c r="G1200" s="150">
        <v>-19</v>
      </c>
      <c r="H1200" s="151">
        <v>43101</v>
      </c>
      <c r="I1200" s="87">
        <v>0</v>
      </c>
      <c r="J1200" s="87" t="s">
        <v>393</v>
      </c>
      <c r="K1200" s="87" t="s">
        <v>5319</v>
      </c>
      <c r="L1200" s="87" t="s">
        <v>3785</v>
      </c>
      <c r="M1200" s="56" t="s">
        <v>4752</v>
      </c>
      <c r="N1200" s="87" t="s">
        <v>70</v>
      </c>
      <c r="O1200" s="56" t="s">
        <v>6856</v>
      </c>
      <c r="P1200" s="87">
        <v>2016</v>
      </c>
      <c r="Q1200" s="87" t="s">
        <v>6857</v>
      </c>
      <c r="R1200" s="87" t="s">
        <v>3676</v>
      </c>
    </row>
    <row r="1201" spans="1:18">
      <c r="A1201" s="87" t="s">
        <v>6876</v>
      </c>
      <c r="B1201" s="87" t="s">
        <v>6877</v>
      </c>
      <c r="C1201" s="87" t="s">
        <v>6878</v>
      </c>
      <c r="D1201" s="150">
        <v>69240.009999999995</v>
      </c>
      <c r="E1201" s="150">
        <v>-12331.78</v>
      </c>
      <c r="F1201" s="150">
        <v>56908.23</v>
      </c>
      <c r="G1201" s="150">
        <v>-499.19</v>
      </c>
      <c r="H1201" s="151">
        <v>43101</v>
      </c>
      <c r="I1201" s="87">
        <v>0</v>
      </c>
      <c r="J1201" s="87" t="s">
        <v>3983</v>
      </c>
      <c r="K1201" s="87" t="s">
        <v>3672</v>
      </c>
      <c r="L1201" s="87" t="s">
        <v>3984</v>
      </c>
      <c r="M1201" s="56" t="s">
        <v>6879</v>
      </c>
      <c r="N1201" s="87" t="s">
        <v>148</v>
      </c>
      <c r="O1201" s="56" t="s">
        <v>6880</v>
      </c>
      <c r="P1201" s="87">
        <v>2017</v>
      </c>
      <c r="Q1201" s="87">
        <v>170400</v>
      </c>
      <c r="R1201" s="87" t="s">
        <v>4851</v>
      </c>
    </row>
    <row r="1202" spans="1:18">
      <c r="A1202" s="87" t="s">
        <v>6881</v>
      </c>
      <c r="B1202" s="87" t="s">
        <v>6882</v>
      </c>
      <c r="C1202" s="87" t="s">
        <v>6883</v>
      </c>
      <c r="D1202" s="150">
        <v>4800</v>
      </c>
      <c r="E1202" s="150">
        <v>-999.9</v>
      </c>
      <c r="F1202" s="150">
        <v>3800.1</v>
      </c>
      <c r="G1202" s="150">
        <v>-33.33</v>
      </c>
      <c r="H1202" s="151">
        <v>43101</v>
      </c>
      <c r="I1202" s="87">
        <v>0</v>
      </c>
      <c r="J1202" s="87" t="s">
        <v>1087</v>
      </c>
      <c r="K1202" s="87" t="s">
        <v>3672</v>
      </c>
      <c r="L1202" s="87" t="s">
        <v>4115</v>
      </c>
      <c r="M1202" s="56" t="s">
        <v>4782</v>
      </c>
      <c r="N1202" s="87" t="s">
        <v>71</v>
      </c>
      <c r="O1202" s="56" t="s">
        <v>6884</v>
      </c>
      <c r="P1202" s="87">
        <v>2017</v>
      </c>
      <c r="Q1202" s="87">
        <v>111703104</v>
      </c>
      <c r="R1202" s="87" t="s">
        <v>4364</v>
      </c>
    </row>
    <row r="1203" spans="1:18">
      <c r="A1203" s="87" t="s">
        <v>8955</v>
      </c>
      <c r="B1203" s="87" t="s">
        <v>6843</v>
      </c>
      <c r="C1203" s="87" t="s">
        <v>6865</v>
      </c>
      <c r="D1203" s="150">
        <v>3912</v>
      </c>
      <c r="E1203" s="150">
        <v>-815.1</v>
      </c>
      <c r="F1203" s="150">
        <v>3096.9</v>
      </c>
      <c r="G1203" s="150">
        <v>-27.17</v>
      </c>
      <c r="H1203" s="151">
        <v>43101</v>
      </c>
      <c r="I1203" s="87">
        <v>0</v>
      </c>
      <c r="J1203" s="87" t="s">
        <v>354</v>
      </c>
      <c r="K1203" s="87" t="s">
        <v>5319</v>
      </c>
      <c r="L1203" s="87" t="s">
        <v>3792</v>
      </c>
      <c r="M1203" s="56" t="s">
        <v>5127</v>
      </c>
      <c r="N1203" s="87" t="s">
        <v>96</v>
      </c>
      <c r="O1203" s="56" t="s">
        <v>8956</v>
      </c>
      <c r="P1203" s="87">
        <v>2016</v>
      </c>
      <c r="Q1203" s="87" t="s">
        <v>6848</v>
      </c>
      <c r="R1203" s="87" t="s">
        <v>3780</v>
      </c>
    </row>
    <row r="1204" spans="1:18">
      <c r="A1204" s="87" t="s">
        <v>8957</v>
      </c>
      <c r="B1204" s="87" t="s">
        <v>2838</v>
      </c>
      <c r="C1204" s="87" t="s">
        <v>6015</v>
      </c>
      <c r="D1204" s="150">
        <v>1872</v>
      </c>
      <c r="E1204" s="150">
        <v>-390</v>
      </c>
      <c r="F1204" s="150">
        <v>1482</v>
      </c>
      <c r="G1204" s="150">
        <v>-13</v>
      </c>
      <c r="H1204" s="151">
        <v>43101</v>
      </c>
      <c r="I1204" s="87">
        <v>0</v>
      </c>
      <c r="J1204" s="87" t="s">
        <v>354</v>
      </c>
      <c r="K1204" s="87" t="s">
        <v>5319</v>
      </c>
      <c r="L1204" s="87" t="s">
        <v>3792</v>
      </c>
      <c r="M1204" s="56" t="s">
        <v>5127</v>
      </c>
      <c r="N1204" s="87" t="s">
        <v>96</v>
      </c>
      <c r="O1204" s="56" t="s">
        <v>8958</v>
      </c>
      <c r="P1204" s="87">
        <v>2016</v>
      </c>
      <c r="Q1204" s="87" t="s">
        <v>8959</v>
      </c>
      <c r="R1204" s="87" t="s">
        <v>3676</v>
      </c>
    </row>
    <row r="1205" spans="1:18">
      <c r="A1205" s="87" t="s">
        <v>8965</v>
      </c>
      <c r="B1205" s="87" t="s">
        <v>8966</v>
      </c>
      <c r="C1205" s="87" t="s">
        <v>8967</v>
      </c>
      <c r="D1205" s="150">
        <v>2736</v>
      </c>
      <c r="E1205" s="150">
        <v>-570</v>
      </c>
      <c r="F1205" s="150">
        <v>2166</v>
      </c>
      <c r="G1205" s="150">
        <v>-19</v>
      </c>
      <c r="H1205" s="151">
        <v>43101</v>
      </c>
      <c r="I1205" s="87">
        <v>0</v>
      </c>
      <c r="J1205" s="87" t="s">
        <v>354</v>
      </c>
      <c r="K1205" s="87" t="s">
        <v>5319</v>
      </c>
      <c r="L1205" s="87" t="s">
        <v>3792</v>
      </c>
      <c r="M1205" s="56" t="s">
        <v>5289</v>
      </c>
      <c r="N1205" s="87" t="s">
        <v>96</v>
      </c>
      <c r="O1205" s="56" t="s">
        <v>6856</v>
      </c>
      <c r="P1205" s="87">
        <v>2016</v>
      </c>
      <c r="Q1205" s="87" t="s">
        <v>8959</v>
      </c>
      <c r="R1205" s="87" t="s">
        <v>3676</v>
      </c>
    </row>
    <row r="1206" spans="1:18">
      <c r="A1206" s="87" t="s">
        <v>8976</v>
      </c>
      <c r="B1206" s="87" t="s">
        <v>1035</v>
      </c>
      <c r="C1206" s="87" t="s">
        <v>8977</v>
      </c>
      <c r="D1206" s="150">
        <v>2958</v>
      </c>
      <c r="E1206" s="150">
        <v>-616.20000000000005</v>
      </c>
      <c r="F1206" s="150">
        <v>2341.8000000000002</v>
      </c>
      <c r="G1206" s="150">
        <v>-20.54</v>
      </c>
      <c r="H1206" s="151">
        <v>43101</v>
      </c>
      <c r="I1206" s="87">
        <v>0</v>
      </c>
      <c r="J1206" s="87" t="s">
        <v>580</v>
      </c>
      <c r="K1206" s="87" t="s">
        <v>3672</v>
      </c>
      <c r="L1206" s="87" t="s">
        <v>4162</v>
      </c>
      <c r="M1206" s="56" t="s">
        <v>5289</v>
      </c>
      <c r="N1206" s="87" t="s">
        <v>36</v>
      </c>
      <c r="O1206" s="56" t="s">
        <v>8478</v>
      </c>
      <c r="P1206" s="87">
        <v>2016</v>
      </c>
      <c r="Q1206" s="87">
        <v>2017090290</v>
      </c>
      <c r="R1206" s="87" t="s">
        <v>3676</v>
      </c>
    </row>
    <row r="1207" spans="1:18">
      <c r="A1207" s="87" t="s">
        <v>6824</v>
      </c>
      <c r="B1207" s="87" t="s">
        <v>6825</v>
      </c>
      <c r="C1207" s="87" t="s">
        <v>6826</v>
      </c>
      <c r="D1207" s="150">
        <v>7629.21</v>
      </c>
      <c r="E1207" s="150">
        <v>-2463.5700000000002</v>
      </c>
      <c r="F1207" s="150">
        <v>5165.6400000000003</v>
      </c>
      <c r="G1207" s="150">
        <v>-79.47</v>
      </c>
      <c r="H1207" s="151">
        <v>43070</v>
      </c>
      <c r="I1207" s="87">
        <v>0</v>
      </c>
      <c r="J1207" s="87" t="s">
        <v>387</v>
      </c>
      <c r="K1207" s="87" t="s">
        <v>3672</v>
      </c>
      <c r="L1207" s="87" t="s">
        <v>3884</v>
      </c>
      <c r="M1207" s="56" t="s">
        <v>4752</v>
      </c>
      <c r="N1207" s="87" t="s">
        <v>61</v>
      </c>
      <c r="O1207" s="56" t="s">
        <v>6827</v>
      </c>
      <c r="P1207" s="87">
        <v>2017</v>
      </c>
      <c r="Q1207" s="87" t="s">
        <v>6828</v>
      </c>
      <c r="R1207" s="87" t="s">
        <v>3780</v>
      </c>
    </row>
    <row r="1208" spans="1:18">
      <c r="A1208" s="87" t="s">
        <v>6829</v>
      </c>
      <c r="B1208" s="87" t="s">
        <v>6825</v>
      </c>
      <c r="C1208" s="87" t="s">
        <v>6826</v>
      </c>
      <c r="D1208" s="150">
        <v>7629.21</v>
      </c>
      <c r="E1208" s="150">
        <v>-2463.5700000000002</v>
      </c>
      <c r="F1208" s="150">
        <v>5165.6400000000003</v>
      </c>
      <c r="G1208" s="150">
        <v>-79.47</v>
      </c>
      <c r="H1208" s="151">
        <v>43070</v>
      </c>
      <c r="I1208" s="87">
        <v>0</v>
      </c>
      <c r="J1208" s="87" t="s">
        <v>387</v>
      </c>
      <c r="K1208" s="87" t="s">
        <v>3672</v>
      </c>
      <c r="L1208" s="87" t="s">
        <v>3884</v>
      </c>
      <c r="M1208" s="56" t="s">
        <v>4752</v>
      </c>
      <c r="N1208" s="87" t="s">
        <v>61</v>
      </c>
      <c r="O1208" s="56" t="s">
        <v>6827</v>
      </c>
      <c r="P1208" s="87">
        <v>2017</v>
      </c>
      <c r="Q1208" s="87" t="s">
        <v>6828</v>
      </c>
      <c r="R1208" s="87" t="s">
        <v>3780</v>
      </c>
    </row>
    <row r="1209" spans="1:18">
      <c r="A1209" s="87" t="s">
        <v>6849</v>
      </c>
      <c r="B1209" s="87" t="s">
        <v>6850</v>
      </c>
      <c r="C1209" s="87" t="s">
        <v>4825</v>
      </c>
      <c r="D1209" s="150">
        <v>7620</v>
      </c>
      <c r="E1209" s="150">
        <v>-2460.63</v>
      </c>
      <c r="F1209" s="150">
        <v>5159.37</v>
      </c>
      <c r="G1209" s="150">
        <v>-79.38</v>
      </c>
      <c r="H1209" s="151">
        <v>43070</v>
      </c>
      <c r="I1209" s="87">
        <v>0</v>
      </c>
      <c r="J1209" s="87" t="s">
        <v>387</v>
      </c>
      <c r="K1209" s="87" t="s">
        <v>3672</v>
      </c>
      <c r="L1209" s="87" t="s">
        <v>3884</v>
      </c>
      <c r="M1209" s="56" t="s">
        <v>4752</v>
      </c>
      <c r="N1209" s="87" t="s">
        <v>61</v>
      </c>
      <c r="O1209" s="56" t="s">
        <v>6827</v>
      </c>
      <c r="P1209" s="87">
        <v>2014</v>
      </c>
      <c r="Q1209" s="87" t="s">
        <v>6851</v>
      </c>
      <c r="R1209" s="87" t="s">
        <v>3780</v>
      </c>
    </row>
    <row r="1210" spans="1:18">
      <c r="A1210" s="87" t="s">
        <v>6852</v>
      </c>
      <c r="B1210" s="87" t="s">
        <v>6850</v>
      </c>
      <c r="C1210" s="87" t="s">
        <v>4825</v>
      </c>
      <c r="D1210" s="150">
        <v>7620</v>
      </c>
      <c r="E1210" s="150">
        <v>-2460.63</v>
      </c>
      <c r="F1210" s="150">
        <v>5159.37</v>
      </c>
      <c r="G1210" s="150">
        <v>-79.38</v>
      </c>
      <c r="H1210" s="151">
        <v>43070</v>
      </c>
      <c r="I1210" s="87">
        <v>0</v>
      </c>
      <c r="J1210" s="87" t="s">
        <v>387</v>
      </c>
      <c r="K1210" s="87" t="s">
        <v>3672</v>
      </c>
      <c r="L1210" s="87" t="s">
        <v>3884</v>
      </c>
      <c r="M1210" s="56" t="s">
        <v>4752</v>
      </c>
      <c r="N1210" s="87" t="s">
        <v>61</v>
      </c>
      <c r="O1210" s="56" t="s">
        <v>6827</v>
      </c>
      <c r="P1210" s="87">
        <v>2014</v>
      </c>
      <c r="Q1210" s="87" t="s">
        <v>6851</v>
      </c>
      <c r="R1210" s="87" t="s">
        <v>3780</v>
      </c>
    </row>
    <row r="1211" spans="1:18">
      <c r="A1211" s="87" t="s">
        <v>6774</v>
      </c>
      <c r="B1211" s="87" t="s">
        <v>6775</v>
      </c>
      <c r="C1211" s="87" t="s">
        <v>6361</v>
      </c>
      <c r="D1211" s="150">
        <v>2635.68</v>
      </c>
      <c r="E1211" s="150">
        <v>-585.6</v>
      </c>
      <c r="F1211" s="150">
        <v>2050.08</v>
      </c>
      <c r="G1211" s="150">
        <v>-18.3</v>
      </c>
      <c r="H1211" s="151">
        <v>43040</v>
      </c>
      <c r="I1211" s="87">
        <v>0</v>
      </c>
      <c r="J1211" s="87" t="s">
        <v>619</v>
      </c>
      <c r="K1211" s="87" t="s">
        <v>3672</v>
      </c>
      <c r="L1211" s="87" t="s">
        <v>3850</v>
      </c>
      <c r="M1211" s="56" t="s">
        <v>4831</v>
      </c>
      <c r="N1211" s="87" t="s">
        <v>127</v>
      </c>
      <c r="O1211" s="56" t="s">
        <v>6362</v>
      </c>
      <c r="P1211" s="87">
        <v>2017</v>
      </c>
      <c r="Q1211" s="87">
        <v>1770053</v>
      </c>
      <c r="R1211" s="87" t="s">
        <v>4359</v>
      </c>
    </row>
    <row r="1212" spans="1:18">
      <c r="A1212" s="87" t="s">
        <v>6819</v>
      </c>
      <c r="B1212" s="87" t="s">
        <v>6788</v>
      </c>
      <c r="C1212" s="87" t="s">
        <v>6820</v>
      </c>
      <c r="D1212" s="150">
        <v>1884</v>
      </c>
      <c r="E1212" s="150">
        <v>-418.56</v>
      </c>
      <c r="F1212" s="150">
        <v>1465.44</v>
      </c>
      <c r="G1212" s="150">
        <v>-13.08</v>
      </c>
      <c r="H1212" s="151">
        <v>43040</v>
      </c>
      <c r="I1212" s="87">
        <v>0</v>
      </c>
      <c r="J1212" s="87" t="s">
        <v>4529</v>
      </c>
      <c r="K1212" s="87" t="s">
        <v>3672</v>
      </c>
      <c r="L1212" s="87" t="s">
        <v>4530</v>
      </c>
      <c r="M1212" s="56" t="s">
        <v>4831</v>
      </c>
      <c r="N1212" s="87" t="s">
        <v>4531</v>
      </c>
      <c r="O1212" s="56" t="s">
        <v>5448</v>
      </c>
      <c r="P1212" s="87">
        <v>0</v>
      </c>
      <c r="Q1212" s="87"/>
      <c r="R1212" s="87" t="s">
        <v>3683</v>
      </c>
    </row>
    <row r="1213" spans="1:18">
      <c r="A1213" s="87" t="s">
        <v>6821</v>
      </c>
      <c r="B1213" s="87" t="s">
        <v>6822</v>
      </c>
      <c r="C1213" s="87" t="s">
        <v>6823</v>
      </c>
      <c r="D1213" s="150">
        <v>8340</v>
      </c>
      <c r="E1213" s="150">
        <v>-1853.44</v>
      </c>
      <c r="F1213" s="150">
        <v>6486.56</v>
      </c>
      <c r="G1213" s="150">
        <v>-57.92</v>
      </c>
      <c r="H1213" s="151">
        <v>43040</v>
      </c>
      <c r="I1213" s="87">
        <v>0</v>
      </c>
      <c r="J1213" s="87" t="s">
        <v>640</v>
      </c>
      <c r="K1213" s="87" t="s">
        <v>3672</v>
      </c>
      <c r="L1213" s="87" t="s">
        <v>6403</v>
      </c>
      <c r="M1213" s="56" t="s">
        <v>4831</v>
      </c>
      <c r="N1213" s="87" t="s">
        <v>40</v>
      </c>
      <c r="O1213" s="56" t="s">
        <v>216</v>
      </c>
      <c r="P1213" s="87">
        <v>2017</v>
      </c>
      <c r="Q1213" s="87">
        <v>2017596</v>
      </c>
      <c r="R1213" s="87" t="s">
        <v>3751</v>
      </c>
    </row>
    <row r="1214" spans="1:18">
      <c r="A1214" s="87" t="s">
        <v>1881</v>
      </c>
      <c r="B1214" s="87" t="s">
        <v>1882</v>
      </c>
      <c r="C1214" s="87" t="s">
        <v>6834</v>
      </c>
      <c r="D1214" s="150">
        <v>136680</v>
      </c>
      <c r="E1214" s="150">
        <v>-30373.439999999999</v>
      </c>
      <c r="F1214" s="150">
        <v>106306.56</v>
      </c>
      <c r="G1214" s="150">
        <v>-949.17</v>
      </c>
      <c r="H1214" s="151">
        <v>43040</v>
      </c>
      <c r="I1214" s="87">
        <v>0</v>
      </c>
      <c r="J1214" s="87" t="s">
        <v>401</v>
      </c>
      <c r="K1214" s="87" t="s">
        <v>3672</v>
      </c>
      <c r="L1214" s="87" t="s">
        <v>4120</v>
      </c>
      <c r="M1214" s="56" t="s">
        <v>6835</v>
      </c>
      <c r="N1214" s="87" t="s">
        <v>49</v>
      </c>
      <c r="O1214" s="56" t="s">
        <v>6836</v>
      </c>
      <c r="P1214" s="87">
        <v>2017</v>
      </c>
      <c r="Q1214" s="87">
        <v>617198</v>
      </c>
      <c r="R1214" s="87" t="s">
        <v>3780</v>
      </c>
    </row>
    <row r="1215" spans="1:18">
      <c r="A1215" s="87" t="s">
        <v>8920</v>
      </c>
      <c r="B1215" s="87" t="s">
        <v>8921</v>
      </c>
      <c r="C1215" s="87" t="s">
        <v>8897</v>
      </c>
      <c r="D1215" s="150">
        <v>11828.4</v>
      </c>
      <c r="E1215" s="150">
        <v>-2628.48</v>
      </c>
      <c r="F1215" s="150">
        <v>9199.92</v>
      </c>
      <c r="G1215" s="150">
        <v>-82.14</v>
      </c>
      <c r="H1215" s="151">
        <v>43040</v>
      </c>
      <c r="I1215" s="87">
        <v>0</v>
      </c>
      <c r="J1215" s="87" t="s">
        <v>698</v>
      </c>
      <c r="K1215" s="87" t="s">
        <v>3672</v>
      </c>
      <c r="L1215" s="87" t="s">
        <v>3761</v>
      </c>
      <c r="M1215" s="56" t="s">
        <v>4803</v>
      </c>
      <c r="N1215" s="87" t="s">
        <v>56</v>
      </c>
      <c r="O1215" s="56" t="s">
        <v>4859</v>
      </c>
      <c r="P1215" s="87">
        <v>2017</v>
      </c>
      <c r="Q1215" s="87">
        <v>20170992.099100001</v>
      </c>
      <c r="R1215" s="87" t="s">
        <v>3680</v>
      </c>
    </row>
    <row r="1216" spans="1:18">
      <c r="A1216" s="87" t="s">
        <v>8922</v>
      </c>
      <c r="B1216" s="87" t="s">
        <v>6788</v>
      </c>
      <c r="C1216" s="87" t="s">
        <v>6820</v>
      </c>
      <c r="D1216" s="150">
        <v>1884</v>
      </c>
      <c r="E1216" s="150">
        <v>-418.56</v>
      </c>
      <c r="F1216" s="150">
        <v>1465.44</v>
      </c>
      <c r="G1216" s="150">
        <v>-13.08</v>
      </c>
      <c r="H1216" s="151">
        <v>43040</v>
      </c>
      <c r="I1216" s="87">
        <v>0</v>
      </c>
      <c r="J1216" s="87" t="s">
        <v>315</v>
      </c>
      <c r="K1216" s="87" t="s">
        <v>3672</v>
      </c>
      <c r="L1216" s="87" t="s">
        <v>7984</v>
      </c>
      <c r="M1216" s="56" t="s">
        <v>4831</v>
      </c>
      <c r="N1216" s="87" t="s">
        <v>29</v>
      </c>
      <c r="O1216" s="56" t="s">
        <v>8923</v>
      </c>
      <c r="P1216" s="87">
        <v>2017</v>
      </c>
      <c r="Q1216" s="87">
        <v>1770054</v>
      </c>
      <c r="R1216" s="87" t="s">
        <v>4359</v>
      </c>
    </row>
    <row r="1217" spans="1:18">
      <c r="A1217" s="87" t="s">
        <v>8924</v>
      </c>
      <c r="B1217" s="87" t="s">
        <v>6788</v>
      </c>
      <c r="C1217" s="87" t="s">
        <v>6820</v>
      </c>
      <c r="D1217" s="150">
        <v>1914</v>
      </c>
      <c r="E1217" s="150">
        <v>-425.28</v>
      </c>
      <c r="F1217" s="150">
        <v>1488.72</v>
      </c>
      <c r="G1217" s="150">
        <v>-13.29</v>
      </c>
      <c r="H1217" s="151">
        <v>43040</v>
      </c>
      <c r="I1217" s="87">
        <v>0</v>
      </c>
      <c r="J1217" s="87" t="s">
        <v>315</v>
      </c>
      <c r="K1217" s="87" t="s">
        <v>3672</v>
      </c>
      <c r="L1217" s="87" t="s">
        <v>7984</v>
      </c>
      <c r="M1217" s="56" t="s">
        <v>4831</v>
      </c>
      <c r="N1217" s="87" t="s">
        <v>29</v>
      </c>
      <c r="O1217" s="56" t="s">
        <v>5691</v>
      </c>
      <c r="P1217" s="87">
        <v>2017</v>
      </c>
      <c r="Q1217" s="87">
        <v>1770065</v>
      </c>
      <c r="R1217" s="87" t="s">
        <v>4359</v>
      </c>
    </row>
    <row r="1218" spans="1:18">
      <c r="A1218" s="87" t="s">
        <v>8925</v>
      </c>
      <c r="B1218" s="87" t="s">
        <v>6788</v>
      </c>
      <c r="C1218" s="87" t="s">
        <v>6820</v>
      </c>
      <c r="D1218" s="150">
        <v>1914</v>
      </c>
      <c r="E1218" s="150">
        <v>-425.28</v>
      </c>
      <c r="F1218" s="150">
        <v>1488.72</v>
      </c>
      <c r="G1218" s="150">
        <v>-13.29</v>
      </c>
      <c r="H1218" s="151">
        <v>43040</v>
      </c>
      <c r="I1218" s="87">
        <v>0</v>
      </c>
      <c r="J1218" s="87" t="s">
        <v>315</v>
      </c>
      <c r="K1218" s="87" t="s">
        <v>3672</v>
      </c>
      <c r="L1218" s="87" t="s">
        <v>7984</v>
      </c>
      <c r="M1218" s="56" t="s">
        <v>4831</v>
      </c>
      <c r="N1218" s="87" t="s">
        <v>29</v>
      </c>
      <c r="O1218" s="56" t="s">
        <v>5452</v>
      </c>
      <c r="P1218" s="87">
        <v>2017</v>
      </c>
      <c r="Q1218" s="87">
        <v>177065</v>
      </c>
      <c r="R1218" s="87" t="s">
        <v>4359</v>
      </c>
    </row>
    <row r="1219" spans="1:18">
      <c r="A1219" s="87" t="s">
        <v>8947</v>
      </c>
      <c r="B1219" s="87" t="s">
        <v>5639</v>
      </c>
      <c r="C1219" s="87" t="s">
        <v>8948</v>
      </c>
      <c r="D1219" s="150">
        <v>24680</v>
      </c>
      <c r="E1219" s="150">
        <v>-5484.48</v>
      </c>
      <c r="F1219" s="150">
        <v>19195.52</v>
      </c>
      <c r="G1219" s="150">
        <v>-171.39</v>
      </c>
      <c r="H1219" s="151">
        <v>43040</v>
      </c>
      <c r="I1219" s="87">
        <v>0</v>
      </c>
      <c r="J1219" s="87" t="s">
        <v>698</v>
      </c>
      <c r="K1219" s="87" t="s">
        <v>3672</v>
      </c>
      <c r="L1219" s="87" t="s">
        <v>3761</v>
      </c>
      <c r="M1219" s="56" t="s">
        <v>5127</v>
      </c>
      <c r="N1219" s="87" t="s">
        <v>56</v>
      </c>
      <c r="O1219" s="56" t="s">
        <v>8949</v>
      </c>
      <c r="P1219" s="87">
        <v>2017</v>
      </c>
      <c r="Q1219" s="87">
        <v>2017091391</v>
      </c>
      <c r="R1219" s="87" t="s">
        <v>3676</v>
      </c>
    </row>
    <row r="1220" spans="1:18">
      <c r="A1220" s="87" t="s">
        <v>8950</v>
      </c>
      <c r="B1220" s="87" t="s">
        <v>5639</v>
      </c>
      <c r="C1220" s="87" t="s">
        <v>8948</v>
      </c>
      <c r="D1220" s="150">
        <v>24680</v>
      </c>
      <c r="E1220" s="150">
        <v>-5484.48</v>
      </c>
      <c r="F1220" s="150">
        <v>19195.52</v>
      </c>
      <c r="G1220" s="150">
        <v>-171.39</v>
      </c>
      <c r="H1220" s="151">
        <v>43040</v>
      </c>
      <c r="I1220" s="87">
        <v>0</v>
      </c>
      <c r="J1220" s="87" t="s">
        <v>698</v>
      </c>
      <c r="K1220" s="87" t="s">
        <v>3672</v>
      </c>
      <c r="L1220" s="87" t="s">
        <v>3761</v>
      </c>
      <c r="M1220" s="56" t="s">
        <v>5127</v>
      </c>
      <c r="N1220" s="87" t="s">
        <v>56</v>
      </c>
      <c r="O1220" s="56" t="s">
        <v>8949</v>
      </c>
      <c r="P1220" s="87">
        <v>2017</v>
      </c>
      <c r="Q1220" s="87">
        <v>2017091391</v>
      </c>
      <c r="R1220" s="87" t="s">
        <v>3676</v>
      </c>
    </row>
    <row r="1221" spans="1:18">
      <c r="A1221" s="87" t="s">
        <v>8951</v>
      </c>
      <c r="B1221" s="87" t="s">
        <v>5639</v>
      </c>
      <c r="C1221" s="87" t="s">
        <v>8948</v>
      </c>
      <c r="D1221" s="150">
        <v>24680</v>
      </c>
      <c r="E1221" s="150">
        <v>-5484.48</v>
      </c>
      <c r="F1221" s="150">
        <v>19195.52</v>
      </c>
      <c r="G1221" s="150">
        <v>-171.39</v>
      </c>
      <c r="H1221" s="151">
        <v>43040</v>
      </c>
      <c r="I1221" s="87">
        <v>0</v>
      </c>
      <c r="J1221" s="87" t="s">
        <v>698</v>
      </c>
      <c r="K1221" s="87" t="s">
        <v>3672</v>
      </c>
      <c r="L1221" s="87" t="s">
        <v>3761</v>
      </c>
      <c r="M1221" s="56" t="s">
        <v>5127</v>
      </c>
      <c r="N1221" s="87" t="s">
        <v>56</v>
      </c>
      <c r="O1221" s="56" t="s">
        <v>8949</v>
      </c>
      <c r="P1221" s="87">
        <v>2017</v>
      </c>
      <c r="Q1221" s="87">
        <v>2017091391</v>
      </c>
      <c r="R1221" s="87" t="s">
        <v>3676</v>
      </c>
    </row>
    <row r="1222" spans="1:18">
      <c r="A1222" s="87" t="s">
        <v>8952</v>
      </c>
      <c r="B1222" s="87" t="s">
        <v>5639</v>
      </c>
      <c r="C1222" s="87" t="s">
        <v>8948</v>
      </c>
      <c r="D1222" s="150">
        <v>24680</v>
      </c>
      <c r="E1222" s="150">
        <v>-5484.48</v>
      </c>
      <c r="F1222" s="150">
        <v>19195.52</v>
      </c>
      <c r="G1222" s="150">
        <v>-171.39</v>
      </c>
      <c r="H1222" s="151">
        <v>43040</v>
      </c>
      <c r="I1222" s="87">
        <v>0</v>
      </c>
      <c r="J1222" s="87" t="s">
        <v>698</v>
      </c>
      <c r="K1222" s="87" t="s">
        <v>3672</v>
      </c>
      <c r="L1222" s="87" t="s">
        <v>3761</v>
      </c>
      <c r="M1222" s="56" t="s">
        <v>5127</v>
      </c>
      <c r="N1222" s="87" t="s">
        <v>56</v>
      </c>
      <c r="O1222" s="56" t="s">
        <v>8949</v>
      </c>
      <c r="P1222" s="87">
        <v>2017</v>
      </c>
      <c r="Q1222" s="87">
        <v>2017091391</v>
      </c>
      <c r="R1222" s="87" t="s">
        <v>3676</v>
      </c>
    </row>
    <row r="1223" spans="1:18">
      <c r="A1223" s="87" t="s">
        <v>8953</v>
      </c>
      <c r="B1223" s="87" t="s">
        <v>5639</v>
      </c>
      <c r="C1223" s="87" t="s">
        <v>8948</v>
      </c>
      <c r="D1223" s="150">
        <v>24680</v>
      </c>
      <c r="E1223" s="150">
        <v>-5484.48</v>
      </c>
      <c r="F1223" s="150">
        <v>19195.52</v>
      </c>
      <c r="G1223" s="150">
        <v>-171.39</v>
      </c>
      <c r="H1223" s="151">
        <v>43040</v>
      </c>
      <c r="I1223" s="87">
        <v>0</v>
      </c>
      <c r="J1223" s="87" t="s">
        <v>698</v>
      </c>
      <c r="K1223" s="87" t="s">
        <v>3672</v>
      </c>
      <c r="L1223" s="87" t="s">
        <v>3761</v>
      </c>
      <c r="M1223" s="56" t="s">
        <v>5127</v>
      </c>
      <c r="N1223" s="87" t="s">
        <v>56</v>
      </c>
      <c r="O1223" s="56" t="s">
        <v>8949</v>
      </c>
      <c r="P1223" s="87">
        <v>2017</v>
      </c>
      <c r="Q1223" s="87">
        <v>2017091391</v>
      </c>
      <c r="R1223" s="87" t="s">
        <v>3676</v>
      </c>
    </row>
    <row r="1224" spans="1:18">
      <c r="A1224" s="87" t="s">
        <v>8954</v>
      </c>
      <c r="B1224" s="87" t="s">
        <v>5639</v>
      </c>
      <c r="C1224" s="87" t="s">
        <v>8948</v>
      </c>
      <c r="D1224" s="150">
        <v>24680</v>
      </c>
      <c r="E1224" s="150">
        <v>-5484.48</v>
      </c>
      <c r="F1224" s="150">
        <v>19195.52</v>
      </c>
      <c r="G1224" s="150">
        <v>-171.39</v>
      </c>
      <c r="H1224" s="151">
        <v>43040</v>
      </c>
      <c r="I1224" s="87">
        <v>0</v>
      </c>
      <c r="J1224" s="87" t="s">
        <v>698</v>
      </c>
      <c r="K1224" s="87" t="s">
        <v>3672</v>
      </c>
      <c r="L1224" s="87" t="s">
        <v>3761</v>
      </c>
      <c r="M1224" s="56" t="s">
        <v>5127</v>
      </c>
      <c r="N1224" s="87" t="s">
        <v>56</v>
      </c>
      <c r="O1224" s="56" t="s">
        <v>8949</v>
      </c>
      <c r="P1224" s="87">
        <v>2017</v>
      </c>
      <c r="Q1224" s="87">
        <v>2017091391</v>
      </c>
      <c r="R1224" s="87" t="s">
        <v>3676</v>
      </c>
    </row>
    <row r="1225" spans="1:18">
      <c r="A1225" s="87" t="s">
        <v>8960</v>
      </c>
      <c r="B1225" s="87" t="s">
        <v>6788</v>
      </c>
      <c r="C1225" s="87" t="s">
        <v>6820</v>
      </c>
      <c r="D1225" s="150">
        <v>1884</v>
      </c>
      <c r="E1225" s="150">
        <v>-418.56</v>
      </c>
      <c r="F1225" s="150">
        <v>1465.44</v>
      </c>
      <c r="G1225" s="150">
        <v>-13.08</v>
      </c>
      <c r="H1225" s="151">
        <v>43040</v>
      </c>
      <c r="I1225" s="87">
        <v>0</v>
      </c>
      <c r="J1225" s="87" t="s">
        <v>315</v>
      </c>
      <c r="K1225" s="87" t="s">
        <v>3672</v>
      </c>
      <c r="L1225" s="87" t="s">
        <v>7984</v>
      </c>
      <c r="M1225" s="56" t="s">
        <v>4831</v>
      </c>
      <c r="N1225" s="87" t="s">
        <v>29</v>
      </c>
      <c r="O1225" s="56" t="s">
        <v>5691</v>
      </c>
      <c r="P1225" s="87">
        <v>2017</v>
      </c>
      <c r="Q1225" s="87">
        <v>1770054</v>
      </c>
      <c r="R1225" s="87" t="s">
        <v>4359</v>
      </c>
    </row>
    <row r="1226" spans="1:18">
      <c r="A1226" s="87" t="s">
        <v>6808</v>
      </c>
      <c r="B1226" s="87" t="s">
        <v>6809</v>
      </c>
      <c r="C1226" s="87" t="s">
        <v>6810</v>
      </c>
      <c r="D1226" s="150">
        <v>4992</v>
      </c>
      <c r="E1226" s="150">
        <v>-1144.1099999999999</v>
      </c>
      <c r="F1226" s="150">
        <v>3847.89</v>
      </c>
      <c r="G1226" s="150">
        <v>-34.67</v>
      </c>
      <c r="H1226" s="151">
        <v>43009</v>
      </c>
      <c r="I1226" s="87">
        <v>0</v>
      </c>
      <c r="J1226" s="87" t="s">
        <v>383</v>
      </c>
      <c r="K1226" s="87" t="s">
        <v>3672</v>
      </c>
      <c r="L1226" s="87" t="s">
        <v>3902</v>
      </c>
      <c r="M1226" s="56" t="s">
        <v>6690</v>
      </c>
      <c r="N1226" s="87" t="s">
        <v>95</v>
      </c>
      <c r="O1226" s="56" t="s">
        <v>6811</v>
      </c>
      <c r="P1226" s="87">
        <v>2017</v>
      </c>
      <c r="Q1226" s="87">
        <v>20170414</v>
      </c>
      <c r="R1226" s="87" t="s">
        <v>3683</v>
      </c>
    </row>
    <row r="1227" spans="1:18">
      <c r="A1227" s="87" t="s">
        <v>6812</v>
      </c>
      <c r="B1227" s="87" t="s">
        <v>6813</v>
      </c>
      <c r="C1227" s="87" t="s">
        <v>6814</v>
      </c>
      <c r="D1227" s="150">
        <v>6588</v>
      </c>
      <c r="E1227" s="150">
        <v>-1509.75</v>
      </c>
      <c r="F1227" s="150">
        <v>5078.25</v>
      </c>
      <c r="G1227" s="150">
        <v>-45.75</v>
      </c>
      <c r="H1227" s="151">
        <v>43009</v>
      </c>
      <c r="I1227" s="87">
        <v>0</v>
      </c>
      <c r="J1227" s="87" t="s">
        <v>1532</v>
      </c>
      <c r="K1227" s="87" t="s">
        <v>3672</v>
      </c>
      <c r="L1227" s="87" t="s">
        <v>3905</v>
      </c>
      <c r="M1227" s="56" t="s">
        <v>6690</v>
      </c>
      <c r="N1227" s="87" t="s">
        <v>83</v>
      </c>
      <c r="O1227" s="56" t="s">
        <v>6696</v>
      </c>
      <c r="P1227" s="87">
        <v>2017</v>
      </c>
      <c r="Q1227" s="87">
        <v>20170415</v>
      </c>
      <c r="R1227" s="87" t="s">
        <v>3683</v>
      </c>
    </row>
    <row r="1228" spans="1:18">
      <c r="A1228" s="87" t="s">
        <v>6815</v>
      </c>
      <c r="B1228" s="87" t="s">
        <v>1949</v>
      </c>
      <c r="C1228" s="87" t="s">
        <v>6816</v>
      </c>
      <c r="D1228" s="150">
        <v>4284</v>
      </c>
      <c r="E1228" s="150">
        <v>-981.75</v>
      </c>
      <c r="F1228" s="150">
        <v>3302.25</v>
      </c>
      <c r="G1228" s="150">
        <v>-29.75</v>
      </c>
      <c r="H1228" s="151">
        <v>43009</v>
      </c>
      <c r="I1228" s="87">
        <v>0</v>
      </c>
      <c r="J1228" s="87" t="s">
        <v>1532</v>
      </c>
      <c r="K1228" s="87" t="s">
        <v>3672</v>
      </c>
      <c r="L1228" s="87" t="s">
        <v>3905</v>
      </c>
      <c r="M1228" s="56" t="s">
        <v>6690</v>
      </c>
      <c r="N1228" s="87" t="s">
        <v>83</v>
      </c>
      <c r="O1228" s="56" t="s">
        <v>6811</v>
      </c>
      <c r="P1228" s="87">
        <v>2017</v>
      </c>
      <c r="Q1228" s="87">
        <v>20170416</v>
      </c>
      <c r="R1228" s="87" t="s">
        <v>3683</v>
      </c>
    </row>
    <row r="1229" spans="1:18">
      <c r="A1229" s="87" t="s">
        <v>6817</v>
      </c>
      <c r="B1229" s="87" t="s">
        <v>6809</v>
      </c>
      <c r="C1229" s="87" t="s">
        <v>6810</v>
      </c>
      <c r="D1229" s="150">
        <v>4992</v>
      </c>
      <c r="E1229" s="150">
        <v>-1144.1099999999999</v>
      </c>
      <c r="F1229" s="150">
        <v>3847.89</v>
      </c>
      <c r="G1229" s="150">
        <v>-34.67</v>
      </c>
      <c r="H1229" s="151">
        <v>43009</v>
      </c>
      <c r="I1229" s="87">
        <v>0</v>
      </c>
      <c r="J1229" s="87" t="s">
        <v>1532</v>
      </c>
      <c r="K1229" s="87" t="s">
        <v>3672</v>
      </c>
      <c r="L1229" s="87" t="s">
        <v>3905</v>
      </c>
      <c r="M1229" s="56" t="s">
        <v>6690</v>
      </c>
      <c r="N1229" s="87" t="s">
        <v>83</v>
      </c>
      <c r="O1229" s="56" t="s">
        <v>6818</v>
      </c>
      <c r="P1229" s="87">
        <v>2017</v>
      </c>
      <c r="Q1229" s="87">
        <v>20170417</v>
      </c>
      <c r="R1229" s="87" t="s">
        <v>3683</v>
      </c>
    </row>
    <row r="1230" spans="1:18">
      <c r="A1230" s="87" t="s">
        <v>8916</v>
      </c>
      <c r="B1230" s="87" t="s">
        <v>8917</v>
      </c>
      <c r="C1230" s="87" t="s">
        <v>8918</v>
      </c>
      <c r="D1230" s="150">
        <v>10602.56</v>
      </c>
      <c r="E1230" s="150">
        <v>-2429.79</v>
      </c>
      <c r="F1230" s="150">
        <v>8172.77</v>
      </c>
      <c r="G1230" s="150">
        <v>-73.63</v>
      </c>
      <c r="H1230" s="151">
        <v>43009</v>
      </c>
      <c r="I1230" s="87">
        <v>0</v>
      </c>
      <c r="J1230" s="87" t="s">
        <v>580</v>
      </c>
      <c r="K1230" s="87" t="s">
        <v>3672</v>
      </c>
      <c r="L1230" s="87" t="s">
        <v>4162</v>
      </c>
      <c r="M1230" s="56" t="s">
        <v>5214</v>
      </c>
      <c r="N1230" s="87" t="s">
        <v>36</v>
      </c>
      <c r="O1230" s="56" t="s">
        <v>8919</v>
      </c>
      <c r="P1230" s="87">
        <v>2016</v>
      </c>
      <c r="Q1230" s="87">
        <v>617083.61707599997</v>
      </c>
      <c r="R1230" s="87" t="s">
        <v>3676</v>
      </c>
    </row>
    <row r="1231" spans="1:18">
      <c r="A1231" s="87" t="s">
        <v>8926</v>
      </c>
      <c r="B1231" s="87" t="s">
        <v>8927</v>
      </c>
      <c r="C1231" s="87" t="s">
        <v>8928</v>
      </c>
      <c r="D1231" s="150">
        <v>17291</v>
      </c>
      <c r="E1231" s="150">
        <v>-3962.64</v>
      </c>
      <c r="F1231" s="150">
        <v>13328.36</v>
      </c>
      <c r="G1231" s="150">
        <v>-120.08</v>
      </c>
      <c r="H1231" s="151">
        <v>43009</v>
      </c>
      <c r="I1231" s="87">
        <v>0</v>
      </c>
      <c r="J1231" s="87" t="s">
        <v>580</v>
      </c>
      <c r="K1231" s="87" t="s">
        <v>3672</v>
      </c>
      <c r="L1231" s="87" t="s">
        <v>8929</v>
      </c>
      <c r="M1231" s="56" t="s">
        <v>4963</v>
      </c>
      <c r="N1231" s="87" t="s">
        <v>36</v>
      </c>
      <c r="O1231" s="56" t="s">
        <v>6706</v>
      </c>
      <c r="P1231" s="87">
        <v>2017</v>
      </c>
      <c r="Q1231" s="87">
        <v>20170414.201709799</v>
      </c>
      <c r="R1231" s="87" t="s">
        <v>3680</v>
      </c>
    </row>
    <row r="1232" spans="1:18">
      <c r="A1232" s="87" t="s">
        <v>6801</v>
      </c>
      <c r="B1232" s="87" t="s">
        <v>6802</v>
      </c>
      <c r="C1232" s="87" t="s">
        <v>6803</v>
      </c>
      <c r="D1232" s="150">
        <v>14095.98</v>
      </c>
      <c r="E1232" s="150">
        <v>-3328.26</v>
      </c>
      <c r="F1232" s="150">
        <v>10767.72</v>
      </c>
      <c r="G1232" s="150">
        <v>-97.89</v>
      </c>
      <c r="H1232" s="151">
        <v>42979</v>
      </c>
      <c r="I1232" s="87">
        <v>0</v>
      </c>
      <c r="J1232" s="87" t="s">
        <v>3817</v>
      </c>
      <c r="K1232" s="87" t="s">
        <v>3672</v>
      </c>
      <c r="L1232" s="87" t="s">
        <v>3818</v>
      </c>
      <c r="M1232" s="56" t="s">
        <v>4994</v>
      </c>
      <c r="N1232" s="87" t="s">
        <v>3819</v>
      </c>
      <c r="O1232" s="56" t="s">
        <v>6804</v>
      </c>
      <c r="P1232" s="87">
        <v>2014</v>
      </c>
      <c r="Q1232" s="87">
        <v>241289.21711719999</v>
      </c>
      <c r="R1232" s="87" t="s">
        <v>3680</v>
      </c>
    </row>
    <row r="1233" spans="1:18">
      <c r="A1233" s="87" t="s">
        <v>7666</v>
      </c>
      <c r="B1233" s="87" t="s">
        <v>7667</v>
      </c>
      <c r="C1233" s="87" t="s">
        <v>7668</v>
      </c>
      <c r="D1233" s="150">
        <v>3208.8</v>
      </c>
      <c r="E1233" s="150">
        <v>-757.52</v>
      </c>
      <c r="F1233" s="150">
        <v>2451.2800000000002</v>
      </c>
      <c r="G1233" s="150">
        <v>-22.28</v>
      </c>
      <c r="H1233" s="151">
        <v>42979</v>
      </c>
      <c r="I1233" s="87">
        <v>0</v>
      </c>
      <c r="J1233" s="87" t="s">
        <v>591</v>
      </c>
      <c r="K1233" s="87" t="s">
        <v>4950</v>
      </c>
      <c r="L1233" s="87" t="s">
        <v>3766</v>
      </c>
      <c r="M1233" s="56" t="s">
        <v>3713</v>
      </c>
      <c r="N1233" s="87" t="s">
        <v>32</v>
      </c>
      <c r="O1233" s="56" t="s">
        <v>7669</v>
      </c>
      <c r="P1233" s="87">
        <v>2016</v>
      </c>
      <c r="Q1233" s="87" t="s">
        <v>7670</v>
      </c>
      <c r="R1233" s="87" t="s">
        <v>3676</v>
      </c>
    </row>
    <row r="1234" spans="1:18">
      <c r="A1234" s="87" t="s">
        <v>8936</v>
      </c>
      <c r="B1234" s="87" t="s">
        <v>8937</v>
      </c>
      <c r="C1234" s="87" t="s">
        <v>8938</v>
      </c>
      <c r="D1234" s="150">
        <v>229986</v>
      </c>
      <c r="E1234" s="150">
        <v>-54302.25</v>
      </c>
      <c r="F1234" s="150">
        <v>175683.75</v>
      </c>
      <c r="G1234" s="150">
        <v>-1597.12</v>
      </c>
      <c r="H1234" s="151">
        <v>42979</v>
      </c>
      <c r="I1234" s="87">
        <v>0</v>
      </c>
      <c r="J1234" s="87" t="s">
        <v>315</v>
      </c>
      <c r="K1234" s="87" t="s">
        <v>3672</v>
      </c>
      <c r="L1234" s="87" t="s">
        <v>7984</v>
      </c>
      <c r="M1234" s="56" t="s">
        <v>8637</v>
      </c>
      <c r="N1234" s="87" t="s">
        <v>29</v>
      </c>
      <c r="O1234" s="56" t="s">
        <v>8939</v>
      </c>
      <c r="P1234" s="87">
        <v>2014</v>
      </c>
      <c r="Q1234" s="87">
        <v>870296</v>
      </c>
      <c r="R1234" s="87" t="s">
        <v>4364</v>
      </c>
    </row>
    <row r="1235" spans="1:18">
      <c r="A1235" s="87" t="s">
        <v>8940</v>
      </c>
      <c r="B1235" s="87" t="s">
        <v>8941</v>
      </c>
      <c r="C1235" s="87" t="s">
        <v>8942</v>
      </c>
      <c r="D1235" s="150">
        <v>1973.17</v>
      </c>
      <c r="E1235" s="150">
        <v>-465.8</v>
      </c>
      <c r="F1235" s="150">
        <v>1507.37</v>
      </c>
      <c r="G1235" s="150">
        <v>-13.7</v>
      </c>
      <c r="H1235" s="151">
        <v>42979</v>
      </c>
      <c r="I1235" s="87">
        <v>0</v>
      </c>
      <c r="J1235" s="87" t="s">
        <v>1397</v>
      </c>
      <c r="K1235" s="87" t="s">
        <v>3672</v>
      </c>
      <c r="L1235" s="87" t="s">
        <v>3897</v>
      </c>
      <c r="M1235" s="56" t="s">
        <v>6905</v>
      </c>
      <c r="N1235" s="87" t="s">
        <v>84</v>
      </c>
      <c r="O1235" s="56" t="s">
        <v>8943</v>
      </c>
      <c r="P1235" s="87">
        <v>2017</v>
      </c>
      <c r="Q1235" s="87">
        <v>11700046</v>
      </c>
      <c r="R1235" s="87" t="s">
        <v>4364</v>
      </c>
    </row>
    <row r="1236" spans="1:18">
      <c r="A1236" s="87" t="s">
        <v>6805</v>
      </c>
      <c r="B1236" s="87" t="s">
        <v>6806</v>
      </c>
      <c r="C1236" s="87" t="s">
        <v>6807</v>
      </c>
      <c r="D1236" s="150">
        <v>5318.8</v>
      </c>
      <c r="E1236" s="150">
        <v>-1292.8900000000001</v>
      </c>
      <c r="F1236" s="150">
        <v>4025.91</v>
      </c>
      <c r="G1236" s="150">
        <v>-36.94</v>
      </c>
      <c r="H1236" s="151">
        <v>42948</v>
      </c>
      <c r="I1236" s="87">
        <v>0</v>
      </c>
      <c r="J1236" s="87" t="s">
        <v>1610</v>
      </c>
      <c r="K1236" s="87" t="s">
        <v>3672</v>
      </c>
      <c r="L1236" s="87" t="s">
        <v>3920</v>
      </c>
      <c r="M1236" s="56" t="s">
        <v>4994</v>
      </c>
      <c r="N1236" s="87" t="s">
        <v>166</v>
      </c>
      <c r="O1236" s="56" t="s">
        <v>4995</v>
      </c>
      <c r="P1236" s="87">
        <v>2004</v>
      </c>
      <c r="Q1236" s="87">
        <v>2171125</v>
      </c>
      <c r="R1236" s="87" t="s">
        <v>3680</v>
      </c>
    </row>
    <row r="1237" spans="1:18">
      <c r="A1237" s="87" t="s">
        <v>6830</v>
      </c>
      <c r="B1237" s="87" t="s">
        <v>6831</v>
      </c>
      <c r="C1237" s="87" t="s">
        <v>6832</v>
      </c>
      <c r="D1237" s="150">
        <v>60501.599999999999</v>
      </c>
      <c r="E1237" s="150">
        <v>-14705.25</v>
      </c>
      <c r="F1237" s="150">
        <v>45796.35</v>
      </c>
      <c r="G1237" s="150">
        <v>-420.15</v>
      </c>
      <c r="H1237" s="151">
        <v>42948</v>
      </c>
      <c r="I1237" s="87">
        <v>0</v>
      </c>
      <c r="J1237" s="87" t="s">
        <v>919</v>
      </c>
      <c r="K1237" s="87" t="s">
        <v>3672</v>
      </c>
      <c r="L1237" s="87" t="s">
        <v>3823</v>
      </c>
      <c r="M1237" s="56" t="s">
        <v>4849</v>
      </c>
      <c r="N1237" s="87" t="s">
        <v>54</v>
      </c>
      <c r="O1237" s="56" t="s">
        <v>6833</v>
      </c>
      <c r="P1237" s="87">
        <v>2015</v>
      </c>
      <c r="Q1237" s="87">
        <v>20170800</v>
      </c>
      <c r="R1237" s="87" t="s">
        <v>3780</v>
      </c>
    </row>
    <row r="1238" spans="1:18">
      <c r="A1238" s="87" t="s">
        <v>6837</v>
      </c>
      <c r="B1238" s="87" t="s">
        <v>6838</v>
      </c>
      <c r="C1238" s="87" t="s">
        <v>6839</v>
      </c>
      <c r="D1238" s="150">
        <v>5150.3999999999996</v>
      </c>
      <c r="E1238" s="150">
        <v>-1251.95</v>
      </c>
      <c r="F1238" s="150">
        <v>3898.45</v>
      </c>
      <c r="G1238" s="150">
        <v>-35.770000000000003</v>
      </c>
      <c r="H1238" s="151">
        <v>42948</v>
      </c>
      <c r="I1238" s="87">
        <v>0</v>
      </c>
      <c r="J1238" s="87" t="s">
        <v>5218</v>
      </c>
      <c r="K1238" s="87" t="s">
        <v>3672</v>
      </c>
      <c r="L1238" s="87" t="s">
        <v>5219</v>
      </c>
      <c r="M1238" s="56" t="s">
        <v>6840</v>
      </c>
      <c r="N1238" s="87" t="s">
        <v>5220</v>
      </c>
      <c r="O1238" s="56" t="s">
        <v>6841</v>
      </c>
      <c r="P1238" s="87">
        <v>2017</v>
      </c>
      <c r="Q1238" s="87">
        <v>170410001</v>
      </c>
      <c r="R1238" s="87" t="s">
        <v>3683</v>
      </c>
    </row>
    <row r="1239" spans="1:18">
      <c r="A1239" s="87" t="s">
        <v>8881</v>
      </c>
      <c r="B1239" s="87" t="s">
        <v>6788</v>
      </c>
      <c r="C1239" s="87" t="s">
        <v>6820</v>
      </c>
      <c r="D1239" s="150">
        <v>1884</v>
      </c>
      <c r="E1239" s="150">
        <v>-457.8</v>
      </c>
      <c r="F1239" s="150">
        <v>1426.2</v>
      </c>
      <c r="G1239" s="150">
        <v>-13.08</v>
      </c>
      <c r="H1239" s="151">
        <v>42948</v>
      </c>
      <c r="I1239" s="87">
        <v>0</v>
      </c>
      <c r="J1239" s="87" t="s">
        <v>351</v>
      </c>
      <c r="K1239" s="87" t="s">
        <v>3672</v>
      </c>
      <c r="L1239" s="87" t="s">
        <v>8222</v>
      </c>
      <c r="M1239" s="56" t="s">
        <v>8882</v>
      </c>
      <c r="N1239" s="87" t="s">
        <v>31</v>
      </c>
      <c r="O1239" s="56" t="s">
        <v>6372</v>
      </c>
      <c r="P1239" s="87">
        <v>2017</v>
      </c>
      <c r="Q1239" s="87">
        <v>1770027</v>
      </c>
      <c r="R1239" s="87" t="s">
        <v>4359</v>
      </c>
    </row>
    <row r="1240" spans="1:18">
      <c r="A1240" s="87" t="s">
        <v>8883</v>
      </c>
      <c r="B1240" s="87" t="s">
        <v>921</v>
      </c>
      <c r="C1240" s="87" t="s">
        <v>8884</v>
      </c>
      <c r="D1240" s="150">
        <v>2559.6</v>
      </c>
      <c r="E1240" s="150">
        <v>-622.13</v>
      </c>
      <c r="F1240" s="150">
        <v>1937.47</v>
      </c>
      <c r="G1240" s="150">
        <v>-17.78</v>
      </c>
      <c r="H1240" s="151">
        <v>42948</v>
      </c>
      <c r="I1240" s="87">
        <v>0</v>
      </c>
      <c r="J1240" s="87" t="s">
        <v>377</v>
      </c>
      <c r="K1240" s="87" t="s">
        <v>3672</v>
      </c>
      <c r="L1240" s="87" t="s">
        <v>7999</v>
      </c>
      <c r="M1240" s="56" t="s">
        <v>4752</v>
      </c>
      <c r="N1240" s="87" t="s">
        <v>53</v>
      </c>
      <c r="O1240" s="56" t="s">
        <v>8885</v>
      </c>
      <c r="P1240" s="87">
        <v>2017</v>
      </c>
      <c r="Q1240" s="87" t="s">
        <v>8886</v>
      </c>
      <c r="R1240" s="87" t="s">
        <v>3680</v>
      </c>
    </row>
    <row r="1241" spans="1:18">
      <c r="A1241" s="87" t="s">
        <v>8914</v>
      </c>
      <c r="B1241" s="87" t="s">
        <v>6999</v>
      </c>
      <c r="C1241" s="87" t="s">
        <v>8915</v>
      </c>
      <c r="D1241" s="150">
        <v>5160</v>
      </c>
      <c r="E1241" s="150">
        <v>-1254.05</v>
      </c>
      <c r="F1241" s="150">
        <v>3905.95</v>
      </c>
      <c r="G1241" s="150">
        <v>-35.83</v>
      </c>
      <c r="H1241" s="151">
        <v>42948</v>
      </c>
      <c r="I1241" s="87">
        <v>0</v>
      </c>
      <c r="J1241" s="87" t="s">
        <v>1405</v>
      </c>
      <c r="K1241" s="87" t="s">
        <v>3672</v>
      </c>
      <c r="L1241" s="87" t="s">
        <v>8186</v>
      </c>
      <c r="M1241" s="56" t="s">
        <v>4782</v>
      </c>
      <c r="N1241" s="87" t="s">
        <v>93</v>
      </c>
      <c r="O1241" s="56" t="s">
        <v>6467</v>
      </c>
      <c r="P1241" s="87">
        <v>2017</v>
      </c>
      <c r="Q1241" s="87">
        <v>111701654</v>
      </c>
      <c r="R1241" s="87" t="s">
        <v>4959</v>
      </c>
    </row>
    <row r="1242" spans="1:18">
      <c r="A1242" s="87" t="s">
        <v>1335</v>
      </c>
      <c r="B1242" s="87" t="s">
        <v>884</v>
      </c>
      <c r="C1242" s="87" t="s">
        <v>8930</v>
      </c>
      <c r="D1242" s="150">
        <v>1776</v>
      </c>
      <c r="E1242" s="150">
        <v>-443.88</v>
      </c>
      <c r="F1242" s="150">
        <v>1332.12</v>
      </c>
      <c r="G1242" s="150">
        <v>-12.33</v>
      </c>
      <c r="H1242" s="151">
        <v>42917</v>
      </c>
      <c r="I1242" s="87">
        <v>0</v>
      </c>
      <c r="J1242" s="87" t="s">
        <v>484</v>
      </c>
      <c r="K1242" s="87" t="s">
        <v>3672</v>
      </c>
      <c r="L1242" s="87" t="s">
        <v>3810</v>
      </c>
      <c r="M1242" s="56" t="s">
        <v>4782</v>
      </c>
      <c r="N1242" s="87" t="s">
        <v>30</v>
      </c>
      <c r="O1242" s="56" t="s">
        <v>8931</v>
      </c>
      <c r="P1242" s="87">
        <v>2017</v>
      </c>
      <c r="Q1242" s="87">
        <v>111701054</v>
      </c>
      <c r="R1242" s="87" t="s">
        <v>4364</v>
      </c>
    </row>
    <row r="1243" spans="1:18">
      <c r="A1243" s="87" t="s">
        <v>8932</v>
      </c>
      <c r="B1243" s="87" t="s">
        <v>8933</v>
      </c>
      <c r="C1243" s="87"/>
      <c r="D1243" s="150">
        <v>5741.28</v>
      </c>
      <c r="E1243" s="150">
        <v>-1185.02</v>
      </c>
      <c r="F1243" s="150">
        <v>4556.26</v>
      </c>
      <c r="G1243" s="150">
        <v>-42.19</v>
      </c>
      <c r="H1243" s="151">
        <v>42917</v>
      </c>
      <c r="I1243" s="87">
        <v>0</v>
      </c>
      <c r="J1243" s="87" t="s">
        <v>315</v>
      </c>
      <c r="K1243" s="87" t="s">
        <v>3672</v>
      </c>
      <c r="L1243" s="87" t="s">
        <v>7984</v>
      </c>
      <c r="M1243" s="56" t="s">
        <v>8934</v>
      </c>
      <c r="N1243" s="87" t="s">
        <v>29</v>
      </c>
      <c r="O1243" s="56"/>
      <c r="P1243" s="87">
        <v>0</v>
      </c>
      <c r="Q1243" s="87" t="s">
        <v>8935</v>
      </c>
      <c r="R1243" s="87" t="s">
        <v>4364</v>
      </c>
    </row>
    <row r="1244" spans="1:18">
      <c r="A1244" s="87" t="s">
        <v>6782</v>
      </c>
      <c r="B1244" s="87" t="s">
        <v>6783</v>
      </c>
      <c r="C1244" s="87" t="s">
        <v>6784</v>
      </c>
      <c r="D1244" s="150">
        <v>1998</v>
      </c>
      <c r="E1244" s="150">
        <v>-513.38</v>
      </c>
      <c r="F1244" s="150">
        <v>1484.62</v>
      </c>
      <c r="G1244" s="150">
        <v>-13.88</v>
      </c>
      <c r="H1244" s="151">
        <v>42887</v>
      </c>
      <c r="I1244" s="87">
        <v>0</v>
      </c>
      <c r="J1244" s="87" t="s">
        <v>3817</v>
      </c>
      <c r="K1244" s="87" t="s">
        <v>3672</v>
      </c>
      <c r="L1244" s="87" t="s">
        <v>3818</v>
      </c>
      <c r="M1244" s="56" t="s">
        <v>6669</v>
      </c>
      <c r="N1244" s="87" t="s">
        <v>3819</v>
      </c>
      <c r="O1244" s="56" t="s">
        <v>6500</v>
      </c>
      <c r="P1244" s="87">
        <v>2017</v>
      </c>
      <c r="Q1244" s="87">
        <v>417187</v>
      </c>
      <c r="R1244" s="87" t="s">
        <v>3751</v>
      </c>
    </row>
    <row r="1245" spans="1:18">
      <c r="A1245" s="87" t="s">
        <v>6785</v>
      </c>
      <c r="B1245" s="87" t="s">
        <v>6783</v>
      </c>
      <c r="C1245" s="87" t="s">
        <v>6786</v>
      </c>
      <c r="D1245" s="150">
        <v>1998</v>
      </c>
      <c r="E1245" s="150">
        <v>-513.38</v>
      </c>
      <c r="F1245" s="150">
        <v>1484.62</v>
      </c>
      <c r="G1245" s="150">
        <v>-13.88</v>
      </c>
      <c r="H1245" s="151">
        <v>42887</v>
      </c>
      <c r="I1245" s="87">
        <v>0</v>
      </c>
      <c r="J1245" s="87" t="s">
        <v>1080</v>
      </c>
      <c r="K1245" s="87" t="s">
        <v>3672</v>
      </c>
      <c r="L1245" s="87" t="s">
        <v>3747</v>
      </c>
      <c r="M1245" s="56" t="s">
        <v>6669</v>
      </c>
      <c r="N1245" s="87" t="s">
        <v>151</v>
      </c>
      <c r="O1245" s="56" t="s">
        <v>6500</v>
      </c>
      <c r="P1245" s="87">
        <v>2017</v>
      </c>
      <c r="Q1245" s="87">
        <v>417187</v>
      </c>
      <c r="R1245" s="87" t="s">
        <v>3751</v>
      </c>
    </row>
    <row r="1246" spans="1:18">
      <c r="A1246" s="87" t="s">
        <v>6787</v>
      </c>
      <c r="B1246" s="87" t="s">
        <v>6788</v>
      </c>
      <c r="C1246" s="87" t="s">
        <v>6789</v>
      </c>
      <c r="D1246" s="150">
        <v>3497.58</v>
      </c>
      <c r="E1246" s="150">
        <v>-898.73</v>
      </c>
      <c r="F1246" s="150">
        <v>2598.85</v>
      </c>
      <c r="G1246" s="150">
        <v>-24.29</v>
      </c>
      <c r="H1246" s="151">
        <v>42887</v>
      </c>
      <c r="I1246" s="87">
        <v>0</v>
      </c>
      <c r="J1246" s="87" t="s">
        <v>1198</v>
      </c>
      <c r="K1246" s="87" t="s">
        <v>3672</v>
      </c>
      <c r="L1246" s="87" t="s">
        <v>3966</v>
      </c>
      <c r="M1246" s="56" t="s">
        <v>6607</v>
      </c>
      <c r="N1246" s="87" t="s">
        <v>163</v>
      </c>
      <c r="O1246" s="56" t="s">
        <v>6790</v>
      </c>
      <c r="P1246" s="87">
        <v>2017</v>
      </c>
      <c r="Q1246" s="87" t="s">
        <v>6791</v>
      </c>
      <c r="R1246" s="87" t="s">
        <v>4959</v>
      </c>
    </row>
    <row r="1247" spans="1:18">
      <c r="A1247" s="87" t="s">
        <v>6792</v>
      </c>
      <c r="B1247" s="87" t="s">
        <v>6793</v>
      </c>
      <c r="C1247" s="87" t="s">
        <v>6794</v>
      </c>
      <c r="D1247" s="150">
        <v>2478.6</v>
      </c>
      <c r="E1247" s="150">
        <v>-636.77</v>
      </c>
      <c r="F1247" s="150">
        <v>1841.83</v>
      </c>
      <c r="G1247" s="150">
        <v>-17.21</v>
      </c>
      <c r="H1247" s="151">
        <v>42887</v>
      </c>
      <c r="I1247" s="87">
        <v>0</v>
      </c>
      <c r="J1247" s="87" t="s">
        <v>1198</v>
      </c>
      <c r="K1247" s="87" t="s">
        <v>3672</v>
      </c>
      <c r="L1247" s="87" t="s">
        <v>3966</v>
      </c>
      <c r="M1247" s="56" t="s">
        <v>6607</v>
      </c>
      <c r="N1247" s="87" t="s">
        <v>163</v>
      </c>
      <c r="O1247" s="56" t="s">
        <v>6795</v>
      </c>
      <c r="P1247" s="87">
        <v>2017</v>
      </c>
      <c r="Q1247" s="87" t="s">
        <v>6796</v>
      </c>
      <c r="R1247" s="87" t="s">
        <v>4359</v>
      </c>
    </row>
    <row r="1248" spans="1:18">
      <c r="A1248" s="87" t="s">
        <v>6797</v>
      </c>
      <c r="B1248" s="87" t="s">
        <v>6793</v>
      </c>
      <c r="C1248" s="87" t="s">
        <v>6794</v>
      </c>
      <c r="D1248" s="150">
        <v>2478.6</v>
      </c>
      <c r="E1248" s="150">
        <v>-636.77</v>
      </c>
      <c r="F1248" s="150">
        <v>1841.83</v>
      </c>
      <c r="G1248" s="150">
        <v>-17.21</v>
      </c>
      <c r="H1248" s="151">
        <v>42887</v>
      </c>
      <c r="I1248" s="87">
        <v>0</v>
      </c>
      <c r="J1248" s="87" t="s">
        <v>689</v>
      </c>
      <c r="K1248" s="87" t="s">
        <v>3672</v>
      </c>
      <c r="L1248" s="87" t="s">
        <v>3994</v>
      </c>
      <c r="M1248" s="56" t="s">
        <v>6607</v>
      </c>
      <c r="N1248" s="87" t="s">
        <v>28</v>
      </c>
      <c r="O1248" s="56" t="s">
        <v>6795</v>
      </c>
      <c r="P1248" s="87">
        <v>2017</v>
      </c>
      <c r="Q1248" s="87" t="s">
        <v>6798</v>
      </c>
      <c r="R1248" s="87" t="s">
        <v>4359</v>
      </c>
    </row>
    <row r="1249" spans="1:18">
      <c r="A1249" s="87" t="s">
        <v>1326</v>
      </c>
      <c r="B1249" s="87" t="s">
        <v>1327</v>
      </c>
      <c r="C1249" s="87" t="s">
        <v>6799</v>
      </c>
      <c r="D1249" s="150">
        <v>1776</v>
      </c>
      <c r="E1249" s="150">
        <v>-456.21</v>
      </c>
      <c r="F1249" s="150">
        <v>1319.79</v>
      </c>
      <c r="G1249" s="150">
        <v>-12.33</v>
      </c>
      <c r="H1249" s="151">
        <v>42887</v>
      </c>
      <c r="I1249" s="87">
        <v>0</v>
      </c>
      <c r="J1249" s="87" t="s">
        <v>1080</v>
      </c>
      <c r="K1249" s="87" t="s">
        <v>3672</v>
      </c>
      <c r="L1249" s="87" t="s">
        <v>3747</v>
      </c>
      <c r="M1249" s="56" t="s">
        <v>4782</v>
      </c>
      <c r="N1249" s="87" t="s">
        <v>151</v>
      </c>
      <c r="O1249" s="56" t="s">
        <v>6800</v>
      </c>
      <c r="P1249" s="87">
        <v>2017</v>
      </c>
      <c r="Q1249" s="87">
        <v>111701055</v>
      </c>
      <c r="R1249" s="87" t="s">
        <v>4364</v>
      </c>
    </row>
    <row r="1250" spans="1:18">
      <c r="A1250" s="87" t="s">
        <v>8905</v>
      </c>
      <c r="B1250" s="87" t="s">
        <v>2133</v>
      </c>
      <c r="C1250" s="87" t="s">
        <v>6553</v>
      </c>
      <c r="D1250" s="150">
        <v>16569.599999999999</v>
      </c>
      <c r="E1250" s="150">
        <v>-4257.59</v>
      </c>
      <c r="F1250" s="150">
        <v>12312.01</v>
      </c>
      <c r="G1250" s="150">
        <v>-115.07</v>
      </c>
      <c r="H1250" s="151">
        <v>42887</v>
      </c>
      <c r="I1250" s="87">
        <v>0</v>
      </c>
      <c r="J1250" s="87" t="s">
        <v>319</v>
      </c>
      <c r="K1250" s="87" t="s">
        <v>3672</v>
      </c>
      <c r="L1250" s="87" t="s">
        <v>8055</v>
      </c>
      <c r="M1250" s="56" t="s">
        <v>4803</v>
      </c>
      <c r="N1250" s="87" t="s">
        <v>52</v>
      </c>
      <c r="O1250" s="56" t="s">
        <v>8906</v>
      </c>
      <c r="P1250" s="87">
        <v>2017</v>
      </c>
      <c r="Q1250" s="87">
        <v>20170015.0022</v>
      </c>
      <c r="R1250" s="87" t="s">
        <v>3680</v>
      </c>
    </row>
    <row r="1251" spans="1:18">
      <c r="A1251" s="87" t="s">
        <v>8910</v>
      </c>
      <c r="B1251" s="87" t="s">
        <v>8911</v>
      </c>
      <c r="C1251" s="87" t="s">
        <v>8912</v>
      </c>
      <c r="D1251" s="150">
        <v>6726.55</v>
      </c>
      <c r="E1251" s="150">
        <v>-1704.25</v>
      </c>
      <c r="F1251" s="150">
        <v>5022.3</v>
      </c>
      <c r="G1251" s="150">
        <v>-46.94</v>
      </c>
      <c r="H1251" s="151">
        <v>42887</v>
      </c>
      <c r="I1251" s="87">
        <v>0</v>
      </c>
      <c r="J1251" s="87" t="s">
        <v>315</v>
      </c>
      <c r="K1251" s="87" t="s">
        <v>3672</v>
      </c>
      <c r="L1251" s="87" t="s">
        <v>7984</v>
      </c>
      <c r="M1251" s="56" t="s">
        <v>5629</v>
      </c>
      <c r="N1251" s="87" t="s">
        <v>29</v>
      </c>
      <c r="O1251" s="56" t="s">
        <v>7020</v>
      </c>
      <c r="P1251" s="87">
        <v>2016</v>
      </c>
      <c r="Q1251" s="87" t="s">
        <v>8913</v>
      </c>
      <c r="R1251" s="87" t="s">
        <v>3680</v>
      </c>
    </row>
    <row r="1252" spans="1:18">
      <c r="A1252" s="87" t="s">
        <v>6762</v>
      </c>
      <c r="B1252" s="87" t="s">
        <v>501</v>
      </c>
      <c r="C1252" s="87" t="s">
        <v>6763</v>
      </c>
      <c r="D1252" s="150">
        <v>2025.78</v>
      </c>
      <c r="E1252" s="150">
        <v>-534.66</v>
      </c>
      <c r="F1252" s="150">
        <v>1491.12</v>
      </c>
      <c r="G1252" s="150">
        <v>-14.07</v>
      </c>
      <c r="H1252" s="151">
        <v>42856</v>
      </c>
      <c r="I1252" s="87">
        <v>0</v>
      </c>
      <c r="J1252" s="87" t="s">
        <v>1526</v>
      </c>
      <c r="K1252" s="87" t="s">
        <v>3672</v>
      </c>
      <c r="L1252" s="87" t="s">
        <v>4123</v>
      </c>
      <c r="M1252" s="56" t="s">
        <v>6764</v>
      </c>
      <c r="N1252" s="87" t="s">
        <v>160</v>
      </c>
      <c r="O1252" s="56" t="s">
        <v>6765</v>
      </c>
      <c r="P1252" s="87">
        <v>2016</v>
      </c>
      <c r="Q1252" s="87">
        <v>111750021</v>
      </c>
      <c r="R1252" s="87" t="s">
        <v>4621</v>
      </c>
    </row>
    <row r="1253" spans="1:18">
      <c r="A1253" s="87" t="s">
        <v>6766</v>
      </c>
      <c r="B1253" s="87" t="s">
        <v>501</v>
      </c>
      <c r="C1253" s="87" t="s">
        <v>6763</v>
      </c>
      <c r="D1253" s="150">
        <v>2025.78</v>
      </c>
      <c r="E1253" s="150">
        <v>-534.66</v>
      </c>
      <c r="F1253" s="150">
        <v>1491.12</v>
      </c>
      <c r="G1253" s="150">
        <v>-14.07</v>
      </c>
      <c r="H1253" s="151">
        <v>42856</v>
      </c>
      <c r="I1253" s="87">
        <v>0</v>
      </c>
      <c r="J1253" s="87" t="s">
        <v>1526</v>
      </c>
      <c r="K1253" s="87" t="s">
        <v>3672</v>
      </c>
      <c r="L1253" s="87" t="s">
        <v>4123</v>
      </c>
      <c r="M1253" s="56" t="s">
        <v>6764</v>
      </c>
      <c r="N1253" s="87" t="s">
        <v>160</v>
      </c>
      <c r="O1253" s="56" t="s">
        <v>6765</v>
      </c>
      <c r="P1253" s="87">
        <v>2016</v>
      </c>
      <c r="Q1253" s="87">
        <v>111750021</v>
      </c>
      <c r="R1253" s="87" t="s">
        <v>4621</v>
      </c>
    </row>
    <row r="1254" spans="1:18">
      <c r="A1254" s="87" t="s">
        <v>6767</v>
      </c>
      <c r="B1254" s="87" t="s">
        <v>501</v>
      </c>
      <c r="C1254" s="87" t="s">
        <v>6763</v>
      </c>
      <c r="D1254" s="150">
        <v>2025.78</v>
      </c>
      <c r="E1254" s="150">
        <v>-534.66</v>
      </c>
      <c r="F1254" s="150">
        <v>1491.12</v>
      </c>
      <c r="G1254" s="150">
        <v>-14.07</v>
      </c>
      <c r="H1254" s="151">
        <v>42856</v>
      </c>
      <c r="I1254" s="87">
        <v>0</v>
      </c>
      <c r="J1254" s="87" t="s">
        <v>1526</v>
      </c>
      <c r="K1254" s="87" t="s">
        <v>3672</v>
      </c>
      <c r="L1254" s="87" t="s">
        <v>4123</v>
      </c>
      <c r="M1254" s="56" t="s">
        <v>6764</v>
      </c>
      <c r="N1254" s="87" t="s">
        <v>160</v>
      </c>
      <c r="O1254" s="56" t="s">
        <v>6765</v>
      </c>
      <c r="P1254" s="87">
        <v>2016</v>
      </c>
      <c r="Q1254" s="87">
        <v>111750022</v>
      </c>
      <c r="R1254" s="87" t="s">
        <v>4621</v>
      </c>
    </row>
    <row r="1255" spans="1:18">
      <c r="A1255" s="87" t="s">
        <v>500</v>
      </c>
      <c r="B1255" s="87" t="s">
        <v>501</v>
      </c>
      <c r="C1255" s="87" t="s">
        <v>6763</v>
      </c>
      <c r="D1255" s="150">
        <v>2025.78</v>
      </c>
      <c r="E1255" s="150">
        <v>-534.66</v>
      </c>
      <c r="F1255" s="150">
        <v>1491.12</v>
      </c>
      <c r="G1255" s="150">
        <v>-14.07</v>
      </c>
      <c r="H1255" s="151">
        <v>42856</v>
      </c>
      <c r="I1255" s="87">
        <v>0</v>
      </c>
      <c r="J1255" s="87" t="s">
        <v>503</v>
      </c>
      <c r="K1255" s="87" t="s">
        <v>3672</v>
      </c>
      <c r="L1255" s="87" t="s">
        <v>5477</v>
      </c>
      <c r="M1255" s="56" t="s">
        <v>6764</v>
      </c>
      <c r="N1255" s="87" t="s">
        <v>34</v>
      </c>
      <c r="O1255" s="56" t="s">
        <v>6765</v>
      </c>
      <c r="P1255" s="87">
        <v>2016</v>
      </c>
      <c r="Q1255" s="87">
        <v>111750022</v>
      </c>
      <c r="R1255" s="87" t="s">
        <v>4621</v>
      </c>
    </row>
    <row r="1256" spans="1:18">
      <c r="A1256" s="87" t="s">
        <v>8849</v>
      </c>
      <c r="B1256" s="87" t="s">
        <v>8850</v>
      </c>
      <c r="C1256" s="87" t="s">
        <v>8851</v>
      </c>
      <c r="D1256" s="150">
        <v>2917.2</v>
      </c>
      <c r="E1256" s="150">
        <v>-769.88</v>
      </c>
      <c r="F1256" s="150">
        <v>2147.3200000000002</v>
      </c>
      <c r="G1256" s="150">
        <v>-20.260000000000002</v>
      </c>
      <c r="H1256" s="151">
        <v>42856</v>
      </c>
      <c r="I1256" s="87">
        <v>0</v>
      </c>
      <c r="J1256" s="87" t="s">
        <v>674</v>
      </c>
      <c r="K1256" s="87" t="s">
        <v>3672</v>
      </c>
      <c r="L1256" s="87" t="s">
        <v>8852</v>
      </c>
      <c r="M1256" s="56" t="s">
        <v>4752</v>
      </c>
      <c r="N1256" s="87" t="s">
        <v>94</v>
      </c>
      <c r="O1256" s="56" t="s">
        <v>8853</v>
      </c>
      <c r="P1256" s="87">
        <v>2016</v>
      </c>
      <c r="Q1256" s="87" t="s">
        <v>8854</v>
      </c>
      <c r="R1256" s="87" t="s">
        <v>3680</v>
      </c>
    </row>
    <row r="1257" spans="1:18">
      <c r="A1257" s="87" t="s">
        <v>8855</v>
      </c>
      <c r="B1257" s="87" t="s">
        <v>8850</v>
      </c>
      <c r="C1257" s="87" t="s">
        <v>8851</v>
      </c>
      <c r="D1257" s="150">
        <v>2917.2</v>
      </c>
      <c r="E1257" s="150">
        <v>-769.88</v>
      </c>
      <c r="F1257" s="150">
        <v>2147.3200000000002</v>
      </c>
      <c r="G1257" s="150">
        <v>-20.260000000000002</v>
      </c>
      <c r="H1257" s="151">
        <v>42856</v>
      </c>
      <c r="I1257" s="87">
        <v>0</v>
      </c>
      <c r="J1257" s="87" t="s">
        <v>674</v>
      </c>
      <c r="K1257" s="87" t="s">
        <v>3672</v>
      </c>
      <c r="L1257" s="87" t="s">
        <v>8856</v>
      </c>
      <c r="M1257" s="56" t="s">
        <v>4752</v>
      </c>
      <c r="N1257" s="87" t="s">
        <v>94</v>
      </c>
      <c r="O1257" s="56" t="s">
        <v>8853</v>
      </c>
      <c r="P1257" s="87">
        <v>2016</v>
      </c>
      <c r="Q1257" s="87" t="s">
        <v>8854</v>
      </c>
      <c r="R1257" s="87" t="s">
        <v>3680</v>
      </c>
    </row>
    <row r="1258" spans="1:18">
      <c r="A1258" s="87" t="s">
        <v>8892</v>
      </c>
      <c r="B1258" s="87" t="s">
        <v>8893</v>
      </c>
      <c r="C1258" s="87" t="s">
        <v>7668</v>
      </c>
      <c r="D1258" s="150">
        <v>3208.8</v>
      </c>
      <c r="E1258" s="150">
        <v>-846.64</v>
      </c>
      <c r="F1258" s="150">
        <v>2362.16</v>
      </c>
      <c r="G1258" s="150">
        <v>-22.28</v>
      </c>
      <c r="H1258" s="151">
        <v>42856</v>
      </c>
      <c r="I1258" s="87">
        <v>0</v>
      </c>
      <c r="J1258" s="87" t="s">
        <v>591</v>
      </c>
      <c r="K1258" s="87" t="s">
        <v>3672</v>
      </c>
      <c r="L1258" s="87" t="s">
        <v>3766</v>
      </c>
      <c r="M1258" s="56" t="s">
        <v>3713</v>
      </c>
      <c r="N1258" s="87" t="s">
        <v>32</v>
      </c>
      <c r="O1258" s="56" t="s">
        <v>7669</v>
      </c>
      <c r="P1258" s="87">
        <v>2016</v>
      </c>
      <c r="Q1258" s="87" t="s">
        <v>8894</v>
      </c>
      <c r="R1258" s="87" t="s">
        <v>3676</v>
      </c>
    </row>
    <row r="1259" spans="1:18">
      <c r="A1259" s="87" t="s">
        <v>2447</v>
      </c>
      <c r="B1259" s="87" t="s">
        <v>2448</v>
      </c>
      <c r="C1259" s="87" t="s">
        <v>8897</v>
      </c>
      <c r="D1259" s="150">
        <v>18330</v>
      </c>
      <c r="E1259" s="150">
        <v>-4837.0200000000004</v>
      </c>
      <c r="F1259" s="150">
        <v>13492.98</v>
      </c>
      <c r="G1259" s="150">
        <v>-127.29</v>
      </c>
      <c r="H1259" s="151">
        <v>42856</v>
      </c>
      <c r="I1259" s="87">
        <v>0</v>
      </c>
      <c r="J1259" s="87" t="s">
        <v>319</v>
      </c>
      <c r="K1259" s="87" t="s">
        <v>3672</v>
      </c>
      <c r="L1259" s="87" t="s">
        <v>8055</v>
      </c>
      <c r="M1259" s="56" t="s">
        <v>4963</v>
      </c>
      <c r="N1259" s="87" t="s">
        <v>52</v>
      </c>
      <c r="O1259" s="56" t="s">
        <v>8898</v>
      </c>
      <c r="P1259" s="87">
        <v>2016</v>
      </c>
      <c r="Q1259" s="87">
        <v>20161259.192499999</v>
      </c>
      <c r="R1259" s="87" t="s">
        <v>3680</v>
      </c>
    </row>
    <row r="1260" spans="1:18">
      <c r="A1260" s="87" t="s">
        <v>8903</v>
      </c>
      <c r="B1260" s="87" t="s">
        <v>8904</v>
      </c>
      <c r="C1260" s="87" t="s">
        <v>8763</v>
      </c>
      <c r="D1260" s="150">
        <v>5160</v>
      </c>
      <c r="E1260" s="150">
        <v>-1361.54</v>
      </c>
      <c r="F1260" s="150">
        <v>3798.46</v>
      </c>
      <c r="G1260" s="150">
        <v>-35.83</v>
      </c>
      <c r="H1260" s="151">
        <v>42856</v>
      </c>
      <c r="I1260" s="87">
        <v>0</v>
      </c>
      <c r="J1260" s="87" t="s">
        <v>1236</v>
      </c>
      <c r="K1260" s="87" t="s">
        <v>3672</v>
      </c>
      <c r="L1260" s="87" t="s">
        <v>8154</v>
      </c>
      <c r="M1260" s="56" t="s">
        <v>5214</v>
      </c>
      <c r="N1260" s="87" t="s">
        <v>58</v>
      </c>
      <c r="O1260" s="56" t="s">
        <v>6861</v>
      </c>
      <c r="P1260" s="87">
        <v>2014</v>
      </c>
      <c r="Q1260" s="87">
        <v>616584</v>
      </c>
      <c r="R1260" s="87" t="s">
        <v>6862</v>
      </c>
    </row>
    <row r="1261" spans="1:18">
      <c r="A1261" s="87" t="s">
        <v>8907</v>
      </c>
      <c r="B1261" s="87" t="s">
        <v>8908</v>
      </c>
      <c r="C1261" s="87"/>
      <c r="D1261" s="150">
        <v>14004.74</v>
      </c>
      <c r="E1261" s="150">
        <v>-3695.71</v>
      </c>
      <c r="F1261" s="150">
        <v>10309.030000000001</v>
      </c>
      <c r="G1261" s="150">
        <v>-97.25</v>
      </c>
      <c r="H1261" s="151">
        <v>42856</v>
      </c>
      <c r="I1261" s="87">
        <v>0</v>
      </c>
      <c r="J1261" s="87" t="s">
        <v>319</v>
      </c>
      <c r="K1261" s="87" t="s">
        <v>3672</v>
      </c>
      <c r="L1261" s="87" t="s">
        <v>8055</v>
      </c>
      <c r="M1261" s="56" t="s">
        <v>4752</v>
      </c>
      <c r="N1261" s="87" t="s">
        <v>52</v>
      </c>
      <c r="O1261" s="56"/>
      <c r="P1261" s="87">
        <v>2016</v>
      </c>
      <c r="Q1261" s="87" t="s">
        <v>8909</v>
      </c>
      <c r="R1261" s="87" t="s">
        <v>3680</v>
      </c>
    </row>
    <row r="1262" spans="1:18">
      <c r="A1262" s="87" t="s">
        <v>2794</v>
      </c>
      <c r="B1262" s="87" t="s">
        <v>2658</v>
      </c>
      <c r="C1262" s="87" t="s">
        <v>6718</v>
      </c>
      <c r="D1262" s="150">
        <v>32467.599999999999</v>
      </c>
      <c r="E1262" s="150">
        <v>-9010.92</v>
      </c>
      <c r="F1262" s="150">
        <v>23456.68</v>
      </c>
      <c r="G1262" s="150">
        <v>-225.54</v>
      </c>
      <c r="H1262" s="151">
        <v>42795</v>
      </c>
      <c r="I1262" s="87">
        <v>0</v>
      </c>
      <c r="J1262" s="87" t="s">
        <v>1198</v>
      </c>
      <c r="K1262" s="87" t="s">
        <v>3718</v>
      </c>
      <c r="L1262" s="87" t="s">
        <v>3966</v>
      </c>
      <c r="M1262" s="56" t="s">
        <v>6719</v>
      </c>
      <c r="N1262" s="87" t="s">
        <v>163</v>
      </c>
      <c r="O1262" s="56" t="s">
        <v>6720</v>
      </c>
      <c r="P1262" s="87">
        <v>2016</v>
      </c>
      <c r="Q1262" s="87">
        <v>2165010049</v>
      </c>
      <c r="R1262" s="87" t="s">
        <v>4373</v>
      </c>
    </row>
    <row r="1263" spans="1:18">
      <c r="A1263" s="87" t="s">
        <v>6753</v>
      </c>
      <c r="B1263" s="87" t="s">
        <v>6754</v>
      </c>
      <c r="C1263" s="87" t="s">
        <v>6755</v>
      </c>
      <c r="D1263" s="150">
        <v>51435.8</v>
      </c>
      <c r="E1263" s="150">
        <v>-14275.25</v>
      </c>
      <c r="F1263" s="150">
        <v>37160.550000000003</v>
      </c>
      <c r="G1263" s="150">
        <v>-357.31</v>
      </c>
      <c r="H1263" s="151">
        <v>42795</v>
      </c>
      <c r="I1263" s="87">
        <v>0</v>
      </c>
      <c r="J1263" s="87" t="s">
        <v>1198</v>
      </c>
      <c r="K1263" s="87" t="s">
        <v>3718</v>
      </c>
      <c r="L1263" s="87" t="s">
        <v>3966</v>
      </c>
      <c r="M1263" s="56" t="s">
        <v>5289</v>
      </c>
      <c r="N1263" s="87" t="s">
        <v>163</v>
      </c>
      <c r="O1263" s="56" t="s">
        <v>6756</v>
      </c>
      <c r="P1263" s="87">
        <v>2016</v>
      </c>
      <c r="Q1263" s="87">
        <v>2016091855</v>
      </c>
      <c r="R1263" s="87" t="s">
        <v>3676</v>
      </c>
    </row>
    <row r="1264" spans="1:18">
      <c r="A1264" s="87" t="s">
        <v>6759</v>
      </c>
      <c r="B1264" s="87" t="s">
        <v>6754</v>
      </c>
      <c r="C1264" s="87" t="s">
        <v>6760</v>
      </c>
      <c r="D1264" s="150">
        <v>51435.8</v>
      </c>
      <c r="E1264" s="150">
        <v>-14275.25</v>
      </c>
      <c r="F1264" s="150">
        <v>37160.550000000003</v>
      </c>
      <c r="G1264" s="150">
        <v>-357.31</v>
      </c>
      <c r="H1264" s="151">
        <v>42795</v>
      </c>
      <c r="I1264" s="87">
        <v>0</v>
      </c>
      <c r="J1264" s="87" t="s">
        <v>944</v>
      </c>
      <c r="K1264" s="87" t="s">
        <v>3718</v>
      </c>
      <c r="L1264" s="87" t="s">
        <v>3962</v>
      </c>
      <c r="M1264" s="56" t="s">
        <v>5289</v>
      </c>
      <c r="N1264" s="87" t="s">
        <v>27</v>
      </c>
      <c r="O1264" s="56" t="s">
        <v>6756</v>
      </c>
      <c r="P1264" s="87">
        <v>2016</v>
      </c>
      <c r="Q1264" s="87">
        <v>2016091855</v>
      </c>
      <c r="R1264" s="87" t="s">
        <v>3676</v>
      </c>
    </row>
    <row r="1265" spans="1:18">
      <c r="A1265" s="87" t="s">
        <v>6761</v>
      </c>
      <c r="B1265" s="87" t="s">
        <v>6754</v>
      </c>
      <c r="C1265" s="87" t="s">
        <v>6760</v>
      </c>
      <c r="D1265" s="150">
        <v>51435.8</v>
      </c>
      <c r="E1265" s="150">
        <v>-14275.25</v>
      </c>
      <c r="F1265" s="150">
        <v>37160.550000000003</v>
      </c>
      <c r="G1265" s="150">
        <v>-357.31</v>
      </c>
      <c r="H1265" s="151">
        <v>42795</v>
      </c>
      <c r="I1265" s="87">
        <v>0</v>
      </c>
      <c r="J1265" s="87" t="s">
        <v>1373</v>
      </c>
      <c r="K1265" s="87" t="s">
        <v>3718</v>
      </c>
      <c r="L1265" s="87" t="s">
        <v>3892</v>
      </c>
      <c r="M1265" s="56" t="s">
        <v>5289</v>
      </c>
      <c r="N1265" s="87" t="s">
        <v>156</v>
      </c>
      <c r="O1265" s="56" t="s">
        <v>6756</v>
      </c>
      <c r="P1265" s="87">
        <v>2016</v>
      </c>
      <c r="Q1265" s="87">
        <v>2016091855</v>
      </c>
      <c r="R1265" s="87" t="s">
        <v>3676</v>
      </c>
    </row>
    <row r="1266" spans="1:18">
      <c r="A1266" s="87" t="s">
        <v>6769</v>
      </c>
      <c r="B1266" s="87" t="s">
        <v>6770</v>
      </c>
      <c r="C1266" s="87" t="s">
        <v>3775</v>
      </c>
      <c r="D1266" s="150">
        <v>159338.4</v>
      </c>
      <c r="E1266" s="150">
        <v>-44161.86</v>
      </c>
      <c r="F1266" s="150">
        <v>115176.54</v>
      </c>
      <c r="G1266" s="150">
        <v>-1107.47</v>
      </c>
      <c r="H1266" s="151">
        <v>42795</v>
      </c>
      <c r="I1266" s="87">
        <v>0</v>
      </c>
      <c r="J1266" s="87" t="s">
        <v>1373</v>
      </c>
      <c r="K1266" s="87" t="s">
        <v>3718</v>
      </c>
      <c r="L1266" s="87" t="s">
        <v>3892</v>
      </c>
      <c r="M1266" s="56" t="s">
        <v>4752</v>
      </c>
      <c r="N1266" s="87" t="s">
        <v>156</v>
      </c>
      <c r="O1266" s="56" t="s">
        <v>6622</v>
      </c>
      <c r="P1266" s="87">
        <v>2016</v>
      </c>
      <c r="Q1266" s="87" t="s">
        <v>6771</v>
      </c>
      <c r="R1266" s="87" t="s">
        <v>3780</v>
      </c>
    </row>
    <row r="1267" spans="1:18">
      <c r="A1267" s="87" t="s">
        <v>6778</v>
      </c>
      <c r="B1267" s="87" t="s">
        <v>921</v>
      </c>
      <c r="C1267" s="87" t="s">
        <v>6779</v>
      </c>
      <c r="D1267" s="150">
        <v>5115.24</v>
      </c>
      <c r="E1267" s="150">
        <v>-1419.6</v>
      </c>
      <c r="F1267" s="150">
        <v>3695.64</v>
      </c>
      <c r="G1267" s="150">
        <v>-35.53</v>
      </c>
      <c r="H1267" s="151">
        <v>42795</v>
      </c>
      <c r="I1267" s="87">
        <v>0</v>
      </c>
      <c r="J1267" s="87" t="s">
        <v>1373</v>
      </c>
      <c r="K1267" s="87" t="s">
        <v>3672</v>
      </c>
      <c r="L1267" s="87" t="s">
        <v>3892</v>
      </c>
      <c r="M1267" s="56" t="s">
        <v>5629</v>
      </c>
      <c r="N1267" s="87" t="s">
        <v>156</v>
      </c>
      <c r="O1267" s="56" t="s">
        <v>6780</v>
      </c>
      <c r="P1267" s="87">
        <v>2017</v>
      </c>
      <c r="Q1267" s="87" t="s">
        <v>6781</v>
      </c>
      <c r="R1267" s="87" t="s">
        <v>3680</v>
      </c>
    </row>
    <row r="1268" spans="1:18">
      <c r="A1268" s="87" t="s">
        <v>8872</v>
      </c>
      <c r="B1268" s="87" t="s">
        <v>8873</v>
      </c>
      <c r="C1268" s="87" t="s">
        <v>6700</v>
      </c>
      <c r="D1268" s="150">
        <v>2400</v>
      </c>
      <c r="E1268" s="150">
        <v>-666.01</v>
      </c>
      <c r="F1268" s="150">
        <v>1733.99</v>
      </c>
      <c r="G1268" s="150">
        <v>-16.670000000000002</v>
      </c>
      <c r="H1268" s="151">
        <v>42795</v>
      </c>
      <c r="I1268" s="87">
        <v>0</v>
      </c>
      <c r="J1268" s="87" t="s">
        <v>698</v>
      </c>
      <c r="K1268" s="87" t="s">
        <v>3672</v>
      </c>
      <c r="L1268" s="87" t="s">
        <v>3761</v>
      </c>
      <c r="M1268" s="56" t="s">
        <v>5214</v>
      </c>
      <c r="N1268" s="87" t="s">
        <v>56</v>
      </c>
      <c r="O1268" s="56" t="s">
        <v>7534</v>
      </c>
      <c r="P1268" s="87">
        <v>2016</v>
      </c>
      <c r="Q1268" s="87">
        <v>616697</v>
      </c>
      <c r="R1268" s="87" t="s">
        <v>3683</v>
      </c>
    </row>
    <row r="1269" spans="1:18">
      <c r="A1269" s="87" t="s">
        <v>8874</v>
      </c>
      <c r="B1269" s="87" t="s">
        <v>2658</v>
      </c>
      <c r="C1269" s="87" t="s">
        <v>6718</v>
      </c>
      <c r="D1269" s="150">
        <v>32467.599999999999</v>
      </c>
      <c r="E1269" s="150">
        <v>-9010.92</v>
      </c>
      <c r="F1269" s="150">
        <v>23456.68</v>
      </c>
      <c r="G1269" s="150">
        <v>-225.54</v>
      </c>
      <c r="H1269" s="151">
        <v>42795</v>
      </c>
      <c r="I1269" s="87">
        <v>0</v>
      </c>
      <c r="J1269" s="87" t="s">
        <v>315</v>
      </c>
      <c r="K1269" s="87" t="s">
        <v>3718</v>
      </c>
      <c r="L1269" s="87" t="s">
        <v>7984</v>
      </c>
      <c r="M1269" s="56" t="s">
        <v>6719</v>
      </c>
      <c r="N1269" s="87" t="s">
        <v>29</v>
      </c>
      <c r="O1269" s="56" t="s">
        <v>8875</v>
      </c>
      <c r="P1269" s="87">
        <v>2016</v>
      </c>
      <c r="Q1269" s="87">
        <v>2165010049</v>
      </c>
      <c r="R1269" s="87" t="s">
        <v>4373</v>
      </c>
    </row>
    <row r="1270" spans="1:18">
      <c r="A1270" s="87" t="s">
        <v>8876</v>
      </c>
      <c r="B1270" s="87" t="s">
        <v>2658</v>
      </c>
      <c r="C1270" s="87" t="s">
        <v>8877</v>
      </c>
      <c r="D1270" s="150">
        <v>32467.599999999999</v>
      </c>
      <c r="E1270" s="150">
        <v>-9010.92</v>
      </c>
      <c r="F1270" s="150">
        <v>23456.68</v>
      </c>
      <c r="G1270" s="150">
        <v>-225.54</v>
      </c>
      <c r="H1270" s="151">
        <v>42795</v>
      </c>
      <c r="I1270" s="87">
        <v>0</v>
      </c>
      <c r="J1270" s="87" t="s">
        <v>315</v>
      </c>
      <c r="K1270" s="87" t="s">
        <v>3718</v>
      </c>
      <c r="L1270" s="87" t="s">
        <v>7984</v>
      </c>
      <c r="M1270" s="56" t="s">
        <v>6719</v>
      </c>
      <c r="N1270" s="87" t="s">
        <v>29</v>
      </c>
      <c r="O1270" s="56" t="s">
        <v>8875</v>
      </c>
      <c r="P1270" s="87">
        <v>2016</v>
      </c>
      <c r="Q1270" s="87">
        <v>2165010049</v>
      </c>
      <c r="R1270" s="87" t="s">
        <v>4373</v>
      </c>
    </row>
    <row r="1271" spans="1:18">
      <c r="A1271" s="87" t="s">
        <v>8880</v>
      </c>
      <c r="B1271" s="87" t="s">
        <v>8873</v>
      </c>
      <c r="C1271" s="87" t="s">
        <v>6700</v>
      </c>
      <c r="D1271" s="150">
        <v>2400</v>
      </c>
      <c r="E1271" s="150">
        <v>-666.01</v>
      </c>
      <c r="F1271" s="150">
        <v>1733.99</v>
      </c>
      <c r="G1271" s="150">
        <v>-16.670000000000002</v>
      </c>
      <c r="H1271" s="151">
        <v>42795</v>
      </c>
      <c r="I1271" s="87">
        <v>0</v>
      </c>
      <c r="J1271" s="87" t="s">
        <v>1253</v>
      </c>
      <c r="K1271" s="87" t="s">
        <v>3672</v>
      </c>
      <c r="L1271" s="87" t="s">
        <v>3750</v>
      </c>
      <c r="M1271" s="56" t="s">
        <v>5214</v>
      </c>
      <c r="N1271" s="87" t="s">
        <v>177</v>
      </c>
      <c r="O1271" s="56" t="s">
        <v>7534</v>
      </c>
      <c r="P1271" s="87">
        <v>2016</v>
      </c>
      <c r="Q1271" s="87">
        <v>617025</v>
      </c>
      <c r="R1271" s="87" t="s">
        <v>3683</v>
      </c>
    </row>
    <row r="1272" spans="1:18">
      <c r="A1272" s="87" t="s">
        <v>920</v>
      </c>
      <c r="B1272" s="87" t="s">
        <v>921</v>
      </c>
      <c r="C1272" s="87" t="s">
        <v>6779</v>
      </c>
      <c r="D1272" s="150">
        <v>5115.24</v>
      </c>
      <c r="E1272" s="150">
        <v>-1419.6</v>
      </c>
      <c r="F1272" s="150">
        <v>3695.64</v>
      </c>
      <c r="G1272" s="150">
        <v>-35.53</v>
      </c>
      <c r="H1272" s="151">
        <v>42795</v>
      </c>
      <c r="I1272" s="87">
        <v>0</v>
      </c>
      <c r="J1272" s="87" t="s">
        <v>319</v>
      </c>
      <c r="K1272" s="87" t="s">
        <v>3672</v>
      </c>
      <c r="L1272" s="87" t="s">
        <v>7749</v>
      </c>
      <c r="M1272" s="56" t="s">
        <v>5629</v>
      </c>
      <c r="N1272" s="87" t="s">
        <v>52</v>
      </c>
      <c r="O1272" s="56" t="s">
        <v>8887</v>
      </c>
      <c r="P1272" s="87">
        <v>2017</v>
      </c>
      <c r="Q1272" s="87" t="s">
        <v>8888</v>
      </c>
      <c r="R1272" s="87" t="s">
        <v>3680</v>
      </c>
    </row>
    <row r="1273" spans="1:18">
      <c r="A1273" s="87" t="s">
        <v>8899</v>
      </c>
      <c r="B1273" s="87" t="s">
        <v>8900</v>
      </c>
      <c r="C1273" s="87" t="s">
        <v>3517</v>
      </c>
      <c r="D1273" s="150">
        <v>3360</v>
      </c>
      <c r="E1273" s="150">
        <v>-932.48</v>
      </c>
      <c r="F1273" s="150">
        <v>2427.52</v>
      </c>
      <c r="G1273" s="150">
        <v>-23.34</v>
      </c>
      <c r="H1273" s="151">
        <v>42795</v>
      </c>
      <c r="I1273" s="87">
        <v>0</v>
      </c>
      <c r="J1273" s="87" t="s">
        <v>351</v>
      </c>
      <c r="K1273" s="87" t="s">
        <v>3672</v>
      </c>
      <c r="L1273" s="87" t="s">
        <v>7751</v>
      </c>
      <c r="M1273" s="56" t="s">
        <v>5348</v>
      </c>
      <c r="N1273" s="87" t="s">
        <v>31</v>
      </c>
      <c r="O1273" s="56" t="s">
        <v>8901</v>
      </c>
      <c r="P1273" s="87">
        <v>2016</v>
      </c>
      <c r="Q1273" s="87">
        <v>165356</v>
      </c>
      <c r="R1273" s="87" t="s">
        <v>3680</v>
      </c>
    </row>
    <row r="1274" spans="1:18">
      <c r="A1274" s="87" t="s">
        <v>8902</v>
      </c>
      <c r="B1274" s="87" t="s">
        <v>8900</v>
      </c>
      <c r="C1274" s="87" t="s">
        <v>3517</v>
      </c>
      <c r="D1274" s="150">
        <v>3360</v>
      </c>
      <c r="E1274" s="150">
        <v>-932.48</v>
      </c>
      <c r="F1274" s="150">
        <v>2427.52</v>
      </c>
      <c r="G1274" s="150">
        <v>-23.34</v>
      </c>
      <c r="H1274" s="151">
        <v>42795</v>
      </c>
      <c r="I1274" s="87">
        <v>0</v>
      </c>
      <c r="J1274" s="87" t="s">
        <v>351</v>
      </c>
      <c r="K1274" s="87" t="s">
        <v>3672</v>
      </c>
      <c r="L1274" s="87" t="s">
        <v>7751</v>
      </c>
      <c r="M1274" s="56" t="s">
        <v>5348</v>
      </c>
      <c r="N1274" s="87" t="s">
        <v>31</v>
      </c>
      <c r="O1274" s="56" t="s">
        <v>8901</v>
      </c>
      <c r="P1274" s="87">
        <v>2016</v>
      </c>
      <c r="Q1274" s="87">
        <v>165356</v>
      </c>
      <c r="R1274" s="87" t="s">
        <v>3680</v>
      </c>
    </row>
    <row r="1275" spans="1:18">
      <c r="A1275" s="87" t="s">
        <v>6740</v>
      </c>
      <c r="B1275" s="87" t="s">
        <v>6741</v>
      </c>
      <c r="C1275" s="87" t="s">
        <v>6742</v>
      </c>
      <c r="D1275" s="150">
        <v>1908</v>
      </c>
      <c r="E1275" s="150">
        <v>-542.62</v>
      </c>
      <c r="F1275" s="150">
        <v>1365.38</v>
      </c>
      <c r="G1275" s="150">
        <v>-13.26</v>
      </c>
      <c r="H1275" s="151">
        <v>42767</v>
      </c>
      <c r="I1275" s="87">
        <v>0</v>
      </c>
      <c r="J1275" s="87" t="s">
        <v>568</v>
      </c>
      <c r="K1275" s="87" t="s">
        <v>3672</v>
      </c>
      <c r="L1275" s="87" t="s">
        <v>6743</v>
      </c>
      <c r="M1275" s="56" t="s">
        <v>4855</v>
      </c>
      <c r="N1275" s="87" t="s">
        <v>125</v>
      </c>
      <c r="O1275" s="56" t="s">
        <v>6744</v>
      </c>
      <c r="P1275" s="87">
        <v>2016</v>
      </c>
      <c r="Q1275" s="87">
        <v>116084</v>
      </c>
      <c r="R1275" s="87" t="s">
        <v>4359</v>
      </c>
    </row>
    <row r="1276" spans="1:18">
      <c r="A1276" s="87" t="s">
        <v>2962</v>
      </c>
      <c r="B1276" s="87" t="s">
        <v>2963</v>
      </c>
      <c r="C1276" s="87" t="s">
        <v>3775</v>
      </c>
      <c r="D1276" s="150">
        <v>120091.2</v>
      </c>
      <c r="E1276" s="150">
        <v>-34146.46</v>
      </c>
      <c r="F1276" s="150">
        <v>85944.74</v>
      </c>
      <c r="G1276" s="150">
        <v>-834.42</v>
      </c>
      <c r="H1276" s="151">
        <v>42767</v>
      </c>
      <c r="I1276" s="87">
        <v>0</v>
      </c>
      <c r="J1276" s="87" t="s">
        <v>1198</v>
      </c>
      <c r="K1276" s="87" t="s">
        <v>3718</v>
      </c>
      <c r="L1276" s="87" t="s">
        <v>3966</v>
      </c>
      <c r="M1276" s="56" t="s">
        <v>4752</v>
      </c>
      <c r="N1276" s="87" t="s">
        <v>163</v>
      </c>
      <c r="O1276" s="56" t="s">
        <v>6622</v>
      </c>
      <c r="P1276" s="87">
        <v>2016</v>
      </c>
      <c r="Q1276" s="87" t="s">
        <v>6768</v>
      </c>
      <c r="R1276" s="87" t="s">
        <v>3780</v>
      </c>
    </row>
    <row r="1277" spans="1:18">
      <c r="A1277" s="87" t="s">
        <v>6772</v>
      </c>
      <c r="B1277" s="87" t="s">
        <v>6741</v>
      </c>
      <c r="C1277" s="87" t="s">
        <v>6773</v>
      </c>
      <c r="D1277" s="150">
        <v>3339.6</v>
      </c>
      <c r="E1277" s="150">
        <v>-949.49</v>
      </c>
      <c r="F1277" s="150">
        <v>2390.11</v>
      </c>
      <c r="G1277" s="150">
        <v>-23.21</v>
      </c>
      <c r="H1277" s="151">
        <v>42767</v>
      </c>
      <c r="I1277" s="87">
        <v>0</v>
      </c>
      <c r="J1277" s="87" t="s">
        <v>1266</v>
      </c>
      <c r="K1277" s="87" t="s">
        <v>3672</v>
      </c>
      <c r="L1277" s="87" t="s">
        <v>3831</v>
      </c>
      <c r="M1277" s="56" t="s">
        <v>4855</v>
      </c>
      <c r="N1277" s="87" t="s">
        <v>91</v>
      </c>
      <c r="O1277" s="56" t="s">
        <v>5897</v>
      </c>
      <c r="P1277" s="87">
        <v>2016</v>
      </c>
      <c r="Q1277" s="87">
        <v>117005</v>
      </c>
      <c r="R1277" s="87" t="s">
        <v>4359</v>
      </c>
    </row>
    <row r="1278" spans="1:18">
      <c r="A1278" s="87" t="s">
        <v>1197</v>
      </c>
      <c r="B1278" s="87" t="s">
        <v>488</v>
      </c>
      <c r="C1278" s="87" t="s">
        <v>6776</v>
      </c>
      <c r="D1278" s="150">
        <v>80880</v>
      </c>
      <c r="E1278" s="150">
        <v>-22997.38</v>
      </c>
      <c r="F1278" s="150">
        <v>57882.62</v>
      </c>
      <c r="G1278" s="150">
        <v>-561.97</v>
      </c>
      <c r="H1278" s="151">
        <v>42767</v>
      </c>
      <c r="I1278" s="87">
        <v>0</v>
      </c>
      <c r="J1278" s="87" t="s">
        <v>1198</v>
      </c>
      <c r="K1278" s="87" t="s">
        <v>3718</v>
      </c>
      <c r="L1278" s="87" t="s">
        <v>3966</v>
      </c>
      <c r="M1278" s="56" t="s">
        <v>5629</v>
      </c>
      <c r="N1278" s="87" t="s">
        <v>163</v>
      </c>
      <c r="O1278" s="56" t="s">
        <v>232</v>
      </c>
      <c r="P1278" s="87">
        <v>2016</v>
      </c>
      <c r="Q1278" s="87" t="s">
        <v>6777</v>
      </c>
      <c r="R1278" s="87" t="s">
        <v>3680</v>
      </c>
    </row>
    <row r="1279" spans="1:18">
      <c r="A1279" s="87" t="s">
        <v>8840</v>
      </c>
      <c r="B1279" s="87" t="s">
        <v>8841</v>
      </c>
      <c r="C1279" s="87" t="s">
        <v>3775</v>
      </c>
      <c r="D1279" s="150">
        <v>188532</v>
      </c>
      <c r="E1279" s="150">
        <v>-53606.81</v>
      </c>
      <c r="F1279" s="150">
        <v>134925.19</v>
      </c>
      <c r="G1279" s="150">
        <v>-1309.95</v>
      </c>
      <c r="H1279" s="151">
        <v>42767</v>
      </c>
      <c r="I1279" s="87">
        <v>0</v>
      </c>
      <c r="J1279" s="87" t="s">
        <v>1236</v>
      </c>
      <c r="K1279" s="87" t="s">
        <v>3718</v>
      </c>
      <c r="L1279" s="87" t="s">
        <v>8154</v>
      </c>
      <c r="M1279" s="56" t="s">
        <v>4752</v>
      </c>
      <c r="N1279" s="87" t="s">
        <v>58</v>
      </c>
      <c r="O1279" s="56" t="s">
        <v>6622</v>
      </c>
      <c r="P1279" s="87">
        <v>2016</v>
      </c>
      <c r="Q1279" s="87" t="s">
        <v>8842</v>
      </c>
      <c r="R1279" s="87" t="s">
        <v>3780</v>
      </c>
    </row>
    <row r="1280" spans="1:18">
      <c r="A1280" s="87" t="s">
        <v>8878</v>
      </c>
      <c r="B1280" s="87" t="s">
        <v>488</v>
      </c>
      <c r="C1280" s="87" t="s">
        <v>7500</v>
      </c>
      <c r="D1280" s="150">
        <v>80880</v>
      </c>
      <c r="E1280" s="150">
        <v>-22997.38</v>
      </c>
      <c r="F1280" s="150">
        <v>57882.62</v>
      </c>
      <c r="G1280" s="150">
        <v>-561.97</v>
      </c>
      <c r="H1280" s="151">
        <v>42767</v>
      </c>
      <c r="I1280" s="87">
        <v>0</v>
      </c>
      <c r="J1280" s="87" t="s">
        <v>315</v>
      </c>
      <c r="K1280" s="87" t="s">
        <v>3718</v>
      </c>
      <c r="L1280" s="87" t="s">
        <v>7984</v>
      </c>
      <c r="M1280" s="56" t="s">
        <v>5629</v>
      </c>
      <c r="N1280" s="87" t="s">
        <v>29</v>
      </c>
      <c r="O1280" s="56" t="s">
        <v>232</v>
      </c>
      <c r="P1280" s="87">
        <v>2016</v>
      </c>
      <c r="Q1280" s="87" t="s">
        <v>6777</v>
      </c>
      <c r="R1280" s="87" t="s">
        <v>3680</v>
      </c>
    </row>
    <row r="1281" spans="1:18">
      <c r="A1281" s="87" t="s">
        <v>8879</v>
      </c>
      <c r="B1281" s="87" t="s">
        <v>488</v>
      </c>
      <c r="C1281" s="87" t="s">
        <v>7500</v>
      </c>
      <c r="D1281" s="150">
        <v>80880</v>
      </c>
      <c r="E1281" s="150">
        <v>-22997.38</v>
      </c>
      <c r="F1281" s="150">
        <v>57882.62</v>
      </c>
      <c r="G1281" s="150">
        <v>-561.97</v>
      </c>
      <c r="H1281" s="151">
        <v>42767</v>
      </c>
      <c r="I1281" s="87">
        <v>0</v>
      </c>
      <c r="J1281" s="87" t="s">
        <v>315</v>
      </c>
      <c r="K1281" s="87" t="s">
        <v>3718</v>
      </c>
      <c r="L1281" s="87" t="s">
        <v>7984</v>
      </c>
      <c r="M1281" s="56" t="s">
        <v>5629</v>
      </c>
      <c r="N1281" s="87" t="s">
        <v>29</v>
      </c>
      <c r="O1281" s="56" t="s">
        <v>232</v>
      </c>
      <c r="P1281" s="87">
        <v>2016</v>
      </c>
      <c r="Q1281" s="87" t="s">
        <v>6777</v>
      </c>
      <c r="R1281" s="87" t="s">
        <v>3680</v>
      </c>
    </row>
    <row r="1282" spans="1:18">
      <c r="A1282" s="87" t="s">
        <v>8889</v>
      </c>
      <c r="B1282" s="87" t="s">
        <v>4815</v>
      </c>
      <c r="C1282" s="87" t="s">
        <v>8890</v>
      </c>
      <c r="D1282" s="150">
        <v>1989.3</v>
      </c>
      <c r="E1282" s="150">
        <v>-565.53</v>
      </c>
      <c r="F1282" s="150">
        <v>1423.77</v>
      </c>
      <c r="G1282" s="150">
        <v>-13.82</v>
      </c>
      <c r="H1282" s="151">
        <v>42767</v>
      </c>
      <c r="I1282" s="87">
        <v>0</v>
      </c>
      <c r="J1282" s="87" t="s">
        <v>1253</v>
      </c>
      <c r="K1282" s="87" t="s">
        <v>3672</v>
      </c>
      <c r="L1282" s="87" t="s">
        <v>3750</v>
      </c>
      <c r="M1282" s="56" t="s">
        <v>5629</v>
      </c>
      <c r="N1282" s="87" t="s">
        <v>177</v>
      </c>
      <c r="O1282" s="56" t="s">
        <v>6332</v>
      </c>
      <c r="P1282" s="87">
        <v>2016</v>
      </c>
      <c r="Q1282" s="87" t="s">
        <v>8891</v>
      </c>
      <c r="R1282" s="87" t="s">
        <v>3680</v>
      </c>
    </row>
    <row r="1283" spans="1:18">
      <c r="A1283" s="87" t="s">
        <v>6692</v>
      </c>
      <c r="B1283" s="87" t="s">
        <v>6693</v>
      </c>
      <c r="C1283" s="87" t="s">
        <v>6694</v>
      </c>
      <c r="D1283" s="150">
        <v>4917.6000000000004</v>
      </c>
      <c r="E1283" s="150">
        <v>-1431.34</v>
      </c>
      <c r="F1283" s="150">
        <v>3486.26</v>
      </c>
      <c r="G1283" s="150">
        <v>-34.18</v>
      </c>
      <c r="H1283" s="151">
        <v>42736</v>
      </c>
      <c r="I1283" s="87">
        <v>0</v>
      </c>
      <c r="J1283" s="87" t="s">
        <v>383</v>
      </c>
      <c r="K1283" s="87" t="s">
        <v>3672</v>
      </c>
      <c r="L1283" s="87" t="s">
        <v>3902</v>
      </c>
      <c r="M1283" s="56" t="s">
        <v>6695</v>
      </c>
      <c r="N1283" s="87" t="s">
        <v>95</v>
      </c>
      <c r="O1283" s="56" t="s">
        <v>6696</v>
      </c>
      <c r="P1283" s="87">
        <v>2016</v>
      </c>
      <c r="Q1283" s="87">
        <v>16800131</v>
      </c>
      <c r="R1283" s="87" t="s">
        <v>3683</v>
      </c>
    </row>
    <row r="1284" spans="1:18">
      <c r="A1284" s="87" t="s">
        <v>6698</v>
      </c>
      <c r="B1284" s="87" t="s">
        <v>6699</v>
      </c>
      <c r="C1284" s="87" t="s">
        <v>6700</v>
      </c>
      <c r="D1284" s="150">
        <v>2400</v>
      </c>
      <c r="E1284" s="150">
        <v>-698.49</v>
      </c>
      <c r="F1284" s="150">
        <v>1701.51</v>
      </c>
      <c r="G1284" s="150">
        <v>-16.68</v>
      </c>
      <c r="H1284" s="151">
        <v>42736</v>
      </c>
      <c r="I1284" s="87">
        <v>0</v>
      </c>
      <c r="J1284" s="87" t="s">
        <v>604</v>
      </c>
      <c r="K1284" s="87" t="s">
        <v>3672</v>
      </c>
      <c r="L1284" s="87" t="s">
        <v>3954</v>
      </c>
      <c r="M1284" s="56" t="s">
        <v>5214</v>
      </c>
      <c r="N1284" s="87" t="s">
        <v>68</v>
      </c>
      <c r="O1284" s="56" t="s">
        <v>6701</v>
      </c>
      <c r="P1284" s="87">
        <v>2016</v>
      </c>
      <c r="Q1284" s="87">
        <v>616650</v>
      </c>
      <c r="R1284" s="87" t="s">
        <v>3683</v>
      </c>
    </row>
    <row r="1285" spans="1:18">
      <c r="A1285" s="87" t="s">
        <v>6702</v>
      </c>
      <c r="B1285" s="87" t="s">
        <v>6699</v>
      </c>
      <c r="C1285" s="87" t="s">
        <v>6700</v>
      </c>
      <c r="D1285" s="150">
        <v>2400</v>
      </c>
      <c r="E1285" s="150">
        <v>-698.49</v>
      </c>
      <c r="F1285" s="150">
        <v>1701.51</v>
      </c>
      <c r="G1285" s="150">
        <v>-16.68</v>
      </c>
      <c r="H1285" s="151">
        <v>42736</v>
      </c>
      <c r="I1285" s="87">
        <v>0</v>
      </c>
      <c r="J1285" s="87" t="s">
        <v>604</v>
      </c>
      <c r="K1285" s="87" t="s">
        <v>3672</v>
      </c>
      <c r="L1285" s="87" t="s">
        <v>3954</v>
      </c>
      <c r="M1285" s="56" t="s">
        <v>5214</v>
      </c>
      <c r="N1285" s="87" t="s">
        <v>68</v>
      </c>
      <c r="O1285" s="56" t="s">
        <v>6701</v>
      </c>
      <c r="P1285" s="87">
        <v>2016</v>
      </c>
      <c r="Q1285" s="87">
        <v>616650</v>
      </c>
      <c r="R1285" s="87" t="s">
        <v>3683</v>
      </c>
    </row>
    <row r="1286" spans="1:18">
      <c r="A1286" s="87" t="s">
        <v>6708</v>
      </c>
      <c r="B1286" s="87" t="s">
        <v>6709</v>
      </c>
      <c r="C1286" s="87" t="s">
        <v>6710</v>
      </c>
      <c r="D1286" s="150">
        <v>1821.6</v>
      </c>
      <c r="E1286" s="150">
        <v>-530.14</v>
      </c>
      <c r="F1286" s="150">
        <v>1291.46</v>
      </c>
      <c r="G1286" s="150">
        <v>-12.66</v>
      </c>
      <c r="H1286" s="151">
        <v>42736</v>
      </c>
      <c r="I1286" s="87">
        <v>0</v>
      </c>
      <c r="J1286" s="87" t="s">
        <v>1198</v>
      </c>
      <c r="K1286" s="87" t="s">
        <v>3672</v>
      </c>
      <c r="L1286" s="87" t="s">
        <v>3966</v>
      </c>
      <c r="M1286" s="56" t="s">
        <v>4831</v>
      </c>
      <c r="N1286" s="87" t="s">
        <v>163</v>
      </c>
      <c r="O1286" s="56" t="s">
        <v>6150</v>
      </c>
      <c r="P1286" s="87">
        <v>2016</v>
      </c>
      <c r="Q1286" s="87">
        <v>1670071</v>
      </c>
      <c r="R1286" s="87" t="s">
        <v>4359</v>
      </c>
    </row>
    <row r="1287" spans="1:18">
      <c r="A1287" s="87" t="s">
        <v>6711</v>
      </c>
      <c r="B1287" s="87" t="s">
        <v>6712</v>
      </c>
      <c r="C1287" s="87" t="s">
        <v>6713</v>
      </c>
      <c r="D1287" s="150">
        <v>39480</v>
      </c>
      <c r="E1287" s="150">
        <v>-11491.33</v>
      </c>
      <c r="F1287" s="150">
        <v>27988.67</v>
      </c>
      <c r="G1287" s="150">
        <v>-274.39999999999998</v>
      </c>
      <c r="H1287" s="151">
        <v>42736</v>
      </c>
      <c r="I1287" s="87">
        <v>0</v>
      </c>
      <c r="J1287" s="87" t="s">
        <v>689</v>
      </c>
      <c r="K1287" s="87" t="s">
        <v>3718</v>
      </c>
      <c r="L1287" s="87" t="s">
        <v>3994</v>
      </c>
      <c r="M1287" s="56" t="s">
        <v>5629</v>
      </c>
      <c r="N1287" s="87" t="s">
        <v>28</v>
      </c>
      <c r="O1287" s="56" t="s">
        <v>6714</v>
      </c>
      <c r="P1287" s="87">
        <v>2016</v>
      </c>
      <c r="Q1287" s="87" t="s">
        <v>6715</v>
      </c>
      <c r="R1287" s="87" t="s">
        <v>3694</v>
      </c>
    </row>
    <row r="1288" spans="1:18">
      <c r="A1288" s="87" t="s">
        <v>687</v>
      </c>
      <c r="B1288" s="87" t="s">
        <v>688</v>
      </c>
      <c r="C1288" s="87" t="s">
        <v>6716</v>
      </c>
      <c r="D1288" s="150">
        <v>3006.75</v>
      </c>
      <c r="E1288" s="150">
        <v>-875.22</v>
      </c>
      <c r="F1288" s="150">
        <v>2131.5300000000002</v>
      </c>
      <c r="G1288" s="150">
        <v>-20.9</v>
      </c>
      <c r="H1288" s="151">
        <v>42736</v>
      </c>
      <c r="I1288" s="87">
        <v>0</v>
      </c>
      <c r="J1288" s="87" t="s">
        <v>689</v>
      </c>
      <c r="K1288" s="87" t="s">
        <v>3718</v>
      </c>
      <c r="L1288" s="87" t="s">
        <v>3994</v>
      </c>
      <c r="M1288" s="56" t="s">
        <v>5629</v>
      </c>
      <c r="N1288" s="87" t="s">
        <v>28</v>
      </c>
      <c r="O1288" s="56" t="s">
        <v>6717</v>
      </c>
      <c r="P1288" s="87">
        <v>2016</v>
      </c>
      <c r="Q1288" s="87" t="s">
        <v>6715</v>
      </c>
      <c r="R1288" s="87" t="s">
        <v>4359</v>
      </c>
    </row>
    <row r="1289" spans="1:18">
      <c r="A1289" s="87" t="s">
        <v>914</v>
      </c>
      <c r="B1289" s="87" t="s">
        <v>688</v>
      </c>
      <c r="C1289" s="87" t="s">
        <v>6716</v>
      </c>
      <c r="D1289" s="150">
        <v>3006.75</v>
      </c>
      <c r="E1289" s="150">
        <v>-875.22</v>
      </c>
      <c r="F1289" s="150">
        <v>2131.5300000000002</v>
      </c>
      <c r="G1289" s="150">
        <v>-20.9</v>
      </c>
      <c r="H1289" s="151">
        <v>42736</v>
      </c>
      <c r="I1289" s="87">
        <v>0</v>
      </c>
      <c r="J1289" s="87" t="s">
        <v>689</v>
      </c>
      <c r="K1289" s="87" t="s">
        <v>3718</v>
      </c>
      <c r="L1289" s="87" t="s">
        <v>3994</v>
      </c>
      <c r="M1289" s="56" t="s">
        <v>5629</v>
      </c>
      <c r="N1289" s="87" t="s">
        <v>28</v>
      </c>
      <c r="O1289" s="56" t="s">
        <v>6717</v>
      </c>
      <c r="P1289" s="87">
        <v>2016</v>
      </c>
      <c r="Q1289" s="87" t="s">
        <v>6715</v>
      </c>
      <c r="R1289" s="87" t="s">
        <v>4359</v>
      </c>
    </row>
    <row r="1290" spans="1:18">
      <c r="A1290" s="87" t="s">
        <v>733</v>
      </c>
      <c r="B1290" s="87" t="s">
        <v>688</v>
      </c>
      <c r="C1290" s="87" t="s">
        <v>6716</v>
      </c>
      <c r="D1290" s="150">
        <v>3006.75</v>
      </c>
      <c r="E1290" s="150">
        <v>-875.22</v>
      </c>
      <c r="F1290" s="150">
        <v>2131.5300000000002</v>
      </c>
      <c r="G1290" s="150">
        <v>-20.9</v>
      </c>
      <c r="H1290" s="151">
        <v>42736</v>
      </c>
      <c r="I1290" s="87">
        <v>0</v>
      </c>
      <c r="J1290" s="87" t="s">
        <v>689</v>
      </c>
      <c r="K1290" s="87" t="s">
        <v>3718</v>
      </c>
      <c r="L1290" s="87" t="s">
        <v>3994</v>
      </c>
      <c r="M1290" s="56" t="s">
        <v>5629</v>
      </c>
      <c r="N1290" s="87" t="s">
        <v>28</v>
      </c>
      <c r="O1290" s="56" t="s">
        <v>6717</v>
      </c>
      <c r="P1290" s="87">
        <v>2016</v>
      </c>
      <c r="Q1290" s="87" t="s">
        <v>6715</v>
      </c>
      <c r="R1290" s="87" t="s">
        <v>4359</v>
      </c>
    </row>
    <row r="1291" spans="1:18">
      <c r="A1291" s="87" t="s">
        <v>6721</v>
      </c>
      <c r="B1291" s="87" t="s">
        <v>6722</v>
      </c>
      <c r="C1291" s="87" t="s">
        <v>6723</v>
      </c>
      <c r="D1291" s="150">
        <v>5124</v>
      </c>
      <c r="E1291" s="150">
        <v>-1491.27</v>
      </c>
      <c r="F1291" s="150">
        <v>3632.73</v>
      </c>
      <c r="G1291" s="150">
        <v>-35.61</v>
      </c>
      <c r="H1291" s="151">
        <v>42736</v>
      </c>
      <c r="I1291" s="87">
        <v>0</v>
      </c>
      <c r="J1291" s="87" t="s">
        <v>689</v>
      </c>
      <c r="K1291" s="87" t="s">
        <v>3718</v>
      </c>
      <c r="L1291" s="87" t="s">
        <v>3994</v>
      </c>
      <c r="M1291" s="56" t="s">
        <v>5629</v>
      </c>
      <c r="N1291" s="87" t="s">
        <v>28</v>
      </c>
      <c r="O1291" s="56" t="s">
        <v>5901</v>
      </c>
      <c r="P1291" s="87">
        <v>2016</v>
      </c>
      <c r="Q1291" s="87" t="s">
        <v>6715</v>
      </c>
      <c r="R1291" s="87" t="s">
        <v>4359</v>
      </c>
    </row>
    <row r="1292" spans="1:18">
      <c r="A1292" s="87" t="s">
        <v>6724</v>
      </c>
      <c r="B1292" s="87" t="s">
        <v>6722</v>
      </c>
      <c r="C1292" s="87" t="s">
        <v>6723</v>
      </c>
      <c r="D1292" s="150">
        <v>5124</v>
      </c>
      <c r="E1292" s="150">
        <v>-1491.27</v>
      </c>
      <c r="F1292" s="150">
        <v>3632.73</v>
      </c>
      <c r="G1292" s="150">
        <v>-35.61</v>
      </c>
      <c r="H1292" s="151">
        <v>42736</v>
      </c>
      <c r="I1292" s="87">
        <v>0</v>
      </c>
      <c r="J1292" s="87" t="s">
        <v>689</v>
      </c>
      <c r="K1292" s="87" t="s">
        <v>3718</v>
      </c>
      <c r="L1292" s="87" t="s">
        <v>3994</v>
      </c>
      <c r="M1292" s="56" t="s">
        <v>5629</v>
      </c>
      <c r="N1292" s="87" t="s">
        <v>28</v>
      </c>
      <c r="O1292" s="56" t="s">
        <v>5901</v>
      </c>
      <c r="P1292" s="87">
        <v>2016</v>
      </c>
      <c r="Q1292" s="87" t="s">
        <v>6715</v>
      </c>
      <c r="R1292" s="87" t="s">
        <v>4359</v>
      </c>
    </row>
    <row r="1293" spans="1:18">
      <c r="A1293" s="87" t="s">
        <v>6725</v>
      </c>
      <c r="B1293" s="87" t="s">
        <v>6722</v>
      </c>
      <c r="C1293" s="87" t="s">
        <v>6723</v>
      </c>
      <c r="D1293" s="150">
        <v>5124</v>
      </c>
      <c r="E1293" s="150">
        <v>-1491.27</v>
      </c>
      <c r="F1293" s="150">
        <v>3632.73</v>
      </c>
      <c r="G1293" s="150">
        <v>-35.61</v>
      </c>
      <c r="H1293" s="151">
        <v>42736</v>
      </c>
      <c r="I1293" s="87">
        <v>0</v>
      </c>
      <c r="J1293" s="87" t="s">
        <v>689</v>
      </c>
      <c r="K1293" s="87" t="s">
        <v>3718</v>
      </c>
      <c r="L1293" s="87" t="s">
        <v>3994</v>
      </c>
      <c r="M1293" s="56" t="s">
        <v>5629</v>
      </c>
      <c r="N1293" s="87" t="s">
        <v>28</v>
      </c>
      <c r="O1293" s="56" t="s">
        <v>5901</v>
      </c>
      <c r="P1293" s="87">
        <v>2016</v>
      </c>
      <c r="Q1293" s="87" t="s">
        <v>6715</v>
      </c>
      <c r="R1293" s="87" t="s">
        <v>4359</v>
      </c>
    </row>
    <row r="1294" spans="1:18">
      <c r="A1294" s="87" t="s">
        <v>6726</v>
      </c>
      <c r="B1294" s="87" t="s">
        <v>6722</v>
      </c>
      <c r="C1294" s="87" t="s">
        <v>6723</v>
      </c>
      <c r="D1294" s="150">
        <v>5124</v>
      </c>
      <c r="E1294" s="150">
        <v>-1491.27</v>
      </c>
      <c r="F1294" s="150">
        <v>3632.73</v>
      </c>
      <c r="G1294" s="150">
        <v>-35.61</v>
      </c>
      <c r="H1294" s="151">
        <v>42736</v>
      </c>
      <c r="I1294" s="87">
        <v>0</v>
      </c>
      <c r="J1294" s="87" t="s">
        <v>689</v>
      </c>
      <c r="K1294" s="87" t="s">
        <v>3718</v>
      </c>
      <c r="L1294" s="87" t="s">
        <v>3994</v>
      </c>
      <c r="M1294" s="56" t="s">
        <v>5629</v>
      </c>
      <c r="N1294" s="87" t="s">
        <v>28</v>
      </c>
      <c r="O1294" s="56" t="s">
        <v>5901</v>
      </c>
      <c r="P1294" s="87">
        <v>2016</v>
      </c>
      <c r="Q1294" s="87" t="s">
        <v>6715</v>
      </c>
      <c r="R1294" s="87" t="s">
        <v>4359</v>
      </c>
    </row>
    <row r="1295" spans="1:18">
      <c r="A1295" s="87" t="s">
        <v>6727</v>
      </c>
      <c r="B1295" s="87" t="s">
        <v>6722</v>
      </c>
      <c r="C1295" s="87" t="s">
        <v>6723</v>
      </c>
      <c r="D1295" s="150">
        <v>5124</v>
      </c>
      <c r="E1295" s="150">
        <v>-1491.27</v>
      </c>
      <c r="F1295" s="150">
        <v>3632.73</v>
      </c>
      <c r="G1295" s="150">
        <v>-35.61</v>
      </c>
      <c r="H1295" s="151">
        <v>42736</v>
      </c>
      <c r="I1295" s="87">
        <v>0</v>
      </c>
      <c r="J1295" s="87" t="s">
        <v>689</v>
      </c>
      <c r="K1295" s="87" t="s">
        <v>3718</v>
      </c>
      <c r="L1295" s="87" t="s">
        <v>3994</v>
      </c>
      <c r="M1295" s="56" t="s">
        <v>5629</v>
      </c>
      <c r="N1295" s="87" t="s">
        <v>28</v>
      </c>
      <c r="O1295" s="56" t="s">
        <v>5901</v>
      </c>
      <c r="P1295" s="87">
        <v>2016</v>
      </c>
      <c r="Q1295" s="87" t="s">
        <v>6715</v>
      </c>
      <c r="R1295" s="87" t="s">
        <v>4359</v>
      </c>
    </row>
    <row r="1296" spans="1:18">
      <c r="A1296" s="87" t="s">
        <v>6728</v>
      </c>
      <c r="B1296" s="87" t="s">
        <v>6722</v>
      </c>
      <c r="C1296" s="87" t="s">
        <v>6723</v>
      </c>
      <c r="D1296" s="150">
        <v>5124</v>
      </c>
      <c r="E1296" s="150">
        <v>-1491.27</v>
      </c>
      <c r="F1296" s="150">
        <v>3632.73</v>
      </c>
      <c r="G1296" s="150">
        <v>-35.61</v>
      </c>
      <c r="H1296" s="151">
        <v>42736</v>
      </c>
      <c r="I1296" s="87">
        <v>0</v>
      </c>
      <c r="J1296" s="87" t="s">
        <v>689</v>
      </c>
      <c r="K1296" s="87" t="s">
        <v>3718</v>
      </c>
      <c r="L1296" s="87" t="s">
        <v>3994</v>
      </c>
      <c r="M1296" s="56" t="s">
        <v>5629</v>
      </c>
      <c r="N1296" s="87" t="s">
        <v>28</v>
      </c>
      <c r="O1296" s="56" t="s">
        <v>5901</v>
      </c>
      <c r="P1296" s="87">
        <v>2016</v>
      </c>
      <c r="Q1296" s="87" t="s">
        <v>6715</v>
      </c>
      <c r="R1296" s="87" t="s">
        <v>4359</v>
      </c>
    </row>
    <row r="1297" spans="1:18">
      <c r="A1297" s="87" t="s">
        <v>6729</v>
      </c>
      <c r="B1297" s="87" t="s">
        <v>6722</v>
      </c>
      <c r="C1297" s="87" t="s">
        <v>6723</v>
      </c>
      <c r="D1297" s="150">
        <v>5124</v>
      </c>
      <c r="E1297" s="150">
        <v>-1491.27</v>
      </c>
      <c r="F1297" s="150">
        <v>3632.73</v>
      </c>
      <c r="G1297" s="150">
        <v>-35.61</v>
      </c>
      <c r="H1297" s="151">
        <v>42736</v>
      </c>
      <c r="I1297" s="87">
        <v>0</v>
      </c>
      <c r="J1297" s="87" t="s">
        <v>689</v>
      </c>
      <c r="K1297" s="87" t="s">
        <v>3718</v>
      </c>
      <c r="L1297" s="87" t="s">
        <v>3994</v>
      </c>
      <c r="M1297" s="56" t="s">
        <v>5629</v>
      </c>
      <c r="N1297" s="87" t="s">
        <v>28</v>
      </c>
      <c r="O1297" s="56" t="s">
        <v>5901</v>
      </c>
      <c r="P1297" s="87">
        <v>2016</v>
      </c>
      <c r="Q1297" s="87" t="s">
        <v>6715</v>
      </c>
      <c r="R1297" s="87" t="s">
        <v>4359</v>
      </c>
    </row>
    <row r="1298" spans="1:18">
      <c r="A1298" s="87" t="s">
        <v>6730</v>
      </c>
      <c r="B1298" s="87" t="s">
        <v>6722</v>
      </c>
      <c r="C1298" s="87" t="s">
        <v>6723</v>
      </c>
      <c r="D1298" s="150">
        <v>5124</v>
      </c>
      <c r="E1298" s="150">
        <v>-1491.27</v>
      </c>
      <c r="F1298" s="150">
        <v>3632.73</v>
      </c>
      <c r="G1298" s="150">
        <v>-35.61</v>
      </c>
      <c r="H1298" s="151">
        <v>42736</v>
      </c>
      <c r="I1298" s="87">
        <v>0</v>
      </c>
      <c r="J1298" s="87" t="s">
        <v>689</v>
      </c>
      <c r="K1298" s="87" t="s">
        <v>3718</v>
      </c>
      <c r="L1298" s="87" t="s">
        <v>3994</v>
      </c>
      <c r="M1298" s="56" t="s">
        <v>5629</v>
      </c>
      <c r="N1298" s="87" t="s">
        <v>28</v>
      </c>
      <c r="O1298" s="56" t="s">
        <v>5901</v>
      </c>
      <c r="P1298" s="87">
        <v>2016</v>
      </c>
      <c r="Q1298" s="87" t="s">
        <v>6715</v>
      </c>
      <c r="R1298" s="87" t="s">
        <v>4359</v>
      </c>
    </row>
    <row r="1299" spans="1:18">
      <c r="A1299" s="87" t="s">
        <v>6731</v>
      </c>
      <c r="B1299" s="87" t="s">
        <v>6732</v>
      </c>
      <c r="C1299" s="87" t="s">
        <v>6733</v>
      </c>
      <c r="D1299" s="150">
        <v>40230</v>
      </c>
      <c r="E1299" s="150">
        <v>-11709.58</v>
      </c>
      <c r="F1299" s="150">
        <v>28520.42</v>
      </c>
      <c r="G1299" s="150">
        <v>-279.61</v>
      </c>
      <c r="H1299" s="151">
        <v>42736</v>
      </c>
      <c r="I1299" s="87">
        <v>0</v>
      </c>
      <c r="J1299" s="87" t="s">
        <v>689</v>
      </c>
      <c r="K1299" s="87" t="s">
        <v>3718</v>
      </c>
      <c r="L1299" s="87" t="s">
        <v>3994</v>
      </c>
      <c r="M1299" s="56" t="s">
        <v>5629</v>
      </c>
      <c r="N1299" s="87" t="s">
        <v>28</v>
      </c>
      <c r="O1299" s="56" t="s">
        <v>5342</v>
      </c>
      <c r="P1299" s="87">
        <v>2016</v>
      </c>
      <c r="Q1299" s="87" t="s">
        <v>6715</v>
      </c>
      <c r="R1299" s="87" t="s">
        <v>4621</v>
      </c>
    </row>
    <row r="1300" spans="1:18">
      <c r="A1300" s="87" t="s">
        <v>6734</v>
      </c>
      <c r="B1300" s="87" t="s">
        <v>688</v>
      </c>
      <c r="C1300" s="87" t="s">
        <v>6735</v>
      </c>
      <c r="D1300" s="150">
        <v>3006.75</v>
      </c>
      <c r="E1300" s="150">
        <v>-875.22</v>
      </c>
      <c r="F1300" s="150">
        <v>2131.5300000000002</v>
      </c>
      <c r="G1300" s="150">
        <v>-20.9</v>
      </c>
      <c r="H1300" s="151">
        <v>42736</v>
      </c>
      <c r="I1300" s="87">
        <v>0</v>
      </c>
      <c r="J1300" s="87" t="s">
        <v>689</v>
      </c>
      <c r="K1300" s="87" t="s">
        <v>3718</v>
      </c>
      <c r="L1300" s="87" t="s">
        <v>3994</v>
      </c>
      <c r="M1300" s="56" t="s">
        <v>5629</v>
      </c>
      <c r="N1300" s="87" t="s">
        <v>28</v>
      </c>
      <c r="O1300" s="56" t="s">
        <v>6736</v>
      </c>
      <c r="P1300" s="87">
        <v>2016</v>
      </c>
      <c r="Q1300" s="87" t="s">
        <v>6715</v>
      </c>
      <c r="R1300" s="87" t="s">
        <v>4359</v>
      </c>
    </row>
    <row r="1301" spans="1:18">
      <c r="A1301" s="87" t="s">
        <v>690</v>
      </c>
      <c r="B1301" s="87" t="s">
        <v>688</v>
      </c>
      <c r="C1301" s="87" t="s">
        <v>6735</v>
      </c>
      <c r="D1301" s="150">
        <v>3006.75</v>
      </c>
      <c r="E1301" s="150">
        <v>-875.22</v>
      </c>
      <c r="F1301" s="150">
        <v>2131.5300000000002</v>
      </c>
      <c r="G1301" s="150">
        <v>-20.9</v>
      </c>
      <c r="H1301" s="151">
        <v>42736</v>
      </c>
      <c r="I1301" s="87">
        <v>0</v>
      </c>
      <c r="J1301" s="87" t="s">
        <v>689</v>
      </c>
      <c r="K1301" s="87" t="s">
        <v>3718</v>
      </c>
      <c r="L1301" s="87" t="s">
        <v>3994</v>
      </c>
      <c r="M1301" s="56" t="s">
        <v>5629</v>
      </c>
      <c r="N1301" s="87" t="s">
        <v>28</v>
      </c>
      <c r="O1301" s="56" t="s">
        <v>6736</v>
      </c>
      <c r="P1301" s="87">
        <v>2016</v>
      </c>
      <c r="Q1301" s="87" t="s">
        <v>6715</v>
      </c>
      <c r="R1301" s="87" t="s">
        <v>4359</v>
      </c>
    </row>
    <row r="1302" spans="1:18">
      <c r="A1302" s="87" t="s">
        <v>6737</v>
      </c>
      <c r="B1302" s="87" t="s">
        <v>688</v>
      </c>
      <c r="C1302" s="87" t="s">
        <v>6735</v>
      </c>
      <c r="D1302" s="150">
        <v>3006.75</v>
      </c>
      <c r="E1302" s="150">
        <v>-875.22</v>
      </c>
      <c r="F1302" s="150">
        <v>2131.5300000000002</v>
      </c>
      <c r="G1302" s="150">
        <v>-20.9</v>
      </c>
      <c r="H1302" s="151">
        <v>42736</v>
      </c>
      <c r="I1302" s="87">
        <v>0</v>
      </c>
      <c r="J1302" s="87" t="s">
        <v>689</v>
      </c>
      <c r="K1302" s="87" t="s">
        <v>3718</v>
      </c>
      <c r="L1302" s="87" t="s">
        <v>3994</v>
      </c>
      <c r="M1302" s="56" t="s">
        <v>5629</v>
      </c>
      <c r="N1302" s="87" t="s">
        <v>28</v>
      </c>
      <c r="O1302" s="56" t="s">
        <v>6736</v>
      </c>
      <c r="P1302" s="87">
        <v>2016</v>
      </c>
      <c r="Q1302" s="87" t="s">
        <v>6715</v>
      </c>
      <c r="R1302" s="87" t="s">
        <v>4359</v>
      </c>
    </row>
    <row r="1303" spans="1:18">
      <c r="A1303" s="87" t="s">
        <v>691</v>
      </c>
      <c r="B1303" s="87" t="s">
        <v>688</v>
      </c>
      <c r="C1303" s="87" t="s">
        <v>6735</v>
      </c>
      <c r="D1303" s="150">
        <v>3006.75</v>
      </c>
      <c r="E1303" s="150">
        <v>-875.22</v>
      </c>
      <c r="F1303" s="150">
        <v>2131.5300000000002</v>
      </c>
      <c r="G1303" s="150">
        <v>-20.9</v>
      </c>
      <c r="H1303" s="151">
        <v>42736</v>
      </c>
      <c r="I1303" s="87">
        <v>0</v>
      </c>
      <c r="J1303" s="87" t="s">
        <v>689</v>
      </c>
      <c r="K1303" s="87" t="s">
        <v>3718</v>
      </c>
      <c r="L1303" s="87" t="s">
        <v>3994</v>
      </c>
      <c r="M1303" s="56" t="s">
        <v>5629</v>
      </c>
      <c r="N1303" s="87" t="s">
        <v>28</v>
      </c>
      <c r="O1303" s="56" t="s">
        <v>6736</v>
      </c>
      <c r="P1303" s="87">
        <v>2016</v>
      </c>
      <c r="Q1303" s="87" t="s">
        <v>6715</v>
      </c>
      <c r="R1303" s="87" t="s">
        <v>4359</v>
      </c>
    </row>
    <row r="1304" spans="1:18">
      <c r="A1304" s="87" t="s">
        <v>734</v>
      </c>
      <c r="B1304" s="87" t="s">
        <v>688</v>
      </c>
      <c r="C1304" s="87" t="s">
        <v>6735</v>
      </c>
      <c r="D1304" s="150">
        <v>3006.75</v>
      </c>
      <c r="E1304" s="150">
        <v>-875.22</v>
      </c>
      <c r="F1304" s="150">
        <v>2131.5300000000002</v>
      </c>
      <c r="G1304" s="150">
        <v>-20.9</v>
      </c>
      <c r="H1304" s="151">
        <v>42736</v>
      </c>
      <c r="I1304" s="87">
        <v>0</v>
      </c>
      <c r="J1304" s="87" t="s">
        <v>689</v>
      </c>
      <c r="K1304" s="87" t="s">
        <v>3718</v>
      </c>
      <c r="L1304" s="87" t="s">
        <v>3994</v>
      </c>
      <c r="M1304" s="56" t="s">
        <v>5629</v>
      </c>
      <c r="N1304" s="87" t="s">
        <v>28</v>
      </c>
      <c r="O1304" s="56" t="s">
        <v>6736</v>
      </c>
      <c r="P1304" s="87">
        <v>2016</v>
      </c>
      <c r="Q1304" s="87" t="s">
        <v>6715</v>
      </c>
      <c r="R1304" s="87" t="s">
        <v>4359</v>
      </c>
    </row>
    <row r="1305" spans="1:18">
      <c r="A1305" s="87" t="s">
        <v>6745</v>
      </c>
      <c r="B1305" s="87" t="s">
        <v>6746</v>
      </c>
      <c r="C1305" s="87" t="s">
        <v>6747</v>
      </c>
      <c r="D1305" s="150">
        <v>69240</v>
      </c>
      <c r="E1305" s="150">
        <v>-20153.48</v>
      </c>
      <c r="F1305" s="150">
        <v>49086.52</v>
      </c>
      <c r="G1305" s="150">
        <v>-481.24</v>
      </c>
      <c r="H1305" s="151">
        <v>42736</v>
      </c>
      <c r="I1305" s="87">
        <v>0</v>
      </c>
      <c r="J1305" s="87" t="s">
        <v>3070</v>
      </c>
      <c r="K1305" s="87" t="s">
        <v>3718</v>
      </c>
      <c r="L1305" s="87" t="s">
        <v>4018</v>
      </c>
      <c r="M1305" s="56" t="s">
        <v>4702</v>
      </c>
      <c r="N1305" s="87" t="s">
        <v>145</v>
      </c>
      <c r="O1305" s="56" t="s">
        <v>6748</v>
      </c>
      <c r="P1305" s="87">
        <v>2016</v>
      </c>
      <c r="Q1305" s="87">
        <v>160511</v>
      </c>
      <c r="R1305" s="87" t="s">
        <v>4621</v>
      </c>
    </row>
    <row r="1306" spans="1:18">
      <c r="A1306" s="87" t="s">
        <v>8765</v>
      </c>
      <c r="B1306" s="87" t="s">
        <v>6699</v>
      </c>
      <c r="C1306" s="87" t="s">
        <v>6700</v>
      </c>
      <c r="D1306" s="150">
        <v>2400</v>
      </c>
      <c r="E1306" s="150">
        <v>-698.49</v>
      </c>
      <c r="F1306" s="150">
        <v>1701.51</v>
      </c>
      <c r="G1306" s="150">
        <v>-16.68</v>
      </c>
      <c r="H1306" s="151">
        <v>42736</v>
      </c>
      <c r="I1306" s="87">
        <v>0</v>
      </c>
      <c r="J1306" s="87" t="s">
        <v>580</v>
      </c>
      <c r="K1306" s="87" t="s">
        <v>3672</v>
      </c>
      <c r="L1306" s="87" t="s">
        <v>4162</v>
      </c>
      <c r="M1306" s="56" t="s">
        <v>5214</v>
      </c>
      <c r="N1306" s="87" t="s">
        <v>36</v>
      </c>
      <c r="O1306" s="56" t="s">
        <v>6701</v>
      </c>
      <c r="P1306" s="87">
        <v>2016</v>
      </c>
      <c r="Q1306" s="87">
        <v>616638</v>
      </c>
      <c r="R1306" s="87" t="s">
        <v>3683</v>
      </c>
    </row>
    <row r="1307" spans="1:18">
      <c r="A1307" s="87" t="s">
        <v>8839</v>
      </c>
      <c r="B1307" s="87" t="s">
        <v>6699</v>
      </c>
      <c r="C1307" s="87" t="s">
        <v>6700</v>
      </c>
      <c r="D1307" s="150">
        <v>2400</v>
      </c>
      <c r="E1307" s="150">
        <v>-698.49</v>
      </c>
      <c r="F1307" s="150">
        <v>1701.51</v>
      </c>
      <c r="G1307" s="150">
        <v>-16.68</v>
      </c>
      <c r="H1307" s="151">
        <v>42736</v>
      </c>
      <c r="I1307" s="87">
        <v>0</v>
      </c>
      <c r="J1307" s="87" t="s">
        <v>580</v>
      </c>
      <c r="K1307" s="87" t="s">
        <v>3672</v>
      </c>
      <c r="L1307" s="87" t="s">
        <v>4162</v>
      </c>
      <c r="M1307" s="56" t="s">
        <v>5214</v>
      </c>
      <c r="N1307" s="87" t="s">
        <v>36</v>
      </c>
      <c r="O1307" s="56" t="s">
        <v>6701</v>
      </c>
      <c r="P1307" s="87">
        <v>2016</v>
      </c>
      <c r="Q1307" s="87">
        <v>616651</v>
      </c>
      <c r="R1307" s="87" t="s">
        <v>3683</v>
      </c>
    </row>
    <row r="1308" spans="1:18">
      <c r="A1308" s="87" t="s">
        <v>8843</v>
      </c>
      <c r="B1308" s="87" t="s">
        <v>4815</v>
      </c>
      <c r="C1308" s="87" t="s">
        <v>8844</v>
      </c>
      <c r="D1308" s="150">
        <v>1989.3</v>
      </c>
      <c r="E1308" s="150">
        <v>-579.12</v>
      </c>
      <c r="F1308" s="150">
        <v>1410.18</v>
      </c>
      <c r="G1308" s="150">
        <v>-13.83</v>
      </c>
      <c r="H1308" s="151">
        <v>42736</v>
      </c>
      <c r="I1308" s="87">
        <v>0</v>
      </c>
      <c r="J1308" s="87" t="s">
        <v>1253</v>
      </c>
      <c r="K1308" s="87" t="s">
        <v>3672</v>
      </c>
      <c r="L1308" s="87" t="s">
        <v>3750</v>
      </c>
      <c r="M1308" s="56" t="s">
        <v>5629</v>
      </c>
      <c r="N1308" s="87" t="s">
        <v>177</v>
      </c>
      <c r="O1308" s="56" t="s">
        <v>4992</v>
      </c>
      <c r="P1308" s="87">
        <v>2016</v>
      </c>
      <c r="Q1308" s="87" t="s">
        <v>8845</v>
      </c>
      <c r="R1308" s="87" t="s">
        <v>3680</v>
      </c>
    </row>
    <row r="1309" spans="1:18">
      <c r="A1309" s="87" t="s">
        <v>8846</v>
      </c>
      <c r="B1309" s="87" t="s">
        <v>3186</v>
      </c>
      <c r="C1309" s="87" t="s">
        <v>8847</v>
      </c>
      <c r="D1309" s="150">
        <v>15000</v>
      </c>
      <c r="E1309" s="150">
        <v>-4365.99</v>
      </c>
      <c r="F1309" s="150">
        <v>10634.01</v>
      </c>
      <c r="G1309" s="150">
        <v>-104.25</v>
      </c>
      <c r="H1309" s="151">
        <v>42736</v>
      </c>
      <c r="I1309" s="87">
        <v>0</v>
      </c>
      <c r="J1309" s="87" t="s">
        <v>1161</v>
      </c>
      <c r="K1309" s="87" t="s">
        <v>3672</v>
      </c>
      <c r="L1309" s="87" t="s">
        <v>3973</v>
      </c>
      <c r="M1309" s="56" t="s">
        <v>6375</v>
      </c>
      <c r="N1309" s="87" t="s">
        <v>146</v>
      </c>
      <c r="O1309" s="56" t="s">
        <v>8848</v>
      </c>
      <c r="P1309" s="87">
        <v>2012</v>
      </c>
      <c r="Q1309" s="87">
        <v>23150481</v>
      </c>
      <c r="R1309" s="87" t="s">
        <v>4851</v>
      </c>
    </row>
    <row r="1310" spans="1:18">
      <c r="A1310" s="87" t="s">
        <v>8857</v>
      </c>
      <c r="B1310" s="87" t="s">
        <v>8858</v>
      </c>
      <c r="C1310" s="87" t="s">
        <v>8859</v>
      </c>
      <c r="D1310" s="150">
        <v>122508</v>
      </c>
      <c r="E1310" s="150">
        <v>-35658.04</v>
      </c>
      <c r="F1310" s="150">
        <v>86849.96</v>
      </c>
      <c r="G1310" s="150">
        <v>-851.47</v>
      </c>
      <c r="H1310" s="151">
        <v>42736</v>
      </c>
      <c r="I1310" s="87">
        <v>0</v>
      </c>
      <c r="J1310" s="87" t="s">
        <v>679</v>
      </c>
      <c r="K1310" s="87" t="s">
        <v>3718</v>
      </c>
      <c r="L1310" s="87" t="s">
        <v>3673</v>
      </c>
      <c r="M1310" s="56" t="s">
        <v>6835</v>
      </c>
      <c r="N1310" s="87" t="s">
        <v>59</v>
      </c>
      <c r="O1310" s="56" t="s">
        <v>6321</v>
      </c>
      <c r="P1310" s="87">
        <v>2016</v>
      </c>
      <c r="Q1310" s="87">
        <v>66228</v>
      </c>
      <c r="R1310" s="87" t="s">
        <v>3780</v>
      </c>
    </row>
    <row r="1311" spans="1:18">
      <c r="A1311" s="87" t="s">
        <v>8860</v>
      </c>
      <c r="B1311" s="87" t="s">
        <v>8861</v>
      </c>
      <c r="C1311" s="87" t="s">
        <v>8862</v>
      </c>
      <c r="D1311" s="150">
        <v>1996.8</v>
      </c>
      <c r="E1311" s="150">
        <v>-581.26</v>
      </c>
      <c r="F1311" s="150">
        <v>1415.54</v>
      </c>
      <c r="G1311" s="150">
        <v>-13.88</v>
      </c>
      <c r="H1311" s="151">
        <v>42736</v>
      </c>
      <c r="I1311" s="87">
        <v>0</v>
      </c>
      <c r="J1311" s="87" t="s">
        <v>755</v>
      </c>
      <c r="K1311" s="87" t="s">
        <v>3672</v>
      </c>
      <c r="L1311" s="87" t="s">
        <v>7684</v>
      </c>
      <c r="M1311" s="56" t="s">
        <v>6764</v>
      </c>
      <c r="N1311" s="87" t="s">
        <v>122</v>
      </c>
      <c r="O1311" s="56" t="s">
        <v>5354</v>
      </c>
      <c r="P1311" s="87">
        <v>2016</v>
      </c>
      <c r="Q1311" s="87">
        <v>111650698</v>
      </c>
      <c r="R1311" s="87" t="s">
        <v>4621</v>
      </c>
    </row>
    <row r="1312" spans="1:18">
      <c r="A1312" s="87" t="s">
        <v>8863</v>
      </c>
      <c r="B1312" s="87" t="s">
        <v>8861</v>
      </c>
      <c r="C1312" s="87" t="s">
        <v>8862</v>
      </c>
      <c r="D1312" s="150">
        <v>1996.8</v>
      </c>
      <c r="E1312" s="150">
        <v>-581.26</v>
      </c>
      <c r="F1312" s="150">
        <v>1415.54</v>
      </c>
      <c r="G1312" s="150">
        <v>-13.88</v>
      </c>
      <c r="H1312" s="151">
        <v>42736</v>
      </c>
      <c r="I1312" s="87">
        <v>0</v>
      </c>
      <c r="J1312" s="87" t="s">
        <v>748</v>
      </c>
      <c r="K1312" s="87" t="s">
        <v>3672</v>
      </c>
      <c r="L1312" s="87" t="s">
        <v>8864</v>
      </c>
      <c r="M1312" s="56" t="s">
        <v>6764</v>
      </c>
      <c r="N1312" s="87" t="s">
        <v>119</v>
      </c>
      <c r="O1312" s="56" t="s">
        <v>5354</v>
      </c>
      <c r="P1312" s="87">
        <v>2016</v>
      </c>
      <c r="Q1312" s="87">
        <v>111650697</v>
      </c>
      <c r="R1312" s="87" t="s">
        <v>4621</v>
      </c>
    </row>
    <row r="1313" spans="1:18">
      <c r="A1313" s="87" t="s">
        <v>8865</v>
      </c>
      <c r="B1313" s="87" t="s">
        <v>8861</v>
      </c>
      <c r="C1313" s="87" t="s">
        <v>8862</v>
      </c>
      <c r="D1313" s="150">
        <v>1996.8</v>
      </c>
      <c r="E1313" s="150">
        <v>-581.26</v>
      </c>
      <c r="F1313" s="150">
        <v>1415.54</v>
      </c>
      <c r="G1313" s="150">
        <v>-13.88</v>
      </c>
      <c r="H1313" s="151">
        <v>42736</v>
      </c>
      <c r="I1313" s="87">
        <v>0</v>
      </c>
      <c r="J1313" s="87" t="s">
        <v>748</v>
      </c>
      <c r="K1313" s="87" t="s">
        <v>3672</v>
      </c>
      <c r="L1313" s="87" t="s">
        <v>8864</v>
      </c>
      <c r="M1313" s="56" t="s">
        <v>6764</v>
      </c>
      <c r="N1313" s="87" t="s">
        <v>119</v>
      </c>
      <c r="O1313" s="56" t="s">
        <v>5354</v>
      </c>
      <c r="P1313" s="87">
        <v>2016</v>
      </c>
      <c r="Q1313" s="87">
        <v>111650696</v>
      </c>
      <c r="R1313" s="87" t="s">
        <v>4621</v>
      </c>
    </row>
    <row r="1314" spans="1:18">
      <c r="A1314" s="87" t="s">
        <v>8866</v>
      </c>
      <c r="B1314" s="87" t="s">
        <v>1282</v>
      </c>
      <c r="C1314" s="87" t="s">
        <v>7625</v>
      </c>
      <c r="D1314" s="150">
        <v>47998.8</v>
      </c>
      <c r="E1314" s="150">
        <v>-13970.98</v>
      </c>
      <c r="F1314" s="150">
        <v>34027.82</v>
      </c>
      <c r="G1314" s="150">
        <v>-333.61</v>
      </c>
      <c r="H1314" s="151">
        <v>42736</v>
      </c>
      <c r="I1314" s="87">
        <v>0</v>
      </c>
      <c r="J1314" s="87" t="s">
        <v>580</v>
      </c>
      <c r="K1314" s="87" t="s">
        <v>3718</v>
      </c>
      <c r="L1314" s="87" t="s">
        <v>4162</v>
      </c>
      <c r="M1314" s="56" t="s">
        <v>5214</v>
      </c>
      <c r="N1314" s="87" t="s">
        <v>36</v>
      </c>
      <c r="O1314" s="56" t="s">
        <v>8867</v>
      </c>
      <c r="P1314" s="87">
        <v>2015</v>
      </c>
      <c r="Q1314" s="87">
        <v>616690</v>
      </c>
      <c r="R1314" s="87" t="s">
        <v>3676</v>
      </c>
    </row>
    <row r="1315" spans="1:18">
      <c r="A1315" s="87" t="s">
        <v>8868</v>
      </c>
      <c r="B1315" s="87" t="s">
        <v>1282</v>
      </c>
      <c r="C1315" s="87" t="s">
        <v>7625</v>
      </c>
      <c r="D1315" s="150">
        <v>47998.8</v>
      </c>
      <c r="E1315" s="150">
        <v>-13970.98</v>
      </c>
      <c r="F1315" s="150">
        <v>34027.82</v>
      </c>
      <c r="G1315" s="150">
        <v>-333.61</v>
      </c>
      <c r="H1315" s="151">
        <v>42736</v>
      </c>
      <c r="I1315" s="87">
        <v>0</v>
      </c>
      <c r="J1315" s="87" t="s">
        <v>580</v>
      </c>
      <c r="K1315" s="87" t="s">
        <v>3718</v>
      </c>
      <c r="L1315" s="87" t="s">
        <v>4162</v>
      </c>
      <c r="M1315" s="56" t="s">
        <v>5214</v>
      </c>
      <c r="N1315" s="87" t="s">
        <v>36</v>
      </c>
      <c r="O1315" s="56" t="s">
        <v>8867</v>
      </c>
      <c r="P1315" s="87">
        <v>2015</v>
      </c>
      <c r="Q1315" s="87">
        <v>616690</v>
      </c>
      <c r="R1315" s="87" t="s">
        <v>3676</v>
      </c>
    </row>
    <row r="1316" spans="1:18">
      <c r="A1316" s="87" t="s">
        <v>8869</v>
      </c>
      <c r="B1316" s="87" t="s">
        <v>1282</v>
      </c>
      <c r="C1316" s="87" t="s">
        <v>7625</v>
      </c>
      <c r="D1316" s="150">
        <v>47998.8</v>
      </c>
      <c r="E1316" s="150">
        <v>-13970.98</v>
      </c>
      <c r="F1316" s="150">
        <v>34027.82</v>
      </c>
      <c r="G1316" s="150">
        <v>-333.61</v>
      </c>
      <c r="H1316" s="151">
        <v>42736</v>
      </c>
      <c r="I1316" s="87">
        <v>0</v>
      </c>
      <c r="J1316" s="87" t="s">
        <v>580</v>
      </c>
      <c r="K1316" s="87" t="s">
        <v>3718</v>
      </c>
      <c r="L1316" s="87" t="s">
        <v>4162</v>
      </c>
      <c r="M1316" s="56" t="s">
        <v>5214</v>
      </c>
      <c r="N1316" s="87" t="s">
        <v>36</v>
      </c>
      <c r="O1316" s="56" t="s">
        <v>8867</v>
      </c>
      <c r="P1316" s="87">
        <v>2015</v>
      </c>
      <c r="Q1316" s="87">
        <v>616690</v>
      </c>
      <c r="R1316" s="87" t="s">
        <v>3676</v>
      </c>
    </row>
    <row r="1317" spans="1:18">
      <c r="A1317" s="87" t="s">
        <v>8870</v>
      </c>
      <c r="B1317" s="87" t="s">
        <v>1282</v>
      </c>
      <c r="C1317" s="87" t="s">
        <v>7625</v>
      </c>
      <c r="D1317" s="150">
        <v>47998.8</v>
      </c>
      <c r="E1317" s="150">
        <v>-13970.98</v>
      </c>
      <c r="F1317" s="150">
        <v>34027.82</v>
      </c>
      <c r="G1317" s="150">
        <v>-333.61</v>
      </c>
      <c r="H1317" s="151">
        <v>42736</v>
      </c>
      <c r="I1317" s="87">
        <v>0</v>
      </c>
      <c r="J1317" s="87" t="s">
        <v>580</v>
      </c>
      <c r="K1317" s="87" t="s">
        <v>3718</v>
      </c>
      <c r="L1317" s="87" t="s">
        <v>4162</v>
      </c>
      <c r="M1317" s="56" t="s">
        <v>5214</v>
      </c>
      <c r="N1317" s="87" t="s">
        <v>36</v>
      </c>
      <c r="O1317" s="56" t="s">
        <v>8867</v>
      </c>
      <c r="P1317" s="87">
        <v>2015</v>
      </c>
      <c r="Q1317" s="87">
        <v>616690</v>
      </c>
      <c r="R1317" s="87" t="s">
        <v>3676</v>
      </c>
    </row>
    <row r="1318" spans="1:18">
      <c r="A1318" s="87" t="s">
        <v>8871</v>
      </c>
      <c r="B1318" s="87" t="s">
        <v>6699</v>
      </c>
      <c r="C1318" s="87" t="s">
        <v>6700</v>
      </c>
      <c r="D1318" s="150">
        <v>2400</v>
      </c>
      <c r="E1318" s="150">
        <v>-698.49</v>
      </c>
      <c r="F1318" s="150">
        <v>1701.51</v>
      </c>
      <c r="G1318" s="150">
        <v>-16.68</v>
      </c>
      <c r="H1318" s="151">
        <v>42736</v>
      </c>
      <c r="I1318" s="87">
        <v>0</v>
      </c>
      <c r="J1318" s="87" t="s">
        <v>580</v>
      </c>
      <c r="K1318" s="87" t="s">
        <v>3672</v>
      </c>
      <c r="L1318" s="87" t="s">
        <v>4162</v>
      </c>
      <c r="M1318" s="56" t="s">
        <v>5214</v>
      </c>
      <c r="N1318" s="87" t="s">
        <v>36</v>
      </c>
      <c r="O1318" s="56" t="s">
        <v>6701</v>
      </c>
      <c r="P1318" s="87">
        <v>2016</v>
      </c>
      <c r="Q1318" s="87">
        <v>616668</v>
      </c>
      <c r="R1318" s="87" t="s">
        <v>3683</v>
      </c>
    </row>
    <row r="1319" spans="1:18">
      <c r="A1319" s="87" t="s">
        <v>8895</v>
      </c>
      <c r="B1319" s="87" t="s">
        <v>8896</v>
      </c>
      <c r="C1319" s="87"/>
      <c r="D1319" s="150">
        <v>4959.3599999999997</v>
      </c>
      <c r="E1319" s="150">
        <v>-1443.51</v>
      </c>
      <c r="F1319" s="150">
        <v>3515.85</v>
      </c>
      <c r="G1319" s="150">
        <v>-34.47</v>
      </c>
      <c r="H1319" s="151">
        <v>42736</v>
      </c>
      <c r="I1319" s="87">
        <v>0</v>
      </c>
      <c r="J1319" s="87" t="s">
        <v>377</v>
      </c>
      <c r="K1319" s="87" t="s">
        <v>3672</v>
      </c>
      <c r="L1319" s="87" t="s">
        <v>7999</v>
      </c>
      <c r="M1319" s="56" t="s">
        <v>4803</v>
      </c>
      <c r="N1319" s="87" t="s">
        <v>53</v>
      </c>
      <c r="O1319" s="56" t="s">
        <v>4859</v>
      </c>
      <c r="P1319" s="87">
        <v>2016</v>
      </c>
      <c r="Q1319" s="87"/>
      <c r="R1319" s="87" t="s">
        <v>3680</v>
      </c>
    </row>
    <row r="1320" spans="1:18">
      <c r="A1320" s="87" t="s">
        <v>8837</v>
      </c>
      <c r="B1320" s="87" t="s">
        <v>8838</v>
      </c>
      <c r="C1320" s="87"/>
      <c r="D1320" s="150">
        <v>4326</v>
      </c>
      <c r="E1320" s="150">
        <v>-1362.09</v>
      </c>
      <c r="F1320" s="150">
        <v>2963.91</v>
      </c>
      <c r="G1320" s="150">
        <v>-29.64</v>
      </c>
      <c r="H1320" s="151">
        <v>42705</v>
      </c>
      <c r="I1320" s="87">
        <v>0</v>
      </c>
      <c r="J1320" s="87" t="s">
        <v>315</v>
      </c>
      <c r="K1320" s="87" t="s">
        <v>3672</v>
      </c>
      <c r="L1320" s="87" t="s">
        <v>7984</v>
      </c>
      <c r="M1320" s="56" t="s">
        <v>4803</v>
      </c>
      <c r="N1320" s="87" t="s">
        <v>29</v>
      </c>
      <c r="O1320" s="56" t="s">
        <v>6706</v>
      </c>
      <c r="P1320" s="87">
        <v>2016</v>
      </c>
      <c r="Q1320" s="87">
        <v>20161539</v>
      </c>
      <c r="R1320" s="87" t="s">
        <v>3680</v>
      </c>
    </row>
    <row r="1321" spans="1:18">
      <c r="A1321" s="87" t="s">
        <v>6359</v>
      </c>
      <c r="B1321" s="87" t="s">
        <v>6360</v>
      </c>
      <c r="C1321" s="87" t="s">
        <v>6361</v>
      </c>
      <c r="D1321" s="150">
        <v>2493.12</v>
      </c>
      <c r="E1321" s="150">
        <v>-785.19</v>
      </c>
      <c r="F1321" s="150">
        <v>1707.93</v>
      </c>
      <c r="G1321" s="150">
        <v>-17.079999999999998</v>
      </c>
      <c r="H1321" s="151">
        <v>42675</v>
      </c>
      <c r="I1321" s="87">
        <v>0</v>
      </c>
      <c r="J1321" s="87" t="s">
        <v>1610</v>
      </c>
      <c r="K1321" s="87" t="s">
        <v>3672</v>
      </c>
      <c r="L1321" s="87" t="s">
        <v>3920</v>
      </c>
      <c r="M1321" s="56" t="s">
        <v>5025</v>
      </c>
      <c r="N1321" s="87" t="s">
        <v>166</v>
      </c>
      <c r="O1321" s="56" t="s">
        <v>6362</v>
      </c>
      <c r="P1321" s="87">
        <v>2016</v>
      </c>
      <c r="Q1321" s="87">
        <v>1670090</v>
      </c>
      <c r="R1321" s="87" t="s">
        <v>4359</v>
      </c>
    </row>
    <row r="1322" spans="1:18">
      <c r="A1322" s="87" t="s">
        <v>6697</v>
      </c>
      <c r="B1322" s="87" t="s">
        <v>4815</v>
      </c>
      <c r="C1322" s="87" t="s">
        <v>5628</v>
      </c>
      <c r="D1322" s="150">
        <v>3053.95</v>
      </c>
      <c r="E1322" s="150">
        <v>-961.94</v>
      </c>
      <c r="F1322" s="150">
        <v>2092.0100000000002</v>
      </c>
      <c r="G1322" s="150">
        <v>-20.92</v>
      </c>
      <c r="H1322" s="151">
        <v>42675</v>
      </c>
      <c r="I1322" s="87">
        <v>0</v>
      </c>
      <c r="J1322" s="87" t="s">
        <v>944</v>
      </c>
      <c r="K1322" s="87" t="s">
        <v>3672</v>
      </c>
      <c r="L1322" s="87" t="s">
        <v>3962</v>
      </c>
      <c r="M1322" s="56" t="s">
        <v>6642</v>
      </c>
      <c r="N1322" s="87" t="s">
        <v>27</v>
      </c>
      <c r="O1322" s="56" t="s">
        <v>6332</v>
      </c>
      <c r="P1322" s="87">
        <v>2016</v>
      </c>
      <c r="Q1322" s="87">
        <v>160100096</v>
      </c>
      <c r="R1322" s="87" t="s">
        <v>3680</v>
      </c>
    </row>
    <row r="1323" spans="1:18">
      <c r="A1323" s="87" t="s">
        <v>8826</v>
      </c>
      <c r="B1323" s="87" t="s">
        <v>8827</v>
      </c>
      <c r="C1323" s="87" t="s">
        <v>8828</v>
      </c>
      <c r="D1323" s="150">
        <v>13000</v>
      </c>
      <c r="E1323" s="150">
        <v>-4092.11</v>
      </c>
      <c r="F1323" s="150">
        <v>8907.89</v>
      </c>
      <c r="G1323" s="150">
        <v>-89.08</v>
      </c>
      <c r="H1323" s="151">
        <v>42675</v>
      </c>
      <c r="I1323" s="87">
        <v>0</v>
      </c>
      <c r="J1323" s="87" t="s">
        <v>319</v>
      </c>
      <c r="K1323" s="87" t="s">
        <v>5319</v>
      </c>
      <c r="L1323" s="87" t="s">
        <v>8055</v>
      </c>
      <c r="M1323" s="56" t="s">
        <v>8829</v>
      </c>
      <c r="N1323" s="87" t="s">
        <v>52</v>
      </c>
      <c r="O1323" s="56" t="s">
        <v>5680</v>
      </c>
      <c r="P1323" s="87">
        <v>2016</v>
      </c>
      <c r="Q1323" s="87" t="s">
        <v>5712</v>
      </c>
      <c r="R1323" s="87" t="s">
        <v>4922</v>
      </c>
    </row>
    <row r="1324" spans="1:18">
      <c r="A1324" s="87" t="s">
        <v>883</v>
      </c>
      <c r="B1324" s="87" t="s">
        <v>884</v>
      </c>
      <c r="C1324" s="87" t="s">
        <v>6670</v>
      </c>
      <c r="D1324" s="150">
        <v>1824</v>
      </c>
      <c r="E1324" s="150">
        <v>-574.96</v>
      </c>
      <c r="F1324" s="150">
        <v>1249.04</v>
      </c>
      <c r="G1324" s="150">
        <v>-12.49</v>
      </c>
      <c r="H1324" s="151">
        <v>42675</v>
      </c>
      <c r="I1324" s="87">
        <v>0</v>
      </c>
      <c r="J1324" s="87" t="s">
        <v>426</v>
      </c>
      <c r="K1324" s="87" t="s">
        <v>3672</v>
      </c>
      <c r="L1324" s="87" t="s">
        <v>7857</v>
      </c>
      <c r="M1324" s="56" t="s">
        <v>4782</v>
      </c>
      <c r="N1324" s="87" t="s">
        <v>103</v>
      </c>
      <c r="O1324" s="56" t="s">
        <v>4872</v>
      </c>
      <c r="P1324" s="87">
        <v>2016</v>
      </c>
      <c r="Q1324" s="87">
        <v>111602472</v>
      </c>
      <c r="R1324" s="87" t="s">
        <v>4364</v>
      </c>
    </row>
    <row r="1325" spans="1:18">
      <c r="A1325" s="87" t="s">
        <v>8832</v>
      </c>
      <c r="B1325" s="87" t="s">
        <v>8833</v>
      </c>
      <c r="C1325" s="87" t="s">
        <v>8834</v>
      </c>
      <c r="D1325" s="150">
        <v>4608</v>
      </c>
      <c r="E1325" s="150">
        <v>-1451.5</v>
      </c>
      <c r="F1325" s="150">
        <v>3156.5</v>
      </c>
      <c r="G1325" s="150">
        <v>-31.56</v>
      </c>
      <c r="H1325" s="151">
        <v>42675</v>
      </c>
      <c r="I1325" s="87">
        <v>0</v>
      </c>
      <c r="J1325" s="87" t="s">
        <v>315</v>
      </c>
      <c r="K1325" s="87" t="s">
        <v>3672</v>
      </c>
      <c r="L1325" s="87" t="s">
        <v>7984</v>
      </c>
      <c r="M1325" s="56" t="s">
        <v>6642</v>
      </c>
      <c r="N1325" s="87" t="s">
        <v>29</v>
      </c>
      <c r="O1325" s="56" t="s">
        <v>7020</v>
      </c>
      <c r="P1325" s="87">
        <v>2016</v>
      </c>
      <c r="Q1325" s="87">
        <v>160100109</v>
      </c>
      <c r="R1325" s="87" t="s">
        <v>3680</v>
      </c>
    </row>
    <row r="1326" spans="1:18">
      <c r="A1326" s="87" t="s">
        <v>977</v>
      </c>
      <c r="B1326" s="87" t="s">
        <v>366</v>
      </c>
      <c r="C1326" s="87" t="s">
        <v>8047</v>
      </c>
      <c r="D1326" s="150">
        <v>3225</v>
      </c>
      <c r="E1326" s="150">
        <v>-1512.9</v>
      </c>
      <c r="F1326" s="150">
        <v>1712.1</v>
      </c>
      <c r="G1326" s="150">
        <v>-32.92</v>
      </c>
      <c r="H1326" s="151">
        <v>42675</v>
      </c>
      <c r="I1326" s="87">
        <v>0</v>
      </c>
      <c r="J1326" s="87" t="s">
        <v>568</v>
      </c>
      <c r="K1326" s="87" t="s">
        <v>3672</v>
      </c>
      <c r="L1326" s="87" t="s">
        <v>6743</v>
      </c>
      <c r="M1326" s="56" t="s">
        <v>8035</v>
      </c>
      <c r="N1326" s="87" t="s">
        <v>125</v>
      </c>
      <c r="O1326" s="56" t="s">
        <v>8092</v>
      </c>
      <c r="P1326" s="87">
        <v>2016</v>
      </c>
      <c r="Q1326" s="87">
        <v>20161495</v>
      </c>
      <c r="R1326" s="87" t="s">
        <v>3680</v>
      </c>
    </row>
    <row r="1327" spans="1:18">
      <c r="A1327" s="87" t="s">
        <v>8835</v>
      </c>
      <c r="B1327" s="87" t="s">
        <v>366</v>
      </c>
      <c r="C1327" s="87" t="s">
        <v>8047</v>
      </c>
      <c r="D1327" s="150">
        <v>3225</v>
      </c>
      <c r="E1327" s="150">
        <v>-1512.9</v>
      </c>
      <c r="F1327" s="150">
        <v>1712.1</v>
      </c>
      <c r="G1327" s="150">
        <v>-32.92</v>
      </c>
      <c r="H1327" s="151">
        <v>42675</v>
      </c>
      <c r="I1327" s="87">
        <v>0</v>
      </c>
      <c r="J1327" s="87" t="s">
        <v>2001</v>
      </c>
      <c r="K1327" s="87" t="s">
        <v>3672</v>
      </c>
      <c r="L1327" s="87" t="s">
        <v>8836</v>
      </c>
      <c r="M1327" s="56" t="s">
        <v>8035</v>
      </c>
      <c r="N1327" s="87" t="s">
        <v>82</v>
      </c>
      <c r="O1327" s="56" t="s">
        <v>8092</v>
      </c>
      <c r="P1327" s="87">
        <v>2016</v>
      </c>
      <c r="Q1327" s="87">
        <v>20161495</v>
      </c>
      <c r="R1327" s="87" t="s">
        <v>3680</v>
      </c>
    </row>
    <row r="1328" spans="1:18">
      <c r="A1328" s="87" t="s">
        <v>6650</v>
      </c>
      <c r="B1328" s="87" t="s">
        <v>6651</v>
      </c>
      <c r="C1328" s="87" t="s">
        <v>6652</v>
      </c>
      <c r="D1328" s="150">
        <v>4816</v>
      </c>
      <c r="E1328" s="150">
        <v>-1572.75</v>
      </c>
      <c r="F1328" s="150">
        <v>3243.25</v>
      </c>
      <c r="G1328" s="150">
        <v>-32.76</v>
      </c>
      <c r="H1328" s="151">
        <v>42644</v>
      </c>
      <c r="I1328" s="87">
        <v>0</v>
      </c>
      <c r="J1328" s="87" t="s">
        <v>767</v>
      </c>
      <c r="K1328" s="87" t="s">
        <v>3672</v>
      </c>
      <c r="L1328" s="87" t="s">
        <v>3890</v>
      </c>
      <c r="M1328" s="56" t="s">
        <v>6653</v>
      </c>
      <c r="N1328" s="87" t="s">
        <v>77</v>
      </c>
      <c r="O1328" s="56" t="s">
        <v>6654</v>
      </c>
      <c r="P1328" s="87">
        <v>2016</v>
      </c>
      <c r="Q1328" s="87">
        <v>1600178</v>
      </c>
      <c r="R1328" s="87" t="s">
        <v>3680</v>
      </c>
    </row>
    <row r="1329" spans="1:18">
      <c r="A1329" s="87" t="s">
        <v>1145</v>
      </c>
      <c r="B1329" s="87" t="s">
        <v>495</v>
      </c>
      <c r="C1329" s="87" t="s">
        <v>4712</v>
      </c>
      <c r="D1329" s="150">
        <v>3562.78</v>
      </c>
      <c r="E1329" s="150">
        <v>-1164.49</v>
      </c>
      <c r="F1329" s="150">
        <v>2398.29</v>
      </c>
      <c r="G1329" s="150">
        <v>-24.23</v>
      </c>
      <c r="H1329" s="151">
        <v>42644</v>
      </c>
      <c r="I1329" s="87">
        <v>0</v>
      </c>
      <c r="J1329" s="87" t="s">
        <v>1373</v>
      </c>
      <c r="K1329" s="87" t="s">
        <v>3672</v>
      </c>
      <c r="L1329" s="87" t="s">
        <v>3892</v>
      </c>
      <c r="M1329" s="56" t="s">
        <v>6669</v>
      </c>
      <c r="N1329" s="87" t="s">
        <v>156</v>
      </c>
      <c r="O1329" s="56" t="s">
        <v>6500</v>
      </c>
      <c r="P1329" s="87">
        <v>2016</v>
      </c>
      <c r="Q1329" s="87">
        <v>416291</v>
      </c>
      <c r="R1329" s="87" t="s">
        <v>3751</v>
      </c>
    </row>
    <row r="1330" spans="1:18">
      <c r="A1330" s="87" t="s">
        <v>6676</v>
      </c>
      <c r="B1330" s="87" t="s">
        <v>6624</v>
      </c>
      <c r="C1330" s="87" t="s">
        <v>6361</v>
      </c>
      <c r="D1330" s="150">
        <v>2493.12</v>
      </c>
      <c r="E1330" s="150">
        <v>-814.7</v>
      </c>
      <c r="F1330" s="150">
        <v>1678.42</v>
      </c>
      <c r="G1330" s="150">
        <v>-16.95</v>
      </c>
      <c r="H1330" s="151">
        <v>42644</v>
      </c>
      <c r="I1330" s="87">
        <v>0</v>
      </c>
      <c r="J1330" s="87" t="s">
        <v>944</v>
      </c>
      <c r="K1330" s="87" t="s">
        <v>3672</v>
      </c>
      <c r="L1330" s="87" t="s">
        <v>3962</v>
      </c>
      <c r="M1330" s="56" t="s">
        <v>4831</v>
      </c>
      <c r="N1330" s="87" t="s">
        <v>27</v>
      </c>
      <c r="O1330" s="56" t="s">
        <v>6362</v>
      </c>
      <c r="P1330" s="87">
        <v>2016</v>
      </c>
      <c r="Q1330" s="87">
        <v>1670058</v>
      </c>
      <c r="R1330" s="87" t="s">
        <v>4359</v>
      </c>
    </row>
    <row r="1331" spans="1:18">
      <c r="A1331" s="87" t="s">
        <v>6677</v>
      </c>
      <c r="B1331" s="87" t="s">
        <v>6624</v>
      </c>
      <c r="C1331" s="87" t="s">
        <v>6361</v>
      </c>
      <c r="D1331" s="150">
        <v>2493.12</v>
      </c>
      <c r="E1331" s="150">
        <v>-814.7</v>
      </c>
      <c r="F1331" s="150">
        <v>1678.42</v>
      </c>
      <c r="G1331" s="150">
        <v>-16.95</v>
      </c>
      <c r="H1331" s="151">
        <v>42644</v>
      </c>
      <c r="I1331" s="87">
        <v>0</v>
      </c>
      <c r="J1331" s="87" t="s">
        <v>944</v>
      </c>
      <c r="K1331" s="87" t="s">
        <v>3672</v>
      </c>
      <c r="L1331" s="87" t="s">
        <v>3962</v>
      </c>
      <c r="M1331" s="56" t="s">
        <v>4831</v>
      </c>
      <c r="N1331" s="87" t="s">
        <v>27</v>
      </c>
      <c r="O1331" s="56" t="s">
        <v>6362</v>
      </c>
      <c r="P1331" s="87">
        <v>2016</v>
      </c>
      <c r="Q1331" s="87">
        <v>1670058</v>
      </c>
      <c r="R1331" s="87" t="s">
        <v>4359</v>
      </c>
    </row>
    <row r="1332" spans="1:18">
      <c r="A1332" s="87" t="s">
        <v>6678</v>
      </c>
      <c r="B1332" s="87" t="s">
        <v>6679</v>
      </c>
      <c r="C1332" s="87" t="s">
        <v>6680</v>
      </c>
      <c r="D1332" s="150">
        <v>2884.8</v>
      </c>
      <c r="E1332" s="150">
        <v>-943.91</v>
      </c>
      <c r="F1332" s="150">
        <v>1940.89</v>
      </c>
      <c r="G1332" s="150">
        <v>-19.61</v>
      </c>
      <c r="H1332" s="151">
        <v>42644</v>
      </c>
      <c r="I1332" s="87">
        <v>0</v>
      </c>
      <c r="J1332" s="87" t="s">
        <v>1522</v>
      </c>
      <c r="K1332" s="87" t="s">
        <v>3672</v>
      </c>
      <c r="L1332" s="87" t="s">
        <v>3991</v>
      </c>
      <c r="M1332" s="56" t="s">
        <v>4752</v>
      </c>
      <c r="N1332" s="87" t="s">
        <v>1521</v>
      </c>
      <c r="O1332" s="56" t="s">
        <v>6681</v>
      </c>
      <c r="P1332" s="87">
        <v>2016</v>
      </c>
      <c r="Q1332" s="87" t="s">
        <v>6682</v>
      </c>
      <c r="R1332" s="87" t="s">
        <v>4621</v>
      </c>
    </row>
    <row r="1333" spans="1:18">
      <c r="A1333" s="87" t="s">
        <v>6683</v>
      </c>
      <c r="B1333" s="87" t="s">
        <v>6684</v>
      </c>
      <c r="C1333" s="87" t="s">
        <v>6685</v>
      </c>
      <c r="D1333" s="150">
        <v>4386</v>
      </c>
      <c r="E1333" s="150">
        <v>-1432.34</v>
      </c>
      <c r="F1333" s="150">
        <v>2953.66</v>
      </c>
      <c r="G1333" s="150">
        <v>-29.84</v>
      </c>
      <c r="H1333" s="151">
        <v>42644</v>
      </c>
      <c r="I1333" s="87">
        <v>0</v>
      </c>
      <c r="J1333" s="87" t="s">
        <v>944</v>
      </c>
      <c r="K1333" s="87" t="s">
        <v>3672</v>
      </c>
      <c r="L1333" s="87" t="s">
        <v>3962</v>
      </c>
      <c r="M1333" s="56" t="s">
        <v>5702</v>
      </c>
      <c r="N1333" s="87" t="s">
        <v>27</v>
      </c>
      <c r="O1333" s="56" t="s">
        <v>6686</v>
      </c>
      <c r="P1333" s="87">
        <v>2016</v>
      </c>
      <c r="Q1333" s="87">
        <v>2165010191</v>
      </c>
      <c r="R1333" s="87" t="s">
        <v>3680</v>
      </c>
    </row>
    <row r="1334" spans="1:18">
      <c r="A1334" s="87" t="s">
        <v>6687</v>
      </c>
      <c r="B1334" s="87" t="s">
        <v>6688</v>
      </c>
      <c r="C1334" s="87" t="s">
        <v>6689</v>
      </c>
      <c r="D1334" s="150">
        <v>1908</v>
      </c>
      <c r="E1334" s="150">
        <v>-624.03</v>
      </c>
      <c r="F1334" s="150">
        <v>1283.97</v>
      </c>
      <c r="G1334" s="150">
        <v>-12.97</v>
      </c>
      <c r="H1334" s="151">
        <v>42644</v>
      </c>
      <c r="I1334" s="87">
        <v>0</v>
      </c>
      <c r="J1334" s="87" t="s">
        <v>4137</v>
      </c>
      <c r="K1334" s="87" t="s">
        <v>3672</v>
      </c>
      <c r="L1334" s="87" t="s">
        <v>4138</v>
      </c>
      <c r="M1334" s="56" t="s">
        <v>6690</v>
      </c>
      <c r="N1334" s="87" t="s">
        <v>107</v>
      </c>
      <c r="O1334" s="56" t="s">
        <v>6691</v>
      </c>
      <c r="P1334" s="87">
        <v>2016</v>
      </c>
      <c r="Q1334" s="87">
        <v>20160339</v>
      </c>
      <c r="R1334" s="87" t="s">
        <v>4359</v>
      </c>
    </row>
    <row r="1335" spans="1:18">
      <c r="A1335" s="87" t="s">
        <v>6703</v>
      </c>
      <c r="B1335" s="87" t="s">
        <v>6704</v>
      </c>
      <c r="C1335" s="87" t="s">
        <v>6705</v>
      </c>
      <c r="D1335" s="150">
        <v>15919.49</v>
      </c>
      <c r="E1335" s="150">
        <v>-5199.87</v>
      </c>
      <c r="F1335" s="150">
        <v>10719.62</v>
      </c>
      <c r="G1335" s="150">
        <v>-108.28</v>
      </c>
      <c r="H1335" s="151">
        <v>42644</v>
      </c>
      <c r="I1335" s="87">
        <v>0</v>
      </c>
      <c r="J1335" s="87" t="s">
        <v>1373</v>
      </c>
      <c r="K1335" s="87" t="s">
        <v>3672</v>
      </c>
      <c r="L1335" s="87" t="s">
        <v>3892</v>
      </c>
      <c r="M1335" s="56" t="s">
        <v>4803</v>
      </c>
      <c r="N1335" s="87" t="s">
        <v>156</v>
      </c>
      <c r="O1335" s="56" t="s">
        <v>6706</v>
      </c>
      <c r="P1335" s="87">
        <v>2016</v>
      </c>
      <c r="Q1335" s="87" t="s">
        <v>6707</v>
      </c>
      <c r="R1335" s="87" t="s">
        <v>3680</v>
      </c>
    </row>
    <row r="1336" spans="1:18">
      <c r="A1336" s="87" t="s">
        <v>6738</v>
      </c>
      <c r="B1336" s="87" t="s">
        <v>6739</v>
      </c>
      <c r="C1336" s="87"/>
      <c r="D1336" s="150">
        <v>3643.63</v>
      </c>
      <c r="E1336" s="150">
        <v>-1190.57</v>
      </c>
      <c r="F1336" s="150">
        <v>2453.06</v>
      </c>
      <c r="G1336" s="150">
        <v>-24.78</v>
      </c>
      <c r="H1336" s="151">
        <v>42644</v>
      </c>
      <c r="I1336" s="87">
        <v>0</v>
      </c>
      <c r="J1336" s="87" t="s">
        <v>944</v>
      </c>
      <c r="K1336" s="87" t="s">
        <v>3672</v>
      </c>
      <c r="L1336" s="87" t="s">
        <v>3962</v>
      </c>
      <c r="M1336" s="56" t="s">
        <v>6642</v>
      </c>
      <c r="N1336" s="87" t="s">
        <v>27</v>
      </c>
      <c r="O1336" s="56" t="s">
        <v>232</v>
      </c>
      <c r="P1336" s="87">
        <v>2016</v>
      </c>
      <c r="Q1336" s="87"/>
      <c r="R1336" s="87" t="s">
        <v>4359</v>
      </c>
    </row>
    <row r="1337" spans="1:18">
      <c r="A1337" s="87" t="s">
        <v>3773</v>
      </c>
      <c r="B1337" s="87" t="s">
        <v>3774</v>
      </c>
      <c r="C1337" s="87" t="s">
        <v>3775</v>
      </c>
      <c r="D1337" s="150">
        <v>16246.8</v>
      </c>
      <c r="E1337" s="150">
        <v>-5305.67</v>
      </c>
      <c r="F1337" s="150">
        <v>10941.13</v>
      </c>
      <c r="G1337" s="150">
        <v>-110.52</v>
      </c>
      <c r="H1337" s="151">
        <v>42644</v>
      </c>
      <c r="I1337" s="87">
        <v>0</v>
      </c>
      <c r="J1337" s="87" t="s">
        <v>2196</v>
      </c>
      <c r="K1337" s="87" t="s">
        <v>3672</v>
      </c>
      <c r="L1337" s="87" t="s">
        <v>3776</v>
      </c>
      <c r="M1337" s="56" t="s">
        <v>3777</v>
      </c>
      <c r="N1337" s="87" t="s">
        <v>117</v>
      </c>
      <c r="O1337" s="56" t="s">
        <v>3778</v>
      </c>
      <c r="P1337" s="87">
        <v>2016</v>
      </c>
      <c r="Q1337" s="87" t="s">
        <v>3779</v>
      </c>
      <c r="R1337" s="87" t="s">
        <v>3780</v>
      </c>
    </row>
    <row r="1338" spans="1:18">
      <c r="A1338" s="87" t="s">
        <v>1766</v>
      </c>
      <c r="B1338" s="87" t="s">
        <v>1016</v>
      </c>
      <c r="C1338" s="87" t="s">
        <v>6694</v>
      </c>
      <c r="D1338" s="150">
        <v>4311.6000000000004</v>
      </c>
      <c r="E1338" s="150">
        <v>-1458.85</v>
      </c>
      <c r="F1338" s="150">
        <v>2852.75</v>
      </c>
      <c r="G1338" s="150">
        <v>-29.11</v>
      </c>
      <c r="H1338" s="151">
        <v>42614</v>
      </c>
      <c r="I1338" s="87">
        <v>0</v>
      </c>
      <c r="J1338" s="87" t="s">
        <v>351</v>
      </c>
      <c r="K1338" s="87" t="s">
        <v>3672</v>
      </c>
      <c r="L1338" s="87" t="s">
        <v>7742</v>
      </c>
      <c r="M1338" s="56" t="s">
        <v>6695</v>
      </c>
      <c r="N1338" s="87" t="s">
        <v>31</v>
      </c>
      <c r="O1338" s="56" t="s">
        <v>6696</v>
      </c>
      <c r="P1338" s="87">
        <v>2016</v>
      </c>
      <c r="Q1338" s="87">
        <v>16800139</v>
      </c>
      <c r="R1338" s="87" t="s">
        <v>3683</v>
      </c>
    </row>
    <row r="1339" spans="1:18">
      <c r="A1339" s="87" t="s">
        <v>1015</v>
      </c>
      <c r="B1339" s="87" t="s">
        <v>1016</v>
      </c>
      <c r="C1339" s="87" t="s">
        <v>6694</v>
      </c>
      <c r="D1339" s="150">
        <v>4311.6000000000004</v>
      </c>
      <c r="E1339" s="150">
        <v>-1458.85</v>
      </c>
      <c r="F1339" s="150">
        <v>2852.75</v>
      </c>
      <c r="G1339" s="150">
        <v>-29.11</v>
      </c>
      <c r="H1339" s="151">
        <v>42614</v>
      </c>
      <c r="I1339" s="87">
        <v>0</v>
      </c>
      <c r="J1339" s="87" t="s">
        <v>351</v>
      </c>
      <c r="K1339" s="87" t="s">
        <v>3672</v>
      </c>
      <c r="L1339" s="87" t="s">
        <v>7751</v>
      </c>
      <c r="M1339" s="56" t="s">
        <v>6695</v>
      </c>
      <c r="N1339" s="87" t="s">
        <v>31</v>
      </c>
      <c r="O1339" s="56" t="s">
        <v>6696</v>
      </c>
      <c r="P1339" s="87">
        <v>2016</v>
      </c>
      <c r="Q1339" s="87">
        <v>16800139</v>
      </c>
      <c r="R1339" s="87" t="s">
        <v>3683</v>
      </c>
    </row>
    <row r="1340" spans="1:18">
      <c r="A1340" s="87" t="s">
        <v>8830</v>
      </c>
      <c r="B1340" s="87" t="s">
        <v>8831</v>
      </c>
      <c r="C1340" s="87"/>
      <c r="D1340" s="150">
        <v>1804.43</v>
      </c>
      <c r="E1340" s="150">
        <v>-613.03</v>
      </c>
      <c r="F1340" s="150">
        <v>1191.4000000000001</v>
      </c>
      <c r="G1340" s="150">
        <v>-12.16</v>
      </c>
      <c r="H1340" s="151">
        <v>42614</v>
      </c>
      <c r="I1340" s="87">
        <v>0</v>
      </c>
      <c r="J1340" s="87" t="s">
        <v>315</v>
      </c>
      <c r="K1340" s="87" t="s">
        <v>3672</v>
      </c>
      <c r="L1340" s="87" t="s">
        <v>7984</v>
      </c>
      <c r="M1340" s="56" t="s">
        <v>8829</v>
      </c>
      <c r="N1340" s="87" t="s">
        <v>29</v>
      </c>
      <c r="O1340" s="56"/>
      <c r="P1340" s="87">
        <v>0</v>
      </c>
      <c r="Q1340" s="87"/>
      <c r="R1340" s="87" t="s">
        <v>4922</v>
      </c>
    </row>
    <row r="1341" spans="1:18">
      <c r="A1341" s="87" t="s">
        <v>972</v>
      </c>
      <c r="B1341" s="87" t="s">
        <v>973</v>
      </c>
      <c r="C1341" s="87" t="s">
        <v>6670</v>
      </c>
      <c r="D1341" s="150">
        <v>1824</v>
      </c>
      <c r="E1341" s="150">
        <v>-640.71</v>
      </c>
      <c r="F1341" s="150">
        <v>1183.29</v>
      </c>
      <c r="G1341" s="150">
        <v>-12.2</v>
      </c>
      <c r="H1341" s="151">
        <v>42583</v>
      </c>
      <c r="I1341" s="87">
        <v>0</v>
      </c>
      <c r="J1341" s="87" t="s">
        <v>446</v>
      </c>
      <c r="K1341" s="87" t="s">
        <v>3672</v>
      </c>
      <c r="L1341" s="87" t="s">
        <v>4076</v>
      </c>
      <c r="M1341" s="56" t="s">
        <v>4782</v>
      </c>
      <c r="N1341" s="87" t="s">
        <v>50</v>
      </c>
      <c r="O1341" s="56" t="s">
        <v>4872</v>
      </c>
      <c r="P1341" s="87">
        <v>2016</v>
      </c>
      <c r="Q1341" s="87">
        <v>111601510</v>
      </c>
      <c r="R1341" s="87" t="s">
        <v>4364</v>
      </c>
    </row>
    <row r="1342" spans="1:18">
      <c r="A1342" s="87" t="s">
        <v>6671</v>
      </c>
      <c r="B1342" s="87" t="s">
        <v>6672</v>
      </c>
      <c r="C1342" s="87" t="s">
        <v>6673</v>
      </c>
      <c r="D1342" s="150">
        <v>2556.36</v>
      </c>
      <c r="E1342" s="150">
        <v>-896.33</v>
      </c>
      <c r="F1342" s="150">
        <v>1660.03</v>
      </c>
      <c r="G1342" s="150">
        <v>-17.11</v>
      </c>
      <c r="H1342" s="151">
        <v>42583</v>
      </c>
      <c r="I1342" s="87">
        <v>0</v>
      </c>
      <c r="J1342" s="87" t="s">
        <v>1198</v>
      </c>
      <c r="K1342" s="87" t="s">
        <v>3672</v>
      </c>
      <c r="L1342" s="87" t="s">
        <v>3966</v>
      </c>
      <c r="M1342" s="56" t="s">
        <v>6607</v>
      </c>
      <c r="N1342" s="87" t="s">
        <v>163</v>
      </c>
      <c r="O1342" s="56" t="s">
        <v>6608</v>
      </c>
      <c r="P1342" s="87">
        <v>2016</v>
      </c>
      <c r="Q1342" s="87" t="s">
        <v>6674</v>
      </c>
      <c r="R1342" s="87" t="s">
        <v>4359</v>
      </c>
    </row>
    <row r="1343" spans="1:18">
      <c r="A1343" s="87" t="s">
        <v>6675</v>
      </c>
      <c r="B1343" s="87" t="s">
        <v>6672</v>
      </c>
      <c r="C1343" s="87" t="s">
        <v>6673</v>
      </c>
      <c r="D1343" s="150">
        <v>2556.36</v>
      </c>
      <c r="E1343" s="150">
        <v>-896.33</v>
      </c>
      <c r="F1343" s="150">
        <v>1660.03</v>
      </c>
      <c r="G1343" s="150">
        <v>-17.11</v>
      </c>
      <c r="H1343" s="151">
        <v>42583</v>
      </c>
      <c r="I1343" s="87">
        <v>0</v>
      </c>
      <c r="J1343" s="87" t="s">
        <v>1198</v>
      </c>
      <c r="K1343" s="87" t="s">
        <v>3672</v>
      </c>
      <c r="L1343" s="87" t="s">
        <v>3966</v>
      </c>
      <c r="M1343" s="56" t="s">
        <v>6607</v>
      </c>
      <c r="N1343" s="87" t="s">
        <v>163</v>
      </c>
      <c r="O1343" s="56" t="s">
        <v>6608</v>
      </c>
      <c r="P1343" s="87">
        <v>2016</v>
      </c>
      <c r="Q1343" s="87" t="s">
        <v>6674</v>
      </c>
      <c r="R1343" s="87" t="s">
        <v>4359</v>
      </c>
    </row>
    <row r="1344" spans="1:18">
      <c r="A1344" s="87" t="s">
        <v>3462</v>
      </c>
      <c r="B1344" s="87" t="s">
        <v>488</v>
      </c>
      <c r="C1344" s="87" t="s">
        <v>8808</v>
      </c>
      <c r="D1344" s="150">
        <v>33232.32</v>
      </c>
      <c r="E1344" s="150">
        <v>-11632.85</v>
      </c>
      <c r="F1344" s="150">
        <v>21599.47</v>
      </c>
      <c r="G1344" s="150">
        <v>-222.68</v>
      </c>
      <c r="H1344" s="151">
        <v>42583</v>
      </c>
      <c r="I1344" s="87">
        <v>0</v>
      </c>
      <c r="J1344" s="87" t="s">
        <v>1253</v>
      </c>
      <c r="K1344" s="87" t="s">
        <v>3672</v>
      </c>
      <c r="L1344" s="87" t="s">
        <v>3750</v>
      </c>
      <c r="M1344" s="56" t="s">
        <v>8089</v>
      </c>
      <c r="N1344" s="87" t="s">
        <v>177</v>
      </c>
      <c r="O1344" s="56" t="s">
        <v>8809</v>
      </c>
      <c r="P1344" s="87">
        <v>2015</v>
      </c>
      <c r="Q1344" s="87" t="s">
        <v>8810</v>
      </c>
      <c r="R1344" s="87" t="s">
        <v>3680</v>
      </c>
    </row>
    <row r="1345" spans="1:18">
      <c r="A1345" s="87" t="s">
        <v>8811</v>
      </c>
      <c r="B1345" s="87" t="s">
        <v>8812</v>
      </c>
      <c r="C1345" s="87" t="s">
        <v>8813</v>
      </c>
      <c r="D1345" s="150">
        <v>6174</v>
      </c>
      <c r="E1345" s="150">
        <v>-2161.66</v>
      </c>
      <c r="F1345" s="150">
        <v>4012.34</v>
      </c>
      <c r="G1345" s="150">
        <v>-41.36</v>
      </c>
      <c r="H1345" s="151">
        <v>42583</v>
      </c>
      <c r="I1345" s="87">
        <v>0</v>
      </c>
      <c r="J1345" s="87" t="s">
        <v>1602</v>
      </c>
      <c r="K1345" s="87" t="s">
        <v>3672</v>
      </c>
      <c r="L1345" s="87" t="s">
        <v>7696</v>
      </c>
      <c r="M1345" s="56" t="s">
        <v>8814</v>
      </c>
      <c r="N1345" s="87" t="s">
        <v>63</v>
      </c>
      <c r="O1345" s="56" t="s">
        <v>8815</v>
      </c>
      <c r="P1345" s="87">
        <v>2016</v>
      </c>
      <c r="Q1345" s="87">
        <v>21611028</v>
      </c>
      <c r="R1345" s="87" t="s">
        <v>3683</v>
      </c>
    </row>
    <row r="1346" spans="1:18">
      <c r="A1346" s="87" t="s">
        <v>8820</v>
      </c>
      <c r="B1346" s="87" t="s">
        <v>973</v>
      </c>
      <c r="C1346" s="87" t="s">
        <v>8821</v>
      </c>
      <c r="D1346" s="150">
        <v>2988</v>
      </c>
      <c r="E1346" s="150">
        <v>-1047.52</v>
      </c>
      <c r="F1346" s="150">
        <v>1940.48</v>
      </c>
      <c r="G1346" s="150">
        <v>-20.010000000000002</v>
      </c>
      <c r="H1346" s="151">
        <v>42583</v>
      </c>
      <c r="I1346" s="87">
        <v>0</v>
      </c>
      <c r="J1346" s="87" t="s">
        <v>1424</v>
      </c>
      <c r="K1346" s="87" t="s">
        <v>3672</v>
      </c>
      <c r="L1346" s="87" t="s">
        <v>3757</v>
      </c>
      <c r="M1346" s="56" t="s">
        <v>4849</v>
      </c>
      <c r="N1346" s="87" t="s">
        <v>176</v>
      </c>
      <c r="O1346" s="56" t="s">
        <v>6696</v>
      </c>
      <c r="P1346" s="87">
        <v>2016</v>
      </c>
      <c r="Q1346" s="87">
        <v>20160330</v>
      </c>
      <c r="R1346" s="87" t="s">
        <v>3683</v>
      </c>
    </row>
    <row r="1347" spans="1:18">
      <c r="A1347" s="87" t="s">
        <v>8822</v>
      </c>
      <c r="B1347" s="87" t="s">
        <v>8823</v>
      </c>
      <c r="C1347" s="87" t="s">
        <v>4894</v>
      </c>
      <c r="D1347" s="150">
        <v>17520</v>
      </c>
      <c r="E1347" s="150">
        <v>-6134.41</v>
      </c>
      <c r="F1347" s="150">
        <v>11385.59</v>
      </c>
      <c r="G1347" s="150">
        <v>-117.38</v>
      </c>
      <c r="H1347" s="151">
        <v>42583</v>
      </c>
      <c r="I1347" s="87">
        <v>0</v>
      </c>
      <c r="J1347" s="87" t="s">
        <v>674</v>
      </c>
      <c r="K1347" s="87" t="s">
        <v>3672</v>
      </c>
      <c r="L1347" s="87" t="s">
        <v>7663</v>
      </c>
      <c r="M1347" s="56" t="s">
        <v>5671</v>
      </c>
      <c r="N1347" s="87" t="s">
        <v>94</v>
      </c>
      <c r="O1347" s="56" t="s">
        <v>8824</v>
      </c>
      <c r="P1347" s="87">
        <v>2016</v>
      </c>
      <c r="Q1347" s="87">
        <v>160390</v>
      </c>
      <c r="R1347" s="87" t="s">
        <v>4851</v>
      </c>
    </row>
    <row r="1348" spans="1:18">
      <c r="A1348" s="87" t="s">
        <v>2181</v>
      </c>
      <c r="B1348" s="87" t="s">
        <v>8825</v>
      </c>
      <c r="C1348" s="87"/>
      <c r="D1348" s="150">
        <v>29130</v>
      </c>
      <c r="E1348" s="150">
        <v>-10197.06</v>
      </c>
      <c r="F1348" s="150">
        <v>18932.939999999999</v>
      </c>
      <c r="G1348" s="150">
        <v>-195.19</v>
      </c>
      <c r="H1348" s="151">
        <v>42583</v>
      </c>
      <c r="I1348" s="87">
        <v>0</v>
      </c>
      <c r="J1348" s="87" t="s">
        <v>1236</v>
      </c>
      <c r="K1348" s="87" t="s">
        <v>3672</v>
      </c>
      <c r="L1348" s="87" t="s">
        <v>8154</v>
      </c>
      <c r="M1348" s="56" t="s">
        <v>5671</v>
      </c>
      <c r="N1348" s="87" t="s">
        <v>58</v>
      </c>
      <c r="O1348" s="56"/>
      <c r="P1348" s="87">
        <v>0</v>
      </c>
      <c r="Q1348" s="87"/>
      <c r="R1348" s="87" t="s">
        <v>4851</v>
      </c>
    </row>
    <row r="1349" spans="1:18">
      <c r="A1349" s="87" t="s">
        <v>2145</v>
      </c>
      <c r="B1349" s="87" t="s">
        <v>2146</v>
      </c>
      <c r="C1349" s="87" t="s">
        <v>6661</v>
      </c>
      <c r="D1349" s="150">
        <v>11832.89</v>
      </c>
      <c r="E1349" s="150">
        <v>-4282.68</v>
      </c>
      <c r="F1349" s="150">
        <v>7550.21</v>
      </c>
      <c r="G1349" s="150">
        <v>-78.650000000000006</v>
      </c>
      <c r="H1349" s="151">
        <v>42552</v>
      </c>
      <c r="I1349" s="87">
        <v>0</v>
      </c>
      <c r="J1349" s="87" t="s">
        <v>1373</v>
      </c>
      <c r="K1349" s="87" t="s">
        <v>3672</v>
      </c>
      <c r="L1349" s="87" t="s">
        <v>3892</v>
      </c>
      <c r="M1349" s="56" t="s">
        <v>3777</v>
      </c>
      <c r="N1349" s="87" t="s">
        <v>156</v>
      </c>
      <c r="O1349" s="56" t="s">
        <v>6662</v>
      </c>
      <c r="P1349" s="87">
        <v>2016</v>
      </c>
      <c r="Q1349" s="87" t="s">
        <v>6663</v>
      </c>
      <c r="R1349" s="87" t="s">
        <v>3780</v>
      </c>
    </row>
    <row r="1350" spans="1:18">
      <c r="A1350" s="87" t="s">
        <v>6664</v>
      </c>
      <c r="B1350" s="87" t="s">
        <v>6665</v>
      </c>
      <c r="C1350" s="87" t="s">
        <v>6666</v>
      </c>
      <c r="D1350" s="150">
        <v>6114.9</v>
      </c>
      <c r="E1350" s="150">
        <v>-2212.02</v>
      </c>
      <c r="F1350" s="150">
        <v>3902.88</v>
      </c>
      <c r="G1350" s="150">
        <v>-40.65</v>
      </c>
      <c r="H1350" s="151">
        <v>42552</v>
      </c>
      <c r="I1350" s="87">
        <v>0</v>
      </c>
      <c r="J1350" s="87" t="s">
        <v>1610</v>
      </c>
      <c r="K1350" s="87" t="s">
        <v>3672</v>
      </c>
      <c r="L1350" s="87" t="s">
        <v>3920</v>
      </c>
      <c r="M1350" s="56" t="s">
        <v>6419</v>
      </c>
      <c r="N1350" s="87" t="s">
        <v>166</v>
      </c>
      <c r="O1350" s="56" t="s">
        <v>6667</v>
      </c>
      <c r="P1350" s="87">
        <v>2016</v>
      </c>
      <c r="Q1350" s="87" t="s">
        <v>6668</v>
      </c>
      <c r="R1350" s="87" t="s">
        <v>4922</v>
      </c>
    </row>
    <row r="1351" spans="1:18">
      <c r="A1351" s="87" t="s">
        <v>6757</v>
      </c>
      <c r="B1351" s="87" t="s">
        <v>6758</v>
      </c>
      <c r="C1351" s="87"/>
      <c r="D1351" s="150">
        <v>9427.9699999999993</v>
      </c>
      <c r="E1351" s="150">
        <v>-3410.21</v>
      </c>
      <c r="F1351" s="150">
        <v>6017.76</v>
      </c>
      <c r="G1351" s="150">
        <v>-62.68</v>
      </c>
      <c r="H1351" s="151">
        <v>42552</v>
      </c>
      <c r="I1351" s="87">
        <v>0</v>
      </c>
      <c r="J1351" s="87" t="s">
        <v>1373</v>
      </c>
      <c r="K1351" s="87" t="s">
        <v>3672</v>
      </c>
      <c r="L1351" s="87" t="s">
        <v>3892</v>
      </c>
      <c r="M1351" s="56" t="s">
        <v>4752</v>
      </c>
      <c r="N1351" s="87" t="s">
        <v>156</v>
      </c>
      <c r="O1351" s="56"/>
      <c r="P1351" s="87">
        <v>0</v>
      </c>
      <c r="Q1351" s="87"/>
      <c r="R1351" s="87" t="s">
        <v>3780</v>
      </c>
    </row>
    <row r="1352" spans="1:18">
      <c r="A1352" s="87" t="s">
        <v>8793</v>
      </c>
      <c r="B1352" s="87" t="s">
        <v>8794</v>
      </c>
      <c r="C1352" s="87" t="s">
        <v>8795</v>
      </c>
      <c r="D1352" s="150">
        <v>15706.83</v>
      </c>
      <c r="E1352" s="150">
        <v>-5684.72</v>
      </c>
      <c r="F1352" s="150">
        <v>10022.11</v>
      </c>
      <c r="G1352" s="150">
        <v>-104.4</v>
      </c>
      <c r="H1352" s="151">
        <v>42552</v>
      </c>
      <c r="I1352" s="87">
        <v>0</v>
      </c>
      <c r="J1352" s="87" t="s">
        <v>315</v>
      </c>
      <c r="K1352" s="87" t="s">
        <v>3672</v>
      </c>
      <c r="L1352" s="87" t="s">
        <v>7984</v>
      </c>
      <c r="M1352" s="56" t="s">
        <v>4803</v>
      </c>
      <c r="N1352" s="87" t="s">
        <v>29</v>
      </c>
      <c r="O1352" s="56" t="s">
        <v>4859</v>
      </c>
      <c r="P1352" s="87">
        <v>2013</v>
      </c>
      <c r="Q1352" s="87">
        <v>20160617.201606099</v>
      </c>
      <c r="R1352" s="87" t="s">
        <v>3680</v>
      </c>
    </row>
    <row r="1353" spans="1:18">
      <c r="A1353" s="87" t="s">
        <v>8816</v>
      </c>
      <c r="B1353" s="87" t="s">
        <v>8817</v>
      </c>
      <c r="C1353" s="87" t="s">
        <v>8818</v>
      </c>
      <c r="D1353" s="150">
        <v>5653.2</v>
      </c>
      <c r="E1353" s="150">
        <v>-2046.85</v>
      </c>
      <c r="F1353" s="150">
        <v>3606.35</v>
      </c>
      <c r="G1353" s="150">
        <v>-37.57</v>
      </c>
      <c r="H1353" s="151">
        <v>42552</v>
      </c>
      <c r="I1353" s="87">
        <v>0</v>
      </c>
      <c r="J1353" s="87" t="s">
        <v>315</v>
      </c>
      <c r="K1353" s="87" t="s">
        <v>3672</v>
      </c>
      <c r="L1353" s="87" t="s">
        <v>7984</v>
      </c>
      <c r="M1353" s="56" t="s">
        <v>4849</v>
      </c>
      <c r="N1353" s="87" t="s">
        <v>29</v>
      </c>
      <c r="O1353" s="56" t="s">
        <v>8819</v>
      </c>
      <c r="P1353" s="87">
        <v>2016</v>
      </c>
      <c r="Q1353" s="87">
        <v>20160730</v>
      </c>
      <c r="R1353" s="87" t="s">
        <v>3680</v>
      </c>
    </row>
    <row r="1354" spans="1:18">
      <c r="A1354" s="87" t="s">
        <v>1599</v>
      </c>
      <c r="B1354" s="87" t="s">
        <v>1600</v>
      </c>
      <c r="C1354" s="87" t="s">
        <v>8047</v>
      </c>
      <c r="D1354" s="150">
        <v>3264</v>
      </c>
      <c r="E1354" s="150">
        <v>-1788.35</v>
      </c>
      <c r="F1354" s="150">
        <v>1475.65</v>
      </c>
      <c r="G1354" s="150">
        <v>-31.4</v>
      </c>
      <c r="H1354" s="151">
        <v>42522</v>
      </c>
      <c r="I1354" s="87">
        <v>0</v>
      </c>
      <c r="J1354" s="87" t="s">
        <v>1602</v>
      </c>
      <c r="K1354" s="87" t="s">
        <v>3672</v>
      </c>
      <c r="L1354" s="87" t="s">
        <v>7696</v>
      </c>
      <c r="M1354" s="56" t="s">
        <v>8035</v>
      </c>
      <c r="N1354" s="87" t="s">
        <v>63</v>
      </c>
      <c r="O1354" s="56" t="s">
        <v>8807</v>
      </c>
      <c r="P1354" s="87">
        <v>2016</v>
      </c>
      <c r="Q1354" s="87">
        <v>20160726</v>
      </c>
      <c r="R1354" s="87" t="s">
        <v>3680</v>
      </c>
    </row>
    <row r="1355" spans="1:18">
      <c r="A1355" s="87" t="s">
        <v>6610</v>
      </c>
      <c r="B1355" s="87" t="s">
        <v>6611</v>
      </c>
      <c r="C1355" s="87" t="s">
        <v>6612</v>
      </c>
      <c r="D1355" s="150">
        <v>111456</v>
      </c>
      <c r="E1355" s="150">
        <v>-44208.52</v>
      </c>
      <c r="F1355" s="150">
        <v>67247.48</v>
      </c>
      <c r="G1355" s="150">
        <v>-723.09</v>
      </c>
      <c r="H1355" s="151">
        <v>42461</v>
      </c>
      <c r="I1355" s="87">
        <v>0</v>
      </c>
      <c r="J1355" s="87" t="s">
        <v>1435</v>
      </c>
      <c r="K1355" s="87" t="s">
        <v>3672</v>
      </c>
      <c r="L1355" s="87" t="s">
        <v>4111</v>
      </c>
      <c r="M1355" s="56" t="s">
        <v>4855</v>
      </c>
      <c r="N1355" s="87" t="s">
        <v>85</v>
      </c>
      <c r="O1355" s="56" t="s">
        <v>6408</v>
      </c>
      <c r="P1355" s="87">
        <v>2015</v>
      </c>
      <c r="Q1355" s="87">
        <v>116005</v>
      </c>
      <c r="R1355" s="87" t="s">
        <v>4359</v>
      </c>
    </row>
    <row r="1356" spans="1:18">
      <c r="A1356" s="87" t="s">
        <v>6613</v>
      </c>
      <c r="B1356" s="87" t="s">
        <v>6611</v>
      </c>
      <c r="C1356" s="87" t="s">
        <v>6614</v>
      </c>
      <c r="D1356" s="150">
        <v>111456</v>
      </c>
      <c r="E1356" s="150">
        <v>-44208.52</v>
      </c>
      <c r="F1356" s="150">
        <v>67247.48</v>
      </c>
      <c r="G1356" s="150">
        <v>-723.09</v>
      </c>
      <c r="H1356" s="151">
        <v>42461</v>
      </c>
      <c r="I1356" s="87">
        <v>0</v>
      </c>
      <c r="J1356" s="87" t="s">
        <v>1435</v>
      </c>
      <c r="K1356" s="87" t="s">
        <v>3672</v>
      </c>
      <c r="L1356" s="87" t="s">
        <v>4111</v>
      </c>
      <c r="M1356" s="56" t="s">
        <v>4855</v>
      </c>
      <c r="N1356" s="87" t="s">
        <v>85</v>
      </c>
      <c r="O1356" s="56" t="s">
        <v>6408</v>
      </c>
      <c r="P1356" s="87">
        <v>2015</v>
      </c>
      <c r="Q1356" s="87">
        <v>116005</v>
      </c>
      <c r="R1356" s="87" t="s">
        <v>4359</v>
      </c>
    </row>
    <row r="1357" spans="1:18">
      <c r="A1357" s="87" t="s">
        <v>6615</v>
      </c>
      <c r="B1357" s="87" t="s">
        <v>6616</v>
      </c>
      <c r="C1357" s="87" t="s">
        <v>6617</v>
      </c>
      <c r="D1357" s="150">
        <v>3969.36</v>
      </c>
      <c r="E1357" s="150">
        <v>-1579.66</v>
      </c>
      <c r="F1357" s="150">
        <v>2389.6999999999998</v>
      </c>
      <c r="G1357" s="150">
        <v>-25.7</v>
      </c>
      <c r="H1357" s="151">
        <v>42461</v>
      </c>
      <c r="I1357" s="87">
        <v>0</v>
      </c>
      <c r="J1357" s="87" t="s">
        <v>866</v>
      </c>
      <c r="K1357" s="87" t="s">
        <v>3672</v>
      </c>
      <c r="L1357" s="87" t="s">
        <v>4134</v>
      </c>
      <c r="M1357" s="56" t="s">
        <v>6618</v>
      </c>
      <c r="N1357" s="87" t="s">
        <v>124</v>
      </c>
      <c r="O1357" s="56" t="s">
        <v>6619</v>
      </c>
      <c r="P1357" s="87">
        <v>2016</v>
      </c>
      <c r="Q1357" s="87">
        <v>2161011</v>
      </c>
      <c r="R1357" s="87" t="s">
        <v>3680</v>
      </c>
    </row>
    <row r="1358" spans="1:18">
      <c r="A1358" s="87" t="s">
        <v>6623</v>
      </c>
      <c r="B1358" s="87" t="s">
        <v>6624</v>
      </c>
      <c r="C1358" s="87" t="s">
        <v>6625</v>
      </c>
      <c r="D1358" s="150">
        <v>2396.4</v>
      </c>
      <c r="E1358" s="150">
        <v>-954.72</v>
      </c>
      <c r="F1358" s="150">
        <v>1441.68</v>
      </c>
      <c r="G1358" s="150">
        <v>-15.5</v>
      </c>
      <c r="H1358" s="151">
        <v>42461</v>
      </c>
      <c r="I1358" s="87">
        <v>0</v>
      </c>
      <c r="J1358" s="87" t="s">
        <v>604</v>
      </c>
      <c r="K1358" s="87" t="s">
        <v>3672</v>
      </c>
      <c r="L1358" s="87" t="s">
        <v>3954</v>
      </c>
      <c r="M1358" s="56" t="s">
        <v>5025</v>
      </c>
      <c r="N1358" s="87" t="s">
        <v>68</v>
      </c>
      <c r="O1358" s="56" t="s">
        <v>6362</v>
      </c>
      <c r="P1358" s="87">
        <v>2016</v>
      </c>
      <c r="Q1358" s="87">
        <v>1670021</v>
      </c>
      <c r="R1358" s="87" t="s">
        <v>4359</v>
      </c>
    </row>
    <row r="1359" spans="1:18">
      <c r="A1359" s="87" t="s">
        <v>6631</v>
      </c>
      <c r="B1359" s="87" t="s">
        <v>6624</v>
      </c>
      <c r="C1359" s="87" t="s">
        <v>6625</v>
      </c>
      <c r="D1359" s="150">
        <v>2396.4</v>
      </c>
      <c r="E1359" s="150">
        <v>-954.72</v>
      </c>
      <c r="F1359" s="150">
        <v>1441.68</v>
      </c>
      <c r="G1359" s="150">
        <v>-15.5</v>
      </c>
      <c r="H1359" s="151">
        <v>42461</v>
      </c>
      <c r="I1359" s="87">
        <v>0</v>
      </c>
      <c r="J1359" s="87" t="s">
        <v>604</v>
      </c>
      <c r="K1359" s="87" t="s">
        <v>3672</v>
      </c>
      <c r="L1359" s="87" t="s">
        <v>3954</v>
      </c>
      <c r="M1359" s="56" t="s">
        <v>5025</v>
      </c>
      <c r="N1359" s="87" t="s">
        <v>68</v>
      </c>
      <c r="O1359" s="56" t="s">
        <v>6362</v>
      </c>
      <c r="P1359" s="87">
        <v>2016</v>
      </c>
      <c r="Q1359" s="87">
        <v>1670021</v>
      </c>
      <c r="R1359" s="87" t="s">
        <v>4359</v>
      </c>
    </row>
    <row r="1360" spans="1:18">
      <c r="A1360" s="87" t="s">
        <v>6643</v>
      </c>
      <c r="B1360" s="87" t="s">
        <v>6624</v>
      </c>
      <c r="C1360" s="87" t="s">
        <v>6361</v>
      </c>
      <c r="D1360" s="150">
        <v>2396.4</v>
      </c>
      <c r="E1360" s="150">
        <v>-954.72</v>
      </c>
      <c r="F1360" s="150">
        <v>1441.68</v>
      </c>
      <c r="G1360" s="150">
        <v>-15.5</v>
      </c>
      <c r="H1360" s="151">
        <v>42461</v>
      </c>
      <c r="I1360" s="87">
        <v>0</v>
      </c>
      <c r="J1360" s="87" t="s">
        <v>604</v>
      </c>
      <c r="K1360" s="87" t="s">
        <v>3672</v>
      </c>
      <c r="L1360" s="87" t="s">
        <v>3954</v>
      </c>
      <c r="M1360" s="56" t="s">
        <v>5025</v>
      </c>
      <c r="N1360" s="87" t="s">
        <v>68</v>
      </c>
      <c r="O1360" s="56" t="s">
        <v>6362</v>
      </c>
      <c r="P1360" s="87">
        <v>2016</v>
      </c>
      <c r="Q1360" s="87">
        <v>1670022</v>
      </c>
      <c r="R1360" s="87" t="s">
        <v>4359</v>
      </c>
    </row>
    <row r="1361" spans="1:18">
      <c r="A1361" s="87" t="s">
        <v>6644</v>
      </c>
      <c r="B1361" s="87" t="s">
        <v>6624</v>
      </c>
      <c r="C1361" s="87" t="s">
        <v>6625</v>
      </c>
      <c r="D1361" s="150">
        <v>2396.4</v>
      </c>
      <c r="E1361" s="150">
        <v>-954.72</v>
      </c>
      <c r="F1361" s="150">
        <v>1441.68</v>
      </c>
      <c r="G1361" s="150">
        <v>-15.5</v>
      </c>
      <c r="H1361" s="151">
        <v>42461</v>
      </c>
      <c r="I1361" s="87">
        <v>0</v>
      </c>
      <c r="J1361" s="87" t="s">
        <v>1128</v>
      </c>
      <c r="K1361" s="87" t="s">
        <v>3672</v>
      </c>
      <c r="L1361" s="87" t="s">
        <v>4478</v>
      </c>
      <c r="M1361" s="56" t="s">
        <v>5025</v>
      </c>
      <c r="N1361" s="87" t="s">
        <v>75</v>
      </c>
      <c r="O1361" s="56" t="s">
        <v>6362</v>
      </c>
      <c r="P1361" s="87">
        <v>2016</v>
      </c>
      <c r="Q1361" s="87">
        <v>1670022</v>
      </c>
      <c r="R1361" s="87" t="s">
        <v>4359</v>
      </c>
    </row>
    <row r="1362" spans="1:18">
      <c r="A1362" s="87" t="s">
        <v>6645</v>
      </c>
      <c r="B1362" s="87" t="s">
        <v>6646</v>
      </c>
      <c r="C1362" s="87" t="s">
        <v>6407</v>
      </c>
      <c r="D1362" s="150">
        <v>11400</v>
      </c>
      <c r="E1362" s="150">
        <v>-4525.1400000000003</v>
      </c>
      <c r="F1362" s="150">
        <v>6874.86</v>
      </c>
      <c r="G1362" s="150">
        <v>-73.92</v>
      </c>
      <c r="H1362" s="151">
        <v>42461</v>
      </c>
      <c r="I1362" s="87">
        <v>0</v>
      </c>
      <c r="J1362" s="87" t="s">
        <v>1610</v>
      </c>
      <c r="K1362" s="87" t="s">
        <v>3672</v>
      </c>
      <c r="L1362" s="87" t="s">
        <v>3920</v>
      </c>
      <c r="M1362" s="56" t="s">
        <v>4855</v>
      </c>
      <c r="N1362" s="87" t="s">
        <v>166</v>
      </c>
      <c r="O1362" s="56" t="s">
        <v>6408</v>
      </c>
      <c r="P1362" s="87">
        <v>2016</v>
      </c>
      <c r="Q1362" s="87">
        <v>116023</v>
      </c>
      <c r="R1362" s="87" t="s">
        <v>4359</v>
      </c>
    </row>
    <row r="1363" spans="1:18">
      <c r="A1363" s="87" t="s">
        <v>6659</v>
      </c>
      <c r="B1363" s="87" t="s">
        <v>6575</v>
      </c>
      <c r="C1363" s="87" t="s">
        <v>6576</v>
      </c>
      <c r="D1363" s="150">
        <v>2269.09</v>
      </c>
      <c r="E1363" s="150">
        <v>-902.85</v>
      </c>
      <c r="F1363" s="150">
        <v>1366.24</v>
      </c>
      <c r="G1363" s="150">
        <v>-14.69</v>
      </c>
      <c r="H1363" s="151">
        <v>42461</v>
      </c>
      <c r="I1363" s="87">
        <v>0</v>
      </c>
      <c r="J1363" s="87" t="s">
        <v>1087</v>
      </c>
      <c r="K1363" s="87" t="s">
        <v>3672</v>
      </c>
      <c r="L1363" s="87" t="s">
        <v>4115</v>
      </c>
      <c r="M1363" s="56" t="s">
        <v>6642</v>
      </c>
      <c r="N1363" s="87" t="s">
        <v>71</v>
      </c>
      <c r="O1363" s="56" t="s">
        <v>6660</v>
      </c>
      <c r="P1363" s="87">
        <v>2016</v>
      </c>
      <c r="Q1363" s="87">
        <v>160100027</v>
      </c>
      <c r="R1363" s="87" t="s">
        <v>3680</v>
      </c>
    </row>
    <row r="1364" spans="1:18">
      <c r="A1364" s="87" t="s">
        <v>8766</v>
      </c>
      <c r="B1364" s="87" t="s">
        <v>6616</v>
      </c>
      <c r="C1364" s="87" t="s">
        <v>8767</v>
      </c>
      <c r="D1364" s="150">
        <v>3969.36</v>
      </c>
      <c r="E1364" s="150">
        <v>-1532.94</v>
      </c>
      <c r="F1364" s="150">
        <v>2436.42</v>
      </c>
      <c r="G1364" s="150">
        <v>-25.92</v>
      </c>
      <c r="H1364" s="151">
        <v>42461</v>
      </c>
      <c r="I1364" s="87">
        <v>0</v>
      </c>
      <c r="J1364" s="87" t="s">
        <v>866</v>
      </c>
      <c r="K1364" s="87" t="s">
        <v>3672</v>
      </c>
      <c r="L1364" s="87" t="s">
        <v>3917</v>
      </c>
      <c r="M1364" s="56" t="s">
        <v>6618</v>
      </c>
      <c r="N1364" s="87" t="s">
        <v>124</v>
      </c>
      <c r="O1364" s="56" t="s">
        <v>8768</v>
      </c>
      <c r="P1364" s="87">
        <v>2016</v>
      </c>
      <c r="Q1364" s="87">
        <v>2160949</v>
      </c>
      <c r="R1364" s="87" t="s">
        <v>3680</v>
      </c>
    </row>
    <row r="1365" spans="1:18">
      <c r="A1365" s="87" t="s">
        <v>8769</v>
      </c>
      <c r="B1365" s="87" t="s">
        <v>650</v>
      </c>
      <c r="C1365" s="87" t="s">
        <v>8576</v>
      </c>
      <c r="D1365" s="150">
        <v>2457.6</v>
      </c>
      <c r="E1365" s="150">
        <v>-980.05</v>
      </c>
      <c r="F1365" s="150">
        <v>1477.55</v>
      </c>
      <c r="G1365" s="150">
        <v>-15.89</v>
      </c>
      <c r="H1365" s="151">
        <v>42461</v>
      </c>
      <c r="I1365" s="87">
        <v>0</v>
      </c>
      <c r="J1365" s="87" t="s">
        <v>1424</v>
      </c>
      <c r="K1365" s="87" t="s">
        <v>3672</v>
      </c>
      <c r="L1365" s="87" t="s">
        <v>3757</v>
      </c>
      <c r="M1365" s="56" t="s">
        <v>5702</v>
      </c>
      <c r="N1365" s="87" t="s">
        <v>176</v>
      </c>
      <c r="O1365" s="56" t="s">
        <v>8577</v>
      </c>
      <c r="P1365" s="87">
        <v>2016</v>
      </c>
      <c r="Q1365" s="87">
        <v>2165010145</v>
      </c>
      <c r="R1365" s="87" t="s">
        <v>3680</v>
      </c>
    </row>
    <row r="1366" spans="1:18">
      <c r="A1366" s="87" t="s">
        <v>8777</v>
      </c>
      <c r="B1366" s="87" t="s">
        <v>8778</v>
      </c>
      <c r="C1366" s="87" t="s">
        <v>8779</v>
      </c>
      <c r="D1366" s="150">
        <v>8532</v>
      </c>
      <c r="E1366" s="150">
        <v>-3386.78</v>
      </c>
      <c r="F1366" s="150">
        <v>5145.22</v>
      </c>
      <c r="G1366" s="150">
        <v>-55.33</v>
      </c>
      <c r="H1366" s="151">
        <v>42461</v>
      </c>
      <c r="I1366" s="87">
        <v>0</v>
      </c>
      <c r="J1366" s="87" t="s">
        <v>866</v>
      </c>
      <c r="K1366" s="87" t="s">
        <v>3672</v>
      </c>
      <c r="L1366" s="87" t="s">
        <v>3917</v>
      </c>
      <c r="M1366" s="56" t="s">
        <v>6618</v>
      </c>
      <c r="N1366" s="87" t="s">
        <v>124</v>
      </c>
      <c r="O1366" s="56" t="s">
        <v>8780</v>
      </c>
      <c r="P1366" s="87">
        <v>2010</v>
      </c>
      <c r="Q1366" s="87">
        <v>2161062</v>
      </c>
      <c r="R1366" s="87" t="s">
        <v>3676</v>
      </c>
    </row>
    <row r="1367" spans="1:18">
      <c r="A1367" s="87" t="s">
        <v>2199</v>
      </c>
      <c r="B1367" s="87" t="s">
        <v>4923</v>
      </c>
      <c r="C1367" s="87" t="s">
        <v>4924</v>
      </c>
      <c r="D1367" s="150">
        <v>9906</v>
      </c>
      <c r="E1367" s="150">
        <v>-4046.06</v>
      </c>
      <c r="F1367" s="150">
        <v>5859.94</v>
      </c>
      <c r="G1367" s="150">
        <v>-63.69</v>
      </c>
      <c r="H1367" s="151">
        <v>42430</v>
      </c>
      <c r="I1367" s="87">
        <v>0</v>
      </c>
      <c r="J1367" s="87" t="s">
        <v>1373</v>
      </c>
      <c r="K1367" s="87" t="s">
        <v>3672</v>
      </c>
      <c r="L1367" s="87" t="s">
        <v>3892</v>
      </c>
      <c r="M1367" s="56" t="s">
        <v>4752</v>
      </c>
      <c r="N1367" s="87" t="s">
        <v>156</v>
      </c>
      <c r="O1367" s="56" t="s">
        <v>4925</v>
      </c>
      <c r="P1367" s="87">
        <v>2015</v>
      </c>
      <c r="Q1367" s="87" t="s">
        <v>4926</v>
      </c>
      <c r="R1367" s="87" t="s">
        <v>3780</v>
      </c>
    </row>
    <row r="1368" spans="1:18">
      <c r="A1368" s="87" t="s">
        <v>2152</v>
      </c>
      <c r="B1368" s="87" t="s">
        <v>5233</v>
      </c>
      <c r="C1368" s="87" t="s">
        <v>5234</v>
      </c>
      <c r="D1368" s="150">
        <v>9843.6</v>
      </c>
      <c r="E1368" s="150">
        <v>-4019.54</v>
      </c>
      <c r="F1368" s="150">
        <v>5824.06</v>
      </c>
      <c r="G1368" s="150">
        <v>-63.3</v>
      </c>
      <c r="H1368" s="151">
        <v>42430</v>
      </c>
      <c r="I1368" s="87">
        <v>0</v>
      </c>
      <c r="J1368" s="87" t="s">
        <v>1373</v>
      </c>
      <c r="K1368" s="87" t="s">
        <v>3672</v>
      </c>
      <c r="L1368" s="87" t="s">
        <v>3892</v>
      </c>
      <c r="M1368" s="56" t="s">
        <v>4752</v>
      </c>
      <c r="N1368" s="87" t="s">
        <v>156</v>
      </c>
      <c r="O1368" s="56" t="s">
        <v>5235</v>
      </c>
      <c r="P1368" s="87">
        <v>2015</v>
      </c>
      <c r="Q1368" s="87" t="s">
        <v>5236</v>
      </c>
      <c r="R1368" s="87" t="s">
        <v>3780</v>
      </c>
    </row>
    <row r="1369" spans="1:18">
      <c r="A1369" s="87" t="s">
        <v>6620</v>
      </c>
      <c r="B1369" s="87" t="s">
        <v>6621</v>
      </c>
      <c r="C1369" s="87" t="s">
        <v>3775</v>
      </c>
      <c r="D1369" s="150">
        <v>11830.69</v>
      </c>
      <c r="E1369" s="150">
        <v>-4833.5</v>
      </c>
      <c r="F1369" s="150">
        <v>6997.19</v>
      </c>
      <c r="G1369" s="150">
        <v>-76.06</v>
      </c>
      <c r="H1369" s="151">
        <v>42430</v>
      </c>
      <c r="I1369" s="87">
        <v>0</v>
      </c>
      <c r="J1369" s="87" t="s">
        <v>1373</v>
      </c>
      <c r="K1369" s="87" t="s">
        <v>3672</v>
      </c>
      <c r="L1369" s="87" t="s">
        <v>3892</v>
      </c>
      <c r="M1369" s="56" t="s">
        <v>4752</v>
      </c>
      <c r="N1369" s="87" t="s">
        <v>156</v>
      </c>
      <c r="O1369" s="56" t="s">
        <v>6622</v>
      </c>
      <c r="P1369" s="87">
        <v>2015</v>
      </c>
      <c r="Q1369" s="87">
        <v>152213.15221500001</v>
      </c>
      <c r="R1369" s="87" t="s">
        <v>3780</v>
      </c>
    </row>
    <row r="1370" spans="1:18">
      <c r="A1370" s="87" t="s">
        <v>6749</v>
      </c>
      <c r="B1370" s="87" t="s">
        <v>6750</v>
      </c>
      <c r="C1370" s="87" t="s">
        <v>6751</v>
      </c>
      <c r="D1370" s="150">
        <v>11193.12</v>
      </c>
      <c r="E1370" s="150">
        <v>-4572.3</v>
      </c>
      <c r="F1370" s="150">
        <v>6620.82</v>
      </c>
      <c r="G1370" s="150">
        <v>-71.97</v>
      </c>
      <c r="H1370" s="151">
        <v>42430</v>
      </c>
      <c r="I1370" s="87">
        <v>0</v>
      </c>
      <c r="J1370" s="87" t="s">
        <v>944</v>
      </c>
      <c r="K1370" s="87" t="s">
        <v>3672</v>
      </c>
      <c r="L1370" s="87" t="s">
        <v>3962</v>
      </c>
      <c r="M1370" s="56" t="s">
        <v>5629</v>
      </c>
      <c r="N1370" s="87" t="s">
        <v>27</v>
      </c>
      <c r="O1370" s="56" t="s">
        <v>4992</v>
      </c>
      <c r="P1370" s="87">
        <v>2015</v>
      </c>
      <c r="Q1370" s="87" t="s">
        <v>6752</v>
      </c>
      <c r="R1370" s="87" t="s">
        <v>3680</v>
      </c>
    </row>
    <row r="1371" spans="1:18">
      <c r="A1371" s="87" t="s">
        <v>2640</v>
      </c>
      <c r="B1371" s="87" t="s">
        <v>2641</v>
      </c>
      <c r="C1371" s="87" t="s">
        <v>8786</v>
      </c>
      <c r="D1371" s="150">
        <v>2239.8000000000002</v>
      </c>
      <c r="E1371" s="150">
        <v>-946.63</v>
      </c>
      <c r="F1371" s="150">
        <v>1293.17</v>
      </c>
      <c r="G1371" s="150">
        <v>-14.21</v>
      </c>
      <c r="H1371" s="151">
        <v>42401</v>
      </c>
      <c r="I1371" s="87">
        <v>0</v>
      </c>
      <c r="J1371" s="87" t="s">
        <v>8129</v>
      </c>
      <c r="K1371" s="87" t="s">
        <v>3672</v>
      </c>
      <c r="L1371" s="87" t="s">
        <v>8787</v>
      </c>
      <c r="M1371" s="56" t="s">
        <v>5348</v>
      </c>
      <c r="N1371" s="87" t="s">
        <v>18</v>
      </c>
      <c r="O1371" s="56" t="s">
        <v>8788</v>
      </c>
      <c r="P1371" s="87">
        <v>2015</v>
      </c>
      <c r="Q1371" s="87">
        <v>156731</v>
      </c>
      <c r="R1371" s="87" t="s">
        <v>3680</v>
      </c>
    </row>
    <row r="1372" spans="1:18">
      <c r="A1372" s="87" t="s">
        <v>1607</v>
      </c>
      <c r="B1372" s="87" t="s">
        <v>1608</v>
      </c>
      <c r="C1372" s="87" t="s">
        <v>6563</v>
      </c>
      <c r="D1372" s="150">
        <v>214160.4</v>
      </c>
      <c r="E1372" s="150">
        <v>-133386.21</v>
      </c>
      <c r="F1372" s="150">
        <v>80774.19</v>
      </c>
      <c r="G1372" s="150">
        <v>-1923.19</v>
      </c>
      <c r="H1372" s="151">
        <v>42370</v>
      </c>
      <c r="I1372" s="87">
        <v>0</v>
      </c>
      <c r="J1372" s="87" t="s">
        <v>1610</v>
      </c>
      <c r="K1372" s="87" t="s">
        <v>3672</v>
      </c>
      <c r="L1372" s="87" t="s">
        <v>3920</v>
      </c>
      <c r="M1372" s="56" t="s">
        <v>6419</v>
      </c>
      <c r="N1372" s="87" t="s">
        <v>166</v>
      </c>
      <c r="O1372" s="56" t="s">
        <v>6564</v>
      </c>
      <c r="P1372" s="87">
        <v>2015</v>
      </c>
      <c r="Q1372" s="87">
        <v>150532</v>
      </c>
      <c r="R1372" s="87" t="s">
        <v>3680</v>
      </c>
    </row>
    <row r="1373" spans="1:18">
      <c r="A1373" s="87" t="s">
        <v>6639</v>
      </c>
      <c r="B1373" s="87" t="s">
        <v>6640</v>
      </c>
      <c r="C1373" s="87" t="s">
        <v>6641</v>
      </c>
      <c r="D1373" s="150">
        <v>18437.09</v>
      </c>
      <c r="E1373" s="150">
        <v>-7957.04</v>
      </c>
      <c r="F1373" s="150">
        <v>10480.049999999999</v>
      </c>
      <c r="G1373" s="150">
        <v>-116.44</v>
      </c>
      <c r="H1373" s="151">
        <v>42370</v>
      </c>
      <c r="I1373" s="87">
        <v>0</v>
      </c>
      <c r="J1373" s="87" t="s">
        <v>1198</v>
      </c>
      <c r="K1373" s="87" t="s">
        <v>3672</v>
      </c>
      <c r="L1373" s="87" t="s">
        <v>3966</v>
      </c>
      <c r="M1373" s="56" t="s">
        <v>6642</v>
      </c>
      <c r="N1373" s="87" t="s">
        <v>163</v>
      </c>
      <c r="O1373" s="56" t="s">
        <v>4992</v>
      </c>
      <c r="P1373" s="87">
        <v>2014</v>
      </c>
      <c r="Q1373" s="87">
        <v>20144007.400800001</v>
      </c>
      <c r="R1373" s="87" t="s">
        <v>3680</v>
      </c>
    </row>
    <row r="1374" spans="1:18">
      <c r="A1374" s="87" t="s">
        <v>8781</v>
      </c>
      <c r="B1374" s="87" t="s">
        <v>8782</v>
      </c>
      <c r="C1374" s="87" t="s">
        <v>8783</v>
      </c>
      <c r="D1374" s="150">
        <v>22310.84</v>
      </c>
      <c r="E1374" s="150">
        <v>-9547.39</v>
      </c>
      <c r="F1374" s="150">
        <v>12763.45</v>
      </c>
      <c r="G1374" s="150">
        <v>-141.82</v>
      </c>
      <c r="H1374" s="151">
        <v>42370</v>
      </c>
      <c r="I1374" s="87">
        <v>0</v>
      </c>
      <c r="J1374" s="87" t="s">
        <v>1253</v>
      </c>
      <c r="K1374" s="87" t="s">
        <v>3672</v>
      </c>
      <c r="L1374" s="87" t="s">
        <v>3750</v>
      </c>
      <c r="M1374" s="56" t="s">
        <v>4803</v>
      </c>
      <c r="N1374" s="87" t="s">
        <v>177</v>
      </c>
      <c r="O1374" s="56" t="s">
        <v>8784</v>
      </c>
      <c r="P1374" s="87">
        <v>2015</v>
      </c>
      <c r="Q1374" s="87" t="s">
        <v>8785</v>
      </c>
      <c r="R1374" s="87" t="s">
        <v>3680</v>
      </c>
    </row>
    <row r="1375" spans="1:18">
      <c r="A1375" s="87" t="s">
        <v>2453</v>
      </c>
      <c r="B1375" s="87" t="s">
        <v>2454</v>
      </c>
      <c r="C1375" s="87" t="s">
        <v>4859</v>
      </c>
      <c r="D1375" s="150">
        <v>11880</v>
      </c>
      <c r="E1375" s="150">
        <v>-5130.45</v>
      </c>
      <c r="F1375" s="150">
        <v>6749.55</v>
      </c>
      <c r="G1375" s="150">
        <v>-74.989999999999995</v>
      </c>
      <c r="H1375" s="151">
        <v>42370</v>
      </c>
      <c r="I1375" s="87">
        <v>0</v>
      </c>
      <c r="J1375" s="87" t="s">
        <v>580</v>
      </c>
      <c r="K1375" s="87" t="s">
        <v>3672</v>
      </c>
      <c r="L1375" s="87" t="s">
        <v>4162</v>
      </c>
      <c r="M1375" s="56" t="s">
        <v>4803</v>
      </c>
      <c r="N1375" s="87" t="s">
        <v>36</v>
      </c>
      <c r="O1375" s="56" t="s">
        <v>8789</v>
      </c>
      <c r="P1375" s="87">
        <v>2015</v>
      </c>
      <c r="Q1375" s="87">
        <v>20151716</v>
      </c>
      <c r="R1375" s="87" t="s">
        <v>3680</v>
      </c>
    </row>
    <row r="1376" spans="1:18">
      <c r="A1376" s="87" t="s">
        <v>8790</v>
      </c>
      <c r="B1376" s="87" t="s">
        <v>8791</v>
      </c>
      <c r="C1376" s="87" t="s">
        <v>8792</v>
      </c>
      <c r="D1376" s="150">
        <v>10697.76</v>
      </c>
      <c r="E1376" s="150">
        <v>-4616.01</v>
      </c>
      <c r="F1376" s="150">
        <v>6081.75</v>
      </c>
      <c r="G1376" s="150">
        <v>-67.569999999999993</v>
      </c>
      <c r="H1376" s="151">
        <v>42370</v>
      </c>
      <c r="I1376" s="87">
        <v>0</v>
      </c>
      <c r="J1376" s="87" t="s">
        <v>1253</v>
      </c>
      <c r="K1376" s="87" t="s">
        <v>3672</v>
      </c>
      <c r="L1376" s="87" t="s">
        <v>3750</v>
      </c>
      <c r="M1376" s="56" t="s">
        <v>4803</v>
      </c>
      <c r="N1376" s="87" t="s">
        <v>177</v>
      </c>
      <c r="O1376" s="56" t="s">
        <v>6706</v>
      </c>
      <c r="P1376" s="87">
        <v>2015</v>
      </c>
      <c r="Q1376" s="87">
        <v>20151790</v>
      </c>
      <c r="R1376" s="87" t="s">
        <v>3680</v>
      </c>
    </row>
    <row r="1377" spans="1:18">
      <c r="A1377" s="87" t="s">
        <v>8796</v>
      </c>
      <c r="B1377" s="87" t="s">
        <v>8797</v>
      </c>
      <c r="C1377" s="87" t="s">
        <v>8798</v>
      </c>
      <c r="D1377" s="150">
        <v>213210</v>
      </c>
      <c r="E1377" s="150">
        <v>-132628.17000000001</v>
      </c>
      <c r="F1377" s="150">
        <v>80581.83</v>
      </c>
      <c r="G1377" s="150">
        <v>-1918.61</v>
      </c>
      <c r="H1377" s="151">
        <v>42370</v>
      </c>
      <c r="I1377" s="87">
        <v>0</v>
      </c>
      <c r="J1377" s="87" t="s">
        <v>315</v>
      </c>
      <c r="K1377" s="87" t="s">
        <v>3672</v>
      </c>
      <c r="L1377" s="87" t="s">
        <v>7984</v>
      </c>
      <c r="M1377" s="56" t="s">
        <v>6419</v>
      </c>
      <c r="N1377" s="87" t="s">
        <v>29</v>
      </c>
      <c r="O1377" s="56" t="s">
        <v>8799</v>
      </c>
      <c r="P1377" s="87">
        <v>2015</v>
      </c>
      <c r="Q1377" s="87">
        <v>150601</v>
      </c>
      <c r="R1377" s="87" t="s">
        <v>3680</v>
      </c>
    </row>
    <row r="1378" spans="1:18">
      <c r="A1378" s="87" t="s">
        <v>8800</v>
      </c>
      <c r="B1378" s="87" t="s">
        <v>784</v>
      </c>
      <c r="C1378" s="87" t="s">
        <v>8801</v>
      </c>
      <c r="D1378" s="150">
        <v>93996</v>
      </c>
      <c r="E1378" s="150">
        <v>-40532.85</v>
      </c>
      <c r="F1378" s="150">
        <v>53463.15</v>
      </c>
      <c r="G1378" s="150">
        <v>-594.03</v>
      </c>
      <c r="H1378" s="151">
        <v>42370</v>
      </c>
      <c r="I1378" s="87">
        <v>0</v>
      </c>
      <c r="J1378" s="87" t="s">
        <v>315</v>
      </c>
      <c r="K1378" s="87" t="s">
        <v>3672</v>
      </c>
      <c r="L1378" s="87" t="s">
        <v>7984</v>
      </c>
      <c r="M1378" s="56" t="s">
        <v>4803</v>
      </c>
      <c r="N1378" s="87" t="s">
        <v>29</v>
      </c>
      <c r="O1378" s="56" t="s">
        <v>8802</v>
      </c>
      <c r="P1378" s="87">
        <v>2015</v>
      </c>
      <c r="Q1378" s="87">
        <v>20151597</v>
      </c>
      <c r="R1378" s="87" t="s">
        <v>4559</v>
      </c>
    </row>
    <row r="1379" spans="1:18">
      <c r="A1379" s="87" t="s">
        <v>8803</v>
      </c>
      <c r="B1379" s="87" t="s">
        <v>8804</v>
      </c>
      <c r="C1379" s="87" t="s">
        <v>8805</v>
      </c>
      <c r="D1379" s="150">
        <v>2086.96</v>
      </c>
      <c r="E1379" s="150">
        <v>-900.02</v>
      </c>
      <c r="F1379" s="150">
        <v>1186.94</v>
      </c>
      <c r="G1379" s="150">
        <v>-13.19</v>
      </c>
      <c r="H1379" s="151">
        <v>42370</v>
      </c>
      <c r="I1379" s="87">
        <v>0</v>
      </c>
      <c r="J1379" s="87" t="s">
        <v>315</v>
      </c>
      <c r="K1379" s="87" t="s">
        <v>3672</v>
      </c>
      <c r="L1379" s="87" t="s">
        <v>7984</v>
      </c>
      <c r="M1379" s="56" t="s">
        <v>5214</v>
      </c>
      <c r="N1379" s="87" t="s">
        <v>29</v>
      </c>
      <c r="O1379" s="56" t="s">
        <v>8806</v>
      </c>
      <c r="P1379" s="87">
        <v>2015</v>
      </c>
      <c r="Q1379" s="87">
        <v>611031</v>
      </c>
      <c r="R1379" s="87" t="s">
        <v>3680</v>
      </c>
    </row>
    <row r="1380" spans="1:18">
      <c r="A1380" s="87" t="s">
        <v>6422</v>
      </c>
      <c r="B1380" s="87" t="s">
        <v>6423</v>
      </c>
      <c r="C1380" s="87" t="s">
        <v>6424</v>
      </c>
      <c r="D1380" s="150">
        <v>1866.48</v>
      </c>
      <c r="E1380" s="150">
        <v>-848.16</v>
      </c>
      <c r="F1380" s="150">
        <v>1018.32</v>
      </c>
      <c r="G1380" s="150">
        <v>-11.57</v>
      </c>
      <c r="H1380" s="151">
        <v>42309</v>
      </c>
      <c r="I1380" s="87">
        <v>0</v>
      </c>
      <c r="J1380" s="87" t="s">
        <v>6425</v>
      </c>
      <c r="K1380" s="87" t="s">
        <v>3672</v>
      </c>
      <c r="L1380" s="87" t="s">
        <v>6426</v>
      </c>
      <c r="M1380" s="56" t="s">
        <v>4782</v>
      </c>
      <c r="N1380" s="87" t="s">
        <v>112</v>
      </c>
      <c r="O1380" s="56" t="s">
        <v>6427</v>
      </c>
      <c r="P1380" s="87">
        <v>2015</v>
      </c>
      <c r="Q1380" s="87">
        <v>111502608</v>
      </c>
      <c r="R1380" s="87" t="s">
        <v>4364</v>
      </c>
    </row>
    <row r="1381" spans="1:18">
      <c r="A1381" s="87" t="s">
        <v>6574</v>
      </c>
      <c r="B1381" s="87" t="s">
        <v>6575</v>
      </c>
      <c r="C1381" s="87" t="s">
        <v>6576</v>
      </c>
      <c r="D1381" s="150">
        <v>2269.09</v>
      </c>
      <c r="E1381" s="150">
        <v>-1034.8900000000001</v>
      </c>
      <c r="F1381" s="150">
        <v>1234.2</v>
      </c>
      <c r="G1381" s="150">
        <v>-14.02</v>
      </c>
      <c r="H1381" s="151">
        <v>42309</v>
      </c>
      <c r="I1381" s="87">
        <v>0</v>
      </c>
      <c r="J1381" s="87" t="s">
        <v>944</v>
      </c>
      <c r="K1381" s="87" t="s">
        <v>3672</v>
      </c>
      <c r="L1381" s="87" t="s">
        <v>3962</v>
      </c>
      <c r="M1381" s="56" t="s">
        <v>5629</v>
      </c>
      <c r="N1381" s="87" t="s">
        <v>27</v>
      </c>
      <c r="O1381" s="56" t="s">
        <v>6577</v>
      </c>
      <c r="P1381" s="87">
        <v>2015</v>
      </c>
      <c r="Q1381" s="87" t="s">
        <v>6578</v>
      </c>
      <c r="R1381" s="87" t="s">
        <v>3680</v>
      </c>
    </row>
    <row r="1382" spans="1:18">
      <c r="A1382" s="87" t="s">
        <v>6600</v>
      </c>
      <c r="B1382" s="87" t="s">
        <v>6575</v>
      </c>
      <c r="C1382" s="87" t="s">
        <v>6576</v>
      </c>
      <c r="D1382" s="150">
        <v>2269.09</v>
      </c>
      <c r="E1382" s="150">
        <v>-1034.8900000000001</v>
      </c>
      <c r="F1382" s="150">
        <v>1234.2</v>
      </c>
      <c r="G1382" s="150">
        <v>-14.02</v>
      </c>
      <c r="H1382" s="151">
        <v>42309</v>
      </c>
      <c r="I1382" s="87">
        <v>0</v>
      </c>
      <c r="J1382" s="87" t="s">
        <v>944</v>
      </c>
      <c r="K1382" s="87" t="s">
        <v>3672</v>
      </c>
      <c r="L1382" s="87" t="s">
        <v>3962</v>
      </c>
      <c r="M1382" s="56" t="s">
        <v>5629</v>
      </c>
      <c r="N1382" s="87" t="s">
        <v>27</v>
      </c>
      <c r="O1382" s="56" t="s">
        <v>6601</v>
      </c>
      <c r="P1382" s="87">
        <v>2015</v>
      </c>
      <c r="Q1382" s="87" t="s">
        <v>6578</v>
      </c>
      <c r="R1382" s="87" t="s">
        <v>3680</v>
      </c>
    </row>
    <row r="1383" spans="1:18">
      <c r="A1383" s="87" t="s">
        <v>6602</v>
      </c>
      <c r="B1383" s="87" t="s">
        <v>6575</v>
      </c>
      <c r="C1383" s="87" t="s">
        <v>6576</v>
      </c>
      <c r="D1383" s="150">
        <v>2269.09</v>
      </c>
      <c r="E1383" s="150">
        <v>-1034.8900000000001</v>
      </c>
      <c r="F1383" s="150">
        <v>1234.2</v>
      </c>
      <c r="G1383" s="150">
        <v>-14.02</v>
      </c>
      <c r="H1383" s="151">
        <v>42309</v>
      </c>
      <c r="I1383" s="87">
        <v>0</v>
      </c>
      <c r="J1383" s="87" t="s">
        <v>944</v>
      </c>
      <c r="K1383" s="87" t="s">
        <v>3672</v>
      </c>
      <c r="L1383" s="87" t="s">
        <v>3962</v>
      </c>
      <c r="M1383" s="56" t="s">
        <v>5629</v>
      </c>
      <c r="N1383" s="87" t="s">
        <v>27</v>
      </c>
      <c r="O1383" s="56" t="s">
        <v>6601</v>
      </c>
      <c r="P1383" s="87">
        <v>2015</v>
      </c>
      <c r="Q1383" s="87" t="s">
        <v>6578</v>
      </c>
      <c r="R1383" s="87" t="s">
        <v>3680</v>
      </c>
    </row>
    <row r="1384" spans="1:18">
      <c r="A1384" s="87" t="s">
        <v>6603</v>
      </c>
      <c r="B1384" s="87" t="s">
        <v>6575</v>
      </c>
      <c r="C1384" s="87" t="s">
        <v>6576</v>
      </c>
      <c r="D1384" s="150">
        <v>2269.1</v>
      </c>
      <c r="E1384" s="150">
        <v>-1034.9000000000001</v>
      </c>
      <c r="F1384" s="150">
        <v>1234.2</v>
      </c>
      <c r="G1384" s="150">
        <v>-14.02</v>
      </c>
      <c r="H1384" s="151">
        <v>42309</v>
      </c>
      <c r="I1384" s="87">
        <v>0</v>
      </c>
      <c r="J1384" s="87" t="s">
        <v>944</v>
      </c>
      <c r="K1384" s="87" t="s">
        <v>3672</v>
      </c>
      <c r="L1384" s="87" t="s">
        <v>3962</v>
      </c>
      <c r="M1384" s="56" t="s">
        <v>5629</v>
      </c>
      <c r="N1384" s="87" t="s">
        <v>27</v>
      </c>
      <c r="O1384" s="56" t="s">
        <v>6601</v>
      </c>
      <c r="P1384" s="87">
        <v>2015</v>
      </c>
      <c r="Q1384" s="87" t="s">
        <v>6578</v>
      </c>
      <c r="R1384" s="87" t="s">
        <v>3680</v>
      </c>
    </row>
    <row r="1385" spans="1:18">
      <c r="A1385" s="87" t="s">
        <v>6604</v>
      </c>
      <c r="B1385" s="87" t="s">
        <v>6605</v>
      </c>
      <c r="C1385" s="87" t="s">
        <v>6606</v>
      </c>
      <c r="D1385" s="150">
        <v>2099.8200000000002</v>
      </c>
      <c r="E1385" s="150">
        <v>-961.37</v>
      </c>
      <c r="F1385" s="150">
        <v>1138.45</v>
      </c>
      <c r="G1385" s="150">
        <v>-12.94</v>
      </c>
      <c r="H1385" s="151">
        <v>42309</v>
      </c>
      <c r="I1385" s="87">
        <v>0</v>
      </c>
      <c r="J1385" s="87" t="s">
        <v>944</v>
      </c>
      <c r="K1385" s="87" t="s">
        <v>3672</v>
      </c>
      <c r="L1385" s="87" t="s">
        <v>3962</v>
      </c>
      <c r="M1385" s="56" t="s">
        <v>6607</v>
      </c>
      <c r="N1385" s="87" t="s">
        <v>27</v>
      </c>
      <c r="O1385" s="56" t="s">
        <v>6608</v>
      </c>
      <c r="P1385" s="87">
        <v>2015</v>
      </c>
      <c r="Q1385" s="87" t="s">
        <v>6609</v>
      </c>
      <c r="R1385" s="87" t="s">
        <v>4359</v>
      </c>
    </row>
    <row r="1386" spans="1:18">
      <c r="A1386" s="87" t="s">
        <v>1451</v>
      </c>
      <c r="B1386" s="87" t="s">
        <v>884</v>
      </c>
      <c r="C1386" s="87" t="s">
        <v>6670</v>
      </c>
      <c r="D1386" s="150">
        <v>2520</v>
      </c>
      <c r="E1386" s="150">
        <v>-1153.7</v>
      </c>
      <c r="F1386" s="150">
        <v>1366.3</v>
      </c>
      <c r="G1386" s="150">
        <v>-15.53</v>
      </c>
      <c r="H1386" s="151">
        <v>42309</v>
      </c>
      <c r="I1386" s="87">
        <v>0</v>
      </c>
      <c r="J1386" s="87" t="s">
        <v>435</v>
      </c>
      <c r="K1386" s="87" t="s">
        <v>3672</v>
      </c>
      <c r="L1386" s="87" t="s">
        <v>3754</v>
      </c>
      <c r="M1386" s="56" t="s">
        <v>4782</v>
      </c>
      <c r="N1386" s="87" t="s">
        <v>100</v>
      </c>
      <c r="O1386" s="56" t="s">
        <v>4872</v>
      </c>
      <c r="P1386" s="87">
        <v>2015</v>
      </c>
      <c r="Q1386" s="87">
        <v>111502618</v>
      </c>
      <c r="R1386" s="87" t="s">
        <v>4364</v>
      </c>
    </row>
    <row r="1387" spans="1:18">
      <c r="A1387" s="87" t="s">
        <v>8770</v>
      </c>
      <c r="B1387" s="87" t="s">
        <v>6605</v>
      </c>
      <c r="C1387" s="87" t="s">
        <v>8771</v>
      </c>
      <c r="D1387" s="150">
        <v>2109</v>
      </c>
      <c r="E1387" s="150">
        <v>-964.3</v>
      </c>
      <c r="F1387" s="150">
        <v>1144.7</v>
      </c>
      <c r="G1387" s="150">
        <v>-13.01</v>
      </c>
      <c r="H1387" s="151">
        <v>42309</v>
      </c>
      <c r="I1387" s="87">
        <v>0</v>
      </c>
      <c r="J1387" s="87" t="s">
        <v>377</v>
      </c>
      <c r="K1387" s="87" t="s">
        <v>3672</v>
      </c>
      <c r="L1387" s="87"/>
      <c r="M1387" s="56" t="s">
        <v>6607</v>
      </c>
      <c r="N1387" s="87" t="s">
        <v>53</v>
      </c>
      <c r="O1387" s="56" t="s">
        <v>8772</v>
      </c>
      <c r="P1387" s="87">
        <v>2015</v>
      </c>
      <c r="Q1387" s="87" t="s">
        <v>8773</v>
      </c>
      <c r="R1387" s="87" t="s">
        <v>4359</v>
      </c>
    </row>
    <row r="1388" spans="1:18">
      <c r="A1388" s="87" t="s">
        <v>8774</v>
      </c>
      <c r="B1388" s="87" t="s">
        <v>6605</v>
      </c>
      <c r="C1388" s="87" t="s">
        <v>8771</v>
      </c>
      <c r="D1388" s="150">
        <v>2109</v>
      </c>
      <c r="E1388" s="150">
        <v>-964.3</v>
      </c>
      <c r="F1388" s="150">
        <v>1144.7</v>
      </c>
      <c r="G1388" s="150">
        <v>-13.01</v>
      </c>
      <c r="H1388" s="151">
        <v>42309</v>
      </c>
      <c r="I1388" s="87">
        <v>0</v>
      </c>
      <c r="J1388" s="87" t="s">
        <v>377</v>
      </c>
      <c r="K1388" s="87" t="s">
        <v>3672</v>
      </c>
      <c r="L1388" s="87" t="s">
        <v>8467</v>
      </c>
      <c r="M1388" s="56" t="s">
        <v>6607</v>
      </c>
      <c r="N1388" s="87" t="s">
        <v>53</v>
      </c>
      <c r="O1388" s="56" t="s">
        <v>8772</v>
      </c>
      <c r="P1388" s="87">
        <v>2015</v>
      </c>
      <c r="Q1388" s="87" t="s">
        <v>8773</v>
      </c>
      <c r="R1388" s="87" t="s">
        <v>4359</v>
      </c>
    </row>
    <row r="1389" spans="1:18">
      <c r="A1389" s="87" t="s">
        <v>8775</v>
      </c>
      <c r="B1389" s="87" t="s">
        <v>8776</v>
      </c>
      <c r="C1389" s="87"/>
      <c r="D1389" s="150">
        <v>11940</v>
      </c>
      <c r="E1389" s="150">
        <v>-5423.01</v>
      </c>
      <c r="F1389" s="150">
        <v>6516.99</v>
      </c>
      <c r="G1389" s="150">
        <v>-74.06</v>
      </c>
      <c r="H1389" s="151">
        <v>42309</v>
      </c>
      <c r="I1389" s="87">
        <v>0</v>
      </c>
      <c r="J1389" s="87" t="s">
        <v>319</v>
      </c>
      <c r="K1389" s="87" t="s">
        <v>3672</v>
      </c>
      <c r="L1389" s="87" t="s">
        <v>8055</v>
      </c>
      <c r="M1389" s="56" t="s">
        <v>4803</v>
      </c>
      <c r="N1389" s="87" t="s">
        <v>52</v>
      </c>
      <c r="O1389" s="56"/>
      <c r="P1389" s="87">
        <v>2015</v>
      </c>
      <c r="Q1389" s="87">
        <v>20151609</v>
      </c>
      <c r="R1389" s="87" t="s">
        <v>4359</v>
      </c>
    </row>
    <row r="1390" spans="1:18">
      <c r="A1390" s="87" t="s">
        <v>4823</v>
      </c>
      <c r="B1390" s="87" t="s">
        <v>4824</v>
      </c>
      <c r="C1390" s="87" t="s">
        <v>4825</v>
      </c>
      <c r="D1390" s="150">
        <v>7762.58</v>
      </c>
      <c r="E1390" s="150">
        <v>-5186.4399999999996</v>
      </c>
      <c r="F1390" s="150">
        <v>2576.14</v>
      </c>
      <c r="G1390" s="150">
        <v>-66.06</v>
      </c>
      <c r="H1390" s="151">
        <v>42278</v>
      </c>
      <c r="I1390" s="87">
        <v>0</v>
      </c>
      <c r="J1390" s="87" t="s">
        <v>387</v>
      </c>
      <c r="K1390" s="87" t="s">
        <v>3672</v>
      </c>
      <c r="L1390" s="87" t="s">
        <v>3884</v>
      </c>
      <c r="M1390" s="56" t="s">
        <v>4752</v>
      </c>
      <c r="N1390" s="87" t="s">
        <v>61</v>
      </c>
      <c r="O1390" s="56" t="s">
        <v>4826</v>
      </c>
      <c r="P1390" s="87">
        <v>2014</v>
      </c>
      <c r="Q1390" s="87" t="s">
        <v>4827</v>
      </c>
      <c r="R1390" s="87" t="s">
        <v>3780</v>
      </c>
    </row>
    <row r="1391" spans="1:18">
      <c r="A1391" s="87" t="s">
        <v>6556</v>
      </c>
      <c r="B1391" s="87" t="s">
        <v>6018</v>
      </c>
      <c r="C1391" s="87" t="s">
        <v>6019</v>
      </c>
      <c r="D1391" s="150">
        <v>2559.16</v>
      </c>
      <c r="E1391" s="150">
        <v>-1195.6199999999999</v>
      </c>
      <c r="F1391" s="150">
        <v>1363.54</v>
      </c>
      <c r="G1391" s="150">
        <v>-15.67</v>
      </c>
      <c r="H1391" s="151">
        <v>42278</v>
      </c>
      <c r="I1391" s="87">
        <v>0</v>
      </c>
      <c r="J1391" s="87" t="s">
        <v>689</v>
      </c>
      <c r="K1391" s="87" t="s">
        <v>3672</v>
      </c>
      <c r="L1391" s="87" t="s">
        <v>3994</v>
      </c>
      <c r="M1391" s="56" t="s">
        <v>5214</v>
      </c>
      <c r="N1391" s="87" t="s">
        <v>28</v>
      </c>
      <c r="O1391" s="56" t="s">
        <v>4905</v>
      </c>
      <c r="P1391" s="87">
        <v>2014</v>
      </c>
      <c r="Q1391" s="87">
        <v>616175</v>
      </c>
      <c r="R1391" s="87" t="s">
        <v>3676</v>
      </c>
    </row>
    <row r="1392" spans="1:18">
      <c r="A1392" s="87" t="s">
        <v>6557</v>
      </c>
      <c r="B1392" s="87" t="s">
        <v>6018</v>
      </c>
      <c r="C1392" s="87" t="s">
        <v>6019</v>
      </c>
      <c r="D1392" s="150">
        <v>2559.16</v>
      </c>
      <c r="E1392" s="150">
        <v>-1195.6199999999999</v>
      </c>
      <c r="F1392" s="150">
        <v>1363.54</v>
      </c>
      <c r="G1392" s="150">
        <v>-15.67</v>
      </c>
      <c r="H1392" s="151">
        <v>42278</v>
      </c>
      <c r="I1392" s="87">
        <v>0</v>
      </c>
      <c r="J1392" s="87" t="s">
        <v>1198</v>
      </c>
      <c r="K1392" s="87" t="s">
        <v>3672</v>
      </c>
      <c r="L1392" s="87" t="s">
        <v>3966</v>
      </c>
      <c r="M1392" s="56" t="s">
        <v>5214</v>
      </c>
      <c r="N1392" s="87" t="s">
        <v>163</v>
      </c>
      <c r="O1392" s="56" t="s">
        <v>4905</v>
      </c>
      <c r="P1392" s="87">
        <v>2014</v>
      </c>
      <c r="Q1392" s="87">
        <v>616172</v>
      </c>
      <c r="R1392" s="87" t="s">
        <v>3676</v>
      </c>
    </row>
    <row r="1393" spans="1:18">
      <c r="A1393" s="87" t="s">
        <v>6558</v>
      </c>
      <c r="B1393" s="87" t="s">
        <v>6018</v>
      </c>
      <c r="C1393" s="87" t="s">
        <v>6019</v>
      </c>
      <c r="D1393" s="150">
        <v>2559.16</v>
      </c>
      <c r="E1393" s="150">
        <v>-1195.6199999999999</v>
      </c>
      <c r="F1393" s="150">
        <v>1363.54</v>
      </c>
      <c r="G1393" s="150">
        <v>-15.67</v>
      </c>
      <c r="H1393" s="151">
        <v>42278</v>
      </c>
      <c r="I1393" s="87">
        <v>0</v>
      </c>
      <c r="J1393" s="87" t="s">
        <v>1198</v>
      </c>
      <c r="K1393" s="87" t="s">
        <v>3672</v>
      </c>
      <c r="L1393" s="87" t="s">
        <v>3966</v>
      </c>
      <c r="M1393" s="56" t="s">
        <v>5214</v>
      </c>
      <c r="N1393" s="87" t="s">
        <v>163</v>
      </c>
      <c r="O1393" s="56" t="s">
        <v>4905</v>
      </c>
      <c r="P1393" s="87">
        <v>2014</v>
      </c>
      <c r="Q1393" s="87">
        <v>616176</v>
      </c>
      <c r="R1393" s="87" t="s">
        <v>3676</v>
      </c>
    </row>
    <row r="1394" spans="1:18">
      <c r="A1394" s="87" t="s">
        <v>6565</v>
      </c>
      <c r="B1394" s="87" t="s">
        <v>6566</v>
      </c>
      <c r="C1394" s="87" t="s">
        <v>6567</v>
      </c>
      <c r="D1394" s="150">
        <v>24421.17</v>
      </c>
      <c r="E1394" s="150">
        <v>-11374.48</v>
      </c>
      <c r="F1394" s="150">
        <v>13046.69</v>
      </c>
      <c r="G1394" s="150">
        <v>-149.96</v>
      </c>
      <c r="H1394" s="151">
        <v>42278</v>
      </c>
      <c r="I1394" s="87">
        <v>0</v>
      </c>
      <c r="J1394" s="87" t="s">
        <v>772</v>
      </c>
      <c r="K1394" s="87" t="s">
        <v>3672</v>
      </c>
      <c r="L1394" s="87" t="s">
        <v>3820</v>
      </c>
      <c r="M1394" s="56" t="s">
        <v>4844</v>
      </c>
      <c r="N1394" s="87" t="s">
        <v>130</v>
      </c>
      <c r="O1394" s="56" t="s">
        <v>6567</v>
      </c>
      <c r="P1394" s="87">
        <v>2015</v>
      </c>
      <c r="Q1394" s="87" t="s">
        <v>6568</v>
      </c>
      <c r="R1394" s="87" t="s">
        <v>6569</v>
      </c>
    </row>
    <row r="1395" spans="1:18">
      <c r="A1395" s="87" t="s">
        <v>6570</v>
      </c>
      <c r="B1395" s="87" t="s">
        <v>6571</v>
      </c>
      <c r="C1395" s="87" t="s">
        <v>5628</v>
      </c>
      <c r="D1395" s="150">
        <v>3380.92</v>
      </c>
      <c r="E1395" s="150">
        <v>-1574.05</v>
      </c>
      <c r="F1395" s="150">
        <v>1806.87</v>
      </c>
      <c r="G1395" s="150">
        <v>-20.77</v>
      </c>
      <c r="H1395" s="151">
        <v>42278</v>
      </c>
      <c r="I1395" s="87">
        <v>0</v>
      </c>
      <c r="J1395" s="87" t="s">
        <v>944</v>
      </c>
      <c r="K1395" s="87" t="s">
        <v>3672</v>
      </c>
      <c r="L1395" s="87" t="s">
        <v>3962</v>
      </c>
      <c r="M1395" s="56" t="s">
        <v>5629</v>
      </c>
      <c r="N1395" s="87" t="s">
        <v>27</v>
      </c>
      <c r="O1395" s="56" t="s">
        <v>4992</v>
      </c>
      <c r="P1395" s="87">
        <v>2015</v>
      </c>
      <c r="Q1395" s="87" t="s">
        <v>6572</v>
      </c>
      <c r="R1395" s="87" t="s">
        <v>3680</v>
      </c>
    </row>
    <row r="1396" spans="1:18">
      <c r="A1396" s="87" t="s">
        <v>6573</v>
      </c>
      <c r="B1396" s="87" t="s">
        <v>6571</v>
      </c>
      <c r="C1396" s="87" t="s">
        <v>5628</v>
      </c>
      <c r="D1396" s="150">
        <v>3380.91</v>
      </c>
      <c r="E1396" s="150">
        <v>-1574.05</v>
      </c>
      <c r="F1396" s="150">
        <v>1806.86</v>
      </c>
      <c r="G1396" s="150">
        <v>-20.77</v>
      </c>
      <c r="H1396" s="151">
        <v>42278</v>
      </c>
      <c r="I1396" s="87">
        <v>0</v>
      </c>
      <c r="J1396" s="87" t="s">
        <v>944</v>
      </c>
      <c r="K1396" s="87" t="s">
        <v>3672</v>
      </c>
      <c r="L1396" s="87" t="s">
        <v>3962</v>
      </c>
      <c r="M1396" s="56" t="s">
        <v>5629</v>
      </c>
      <c r="N1396" s="87" t="s">
        <v>27</v>
      </c>
      <c r="O1396" s="56" t="s">
        <v>4992</v>
      </c>
      <c r="P1396" s="87">
        <v>2015</v>
      </c>
      <c r="Q1396" s="87" t="s">
        <v>6572</v>
      </c>
      <c r="R1396" s="87" t="s">
        <v>3680</v>
      </c>
    </row>
    <row r="1397" spans="1:18">
      <c r="A1397" s="87" t="s">
        <v>8743</v>
      </c>
      <c r="B1397" s="87" t="s">
        <v>8391</v>
      </c>
      <c r="C1397" s="87" t="s">
        <v>8744</v>
      </c>
      <c r="D1397" s="150">
        <v>11838</v>
      </c>
      <c r="E1397" s="150">
        <v>-5515.56</v>
      </c>
      <c r="F1397" s="150">
        <v>6322.44</v>
      </c>
      <c r="G1397" s="150">
        <v>-72.67</v>
      </c>
      <c r="H1397" s="151">
        <v>42278</v>
      </c>
      <c r="I1397" s="87">
        <v>0</v>
      </c>
      <c r="J1397" s="87" t="s">
        <v>315</v>
      </c>
      <c r="K1397" s="87" t="s">
        <v>3672</v>
      </c>
      <c r="L1397" s="87" t="s">
        <v>7984</v>
      </c>
      <c r="M1397" s="56" t="s">
        <v>6419</v>
      </c>
      <c r="N1397" s="87" t="s">
        <v>29</v>
      </c>
      <c r="O1397" s="56" t="s">
        <v>8745</v>
      </c>
      <c r="P1397" s="87">
        <v>2013</v>
      </c>
      <c r="Q1397" s="87">
        <v>150170</v>
      </c>
      <c r="R1397" s="87" t="s">
        <v>3680</v>
      </c>
    </row>
    <row r="1398" spans="1:18">
      <c r="A1398" s="87" t="s">
        <v>8746</v>
      </c>
      <c r="B1398" s="87" t="s">
        <v>8747</v>
      </c>
      <c r="C1398" s="87" t="s">
        <v>8748</v>
      </c>
      <c r="D1398" s="150">
        <v>11988</v>
      </c>
      <c r="E1398" s="150">
        <v>-5584.51</v>
      </c>
      <c r="F1398" s="150">
        <v>6403.49</v>
      </c>
      <c r="G1398" s="150">
        <v>-73.599999999999994</v>
      </c>
      <c r="H1398" s="151">
        <v>42278</v>
      </c>
      <c r="I1398" s="87">
        <v>0</v>
      </c>
      <c r="J1398" s="87" t="s">
        <v>315</v>
      </c>
      <c r="K1398" s="87" t="s">
        <v>3672</v>
      </c>
      <c r="L1398" s="87" t="s">
        <v>7984</v>
      </c>
      <c r="M1398" s="56" t="s">
        <v>6419</v>
      </c>
      <c r="N1398" s="87" t="s">
        <v>29</v>
      </c>
      <c r="O1398" s="56" t="s">
        <v>8749</v>
      </c>
      <c r="P1398" s="87">
        <v>2010</v>
      </c>
      <c r="Q1398" s="87">
        <v>150171</v>
      </c>
      <c r="R1398" s="87" t="s">
        <v>3680</v>
      </c>
    </row>
    <row r="1399" spans="1:18">
      <c r="A1399" s="87" t="s">
        <v>8751</v>
      </c>
      <c r="B1399" s="87" t="s">
        <v>2526</v>
      </c>
      <c r="C1399" s="87" t="s">
        <v>8752</v>
      </c>
      <c r="D1399" s="150">
        <v>18520</v>
      </c>
      <c r="E1399" s="150">
        <v>-6329.15</v>
      </c>
      <c r="F1399" s="150">
        <v>12190.85</v>
      </c>
      <c r="G1399" s="150">
        <v>-140.12</v>
      </c>
      <c r="H1399" s="151">
        <v>42278</v>
      </c>
      <c r="I1399" s="87">
        <v>0</v>
      </c>
      <c r="J1399" s="87" t="s">
        <v>315</v>
      </c>
      <c r="K1399" s="87" t="s">
        <v>3672</v>
      </c>
      <c r="L1399" s="87" t="s">
        <v>7984</v>
      </c>
      <c r="M1399" s="56" t="s">
        <v>6419</v>
      </c>
      <c r="N1399" s="87" t="s">
        <v>29</v>
      </c>
      <c r="O1399" s="56" t="s">
        <v>8749</v>
      </c>
      <c r="P1399" s="87">
        <v>2015</v>
      </c>
      <c r="Q1399" s="87">
        <v>150172</v>
      </c>
      <c r="R1399" s="87" t="s">
        <v>3680</v>
      </c>
    </row>
    <row r="1400" spans="1:18">
      <c r="A1400" s="87" t="s">
        <v>8753</v>
      </c>
      <c r="B1400" s="87" t="s">
        <v>6732</v>
      </c>
      <c r="C1400" s="87" t="s">
        <v>8754</v>
      </c>
      <c r="D1400" s="150">
        <v>96000</v>
      </c>
      <c r="E1400" s="150">
        <v>-44687.839999999997</v>
      </c>
      <c r="F1400" s="150">
        <v>51312.160000000003</v>
      </c>
      <c r="G1400" s="150">
        <v>-589.79999999999995</v>
      </c>
      <c r="H1400" s="151">
        <v>42278</v>
      </c>
      <c r="I1400" s="87">
        <v>0</v>
      </c>
      <c r="J1400" s="87" t="s">
        <v>580</v>
      </c>
      <c r="K1400" s="87" t="s">
        <v>3672</v>
      </c>
      <c r="L1400" s="87" t="s">
        <v>4162</v>
      </c>
      <c r="M1400" s="56" t="s">
        <v>5289</v>
      </c>
      <c r="N1400" s="87" t="s">
        <v>36</v>
      </c>
      <c r="O1400" s="56" t="s">
        <v>8755</v>
      </c>
      <c r="P1400" s="87">
        <v>2015</v>
      </c>
      <c r="Q1400" s="87">
        <v>2015091149</v>
      </c>
      <c r="R1400" s="87" t="s">
        <v>4559</v>
      </c>
    </row>
    <row r="1401" spans="1:18">
      <c r="A1401" s="87" t="s">
        <v>8756</v>
      </c>
      <c r="B1401" s="87" t="s">
        <v>8757</v>
      </c>
      <c r="C1401" s="87" t="s">
        <v>8758</v>
      </c>
      <c r="D1401" s="150">
        <v>1813.17</v>
      </c>
      <c r="E1401" s="150">
        <v>-852.25</v>
      </c>
      <c r="F1401" s="150">
        <v>960.92</v>
      </c>
      <c r="G1401" s="150">
        <v>-11.05</v>
      </c>
      <c r="H1401" s="151">
        <v>42278</v>
      </c>
      <c r="I1401" s="87">
        <v>0</v>
      </c>
      <c r="J1401" s="87" t="s">
        <v>580</v>
      </c>
      <c r="K1401" s="87" t="s">
        <v>3672</v>
      </c>
      <c r="L1401" s="87" t="s">
        <v>4162</v>
      </c>
      <c r="M1401" s="56" t="s">
        <v>6607</v>
      </c>
      <c r="N1401" s="87" t="s">
        <v>36</v>
      </c>
      <c r="O1401" s="56" t="s">
        <v>8759</v>
      </c>
      <c r="P1401" s="87">
        <v>2015</v>
      </c>
      <c r="Q1401" s="87" t="s">
        <v>8760</v>
      </c>
      <c r="R1401" s="87" t="s">
        <v>4359</v>
      </c>
    </row>
    <row r="1402" spans="1:18">
      <c r="A1402" s="87" t="s">
        <v>8761</v>
      </c>
      <c r="B1402" s="87" t="s">
        <v>8757</v>
      </c>
      <c r="C1402" s="87" t="s">
        <v>8758</v>
      </c>
      <c r="D1402" s="150">
        <v>1813.18</v>
      </c>
      <c r="E1402" s="150">
        <v>-852.25</v>
      </c>
      <c r="F1402" s="150">
        <v>960.93</v>
      </c>
      <c r="G1402" s="150">
        <v>-11.05</v>
      </c>
      <c r="H1402" s="151">
        <v>42278</v>
      </c>
      <c r="I1402" s="87">
        <v>0</v>
      </c>
      <c r="J1402" s="87" t="s">
        <v>580</v>
      </c>
      <c r="K1402" s="87" t="s">
        <v>3672</v>
      </c>
      <c r="L1402" s="87" t="s">
        <v>4162</v>
      </c>
      <c r="M1402" s="56" t="s">
        <v>6607</v>
      </c>
      <c r="N1402" s="87" t="s">
        <v>36</v>
      </c>
      <c r="O1402" s="56" t="s">
        <v>8759</v>
      </c>
      <c r="P1402" s="87">
        <v>2015</v>
      </c>
      <c r="Q1402" s="87" t="s">
        <v>8760</v>
      </c>
      <c r="R1402" s="87" t="s">
        <v>4359</v>
      </c>
    </row>
    <row r="1403" spans="1:18">
      <c r="A1403" s="87" t="s">
        <v>8762</v>
      </c>
      <c r="B1403" s="87" t="s">
        <v>1035</v>
      </c>
      <c r="C1403" s="87" t="s">
        <v>8763</v>
      </c>
      <c r="D1403" s="150">
        <v>5160</v>
      </c>
      <c r="E1403" s="150">
        <v>-2405.08</v>
      </c>
      <c r="F1403" s="150">
        <v>2754.92</v>
      </c>
      <c r="G1403" s="150">
        <v>-31.67</v>
      </c>
      <c r="H1403" s="151">
        <v>42278</v>
      </c>
      <c r="I1403" s="87">
        <v>0</v>
      </c>
      <c r="J1403" s="87" t="s">
        <v>698</v>
      </c>
      <c r="K1403" s="87" t="s">
        <v>3672</v>
      </c>
      <c r="L1403" s="87" t="s">
        <v>3761</v>
      </c>
      <c r="M1403" s="56" t="s">
        <v>5214</v>
      </c>
      <c r="N1403" s="87" t="s">
        <v>56</v>
      </c>
      <c r="O1403" s="56" t="s">
        <v>6861</v>
      </c>
      <c r="P1403" s="87">
        <v>2014</v>
      </c>
      <c r="Q1403" s="87">
        <v>616174</v>
      </c>
      <c r="R1403" s="87" t="s">
        <v>6862</v>
      </c>
    </row>
    <row r="1404" spans="1:18">
      <c r="A1404" s="87" t="s">
        <v>8764</v>
      </c>
      <c r="B1404" s="87" t="s">
        <v>1035</v>
      </c>
      <c r="C1404" s="87" t="s">
        <v>8763</v>
      </c>
      <c r="D1404" s="150">
        <v>5160</v>
      </c>
      <c r="E1404" s="150">
        <v>-2405.08</v>
      </c>
      <c r="F1404" s="150">
        <v>2754.92</v>
      </c>
      <c r="G1404" s="150">
        <v>-31.67</v>
      </c>
      <c r="H1404" s="151">
        <v>42278</v>
      </c>
      <c r="I1404" s="87">
        <v>0</v>
      </c>
      <c r="J1404" s="87" t="s">
        <v>580</v>
      </c>
      <c r="K1404" s="87" t="s">
        <v>3672</v>
      </c>
      <c r="L1404" s="87" t="s">
        <v>4162</v>
      </c>
      <c r="M1404" s="56" t="s">
        <v>5214</v>
      </c>
      <c r="N1404" s="87" t="s">
        <v>36</v>
      </c>
      <c r="O1404" s="56" t="s">
        <v>6861</v>
      </c>
      <c r="P1404" s="87">
        <v>2014</v>
      </c>
      <c r="Q1404" s="87">
        <v>616173</v>
      </c>
      <c r="R1404" s="87" t="s">
        <v>6862</v>
      </c>
    </row>
    <row r="1405" spans="1:18">
      <c r="A1405" s="87" t="s">
        <v>6416</v>
      </c>
      <c r="B1405" s="87" t="s">
        <v>6417</v>
      </c>
      <c r="C1405" s="87" t="s">
        <v>6418</v>
      </c>
      <c r="D1405" s="150">
        <v>20700</v>
      </c>
      <c r="E1405" s="150">
        <v>-9874.52</v>
      </c>
      <c r="F1405" s="150">
        <v>10825.48</v>
      </c>
      <c r="G1405" s="150">
        <v>-125.88</v>
      </c>
      <c r="H1405" s="151">
        <v>42248</v>
      </c>
      <c r="I1405" s="87">
        <v>0</v>
      </c>
      <c r="J1405" s="87" t="s">
        <v>619</v>
      </c>
      <c r="K1405" s="87" t="s">
        <v>3672</v>
      </c>
      <c r="L1405" s="87" t="s">
        <v>3850</v>
      </c>
      <c r="M1405" s="56" t="s">
        <v>6419</v>
      </c>
      <c r="N1405" s="87" t="s">
        <v>127</v>
      </c>
      <c r="O1405" s="56" t="s">
        <v>6420</v>
      </c>
      <c r="P1405" s="87">
        <v>2015</v>
      </c>
      <c r="Q1405" s="87" t="s">
        <v>6421</v>
      </c>
      <c r="R1405" s="87" t="s">
        <v>3680</v>
      </c>
    </row>
    <row r="1406" spans="1:18">
      <c r="A1406" s="87" t="s">
        <v>6514</v>
      </c>
      <c r="B1406" s="87" t="s">
        <v>6515</v>
      </c>
      <c r="C1406" s="87" t="s">
        <v>4871</v>
      </c>
      <c r="D1406" s="150">
        <v>1944.12</v>
      </c>
      <c r="E1406" s="150">
        <v>-937.49</v>
      </c>
      <c r="F1406" s="150">
        <v>1006.63</v>
      </c>
      <c r="G1406" s="150">
        <v>-11.7</v>
      </c>
      <c r="H1406" s="151">
        <v>42248</v>
      </c>
      <c r="I1406" s="87">
        <v>0</v>
      </c>
      <c r="J1406" s="87" t="s">
        <v>4054</v>
      </c>
      <c r="K1406" s="87" t="s">
        <v>3672</v>
      </c>
      <c r="L1406" s="87" t="s">
        <v>4055</v>
      </c>
      <c r="M1406" s="56" t="s">
        <v>4782</v>
      </c>
      <c r="N1406" s="87" t="s">
        <v>155</v>
      </c>
      <c r="O1406" s="56" t="s">
        <v>6516</v>
      </c>
      <c r="P1406" s="87">
        <v>2015</v>
      </c>
      <c r="Q1406" s="87" t="s">
        <v>6517</v>
      </c>
      <c r="R1406" s="87" t="s">
        <v>4364</v>
      </c>
    </row>
    <row r="1407" spans="1:18">
      <c r="A1407" s="87" t="s">
        <v>6551</v>
      </c>
      <c r="B1407" s="87" t="s">
        <v>6552</v>
      </c>
      <c r="C1407" s="87" t="s">
        <v>6553</v>
      </c>
      <c r="D1407" s="150">
        <v>5047.6000000000004</v>
      </c>
      <c r="E1407" s="150">
        <v>-2416.14</v>
      </c>
      <c r="F1407" s="150">
        <v>2631.46</v>
      </c>
      <c r="G1407" s="150">
        <v>-30.6</v>
      </c>
      <c r="H1407" s="151">
        <v>42248</v>
      </c>
      <c r="I1407" s="87">
        <v>0</v>
      </c>
      <c r="J1407" s="87" t="s">
        <v>1373</v>
      </c>
      <c r="K1407" s="87" t="s">
        <v>3672</v>
      </c>
      <c r="L1407" s="87" t="s">
        <v>3892</v>
      </c>
      <c r="M1407" s="56" t="s">
        <v>4803</v>
      </c>
      <c r="N1407" s="87" t="s">
        <v>156</v>
      </c>
      <c r="O1407" s="56" t="s">
        <v>6554</v>
      </c>
      <c r="P1407" s="87">
        <v>2013</v>
      </c>
      <c r="Q1407" s="87" t="s">
        <v>6555</v>
      </c>
      <c r="R1407" s="87" t="s">
        <v>3680</v>
      </c>
    </row>
    <row r="1408" spans="1:18">
      <c r="A1408" s="87" t="s">
        <v>2950</v>
      </c>
      <c r="B1408" s="87" t="s">
        <v>6559</v>
      </c>
      <c r="C1408" s="87" t="s">
        <v>6560</v>
      </c>
      <c r="D1408" s="150">
        <v>124243</v>
      </c>
      <c r="E1408" s="150">
        <v>-58176.91</v>
      </c>
      <c r="F1408" s="150">
        <v>66066.09</v>
      </c>
      <c r="G1408" s="150">
        <v>-768.21</v>
      </c>
      <c r="H1408" s="151">
        <v>42248</v>
      </c>
      <c r="I1408" s="87">
        <v>0</v>
      </c>
      <c r="J1408" s="87" t="s">
        <v>1610</v>
      </c>
      <c r="K1408" s="87" t="s">
        <v>3672</v>
      </c>
      <c r="L1408" s="87" t="s">
        <v>3920</v>
      </c>
      <c r="M1408" s="56" t="s">
        <v>6419</v>
      </c>
      <c r="N1408" s="87" t="s">
        <v>166</v>
      </c>
      <c r="O1408" s="56" t="s">
        <v>6561</v>
      </c>
      <c r="P1408" s="87">
        <v>2013</v>
      </c>
      <c r="Q1408" s="87" t="s">
        <v>6562</v>
      </c>
      <c r="R1408" s="87" t="s">
        <v>4922</v>
      </c>
    </row>
    <row r="1409" spans="1:18">
      <c r="A1409" s="87" t="s">
        <v>8722</v>
      </c>
      <c r="B1409" s="87" t="s">
        <v>8723</v>
      </c>
      <c r="C1409" s="87" t="s">
        <v>8724</v>
      </c>
      <c r="D1409" s="150">
        <v>149250</v>
      </c>
      <c r="E1409" s="150">
        <v>-71169.320000000007</v>
      </c>
      <c r="F1409" s="150">
        <v>78080.679999999993</v>
      </c>
      <c r="G1409" s="150">
        <v>-907.91</v>
      </c>
      <c r="H1409" s="151">
        <v>42248</v>
      </c>
      <c r="I1409" s="87">
        <v>0</v>
      </c>
      <c r="J1409" s="87" t="s">
        <v>1236</v>
      </c>
      <c r="K1409" s="87" t="s">
        <v>3672</v>
      </c>
      <c r="L1409" s="87" t="s">
        <v>8154</v>
      </c>
      <c r="M1409" s="56" t="s">
        <v>8590</v>
      </c>
      <c r="N1409" s="87" t="s">
        <v>58</v>
      </c>
      <c r="O1409" s="56" t="s">
        <v>8725</v>
      </c>
      <c r="P1409" s="87">
        <v>2014</v>
      </c>
      <c r="Q1409" s="87" t="s">
        <v>8726</v>
      </c>
      <c r="R1409" s="87" t="s">
        <v>3676</v>
      </c>
    </row>
    <row r="1410" spans="1:18">
      <c r="A1410" s="87" t="s">
        <v>8727</v>
      </c>
      <c r="B1410" s="87" t="s">
        <v>6417</v>
      </c>
      <c r="C1410" s="87" t="s">
        <v>6418</v>
      </c>
      <c r="D1410" s="150">
        <v>20700</v>
      </c>
      <c r="E1410" s="150">
        <v>-9874.52</v>
      </c>
      <c r="F1410" s="150">
        <v>10825.48</v>
      </c>
      <c r="G1410" s="150">
        <v>-125.88</v>
      </c>
      <c r="H1410" s="151">
        <v>42248</v>
      </c>
      <c r="I1410" s="87">
        <v>0</v>
      </c>
      <c r="J1410" s="87" t="s">
        <v>315</v>
      </c>
      <c r="K1410" s="87" t="s">
        <v>3672</v>
      </c>
      <c r="L1410" s="87" t="s">
        <v>7984</v>
      </c>
      <c r="M1410" s="56" t="s">
        <v>6419</v>
      </c>
      <c r="N1410" s="87" t="s">
        <v>29</v>
      </c>
      <c r="O1410" s="56" t="s">
        <v>8728</v>
      </c>
      <c r="P1410" s="87">
        <v>2015</v>
      </c>
      <c r="Q1410" s="87" t="s">
        <v>8729</v>
      </c>
      <c r="R1410" s="87" t="s">
        <v>3680</v>
      </c>
    </row>
    <row r="1411" spans="1:18">
      <c r="A1411" s="87" t="s">
        <v>8734</v>
      </c>
      <c r="B1411" s="87" t="s">
        <v>8735</v>
      </c>
      <c r="C1411" s="87" t="s">
        <v>8736</v>
      </c>
      <c r="D1411" s="150">
        <v>14880</v>
      </c>
      <c r="E1411" s="150">
        <v>-7097.92</v>
      </c>
      <c r="F1411" s="150">
        <v>7782.08</v>
      </c>
      <c r="G1411" s="150">
        <v>-90.49</v>
      </c>
      <c r="H1411" s="151">
        <v>42248</v>
      </c>
      <c r="I1411" s="87">
        <v>0</v>
      </c>
      <c r="J1411" s="87" t="s">
        <v>2961</v>
      </c>
      <c r="K1411" s="87" t="s">
        <v>3672</v>
      </c>
      <c r="L1411" s="87" t="s">
        <v>8653</v>
      </c>
      <c r="M1411" s="56" t="s">
        <v>4849</v>
      </c>
      <c r="N1411" s="87" t="s">
        <v>170</v>
      </c>
      <c r="O1411" s="56" t="s">
        <v>8737</v>
      </c>
      <c r="P1411" s="87">
        <v>2014</v>
      </c>
      <c r="Q1411" s="87" t="s">
        <v>8738</v>
      </c>
      <c r="R1411" s="87" t="s">
        <v>3780</v>
      </c>
    </row>
    <row r="1412" spans="1:18">
      <c r="A1412" s="87" t="s">
        <v>8739</v>
      </c>
      <c r="B1412" s="87" t="s">
        <v>8740</v>
      </c>
      <c r="C1412" s="87" t="s">
        <v>8741</v>
      </c>
      <c r="D1412" s="150">
        <v>14844</v>
      </c>
      <c r="E1412" s="150">
        <v>-7086.13</v>
      </c>
      <c r="F1412" s="150">
        <v>7757.87</v>
      </c>
      <c r="G1412" s="150">
        <v>-90.21</v>
      </c>
      <c r="H1412" s="151">
        <v>42248</v>
      </c>
      <c r="I1412" s="87">
        <v>0</v>
      </c>
      <c r="J1412" s="87" t="s">
        <v>2961</v>
      </c>
      <c r="K1412" s="87" t="s">
        <v>3672</v>
      </c>
      <c r="L1412" s="87" t="s">
        <v>8653</v>
      </c>
      <c r="M1412" s="56" t="s">
        <v>4849</v>
      </c>
      <c r="N1412" s="87" t="s">
        <v>170</v>
      </c>
      <c r="O1412" s="56" t="s">
        <v>8742</v>
      </c>
      <c r="P1412" s="87">
        <v>2014</v>
      </c>
      <c r="Q1412" s="87" t="s">
        <v>8738</v>
      </c>
      <c r="R1412" s="87" t="s">
        <v>3780</v>
      </c>
    </row>
    <row r="1413" spans="1:18">
      <c r="A1413" s="87" t="s">
        <v>6400</v>
      </c>
      <c r="B1413" s="87" t="s">
        <v>6401</v>
      </c>
      <c r="C1413" s="87" t="s">
        <v>6402</v>
      </c>
      <c r="D1413" s="150">
        <v>2364</v>
      </c>
      <c r="E1413" s="150">
        <v>-1155.73</v>
      </c>
      <c r="F1413" s="150">
        <v>1208.27</v>
      </c>
      <c r="G1413" s="150">
        <v>-14.22</v>
      </c>
      <c r="H1413" s="151">
        <v>42217</v>
      </c>
      <c r="I1413" s="87">
        <v>0</v>
      </c>
      <c r="J1413" s="87" t="s">
        <v>640</v>
      </c>
      <c r="K1413" s="87" t="s">
        <v>3672</v>
      </c>
      <c r="L1413" s="87" t="s">
        <v>6403</v>
      </c>
      <c r="M1413" s="56" t="s">
        <v>4855</v>
      </c>
      <c r="N1413" s="87" t="s">
        <v>40</v>
      </c>
      <c r="O1413" s="56" t="s">
        <v>4856</v>
      </c>
      <c r="P1413" s="87">
        <v>2015</v>
      </c>
      <c r="Q1413" s="87" t="s">
        <v>6404</v>
      </c>
      <c r="R1413" s="87" t="s">
        <v>4359</v>
      </c>
    </row>
    <row r="1414" spans="1:18">
      <c r="A1414" s="87" t="s">
        <v>6428</v>
      </c>
      <c r="B1414" s="87" t="s">
        <v>6429</v>
      </c>
      <c r="C1414" s="87" t="s">
        <v>6407</v>
      </c>
      <c r="D1414" s="150">
        <v>7558.8</v>
      </c>
      <c r="E1414" s="150">
        <v>-3700.75</v>
      </c>
      <c r="F1414" s="150">
        <v>3858.05</v>
      </c>
      <c r="G1414" s="150">
        <v>-45.39</v>
      </c>
      <c r="H1414" s="151">
        <v>42217</v>
      </c>
      <c r="I1414" s="87">
        <v>0</v>
      </c>
      <c r="J1414" s="87" t="s">
        <v>619</v>
      </c>
      <c r="K1414" s="87" t="s">
        <v>3672</v>
      </c>
      <c r="L1414" s="87" t="s">
        <v>3850</v>
      </c>
      <c r="M1414" s="56" t="s">
        <v>4855</v>
      </c>
      <c r="N1414" s="87" t="s">
        <v>127</v>
      </c>
      <c r="O1414" s="56" t="s">
        <v>6430</v>
      </c>
      <c r="P1414" s="87">
        <v>2014</v>
      </c>
      <c r="Q1414" s="87" t="s">
        <v>6431</v>
      </c>
      <c r="R1414" s="87" t="s">
        <v>4359</v>
      </c>
    </row>
    <row r="1415" spans="1:18">
      <c r="A1415" s="87" t="s">
        <v>2652</v>
      </c>
      <c r="B1415" s="87" t="s">
        <v>6626</v>
      </c>
      <c r="C1415" s="87" t="s">
        <v>6627</v>
      </c>
      <c r="D1415" s="150">
        <v>15000</v>
      </c>
      <c r="E1415" s="150">
        <v>-7328.53</v>
      </c>
      <c r="F1415" s="150">
        <v>7671.47</v>
      </c>
      <c r="G1415" s="150">
        <v>-90.25</v>
      </c>
      <c r="H1415" s="151">
        <v>42217</v>
      </c>
      <c r="I1415" s="87">
        <v>0</v>
      </c>
      <c r="J1415" s="87" t="s">
        <v>354</v>
      </c>
      <c r="K1415" s="87" t="s">
        <v>5319</v>
      </c>
      <c r="L1415" s="87" t="s">
        <v>5282</v>
      </c>
      <c r="M1415" s="56" t="s">
        <v>6628</v>
      </c>
      <c r="N1415" s="87" t="s">
        <v>96</v>
      </c>
      <c r="O1415" s="56" t="s">
        <v>6629</v>
      </c>
      <c r="P1415" s="87">
        <v>2015</v>
      </c>
      <c r="Q1415" s="87" t="s">
        <v>6630</v>
      </c>
      <c r="R1415" s="87" t="s">
        <v>3680</v>
      </c>
    </row>
    <row r="1416" spans="1:18">
      <c r="A1416" s="87" t="s">
        <v>8647</v>
      </c>
      <c r="B1416" s="87" t="s">
        <v>8648</v>
      </c>
      <c r="C1416" s="87" t="s">
        <v>8649</v>
      </c>
      <c r="D1416" s="150">
        <v>23868</v>
      </c>
      <c r="E1416" s="150">
        <v>-11654.81</v>
      </c>
      <c r="F1416" s="150">
        <v>12213.19</v>
      </c>
      <c r="G1416" s="150">
        <v>-143.68</v>
      </c>
      <c r="H1416" s="151">
        <v>42217</v>
      </c>
      <c r="I1416" s="87">
        <v>0</v>
      </c>
      <c r="J1416" s="87" t="s">
        <v>484</v>
      </c>
      <c r="K1416" s="87" t="s">
        <v>5319</v>
      </c>
      <c r="L1416" s="87" t="s">
        <v>3810</v>
      </c>
      <c r="M1416" s="56" t="s">
        <v>4831</v>
      </c>
      <c r="N1416" s="87" t="s">
        <v>30</v>
      </c>
      <c r="O1416" s="56" t="s">
        <v>8650</v>
      </c>
      <c r="P1416" s="87">
        <v>2012</v>
      </c>
      <c r="Q1416" s="87" t="s">
        <v>8651</v>
      </c>
      <c r="R1416" s="87" t="s">
        <v>4621</v>
      </c>
    </row>
    <row r="1417" spans="1:18">
      <c r="A1417" s="87" t="s">
        <v>8696</v>
      </c>
      <c r="B1417" s="87" t="s">
        <v>8697</v>
      </c>
      <c r="C1417" s="87" t="s">
        <v>8698</v>
      </c>
      <c r="D1417" s="150">
        <v>1997.82</v>
      </c>
      <c r="E1417" s="150">
        <v>-978</v>
      </c>
      <c r="F1417" s="150">
        <v>1019.82</v>
      </c>
      <c r="G1417" s="150">
        <v>-12</v>
      </c>
      <c r="H1417" s="151">
        <v>42217</v>
      </c>
      <c r="I1417" s="87">
        <v>0</v>
      </c>
      <c r="J1417" s="87" t="s">
        <v>351</v>
      </c>
      <c r="K1417" s="87" t="s">
        <v>3672</v>
      </c>
      <c r="L1417" s="87" t="s">
        <v>7751</v>
      </c>
      <c r="M1417" s="56" t="s">
        <v>5686</v>
      </c>
      <c r="N1417" s="87" t="s">
        <v>31</v>
      </c>
      <c r="O1417" s="56" t="s">
        <v>8699</v>
      </c>
      <c r="P1417" s="87">
        <v>2015</v>
      </c>
      <c r="Q1417" s="87" t="s">
        <v>8700</v>
      </c>
      <c r="R1417" s="87" t="s">
        <v>4359</v>
      </c>
    </row>
    <row r="1418" spans="1:18">
      <c r="A1418" s="87" t="s">
        <v>8701</v>
      </c>
      <c r="B1418" s="87" t="s">
        <v>8702</v>
      </c>
      <c r="C1418" s="87" t="s">
        <v>8703</v>
      </c>
      <c r="D1418" s="150">
        <v>25331.64</v>
      </c>
      <c r="E1418" s="150">
        <v>-9403.1</v>
      </c>
      <c r="F1418" s="150">
        <v>15928.54</v>
      </c>
      <c r="G1418" s="150">
        <v>-187.39</v>
      </c>
      <c r="H1418" s="151">
        <v>42217</v>
      </c>
      <c r="I1418" s="87">
        <v>0</v>
      </c>
      <c r="J1418" s="87" t="s">
        <v>315</v>
      </c>
      <c r="K1418" s="87" t="s">
        <v>3672</v>
      </c>
      <c r="L1418" s="87" t="s">
        <v>7984</v>
      </c>
      <c r="M1418" s="56" t="s">
        <v>4803</v>
      </c>
      <c r="N1418" s="87" t="s">
        <v>29</v>
      </c>
      <c r="O1418" s="56" t="s">
        <v>8704</v>
      </c>
      <c r="P1418" s="87">
        <v>2011</v>
      </c>
      <c r="Q1418" s="87" t="s">
        <v>8705</v>
      </c>
      <c r="R1418" s="87" t="s">
        <v>3680</v>
      </c>
    </row>
    <row r="1419" spans="1:18">
      <c r="A1419" s="87" t="s">
        <v>8706</v>
      </c>
      <c r="B1419" s="87" t="s">
        <v>8707</v>
      </c>
      <c r="C1419" s="87" t="s">
        <v>696</v>
      </c>
      <c r="D1419" s="150">
        <v>2752.8</v>
      </c>
      <c r="E1419" s="150">
        <v>-1352.33</v>
      </c>
      <c r="F1419" s="150">
        <v>1400.47</v>
      </c>
      <c r="G1419" s="150">
        <v>-16.48</v>
      </c>
      <c r="H1419" s="151">
        <v>42217</v>
      </c>
      <c r="I1419" s="87">
        <v>0</v>
      </c>
      <c r="J1419" s="87" t="s">
        <v>351</v>
      </c>
      <c r="K1419" s="87" t="s">
        <v>3672</v>
      </c>
      <c r="L1419" s="87" t="s">
        <v>7742</v>
      </c>
      <c r="M1419" s="56" t="s">
        <v>5629</v>
      </c>
      <c r="N1419" s="87" t="s">
        <v>31</v>
      </c>
      <c r="O1419" s="56" t="s">
        <v>8708</v>
      </c>
      <c r="P1419" s="87">
        <v>2015</v>
      </c>
      <c r="Q1419" s="87" t="s">
        <v>8709</v>
      </c>
      <c r="R1419" s="87" t="s">
        <v>3680</v>
      </c>
    </row>
    <row r="1420" spans="1:18">
      <c r="A1420" s="87" t="s">
        <v>8710</v>
      </c>
      <c r="B1420" s="87" t="s">
        <v>8707</v>
      </c>
      <c r="C1420" s="87" t="s">
        <v>696</v>
      </c>
      <c r="D1420" s="150">
        <v>2752.8</v>
      </c>
      <c r="E1420" s="150">
        <v>-1352.33</v>
      </c>
      <c r="F1420" s="150">
        <v>1400.47</v>
      </c>
      <c r="G1420" s="150">
        <v>-16.48</v>
      </c>
      <c r="H1420" s="151">
        <v>42217</v>
      </c>
      <c r="I1420" s="87">
        <v>0</v>
      </c>
      <c r="J1420" s="87" t="s">
        <v>351</v>
      </c>
      <c r="K1420" s="87" t="s">
        <v>3672</v>
      </c>
      <c r="L1420" s="87" t="s">
        <v>7751</v>
      </c>
      <c r="M1420" s="56" t="s">
        <v>5629</v>
      </c>
      <c r="N1420" s="87" t="s">
        <v>31</v>
      </c>
      <c r="O1420" s="56" t="s">
        <v>8708</v>
      </c>
      <c r="P1420" s="87">
        <v>2015</v>
      </c>
      <c r="Q1420" s="87" t="s">
        <v>8709</v>
      </c>
      <c r="R1420" s="87" t="s">
        <v>3680</v>
      </c>
    </row>
    <row r="1421" spans="1:18">
      <c r="A1421" s="87" t="s">
        <v>1967</v>
      </c>
      <c r="B1421" s="87" t="s">
        <v>8711</v>
      </c>
      <c r="C1421" s="87" t="s">
        <v>8712</v>
      </c>
      <c r="D1421" s="150">
        <v>2640</v>
      </c>
      <c r="E1421" s="150">
        <v>-1292.33</v>
      </c>
      <c r="F1421" s="150">
        <v>1347.67</v>
      </c>
      <c r="G1421" s="150">
        <v>-15.86</v>
      </c>
      <c r="H1421" s="151">
        <v>42217</v>
      </c>
      <c r="I1421" s="87">
        <v>0</v>
      </c>
      <c r="J1421" s="87" t="s">
        <v>8713</v>
      </c>
      <c r="K1421" s="87" t="s">
        <v>3672</v>
      </c>
      <c r="L1421" s="87" t="s">
        <v>8714</v>
      </c>
      <c r="M1421" s="56" t="s">
        <v>4782</v>
      </c>
      <c r="N1421" s="87" t="s">
        <v>1969</v>
      </c>
      <c r="O1421" s="56" t="s">
        <v>8715</v>
      </c>
      <c r="P1421" s="87">
        <v>2015</v>
      </c>
      <c r="Q1421" s="87" t="s">
        <v>8716</v>
      </c>
      <c r="R1421" s="87" t="s">
        <v>4364</v>
      </c>
    </row>
    <row r="1422" spans="1:18">
      <c r="A1422" s="87" t="s">
        <v>8717</v>
      </c>
      <c r="B1422" s="87" t="s">
        <v>8718</v>
      </c>
      <c r="C1422" s="87" t="s">
        <v>8719</v>
      </c>
      <c r="D1422" s="150">
        <v>10046.4</v>
      </c>
      <c r="E1422" s="150">
        <v>-4984.93</v>
      </c>
      <c r="F1422" s="150">
        <v>5061.47</v>
      </c>
      <c r="G1422" s="150">
        <v>-136.80000000000001</v>
      </c>
      <c r="H1422" s="151">
        <v>42217</v>
      </c>
      <c r="I1422" s="87">
        <v>0</v>
      </c>
      <c r="J1422" s="87" t="s">
        <v>1602</v>
      </c>
      <c r="K1422" s="87" t="s">
        <v>3672</v>
      </c>
      <c r="L1422" s="87" t="s">
        <v>7696</v>
      </c>
      <c r="M1422" s="56" t="s">
        <v>8035</v>
      </c>
      <c r="N1422" s="87" t="s">
        <v>63</v>
      </c>
      <c r="O1422" s="56" t="s">
        <v>8720</v>
      </c>
      <c r="P1422" s="87">
        <v>2015</v>
      </c>
      <c r="Q1422" s="87" t="s">
        <v>8721</v>
      </c>
      <c r="R1422" s="87" t="s">
        <v>3680</v>
      </c>
    </row>
    <row r="1423" spans="1:18">
      <c r="A1423" s="87" t="s">
        <v>8730</v>
      </c>
      <c r="B1423" s="87" t="s">
        <v>8731</v>
      </c>
      <c r="C1423" s="87" t="s">
        <v>8732</v>
      </c>
      <c r="D1423" s="150">
        <v>3127.7</v>
      </c>
      <c r="E1423" s="150">
        <v>-1532.78</v>
      </c>
      <c r="F1423" s="150">
        <v>1594.92</v>
      </c>
      <c r="G1423" s="150">
        <v>-18.760000000000002</v>
      </c>
      <c r="H1423" s="151">
        <v>42217</v>
      </c>
      <c r="I1423" s="87">
        <v>0</v>
      </c>
      <c r="J1423" s="87" t="s">
        <v>315</v>
      </c>
      <c r="K1423" s="87" t="s">
        <v>3672</v>
      </c>
      <c r="L1423" s="87" t="s">
        <v>7984</v>
      </c>
      <c r="M1423" s="56" t="s">
        <v>4803</v>
      </c>
      <c r="N1423" s="87" t="s">
        <v>29</v>
      </c>
      <c r="O1423" s="56" t="s">
        <v>8733</v>
      </c>
      <c r="P1423" s="87">
        <v>2015</v>
      </c>
      <c r="Q1423" s="87">
        <v>20151114.201515701</v>
      </c>
      <c r="R1423" s="87" t="s">
        <v>4364</v>
      </c>
    </row>
    <row r="1424" spans="1:18">
      <c r="A1424" s="87" t="s">
        <v>2655</v>
      </c>
      <c r="B1424" s="87" t="s">
        <v>6626</v>
      </c>
      <c r="C1424" s="87" t="s">
        <v>6627</v>
      </c>
      <c r="D1424" s="150">
        <v>15000</v>
      </c>
      <c r="E1424" s="150">
        <v>-7328.53</v>
      </c>
      <c r="F1424" s="150">
        <v>7671.47</v>
      </c>
      <c r="G1424" s="150">
        <v>-90.25</v>
      </c>
      <c r="H1424" s="151">
        <v>42217</v>
      </c>
      <c r="I1424" s="87">
        <v>0</v>
      </c>
      <c r="J1424" s="87" t="s">
        <v>354</v>
      </c>
      <c r="K1424" s="87" t="s">
        <v>5319</v>
      </c>
      <c r="L1424" s="87" t="s">
        <v>3792</v>
      </c>
      <c r="M1424" s="56" t="s">
        <v>6628</v>
      </c>
      <c r="N1424" s="87" t="s">
        <v>96</v>
      </c>
      <c r="O1424" s="56" t="s">
        <v>8750</v>
      </c>
      <c r="P1424" s="87">
        <v>2015</v>
      </c>
      <c r="Q1424" s="87" t="s">
        <v>6630</v>
      </c>
      <c r="R1424" s="87" t="s">
        <v>3680</v>
      </c>
    </row>
    <row r="1425" spans="1:18">
      <c r="A1425" s="87" t="s">
        <v>2656</v>
      </c>
      <c r="B1425" s="87" t="s">
        <v>6626</v>
      </c>
      <c r="C1425" s="87" t="s">
        <v>6627</v>
      </c>
      <c r="D1425" s="150">
        <v>15000</v>
      </c>
      <c r="E1425" s="150">
        <v>-7328.53</v>
      </c>
      <c r="F1425" s="150">
        <v>7671.47</v>
      </c>
      <c r="G1425" s="150">
        <v>-90.25</v>
      </c>
      <c r="H1425" s="151">
        <v>42217</v>
      </c>
      <c r="I1425" s="87">
        <v>0</v>
      </c>
      <c r="J1425" s="87" t="s">
        <v>354</v>
      </c>
      <c r="K1425" s="87" t="s">
        <v>5319</v>
      </c>
      <c r="L1425" s="87" t="s">
        <v>3792</v>
      </c>
      <c r="M1425" s="56" t="s">
        <v>6628</v>
      </c>
      <c r="N1425" s="87" t="s">
        <v>96</v>
      </c>
      <c r="O1425" s="56" t="s">
        <v>8750</v>
      </c>
      <c r="P1425" s="87">
        <v>2015</v>
      </c>
      <c r="Q1425" s="87" t="s">
        <v>6630</v>
      </c>
      <c r="R1425" s="87" t="s">
        <v>3680</v>
      </c>
    </row>
    <row r="1426" spans="1:18">
      <c r="A1426" s="87" t="s">
        <v>6405</v>
      </c>
      <c r="B1426" s="87" t="s">
        <v>6406</v>
      </c>
      <c r="C1426" s="87" t="s">
        <v>6407</v>
      </c>
      <c r="D1426" s="150">
        <v>9912</v>
      </c>
      <c r="E1426" s="150">
        <v>-5064.6899999999996</v>
      </c>
      <c r="F1426" s="150">
        <v>4847.3100000000004</v>
      </c>
      <c r="G1426" s="150">
        <v>-58.4</v>
      </c>
      <c r="H1426" s="151">
        <v>42156</v>
      </c>
      <c r="I1426" s="87">
        <v>0</v>
      </c>
      <c r="J1426" s="87" t="s">
        <v>772</v>
      </c>
      <c r="K1426" s="87" t="s">
        <v>3672</v>
      </c>
      <c r="L1426" s="87" t="s">
        <v>3820</v>
      </c>
      <c r="M1426" s="56" t="s">
        <v>4855</v>
      </c>
      <c r="N1426" s="87" t="s">
        <v>130</v>
      </c>
      <c r="O1426" s="56" t="s">
        <v>6408</v>
      </c>
      <c r="P1426" s="87">
        <v>2015</v>
      </c>
      <c r="Q1426" s="87">
        <v>115017</v>
      </c>
      <c r="R1426" s="87" t="s">
        <v>4359</v>
      </c>
    </row>
    <row r="1427" spans="1:18">
      <c r="A1427" s="87" t="s">
        <v>6437</v>
      </c>
      <c r="B1427" s="87" t="s">
        <v>6438</v>
      </c>
      <c r="C1427" s="87" t="s">
        <v>6439</v>
      </c>
      <c r="D1427" s="150">
        <v>3462.6</v>
      </c>
      <c r="E1427" s="150">
        <v>-1779.17</v>
      </c>
      <c r="F1427" s="150">
        <v>1683.43</v>
      </c>
      <c r="G1427" s="150">
        <v>-20.28</v>
      </c>
      <c r="H1427" s="151">
        <v>42156</v>
      </c>
      <c r="I1427" s="87">
        <v>0</v>
      </c>
      <c r="J1427" s="87" t="s">
        <v>503</v>
      </c>
      <c r="K1427" s="87" t="s">
        <v>3672</v>
      </c>
      <c r="L1427" s="87" t="s">
        <v>5484</v>
      </c>
      <c r="M1427" s="56" t="s">
        <v>4752</v>
      </c>
      <c r="N1427" s="87" t="s">
        <v>34</v>
      </c>
      <c r="O1427" s="56" t="s">
        <v>6033</v>
      </c>
      <c r="P1427" s="87">
        <v>2013</v>
      </c>
      <c r="Q1427" s="87" t="s">
        <v>6440</v>
      </c>
      <c r="R1427" s="87" t="s">
        <v>4359</v>
      </c>
    </row>
    <row r="1428" spans="1:18">
      <c r="A1428" s="87" t="s">
        <v>6441</v>
      </c>
      <c r="B1428" s="87" t="s">
        <v>6438</v>
      </c>
      <c r="C1428" s="87" t="s">
        <v>6439</v>
      </c>
      <c r="D1428" s="150">
        <v>3462.6</v>
      </c>
      <c r="E1428" s="150">
        <v>-1779.17</v>
      </c>
      <c r="F1428" s="150">
        <v>1683.43</v>
      </c>
      <c r="G1428" s="150">
        <v>-20.28</v>
      </c>
      <c r="H1428" s="151">
        <v>42156</v>
      </c>
      <c r="I1428" s="87">
        <v>0</v>
      </c>
      <c r="J1428" s="87" t="s">
        <v>503</v>
      </c>
      <c r="K1428" s="87" t="s">
        <v>3672</v>
      </c>
      <c r="L1428" s="87" t="s">
        <v>5484</v>
      </c>
      <c r="M1428" s="56" t="s">
        <v>4752</v>
      </c>
      <c r="N1428" s="87" t="s">
        <v>34</v>
      </c>
      <c r="O1428" s="56" t="s">
        <v>6033</v>
      </c>
      <c r="P1428" s="87">
        <v>2013</v>
      </c>
      <c r="Q1428" s="87" t="s">
        <v>6440</v>
      </c>
      <c r="R1428" s="87" t="s">
        <v>4359</v>
      </c>
    </row>
    <row r="1429" spans="1:18">
      <c r="A1429" s="87" t="s">
        <v>6442</v>
      </c>
      <c r="B1429" s="87" t="s">
        <v>6438</v>
      </c>
      <c r="C1429" s="87" t="s">
        <v>6439</v>
      </c>
      <c r="D1429" s="150">
        <v>3462.6</v>
      </c>
      <c r="E1429" s="150">
        <v>-1779.17</v>
      </c>
      <c r="F1429" s="150">
        <v>1683.43</v>
      </c>
      <c r="G1429" s="150">
        <v>-20.28</v>
      </c>
      <c r="H1429" s="151">
        <v>42156</v>
      </c>
      <c r="I1429" s="87">
        <v>0</v>
      </c>
      <c r="J1429" s="87" t="s">
        <v>503</v>
      </c>
      <c r="K1429" s="87" t="s">
        <v>3672</v>
      </c>
      <c r="L1429" s="87" t="s">
        <v>5484</v>
      </c>
      <c r="M1429" s="56" t="s">
        <v>4752</v>
      </c>
      <c r="N1429" s="87" t="s">
        <v>34</v>
      </c>
      <c r="O1429" s="56" t="s">
        <v>6033</v>
      </c>
      <c r="P1429" s="87">
        <v>2013</v>
      </c>
      <c r="Q1429" s="87" t="s">
        <v>6440</v>
      </c>
      <c r="R1429" s="87" t="s">
        <v>4359</v>
      </c>
    </row>
    <row r="1430" spans="1:18">
      <c r="A1430" s="87" t="s">
        <v>6443</v>
      </c>
      <c r="B1430" s="87" t="s">
        <v>6438</v>
      </c>
      <c r="C1430" s="87" t="s">
        <v>6439</v>
      </c>
      <c r="D1430" s="150">
        <v>3462.6</v>
      </c>
      <c r="E1430" s="150">
        <v>-1779.17</v>
      </c>
      <c r="F1430" s="150">
        <v>1683.43</v>
      </c>
      <c r="G1430" s="150">
        <v>-20.28</v>
      </c>
      <c r="H1430" s="151">
        <v>42156</v>
      </c>
      <c r="I1430" s="87">
        <v>0</v>
      </c>
      <c r="J1430" s="87" t="s">
        <v>503</v>
      </c>
      <c r="K1430" s="87" t="s">
        <v>3672</v>
      </c>
      <c r="L1430" s="87" t="s">
        <v>5484</v>
      </c>
      <c r="M1430" s="56" t="s">
        <v>4752</v>
      </c>
      <c r="N1430" s="87" t="s">
        <v>34</v>
      </c>
      <c r="O1430" s="56" t="s">
        <v>6033</v>
      </c>
      <c r="P1430" s="87">
        <v>2013</v>
      </c>
      <c r="Q1430" s="87" t="s">
        <v>6440</v>
      </c>
      <c r="R1430" s="87" t="s">
        <v>4359</v>
      </c>
    </row>
    <row r="1431" spans="1:18">
      <c r="A1431" s="87" t="s">
        <v>6444</v>
      </c>
      <c r="B1431" s="87" t="s">
        <v>6438</v>
      </c>
      <c r="C1431" s="87" t="s">
        <v>6439</v>
      </c>
      <c r="D1431" s="150">
        <v>3462.6</v>
      </c>
      <c r="E1431" s="150">
        <v>-1779.17</v>
      </c>
      <c r="F1431" s="150">
        <v>1683.43</v>
      </c>
      <c r="G1431" s="150">
        <v>-20.28</v>
      </c>
      <c r="H1431" s="151">
        <v>42156</v>
      </c>
      <c r="I1431" s="87">
        <v>0</v>
      </c>
      <c r="J1431" s="87" t="s">
        <v>503</v>
      </c>
      <c r="K1431" s="87" t="s">
        <v>3672</v>
      </c>
      <c r="L1431" s="87" t="s">
        <v>5484</v>
      </c>
      <c r="M1431" s="56" t="s">
        <v>4752</v>
      </c>
      <c r="N1431" s="87" t="s">
        <v>34</v>
      </c>
      <c r="O1431" s="56" t="s">
        <v>6033</v>
      </c>
      <c r="P1431" s="87">
        <v>2013</v>
      </c>
      <c r="Q1431" s="87" t="s">
        <v>6440</v>
      </c>
      <c r="R1431" s="87" t="s">
        <v>4359</v>
      </c>
    </row>
    <row r="1432" spans="1:18">
      <c r="A1432" s="87" t="s">
        <v>6445</v>
      </c>
      <c r="B1432" s="87" t="s">
        <v>6438</v>
      </c>
      <c r="C1432" s="87" t="s">
        <v>6446</v>
      </c>
      <c r="D1432" s="150">
        <v>3462.6</v>
      </c>
      <c r="E1432" s="150">
        <v>-1779.17</v>
      </c>
      <c r="F1432" s="150">
        <v>1683.43</v>
      </c>
      <c r="G1432" s="150">
        <v>-20.28</v>
      </c>
      <c r="H1432" s="151">
        <v>42156</v>
      </c>
      <c r="I1432" s="87">
        <v>0</v>
      </c>
      <c r="J1432" s="87" t="s">
        <v>503</v>
      </c>
      <c r="K1432" s="87" t="s">
        <v>3672</v>
      </c>
      <c r="L1432" s="87" t="s">
        <v>5484</v>
      </c>
      <c r="M1432" s="56" t="s">
        <v>4752</v>
      </c>
      <c r="N1432" s="87" t="s">
        <v>34</v>
      </c>
      <c r="O1432" s="56" t="s">
        <v>6033</v>
      </c>
      <c r="P1432" s="87">
        <v>2013</v>
      </c>
      <c r="Q1432" s="87" t="s">
        <v>6440</v>
      </c>
      <c r="R1432" s="87" t="s">
        <v>4359</v>
      </c>
    </row>
    <row r="1433" spans="1:18">
      <c r="A1433" s="87" t="s">
        <v>8618</v>
      </c>
      <c r="B1433" s="87" t="s">
        <v>8619</v>
      </c>
      <c r="C1433" s="87" t="s">
        <v>8620</v>
      </c>
      <c r="D1433" s="150">
        <v>15532.8</v>
      </c>
      <c r="E1433" s="150">
        <v>-7933.7</v>
      </c>
      <c r="F1433" s="150">
        <v>7599.1</v>
      </c>
      <c r="G1433" s="150">
        <v>-91.56</v>
      </c>
      <c r="H1433" s="151">
        <v>42156</v>
      </c>
      <c r="I1433" s="87">
        <v>0</v>
      </c>
      <c r="J1433" s="87" t="s">
        <v>319</v>
      </c>
      <c r="K1433" s="87" t="s">
        <v>3672</v>
      </c>
      <c r="L1433" s="87" t="s">
        <v>8055</v>
      </c>
      <c r="M1433" s="56" t="s">
        <v>4752</v>
      </c>
      <c r="N1433" s="87" t="s">
        <v>52</v>
      </c>
      <c r="O1433" s="56" t="s">
        <v>8621</v>
      </c>
      <c r="P1433" s="87">
        <v>2008</v>
      </c>
      <c r="Q1433" s="87" t="s">
        <v>8622</v>
      </c>
      <c r="R1433" s="87" t="s">
        <v>4359</v>
      </c>
    </row>
    <row r="1434" spans="1:18">
      <c r="A1434" s="87" t="s">
        <v>6367</v>
      </c>
      <c r="B1434" s="87" t="s">
        <v>5705</v>
      </c>
      <c r="C1434" s="87" t="s">
        <v>4751</v>
      </c>
      <c r="D1434" s="150">
        <v>2391</v>
      </c>
      <c r="E1434" s="150">
        <v>-1257.9000000000001</v>
      </c>
      <c r="F1434" s="150">
        <v>1133.0999999999999</v>
      </c>
      <c r="G1434" s="150">
        <v>-13.82</v>
      </c>
      <c r="H1434" s="151">
        <v>42125</v>
      </c>
      <c r="I1434" s="87">
        <v>0</v>
      </c>
      <c r="J1434" s="87" t="s">
        <v>2065</v>
      </c>
      <c r="K1434" s="87" t="s">
        <v>3672</v>
      </c>
      <c r="L1434" s="87" t="s">
        <v>3679</v>
      </c>
      <c r="M1434" s="56" t="s">
        <v>4752</v>
      </c>
      <c r="N1434" s="87" t="s">
        <v>25</v>
      </c>
      <c r="O1434" s="56" t="s">
        <v>6368</v>
      </c>
      <c r="P1434" s="87">
        <v>2015</v>
      </c>
      <c r="Q1434" s="87" t="s">
        <v>6369</v>
      </c>
      <c r="R1434" s="87" t="s">
        <v>4373</v>
      </c>
    </row>
    <row r="1435" spans="1:18">
      <c r="A1435" s="87" t="s">
        <v>6413</v>
      </c>
      <c r="B1435" s="87" t="s">
        <v>5705</v>
      </c>
      <c r="C1435" s="87" t="s">
        <v>4751</v>
      </c>
      <c r="D1435" s="150">
        <v>2391</v>
      </c>
      <c r="E1435" s="150">
        <v>-1257.9000000000001</v>
      </c>
      <c r="F1435" s="150">
        <v>1133.0999999999999</v>
      </c>
      <c r="G1435" s="150">
        <v>-13.82</v>
      </c>
      <c r="H1435" s="151">
        <v>42125</v>
      </c>
      <c r="I1435" s="87">
        <v>0</v>
      </c>
      <c r="J1435" s="87" t="s">
        <v>3697</v>
      </c>
      <c r="K1435" s="87" t="s">
        <v>3672</v>
      </c>
      <c r="L1435" s="87" t="s">
        <v>3699</v>
      </c>
      <c r="M1435" s="56" t="s">
        <v>4752</v>
      </c>
      <c r="N1435" s="87" t="s">
        <v>26</v>
      </c>
      <c r="O1435" s="56" t="s">
        <v>6368</v>
      </c>
      <c r="P1435" s="87">
        <v>2015</v>
      </c>
      <c r="Q1435" s="87" t="s">
        <v>6369</v>
      </c>
      <c r="R1435" s="87" t="s">
        <v>4373</v>
      </c>
    </row>
    <row r="1436" spans="1:18">
      <c r="A1436" s="87" t="s">
        <v>6414</v>
      </c>
      <c r="B1436" s="87" t="s">
        <v>5705</v>
      </c>
      <c r="C1436" s="87" t="s">
        <v>4751</v>
      </c>
      <c r="D1436" s="150">
        <v>2565</v>
      </c>
      <c r="E1436" s="150">
        <v>-1343.14</v>
      </c>
      <c r="F1436" s="150">
        <v>1221.8599999999999</v>
      </c>
      <c r="G1436" s="150">
        <v>-14.9</v>
      </c>
      <c r="H1436" s="151">
        <v>42125</v>
      </c>
      <c r="I1436" s="87">
        <v>0</v>
      </c>
      <c r="J1436" s="87" t="s">
        <v>503</v>
      </c>
      <c r="K1436" s="87" t="s">
        <v>3672</v>
      </c>
      <c r="L1436" s="87" t="s">
        <v>5484</v>
      </c>
      <c r="M1436" s="56" t="s">
        <v>4752</v>
      </c>
      <c r="N1436" s="87" t="s">
        <v>34</v>
      </c>
      <c r="O1436" s="56" t="s">
        <v>6368</v>
      </c>
      <c r="P1436" s="87">
        <v>2013</v>
      </c>
      <c r="Q1436" s="87" t="s">
        <v>6415</v>
      </c>
      <c r="R1436" s="87" t="s">
        <v>4373</v>
      </c>
    </row>
    <row r="1437" spans="1:18">
      <c r="A1437" s="87" t="s">
        <v>6432</v>
      </c>
      <c r="B1437" s="87" t="s">
        <v>6433</v>
      </c>
      <c r="C1437" s="87" t="s">
        <v>6434</v>
      </c>
      <c r="D1437" s="150">
        <v>55731.6</v>
      </c>
      <c r="E1437" s="150">
        <v>-41132.17</v>
      </c>
      <c r="F1437" s="150">
        <v>14599.43</v>
      </c>
      <c r="G1437" s="150">
        <v>-429.39</v>
      </c>
      <c r="H1437" s="151">
        <v>42125</v>
      </c>
      <c r="I1437" s="87">
        <v>0</v>
      </c>
      <c r="J1437" s="87" t="s">
        <v>503</v>
      </c>
      <c r="K1437" s="87" t="s">
        <v>3672</v>
      </c>
      <c r="L1437" s="87" t="s">
        <v>5484</v>
      </c>
      <c r="M1437" s="56" t="s">
        <v>5348</v>
      </c>
      <c r="N1437" s="87" t="s">
        <v>34</v>
      </c>
      <c r="O1437" s="56" t="s">
        <v>6435</v>
      </c>
      <c r="P1437" s="87">
        <v>2013</v>
      </c>
      <c r="Q1437" s="87" t="s">
        <v>6436</v>
      </c>
      <c r="R1437" s="87" t="s">
        <v>3676</v>
      </c>
    </row>
    <row r="1438" spans="1:18">
      <c r="A1438" s="87" t="s">
        <v>8584</v>
      </c>
      <c r="B1438" s="87" t="s">
        <v>8585</v>
      </c>
      <c r="C1438" s="87" t="s">
        <v>8586</v>
      </c>
      <c r="D1438" s="150">
        <v>1739.64</v>
      </c>
      <c r="E1438" s="150">
        <v>-918.57</v>
      </c>
      <c r="F1438" s="150">
        <v>821.07</v>
      </c>
      <c r="G1438" s="150">
        <v>-10.01</v>
      </c>
      <c r="H1438" s="151">
        <v>42125</v>
      </c>
      <c r="I1438" s="87">
        <v>0</v>
      </c>
      <c r="J1438" s="87" t="s">
        <v>782</v>
      </c>
      <c r="K1438" s="87" t="s">
        <v>3672</v>
      </c>
      <c r="L1438" s="87" t="s">
        <v>8587</v>
      </c>
      <c r="M1438" s="56" t="s">
        <v>6607</v>
      </c>
      <c r="N1438" s="87" t="s">
        <v>37</v>
      </c>
      <c r="O1438" s="56" t="s">
        <v>8588</v>
      </c>
      <c r="P1438" s="87">
        <v>2014</v>
      </c>
      <c r="Q1438" s="87" t="s">
        <v>8589</v>
      </c>
      <c r="R1438" s="87" t="s">
        <v>4359</v>
      </c>
    </row>
    <row r="1439" spans="1:18">
      <c r="A1439" s="87" t="s">
        <v>8594</v>
      </c>
      <c r="B1439" s="87" t="s">
        <v>8595</v>
      </c>
      <c r="C1439" s="87" t="s">
        <v>8595</v>
      </c>
      <c r="D1439" s="150">
        <v>2196</v>
      </c>
      <c r="E1439" s="150">
        <v>-1152.3499999999999</v>
      </c>
      <c r="F1439" s="150">
        <v>1043.6500000000001</v>
      </c>
      <c r="G1439" s="150">
        <v>-12.73</v>
      </c>
      <c r="H1439" s="151">
        <v>42125</v>
      </c>
      <c r="I1439" s="87">
        <v>0</v>
      </c>
      <c r="J1439" s="87" t="s">
        <v>426</v>
      </c>
      <c r="K1439" s="87" t="s">
        <v>3672</v>
      </c>
      <c r="L1439" s="87" t="s">
        <v>7857</v>
      </c>
      <c r="M1439" s="56" t="s">
        <v>4782</v>
      </c>
      <c r="N1439" s="87" t="s">
        <v>103</v>
      </c>
      <c r="O1439" s="56" t="s">
        <v>8596</v>
      </c>
      <c r="P1439" s="87">
        <v>2014</v>
      </c>
      <c r="Q1439" s="87">
        <v>111403025</v>
      </c>
      <c r="R1439" s="87" t="s">
        <v>4851</v>
      </c>
    </row>
    <row r="1440" spans="1:18">
      <c r="A1440" s="87" t="s">
        <v>8659</v>
      </c>
      <c r="B1440" s="87" t="s">
        <v>8660</v>
      </c>
      <c r="C1440" s="87" t="s">
        <v>8661</v>
      </c>
      <c r="D1440" s="150">
        <v>4644</v>
      </c>
      <c r="E1440" s="150">
        <v>-2429.56</v>
      </c>
      <c r="F1440" s="150">
        <v>2214.44</v>
      </c>
      <c r="G1440" s="150">
        <v>-27.01</v>
      </c>
      <c r="H1440" s="151">
        <v>42125</v>
      </c>
      <c r="I1440" s="87">
        <v>0</v>
      </c>
      <c r="J1440" s="87" t="s">
        <v>426</v>
      </c>
      <c r="K1440" s="87" t="s">
        <v>3672</v>
      </c>
      <c r="L1440" s="87" t="s">
        <v>8191</v>
      </c>
      <c r="M1440" s="56" t="s">
        <v>4782</v>
      </c>
      <c r="N1440" s="87" t="s">
        <v>103</v>
      </c>
      <c r="O1440" s="56" t="s">
        <v>6459</v>
      </c>
      <c r="P1440" s="87">
        <v>2014</v>
      </c>
      <c r="Q1440" s="87">
        <v>111500316</v>
      </c>
      <c r="R1440" s="87" t="s">
        <v>3680</v>
      </c>
    </row>
    <row r="1441" spans="1:18">
      <c r="A1441" s="87" t="s">
        <v>8663</v>
      </c>
      <c r="B1441" s="87" t="s">
        <v>8664</v>
      </c>
      <c r="C1441" s="87" t="s">
        <v>8665</v>
      </c>
      <c r="D1441" s="150">
        <v>6456</v>
      </c>
      <c r="E1441" s="150">
        <v>-4768.26</v>
      </c>
      <c r="F1441" s="150">
        <v>1687.74</v>
      </c>
      <c r="G1441" s="150">
        <v>-49.64</v>
      </c>
      <c r="H1441" s="151">
        <v>42125</v>
      </c>
      <c r="I1441" s="87">
        <v>0</v>
      </c>
      <c r="J1441" s="87" t="s">
        <v>1397</v>
      </c>
      <c r="K1441" s="87" t="s">
        <v>3672</v>
      </c>
      <c r="L1441" s="87" t="s">
        <v>3897</v>
      </c>
      <c r="M1441" s="56" t="s">
        <v>4782</v>
      </c>
      <c r="N1441" s="87" t="s">
        <v>84</v>
      </c>
      <c r="O1441" s="56" t="s">
        <v>8092</v>
      </c>
      <c r="P1441" s="87">
        <v>2015</v>
      </c>
      <c r="Q1441" s="87">
        <v>20150723</v>
      </c>
      <c r="R1441" s="87" t="s">
        <v>3680</v>
      </c>
    </row>
    <row r="1442" spans="1:18">
      <c r="A1442" s="87" t="s">
        <v>8672</v>
      </c>
      <c r="B1442" s="87" t="s">
        <v>8673</v>
      </c>
      <c r="C1442" s="87" t="s">
        <v>8674</v>
      </c>
      <c r="D1442" s="150">
        <v>5401.2</v>
      </c>
      <c r="E1442" s="150">
        <v>-2830.91</v>
      </c>
      <c r="F1442" s="150">
        <v>2570.29</v>
      </c>
      <c r="G1442" s="150">
        <v>-31.34</v>
      </c>
      <c r="H1442" s="151">
        <v>42125</v>
      </c>
      <c r="I1442" s="87">
        <v>0</v>
      </c>
      <c r="J1442" s="87" t="s">
        <v>484</v>
      </c>
      <c r="K1442" s="87" t="s">
        <v>5319</v>
      </c>
      <c r="L1442" s="87" t="s">
        <v>3810</v>
      </c>
      <c r="M1442" s="56" t="s">
        <v>8035</v>
      </c>
      <c r="N1442" s="87" t="s">
        <v>30</v>
      </c>
      <c r="O1442" s="56" t="s">
        <v>8662</v>
      </c>
      <c r="P1442" s="87">
        <v>2008</v>
      </c>
      <c r="Q1442" s="87" t="s">
        <v>5712</v>
      </c>
      <c r="R1442" s="87" t="s">
        <v>4364</v>
      </c>
    </row>
    <row r="1443" spans="1:18">
      <c r="A1443" s="87" t="s">
        <v>8675</v>
      </c>
      <c r="B1443" s="87" t="s">
        <v>8676</v>
      </c>
      <c r="C1443" s="87" t="s">
        <v>4871</v>
      </c>
      <c r="D1443" s="150">
        <v>3487.2</v>
      </c>
      <c r="E1443" s="150">
        <v>-1826.86</v>
      </c>
      <c r="F1443" s="150">
        <v>1660.34</v>
      </c>
      <c r="G1443" s="150">
        <v>-20.25</v>
      </c>
      <c r="H1443" s="151">
        <v>42125</v>
      </c>
      <c r="I1443" s="87">
        <v>0</v>
      </c>
      <c r="J1443" s="87" t="s">
        <v>484</v>
      </c>
      <c r="K1443" s="87" t="s">
        <v>5319</v>
      </c>
      <c r="L1443" s="87" t="s">
        <v>3810</v>
      </c>
      <c r="M1443" s="56" t="s">
        <v>8035</v>
      </c>
      <c r="N1443" s="87" t="s">
        <v>30</v>
      </c>
      <c r="O1443" s="56" t="s">
        <v>8662</v>
      </c>
      <c r="P1443" s="87">
        <v>2012</v>
      </c>
      <c r="Q1443" s="87" t="s">
        <v>5712</v>
      </c>
      <c r="R1443" s="87" t="s">
        <v>4364</v>
      </c>
    </row>
    <row r="1444" spans="1:18">
      <c r="A1444" s="87" t="s">
        <v>8677</v>
      </c>
      <c r="B1444" s="87" t="s">
        <v>881</v>
      </c>
      <c r="C1444" s="87" t="s">
        <v>6670</v>
      </c>
      <c r="D1444" s="150">
        <v>2792.4</v>
      </c>
      <c r="E1444" s="150">
        <v>-1459.6</v>
      </c>
      <c r="F1444" s="150">
        <v>1332.8</v>
      </c>
      <c r="G1444" s="150">
        <v>-16.25</v>
      </c>
      <c r="H1444" s="151">
        <v>42125</v>
      </c>
      <c r="I1444" s="87">
        <v>0</v>
      </c>
      <c r="J1444" s="87" t="s">
        <v>484</v>
      </c>
      <c r="K1444" s="87" t="s">
        <v>5319</v>
      </c>
      <c r="L1444" s="87" t="s">
        <v>3810</v>
      </c>
      <c r="M1444" s="56" t="s">
        <v>8035</v>
      </c>
      <c r="N1444" s="87" t="s">
        <v>30</v>
      </c>
      <c r="O1444" s="56" t="s">
        <v>8662</v>
      </c>
      <c r="P1444" s="87">
        <v>2012</v>
      </c>
      <c r="Q1444" s="87" t="s">
        <v>5712</v>
      </c>
      <c r="R1444" s="87" t="s">
        <v>4364</v>
      </c>
    </row>
    <row r="1445" spans="1:18">
      <c r="A1445" s="87" t="s">
        <v>8678</v>
      </c>
      <c r="B1445" s="87" t="s">
        <v>8679</v>
      </c>
      <c r="C1445" s="87" t="s">
        <v>696</v>
      </c>
      <c r="D1445" s="150">
        <v>2752.8</v>
      </c>
      <c r="E1445" s="150">
        <v>-1446.17</v>
      </c>
      <c r="F1445" s="150">
        <v>1306.6300000000001</v>
      </c>
      <c r="G1445" s="150">
        <v>-15.93</v>
      </c>
      <c r="H1445" s="151">
        <v>42125</v>
      </c>
      <c r="I1445" s="87">
        <v>0</v>
      </c>
      <c r="J1445" s="87" t="s">
        <v>351</v>
      </c>
      <c r="K1445" s="87" t="s">
        <v>3672</v>
      </c>
      <c r="L1445" s="87" t="s">
        <v>8680</v>
      </c>
      <c r="M1445" s="56" t="s">
        <v>5629</v>
      </c>
      <c r="N1445" s="87" t="s">
        <v>31</v>
      </c>
      <c r="O1445" s="56" t="s">
        <v>8681</v>
      </c>
      <c r="P1445" s="87">
        <v>2014</v>
      </c>
      <c r="Q1445" s="87">
        <v>140100955</v>
      </c>
      <c r="R1445" s="87" t="s">
        <v>3680</v>
      </c>
    </row>
    <row r="1446" spans="1:18">
      <c r="A1446" s="87" t="s">
        <v>8682</v>
      </c>
      <c r="B1446" s="87" t="s">
        <v>8585</v>
      </c>
      <c r="C1446" s="87" t="s">
        <v>8586</v>
      </c>
      <c r="D1446" s="150">
        <v>1739.64</v>
      </c>
      <c r="E1446" s="150">
        <v>-918.57</v>
      </c>
      <c r="F1446" s="150">
        <v>821.07</v>
      </c>
      <c r="G1446" s="150">
        <v>-10.01</v>
      </c>
      <c r="H1446" s="151">
        <v>42125</v>
      </c>
      <c r="I1446" s="87">
        <v>0</v>
      </c>
      <c r="J1446" s="87" t="s">
        <v>782</v>
      </c>
      <c r="K1446" s="87" t="s">
        <v>3672</v>
      </c>
      <c r="L1446" s="87" t="s">
        <v>8683</v>
      </c>
      <c r="M1446" s="56" t="s">
        <v>6607</v>
      </c>
      <c r="N1446" s="87" t="s">
        <v>37</v>
      </c>
      <c r="O1446" s="56" t="s">
        <v>8588</v>
      </c>
      <c r="P1446" s="87">
        <v>2014</v>
      </c>
      <c r="Q1446" s="87" t="s">
        <v>8589</v>
      </c>
      <c r="R1446" s="87" t="s">
        <v>4359</v>
      </c>
    </row>
    <row r="1447" spans="1:18">
      <c r="A1447" s="87" t="s">
        <v>8684</v>
      </c>
      <c r="B1447" s="87" t="s">
        <v>8685</v>
      </c>
      <c r="C1447" s="87" t="s">
        <v>8686</v>
      </c>
      <c r="D1447" s="150">
        <v>1984.33</v>
      </c>
      <c r="E1447" s="150">
        <v>-1040.94</v>
      </c>
      <c r="F1447" s="150">
        <v>943.39</v>
      </c>
      <c r="G1447" s="150">
        <v>-11.5</v>
      </c>
      <c r="H1447" s="151">
        <v>42125</v>
      </c>
      <c r="I1447" s="87">
        <v>0</v>
      </c>
      <c r="J1447" s="87" t="s">
        <v>315</v>
      </c>
      <c r="K1447" s="87" t="s">
        <v>3672</v>
      </c>
      <c r="L1447" s="87" t="s">
        <v>7984</v>
      </c>
      <c r="M1447" s="56" t="s">
        <v>5629</v>
      </c>
      <c r="N1447" s="87" t="s">
        <v>29</v>
      </c>
      <c r="O1447" s="56" t="s">
        <v>6332</v>
      </c>
      <c r="P1447" s="87">
        <v>2014</v>
      </c>
      <c r="Q1447" s="87" t="s">
        <v>8687</v>
      </c>
      <c r="R1447" s="87" t="s">
        <v>3680</v>
      </c>
    </row>
    <row r="1448" spans="1:18">
      <c r="A1448" s="87" t="s">
        <v>8688</v>
      </c>
      <c r="B1448" s="87" t="s">
        <v>8689</v>
      </c>
      <c r="C1448" s="87" t="s">
        <v>8686</v>
      </c>
      <c r="D1448" s="150">
        <v>1984.33</v>
      </c>
      <c r="E1448" s="150">
        <v>-1040.94</v>
      </c>
      <c r="F1448" s="150">
        <v>943.39</v>
      </c>
      <c r="G1448" s="150">
        <v>-11.5</v>
      </c>
      <c r="H1448" s="151">
        <v>42125</v>
      </c>
      <c r="I1448" s="87">
        <v>0</v>
      </c>
      <c r="J1448" s="87" t="s">
        <v>315</v>
      </c>
      <c r="K1448" s="87" t="s">
        <v>3672</v>
      </c>
      <c r="L1448" s="87" t="s">
        <v>7984</v>
      </c>
      <c r="M1448" s="56" t="s">
        <v>5629</v>
      </c>
      <c r="N1448" s="87" t="s">
        <v>29</v>
      </c>
      <c r="O1448" s="56" t="s">
        <v>6332</v>
      </c>
      <c r="P1448" s="87">
        <v>2014</v>
      </c>
      <c r="Q1448" s="87" t="s">
        <v>8687</v>
      </c>
      <c r="R1448" s="87" t="s">
        <v>3680</v>
      </c>
    </row>
    <row r="1449" spans="1:18">
      <c r="A1449" s="87" t="s">
        <v>2241</v>
      </c>
      <c r="B1449" s="87" t="s">
        <v>2242</v>
      </c>
      <c r="C1449" s="87" t="s">
        <v>8690</v>
      </c>
      <c r="D1449" s="150">
        <v>95740.28</v>
      </c>
      <c r="E1449" s="150">
        <v>-8686.6200000000008</v>
      </c>
      <c r="F1449" s="150">
        <v>87053.66</v>
      </c>
      <c r="G1449" s="150">
        <v>-835.43</v>
      </c>
      <c r="H1449" s="151">
        <v>42125</v>
      </c>
      <c r="I1449" s="87">
        <v>0</v>
      </c>
      <c r="J1449" s="87" t="s">
        <v>319</v>
      </c>
      <c r="K1449" s="87" t="s">
        <v>3672</v>
      </c>
      <c r="L1449" s="87" t="s">
        <v>8055</v>
      </c>
      <c r="M1449" s="56" t="s">
        <v>5629</v>
      </c>
      <c r="N1449" s="87" t="s">
        <v>52</v>
      </c>
      <c r="O1449" s="56" t="s">
        <v>8691</v>
      </c>
      <c r="P1449" s="87">
        <v>2015</v>
      </c>
      <c r="Q1449" s="87" t="s">
        <v>8692</v>
      </c>
      <c r="R1449" s="87" t="s">
        <v>3780</v>
      </c>
    </row>
    <row r="1450" spans="1:18">
      <c r="A1450" s="87" t="s">
        <v>8693</v>
      </c>
      <c r="B1450" s="87" t="s">
        <v>8694</v>
      </c>
      <c r="C1450" s="87" t="s">
        <v>8695</v>
      </c>
      <c r="D1450" s="150">
        <v>7573.2</v>
      </c>
      <c r="E1450" s="150">
        <v>-3961.81</v>
      </c>
      <c r="F1450" s="150">
        <v>3611.39</v>
      </c>
      <c r="G1450" s="150">
        <v>-44.04</v>
      </c>
      <c r="H1450" s="151">
        <v>42125</v>
      </c>
      <c r="I1450" s="87">
        <v>0</v>
      </c>
      <c r="J1450" s="87" t="s">
        <v>580</v>
      </c>
      <c r="K1450" s="87" t="s">
        <v>3672</v>
      </c>
      <c r="L1450" s="87" t="s">
        <v>4162</v>
      </c>
      <c r="M1450" s="56" t="s">
        <v>8205</v>
      </c>
      <c r="N1450" s="87" t="s">
        <v>36</v>
      </c>
      <c r="O1450" s="56" t="s">
        <v>8478</v>
      </c>
      <c r="P1450" s="87">
        <v>2014</v>
      </c>
      <c r="Q1450" s="87">
        <v>7240000078</v>
      </c>
      <c r="R1450" s="87" t="s">
        <v>3680</v>
      </c>
    </row>
    <row r="1451" spans="1:18">
      <c r="A1451" s="87" t="s">
        <v>6395</v>
      </c>
      <c r="B1451" s="87" t="s">
        <v>6396</v>
      </c>
      <c r="C1451" s="87" t="s">
        <v>6397</v>
      </c>
      <c r="D1451" s="150">
        <v>3493.2</v>
      </c>
      <c r="E1451" s="150">
        <v>-2626.72</v>
      </c>
      <c r="F1451" s="150">
        <v>866.48</v>
      </c>
      <c r="G1451" s="150">
        <v>-26.26</v>
      </c>
      <c r="H1451" s="151">
        <v>42095</v>
      </c>
      <c r="I1451" s="87">
        <v>0</v>
      </c>
      <c r="J1451" s="87" t="s">
        <v>387</v>
      </c>
      <c r="K1451" s="87" t="s">
        <v>3672</v>
      </c>
      <c r="L1451" s="87" t="s">
        <v>3884</v>
      </c>
      <c r="M1451" s="56" t="s">
        <v>4752</v>
      </c>
      <c r="N1451" s="87" t="s">
        <v>61</v>
      </c>
      <c r="O1451" s="56" t="s">
        <v>6398</v>
      </c>
      <c r="P1451" s="87">
        <v>2014</v>
      </c>
      <c r="Q1451" s="87" t="s">
        <v>6399</v>
      </c>
      <c r="R1451" s="87" t="s">
        <v>3780</v>
      </c>
    </row>
    <row r="1452" spans="1:18">
      <c r="A1452" s="87" t="s">
        <v>8642</v>
      </c>
      <c r="B1452" s="87" t="s">
        <v>8643</v>
      </c>
      <c r="C1452" s="87" t="s">
        <v>8644</v>
      </c>
      <c r="D1452" s="150">
        <v>111451.2</v>
      </c>
      <c r="E1452" s="150">
        <v>-59401.82</v>
      </c>
      <c r="F1452" s="150">
        <v>52049.38</v>
      </c>
      <c r="G1452" s="150">
        <v>-642.59</v>
      </c>
      <c r="H1452" s="151">
        <v>42095</v>
      </c>
      <c r="I1452" s="87">
        <v>0</v>
      </c>
      <c r="J1452" s="87" t="s">
        <v>8490</v>
      </c>
      <c r="K1452" s="87" t="s">
        <v>3672</v>
      </c>
      <c r="L1452" s="87" t="s">
        <v>8491</v>
      </c>
      <c r="M1452" s="56" t="s">
        <v>4855</v>
      </c>
      <c r="N1452" s="87" t="s">
        <v>65</v>
      </c>
      <c r="O1452" s="56" t="s">
        <v>8645</v>
      </c>
      <c r="P1452" s="87">
        <v>2014</v>
      </c>
      <c r="Q1452" s="87">
        <v>115003</v>
      </c>
      <c r="R1452" s="87" t="s">
        <v>4359</v>
      </c>
    </row>
    <row r="1453" spans="1:18">
      <c r="A1453" s="87" t="s">
        <v>1337</v>
      </c>
      <c r="B1453" s="87" t="s">
        <v>1338</v>
      </c>
      <c r="C1453" s="87" t="s">
        <v>6670</v>
      </c>
      <c r="D1453" s="150">
        <v>2672.28</v>
      </c>
      <c r="E1453" s="150">
        <v>-1436.05</v>
      </c>
      <c r="F1453" s="150">
        <v>1236.23</v>
      </c>
      <c r="G1453" s="150">
        <v>-15.26</v>
      </c>
      <c r="H1453" s="151">
        <v>42095</v>
      </c>
      <c r="I1453" s="87">
        <v>0</v>
      </c>
      <c r="J1453" s="87" t="s">
        <v>615</v>
      </c>
      <c r="K1453" s="87" t="s">
        <v>3672</v>
      </c>
      <c r="L1453" s="87" t="s">
        <v>8516</v>
      </c>
      <c r="M1453" s="56" t="s">
        <v>4782</v>
      </c>
      <c r="N1453" s="87" t="s">
        <v>128</v>
      </c>
      <c r="O1453" s="56" t="s">
        <v>8662</v>
      </c>
      <c r="P1453" s="87">
        <v>2015</v>
      </c>
      <c r="Q1453" s="87">
        <v>111500545</v>
      </c>
      <c r="R1453" s="87" t="s">
        <v>4364</v>
      </c>
    </row>
    <row r="1454" spans="1:18">
      <c r="A1454" s="87" t="s">
        <v>8666</v>
      </c>
      <c r="B1454" s="87" t="s">
        <v>8667</v>
      </c>
      <c r="C1454" s="87" t="s">
        <v>8668</v>
      </c>
      <c r="D1454" s="150">
        <v>82044</v>
      </c>
      <c r="E1454" s="150">
        <v>-43724.12</v>
      </c>
      <c r="F1454" s="150">
        <v>38319.879999999997</v>
      </c>
      <c r="G1454" s="150">
        <v>-473.09</v>
      </c>
      <c r="H1454" s="151">
        <v>42095</v>
      </c>
      <c r="I1454" s="87">
        <v>0</v>
      </c>
      <c r="J1454" s="87" t="s">
        <v>8490</v>
      </c>
      <c r="K1454" s="87" t="s">
        <v>3672</v>
      </c>
      <c r="L1454" s="87" t="s">
        <v>8491</v>
      </c>
      <c r="M1454" s="56" t="s">
        <v>4855</v>
      </c>
      <c r="N1454" s="87" t="s">
        <v>65</v>
      </c>
      <c r="O1454" s="56" t="s">
        <v>8669</v>
      </c>
      <c r="P1454" s="87">
        <v>2014</v>
      </c>
      <c r="Q1454" s="87">
        <v>115003</v>
      </c>
      <c r="R1454" s="87" t="s">
        <v>4359</v>
      </c>
    </row>
    <row r="1455" spans="1:18">
      <c r="A1455" s="87" t="s">
        <v>8670</v>
      </c>
      <c r="B1455" s="87" t="s">
        <v>8671</v>
      </c>
      <c r="C1455" s="87" t="s">
        <v>8665</v>
      </c>
      <c r="D1455" s="150">
        <v>6456</v>
      </c>
      <c r="E1455" s="150">
        <v>-4855.34</v>
      </c>
      <c r="F1455" s="150">
        <v>1600.66</v>
      </c>
      <c r="G1455" s="150">
        <v>-48.51</v>
      </c>
      <c r="H1455" s="151">
        <v>42095</v>
      </c>
      <c r="I1455" s="87">
        <v>0</v>
      </c>
      <c r="J1455" s="87" t="s">
        <v>7994</v>
      </c>
      <c r="K1455" s="87" t="s">
        <v>3672</v>
      </c>
      <c r="L1455" s="87" t="s">
        <v>7995</v>
      </c>
      <c r="M1455" s="56" t="s">
        <v>8035</v>
      </c>
      <c r="N1455" s="87" t="s">
        <v>47</v>
      </c>
      <c r="O1455" s="56" t="s">
        <v>8092</v>
      </c>
      <c r="P1455" s="87">
        <v>2015</v>
      </c>
      <c r="Q1455" s="87">
        <v>20150382</v>
      </c>
      <c r="R1455" s="87" t="s">
        <v>3680</v>
      </c>
    </row>
    <row r="1456" spans="1:18">
      <c r="A1456" s="87" t="s">
        <v>6373</v>
      </c>
      <c r="B1456" s="87" t="s">
        <v>3186</v>
      </c>
      <c r="C1456" s="87" t="s">
        <v>6374</v>
      </c>
      <c r="D1456" s="150">
        <v>14520</v>
      </c>
      <c r="E1456" s="150">
        <v>-7902.8</v>
      </c>
      <c r="F1456" s="150">
        <v>6617.2</v>
      </c>
      <c r="G1456" s="150">
        <v>-82.71</v>
      </c>
      <c r="H1456" s="151">
        <v>42064</v>
      </c>
      <c r="I1456" s="87">
        <v>0</v>
      </c>
      <c r="J1456" s="87" t="s">
        <v>387</v>
      </c>
      <c r="K1456" s="87" t="s">
        <v>3672</v>
      </c>
      <c r="L1456" s="87" t="s">
        <v>3884</v>
      </c>
      <c r="M1456" s="56" t="s">
        <v>6375</v>
      </c>
      <c r="N1456" s="87" t="s">
        <v>61</v>
      </c>
      <c r="O1456" s="56" t="s">
        <v>6376</v>
      </c>
      <c r="P1456" s="87">
        <v>2014</v>
      </c>
      <c r="Q1456" s="87">
        <v>30150003.3015</v>
      </c>
      <c r="R1456" s="87" t="s">
        <v>4851</v>
      </c>
    </row>
    <row r="1457" spans="1:18">
      <c r="A1457" s="87" t="s">
        <v>6386</v>
      </c>
      <c r="B1457" s="87" t="s">
        <v>6387</v>
      </c>
      <c r="C1457" s="87" t="s">
        <v>6388</v>
      </c>
      <c r="D1457" s="150">
        <v>3420</v>
      </c>
      <c r="E1457" s="150">
        <v>-1867.57</v>
      </c>
      <c r="F1457" s="150">
        <v>1552.43</v>
      </c>
      <c r="G1457" s="150">
        <v>-19.41</v>
      </c>
      <c r="H1457" s="151">
        <v>42064</v>
      </c>
      <c r="I1457" s="87">
        <v>0</v>
      </c>
      <c r="J1457" s="87" t="s">
        <v>503</v>
      </c>
      <c r="K1457" s="87" t="s">
        <v>3672</v>
      </c>
      <c r="L1457" s="87" t="s">
        <v>4343</v>
      </c>
      <c r="M1457" s="56" t="s">
        <v>4831</v>
      </c>
      <c r="N1457" s="87" t="s">
        <v>34</v>
      </c>
      <c r="O1457" s="56" t="s">
        <v>6389</v>
      </c>
      <c r="P1457" s="87">
        <v>2014</v>
      </c>
      <c r="Q1457" s="87">
        <v>1470082</v>
      </c>
      <c r="R1457" s="87" t="s">
        <v>4359</v>
      </c>
    </row>
    <row r="1458" spans="1:18">
      <c r="A1458" s="87" t="s">
        <v>1568</v>
      </c>
      <c r="B1458" s="87" t="s">
        <v>6387</v>
      </c>
      <c r="C1458" s="87" t="s">
        <v>6388</v>
      </c>
      <c r="D1458" s="150">
        <v>3420</v>
      </c>
      <c r="E1458" s="150">
        <v>-1867.57</v>
      </c>
      <c r="F1458" s="150">
        <v>1552.43</v>
      </c>
      <c r="G1458" s="150">
        <v>-19.41</v>
      </c>
      <c r="H1458" s="151">
        <v>42064</v>
      </c>
      <c r="I1458" s="87">
        <v>0</v>
      </c>
      <c r="J1458" s="87" t="s">
        <v>503</v>
      </c>
      <c r="K1458" s="87" t="s">
        <v>3672</v>
      </c>
      <c r="L1458" s="87" t="s">
        <v>4343</v>
      </c>
      <c r="M1458" s="56" t="s">
        <v>4831</v>
      </c>
      <c r="N1458" s="87" t="s">
        <v>34</v>
      </c>
      <c r="O1458" s="56" t="s">
        <v>6389</v>
      </c>
      <c r="P1458" s="87">
        <v>2014</v>
      </c>
      <c r="Q1458" s="87">
        <v>1470082</v>
      </c>
      <c r="R1458" s="87" t="s">
        <v>4359</v>
      </c>
    </row>
    <row r="1459" spans="1:18">
      <c r="A1459" s="87" t="s">
        <v>6409</v>
      </c>
      <c r="B1459" s="87" t="s">
        <v>6410</v>
      </c>
      <c r="C1459" s="87" t="s">
        <v>6411</v>
      </c>
      <c r="D1459" s="150">
        <v>10674</v>
      </c>
      <c r="E1459" s="150">
        <v>-5816.8</v>
      </c>
      <c r="F1459" s="150">
        <v>4857.2</v>
      </c>
      <c r="G1459" s="150">
        <v>-60.71</v>
      </c>
      <c r="H1459" s="151">
        <v>42064</v>
      </c>
      <c r="I1459" s="87">
        <v>0</v>
      </c>
      <c r="J1459" s="87" t="s">
        <v>387</v>
      </c>
      <c r="K1459" s="87" t="s">
        <v>3672</v>
      </c>
      <c r="L1459" s="87" t="s">
        <v>3884</v>
      </c>
      <c r="M1459" s="56" t="s">
        <v>4831</v>
      </c>
      <c r="N1459" s="87" t="s">
        <v>61</v>
      </c>
      <c r="O1459" s="56" t="s">
        <v>6412</v>
      </c>
      <c r="P1459" s="87">
        <v>2014</v>
      </c>
      <c r="Q1459" s="87">
        <v>1570001</v>
      </c>
      <c r="R1459" s="87" t="s">
        <v>3751</v>
      </c>
    </row>
    <row r="1460" spans="1:18">
      <c r="A1460" s="87" t="s">
        <v>8602</v>
      </c>
      <c r="B1460" s="87" t="s">
        <v>8603</v>
      </c>
      <c r="C1460" s="87" t="s">
        <v>8604</v>
      </c>
      <c r="D1460" s="150">
        <v>3299.4</v>
      </c>
      <c r="E1460" s="150">
        <v>-1797.25</v>
      </c>
      <c r="F1460" s="150">
        <v>1502.15</v>
      </c>
      <c r="G1460" s="150">
        <v>-18.78</v>
      </c>
      <c r="H1460" s="151">
        <v>42064</v>
      </c>
      <c r="I1460" s="87">
        <v>0</v>
      </c>
      <c r="J1460" s="87" t="s">
        <v>354</v>
      </c>
      <c r="K1460" s="87" t="s">
        <v>3672</v>
      </c>
      <c r="L1460" s="87" t="s">
        <v>3792</v>
      </c>
      <c r="M1460" s="56" t="s">
        <v>8605</v>
      </c>
      <c r="N1460" s="87" t="s">
        <v>96</v>
      </c>
      <c r="O1460" s="56" t="s">
        <v>4930</v>
      </c>
      <c r="P1460" s="87">
        <v>2014</v>
      </c>
      <c r="Q1460" s="87">
        <v>20150001</v>
      </c>
      <c r="R1460" s="87" t="s">
        <v>4621</v>
      </c>
    </row>
    <row r="1461" spans="1:18">
      <c r="A1461" s="87" t="s">
        <v>2613</v>
      </c>
      <c r="B1461" s="87" t="s">
        <v>2614</v>
      </c>
      <c r="C1461" s="87" t="s">
        <v>7037</v>
      </c>
      <c r="D1461" s="150">
        <v>2247</v>
      </c>
      <c r="E1461" s="150">
        <v>-1233.68</v>
      </c>
      <c r="F1461" s="150">
        <v>1013.32</v>
      </c>
      <c r="G1461" s="150">
        <v>-12.67</v>
      </c>
      <c r="H1461" s="151">
        <v>42064</v>
      </c>
      <c r="I1461" s="87">
        <v>0</v>
      </c>
      <c r="J1461" s="87" t="s">
        <v>8129</v>
      </c>
      <c r="K1461" s="87" t="s">
        <v>3672</v>
      </c>
      <c r="L1461" s="87" t="s">
        <v>8626</v>
      </c>
      <c r="M1461" s="56" t="s">
        <v>5348</v>
      </c>
      <c r="N1461" s="87" t="s">
        <v>18</v>
      </c>
      <c r="O1461" s="56" t="s">
        <v>8640</v>
      </c>
      <c r="P1461" s="87">
        <v>2014</v>
      </c>
      <c r="Q1461" s="87">
        <v>146610</v>
      </c>
      <c r="R1461" s="87" t="s">
        <v>3680</v>
      </c>
    </row>
    <row r="1462" spans="1:18">
      <c r="A1462" s="87" t="s">
        <v>3064</v>
      </c>
      <c r="B1462" s="87" t="s">
        <v>3065</v>
      </c>
      <c r="C1462" s="87" t="s">
        <v>8652</v>
      </c>
      <c r="D1462" s="150">
        <v>16500</v>
      </c>
      <c r="E1462" s="150">
        <v>-8986.81</v>
      </c>
      <c r="F1462" s="150">
        <v>7513.19</v>
      </c>
      <c r="G1462" s="150">
        <v>-93.91</v>
      </c>
      <c r="H1462" s="151">
        <v>42064</v>
      </c>
      <c r="I1462" s="87">
        <v>0</v>
      </c>
      <c r="J1462" s="87" t="s">
        <v>2961</v>
      </c>
      <c r="K1462" s="87" t="s">
        <v>3672</v>
      </c>
      <c r="L1462" s="87" t="s">
        <v>8653</v>
      </c>
      <c r="M1462" s="56" t="s">
        <v>4849</v>
      </c>
      <c r="N1462" s="87" t="s">
        <v>170</v>
      </c>
      <c r="O1462" s="56" t="s">
        <v>8654</v>
      </c>
      <c r="P1462" s="87">
        <v>2014</v>
      </c>
      <c r="Q1462" s="87">
        <v>20142281.201503299</v>
      </c>
      <c r="R1462" s="87" t="s">
        <v>8655</v>
      </c>
    </row>
    <row r="1463" spans="1:18">
      <c r="A1463" s="87" t="s">
        <v>4857</v>
      </c>
      <c r="B1463" s="87" t="s">
        <v>4858</v>
      </c>
      <c r="C1463" s="87" t="s">
        <v>4859</v>
      </c>
      <c r="D1463" s="150">
        <v>10154.879999999999</v>
      </c>
      <c r="E1463" s="150">
        <v>-5649.94</v>
      </c>
      <c r="F1463" s="150">
        <v>4504.9399999999996</v>
      </c>
      <c r="G1463" s="150">
        <v>-57.02</v>
      </c>
      <c r="H1463" s="151">
        <v>42036</v>
      </c>
      <c r="I1463" s="87">
        <v>0</v>
      </c>
      <c r="J1463" s="87" t="s">
        <v>1373</v>
      </c>
      <c r="K1463" s="87" t="s">
        <v>3672</v>
      </c>
      <c r="L1463" s="87" t="s">
        <v>3892</v>
      </c>
      <c r="M1463" s="56" t="s">
        <v>4803</v>
      </c>
      <c r="N1463" s="87" t="s">
        <v>156</v>
      </c>
      <c r="O1463" s="56" t="s">
        <v>4860</v>
      </c>
      <c r="P1463" s="87">
        <v>2014</v>
      </c>
      <c r="Q1463" s="87">
        <v>20140242</v>
      </c>
      <c r="R1463" s="87" t="s">
        <v>3680</v>
      </c>
    </row>
    <row r="1464" spans="1:18">
      <c r="A1464" s="87" t="s">
        <v>2476</v>
      </c>
      <c r="B1464" s="87" t="s">
        <v>2477</v>
      </c>
      <c r="C1464" s="87" t="s">
        <v>4859</v>
      </c>
      <c r="D1464" s="150">
        <v>13907.04</v>
      </c>
      <c r="E1464" s="150">
        <v>-6607.05</v>
      </c>
      <c r="F1464" s="150">
        <v>7299.99</v>
      </c>
      <c r="G1464" s="150">
        <v>-92.41</v>
      </c>
      <c r="H1464" s="151">
        <v>42036</v>
      </c>
      <c r="I1464" s="87">
        <v>0</v>
      </c>
      <c r="J1464" s="87" t="s">
        <v>1373</v>
      </c>
      <c r="K1464" s="87" t="s">
        <v>3672</v>
      </c>
      <c r="L1464" s="87" t="s">
        <v>3892</v>
      </c>
      <c r="M1464" s="56" t="s">
        <v>4803</v>
      </c>
      <c r="N1464" s="87" t="s">
        <v>156</v>
      </c>
      <c r="O1464" s="56" t="s">
        <v>4860</v>
      </c>
      <c r="P1464" s="87">
        <v>2014</v>
      </c>
      <c r="Q1464" s="87">
        <v>20140243</v>
      </c>
      <c r="R1464" s="87" t="s">
        <v>3680</v>
      </c>
    </row>
    <row r="1465" spans="1:18">
      <c r="A1465" s="87" t="s">
        <v>6655</v>
      </c>
      <c r="B1465" s="87" t="s">
        <v>6656</v>
      </c>
      <c r="C1465" s="87" t="s">
        <v>6657</v>
      </c>
      <c r="D1465" s="150">
        <v>49947.66</v>
      </c>
      <c r="E1465" s="150">
        <v>-27723.89</v>
      </c>
      <c r="F1465" s="150">
        <v>22223.77</v>
      </c>
      <c r="G1465" s="150">
        <v>-281.31</v>
      </c>
      <c r="H1465" s="151">
        <v>42036</v>
      </c>
      <c r="I1465" s="87">
        <v>0</v>
      </c>
      <c r="J1465" s="87" t="s">
        <v>1632</v>
      </c>
      <c r="K1465" s="87" t="s">
        <v>3718</v>
      </c>
      <c r="L1465" s="87" t="s">
        <v>4158</v>
      </c>
      <c r="M1465" s="56" t="s">
        <v>4778</v>
      </c>
      <c r="N1465" s="87" t="s">
        <v>98</v>
      </c>
      <c r="O1465" s="56" t="s">
        <v>6658</v>
      </c>
      <c r="P1465" s="87">
        <v>2014</v>
      </c>
      <c r="Q1465" s="87">
        <v>4340001923</v>
      </c>
      <c r="R1465" s="87" t="s">
        <v>3780</v>
      </c>
    </row>
    <row r="1466" spans="1:18">
      <c r="A1466" s="87" t="s">
        <v>8597</v>
      </c>
      <c r="B1466" s="87" t="s">
        <v>8598</v>
      </c>
      <c r="C1466" s="87" t="s">
        <v>8599</v>
      </c>
      <c r="D1466" s="150">
        <v>7252.02</v>
      </c>
      <c r="E1466" s="150">
        <v>-4028.84</v>
      </c>
      <c r="F1466" s="150">
        <v>3223.18</v>
      </c>
      <c r="G1466" s="150">
        <v>-40.799999999999997</v>
      </c>
      <c r="H1466" s="151">
        <v>42036</v>
      </c>
      <c r="I1466" s="87">
        <v>0</v>
      </c>
      <c r="J1466" s="87" t="s">
        <v>315</v>
      </c>
      <c r="K1466" s="87" t="s">
        <v>3672</v>
      </c>
      <c r="L1466" s="87" t="s">
        <v>7984</v>
      </c>
      <c r="M1466" s="56" t="s">
        <v>5629</v>
      </c>
      <c r="N1466" s="87" t="s">
        <v>29</v>
      </c>
      <c r="O1466" s="56" t="s">
        <v>5646</v>
      </c>
      <c r="P1466" s="87">
        <v>2014</v>
      </c>
      <c r="Q1466" s="87">
        <v>140100384</v>
      </c>
      <c r="R1466" s="87" t="s">
        <v>3680</v>
      </c>
    </row>
    <row r="1467" spans="1:18">
      <c r="A1467" s="87" t="s">
        <v>8656</v>
      </c>
      <c r="B1467" s="87" t="s">
        <v>8657</v>
      </c>
      <c r="C1467" s="87"/>
      <c r="D1467" s="150">
        <v>24533.58</v>
      </c>
      <c r="E1467" s="150">
        <v>-13619.34</v>
      </c>
      <c r="F1467" s="150">
        <v>10914.24</v>
      </c>
      <c r="G1467" s="150">
        <v>-138.16</v>
      </c>
      <c r="H1467" s="151">
        <v>42036</v>
      </c>
      <c r="I1467" s="87">
        <v>0</v>
      </c>
      <c r="J1467" s="87" t="s">
        <v>315</v>
      </c>
      <c r="K1467" s="87" t="s">
        <v>3672</v>
      </c>
      <c r="L1467" s="87" t="s">
        <v>7984</v>
      </c>
      <c r="M1467" s="56" t="s">
        <v>5629</v>
      </c>
      <c r="N1467" s="87" t="s">
        <v>29</v>
      </c>
      <c r="O1467" s="56" t="s">
        <v>5646</v>
      </c>
      <c r="P1467" s="87">
        <v>2014</v>
      </c>
      <c r="Q1467" s="87" t="s">
        <v>8658</v>
      </c>
      <c r="R1467" s="87" t="s">
        <v>3680</v>
      </c>
    </row>
    <row r="1468" spans="1:18">
      <c r="A1468" s="87" t="s">
        <v>4852</v>
      </c>
      <c r="B1468" s="87" t="s">
        <v>4853</v>
      </c>
      <c r="C1468" s="87" t="s">
        <v>4854</v>
      </c>
      <c r="D1468" s="150">
        <v>2401.1999999999998</v>
      </c>
      <c r="E1468" s="150">
        <v>-1369.02</v>
      </c>
      <c r="F1468" s="150">
        <v>1032.18</v>
      </c>
      <c r="G1468" s="150">
        <v>-13.23</v>
      </c>
      <c r="H1468" s="151">
        <v>42005</v>
      </c>
      <c r="I1468" s="87">
        <v>0</v>
      </c>
      <c r="J1468" s="87" t="s">
        <v>1435</v>
      </c>
      <c r="K1468" s="87" t="s">
        <v>3672</v>
      </c>
      <c r="L1468" s="87" t="s">
        <v>4111</v>
      </c>
      <c r="M1468" s="56" t="s">
        <v>4855</v>
      </c>
      <c r="N1468" s="87" t="s">
        <v>85</v>
      </c>
      <c r="O1468" s="56" t="s">
        <v>4856</v>
      </c>
      <c r="P1468" s="87">
        <v>2014</v>
      </c>
      <c r="Q1468" s="87">
        <v>114091</v>
      </c>
      <c r="R1468" s="87" t="s">
        <v>4359</v>
      </c>
    </row>
    <row r="1469" spans="1:18">
      <c r="A1469" s="87" t="s">
        <v>4861</v>
      </c>
      <c r="B1469" s="87" t="s">
        <v>4862</v>
      </c>
      <c r="C1469" s="87" t="s">
        <v>4863</v>
      </c>
      <c r="D1469" s="150">
        <v>10549.56</v>
      </c>
      <c r="E1469" s="150">
        <v>-5346.58</v>
      </c>
      <c r="F1469" s="150">
        <v>5202.9799999999996</v>
      </c>
      <c r="G1469" s="150">
        <v>-66.7</v>
      </c>
      <c r="H1469" s="151">
        <v>42005</v>
      </c>
      <c r="I1469" s="87">
        <v>0</v>
      </c>
      <c r="J1469" s="87" t="s">
        <v>1373</v>
      </c>
      <c r="K1469" s="87" t="s">
        <v>3672</v>
      </c>
      <c r="L1469" s="87" t="s">
        <v>3892</v>
      </c>
      <c r="M1469" s="56" t="s">
        <v>4803</v>
      </c>
      <c r="N1469" s="87" t="s">
        <v>156</v>
      </c>
      <c r="O1469" s="56" t="s">
        <v>4860</v>
      </c>
      <c r="P1469" s="87">
        <v>2014</v>
      </c>
      <c r="Q1469" s="87">
        <v>20140454</v>
      </c>
      <c r="R1469" s="87" t="s">
        <v>3680</v>
      </c>
    </row>
    <row r="1470" spans="1:18">
      <c r="A1470" s="87" t="s">
        <v>5644</v>
      </c>
      <c r="B1470" s="87" t="s">
        <v>5645</v>
      </c>
      <c r="C1470" s="87" t="s">
        <v>5628</v>
      </c>
      <c r="D1470" s="150">
        <v>3053.95</v>
      </c>
      <c r="E1470" s="150">
        <v>-1737.59</v>
      </c>
      <c r="F1470" s="150">
        <v>1316.36</v>
      </c>
      <c r="G1470" s="150">
        <v>-16.88</v>
      </c>
      <c r="H1470" s="151">
        <v>42005</v>
      </c>
      <c r="I1470" s="87">
        <v>0</v>
      </c>
      <c r="J1470" s="87" t="s">
        <v>1198</v>
      </c>
      <c r="K1470" s="87" t="s">
        <v>3672</v>
      </c>
      <c r="L1470" s="87" t="s">
        <v>3966</v>
      </c>
      <c r="M1470" s="56" t="s">
        <v>5629</v>
      </c>
      <c r="N1470" s="87" t="s">
        <v>163</v>
      </c>
      <c r="O1470" s="56" t="s">
        <v>5646</v>
      </c>
      <c r="P1470" s="87">
        <v>2014</v>
      </c>
      <c r="Q1470" s="87">
        <v>140100952</v>
      </c>
      <c r="R1470" s="87" t="s">
        <v>3680</v>
      </c>
    </row>
    <row r="1471" spans="1:18">
      <c r="A1471" s="87" t="s">
        <v>5647</v>
      </c>
      <c r="B1471" s="87" t="s">
        <v>5645</v>
      </c>
      <c r="C1471" s="87" t="s">
        <v>5628</v>
      </c>
      <c r="D1471" s="150">
        <v>3053.95</v>
      </c>
      <c r="E1471" s="150">
        <v>-1737.59</v>
      </c>
      <c r="F1471" s="150">
        <v>1316.36</v>
      </c>
      <c r="G1471" s="150">
        <v>-16.88</v>
      </c>
      <c r="H1471" s="151">
        <v>42005</v>
      </c>
      <c r="I1471" s="87">
        <v>0</v>
      </c>
      <c r="J1471" s="87" t="s">
        <v>1198</v>
      </c>
      <c r="K1471" s="87" t="s">
        <v>3672</v>
      </c>
      <c r="L1471" s="87" t="s">
        <v>3966</v>
      </c>
      <c r="M1471" s="56" t="s">
        <v>5629</v>
      </c>
      <c r="N1471" s="87" t="s">
        <v>163</v>
      </c>
      <c r="O1471" s="56" t="s">
        <v>5646</v>
      </c>
      <c r="P1471" s="87">
        <v>2014</v>
      </c>
      <c r="Q1471" s="87">
        <v>140100952</v>
      </c>
      <c r="R1471" s="87" t="s">
        <v>3680</v>
      </c>
    </row>
    <row r="1472" spans="1:18">
      <c r="A1472" s="87" t="s">
        <v>6383</v>
      </c>
      <c r="B1472" s="87" t="s">
        <v>4853</v>
      </c>
      <c r="C1472" s="87" t="s">
        <v>6384</v>
      </c>
      <c r="D1472" s="150">
        <v>3770.4</v>
      </c>
      <c r="E1472" s="150">
        <v>-2143.71</v>
      </c>
      <c r="F1472" s="150">
        <v>1626.69</v>
      </c>
      <c r="G1472" s="150">
        <v>-20.85</v>
      </c>
      <c r="H1472" s="151">
        <v>42005</v>
      </c>
      <c r="I1472" s="87">
        <v>0</v>
      </c>
      <c r="J1472" s="87" t="s">
        <v>1435</v>
      </c>
      <c r="K1472" s="87" t="s">
        <v>3672</v>
      </c>
      <c r="L1472" s="87" t="s">
        <v>4111</v>
      </c>
      <c r="M1472" s="56" t="s">
        <v>4855</v>
      </c>
      <c r="N1472" s="87" t="s">
        <v>85</v>
      </c>
      <c r="O1472" s="56" t="s">
        <v>4856</v>
      </c>
      <c r="P1472" s="87">
        <v>2014</v>
      </c>
      <c r="Q1472" s="87">
        <v>114090</v>
      </c>
      <c r="R1472" s="87" t="s">
        <v>4359</v>
      </c>
    </row>
    <row r="1473" spans="1:18">
      <c r="A1473" s="87" t="s">
        <v>6390</v>
      </c>
      <c r="B1473" s="87" t="s">
        <v>6391</v>
      </c>
      <c r="C1473" s="87" t="s">
        <v>5536</v>
      </c>
      <c r="D1473" s="150">
        <v>9906</v>
      </c>
      <c r="E1473" s="150">
        <v>-5612.96</v>
      </c>
      <c r="F1473" s="150">
        <v>4293.04</v>
      </c>
      <c r="G1473" s="150">
        <v>-55.04</v>
      </c>
      <c r="H1473" s="151">
        <v>42005</v>
      </c>
      <c r="I1473" s="87">
        <v>0</v>
      </c>
      <c r="J1473" s="87" t="s">
        <v>1504</v>
      </c>
      <c r="K1473" s="87" t="s">
        <v>3672</v>
      </c>
      <c r="L1473" s="87" t="s">
        <v>3885</v>
      </c>
      <c r="M1473" s="56" t="s">
        <v>5629</v>
      </c>
      <c r="N1473" s="87" t="s">
        <v>136</v>
      </c>
      <c r="O1473" s="56" t="s">
        <v>6392</v>
      </c>
      <c r="P1473" s="87">
        <v>2014</v>
      </c>
      <c r="Q1473" s="87" t="s">
        <v>6393</v>
      </c>
      <c r="R1473" s="87" t="s">
        <v>3680</v>
      </c>
    </row>
    <row r="1474" spans="1:18">
      <c r="A1474" s="87" t="s">
        <v>6394</v>
      </c>
      <c r="B1474" s="87" t="s">
        <v>6391</v>
      </c>
      <c r="C1474" s="87" t="s">
        <v>5536</v>
      </c>
      <c r="D1474" s="150">
        <v>9906</v>
      </c>
      <c r="E1474" s="150">
        <v>-5612.96</v>
      </c>
      <c r="F1474" s="150">
        <v>4293.04</v>
      </c>
      <c r="G1474" s="150">
        <v>-55.04</v>
      </c>
      <c r="H1474" s="151">
        <v>42005</v>
      </c>
      <c r="I1474" s="87">
        <v>0</v>
      </c>
      <c r="J1474" s="87" t="s">
        <v>503</v>
      </c>
      <c r="K1474" s="87" t="s">
        <v>3672</v>
      </c>
      <c r="L1474" s="87" t="s">
        <v>5484</v>
      </c>
      <c r="M1474" s="56" t="s">
        <v>5629</v>
      </c>
      <c r="N1474" s="87" t="s">
        <v>34</v>
      </c>
      <c r="O1474" s="56" t="s">
        <v>6392</v>
      </c>
      <c r="P1474" s="87">
        <v>2014</v>
      </c>
      <c r="Q1474" s="87" t="s">
        <v>6393</v>
      </c>
      <c r="R1474" s="87" t="s">
        <v>3680</v>
      </c>
    </row>
    <row r="1475" spans="1:18">
      <c r="A1475" s="87" t="s">
        <v>2657</v>
      </c>
      <c r="B1475" s="87" t="s">
        <v>2658</v>
      </c>
      <c r="C1475" s="87" t="s">
        <v>6647</v>
      </c>
      <c r="D1475" s="150">
        <v>30820.21</v>
      </c>
      <c r="E1475" s="150">
        <v>-17457.75</v>
      </c>
      <c r="F1475" s="150">
        <v>13362.46</v>
      </c>
      <c r="G1475" s="150">
        <v>-171.31</v>
      </c>
      <c r="H1475" s="151">
        <v>42005</v>
      </c>
      <c r="I1475" s="87">
        <v>0</v>
      </c>
      <c r="J1475" s="87" t="s">
        <v>1198</v>
      </c>
      <c r="K1475" s="87" t="s">
        <v>3672</v>
      </c>
      <c r="L1475" s="87" t="s">
        <v>3966</v>
      </c>
      <c r="M1475" s="56" t="s">
        <v>4752</v>
      </c>
      <c r="N1475" s="87" t="s">
        <v>163</v>
      </c>
      <c r="O1475" s="56" t="s">
        <v>6648</v>
      </c>
      <c r="P1475" s="87">
        <v>2012</v>
      </c>
      <c r="Q1475" s="87" t="s">
        <v>6649</v>
      </c>
      <c r="R1475" s="87" t="s">
        <v>3680</v>
      </c>
    </row>
    <row r="1476" spans="1:18">
      <c r="A1476" s="87" t="s">
        <v>8591</v>
      </c>
      <c r="B1476" s="87" t="s">
        <v>8592</v>
      </c>
      <c r="C1476" s="87" t="s">
        <v>5024</v>
      </c>
      <c r="D1476" s="150">
        <v>2064</v>
      </c>
      <c r="E1476" s="150">
        <v>-1173.3800000000001</v>
      </c>
      <c r="F1476" s="150">
        <v>890.62</v>
      </c>
      <c r="G1476" s="150">
        <v>-11.42</v>
      </c>
      <c r="H1476" s="151">
        <v>42005</v>
      </c>
      <c r="I1476" s="87">
        <v>0</v>
      </c>
      <c r="J1476" s="87" t="s">
        <v>377</v>
      </c>
      <c r="K1476" s="87" t="s">
        <v>3672</v>
      </c>
      <c r="L1476" s="87" t="s">
        <v>7999</v>
      </c>
      <c r="M1476" s="56" t="s">
        <v>4831</v>
      </c>
      <c r="N1476" s="87" t="s">
        <v>53</v>
      </c>
      <c r="O1476" s="56" t="s">
        <v>8593</v>
      </c>
      <c r="P1476" s="87">
        <v>2014</v>
      </c>
      <c r="Q1476" s="87">
        <v>1470097</v>
      </c>
      <c r="R1476" s="87" t="s">
        <v>3680</v>
      </c>
    </row>
    <row r="1477" spans="1:18">
      <c r="A1477" s="87" t="s">
        <v>8614</v>
      </c>
      <c r="B1477" s="87" t="s">
        <v>8615</v>
      </c>
      <c r="C1477" s="87" t="s">
        <v>4751</v>
      </c>
      <c r="D1477" s="150">
        <v>2391</v>
      </c>
      <c r="E1477" s="150">
        <v>-1365.62</v>
      </c>
      <c r="F1477" s="150">
        <v>1025.3800000000001</v>
      </c>
      <c r="G1477" s="150">
        <v>-13.15</v>
      </c>
      <c r="H1477" s="151">
        <v>42005</v>
      </c>
      <c r="I1477" s="87">
        <v>0</v>
      </c>
      <c r="J1477" s="87" t="s">
        <v>439</v>
      </c>
      <c r="K1477" s="87" t="s">
        <v>3672</v>
      </c>
      <c r="L1477" s="87" t="s">
        <v>8562</v>
      </c>
      <c r="M1477" s="56" t="s">
        <v>4752</v>
      </c>
      <c r="N1477" s="87" t="s">
        <v>99</v>
      </c>
      <c r="O1477" s="56" t="s">
        <v>8616</v>
      </c>
      <c r="P1477" s="87">
        <v>2014</v>
      </c>
      <c r="Q1477" s="87" t="s">
        <v>8617</v>
      </c>
      <c r="R1477" s="87" t="s">
        <v>4373</v>
      </c>
    </row>
    <row r="1478" spans="1:18">
      <c r="A1478" s="87" t="s">
        <v>8634</v>
      </c>
      <c r="B1478" s="87" t="s">
        <v>8635</v>
      </c>
      <c r="C1478" s="87" t="s">
        <v>8636</v>
      </c>
      <c r="D1478" s="150">
        <v>142900</v>
      </c>
      <c r="E1478" s="150">
        <v>-80896.63</v>
      </c>
      <c r="F1478" s="150">
        <v>62003.37</v>
      </c>
      <c r="G1478" s="150">
        <v>-794.91</v>
      </c>
      <c r="H1478" s="151">
        <v>42005</v>
      </c>
      <c r="I1478" s="87">
        <v>0</v>
      </c>
      <c r="J1478" s="87" t="s">
        <v>1760</v>
      </c>
      <c r="K1478" s="87" t="s">
        <v>3672</v>
      </c>
      <c r="L1478" s="87" t="s">
        <v>3770</v>
      </c>
      <c r="M1478" s="56" t="s">
        <v>8637</v>
      </c>
      <c r="N1478" s="87" t="s">
        <v>181</v>
      </c>
      <c r="O1478" s="56" t="s">
        <v>8638</v>
      </c>
      <c r="P1478" s="87">
        <v>2014</v>
      </c>
      <c r="Q1478" s="87">
        <v>740256</v>
      </c>
      <c r="R1478" s="87" t="s">
        <v>3680</v>
      </c>
    </row>
    <row r="1479" spans="1:18">
      <c r="A1479" s="87" t="s">
        <v>8646</v>
      </c>
      <c r="B1479" s="87" t="s">
        <v>8592</v>
      </c>
      <c r="C1479" s="87" t="s">
        <v>5024</v>
      </c>
      <c r="D1479" s="150">
        <v>2064</v>
      </c>
      <c r="E1479" s="150">
        <v>-1173.3800000000001</v>
      </c>
      <c r="F1479" s="150">
        <v>890.62</v>
      </c>
      <c r="G1479" s="150">
        <v>-11.42</v>
      </c>
      <c r="H1479" s="151">
        <v>42005</v>
      </c>
      <c r="I1479" s="87">
        <v>0</v>
      </c>
      <c r="J1479" s="87" t="s">
        <v>1257</v>
      </c>
      <c r="K1479" s="87" t="s">
        <v>3672</v>
      </c>
      <c r="L1479" s="87" t="s">
        <v>7988</v>
      </c>
      <c r="M1479" s="56" t="s">
        <v>4831</v>
      </c>
      <c r="N1479" s="87" t="s">
        <v>171</v>
      </c>
      <c r="O1479" s="56" t="s">
        <v>8593</v>
      </c>
      <c r="P1479" s="87">
        <v>2014</v>
      </c>
      <c r="Q1479" s="87">
        <v>1470097</v>
      </c>
      <c r="R1479" s="87" t="s">
        <v>3680</v>
      </c>
    </row>
    <row r="1480" spans="1:18">
      <c r="A1480" s="87" t="s">
        <v>4828</v>
      </c>
      <c r="B1480" s="87" t="s">
        <v>4829</v>
      </c>
      <c r="C1480" s="87" t="s">
        <v>4830</v>
      </c>
      <c r="D1480" s="150">
        <v>1836</v>
      </c>
      <c r="E1480" s="150">
        <v>-1067.1600000000001</v>
      </c>
      <c r="F1480" s="150">
        <v>768.84</v>
      </c>
      <c r="G1480" s="150">
        <v>-9.99</v>
      </c>
      <c r="H1480" s="151">
        <v>41974</v>
      </c>
      <c r="I1480" s="87">
        <v>0</v>
      </c>
      <c r="J1480" s="87" t="s">
        <v>387</v>
      </c>
      <c r="K1480" s="87" t="s">
        <v>3672</v>
      </c>
      <c r="L1480" s="87" t="s">
        <v>3884</v>
      </c>
      <c r="M1480" s="56" t="s">
        <v>4831</v>
      </c>
      <c r="N1480" s="87" t="s">
        <v>61</v>
      </c>
      <c r="O1480" s="56" t="s">
        <v>4832</v>
      </c>
      <c r="P1480" s="87">
        <v>2014</v>
      </c>
      <c r="Q1480" s="87">
        <v>1470055</v>
      </c>
      <c r="R1480" s="87" t="s">
        <v>3751</v>
      </c>
    </row>
    <row r="1481" spans="1:18">
      <c r="A1481" s="87" t="s">
        <v>5601</v>
      </c>
      <c r="B1481" s="87" t="s">
        <v>4829</v>
      </c>
      <c r="C1481" s="87" t="s">
        <v>4830</v>
      </c>
      <c r="D1481" s="150">
        <v>1836</v>
      </c>
      <c r="E1481" s="150">
        <v>-1067.1600000000001</v>
      </c>
      <c r="F1481" s="150">
        <v>768.84</v>
      </c>
      <c r="G1481" s="150">
        <v>-9.99</v>
      </c>
      <c r="H1481" s="151">
        <v>41974</v>
      </c>
      <c r="I1481" s="87">
        <v>0</v>
      </c>
      <c r="J1481" s="87" t="s">
        <v>387</v>
      </c>
      <c r="K1481" s="87" t="s">
        <v>3672</v>
      </c>
      <c r="L1481" s="87" t="s">
        <v>3884</v>
      </c>
      <c r="M1481" s="56" t="s">
        <v>4831</v>
      </c>
      <c r="N1481" s="87" t="s">
        <v>61</v>
      </c>
      <c r="O1481" s="56" t="s">
        <v>5602</v>
      </c>
      <c r="P1481" s="87">
        <v>0</v>
      </c>
      <c r="Q1481" s="87">
        <v>1470055</v>
      </c>
      <c r="R1481" s="87" t="s">
        <v>3676</v>
      </c>
    </row>
    <row r="1482" spans="1:18">
      <c r="A1482" s="87" t="s">
        <v>5648</v>
      </c>
      <c r="B1482" s="87" t="s">
        <v>5649</v>
      </c>
      <c r="C1482" s="87" t="s">
        <v>4830</v>
      </c>
      <c r="D1482" s="150">
        <v>2580</v>
      </c>
      <c r="E1482" s="150">
        <v>-1491.05</v>
      </c>
      <c r="F1482" s="150">
        <v>1088.95</v>
      </c>
      <c r="G1482" s="150">
        <v>-14.14</v>
      </c>
      <c r="H1482" s="151">
        <v>41974</v>
      </c>
      <c r="I1482" s="87">
        <v>0</v>
      </c>
      <c r="J1482" s="87" t="s">
        <v>387</v>
      </c>
      <c r="K1482" s="87" t="s">
        <v>3672</v>
      </c>
      <c r="L1482" s="87" t="s">
        <v>3884</v>
      </c>
      <c r="M1482" s="56" t="s">
        <v>4831</v>
      </c>
      <c r="N1482" s="87" t="s">
        <v>61</v>
      </c>
      <c r="O1482" s="56" t="s">
        <v>5602</v>
      </c>
      <c r="P1482" s="87">
        <v>2014</v>
      </c>
      <c r="Q1482" s="87">
        <v>1470056</v>
      </c>
      <c r="R1482" s="87" t="s">
        <v>3751</v>
      </c>
    </row>
    <row r="1483" spans="1:18">
      <c r="A1483" s="87" t="s">
        <v>6363</v>
      </c>
      <c r="B1483" s="87" t="s">
        <v>5649</v>
      </c>
      <c r="C1483" s="87" t="s">
        <v>4830</v>
      </c>
      <c r="D1483" s="150">
        <v>2580</v>
      </c>
      <c r="E1483" s="150">
        <v>-1491.05</v>
      </c>
      <c r="F1483" s="150">
        <v>1088.95</v>
      </c>
      <c r="G1483" s="150">
        <v>-14.14</v>
      </c>
      <c r="H1483" s="151">
        <v>41974</v>
      </c>
      <c r="I1483" s="87">
        <v>0</v>
      </c>
      <c r="J1483" s="87" t="s">
        <v>387</v>
      </c>
      <c r="K1483" s="87" t="s">
        <v>3672</v>
      </c>
      <c r="L1483" s="87" t="s">
        <v>3884</v>
      </c>
      <c r="M1483" s="56" t="s">
        <v>4831</v>
      </c>
      <c r="N1483" s="87" t="s">
        <v>61</v>
      </c>
      <c r="O1483" s="56" t="s">
        <v>6364</v>
      </c>
      <c r="P1483" s="87">
        <v>2014</v>
      </c>
      <c r="Q1483" s="87">
        <v>1470057</v>
      </c>
      <c r="R1483" s="87" t="s">
        <v>3751</v>
      </c>
    </row>
    <row r="1484" spans="1:18">
      <c r="A1484" s="87" t="s">
        <v>6385</v>
      </c>
      <c r="B1484" s="87" t="s">
        <v>5649</v>
      </c>
      <c r="C1484" s="87" t="s">
        <v>4830</v>
      </c>
      <c r="D1484" s="150">
        <v>2580</v>
      </c>
      <c r="E1484" s="150">
        <v>-1491.05</v>
      </c>
      <c r="F1484" s="150">
        <v>1088.95</v>
      </c>
      <c r="G1484" s="150">
        <v>-14.14</v>
      </c>
      <c r="H1484" s="151">
        <v>41974</v>
      </c>
      <c r="I1484" s="87">
        <v>0</v>
      </c>
      <c r="J1484" s="87" t="s">
        <v>387</v>
      </c>
      <c r="K1484" s="87" t="s">
        <v>3672</v>
      </c>
      <c r="L1484" s="87" t="s">
        <v>3884</v>
      </c>
      <c r="M1484" s="56" t="s">
        <v>4831</v>
      </c>
      <c r="N1484" s="87" t="s">
        <v>61</v>
      </c>
      <c r="O1484" s="56" t="s">
        <v>5602</v>
      </c>
      <c r="P1484" s="87">
        <v>2014</v>
      </c>
      <c r="Q1484" s="87">
        <v>1470056</v>
      </c>
      <c r="R1484" s="87" t="s">
        <v>4359</v>
      </c>
    </row>
    <row r="1485" spans="1:18">
      <c r="A1485" s="87" t="s">
        <v>5638</v>
      </c>
      <c r="B1485" s="87" t="s">
        <v>5639</v>
      </c>
      <c r="C1485" s="87" t="s">
        <v>5640</v>
      </c>
      <c r="D1485" s="150">
        <v>74392</v>
      </c>
      <c r="E1485" s="150">
        <v>-43740.82</v>
      </c>
      <c r="F1485" s="150">
        <v>30651.18</v>
      </c>
      <c r="G1485" s="150">
        <v>-403.3</v>
      </c>
      <c r="H1485" s="151">
        <v>41944</v>
      </c>
      <c r="I1485" s="87">
        <v>0</v>
      </c>
      <c r="J1485" s="87" t="s">
        <v>619</v>
      </c>
      <c r="K1485" s="87" t="s">
        <v>3672</v>
      </c>
      <c r="L1485" s="87" t="s">
        <v>3850</v>
      </c>
      <c r="M1485" s="56" t="s">
        <v>5394</v>
      </c>
      <c r="N1485" s="87" t="s">
        <v>127</v>
      </c>
      <c r="O1485" s="56" t="s">
        <v>5641</v>
      </c>
      <c r="P1485" s="87">
        <v>2014</v>
      </c>
      <c r="Q1485" s="87">
        <v>9140066</v>
      </c>
      <c r="R1485" s="87" t="s">
        <v>3680</v>
      </c>
    </row>
    <row r="1486" spans="1:18">
      <c r="A1486" s="87" t="s">
        <v>5642</v>
      </c>
      <c r="B1486" s="87" t="s">
        <v>5639</v>
      </c>
      <c r="C1486" s="87" t="s">
        <v>5640</v>
      </c>
      <c r="D1486" s="150">
        <v>74392</v>
      </c>
      <c r="E1486" s="150">
        <v>-43740.82</v>
      </c>
      <c r="F1486" s="150">
        <v>30651.18</v>
      </c>
      <c r="G1486" s="150">
        <v>-403.3</v>
      </c>
      <c r="H1486" s="151">
        <v>41944</v>
      </c>
      <c r="I1486" s="87">
        <v>0</v>
      </c>
      <c r="J1486" s="87" t="s">
        <v>1373</v>
      </c>
      <c r="K1486" s="87" t="s">
        <v>3672</v>
      </c>
      <c r="L1486" s="87" t="s">
        <v>3892</v>
      </c>
      <c r="M1486" s="56" t="s">
        <v>5394</v>
      </c>
      <c r="N1486" s="87" t="s">
        <v>156</v>
      </c>
      <c r="O1486" s="56" t="s">
        <v>5641</v>
      </c>
      <c r="P1486" s="87">
        <v>2014</v>
      </c>
      <c r="Q1486" s="87">
        <v>9140066</v>
      </c>
      <c r="R1486" s="87" t="s">
        <v>3680</v>
      </c>
    </row>
    <row r="1487" spans="1:18">
      <c r="A1487" s="87" t="s">
        <v>5643</v>
      </c>
      <c r="B1487" s="87" t="s">
        <v>5639</v>
      </c>
      <c r="C1487" s="87" t="s">
        <v>5640</v>
      </c>
      <c r="D1487" s="150">
        <v>74392</v>
      </c>
      <c r="E1487" s="150">
        <v>-43740.82</v>
      </c>
      <c r="F1487" s="150">
        <v>30651.18</v>
      </c>
      <c r="G1487" s="150">
        <v>-403.3</v>
      </c>
      <c r="H1487" s="151">
        <v>41944</v>
      </c>
      <c r="I1487" s="87">
        <v>0</v>
      </c>
      <c r="J1487" s="87" t="s">
        <v>1198</v>
      </c>
      <c r="K1487" s="87" t="s">
        <v>3672</v>
      </c>
      <c r="L1487" s="87" t="s">
        <v>3966</v>
      </c>
      <c r="M1487" s="56" t="s">
        <v>5394</v>
      </c>
      <c r="N1487" s="87" t="s">
        <v>163</v>
      </c>
      <c r="O1487" s="56" t="s">
        <v>5641</v>
      </c>
      <c r="P1487" s="87">
        <v>2014</v>
      </c>
      <c r="Q1487" s="87">
        <v>9140066</v>
      </c>
      <c r="R1487" s="87" t="s">
        <v>3680</v>
      </c>
    </row>
    <row r="1488" spans="1:18">
      <c r="A1488" s="87" t="s">
        <v>6365</v>
      </c>
      <c r="B1488" s="87" t="s">
        <v>6366</v>
      </c>
      <c r="C1488" s="87" t="s">
        <v>6149</v>
      </c>
      <c r="D1488" s="150">
        <v>2646</v>
      </c>
      <c r="E1488" s="150">
        <v>-1559.58</v>
      </c>
      <c r="F1488" s="150">
        <v>1086.42</v>
      </c>
      <c r="G1488" s="150">
        <v>-14.29</v>
      </c>
      <c r="H1488" s="151">
        <v>41944</v>
      </c>
      <c r="I1488" s="87">
        <v>0</v>
      </c>
      <c r="J1488" s="87" t="s">
        <v>328</v>
      </c>
      <c r="K1488" s="87" t="s">
        <v>3672</v>
      </c>
      <c r="L1488" s="87" t="s">
        <v>4027</v>
      </c>
      <c r="M1488" s="56" t="s">
        <v>5025</v>
      </c>
      <c r="N1488" s="87" t="s">
        <v>35</v>
      </c>
      <c r="O1488" s="56" t="s">
        <v>5448</v>
      </c>
      <c r="P1488" s="87">
        <v>2014</v>
      </c>
      <c r="Q1488" s="87">
        <v>1470081</v>
      </c>
      <c r="R1488" s="87" t="s">
        <v>4359</v>
      </c>
    </row>
    <row r="1489" spans="1:18">
      <c r="A1489" s="87" t="s">
        <v>6378</v>
      </c>
      <c r="B1489" s="87" t="s">
        <v>6379</v>
      </c>
      <c r="C1489" s="87" t="s">
        <v>6380</v>
      </c>
      <c r="D1489" s="150">
        <v>3171.8</v>
      </c>
      <c r="E1489" s="150">
        <v>-1880.18</v>
      </c>
      <c r="F1489" s="150">
        <v>1291.6199999999999</v>
      </c>
      <c r="G1489" s="150">
        <v>-16.989999999999998</v>
      </c>
      <c r="H1489" s="151">
        <v>41944</v>
      </c>
      <c r="I1489" s="87">
        <v>0</v>
      </c>
      <c r="J1489" s="87" t="s">
        <v>1266</v>
      </c>
      <c r="K1489" s="87" t="s">
        <v>3672</v>
      </c>
      <c r="L1489" s="87" t="s">
        <v>3831</v>
      </c>
      <c r="M1489" s="56" t="s">
        <v>6381</v>
      </c>
      <c r="N1489" s="87" t="s">
        <v>91</v>
      </c>
      <c r="O1489" s="56" t="s">
        <v>6382</v>
      </c>
      <c r="P1489" s="87">
        <v>201</v>
      </c>
      <c r="Q1489" s="87">
        <v>214108108</v>
      </c>
      <c r="R1489" s="87" t="s">
        <v>3751</v>
      </c>
    </row>
    <row r="1490" spans="1:18">
      <c r="A1490" s="87" t="s">
        <v>8578</v>
      </c>
      <c r="B1490" s="87" t="s">
        <v>8579</v>
      </c>
      <c r="C1490" s="87" t="s">
        <v>8580</v>
      </c>
      <c r="D1490" s="150">
        <v>8663</v>
      </c>
      <c r="E1490" s="150">
        <v>-5103.54</v>
      </c>
      <c r="F1490" s="150">
        <v>3559.46</v>
      </c>
      <c r="G1490" s="150">
        <v>-46.83</v>
      </c>
      <c r="H1490" s="151">
        <v>41944</v>
      </c>
      <c r="I1490" s="87">
        <v>0</v>
      </c>
      <c r="J1490" s="87" t="s">
        <v>354</v>
      </c>
      <c r="K1490" s="87" t="s">
        <v>3672</v>
      </c>
      <c r="L1490" s="87" t="s">
        <v>3792</v>
      </c>
      <c r="M1490" s="56" t="s">
        <v>4702</v>
      </c>
      <c r="N1490" s="87" t="s">
        <v>96</v>
      </c>
      <c r="O1490" s="56" t="s">
        <v>5405</v>
      </c>
      <c r="P1490" s="87">
        <v>2013</v>
      </c>
      <c r="Q1490" s="87" t="s">
        <v>8581</v>
      </c>
      <c r="R1490" s="87" t="s">
        <v>4359</v>
      </c>
    </row>
    <row r="1491" spans="1:18">
      <c r="A1491" s="87" t="s">
        <v>1131</v>
      </c>
      <c r="B1491" s="87" t="s">
        <v>1132</v>
      </c>
      <c r="C1491" s="87" t="s">
        <v>8297</v>
      </c>
      <c r="D1491" s="150">
        <v>2790</v>
      </c>
      <c r="E1491" s="150">
        <v>-1644.25</v>
      </c>
      <c r="F1491" s="150">
        <v>1145.75</v>
      </c>
      <c r="G1491" s="150">
        <v>-15.08</v>
      </c>
      <c r="H1491" s="151">
        <v>41944</v>
      </c>
      <c r="I1491" s="87">
        <v>0</v>
      </c>
      <c r="J1491" s="87" t="s">
        <v>315</v>
      </c>
      <c r="K1491" s="87" t="s">
        <v>3672</v>
      </c>
      <c r="L1491" s="87" t="s">
        <v>7984</v>
      </c>
      <c r="M1491" s="56" t="s">
        <v>8590</v>
      </c>
      <c r="N1491" s="87" t="s">
        <v>29</v>
      </c>
      <c r="O1491" s="56" t="s">
        <v>6500</v>
      </c>
      <c r="P1491" s="87">
        <v>2014</v>
      </c>
      <c r="Q1491" s="87">
        <v>2014231758</v>
      </c>
      <c r="R1491" s="87" t="s">
        <v>3751</v>
      </c>
    </row>
    <row r="1492" spans="1:18">
      <c r="A1492" s="87" t="s">
        <v>8600</v>
      </c>
      <c r="B1492" s="87" t="s">
        <v>366</v>
      </c>
      <c r="C1492" s="87" t="s">
        <v>8047</v>
      </c>
      <c r="D1492" s="150">
        <v>3636</v>
      </c>
      <c r="E1492" s="150">
        <v>-2967.74</v>
      </c>
      <c r="F1492" s="150">
        <v>668.26</v>
      </c>
      <c r="G1492" s="150">
        <v>-23.87</v>
      </c>
      <c r="H1492" s="151">
        <v>41944</v>
      </c>
      <c r="I1492" s="87">
        <v>0</v>
      </c>
      <c r="J1492" s="87" t="s">
        <v>7994</v>
      </c>
      <c r="K1492" s="87" t="s">
        <v>3672</v>
      </c>
      <c r="L1492" s="87" t="s">
        <v>7995</v>
      </c>
      <c r="M1492" s="56" t="s">
        <v>8035</v>
      </c>
      <c r="N1492" s="87" t="s">
        <v>47</v>
      </c>
      <c r="O1492" s="56" t="s">
        <v>8601</v>
      </c>
      <c r="P1492" s="87">
        <v>2014</v>
      </c>
      <c r="Q1492" s="87">
        <v>20141558</v>
      </c>
      <c r="R1492" s="87" t="s">
        <v>3680</v>
      </c>
    </row>
    <row r="1493" spans="1:18">
      <c r="A1493" s="87" t="s">
        <v>2616</v>
      </c>
      <c r="B1493" s="87" t="s">
        <v>2617</v>
      </c>
      <c r="C1493" s="87" t="s">
        <v>8613</v>
      </c>
      <c r="D1493" s="150">
        <v>82964.990000000005</v>
      </c>
      <c r="E1493" s="150">
        <v>-47936.21</v>
      </c>
      <c r="F1493" s="150">
        <v>35028.78</v>
      </c>
      <c r="G1493" s="150">
        <v>-460.9</v>
      </c>
      <c r="H1493" s="151">
        <v>41944</v>
      </c>
      <c r="I1493" s="87">
        <v>0</v>
      </c>
      <c r="J1493" s="87" t="s">
        <v>698</v>
      </c>
      <c r="K1493" s="87" t="s">
        <v>3672</v>
      </c>
      <c r="L1493" s="87" t="s">
        <v>3761</v>
      </c>
      <c r="M1493" s="56" t="s">
        <v>5629</v>
      </c>
      <c r="N1493" s="87" t="s">
        <v>56</v>
      </c>
      <c r="O1493" s="56" t="s">
        <v>5863</v>
      </c>
      <c r="P1493" s="87">
        <v>2014</v>
      </c>
      <c r="Q1493" s="87">
        <v>140100803</v>
      </c>
      <c r="R1493" s="87" t="s">
        <v>3680</v>
      </c>
    </row>
    <row r="1494" spans="1:18">
      <c r="A1494" s="87" t="s">
        <v>8629</v>
      </c>
      <c r="B1494" s="87" t="s">
        <v>3186</v>
      </c>
      <c r="C1494" s="87" t="s">
        <v>8630</v>
      </c>
      <c r="D1494" s="150">
        <v>6500</v>
      </c>
      <c r="E1494" s="150">
        <v>-3832.78</v>
      </c>
      <c r="F1494" s="150">
        <v>2667.22</v>
      </c>
      <c r="G1494" s="150">
        <v>-35.090000000000003</v>
      </c>
      <c r="H1494" s="151">
        <v>41944</v>
      </c>
      <c r="I1494" s="87">
        <v>0</v>
      </c>
      <c r="J1494" s="87" t="s">
        <v>7994</v>
      </c>
      <c r="K1494" s="87" t="s">
        <v>4950</v>
      </c>
      <c r="L1494" s="87" t="s">
        <v>7995</v>
      </c>
      <c r="M1494" s="56" t="s">
        <v>8631</v>
      </c>
      <c r="N1494" s="87" t="s">
        <v>47</v>
      </c>
      <c r="O1494" s="56" t="s">
        <v>8632</v>
      </c>
      <c r="P1494" s="87">
        <v>2014</v>
      </c>
      <c r="Q1494" s="87" t="s">
        <v>8633</v>
      </c>
      <c r="R1494" s="87" t="s">
        <v>6569</v>
      </c>
    </row>
    <row r="1495" spans="1:18">
      <c r="A1495" s="87" t="s">
        <v>862</v>
      </c>
      <c r="B1495" s="87" t="s">
        <v>863</v>
      </c>
      <c r="C1495" s="87" t="s">
        <v>8639</v>
      </c>
      <c r="D1495" s="150">
        <v>3636</v>
      </c>
      <c r="E1495" s="150">
        <v>-2967.74</v>
      </c>
      <c r="F1495" s="150">
        <v>668.26</v>
      </c>
      <c r="G1495" s="150">
        <v>-23.87</v>
      </c>
      <c r="H1495" s="151">
        <v>41944</v>
      </c>
      <c r="I1495" s="87">
        <v>0</v>
      </c>
      <c r="J1495" s="87" t="s">
        <v>866</v>
      </c>
      <c r="K1495" s="87" t="s">
        <v>3672</v>
      </c>
      <c r="L1495" s="87" t="s">
        <v>3917</v>
      </c>
      <c r="M1495" s="56" t="s">
        <v>8035</v>
      </c>
      <c r="N1495" s="87" t="s">
        <v>124</v>
      </c>
      <c r="O1495" s="56" t="s">
        <v>8092</v>
      </c>
      <c r="P1495" s="87">
        <v>2014</v>
      </c>
      <c r="Q1495" s="87">
        <v>20141992</v>
      </c>
      <c r="R1495" s="87" t="s">
        <v>3680</v>
      </c>
    </row>
    <row r="1496" spans="1:18">
      <c r="A1496" s="87" t="s">
        <v>8641</v>
      </c>
      <c r="B1496" s="87" t="s">
        <v>495</v>
      </c>
      <c r="C1496" s="87" t="s">
        <v>8301</v>
      </c>
      <c r="D1496" s="150">
        <v>2790</v>
      </c>
      <c r="E1496" s="150">
        <v>-1644.25</v>
      </c>
      <c r="F1496" s="150">
        <v>1145.75</v>
      </c>
      <c r="G1496" s="150">
        <v>-15.08</v>
      </c>
      <c r="H1496" s="151">
        <v>41944</v>
      </c>
      <c r="I1496" s="87">
        <v>0</v>
      </c>
      <c r="J1496" s="87" t="s">
        <v>315</v>
      </c>
      <c r="K1496" s="87" t="s">
        <v>3672</v>
      </c>
      <c r="L1496" s="87" t="s">
        <v>7984</v>
      </c>
      <c r="M1496" s="56" t="s">
        <v>8590</v>
      </c>
      <c r="N1496" s="87" t="s">
        <v>29</v>
      </c>
      <c r="O1496" s="56" t="s">
        <v>6500</v>
      </c>
      <c r="P1496" s="87">
        <v>2014</v>
      </c>
      <c r="Q1496" s="87">
        <v>2014231758</v>
      </c>
      <c r="R1496" s="87" t="s">
        <v>3751</v>
      </c>
    </row>
    <row r="1497" spans="1:18">
      <c r="A1497" s="87" t="s">
        <v>1647</v>
      </c>
      <c r="B1497" s="87" t="s">
        <v>1218</v>
      </c>
      <c r="C1497" s="87" t="s">
        <v>4751</v>
      </c>
      <c r="D1497" s="150">
        <v>2391</v>
      </c>
      <c r="E1497" s="150">
        <v>-1444.88</v>
      </c>
      <c r="F1497" s="150">
        <v>946.12</v>
      </c>
      <c r="G1497" s="150">
        <v>-12.61</v>
      </c>
      <c r="H1497" s="151">
        <v>41913</v>
      </c>
      <c r="I1497" s="87">
        <v>0</v>
      </c>
      <c r="J1497" s="87" t="s">
        <v>401</v>
      </c>
      <c r="K1497" s="87" t="s">
        <v>3672</v>
      </c>
      <c r="L1497" s="87" t="s">
        <v>3744</v>
      </c>
      <c r="M1497" s="56" t="s">
        <v>4752</v>
      </c>
      <c r="N1497" s="87" t="s">
        <v>49</v>
      </c>
      <c r="O1497" s="56" t="s">
        <v>4753</v>
      </c>
      <c r="P1497" s="87">
        <v>2014</v>
      </c>
      <c r="Q1497" s="87" t="s">
        <v>4754</v>
      </c>
      <c r="R1497" s="87" t="s">
        <v>4373</v>
      </c>
    </row>
    <row r="1498" spans="1:18">
      <c r="A1498" s="87" t="s">
        <v>4841</v>
      </c>
      <c r="B1498" s="87" t="s">
        <v>4842</v>
      </c>
      <c r="C1498" s="87" t="s">
        <v>4843</v>
      </c>
      <c r="D1498" s="150">
        <v>5437.14</v>
      </c>
      <c r="E1498" s="150">
        <v>-3263.27</v>
      </c>
      <c r="F1498" s="150">
        <v>2173.87</v>
      </c>
      <c r="G1498" s="150">
        <v>-28.99</v>
      </c>
      <c r="H1498" s="151">
        <v>41913</v>
      </c>
      <c r="I1498" s="87">
        <v>0</v>
      </c>
      <c r="J1498" s="87" t="s">
        <v>604</v>
      </c>
      <c r="K1498" s="87" t="s">
        <v>3672</v>
      </c>
      <c r="L1498" s="87" t="s">
        <v>3954</v>
      </c>
      <c r="M1498" s="56" t="s">
        <v>4844</v>
      </c>
      <c r="N1498" s="87" t="s">
        <v>68</v>
      </c>
      <c r="O1498" s="56" t="s">
        <v>4845</v>
      </c>
      <c r="P1498" s="87">
        <v>2014</v>
      </c>
      <c r="Q1498" s="87">
        <v>14004690.1744</v>
      </c>
      <c r="R1498" s="87" t="s">
        <v>3676</v>
      </c>
    </row>
    <row r="1499" spans="1:18">
      <c r="A1499" s="87" t="s">
        <v>4846</v>
      </c>
      <c r="B1499" s="87" t="s">
        <v>4842</v>
      </c>
      <c r="C1499" s="87" t="s">
        <v>4847</v>
      </c>
      <c r="D1499" s="150">
        <v>5437.13</v>
      </c>
      <c r="E1499" s="150">
        <v>-3263.26</v>
      </c>
      <c r="F1499" s="150">
        <v>2173.87</v>
      </c>
      <c r="G1499" s="150">
        <v>-28.99</v>
      </c>
      <c r="H1499" s="151">
        <v>41913</v>
      </c>
      <c r="I1499" s="87">
        <v>0</v>
      </c>
      <c r="J1499" s="87" t="s">
        <v>604</v>
      </c>
      <c r="K1499" s="87" t="s">
        <v>3672</v>
      </c>
      <c r="L1499" s="87" t="s">
        <v>3954</v>
      </c>
      <c r="M1499" s="56" t="s">
        <v>4844</v>
      </c>
      <c r="N1499" s="87" t="s">
        <v>68</v>
      </c>
      <c r="O1499" s="56" t="s">
        <v>4845</v>
      </c>
      <c r="P1499" s="87">
        <v>2014</v>
      </c>
      <c r="Q1499" s="87">
        <v>14004690.1400174</v>
      </c>
      <c r="R1499" s="87" t="s">
        <v>3676</v>
      </c>
    </row>
    <row r="1500" spans="1:18">
      <c r="A1500" s="87" t="s">
        <v>2991</v>
      </c>
      <c r="B1500" s="87" t="s">
        <v>2754</v>
      </c>
      <c r="C1500" s="87" t="s">
        <v>4848</v>
      </c>
      <c r="D1500" s="150">
        <v>5280</v>
      </c>
      <c r="E1500" s="150">
        <v>-3172.23</v>
      </c>
      <c r="F1500" s="150">
        <v>2107.77</v>
      </c>
      <c r="G1500" s="150">
        <v>-28.1</v>
      </c>
      <c r="H1500" s="151">
        <v>41913</v>
      </c>
      <c r="I1500" s="87">
        <v>0</v>
      </c>
      <c r="J1500" s="87" t="s">
        <v>919</v>
      </c>
      <c r="K1500" s="87" t="s">
        <v>3672</v>
      </c>
      <c r="L1500" s="87" t="s">
        <v>3823</v>
      </c>
      <c r="M1500" s="56" t="s">
        <v>4849</v>
      </c>
      <c r="N1500" s="87" t="s">
        <v>54</v>
      </c>
      <c r="O1500" s="56" t="s">
        <v>4850</v>
      </c>
      <c r="P1500" s="87">
        <v>2012</v>
      </c>
      <c r="Q1500" s="87">
        <v>20141201</v>
      </c>
      <c r="R1500" s="87" t="s">
        <v>4851</v>
      </c>
    </row>
    <row r="1501" spans="1:18">
      <c r="A1501" s="87" t="s">
        <v>4864</v>
      </c>
      <c r="B1501" s="87" t="s">
        <v>4865</v>
      </c>
      <c r="C1501" s="87" t="s">
        <v>4866</v>
      </c>
      <c r="D1501" s="150">
        <v>1825.2</v>
      </c>
      <c r="E1501" s="150">
        <v>-1103.92</v>
      </c>
      <c r="F1501" s="150">
        <v>721.28</v>
      </c>
      <c r="G1501" s="150">
        <v>-9.6199999999999992</v>
      </c>
      <c r="H1501" s="151">
        <v>41913</v>
      </c>
      <c r="I1501" s="87">
        <v>0</v>
      </c>
      <c r="J1501" s="87" t="s">
        <v>604</v>
      </c>
      <c r="K1501" s="87" t="s">
        <v>3672</v>
      </c>
      <c r="L1501" s="87" t="s">
        <v>3954</v>
      </c>
      <c r="M1501" s="56" t="s">
        <v>4867</v>
      </c>
      <c r="N1501" s="87" t="s">
        <v>68</v>
      </c>
      <c r="O1501" s="56" t="s">
        <v>4868</v>
      </c>
      <c r="P1501" s="87">
        <v>2014</v>
      </c>
      <c r="Q1501" s="87">
        <v>14236</v>
      </c>
      <c r="R1501" s="87" t="s">
        <v>3680</v>
      </c>
    </row>
    <row r="1502" spans="1:18">
      <c r="A1502" s="87" t="s">
        <v>4869</v>
      </c>
      <c r="B1502" s="87" t="s">
        <v>4870</v>
      </c>
      <c r="C1502" s="87" t="s">
        <v>4871</v>
      </c>
      <c r="D1502" s="150">
        <v>1846.8</v>
      </c>
      <c r="E1502" s="150">
        <v>-1111.52</v>
      </c>
      <c r="F1502" s="150">
        <v>735.28</v>
      </c>
      <c r="G1502" s="150">
        <v>-9.8000000000000007</v>
      </c>
      <c r="H1502" s="151">
        <v>41913</v>
      </c>
      <c r="I1502" s="87">
        <v>0</v>
      </c>
      <c r="J1502" s="87" t="s">
        <v>1450</v>
      </c>
      <c r="K1502" s="87" t="s">
        <v>3672</v>
      </c>
      <c r="L1502" s="87" t="s">
        <v>3742</v>
      </c>
      <c r="M1502" s="56" t="s">
        <v>4782</v>
      </c>
      <c r="N1502" s="87" t="s">
        <v>92</v>
      </c>
      <c r="O1502" s="56" t="s">
        <v>4872</v>
      </c>
      <c r="P1502" s="87">
        <v>2014</v>
      </c>
      <c r="Q1502" s="87">
        <v>111401007</v>
      </c>
      <c r="R1502" s="87" t="s">
        <v>4364</v>
      </c>
    </row>
    <row r="1503" spans="1:18">
      <c r="A1503" s="87" t="s">
        <v>4936</v>
      </c>
      <c r="B1503" s="87" t="s">
        <v>4865</v>
      </c>
      <c r="C1503" s="87" t="s">
        <v>4866</v>
      </c>
      <c r="D1503" s="150">
        <v>1825.2</v>
      </c>
      <c r="E1503" s="150">
        <v>-1103.92</v>
      </c>
      <c r="F1503" s="150">
        <v>721.28</v>
      </c>
      <c r="G1503" s="150">
        <v>-9.6199999999999992</v>
      </c>
      <c r="H1503" s="151">
        <v>41913</v>
      </c>
      <c r="I1503" s="87">
        <v>0</v>
      </c>
      <c r="J1503" s="87" t="s">
        <v>604</v>
      </c>
      <c r="K1503" s="87" t="s">
        <v>3672</v>
      </c>
      <c r="L1503" s="87" t="s">
        <v>3954</v>
      </c>
      <c r="M1503" s="56" t="s">
        <v>4867</v>
      </c>
      <c r="N1503" s="87" t="s">
        <v>68</v>
      </c>
      <c r="O1503" s="56" t="s">
        <v>4937</v>
      </c>
      <c r="P1503" s="87">
        <v>2014</v>
      </c>
      <c r="Q1503" s="87">
        <v>14235</v>
      </c>
      <c r="R1503" s="87" t="s">
        <v>3680</v>
      </c>
    </row>
    <row r="1504" spans="1:18">
      <c r="A1504" s="87" t="s">
        <v>5625</v>
      </c>
      <c r="B1504" s="87" t="s">
        <v>4865</v>
      </c>
      <c r="C1504" s="87" t="s">
        <v>4866</v>
      </c>
      <c r="D1504" s="150">
        <v>1825.2</v>
      </c>
      <c r="E1504" s="150">
        <v>-1103.92</v>
      </c>
      <c r="F1504" s="150">
        <v>721.28</v>
      </c>
      <c r="G1504" s="150">
        <v>-9.6199999999999992</v>
      </c>
      <c r="H1504" s="151">
        <v>41913</v>
      </c>
      <c r="I1504" s="87">
        <v>0</v>
      </c>
      <c r="J1504" s="87" t="s">
        <v>604</v>
      </c>
      <c r="K1504" s="87" t="s">
        <v>3672</v>
      </c>
      <c r="L1504" s="87" t="s">
        <v>3954</v>
      </c>
      <c r="M1504" s="56" t="s">
        <v>4867</v>
      </c>
      <c r="N1504" s="87" t="s">
        <v>68</v>
      </c>
      <c r="O1504" s="56" t="s">
        <v>4868</v>
      </c>
      <c r="P1504" s="87">
        <v>2014</v>
      </c>
      <c r="Q1504" s="87">
        <v>14233</v>
      </c>
      <c r="R1504" s="87" t="s">
        <v>3680</v>
      </c>
    </row>
    <row r="1505" spans="1:18">
      <c r="A1505" s="87" t="s">
        <v>5626</v>
      </c>
      <c r="B1505" s="87" t="s">
        <v>5627</v>
      </c>
      <c r="C1505" s="87" t="s">
        <v>5628</v>
      </c>
      <c r="D1505" s="150">
        <v>5914.38</v>
      </c>
      <c r="E1505" s="150">
        <v>-3555.26</v>
      </c>
      <c r="F1505" s="150">
        <v>2359.12</v>
      </c>
      <c r="G1505" s="150">
        <v>-31.46</v>
      </c>
      <c r="H1505" s="151">
        <v>41913</v>
      </c>
      <c r="I1505" s="87">
        <v>0</v>
      </c>
      <c r="J1505" s="87" t="s">
        <v>1435</v>
      </c>
      <c r="K1505" s="87" t="s">
        <v>3672</v>
      </c>
      <c r="L1505" s="87" t="s">
        <v>4111</v>
      </c>
      <c r="M1505" s="56" t="s">
        <v>5629</v>
      </c>
      <c r="N1505" s="87" t="s">
        <v>85</v>
      </c>
      <c r="O1505" s="56" t="s">
        <v>5630</v>
      </c>
      <c r="P1505" s="87">
        <v>2014</v>
      </c>
      <c r="Q1505" s="87">
        <v>140100280</v>
      </c>
      <c r="R1505" s="87" t="s">
        <v>3680</v>
      </c>
    </row>
    <row r="1506" spans="1:18">
      <c r="A1506" s="87" t="s">
        <v>5631</v>
      </c>
      <c r="B1506" s="87" t="s">
        <v>5627</v>
      </c>
      <c r="C1506" s="87" t="s">
        <v>5632</v>
      </c>
      <c r="D1506" s="150">
        <v>6377.71</v>
      </c>
      <c r="E1506" s="150">
        <v>-3825.09</v>
      </c>
      <c r="F1506" s="150">
        <v>2552.62</v>
      </c>
      <c r="G1506" s="150">
        <v>-34.03</v>
      </c>
      <c r="H1506" s="151">
        <v>41913</v>
      </c>
      <c r="I1506" s="87">
        <v>0</v>
      </c>
      <c r="J1506" s="87" t="s">
        <v>1435</v>
      </c>
      <c r="K1506" s="87" t="s">
        <v>3672</v>
      </c>
      <c r="L1506" s="87" t="s">
        <v>4111</v>
      </c>
      <c r="M1506" s="56" t="s">
        <v>5629</v>
      </c>
      <c r="N1506" s="87" t="s">
        <v>85</v>
      </c>
      <c r="O1506" s="56" t="s">
        <v>4992</v>
      </c>
      <c r="P1506" s="87">
        <v>2014</v>
      </c>
      <c r="Q1506" s="87">
        <v>140100283</v>
      </c>
      <c r="R1506" s="87" t="s">
        <v>3680</v>
      </c>
    </row>
    <row r="1507" spans="1:18">
      <c r="A1507" s="87" t="s">
        <v>5633</v>
      </c>
      <c r="B1507" s="87" t="s">
        <v>5627</v>
      </c>
      <c r="C1507" s="87" t="s">
        <v>5628</v>
      </c>
      <c r="D1507" s="150">
        <v>6377.71</v>
      </c>
      <c r="E1507" s="150">
        <v>-3825.09</v>
      </c>
      <c r="F1507" s="150">
        <v>2552.62</v>
      </c>
      <c r="G1507" s="150">
        <v>-34.03</v>
      </c>
      <c r="H1507" s="151">
        <v>41913</v>
      </c>
      <c r="I1507" s="87">
        <v>0</v>
      </c>
      <c r="J1507" s="87" t="s">
        <v>1435</v>
      </c>
      <c r="K1507" s="87" t="s">
        <v>3672</v>
      </c>
      <c r="L1507" s="87" t="s">
        <v>4111</v>
      </c>
      <c r="M1507" s="56" t="s">
        <v>5629</v>
      </c>
      <c r="N1507" s="87" t="s">
        <v>85</v>
      </c>
      <c r="O1507" s="56" t="s">
        <v>4992</v>
      </c>
      <c r="P1507" s="87">
        <v>2014</v>
      </c>
      <c r="Q1507" s="87">
        <v>140100279</v>
      </c>
      <c r="R1507" s="87" t="s">
        <v>3680</v>
      </c>
    </row>
    <row r="1508" spans="1:18">
      <c r="A1508" s="87" t="s">
        <v>5634</v>
      </c>
      <c r="B1508" s="87" t="s">
        <v>4807</v>
      </c>
      <c r="C1508" s="87" t="s">
        <v>5635</v>
      </c>
      <c r="D1508" s="150">
        <v>6376.99</v>
      </c>
      <c r="E1508" s="150">
        <v>-3825.08</v>
      </c>
      <c r="F1508" s="150">
        <v>2551.91</v>
      </c>
      <c r="G1508" s="150">
        <v>-34.03</v>
      </c>
      <c r="H1508" s="151">
        <v>41913</v>
      </c>
      <c r="I1508" s="87">
        <v>0</v>
      </c>
      <c r="J1508" s="87" t="s">
        <v>1504</v>
      </c>
      <c r="K1508" s="87" t="s">
        <v>3672</v>
      </c>
      <c r="L1508" s="87" t="s">
        <v>3885</v>
      </c>
      <c r="M1508" s="56" t="s">
        <v>5629</v>
      </c>
      <c r="N1508" s="87" t="s">
        <v>136</v>
      </c>
      <c r="O1508" s="56" t="s">
        <v>4992</v>
      </c>
      <c r="P1508" s="87">
        <v>2014</v>
      </c>
      <c r="Q1508" s="87">
        <v>140100281</v>
      </c>
      <c r="R1508" s="87" t="s">
        <v>3680</v>
      </c>
    </row>
    <row r="1509" spans="1:18">
      <c r="A1509" s="87" t="s">
        <v>5636</v>
      </c>
      <c r="B1509" s="87" t="s">
        <v>4815</v>
      </c>
      <c r="C1509" s="87" t="s">
        <v>5637</v>
      </c>
      <c r="D1509" s="150">
        <v>2193.12</v>
      </c>
      <c r="E1509" s="150">
        <v>-1322.12</v>
      </c>
      <c r="F1509" s="150">
        <v>871</v>
      </c>
      <c r="G1509" s="150">
        <v>-11.61</v>
      </c>
      <c r="H1509" s="151">
        <v>41913</v>
      </c>
      <c r="I1509" s="87">
        <v>0</v>
      </c>
      <c r="J1509" s="87" t="s">
        <v>1504</v>
      </c>
      <c r="K1509" s="87" t="s">
        <v>3672</v>
      </c>
      <c r="L1509" s="87" t="s">
        <v>3885</v>
      </c>
      <c r="M1509" s="56" t="s">
        <v>5629</v>
      </c>
      <c r="N1509" s="87" t="s">
        <v>136</v>
      </c>
      <c r="O1509" s="56" t="s">
        <v>4992</v>
      </c>
      <c r="P1509" s="87">
        <v>2014</v>
      </c>
      <c r="Q1509" s="87">
        <v>140100281</v>
      </c>
      <c r="R1509" s="87" t="s">
        <v>3680</v>
      </c>
    </row>
    <row r="1510" spans="1:18">
      <c r="A1510" s="87" t="s">
        <v>5654</v>
      </c>
      <c r="B1510" s="87" t="s">
        <v>4865</v>
      </c>
      <c r="C1510" s="87" t="s">
        <v>4866</v>
      </c>
      <c r="D1510" s="150">
        <v>1825.2</v>
      </c>
      <c r="E1510" s="150">
        <v>-1103.92</v>
      </c>
      <c r="F1510" s="150">
        <v>721.28</v>
      </c>
      <c r="G1510" s="150">
        <v>-9.6199999999999992</v>
      </c>
      <c r="H1510" s="151">
        <v>41913</v>
      </c>
      <c r="I1510" s="87">
        <v>0</v>
      </c>
      <c r="J1510" s="87" t="s">
        <v>604</v>
      </c>
      <c r="K1510" s="87" t="s">
        <v>3672</v>
      </c>
      <c r="L1510" s="87" t="s">
        <v>3954</v>
      </c>
      <c r="M1510" s="56" t="s">
        <v>4867</v>
      </c>
      <c r="N1510" s="87" t="s">
        <v>68</v>
      </c>
      <c r="O1510" s="56" t="s">
        <v>5655</v>
      </c>
      <c r="P1510" s="87">
        <v>2014</v>
      </c>
      <c r="Q1510" s="87">
        <v>14237</v>
      </c>
      <c r="R1510" s="87" t="s">
        <v>3680</v>
      </c>
    </row>
    <row r="1511" spans="1:18">
      <c r="A1511" s="87" t="s">
        <v>5656</v>
      </c>
      <c r="B1511" s="87" t="s">
        <v>4865</v>
      </c>
      <c r="C1511" s="87" t="s">
        <v>4866</v>
      </c>
      <c r="D1511" s="150">
        <v>1825.2</v>
      </c>
      <c r="E1511" s="150">
        <v>-1103.92</v>
      </c>
      <c r="F1511" s="150">
        <v>721.28</v>
      </c>
      <c r="G1511" s="150">
        <v>-9.6199999999999992</v>
      </c>
      <c r="H1511" s="151">
        <v>41913</v>
      </c>
      <c r="I1511" s="87">
        <v>0</v>
      </c>
      <c r="J1511" s="87" t="s">
        <v>604</v>
      </c>
      <c r="K1511" s="87" t="s">
        <v>3672</v>
      </c>
      <c r="L1511" s="87" t="s">
        <v>3954</v>
      </c>
      <c r="M1511" s="56" t="s">
        <v>4867</v>
      </c>
      <c r="N1511" s="87" t="s">
        <v>68</v>
      </c>
      <c r="O1511" s="56" t="s">
        <v>4868</v>
      </c>
      <c r="P1511" s="87">
        <v>2014</v>
      </c>
      <c r="Q1511" s="87">
        <v>14238</v>
      </c>
      <c r="R1511" s="87" t="s">
        <v>3680</v>
      </c>
    </row>
    <row r="1512" spans="1:18">
      <c r="A1512" s="87" t="s">
        <v>2876</v>
      </c>
      <c r="B1512" s="87" t="s">
        <v>2877</v>
      </c>
      <c r="C1512" s="87" t="s">
        <v>5701</v>
      </c>
      <c r="D1512" s="150">
        <v>2457.6</v>
      </c>
      <c r="E1512" s="150">
        <v>-1486.07</v>
      </c>
      <c r="F1512" s="150">
        <v>971.53</v>
      </c>
      <c r="G1512" s="150">
        <v>-12.95</v>
      </c>
      <c r="H1512" s="151">
        <v>41913</v>
      </c>
      <c r="I1512" s="87">
        <v>0</v>
      </c>
      <c r="J1512" s="87" t="s">
        <v>1128</v>
      </c>
      <c r="K1512" s="87" t="s">
        <v>3672</v>
      </c>
      <c r="L1512" s="87" t="s">
        <v>4478</v>
      </c>
      <c r="M1512" s="56" t="s">
        <v>5702</v>
      </c>
      <c r="N1512" s="87" t="s">
        <v>75</v>
      </c>
      <c r="O1512" s="56" t="s">
        <v>5703</v>
      </c>
      <c r="P1512" s="87">
        <v>2014</v>
      </c>
      <c r="Q1512" s="87">
        <v>2145010025</v>
      </c>
      <c r="R1512" s="87" t="s">
        <v>3680</v>
      </c>
    </row>
    <row r="1513" spans="1:18">
      <c r="A1513" s="87" t="s">
        <v>6370</v>
      </c>
      <c r="B1513" s="87" t="s">
        <v>498</v>
      </c>
      <c r="C1513" s="87" t="s">
        <v>5330</v>
      </c>
      <c r="D1513" s="150">
        <v>2616</v>
      </c>
      <c r="E1513" s="150">
        <v>-1577.63</v>
      </c>
      <c r="F1513" s="150">
        <v>1038.3699999999999</v>
      </c>
      <c r="G1513" s="150">
        <v>-13.85</v>
      </c>
      <c r="H1513" s="151">
        <v>41913</v>
      </c>
      <c r="I1513" s="87">
        <v>0</v>
      </c>
      <c r="J1513" s="87" t="s">
        <v>383</v>
      </c>
      <c r="K1513" s="87" t="s">
        <v>3672</v>
      </c>
      <c r="L1513" s="87" t="s">
        <v>3987</v>
      </c>
      <c r="M1513" s="56" t="s">
        <v>5025</v>
      </c>
      <c r="N1513" s="87" t="s">
        <v>95</v>
      </c>
      <c r="O1513" s="56" t="s">
        <v>5444</v>
      </c>
      <c r="P1513" s="87">
        <v>2014</v>
      </c>
      <c r="Q1513" s="87">
        <v>1470038</v>
      </c>
      <c r="R1513" s="87" t="s">
        <v>4359</v>
      </c>
    </row>
    <row r="1514" spans="1:18">
      <c r="A1514" s="87" t="s">
        <v>739</v>
      </c>
      <c r="B1514" s="87" t="s">
        <v>498</v>
      </c>
      <c r="C1514" s="87" t="s">
        <v>5330</v>
      </c>
      <c r="D1514" s="150">
        <v>2616</v>
      </c>
      <c r="E1514" s="150">
        <v>-1577.63</v>
      </c>
      <c r="F1514" s="150">
        <v>1038.3699999999999</v>
      </c>
      <c r="G1514" s="150">
        <v>-13.85</v>
      </c>
      <c r="H1514" s="151">
        <v>41913</v>
      </c>
      <c r="I1514" s="87">
        <v>0</v>
      </c>
      <c r="J1514" s="87" t="s">
        <v>383</v>
      </c>
      <c r="K1514" s="87" t="s">
        <v>3672</v>
      </c>
      <c r="L1514" s="87" t="s">
        <v>3987</v>
      </c>
      <c r="M1514" s="56" t="s">
        <v>5025</v>
      </c>
      <c r="N1514" s="87" t="s">
        <v>95</v>
      </c>
      <c r="O1514" s="56" t="s">
        <v>5448</v>
      </c>
      <c r="P1514" s="87">
        <v>2014</v>
      </c>
      <c r="Q1514" s="87">
        <v>1470038</v>
      </c>
      <c r="R1514" s="87" t="s">
        <v>4359</v>
      </c>
    </row>
    <row r="1515" spans="1:18">
      <c r="A1515" s="87" t="s">
        <v>6371</v>
      </c>
      <c r="B1515" s="87" t="s">
        <v>498</v>
      </c>
      <c r="C1515" s="87" t="s">
        <v>5330</v>
      </c>
      <c r="D1515" s="150">
        <v>2616</v>
      </c>
      <c r="E1515" s="150">
        <v>-1577.63</v>
      </c>
      <c r="F1515" s="150">
        <v>1038.3699999999999</v>
      </c>
      <c r="G1515" s="150">
        <v>-13.85</v>
      </c>
      <c r="H1515" s="151">
        <v>41913</v>
      </c>
      <c r="I1515" s="87">
        <v>0</v>
      </c>
      <c r="J1515" s="87" t="s">
        <v>383</v>
      </c>
      <c r="K1515" s="87" t="s">
        <v>3672</v>
      </c>
      <c r="L1515" s="87" t="s">
        <v>3987</v>
      </c>
      <c r="M1515" s="56" t="s">
        <v>5025</v>
      </c>
      <c r="N1515" s="87" t="s">
        <v>95</v>
      </c>
      <c r="O1515" s="56" t="s">
        <v>6372</v>
      </c>
      <c r="P1515" s="87">
        <v>2014</v>
      </c>
      <c r="Q1515" s="87">
        <v>1470038</v>
      </c>
      <c r="R1515" s="87" t="s">
        <v>4359</v>
      </c>
    </row>
    <row r="1516" spans="1:18">
      <c r="A1516" s="87" t="s">
        <v>2519</v>
      </c>
      <c r="B1516" s="87" t="s">
        <v>2520</v>
      </c>
      <c r="C1516" s="87" t="s">
        <v>6377</v>
      </c>
      <c r="D1516" s="150">
        <v>11598</v>
      </c>
      <c r="E1516" s="150">
        <v>-6958.88</v>
      </c>
      <c r="F1516" s="150">
        <v>4639.12</v>
      </c>
      <c r="G1516" s="150">
        <v>-61.86</v>
      </c>
      <c r="H1516" s="151">
        <v>41913</v>
      </c>
      <c r="I1516" s="87">
        <v>0</v>
      </c>
      <c r="J1516" s="87" t="s">
        <v>393</v>
      </c>
      <c r="K1516" s="87" t="s">
        <v>3672</v>
      </c>
      <c r="L1516" s="87" t="s">
        <v>3785</v>
      </c>
      <c r="M1516" s="56" t="s">
        <v>5629</v>
      </c>
      <c r="N1516" s="87" t="s">
        <v>70</v>
      </c>
      <c r="O1516" s="56" t="s">
        <v>6065</v>
      </c>
      <c r="P1516" s="87">
        <v>2014</v>
      </c>
      <c r="Q1516" s="87">
        <v>140100286.287</v>
      </c>
      <c r="R1516" s="87" t="s">
        <v>3680</v>
      </c>
    </row>
    <row r="1517" spans="1:18">
      <c r="A1517" s="87" t="s">
        <v>2521</v>
      </c>
      <c r="B1517" s="87" t="s">
        <v>2520</v>
      </c>
      <c r="C1517" s="87" t="s">
        <v>6377</v>
      </c>
      <c r="D1517" s="150">
        <v>11598</v>
      </c>
      <c r="E1517" s="150">
        <v>-6958.88</v>
      </c>
      <c r="F1517" s="150">
        <v>4639.12</v>
      </c>
      <c r="G1517" s="150">
        <v>-61.86</v>
      </c>
      <c r="H1517" s="151">
        <v>41913</v>
      </c>
      <c r="I1517" s="87">
        <v>0</v>
      </c>
      <c r="J1517" s="87" t="s">
        <v>393</v>
      </c>
      <c r="K1517" s="87" t="s">
        <v>3672</v>
      </c>
      <c r="L1517" s="87" t="s">
        <v>3785</v>
      </c>
      <c r="M1517" s="56" t="s">
        <v>5629</v>
      </c>
      <c r="N1517" s="87" t="s">
        <v>70</v>
      </c>
      <c r="O1517" s="56" t="s">
        <v>6065</v>
      </c>
      <c r="P1517" s="87">
        <v>2014</v>
      </c>
      <c r="Q1517" s="87">
        <v>140100286.287</v>
      </c>
      <c r="R1517" s="87" t="s">
        <v>3680</v>
      </c>
    </row>
    <row r="1518" spans="1:18">
      <c r="A1518" s="87" t="s">
        <v>6632</v>
      </c>
      <c r="B1518" s="87" t="s">
        <v>4865</v>
      </c>
      <c r="C1518" s="87" t="s">
        <v>6633</v>
      </c>
      <c r="D1518" s="150">
        <v>1825.2</v>
      </c>
      <c r="E1518" s="150">
        <v>-1103.92</v>
      </c>
      <c r="F1518" s="150">
        <v>721.28</v>
      </c>
      <c r="G1518" s="150">
        <v>-9.6199999999999992</v>
      </c>
      <c r="H1518" s="151">
        <v>41913</v>
      </c>
      <c r="I1518" s="87">
        <v>0</v>
      </c>
      <c r="J1518" s="87" t="s">
        <v>604</v>
      </c>
      <c r="K1518" s="87" t="s">
        <v>3672</v>
      </c>
      <c r="L1518" s="87" t="s">
        <v>3954</v>
      </c>
      <c r="M1518" s="56" t="s">
        <v>4867</v>
      </c>
      <c r="N1518" s="87" t="s">
        <v>68</v>
      </c>
      <c r="O1518" s="56" t="s">
        <v>4868</v>
      </c>
      <c r="P1518" s="87">
        <v>2014</v>
      </c>
      <c r="Q1518" s="87">
        <v>14233</v>
      </c>
      <c r="R1518" s="87" t="s">
        <v>3680</v>
      </c>
    </row>
    <row r="1519" spans="1:18">
      <c r="A1519" s="87" t="s">
        <v>6634</v>
      </c>
      <c r="B1519" s="87" t="s">
        <v>6635</v>
      </c>
      <c r="C1519" s="87" t="s">
        <v>4751</v>
      </c>
      <c r="D1519" s="150">
        <v>2391</v>
      </c>
      <c r="E1519" s="150">
        <v>-1444.88</v>
      </c>
      <c r="F1519" s="150">
        <v>946.12</v>
      </c>
      <c r="G1519" s="150">
        <v>-12.61</v>
      </c>
      <c r="H1519" s="151">
        <v>41913</v>
      </c>
      <c r="I1519" s="87">
        <v>0</v>
      </c>
      <c r="J1519" s="87" t="s">
        <v>919</v>
      </c>
      <c r="K1519" s="87" t="s">
        <v>3672</v>
      </c>
      <c r="L1519" s="87" t="s">
        <v>3823</v>
      </c>
      <c r="M1519" s="56" t="s">
        <v>4752</v>
      </c>
      <c r="N1519" s="87" t="s">
        <v>54</v>
      </c>
      <c r="O1519" s="56" t="s">
        <v>4799</v>
      </c>
      <c r="P1519" s="87">
        <v>2014</v>
      </c>
      <c r="Q1519" s="87" t="s">
        <v>6636</v>
      </c>
      <c r="R1519" s="87" t="s">
        <v>4373</v>
      </c>
    </row>
    <row r="1520" spans="1:18">
      <c r="A1520" s="87" t="s">
        <v>1676</v>
      </c>
      <c r="B1520" s="87" t="s">
        <v>1218</v>
      </c>
      <c r="C1520" s="87" t="s">
        <v>6637</v>
      </c>
      <c r="D1520" s="150">
        <v>2391</v>
      </c>
      <c r="E1520" s="150">
        <v>-1444.88</v>
      </c>
      <c r="F1520" s="150">
        <v>946.12</v>
      </c>
      <c r="G1520" s="150">
        <v>-12.61</v>
      </c>
      <c r="H1520" s="151">
        <v>41913</v>
      </c>
      <c r="I1520" s="87">
        <v>0</v>
      </c>
      <c r="J1520" s="87" t="s">
        <v>1677</v>
      </c>
      <c r="K1520" s="87" t="s">
        <v>3672</v>
      </c>
      <c r="L1520" s="87" t="s">
        <v>4172</v>
      </c>
      <c r="M1520" s="56" t="s">
        <v>4752</v>
      </c>
      <c r="N1520" s="87" t="s">
        <v>141</v>
      </c>
      <c r="O1520" s="56" t="s">
        <v>4753</v>
      </c>
      <c r="P1520" s="87">
        <v>2014</v>
      </c>
      <c r="Q1520" s="87" t="s">
        <v>6638</v>
      </c>
      <c r="R1520" s="87" t="s">
        <v>4373</v>
      </c>
    </row>
    <row r="1521" spans="1:18">
      <c r="A1521" s="87" t="s">
        <v>1217</v>
      </c>
      <c r="B1521" s="87" t="s">
        <v>1218</v>
      </c>
      <c r="C1521" s="87" t="s">
        <v>6637</v>
      </c>
      <c r="D1521" s="150">
        <v>2391</v>
      </c>
      <c r="E1521" s="150">
        <v>-1444.88</v>
      </c>
      <c r="F1521" s="150">
        <v>946.12</v>
      </c>
      <c r="G1521" s="150">
        <v>-12.61</v>
      </c>
      <c r="H1521" s="151">
        <v>41913</v>
      </c>
      <c r="I1521" s="87">
        <v>0</v>
      </c>
      <c r="J1521" s="87" t="s">
        <v>944</v>
      </c>
      <c r="K1521" s="87" t="s">
        <v>3672</v>
      </c>
      <c r="L1521" s="87" t="s">
        <v>3962</v>
      </c>
      <c r="M1521" s="56" t="s">
        <v>4752</v>
      </c>
      <c r="N1521" s="87" t="s">
        <v>27</v>
      </c>
      <c r="O1521" s="56" t="s">
        <v>4753</v>
      </c>
      <c r="P1521" s="87">
        <v>2014</v>
      </c>
      <c r="Q1521" s="87" t="s">
        <v>6638</v>
      </c>
      <c r="R1521" s="87" t="s">
        <v>4373</v>
      </c>
    </row>
    <row r="1522" spans="1:18">
      <c r="A1522" s="87" t="s">
        <v>8458</v>
      </c>
      <c r="B1522" s="87" t="s">
        <v>8459</v>
      </c>
      <c r="C1522" s="87" t="s">
        <v>5623</v>
      </c>
      <c r="D1522" s="150">
        <v>56779.360000000001</v>
      </c>
      <c r="E1522" s="150">
        <v>-32462.49</v>
      </c>
      <c r="F1522" s="150">
        <v>24316.87</v>
      </c>
      <c r="G1522" s="150">
        <v>-324.23</v>
      </c>
      <c r="H1522" s="151">
        <v>41913</v>
      </c>
      <c r="I1522" s="87">
        <v>0</v>
      </c>
      <c r="J1522" s="87" t="s">
        <v>315</v>
      </c>
      <c r="K1522" s="87" t="s">
        <v>3672</v>
      </c>
      <c r="L1522" s="87" t="s">
        <v>7984</v>
      </c>
      <c r="M1522" s="56" t="s">
        <v>3711</v>
      </c>
      <c r="N1522" s="87" t="s">
        <v>29</v>
      </c>
      <c r="O1522" s="56" t="s">
        <v>4992</v>
      </c>
      <c r="P1522" s="87">
        <v>2013</v>
      </c>
      <c r="Q1522" s="87" t="s">
        <v>8460</v>
      </c>
      <c r="R1522" s="87" t="s">
        <v>3680</v>
      </c>
    </row>
    <row r="1523" spans="1:18">
      <c r="A1523" s="87" t="s">
        <v>3038</v>
      </c>
      <c r="B1523" s="87" t="s">
        <v>3039</v>
      </c>
      <c r="C1523" s="87" t="s">
        <v>8520</v>
      </c>
      <c r="D1523" s="150">
        <v>26695.65</v>
      </c>
      <c r="E1523" s="150">
        <v>-15985.18</v>
      </c>
      <c r="F1523" s="150">
        <v>10710.47</v>
      </c>
      <c r="G1523" s="150">
        <v>-142.81</v>
      </c>
      <c r="H1523" s="151">
        <v>41913</v>
      </c>
      <c r="I1523" s="87">
        <v>0</v>
      </c>
      <c r="J1523" s="87" t="s">
        <v>315</v>
      </c>
      <c r="K1523" s="87" t="s">
        <v>3672</v>
      </c>
      <c r="L1523" s="87" t="s">
        <v>7984</v>
      </c>
      <c r="M1523" s="56" t="s">
        <v>5629</v>
      </c>
      <c r="N1523" s="87" t="s">
        <v>29</v>
      </c>
      <c r="O1523" s="56" t="s">
        <v>4992</v>
      </c>
      <c r="P1523" s="87">
        <v>2013</v>
      </c>
      <c r="Q1523" s="87" t="s">
        <v>8521</v>
      </c>
      <c r="R1523" s="87" t="s">
        <v>3680</v>
      </c>
    </row>
    <row r="1524" spans="1:18">
      <c r="A1524" s="87" t="s">
        <v>2525</v>
      </c>
      <c r="B1524" s="87" t="s">
        <v>2526</v>
      </c>
      <c r="C1524" s="87" t="s">
        <v>8522</v>
      </c>
      <c r="D1524" s="150">
        <v>29429.919999999998</v>
      </c>
      <c r="E1524" s="150">
        <v>-17622.3</v>
      </c>
      <c r="F1524" s="150">
        <v>11807.62</v>
      </c>
      <c r="G1524" s="150">
        <v>-157.44</v>
      </c>
      <c r="H1524" s="151">
        <v>41913</v>
      </c>
      <c r="I1524" s="87">
        <v>0</v>
      </c>
      <c r="J1524" s="87" t="s">
        <v>315</v>
      </c>
      <c r="K1524" s="87" t="s">
        <v>3672</v>
      </c>
      <c r="L1524" s="87" t="s">
        <v>7984</v>
      </c>
      <c r="M1524" s="56" t="s">
        <v>5629</v>
      </c>
      <c r="N1524" s="87" t="s">
        <v>29</v>
      </c>
      <c r="O1524" s="56" t="s">
        <v>4992</v>
      </c>
      <c r="P1524" s="87">
        <v>2013</v>
      </c>
      <c r="Q1524" s="87" t="s">
        <v>8523</v>
      </c>
      <c r="R1524" s="87" t="s">
        <v>3680</v>
      </c>
    </row>
    <row r="1525" spans="1:18">
      <c r="A1525" s="87" t="s">
        <v>1256</v>
      </c>
      <c r="B1525" s="87" t="s">
        <v>1218</v>
      </c>
      <c r="C1525" s="87" t="s">
        <v>6637</v>
      </c>
      <c r="D1525" s="150">
        <v>2391</v>
      </c>
      <c r="E1525" s="150">
        <v>-1444.88</v>
      </c>
      <c r="F1525" s="150">
        <v>946.12</v>
      </c>
      <c r="G1525" s="150">
        <v>-12.61</v>
      </c>
      <c r="H1525" s="151">
        <v>41913</v>
      </c>
      <c r="I1525" s="87">
        <v>0</v>
      </c>
      <c r="J1525" s="87" t="s">
        <v>1257</v>
      </c>
      <c r="K1525" s="87" t="s">
        <v>3672</v>
      </c>
      <c r="L1525" s="87" t="s">
        <v>7988</v>
      </c>
      <c r="M1525" s="56" t="s">
        <v>4752</v>
      </c>
      <c r="N1525" s="87" t="s">
        <v>171</v>
      </c>
      <c r="O1525" s="56" t="s">
        <v>4753</v>
      </c>
      <c r="P1525" s="87">
        <v>2013</v>
      </c>
      <c r="Q1525" s="87" t="s">
        <v>6638</v>
      </c>
      <c r="R1525" s="87" t="s">
        <v>4373</v>
      </c>
    </row>
    <row r="1526" spans="1:18">
      <c r="A1526" s="87" t="s">
        <v>2643</v>
      </c>
      <c r="B1526" s="87" t="s">
        <v>2644</v>
      </c>
      <c r="C1526" s="87" t="s">
        <v>8556</v>
      </c>
      <c r="D1526" s="150">
        <v>17577.39</v>
      </c>
      <c r="E1526" s="150">
        <v>-10537.52</v>
      </c>
      <c r="F1526" s="150">
        <v>7039.87</v>
      </c>
      <c r="G1526" s="150">
        <v>-93.87</v>
      </c>
      <c r="H1526" s="151">
        <v>41913</v>
      </c>
      <c r="I1526" s="87">
        <v>0</v>
      </c>
      <c r="J1526" s="87" t="s">
        <v>354</v>
      </c>
      <c r="K1526" s="87" t="s">
        <v>3672</v>
      </c>
      <c r="L1526" s="87" t="s">
        <v>3792</v>
      </c>
      <c r="M1526" s="56" t="s">
        <v>4752</v>
      </c>
      <c r="N1526" s="87" t="s">
        <v>96</v>
      </c>
      <c r="O1526" s="56" t="s">
        <v>8557</v>
      </c>
      <c r="P1526" s="87">
        <v>2014</v>
      </c>
      <c r="Q1526" s="87" t="s">
        <v>8558</v>
      </c>
      <c r="R1526" s="87" t="s">
        <v>3680</v>
      </c>
    </row>
    <row r="1527" spans="1:18">
      <c r="A1527" s="87" t="s">
        <v>8571</v>
      </c>
      <c r="B1527" s="87" t="s">
        <v>8572</v>
      </c>
      <c r="C1527" s="87" t="s">
        <v>8573</v>
      </c>
      <c r="D1527" s="150">
        <v>7250.75</v>
      </c>
      <c r="E1527" s="150">
        <v>-4345.63</v>
      </c>
      <c r="F1527" s="150">
        <v>2905.12</v>
      </c>
      <c r="G1527" s="150">
        <v>-38.74</v>
      </c>
      <c r="H1527" s="151">
        <v>41913</v>
      </c>
      <c r="I1527" s="87">
        <v>0</v>
      </c>
      <c r="J1527" s="87" t="s">
        <v>1405</v>
      </c>
      <c r="K1527" s="87" t="s">
        <v>3672</v>
      </c>
      <c r="L1527" s="87" t="s">
        <v>8443</v>
      </c>
      <c r="M1527" s="56" t="s">
        <v>4782</v>
      </c>
      <c r="N1527" s="87" t="s">
        <v>93</v>
      </c>
      <c r="O1527" s="56" t="s">
        <v>8574</v>
      </c>
      <c r="P1527" s="87">
        <v>2014</v>
      </c>
      <c r="Q1527" s="87">
        <v>111400789</v>
      </c>
      <c r="R1527" s="87" t="s">
        <v>3680</v>
      </c>
    </row>
    <row r="1528" spans="1:18">
      <c r="A1528" s="87" t="s">
        <v>8575</v>
      </c>
      <c r="B1528" s="87" t="s">
        <v>650</v>
      </c>
      <c r="C1528" s="87" t="s">
        <v>8576</v>
      </c>
      <c r="D1528" s="150">
        <v>2457.6</v>
      </c>
      <c r="E1528" s="150">
        <v>-1486.07</v>
      </c>
      <c r="F1528" s="150">
        <v>971.53</v>
      </c>
      <c r="G1528" s="150">
        <v>-12.95</v>
      </c>
      <c r="H1528" s="151">
        <v>41913</v>
      </c>
      <c r="I1528" s="87">
        <v>0</v>
      </c>
      <c r="J1528" s="87" t="s">
        <v>351</v>
      </c>
      <c r="K1528" s="87" t="s">
        <v>3672</v>
      </c>
      <c r="L1528" s="87" t="s">
        <v>7751</v>
      </c>
      <c r="M1528" s="56" t="s">
        <v>5702</v>
      </c>
      <c r="N1528" s="87" t="s">
        <v>31</v>
      </c>
      <c r="O1528" s="56" t="s">
        <v>8577</v>
      </c>
      <c r="P1528" s="87">
        <v>2014</v>
      </c>
      <c r="Q1528" s="87">
        <v>2145010122</v>
      </c>
      <c r="R1528" s="87" t="s">
        <v>3680</v>
      </c>
    </row>
    <row r="1529" spans="1:18">
      <c r="A1529" s="87" t="s">
        <v>8582</v>
      </c>
      <c r="B1529" s="87" t="s">
        <v>4865</v>
      </c>
      <c r="C1529" s="87" t="s">
        <v>4866</v>
      </c>
      <c r="D1529" s="150">
        <v>1825.2</v>
      </c>
      <c r="E1529" s="150">
        <v>-1103.92</v>
      </c>
      <c r="F1529" s="150">
        <v>721.28</v>
      </c>
      <c r="G1529" s="150">
        <v>-9.6199999999999992</v>
      </c>
      <c r="H1529" s="151">
        <v>41913</v>
      </c>
      <c r="I1529" s="87">
        <v>0</v>
      </c>
      <c r="J1529" s="87" t="s">
        <v>698</v>
      </c>
      <c r="K1529" s="87" t="s">
        <v>3672</v>
      </c>
      <c r="L1529" s="87" t="s">
        <v>3761</v>
      </c>
      <c r="M1529" s="56" t="s">
        <v>4867</v>
      </c>
      <c r="N1529" s="87" t="s">
        <v>56</v>
      </c>
      <c r="O1529" s="56" t="s">
        <v>4868</v>
      </c>
      <c r="P1529" s="87">
        <v>2014</v>
      </c>
      <c r="Q1529" s="87">
        <v>14234</v>
      </c>
      <c r="R1529" s="87" t="s">
        <v>3680</v>
      </c>
    </row>
    <row r="1530" spans="1:18">
      <c r="A1530" s="87" t="s">
        <v>8583</v>
      </c>
      <c r="B1530" s="87" t="s">
        <v>4815</v>
      </c>
      <c r="C1530" s="87" t="s">
        <v>5632</v>
      </c>
      <c r="D1530" s="150">
        <v>3053.95</v>
      </c>
      <c r="E1530" s="150">
        <v>-1838.32</v>
      </c>
      <c r="F1530" s="150">
        <v>1215.6300000000001</v>
      </c>
      <c r="G1530" s="150">
        <v>-16.21</v>
      </c>
      <c r="H1530" s="151">
        <v>41913</v>
      </c>
      <c r="I1530" s="87">
        <v>0</v>
      </c>
      <c r="J1530" s="87" t="s">
        <v>315</v>
      </c>
      <c r="K1530" s="87" t="s">
        <v>3672</v>
      </c>
      <c r="L1530" s="87" t="s">
        <v>7984</v>
      </c>
      <c r="M1530" s="56" t="s">
        <v>5629</v>
      </c>
      <c r="N1530" s="87" t="s">
        <v>29</v>
      </c>
      <c r="O1530" s="56" t="s">
        <v>5630</v>
      </c>
      <c r="P1530" s="87">
        <v>2014</v>
      </c>
      <c r="Q1530" s="87">
        <v>140100284</v>
      </c>
      <c r="R1530" s="87" t="s">
        <v>3680</v>
      </c>
    </row>
    <row r="1531" spans="1:18">
      <c r="A1531" s="87" t="s">
        <v>1372</v>
      </c>
      <c r="B1531" s="87" t="s">
        <v>784</v>
      </c>
      <c r="C1531" s="87" t="s">
        <v>8610</v>
      </c>
      <c r="D1531" s="150">
        <v>70680</v>
      </c>
      <c r="E1531" s="150">
        <v>-42317.8</v>
      </c>
      <c r="F1531" s="150">
        <v>28362.2</v>
      </c>
      <c r="G1531" s="150">
        <v>-378.16</v>
      </c>
      <c r="H1531" s="151">
        <v>41913</v>
      </c>
      <c r="I1531" s="87">
        <v>0</v>
      </c>
      <c r="J1531" s="87" t="s">
        <v>315</v>
      </c>
      <c r="K1531" s="87" t="s">
        <v>3672</v>
      </c>
      <c r="L1531" s="87" t="s">
        <v>7984</v>
      </c>
      <c r="M1531" s="56" t="s">
        <v>5629</v>
      </c>
      <c r="N1531" s="87" t="s">
        <v>29</v>
      </c>
      <c r="O1531" s="56" t="s">
        <v>8611</v>
      </c>
      <c r="P1531" s="87">
        <v>2012</v>
      </c>
      <c r="Q1531" s="87" t="s">
        <v>8612</v>
      </c>
      <c r="R1531" s="87" t="s">
        <v>3680</v>
      </c>
    </row>
    <row r="1532" spans="1:18">
      <c r="A1532" s="87" t="s">
        <v>1291</v>
      </c>
      <c r="B1532" s="87" t="s">
        <v>1218</v>
      </c>
      <c r="C1532" s="87" t="s">
        <v>4751</v>
      </c>
      <c r="D1532" s="150">
        <v>2391</v>
      </c>
      <c r="E1532" s="150">
        <v>-1444.88</v>
      </c>
      <c r="F1532" s="150">
        <v>946.12</v>
      </c>
      <c r="G1532" s="150">
        <v>-12.61</v>
      </c>
      <c r="H1532" s="151">
        <v>41913</v>
      </c>
      <c r="I1532" s="87">
        <v>0</v>
      </c>
      <c r="J1532" s="87" t="s">
        <v>738</v>
      </c>
      <c r="K1532" s="87" t="s">
        <v>3672</v>
      </c>
      <c r="L1532" s="87" t="s">
        <v>4206</v>
      </c>
      <c r="M1532" s="56" t="s">
        <v>4752</v>
      </c>
      <c r="N1532" s="87" t="s">
        <v>120</v>
      </c>
      <c r="O1532" s="56" t="s">
        <v>4753</v>
      </c>
      <c r="P1532" s="87">
        <v>2014</v>
      </c>
      <c r="Q1532" s="87" t="s">
        <v>6638</v>
      </c>
      <c r="R1532" s="87" t="s">
        <v>4373</v>
      </c>
    </row>
    <row r="1533" spans="1:18">
      <c r="A1533" s="87" t="s">
        <v>8623</v>
      </c>
      <c r="B1533" s="87" t="s">
        <v>1218</v>
      </c>
      <c r="C1533" s="87" t="s">
        <v>4751</v>
      </c>
      <c r="D1533" s="150">
        <v>2391</v>
      </c>
      <c r="E1533" s="150">
        <v>-1444.88</v>
      </c>
      <c r="F1533" s="150">
        <v>946.12</v>
      </c>
      <c r="G1533" s="150">
        <v>-12.61</v>
      </c>
      <c r="H1533" s="151">
        <v>41913</v>
      </c>
      <c r="I1533" s="87">
        <v>0</v>
      </c>
      <c r="J1533" s="87" t="s">
        <v>319</v>
      </c>
      <c r="K1533" s="87" t="s">
        <v>3672</v>
      </c>
      <c r="L1533" s="87" t="s">
        <v>8361</v>
      </c>
      <c r="M1533" s="56" t="s">
        <v>4752</v>
      </c>
      <c r="N1533" s="87" t="s">
        <v>52</v>
      </c>
      <c r="O1533" s="56" t="s">
        <v>4753</v>
      </c>
      <c r="P1533" s="87">
        <v>2014</v>
      </c>
      <c r="Q1533" s="87" t="s">
        <v>4754</v>
      </c>
      <c r="R1533" s="87" t="s">
        <v>4373</v>
      </c>
    </row>
    <row r="1534" spans="1:18">
      <c r="A1534" s="87" t="s">
        <v>8624</v>
      </c>
      <c r="B1534" s="87" t="s">
        <v>1218</v>
      </c>
      <c r="C1534" s="87" t="s">
        <v>4751</v>
      </c>
      <c r="D1534" s="150">
        <v>2391</v>
      </c>
      <c r="E1534" s="150">
        <v>-1444.88</v>
      </c>
      <c r="F1534" s="150">
        <v>946.12</v>
      </c>
      <c r="G1534" s="150">
        <v>-12.61</v>
      </c>
      <c r="H1534" s="151">
        <v>41913</v>
      </c>
      <c r="I1534" s="87">
        <v>0</v>
      </c>
      <c r="J1534" s="87" t="s">
        <v>1424</v>
      </c>
      <c r="K1534" s="87" t="s">
        <v>3672</v>
      </c>
      <c r="L1534" s="87" t="s">
        <v>3757</v>
      </c>
      <c r="M1534" s="56" t="s">
        <v>4752</v>
      </c>
      <c r="N1534" s="87" t="s">
        <v>176</v>
      </c>
      <c r="O1534" s="56" t="s">
        <v>4753</v>
      </c>
      <c r="P1534" s="87">
        <v>2014</v>
      </c>
      <c r="Q1534" s="87" t="s">
        <v>4754</v>
      </c>
      <c r="R1534" s="87" t="s">
        <v>4373</v>
      </c>
    </row>
    <row r="1535" spans="1:18">
      <c r="A1535" s="87" t="s">
        <v>8625</v>
      </c>
      <c r="B1535" s="87" t="s">
        <v>1218</v>
      </c>
      <c r="C1535" s="87" t="s">
        <v>4751</v>
      </c>
      <c r="D1535" s="150">
        <v>2391</v>
      </c>
      <c r="E1535" s="150">
        <v>-1444.88</v>
      </c>
      <c r="F1535" s="150">
        <v>946.12</v>
      </c>
      <c r="G1535" s="150">
        <v>-12.61</v>
      </c>
      <c r="H1535" s="151">
        <v>41913</v>
      </c>
      <c r="I1535" s="87">
        <v>0</v>
      </c>
      <c r="J1535" s="87" t="s">
        <v>8129</v>
      </c>
      <c r="K1535" s="87" t="s">
        <v>3672</v>
      </c>
      <c r="L1535" s="87" t="s">
        <v>8626</v>
      </c>
      <c r="M1535" s="56" t="s">
        <v>4752</v>
      </c>
      <c r="N1535" s="87" t="s">
        <v>18</v>
      </c>
      <c r="O1535" s="56" t="s">
        <v>8627</v>
      </c>
      <c r="P1535" s="87">
        <v>2014</v>
      </c>
      <c r="Q1535" s="87" t="s">
        <v>4754</v>
      </c>
      <c r="R1535" s="87" t="s">
        <v>4373</v>
      </c>
    </row>
    <row r="1536" spans="1:18">
      <c r="A1536" s="87" t="s">
        <v>8628</v>
      </c>
      <c r="B1536" s="87" t="s">
        <v>1218</v>
      </c>
      <c r="C1536" s="87" t="s">
        <v>6637</v>
      </c>
      <c r="D1536" s="150">
        <v>2391</v>
      </c>
      <c r="E1536" s="150">
        <v>-1444.88</v>
      </c>
      <c r="F1536" s="150">
        <v>946.12</v>
      </c>
      <c r="G1536" s="150">
        <v>-12.61</v>
      </c>
      <c r="H1536" s="151">
        <v>41913</v>
      </c>
      <c r="I1536" s="87">
        <v>0</v>
      </c>
      <c r="J1536" s="87" t="s">
        <v>426</v>
      </c>
      <c r="K1536" s="87" t="s">
        <v>3672</v>
      </c>
      <c r="L1536" s="87" t="s">
        <v>7857</v>
      </c>
      <c r="M1536" s="56" t="s">
        <v>4752</v>
      </c>
      <c r="N1536" s="87" t="s">
        <v>103</v>
      </c>
      <c r="O1536" s="56" t="s">
        <v>4753</v>
      </c>
      <c r="P1536" s="87">
        <v>2014</v>
      </c>
      <c r="Q1536" s="87" t="s">
        <v>4754</v>
      </c>
      <c r="R1536" s="87" t="s">
        <v>4373</v>
      </c>
    </row>
    <row r="1537" spans="1:18">
      <c r="A1537" s="87" t="s">
        <v>6123</v>
      </c>
      <c r="B1537" s="87" t="s">
        <v>5968</v>
      </c>
      <c r="C1537" s="87" t="s">
        <v>5951</v>
      </c>
      <c r="D1537" s="150">
        <v>6534.68</v>
      </c>
      <c r="E1537" s="150">
        <v>-3986.63</v>
      </c>
      <c r="F1537" s="150">
        <v>2548.0500000000002</v>
      </c>
      <c r="G1537" s="150">
        <v>-34.43</v>
      </c>
      <c r="H1537" s="151">
        <v>41883</v>
      </c>
      <c r="I1537" s="87">
        <v>0</v>
      </c>
      <c r="J1537" s="87" t="s">
        <v>503</v>
      </c>
      <c r="K1537" s="87" t="s">
        <v>3672</v>
      </c>
      <c r="L1537" s="87" t="s">
        <v>5484</v>
      </c>
      <c r="M1537" s="56" t="s">
        <v>3711</v>
      </c>
      <c r="N1537" s="87" t="s">
        <v>34</v>
      </c>
      <c r="O1537" s="56" t="s">
        <v>6124</v>
      </c>
      <c r="P1537" s="87">
        <v>2014</v>
      </c>
      <c r="Q1537" s="87">
        <v>300177694</v>
      </c>
      <c r="R1537" s="87" t="s">
        <v>4359</v>
      </c>
    </row>
    <row r="1538" spans="1:18">
      <c r="A1538" s="87" t="s">
        <v>6125</v>
      </c>
      <c r="B1538" s="87" t="s">
        <v>5968</v>
      </c>
      <c r="C1538" s="87" t="s">
        <v>5951</v>
      </c>
      <c r="D1538" s="150">
        <v>6534.68</v>
      </c>
      <c r="E1538" s="150">
        <v>-3986.63</v>
      </c>
      <c r="F1538" s="150">
        <v>2548.0500000000002</v>
      </c>
      <c r="G1538" s="150">
        <v>-34.43</v>
      </c>
      <c r="H1538" s="151">
        <v>41883</v>
      </c>
      <c r="I1538" s="87">
        <v>0</v>
      </c>
      <c r="J1538" s="87" t="s">
        <v>503</v>
      </c>
      <c r="K1538" s="87" t="s">
        <v>3672</v>
      </c>
      <c r="L1538" s="87" t="s">
        <v>5484</v>
      </c>
      <c r="M1538" s="56" t="s">
        <v>3711</v>
      </c>
      <c r="N1538" s="87" t="s">
        <v>34</v>
      </c>
      <c r="O1538" s="56" t="s">
        <v>6124</v>
      </c>
      <c r="P1538" s="87">
        <v>2014</v>
      </c>
      <c r="Q1538" s="87"/>
      <c r="R1538" s="87" t="s">
        <v>4359</v>
      </c>
    </row>
    <row r="1539" spans="1:18">
      <c r="A1539" s="87" t="s">
        <v>6126</v>
      </c>
      <c r="B1539" s="87" t="s">
        <v>5968</v>
      </c>
      <c r="C1539" s="87" t="s">
        <v>5951</v>
      </c>
      <c r="D1539" s="150">
        <v>6534.68</v>
      </c>
      <c r="E1539" s="150">
        <v>-3986.63</v>
      </c>
      <c r="F1539" s="150">
        <v>2548.0500000000002</v>
      </c>
      <c r="G1539" s="150">
        <v>-34.43</v>
      </c>
      <c r="H1539" s="151">
        <v>41883</v>
      </c>
      <c r="I1539" s="87">
        <v>0</v>
      </c>
      <c r="J1539" s="87" t="s">
        <v>503</v>
      </c>
      <c r="K1539" s="87" t="s">
        <v>3672</v>
      </c>
      <c r="L1539" s="87" t="s">
        <v>5484</v>
      </c>
      <c r="M1539" s="56" t="s">
        <v>3711</v>
      </c>
      <c r="N1539" s="87" t="s">
        <v>34</v>
      </c>
      <c r="O1539" s="56" t="s">
        <v>6124</v>
      </c>
      <c r="P1539" s="87">
        <v>2014</v>
      </c>
      <c r="Q1539" s="87">
        <v>300177694</v>
      </c>
      <c r="R1539" s="87" t="s">
        <v>4359</v>
      </c>
    </row>
    <row r="1540" spans="1:18">
      <c r="A1540" s="87" t="s">
        <v>6127</v>
      </c>
      <c r="B1540" s="87" t="s">
        <v>5968</v>
      </c>
      <c r="C1540" s="87" t="s">
        <v>5951</v>
      </c>
      <c r="D1540" s="150">
        <v>6534.68</v>
      </c>
      <c r="E1540" s="150">
        <v>-3986.63</v>
      </c>
      <c r="F1540" s="150">
        <v>2548.0500000000002</v>
      </c>
      <c r="G1540" s="150">
        <v>-34.43</v>
      </c>
      <c r="H1540" s="151">
        <v>41883</v>
      </c>
      <c r="I1540" s="87">
        <v>0</v>
      </c>
      <c r="J1540" s="87" t="s">
        <v>503</v>
      </c>
      <c r="K1540" s="87" t="s">
        <v>3672</v>
      </c>
      <c r="L1540" s="87" t="s">
        <v>5484</v>
      </c>
      <c r="M1540" s="56" t="s">
        <v>3711</v>
      </c>
      <c r="N1540" s="87" t="s">
        <v>34</v>
      </c>
      <c r="O1540" s="56" t="s">
        <v>6124</v>
      </c>
      <c r="P1540" s="87">
        <v>2014</v>
      </c>
      <c r="Q1540" s="87">
        <v>300177694</v>
      </c>
      <c r="R1540" s="87" t="s">
        <v>4359</v>
      </c>
    </row>
    <row r="1541" spans="1:18">
      <c r="A1541" s="87" t="s">
        <v>6128</v>
      </c>
      <c r="B1541" s="87" t="s">
        <v>5968</v>
      </c>
      <c r="C1541" s="87" t="s">
        <v>5951</v>
      </c>
      <c r="D1541" s="150">
        <v>6534.68</v>
      </c>
      <c r="E1541" s="150">
        <v>-3986.63</v>
      </c>
      <c r="F1541" s="150">
        <v>2548.0500000000002</v>
      </c>
      <c r="G1541" s="150">
        <v>-34.43</v>
      </c>
      <c r="H1541" s="151">
        <v>41883</v>
      </c>
      <c r="I1541" s="87">
        <v>0</v>
      </c>
      <c r="J1541" s="87" t="s">
        <v>307</v>
      </c>
      <c r="K1541" s="87" t="s">
        <v>3672</v>
      </c>
      <c r="L1541" s="87" t="s">
        <v>3690</v>
      </c>
      <c r="M1541" s="56" t="s">
        <v>3711</v>
      </c>
      <c r="N1541" s="87" t="s">
        <v>66</v>
      </c>
      <c r="O1541" s="56" t="s">
        <v>6124</v>
      </c>
      <c r="P1541" s="87">
        <v>2014</v>
      </c>
      <c r="Q1541" s="87">
        <v>300177694</v>
      </c>
      <c r="R1541" s="87" t="s">
        <v>4359</v>
      </c>
    </row>
    <row r="1542" spans="1:18">
      <c r="A1542" s="87" t="s">
        <v>6129</v>
      </c>
      <c r="B1542" s="87" t="s">
        <v>5968</v>
      </c>
      <c r="C1542" s="87" t="s">
        <v>5951</v>
      </c>
      <c r="D1542" s="150">
        <v>6534.68</v>
      </c>
      <c r="E1542" s="150">
        <v>-3986.63</v>
      </c>
      <c r="F1542" s="150">
        <v>2548.0500000000002</v>
      </c>
      <c r="G1542" s="150">
        <v>-34.43</v>
      </c>
      <c r="H1542" s="151">
        <v>41883</v>
      </c>
      <c r="I1542" s="87">
        <v>0</v>
      </c>
      <c r="J1542" s="87" t="s">
        <v>307</v>
      </c>
      <c r="K1542" s="87" t="s">
        <v>3672</v>
      </c>
      <c r="L1542" s="87" t="s">
        <v>3690</v>
      </c>
      <c r="M1542" s="56" t="s">
        <v>3711</v>
      </c>
      <c r="N1542" s="87" t="s">
        <v>66</v>
      </c>
      <c r="O1542" s="56" t="s">
        <v>6124</v>
      </c>
      <c r="P1542" s="87">
        <v>2014</v>
      </c>
      <c r="Q1542" s="87">
        <v>300177694</v>
      </c>
      <c r="R1542" s="87" t="s">
        <v>4359</v>
      </c>
    </row>
    <row r="1543" spans="1:18">
      <c r="A1543" s="87" t="s">
        <v>6130</v>
      </c>
      <c r="B1543" s="87" t="s">
        <v>5968</v>
      </c>
      <c r="C1543" s="87" t="s">
        <v>5951</v>
      </c>
      <c r="D1543" s="150">
        <v>6534.68</v>
      </c>
      <c r="E1543" s="150">
        <v>-3986.63</v>
      </c>
      <c r="F1543" s="150">
        <v>2548.0500000000002</v>
      </c>
      <c r="G1543" s="150">
        <v>-34.43</v>
      </c>
      <c r="H1543" s="151">
        <v>41883</v>
      </c>
      <c r="I1543" s="87">
        <v>0</v>
      </c>
      <c r="J1543" s="87" t="s">
        <v>328</v>
      </c>
      <c r="K1543" s="87" t="s">
        <v>3672</v>
      </c>
      <c r="L1543" s="87" t="s">
        <v>4511</v>
      </c>
      <c r="M1543" s="56" t="s">
        <v>3711</v>
      </c>
      <c r="N1543" s="87" t="s">
        <v>35</v>
      </c>
      <c r="O1543" s="56" t="s">
        <v>5901</v>
      </c>
      <c r="P1543" s="87">
        <v>2014</v>
      </c>
      <c r="Q1543" s="87">
        <v>300177694</v>
      </c>
      <c r="R1543" s="87" t="s">
        <v>4359</v>
      </c>
    </row>
    <row r="1544" spans="1:18">
      <c r="A1544" s="87" t="s">
        <v>6131</v>
      </c>
      <c r="B1544" s="87" t="s">
        <v>5968</v>
      </c>
      <c r="C1544" s="87" t="s">
        <v>5951</v>
      </c>
      <c r="D1544" s="150">
        <v>6534.68</v>
      </c>
      <c r="E1544" s="150">
        <v>-3986.63</v>
      </c>
      <c r="F1544" s="150">
        <v>2548.0500000000002</v>
      </c>
      <c r="G1544" s="150">
        <v>-34.43</v>
      </c>
      <c r="H1544" s="151">
        <v>41883</v>
      </c>
      <c r="I1544" s="87">
        <v>0</v>
      </c>
      <c r="J1544" s="87" t="s">
        <v>328</v>
      </c>
      <c r="K1544" s="87" t="s">
        <v>3672</v>
      </c>
      <c r="L1544" s="87" t="s">
        <v>4511</v>
      </c>
      <c r="M1544" s="56" t="s">
        <v>3711</v>
      </c>
      <c r="N1544" s="87" t="s">
        <v>35</v>
      </c>
      <c r="O1544" s="56" t="s">
        <v>5901</v>
      </c>
      <c r="P1544" s="87">
        <v>2014</v>
      </c>
      <c r="Q1544" s="87">
        <v>300177694</v>
      </c>
      <c r="R1544" s="87" t="s">
        <v>4359</v>
      </c>
    </row>
    <row r="1545" spans="1:18">
      <c r="A1545" s="87" t="s">
        <v>6132</v>
      </c>
      <c r="B1545" s="87" t="s">
        <v>5968</v>
      </c>
      <c r="C1545" s="87" t="s">
        <v>5951</v>
      </c>
      <c r="D1545" s="150">
        <v>6534.78</v>
      </c>
      <c r="E1545" s="150">
        <v>-3986.67</v>
      </c>
      <c r="F1545" s="150">
        <v>2548.11</v>
      </c>
      <c r="G1545" s="150">
        <v>-34.43</v>
      </c>
      <c r="H1545" s="151">
        <v>41883</v>
      </c>
      <c r="I1545" s="87">
        <v>0</v>
      </c>
      <c r="J1545" s="87" t="s">
        <v>328</v>
      </c>
      <c r="K1545" s="87" t="s">
        <v>3672</v>
      </c>
      <c r="L1545" s="87" t="s">
        <v>4511</v>
      </c>
      <c r="M1545" s="56" t="s">
        <v>3711</v>
      </c>
      <c r="N1545" s="87" t="s">
        <v>35</v>
      </c>
      <c r="O1545" s="56" t="s">
        <v>5901</v>
      </c>
      <c r="P1545" s="87">
        <v>2014</v>
      </c>
      <c r="Q1545" s="87">
        <v>300177694</v>
      </c>
      <c r="R1545" s="87" t="s">
        <v>4359</v>
      </c>
    </row>
    <row r="1546" spans="1:18">
      <c r="A1546" s="87" t="s">
        <v>6133</v>
      </c>
      <c r="B1546" s="87" t="s">
        <v>5968</v>
      </c>
      <c r="C1546" s="87" t="s">
        <v>5951</v>
      </c>
      <c r="D1546" s="150">
        <v>6534.68</v>
      </c>
      <c r="E1546" s="150">
        <v>-3986.63</v>
      </c>
      <c r="F1546" s="150">
        <v>2548.0500000000002</v>
      </c>
      <c r="G1546" s="150">
        <v>-34.43</v>
      </c>
      <c r="H1546" s="151">
        <v>41883</v>
      </c>
      <c r="I1546" s="87">
        <v>0</v>
      </c>
      <c r="J1546" s="87" t="s">
        <v>328</v>
      </c>
      <c r="K1546" s="87" t="s">
        <v>3672</v>
      </c>
      <c r="L1546" s="87" t="s">
        <v>4511</v>
      </c>
      <c r="M1546" s="56" t="s">
        <v>3711</v>
      </c>
      <c r="N1546" s="87" t="s">
        <v>35</v>
      </c>
      <c r="O1546" s="56" t="s">
        <v>5901</v>
      </c>
      <c r="P1546" s="87">
        <v>2014</v>
      </c>
      <c r="Q1546" s="87">
        <v>300177694</v>
      </c>
      <c r="R1546" s="87" t="s">
        <v>4359</v>
      </c>
    </row>
    <row r="1547" spans="1:18">
      <c r="A1547" s="87" t="s">
        <v>6134</v>
      </c>
      <c r="B1547" s="87" t="s">
        <v>5968</v>
      </c>
      <c r="C1547" s="87" t="s">
        <v>5951</v>
      </c>
      <c r="D1547" s="150">
        <v>6534.68</v>
      </c>
      <c r="E1547" s="150">
        <v>-3986.63</v>
      </c>
      <c r="F1547" s="150">
        <v>2548.0500000000002</v>
      </c>
      <c r="G1547" s="150">
        <v>-34.43</v>
      </c>
      <c r="H1547" s="151">
        <v>41883</v>
      </c>
      <c r="I1547" s="87">
        <v>0</v>
      </c>
      <c r="J1547" s="87" t="s">
        <v>328</v>
      </c>
      <c r="K1547" s="87" t="s">
        <v>3672</v>
      </c>
      <c r="L1547" s="87" t="s">
        <v>4511</v>
      </c>
      <c r="M1547" s="56" t="s">
        <v>3711</v>
      </c>
      <c r="N1547" s="87" t="s">
        <v>35</v>
      </c>
      <c r="O1547" s="56" t="s">
        <v>5901</v>
      </c>
      <c r="P1547" s="87">
        <v>2014</v>
      </c>
      <c r="Q1547" s="87">
        <v>300177694</v>
      </c>
      <c r="R1547" s="87" t="s">
        <v>4359</v>
      </c>
    </row>
    <row r="1548" spans="1:18">
      <c r="A1548" s="87" t="s">
        <v>6135</v>
      </c>
      <c r="B1548" s="87" t="s">
        <v>5968</v>
      </c>
      <c r="C1548" s="87" t="s">
        <v>5951</v>
      </c>
      <c r="D1548" s="150">
        <v>6534.68</v>
      </c>
      <c r="E1548" s="150">
        <v>-3986.63</v>
      </c>
      <c r="F1548" s="150">
        <v>2548.0500000000002</v>
      </c>
      <c r="G1548" s="150">
        <v>-34.43</v>
      </c>
      <c r="H1548" s="151">
        <v>41883</v>
      </c>
      <c r="I1548" s="87">
        <v>0</v>
      </c>
      <c r="J1548" s="87" t="s">
        <v>328</v>
      </c>
      <c r="K1548" s="87" t="s">
        <v>3672</v>
      </c>
      <c r="L1548" s="87" t="s">
        <v>4511</v>
      </c>
      <c r="M1548" s="56" t="s">
        <v>3711</v>
      </c>
      <c r="N1548" s="87" t="s">
        <v>35</v>
      </c>
      <c r="O1548" s="56" t="s">
        <v>5901</v>
      </c>
      <c r="P1548" s="87">
        <v>2014</v>
      </c>
      <c r="Q1548" s="87">
        <v>300177694</v>
      </c>
      <c r="R1548" s="87" t="s">
        <v>4359</v>
      </c>
    </row>
    <row r="1549" spans="1:18">
      <c r="A1549" s="87" t="s">
        <v>6136</v>
      </c>
      <c r="B1549" s="87" t="s">
        <v>5968</v>
      </c>
      <c r="C1549" s="87" t="s">
        <v>5951</v>
      </c>
      <c r="D1549" s="150">
        <v>6534.68</v>
      </c>
      <c r="E1549" s="150">
        <v>-3986.63</v>
      </c>
      <c r="F1549" s="150">
        <v>2548.0500000000002</v>
      </c>
      <c r="G1549" s="150">
        <v>-34.43</v>
      </c>
      <c r="H1549" s="151">
        <v>41883</v>
      </c>
      <c r="I1549" s="87">
        <v>0</v>
      </c>
      <c r="J1549" s="87" t="s">
        <v>328</v>
      </c>
      <c r="K1549" s="87" t="s">
        <v>3672</v>
      </c>
      <c r="L1549" s="87" t="s">
        <v>4511</v>
      </c>
      <c r="M1549" s="56" t="s">
        <v>3711</v>
      </c>
      <c r="N1549" s="87" t="s">
        <v>35</v>
      </c>
      <c r="O1549" s="56" t="s">
        <v>5901</v>
      </c>
      <c r="P1549" s="87">
        <v>2014</v>
      </c>
      <c r="Q1549" s="87">
        <v>300177694</v>
      </c>
      <c r="R1549" s="87" t="s">
        <v>4359</v>
      </c>
    </row>
    <row r="1550" spans="1:18">
      <c r="A1550" s="87" t="s">
        <v>6137</v>
      </c>
      <c r="B1550" s="87" t="s">
        <v>5968</v>
      </c>
      <c r="C1550" s="87" t="s">
        <v>5951</v>
      </c>
      <c r="D1550" s="150">
        <v>6534.68</v>
      </c>
      <c r="E1550" s="150">
        <v>-3986.63</v>
      </c>
      <c r="F1550" s="150">
        <v>2548.0500000000002</v>
      </c>
      <c r="G1550" s="150">
        <v>-34.43</v>
      </c>
      <c r="H1550" s="151">
        <v>41883</v>
      </c>
      <c r="I1550" s="87">
        <v>0</v>
      </c>
      <c r="J1550" s="87" t="s">
        <v>328</v>
      </c>
      <c r="K1550" s="87" t="s">
        <v>3672</v>
      </c>
      <c r="L1550" s="87" t="s">
        <v>4511</v>
      </c>
      <c r="M1550" s="56" t="s">
        <v>3711</v>
      </c>
      <c r="N1550" s="87" t="s">
        <v>35</v>
      </c>
      <c r="O1550" s="56" t="s">
        <v>5901</v>
      </c>
      <c r="P1550" s="87">
        <v>2014</v>
      </c>
      <c r="Q1550" s="87">
        <v>300177694</v>
      </c>
      <c r="R1550" s="87" t="s">
        <v>4359</v>
      </c>
    </row>
    <row r="1551" spans="1:18">
      <c r="A1551" s="87" t="s">
        <v>6138</v>
      </c>
      <c r="B1551" s="87" t="s">
        <v>5968</v>
      </c>
      <c r="C1551" s="87" t="s">
        <v>5951</v>
      </c>
      <c r="D1551" s="150">
        <v>6534.68</v>
      </c>
      <c r="E1551" s="150">
        <v>-3986.63</v>
      </c>
      <c r="F1551" s="150">
        <v>2548.0500000000002</v>
      </c>
      <c r="G1551" s="150">
        <v>-34.43</v>
      </c>
      <c r="H1551" s="151">
        <v>41883</v>
      </c>
      <c r="I1551" s="87">
        <v>0</v>
      </c>
      <c r="J1551" s="87" t="s">
        <v>328</v>
      </c>
      <c r="K1551" s="87" t="s">
        <v>3672</v>
      </c>
      <c r="L1551" s="87" t="s">
        <v>3945</v>
      </c>
      <c r="M1551" s="56" t="s">
        <v>3711</v>
      </c>
      <c r="N1551" s="87" t="s">
        <v>35</v>
      </c>
      <c r="O1551" s="56" t="s">
        <v>5901</v>
      </c>
      <c r="P1551" s="87">
        <v>2014</v>
      </c>
      <c r="Q1551" s="87">
        <v>300177694</v>
      </c>
      <c r="R1551" s="87" t="s">
        <v>4359</v>
      </c>
    </row>
    <row r="1552" spans="1:18">
      <c r="A1552" s="87" t="s">
        <v>6139</v>
      </c>
      <c r="B1552" s="87" t="s">
        <v>5968</v>
      </c>
      <c r="C1552" s="87" t="s">
        <v>5951</v>
      </c>
      <c r="D1552" s="150">
        <v>6534.68</v>
      </c>
      <c r="E1552" s="150">
        <v>-3986.63</v>
      </c>
      <c r="F1552" s="150">
        <v>2548.0500000000002</v>
      </c>
      <c r="G1552" s="150">
        <v>-34.43</v>
      </c>
      <c r="H1552" s="151">
        <v>41883</v>
      </c>
      <c r="I1552" s="87">
        <v>0</v>
      </c>
      <c r="J1552" s="87" t="s">
        <v>328</v>
      </c>
      <c r="K1552" s="87" t="s">
        <v>3672</v>
      </c>
      <c r="L1552" s="87" t="s">
        <v>4141</v>
      </c>
      <c r="M1552" s="56" t="s">
        <v>3711</v>
      </c>
      <c r="N1552" s="87" t="s">
        <v>35</v>
      </c>
      <c r="O1552" s="56" t="s">
        <v>5901</v>
      </c>
      <c r="P1552" s="87">
        <v>2014</v>
      </c>
      <c r="Q1552" s="87">
        <v>300177694</v>
      </c>
      <c r="R1552" s="87" t="s">
        <v>4359</v>
      </c>
    </row>
    <row r="1553" spans="1:18">
      <c r="A1553" s="87" t="s">
        <v>6140</v>
      </c>
      <c r="B1553" s="87" t="s">
        <v>5968</v>
      </c>
      <c r="C1553" s="87" t="s">
        <v>5951</v>
      </c>
      <c r="D1553" s="150">
        <v>6534.68</v>
      </c>
      <c r="E1553" s="150">
        <v>-3986.63</v>
      </c>
      <c r="F1553" s="150">
        <v>2548.0500000000002</v>
      </c>
      <c r="G1553" s="150">
        <v>-34.43</v>
      </c>
      <c r="H1553" s="151">
        <v>41883</v>
      </c>
      <c r="I1553" s="87">
        <v>0</v>
      </c>
      <c r="J1553" s="87" t="s">
        <v>328</v>
      </c>
      <c r="K1553" s="87" t="s">
        <v>3672</v>
      </c>
      <c r="L1553" s="87" t="s">
        <v>4141</v>
      </c>
      <c r="M1553" s="56" t="s">
        <v>3711</v>
      </c>
      <c r="N1553" s="87" t="s">
        <v>35</v>
      </c>
      <c r="O1553" s="56" t="s">
        <v>5901</v>
      </c>
      <c r="P1553" s="87">
        <v>2014</v>
      </c>
      <c r="Q1553" s="87">
        <v>300177694</v>
      </c>
      <c r="R1553" s="87" t="s">
        <v>4359</v>
      </c>
    </row>
    <row r="1554" spans="1:18">
      <c r="A1554" s="87" t="s">
        <v>6141</v>
      </c>
      <c r="B1554" s="87" t="s">
        <v>5968</v>
      </c>
      <c r="C1554" s="87" t="s">
        <v>5951</v>
      </c>
      <c r="D1554" s="150">
        <v>6534.68</v>
      </c>
      <c r="E1554" s="150">
        <v>-3986.63</v>
      </c>
      <c r="F1554" s="150">
        <v>2548.0500000000002</v>
      </c>
      <c r="G1554" s="150">
        <v>-34.43</v>
      </c>
      <c r="H1554" s="151">
        <v>41883</v>
      </c>
      <c r="I1554" s="87">
        <v>0</v>
      </c>
      <c r="J1554" s="87" t="s">
        <v>328</v>
      </c>
      <c r="K1554" s="87" t="s">
        <v>3672</v>
      </c>
      <c r="L1554" s="87" t="s">
        <v>4141</v>
      </c>
      <c r="M1554" s="56" t="s">
        <v>3711</v>
      </c>
      <c r="N1554" s="87" t="s">
        <v>35</v>
      </c>
      <c r="O1554" s="56" t="s">
        <v>5901</v>
      </c>
      <c r="P1554" s="87">
        <v>2014</v>
      </c>
      <c r="Q1554" s="87">
        <v>300177694</v>
      </c>
      <c r="R1554" s="87" t="s">
        <v>4359</v>
      </c>
    </row>
    <row r="1555" spans="1:18">
      <c r="A1555" s="87" t="s">
        <v>6142</v>
      </c>
      <c r="B1555" s="87" t="s">
        <v>5968</v>
      </c>
      <c r="C1555" s="87" t="s">
        <v>5951</v>
      </c>
      <c r="D1555" s="150">
        <v>6534.68</v>
      </c>
      <c r="E1555" s="150">
        <v>-3986.63</v>
      </c>
      <c r="F1555" s="150">
        <v>2548.0500000000002</v>
      </c>
      <c r="G1555" s="150">
        <v>-34.43</v>
      </c>
      <c r="H1555" s="151">
        <v>41883</v>
      </c>
      <c r="I1555" s="87">
        <v>0</v>
      </c>
      <c r="J1555" s="87" t="s">
        <v>328</v>
      </c>
      <c r="K1555" s="87" t="s">
        <v>3672</v>
      </c>
      <c r="L1555" s="87" t="s">
        <v>4141</v>
      </c>
      <c r="M1555" s="56" t="s">
        <v>3711</v>
      </c>
      <c r="N1555" s="87" t="s">
        <v>35</v>
      </c>
      <c r="O1555" s="56" t="s">
        <v>5901</v>
      </c>
      <c r="P1555" s="87">
        <v>2014</v>
      </c>
      <c r="Q1555" s="87">
        <v>300177694</v>
      </c>
      <c r="R1555" s="87" t="s">
        <v>4359</v>
      </c>
    </row>
    <row r="1556" spans="1:18">
      <c r="A1556" s="87" t="s">
        <v>6143</v>
      </c>
      <c r="B1556" s="87" t="s">
        <v>5968</v>
      </c>
      <c r="C1556" s="87" t="s">
        <v>5951</v>
      </c>
      <c r="D1556" s="150">
        <v>6534.68</v>
      </c>
      <c r="E1556" s="150">
        <v>-3986.63</v>
      </c>
      <c r="F1556" s="150">
        <v>2548.0500000000002</v>
      </c>
      <c r="G1556" s="150">
        <v>-34.43</v>
      </c>
      <c r="H1556" s="151">
        <v>41883</v>
      </c>
      <c r="I1556" s="87">
        <v>0</v>
      </c>
      <c r="J1556" s="87" t="s">
        <v>328</v>
      </c>
      <c r="K1556" s="87" t="s">
        <v>3672</v>
      </c>
      <c r="L1556" s="87" t="s">
        <v>4141</v>
      </c>
      <c r="M1556" s="56" t="s">
        <v>3711</v>
      </c>
      <c r="N1556" s="87" t="s">
        <v>35</v>
      </c>
      <c r="O1556" s="56" t="s">
        <v>5901</v>
      </c>
      <c r="P1556" s="87">
        <v>2014</v>
      </c>
      <c r="Q1556" s="87">
        <v>300177694</v>
      </c>
      <c r="R1556" s="87" t="s">
        <v>4359</v>
      </c>
    </row>
    <row r="1557" spans="1:18">
      <c r="A1557" s="87" t="s">
        <v>6144</v>
      </c>
      <c r="B1557" s="87" t="s">
        <v>5968</v>
      </c>
      <c r="C1557" s="87" t="s">
        <v>5951</v>
      </c>
      <c r="D1557" s="150">
        <v>6534.68</v>
      </c>
      <c r="E1557" s="150">
        <v>-3986.63</v>
      </c>
      <c r="F1557" s="150">
        <v>2548.0500000000002</v>
      </c>
      <c r="G1557" s="150">
        <v>-34.43</v>
      </c>
      <c r="H1557" s="151">
        <v>41883</v>
      </c>
      <c r="I1557" s="87">
        <v>0</v>
      </c>
      <c r="J1557" s="87" t="s">
        <v>328</v>
      </c>
      <c r="K1557" s="87" t="s">
        <v>3672</v>
      </c>
      <c r="L1557" s="87" t="s">
        <v>4141</v>
      </c>
      <c r="M1557" s="56" t="s">
        <v>3711</v>
      </c>
      <c r="N1557" s="87" t="s">
        <v>35</v>
      </c>
      <c r="O1557" s="56" t="s">
        <v>5901</v>
      </c>
      <c r="P1557" s="87">
        <v>2014</v>
      </c>
      <c r="Q1557" s="87">
        <v>300177694</v>
      </c>
      <c r="R1557" s="87" t="s">
        <v>4359</v>
      </c>
    </row>
    <row r="1558" spans="1:18">
      <c r="A1558" s="87" t="s">
        <v>6145</v>
      </c>
      <c r="B1558" s="87" t="s">
        <v>5968</v>
      </c>
      <c r="C1558" s="87" t="s">
        <v>5951</v>
      </c>
      <c r="D1558" s="150">
        <v>6534.68</v>
      </c>
      <c r="E1558" s="150">
        <v>-3986.63</v>
      </c>
      <c r="F1558" s="150">
        <v>2548.0500000000002</v>
      </c>
      <c r="G1558" s="150">
        <v>-34.43</v>
      </c>
      <c r="H1558" s="151">
        <v>41883</v>
      </c>
      <c r="I1558" s="87">
        <v>0</v>
      </c>
      <c r="J1558" s="87" t="s">
        <v>328</v>
      </c>
      <c r="K1558" s="87" t="s">
        <v>3672</v>
      </c>
      <c r="L1558" s="87" t="s">
        <v>4141</v>
      </c>
      <c r="M1558" s="56" t="s">
        <v>3711</v>
      </c>
      <c r="N1558" s="87" t="s">
        <v>35</v>
      </c>
      <c r="O1558" s="56" t="s">
        <v>5901</v>
      </c>
      <c r="P1558" s="87">
        <v>2014</v>
      </c>
      <c r="Q1558" s="87">
        <v>300177694</v>
      </c>
      <c r="R1558" s="87" t="s">
        <v>4359</v>
      </c>
    </row>
    <row r="1559" spans="1:18">
      <c r="A1559" s="87" t="s">
        <v>6146</v>
      </c>
      <c r="B1559" s="87" t="s">
        <v>5968</v>
      </c>
      <c r="C1559" s="87" t="s">
        <v>5951</v>
      </c>
      <c r="D1559" s="150">
        <v>6534.68</v>
      </c>
      <c r="E1559" s="150">
        <v>-3986.63</v>
      </c>
      <c r="F1559" s="150">
        <v>2548.0500000000002</v>
      </c>
      <c r="G1559" s="150">
        <v>-34.43</v>
      </c>
      <c r="H1559" s="151">
        <v>41883</v>
      </c>
      <c r="I1559" s="87">
        <v>0</v>
      </c>
      <c r="J1559" s="87" t="s">
        <v>328</v>
      </c>
      <c r="K1559" s="87" t="s">
        <v>3672</v>
      </c>
      <c r="L1559" s="87" t="s">
        <v>4141</v>
      </c>
      <c r="M1559" s="56" t="s">
        <v>3711</v>
      </c>
      <c r="N1559" s="87" t="s">
        <v>35</v>
      </c>
      <c r="O1559" s="56" t="s">
        <v>5901</v>
      </c>
      <c r="P1559" s="87">
        <v>2014</v>
      </c>
      <c r="Q1559" s="87">
        <v>300177694</v>
      </c>
      <c r="R1559" s="87" t="s">
        <v>4359</v>
      </c>
    </row>
    <row r="1560" spans="1:18">
      <c r="A1560" s="87" t="s">
        <v>6147</v>
      </c>
      <c r="B1560" s="87" t="s">
        <v>5968</v>
      </c>
      <c r="C1560" s="87" t="s">
        <v>5951</v>
      </c>
      <c r="D1560" s="150">
        <v>6534.68</v>
      </c>
      <c r="E1560" s="150">
        <v>-3986.63</v>
      </c>
      <c r="F1560" s="150">
        <v>2548.0500000000002</v>
      </c>
      <c r="G1560" s="150">
        <v>-34.43</v>
      </c>
      <c r="H1560" s="151">
        <v>41883</v>
      </c>
      <c r="I1560" s="87">
        <v>0</v>
      </c>
      <c r="J1560" s="87" t="s">
        <v>944</v>
      </c>
      <c r="K1560" s="87" t="s">
        <v>3672</v>
      </c>
      <c r="L1560" s="87" t="s">
        <v>3962</v>
      </c>
      <c r="M1560" s="56" t="s">
        <v>3711</v>
      </c>
      <c r="N1560" s="87" t="s">
        <v>27</v>
      </c>
      <c r="O1560" s="56" t="s">
        <v>5901</v>
      </c>
      <c r="P1560" s="87">
        <v>2014</v>
      </c>
      <c r="Q1560" s="87">
        <v>300177694</v>
      </c>
      <c r="R1560" s="87" t="s">
        <v>4359</v>
      </c>
    </row>
    <row r="1561" spans="1:18">
      <c r="A1561" s="87" t="s">
        <v>6148</v>
      </c>
      <c r="B1561" s="87" t="s">
        <v>498</v>
      </c>
      <c r="C1561" s="87" t="s">
        <v>6149</v>
      </c>
      <c r="D1561" s="150">
        <v>1856.4</v>
      </c>
      <c r="E1561" s="150">
        <v>-1135.27</v>
      </c>
      <c r="F1561" s="150">
        <v>721.13</v>
      </c>
      <c r="G1561" s="150">
        <v>-9.74</v>
      </c>
      <c r="H1561" s="151">
        <v>41883</v>
      </c>
      <c r="I1561" s="87">
        <v>0</v>
      </c>
      <c r="J1561" s="87" t="s">
        <v>328</v>
      </c>
      <c r="K1561" s="87" t="s">
        <v>3672</v>
      </c>
      <c r="L1561" s="87" t="s">
        <v>4027</v>
      </c>
      <c r="M1561" s="56" t="s">
        <v>3711</v>
      </c>
      <c r="N1561" s="87" t="s">
        <v>35</v>
      </c>
      <c r="O1561" s="56" t="s">
        <v>6150</v>
      </c>
      <c r="P1561" s="87">
        <v>2014</v>
      </c>
      <c r="Q1561" s="87">
        <v>300177694</v>
      </c>
      <c r="R1561" s="87" t="s">
        <v>4359</v>
      </c>
    </row>
    <row r="1562" spans="1:18">
      <c r="A1562" s="87" t="s">
        <v>6151</v>
      </c>
      <c r="B1562" s="87" t="s">
        <v>498</v>
      </c>
      <c r="C1562" s="87" t="s">
        <v>6149</v>
      </c>
      <c r="D1562" s="150">
        <v>1856.4</v>
      </c>
      <c r="E1562" s="150">
        <v>-1135.27</v>
      </c>
      <c r="F1562" s="150">
        <v>721.13</v>
      </c>
      <c r="G1562" s="150">
        <v>-9.74</v>
      </c>
      <c r="H1562" s="151">
        <v>41883</v>
      </c>
      <c r="I1562" s="87">
        <v>0</v>
      </c>
      <c r="J1562" s="87" t="s">
        <v>328</v>
      </c>
      <c r="K1562" s="87" t="s">
        <v>3672</v>
      </c>
      <c r="L1562" s="87" t="s">
        <v>4027</v>
      </c>
      <c r="M1562" s="56" t="s">
        <v>3711</v>
      </c>
      <c r="N1562" s="87" t="s">
        <v>35</v>
      </c>
      <c r="O1562" s="56" t="s">
        <v>6150</v>
      </c>
      <c r="P1562" s="87">
        <v>2014</v>
      </c>
      <c r="Q1562" s="87">
        <v>300177694</v>
      </c>
      <c r="R1562" s="87" t="s">
        <v>4359</v>
      </c>
    </row>
    <row r="1563" spans="1:18">
      <c r="A1563" s="87" t="s">
        <v>6152</v>
      </c>
      <c r="B1563" s="87" t="s">
        <v>498</v>
      </c>
      <c r="C1563" s="87" t="s">
        <v>6149</v>
      </c>
      <c r="D1563" s="150">
        <v>1856.4</v>
      </c>
      <c r="E1563" s="150">
        <v>-1135.27</v>
      </c>
      <c r="F1563" s="150">
        <v>721.13</v>
      </c>
      <c r="G1563" s="150">
        <v>-9.74</v>
      </c>
      <c r="H1563" s="151">
        <v>41883</v>
      </c>
      <c r="I1563" s="87">
        <v>0</v>
      </c>
      <c r="J1563" s="87" t="s">
        <v>328</v>
      </c>
      <c r="K1563" s="87" t="s">
        <v>3672</v>
      </c>
      <c r="L1563" s="87" t="s">
        <v>4027</v>
      </c>
      <c r="M1563" s="56" t="s">
        <v>3711</v>
      </c>
      <c r="N1563" s="87" t="s">
        <v>35</v>
      </c>
      <c r="O1563" s="56" t="s">
        <v>6150</v>
      </c>
      <c r="P1563" s="87">
        <v>2014</v>
      </c>
      <c r="Q1563" s="87">
        <v>300177694</v>
      </c>
      <c r="R1563" s="87" t="s">
        <v>4359</v>
      </c>
    </row>
    <row r="1564" spans="1:18">
      <c r="A1564" s="87" t="s">
        <v>1989</v>
      </c>
      <c r="B1564" s="87" t="s">
        <v>498</v>
      </c>
      <c r="C1564" s="87" t="s">
        <v>6149</v>
      </c>
      <c r="D1564" s="150">
        <v>1856.4</v>
      </c>
      <c r="E1564" s="150">
        <v>-1135.27</v>
      </c>
      <c r="F1564" s="150">
        <v>721.13</v>
      </c>
      <c r="G1564" s="150">
        <v>-9.74</v>
      </c>
      <c r="H1564" s="151">
        <v>41883</v>
      </c>
      <c r="I1564" s="87">
        <v>0</v>
      </c>
      <c r="J1564" s="87" t="s">
        <v>416</v>
      </c>
      <c r="K1564" s="87" t="s">
        <v>3672</v>
      </c>
      <c r="L1564" s="87" t="s">
        <v>6153</v>
      </c>
      <c r="M1564" s="56" t="s">
        <v>3711</v>
      </c>
      <c r="N1564" s="87" t="s">
        <v>111</v>
      </c>
      <c r="O1564" s="56" t="s">
        <v>6150</v>
      </c>
      <c r="P1564" s="87">
        <v>2014</v>
      </c>
      <c r="Q1564" s="87">
        <v>300177694</v>
      </c>
      <c r="R1564" s="87" t="s">
        <v>4359</v>
      </c>
    </row>
    <row r="1565" spans="1:18">
      <c r="A1565" s="87" t="s">
        <v>6154</v>
      </c>
      <c r="B1565" s="87" t="s">
        <v>498</v>
      </c>
      <c r="C1565" s="87" t="s">
        <v>6149</v>
      </c>
      <c r="D1565" s="150">
        <v>1856.4</v>
      </c>
      <c r="E1565" s="150">
        <v>-1135.27</v>
      </c>
      <c r="F1565" s="150">
        <v>721.13</v>
      </c>
      <c r="G1565" s="150">
        <v>-9.74</v>
      </c>
      <c r="H1565" s="151">
        <v>41883</v>
      </c>
      <c r="I1565" s="87">
        <v>0</v>
      </c>
      <c r="J1565" s="87" t="s">
        <v>328</v>
      </c>
      <c r="K1565" s="87" t="s">
        <v>3672</v>
      </c>
      <c r="L1565" s="87" t="s">
        <v>4027</v>
      </c>
      <c r="M1565" s="56" t="s">
        <v>3711</v>
      </c>
      <c r="N1565" s="87" t="s">
        <v>35</v>
      </c>
      <c r="O1565" s="56" t="s">
        <v>6150</v>
      </c>
      <c r="P1565" s="87">
        <v>2014</v>
      </c>
      <c r="Q1565" s="87">
        <v>300177694</v>
      </c>
      <c r="R1565" s="87" t="s">
        <v>4359</v>
      </c>
    </row>
    <row r="1566" spans="1:18">
      <c r="A1566" s="87" t="s">
        <v>6155</v>
      </c>
      <c r="B1566" s="87" t="s">
        <v>498</v>
      </c>
      <c r="C1566" s="87" t="s">
        <v>6149</v>
      </c>
      <c r="D1566" s="150">
        <v>1856.4</v>
      </c>
      <c r="E1566" s="150">
        <v>-1135.27</v>
      </c>
      <c r="F1566" s="150">
        <v>721.13</v>
      </c>
      <c r="G1566" s="150">
        <v>-9.74</v>
      </c>
      <c r="H1566" s="151">
        <v>41883</v>
      </c>
      <c r="I1566" s="87">
        <v>0</v>
      </c>
      <c r="J1566" s="87" t="s">
        <v>328</v>
      </c>
      <c r="K1566" s="87" t="s">
        <v>3672</v>
      </c>
      <c r="L1566" s="87" t="s">
        <v>4027</v>
      </c>
      <c r="M1566" s="56" t="s">
        <v>3711</v>
      </c>
      <c r="N1566" s="87" t="s">
        <v>35</v>
      </c>
      <c r="O1566" s="56" t="s">
        <v>6150</v>
      </c>
      <c r="P1566" s="87">
        <v>2014</v>
      </c>
      <c r="Q1566" s="87">
        <v>300177694</v>
      </c>
      <c r="R1566" s="87" t="s">
        <v>4359</v>
      </c>
    </row>
    <row r="1567" spans="1:18">
      <c r="A1567" s="87" t="s">
        <v>1990</v>
      </c>
      <c r="B1567" s="87" t="s">
        <v>498</v>
      </c>
      <c r="C1567" s="87" t="s">
        <v>6149</v>
      </c>
      <c r="D1567" s="150">
        <v>1856.4</v>
      </c>
      <c r="E1567" s="150">
        <v>-1135.27</v>
      </c>
      <c r="F1567" s="150">
        <v>721.13</v>
      </c>
      <c r="G1567" s="150">
        <v>-9.74</v>
      </c>
      <c r="H1567" s="151">
        <v>41883</v>
      </c>
      <c r="I1567" s="87">
        <v>0</v>
      </c>
      <c r="J1567" s="87" t="s">
        <v>416</v>
      </c>
      <c r="K1567" s="87" t="s">
        <v>3672</v>
      </c>
      <c r="L1567" s="87" t="s">
        <v>6153</v>
      </c>
      <c r="M1567" s="56" t="s">
        <v>3711</v>
      </c>
      <c r="N1567" s="87" t="s">
        <v>111</v>
      </c>
      <c r="O1567" s="56" t="s">
        <v>6150</v>
      </c>
      <c r="P1567" s="87">
        <v>2014</v>
      </c>
      <c r="Q1567" s="87">
        <v>300177694</v>
      </c>
      <c r="R1567" s="87" t="s">
        <v>4359</v>
      </c>
    </row>
    <row r="1568" spans="1:18">
      <c r="A1568" s="87" t="s">
        <v>6156</v>
      </c>
      <c r="B1568" s="87" t="s">
        <v>498</v>
      </c>
      <c r="C1568" s="87" t="s">
        <v>6149</v>
      </c>
      <c r="D1568" s="150">
        <v>1856.4</v>
      </c>
      <c r="E1568" s="150">
        <v>-1135.27</v>
      </c>
      <c r="F1568" s="150">
        <v>721.13</v>
      </c>
      <c r="G1568" s="150">
        <v>-9.74</v>
      </c>
      <c r="H1568" s="151">
        <v>41883</v>
      </c>
      <c r="I1568" s="87">
        <v>0</v>
      </c>
      <c r="J1568" s="87" t="s">
        <v>328</v>
      </c>
      <c r="K1568" s="87" t="s">
        <v>3672</v>
      </c>
      <c r="L1568" s="87" t="s">
        <v>4027</v>
      </c>
      <c r="M1568" s="56" t="s">
        <v>3711</v>
      </c>
      <c r="N1568" s="87" t="s">
        <v>35</v>
      </c>
      <c r="O1568" s="56" t="s">
        <v>6150</v>
      </c>
      <c r="P1568" s="87">
        <v>2014</v>
      </c>
      <c r="Q1568" s="87">
        <v>300177694</v>
      </c>
      <c r="R1568" s="87" t="s">
        <v>4359</v>
      </c>
    </row>
    <row r="1569" spans="1:18">
      <c r="A1569" s="87" t="s">
        <v>6157</v>
      </c>
      <c r="B1569" s="87" t="s">
        <v>498</v>
      </c>
      <c r="C1569" s="87" t="s">
        <v>6149</v>
      </c>
      <c r="D1569" s="150">
        <v>1856.4</v>
      </c>
      <c r="E1569" s="150">
        <v>-1135.27</v>
      </c>
      <c r="F1569" s="150">
        <v>721.13</v>
      </c>
      <c r="G1569" s="150">
        <v>-9.74</v>
      </c>
      <c r="H1569" s="151">
        <v>41883</v>
      </c>
      <c r="I1569" s="87">
        <v>0</v>
      </c>
      <c r="J1569" s="87" t="s">
        <v>328</v>
      </c>
      <c r="K1569" s="87" t="s">
        <v>3672</v>
      </c>
      <c r="L1569" s="87" t="s">
        <v>4027</v>
      </c>
      <c r="M1569" s="56" t="s">
        <v>3711</v>
      </c>
      <c r="N1569" s="87" t="s">
        <v>35</v>
      </c>
      <c r="O1569" s="56" t="s">
        <v>6150</v>
      </c>
      <c r="P1569" s="87">
        <v>2014</v>
      </c>
      <c r="Q1569" s="87">
        <v>300177694</v>
      </c>
      <c r="R1569" s="87" t="s">
        <v>4359</v>
      </c>
    </row>
    <row r="1570" spans="1:18">
      <c r="A1570" s="87" t="s">
        <v>6158</v>
      </c>
      <c r="B1570" s="87" t="s">
        <v>498</v>
      </c>
      <c r="C1570" s="87" t="s">
        <v>6149</v>
      </c>
      <c r="D1570" s="150">
        <v>1856.4</v>
      </c>
      <c r="E1570" s="150">
        <v>-1135.27</v>
      </c>
      <c r="F1570" s="150">
        <v>721.13</v>
      </c>
      <c r="G1570" s="150">
        <v>-9.74</v>
      </c>
      <c r="H1570" s="151">
        <v>41883</v>
      </c>
      <c r="I1570" s="87">
        <v>0</v>
      </c>
      <c r="J1570" s="87" t="s">
        <v>328</v>
      </c>
      <c r="K1570" s="87" t="s">
        <v>3672</v>
      </c>
      <c r="L1570" s="87" t="s">
        <v>4027</v>
      </c>
      <c r="M1570" s="56" t="s">
        <v>3711</v>
      </c>
      <c r="N1570" s="87" t="s">
        <v>35</v>
      </c>
      <c r="O1570" s="56" t="s">
        <v>6150</v>
      </c>
      <c r="P1570" s="87">
        <v>2014</v>
      </c>
      <c r="Q1570" s="87">
        <v>300177694</v>
      </c>
      <c r="R1570" s="87" t="s">
        <v>4359</v>
      </c>
    </row>
    <row r="1571" spans="1:18">
      <c r="A1571" s="87" t="s">
        <v>6159</v>
      </c>
      <c r="B1571" s="87" t="s">
        <v>498</v>
      </c>
      <c r="C1571" s="87" t="s">
        <v>6149</v>
      </c>
      <c r="D1571" s="150">
        <v>1856.4</v>
      </c>
      <c r="E1571" s="150">
        <v>-1135.27</v>
      </c>
      <c r="F1571" s="150">
        <v>721.13</v>
      </c>
      <c r="G1571" s="150">
        <v>-9.74</v>
      </c>
      <c r="H1571" s="151">
        <v>41883</v>
      </c>
      <c r="I1571" s="87">
        <v>0</v>
      </c>
      <c r="J1571" s="87" t="s">
        <v>328</v>
      </c>
      <c r="K1571" s="87" t="s">
        <v>3672</v>
      </c>
      <c r="L1571" s="87" t="s">
        <v>4027</v>
      </c>
      <c r="M1571" s="56" t="s">
        <v>3711</v>
      </c>
      <c r="N1571" s="87" t="s">
        <v>35</v>
      </c>
      <c r="O1571" s="56" t="s">
        <v>6150</v>
      </c>
      <c r="P1571" s="87">
        <v>2014</v>
      </c>
      <c r="Q1571" s="87">
        <v>300177694</v>
      </c>
      <c r="R1571" s="87" t="s">
        <v>4359</v>
      </c>
    </row>
    <row r="1572" spans="1:18">
      <c r="A1572" s="87" t="s">
        <v>6160</v>
      </c>
      <c r="B1572" s="87" t="s">
        <v>498</v>
      </c>
      <c r="C1572" s="87" t="s">
        <v>6149</v>
      </c>
      <c r="D1572" s="150">
        <v>1856.4</v>
      </c>
      <c r="E1572" s="150">
        <v>-1135.27</v>
      </c>
      <c r="F1572" s="150">
        <v>721.13</v>
      </c>
      <c r="G1572" s="150">
        <v>-9.74</v>
      </c>
      <c r="H1572" s="151">
        <v>41883</v>
      </c>
      <c r="I1572" s="87">
        <v>0</v>
      </c>
      <c r="J1572" s="87" t="s">
        <v>328</v>
      </c>
      <c r="K1572" s="87" t="s">
        <v>3672</v>
      </c>
      <c r="L1572" s="87" t="s">
        <v>4027</v>
      </c>
      <c r="M1572" s="56" t="s">
        <v>3711</v>
      </c>
      <c r="N1572" s="87" t="s">
        <v>35</v>
      </c>
      <c r="O1572" s="56" t="s">
        <v>6150</v>
      </c>
      <c r="P1572" s="87">
        <v>2014</v>
      </c>
      <c r="Q1572" s="87">
        <v>300177694</v>
      </c>
      <c r="R1572" s="87" t="s">
        <v>4359</v>
      </c>
    </row>
    <row r="1573" spans="1:18">
      <c r="A1573" s="87" t="s">
        <v>6161</v>
      </c>
      <c r="B1573" s="87" t="s">
        <v>498</v>
      </c>
      <c r="C1573" s="87" t="s">
        <v>6149</v>
      </c>
      <c r="D1573" s="150">
        <v>1856.4</v>
      </c>
      <c r="E1573" s="150">
        <v>-1135.27</v>
      </c>
      <c r="F1573" s="150">
        <v>721.13</v>
      </c>
      <c r="G1573" s="150">
        <v>-9.74</v>
      </c>
      <c r="H1573" s="151">
        <v>41883</v>
      </c>
      <c r="I1573" s="87">
        <v>0</v>
      </c>
      <c r="J1573" s="87" t="s">
        <v>328</v>
      </c>
      <c r="K1573" s="87" t="s">
        <v>3672</v>
      </c>
      <c r="L1573" s="87" t="s">
        <v>4027</v>
      </c>
      <c r="M1573" s="56" t="s">
        <v>3711</v>
      </c>
      <c r="N1573" s="87" t="s">
        <v>35</v>
      </c>
      <c r="O1573" s="56" t="s">
        <v>6150</v>
      </c>
      <c r="P1573" s="87">
        <v>2014</v>
      </c>
      <c r="Q1573" s="87">
        <v>300177694</v>
      </c>
      <c r="R1573" s="87" t="s">
        <v>4359</v>
      </c>
    </row>
    <row r="1574" spans="1:18">
      <c r="A1574" s="87" t="s">
        <v>6162</v>
      </c>
      <c r="B1574" s="87" t="s">
        <v>498</v>
      </c>
      <c r="C1574" s="87" t="s">
        <v>6149</v>
      </c>
      <c r="D1574" s="150">
        <v>1856.4</v>
      </c>
      <c r="E1574" s="150">
        <v>-1135.27</v>
      </c>
      <c r="F1574" s="150">
        <v>721.13</v>
      </c>
      <c r="G1574" s="150">
        <v>-9.74</v>
      </c>
      <c r="H1574" s="151">
        <v>41883</v>
      </c>
      <c r="I1574" s="87">
        <v>0</v>
      </c>
      <c r="J1574" s="87" t="s">
        <v>328</v>
      </c>
      <c r="K1574" s="87" t="s">
        <v>3672</v>
      </c>
      <c r="L1574" s="87" t="s">
        <v>3945</v>
      </c>
      <c r="M1574" s="56" t="s">
        <v>3711</v>
      </c>
      <c r="N1574" s="87" t="s">
        <v>35</v>
      </c>
      <c r="O1574" s="56" t="s">
        <v>6150</v>
      </c>
      <c r="P1574" s="87">
        <v>2014</v>
      </c>
      <c r="Q1574" s="87">
        <v>300177694</v>
      </c>
      <c r="R1574" s="87" t="s">
        <v>4359</v>
      </c>
    </row>
    <row r="1575" spans="1:18">
      <c r="A1575" s="87" t="s">
        <v>6163</v>
      </c>
      <c r="B1575" s="87" t="s">
        <v>498</v>
      </c>
      <c r="C1575" s="87" t="s">
        <v>6149</v>
      </c>
      <c r="D1575" s="150">
        <v>1856.4</v>
      </c>
      <c r="E1575" s="150">
        <v>-1135.27</v>
      </c>
      <c r="F1575" s="150">
        <v>721.13</v>
      </c>
      <c r="G1575" s="150">
        <v>-9.74</v>
      </c>
      <c r="H1575" s="151">
        <v>41883</v>
      </c>
      <c r="I1575" s="87">
        <v>0</v>
      </c>
      <c r="J1575" s="87" t="s">
        <v>328</v>
      </c>
      <c r="K1575" s="87" t="s">
        <v>3672</v>
      </c>
      <c r="L1575" s="87" t="s">
        <v>4027</v>
      </c>
      <c r="M1575" s="56" t="s">
        <v>3711</v>
      </c>
      <c r="N1575" s="87" t="s">
        <v>35</v>
      </c>
      <c r="O1575" s="56" t="s">
        <v>6150</v>
      </c>
      <c r="P1575" s="87">
        <v>2014</v>
      </c>
      <c r="Q1575" s="87">
        <v>300177694</v>
      </c>
      <c r="R1575" s="87" t="s">
        <v>4359</v>
      </c>
    </row>
    <row r="1576" spans="1:18">
      <c r="A1576" s="87" t="s">
        <v>6164</v>
      </c>
      <c r="B1576" s="87" t="s">
        <v>498</v>
      </c>
      <c r="C1576" s="87" t="s">
        <v>6149</v>
      </c>
      <c r="D1576" s="150">
        <v>1856.4</v>
      </c>
      <c r="E1576" s="150">
        <v>-1135.27</v>
      </c>
      <c r="F1576" s="150">
        <v>721.13</v>
      </c>
      <c r="G1576" s="150">
        <v>-9.74</v>
      </c>
      <c r="H1576" s="151">
        <v>41883</v>
      </c>
      <c r="I1576" s="87">
        <v>0</v>
      </c>
      <c r="J1576" s="87" t="s">
        <v>328</v>
      </c>
      <c r="K1576" s="87" t="s">
        <v>3672</v>
      </c>
      <c r="L1576" s="87" t="s">
        <v>3945</v>
      </c>
      <c r="M1576" s="56" t="s">
        <v>3711</v>
      </c>
      <c r="N1576" s="87" t="s">
        <v>35</v>
      </c>
      <c r="O1576" s="56" t="s">
        <v>6150</v>
      </c>
      <c r="P1576" s="87">
        <v>2014</v>
      </c>
      <c r="Q1576" s="87">
        <v>300177694</v>
      </c>
      <c r="R1576" s="87" t="s">
        <v>4359</v>
      </c>
    </row>
    <row r="1577" spans="1:18">
      <c r="A1577" s="87" t="s">
        <v>6165</v>
      </c>
      <c r="B1577" s="87" t="s">
        <v>498</v>
      </c>
      <c r="C1577" s="87" t="s">
        <v>6149</v>
      </c>
      <c r="D1577" s="150">
        <v>1856.4</v>
      </c>
      <c r="E1577" s="150">
        <v>-1135.27</v>
      </c>
      <c r="F1577" s="150">
        <v>721.13</v>
      </c>
      <c r="G1577" s="150">
        <v>-9.74</v>
      </c>
      <c r="H1577" s="151">
        <v>41883</v>
      </c>
      <c r="I1577" s="87">
        <v>0</v>
      </c>
      <c r="J1577" s="87" t="s">
        <v>328</v>
      </c>
      <c r="K1577" s="87" t="s">
        <v>3672</v>
      </c>
      <c r="L1577" s="87" t="s">
        <v>4027</v>
      </c>
      <c r="M1577" s="56" t="s">
        <v>3711</v>
      </c>
      <c r="N1577" s="87" t="s">
        <v>35</v>
      </c>
      <c r="O1577" s="56" t="s">
        <v>6150</v>
      </c>
      <c r="P1577" s="87">
        <v>2014</v>
      </c>
      <c r="Q1577" s="87">
        <v>300177694</v>
      </c>
      <c r="R1577" s="87" t="s">
        <v>4359</v>
      </c>
    </row>
    <row r="1578" spans="1:18">
      <c r="A1578" s="87" t="s">
        <v>6166</v>
      </c>
      <c r="B1578" s="87" t="s">
        <v>498</v>
      </c>
      <c r="C1578" s="87" t="s">
        <v>6149</v>
      </c>
      <c r="D1578" s="150">
        <v>1856.4</v>
      </c>
      <c r="E1578" s="150">
        <v>-1135.27</v>
      </c>
      <c r="F1578" s="150">
        <v>721.13</v>
      </c>
      <c r="G1578" s="150">
        <v>-9.74</v>
      </c>
      <c r="H1578" s="151">
        <v>41883</v>
      </c>
      <c r="I1578" s="87">
        <v>0</v>
      </c>
      <c r="J1578" s="87" t="s">
        <v>328</v>
      </c>
      <c r="K1578" s="87" t="s">
        <v>3672</v>
      </c>
      <c r="L1578" s="87" t="s">
        <v>4027</v>
      </c>
      <c r="M1578" s="56" t="s">
        <v>3711</v>
      </c>
      <c r="N1578" s="87" t="s">
        <v>35</v>
      </c>
      <c r="O1578" s="56" t="s">
        <v>6150</v>
      </c>
      <c r="P1578" s="87">
        <v>2014</v>
      </c>
      <c r="Q1578" s="87">
        <v>300177694</v>
      </c>
      <c r="R1578" s="87" t="s">
        <v>4359</v>
      </c>
    </row>
    <row r="1579" spans="1:18">
      <c r="A1579" s="87" t="s">
        <v>6167</v>
      </c>
      <c r="B1579" s="87" t="s">
        <v>498</v>
      </c>
      <c r="C1579" s="87" t="s">
        <v>6149</v>
      </c>
      <c r="D1579" s="150">
        <v>1856.4</v>
      </c>
      <c r="E1579" s="150">
        <v>-1135.27</v>
      </c>
      <c r="F1579" s="150">
        <v>721.13</v>
      </c>
      <c r="G1579" s="150">
        <v>-9.74</v>
      </c>
      <c r="H1579" s="151">
        <v>41883</v>
      </c>
      <c r="I1579" s="87">
        <v>0</v>
      </c>
      <c r="J1579" s="87" t="s">
        <v>328</v>
      </c>
      <c r="K1579" s="87" t="s">
        <v>3672</v>
      </c>
      <c r="L1579" s="87" t="s">
        <v>4027</v>
      </c>
      <c r="M1579" s="56" t="s">
        <v>3711</v>
      </c>
      <c r="N1579" s="87" t="s">
        <v>35</v>
      </c>
      <c r="O1579" s="56" t="s">
        <v>6150</v>
      </c>
      <c r="P1579" s="87">
        <v>2014</v>
      </c>
      <c r="Q1579" s="87">
        <v>300177694</v>
      </c>
      <c r="R1579" s="87" t="s">
        <v>4359</v>
      </c>
    </row>
    <row r="1580" spans="1:18">
      <c r="A1580" s="87" t="s">
        <v>6168</v>
      </c>
      <c r="B1580" s="87" t="s">
        <v>498</v>
      </c>
      <c r="C1580" s="87" t="s">
        <v>6149</v>
      </c>
      <c r="D1580" s="150">
        <v>1856.4</v>
      </c>
      <c r="E1580" s="150">
        <v>-1135.27</v>
      </c>
      <c r="F1580" s="150">
        <v>721.13</v>
      </c>
      <c r="G1580" s="150">
        <v>-9.74</v>
      </c>
      <c r="H1580" s="151">
        <v>41883</v>
      </c>
      <c r="I1580" s="87">
        <v>0</v>
      </c>
      <c r="J1580" s="87" t="s">
        <v>328</v>
      </c>
      <c r="K1580" s="87" t="s">
        <v>3672</v>
      </c>
      <c r="L1580" s="87" t="s">
        <v>3910</v>
      </c>
      <c r="M1580" s="56" t="s">
        <v>3711</v>
      </c>
      <c r="N1580" s="87" t="s">
        <v>35</v>
      </c>
      <c r="O1580" s="56" t="s">
        <v>6150</v>
      </c>
      <c r="P1580" s="87">
        <v>2014</v>
      </c>
      <c r="Q1580" s="87">
        <v>300177694</v>
      </c>
      <c r="R1580" s="87" t="s">
        <v>4359</v>
      </c>
    </row>
    <row r="1581" spans="1:18">
      <c r="A1581" s="87" t="s">
        <v>6169</v>
      </c>
      <c r="B1581" s="87" t="s">
        <v>498</v>
      </c>
      <c r="C1581" s="87" t="s">
        <v>6149</v>
      </c>
      <c r="D1581" s="150">
        <v>1856.4</v>
      </c>
      <c r="E1581" s="150">
        <v>-1135.27</v>
      </c>
      <c r="F1581" s="150">
        <v>721.13</v>
      </c>
      <c r="G1581" s="150">
        <v>-9.74</v>
      </c>
      <c r="H1581" s="151">
        <v>41883</v>
      </c>
      <c r="I1581" s="87">
        <v>0</v>
      </c>
      <c r="J1581" s="87" t="s">
        <v>328</v>
      </c>
      <c r="K1581" s="87" t="s">
        <v>3672</v>
      </c>
      <c r="L1581" s="87" t="s">
        <v>3910</v>
      </c>
      <c r="M1581" s="56" t="s">
        <v>3711</v>
      </c>
      <c r="N1581" s="87" t="s">
        <v>35</v>
      </c>
      <c r="O1581" s="56" t="s">
        <v>6150</v>
      </c>
      <c r="P1581" s="87">
        <v>2014</v>
      </c>
      <c r="Q1581" s="87">
        <v>300177694</v>
      </c>
      <c r="R1581" s="87" t="s">
        <v>4359</v>
      </c>
    </row>
    <row r="1582" spans="1:18">
      <c r="A1582" s="87" t="s">
        <v>6170</v>
      </c>
      <c r="B1582" s="87" t="s">
        <v>498</v>
      </c>
      <c r="C1582" s="87" t="s">
        <v>6149</v>
      </c>
      <c r="D1582" s="150">
        <v>1856.4</v>
      </c>
      <c r="E1582" s="150">
        <v>-1135.27</v>
      </c>
      <c r="F1582" s="150">
        <v>721.13</v>
      </c>
      <c r="G1582" s="150">
        <v>-9.74</v>
      </c>
      <c r="H1582" s="151">
        <v>41883</v>
      </c>
      <c r="I1582" s="87">
        <v>0</v>
      </c>
      <c r="J1582" s="87" t="s">
        <v>328</v>
      </c>
      <c r="K1582" s="87" t="s">
        <v>3672</v>
      </c>
      <c r="L1582" s="87" t="s">
        <v>3910</v>
      </c>
      <c r="M1582" s="56" t="s">
        <v>3711</v>
      </c>
      <c r="N1582" s="87" t="s">
        <v>35</v>
      </c>
      <c r="O1582" s="56" t="s">
        <v>6150</v>
      </c>
      <c r="P1582" s="87">
        <v>2014</v>
      </c>
      <c r="Q1582" s="87">
        <v>300177694</v>
      </c>
      <c r="R1582" s="87" t="s">
        <v>4359</v>
      </c>
    </row>
    <row r="1583" spans="1:18">
      <c r="A1583" s="87" t="s">
        <v>6171</v>
      </c>
      <c r="B1583" s="87" t="s">
        <v>498</v>
      </c>
      <c r="C1583" s="87" t="s">
        <v>6149</v>
      </c>
      <c r="D1583" s="150">
        <v>1856.4</v>
      </c>
      <c r="E1583" s="150">
        <v>-1135.27</v>
      </c>
      <c r="F1583" s="150">
        <v>721.13</v>
      </c>
      <c r="G1583" s="150">
        <v>-9.74</v>
      </c>
      <c r="H1583" s="151">
        <v>41883</v>
      </c>
      <c r="I1583" s="87">
        <v>0</v>
      </c>
      <c r="J1583" s="87" t="s">
        <v>503</v>
      </c>
      <c r="K1583" s="87" t="s">
        <v>3672</v>
      </c>
      <c r="L1583" s="87" t="s">
        <v>5477</v>
      </c>
      <c r="M1583" s="56" t="s">
        <v>3711</v>
      </c>
      <c r="N1583" s="87" t="s">
        <v>34</v>
      </c>
      <c r="O1583" s="56" t="s">
        <v>6150</v>
      </c>
      <c r="P1583" s="87">
        <v>2014</v>
      </c>
      <c r="Q1583" s="87">
        <v>300177694</v>
      </c>
      <c r="R1583" s="87" t="s">
        <v>4359</v>
      </c>
    </row>
    <row r="1584" spans="1:18">
      <c r="A1584" s="87" t="s">
        <v>6172</v>
      </c>
      <c r="B1584" s="87" t="s">
        <v>498</v>
      </c>
      <c r="C1584" s="87" t="s">
        <v>6149</v>
      </c>
      <c r="D1584" s="150">
        <v>1856.4</v>
      </c>
      <c r="E1584" s="150">
        <v>-1135.27</v>
      </c>
      <c r="F1584" s="150">
        <v>721.13</v>
      </c>
      <c r="G1584" s="150">
        <v>-9.74</v>
      </c>
      <c r="H1584" s="151">
        <v>41883</v>
      </c>
      <c r="I1584" s="87">
        <v>0</v>
      </c>
      <c r="J1584" s="87" t="s">
        <v>503</v>
      </c>
      <c r="K1584" s="87" t="s">
        <v>3672</v>
      </c>
      <c r="L1584" s="87" t="s">
        <v>5477</v>
      </c>
      <c r="M1584" s="56" t="s">
        <v>3711</v>
      </c>
      <c r="N1584" s="87" t="s">
        <v>34</v>
      </c>
      <c r="O1584" s="56" t="s">
        <v>6150</v>
      </c>
      <c r="P1584" s="87">
        <v>2014</v>
      </c>
      <c r="Q1584" s="87">
        <v>300177694</v>
      </c>
      <c r="R1584" s="87" t="s">
        <v>4359</v>
      </c>
    </row>
    <row r="1585" spans="1:18">
      <c r="A1585" s="87" t="s">
        <v>6173</v>
      </c>
      <c r="B1585" s="87" t="s">
        <v>498</v>
      </c>
      <c r="C1585" s="87" t="s">
        <v>6149</v>
      </c>
      <c r="D1585" s="150">
        <v>1856.4</v>
      </c>
      <c r="E1585" s="150">
        <v>-1135.27</v>
      </c>
      <c r="F1585" s="150">
        <v>721.13</v>
      </c>
      <c r="G1585" s="150">
        <v>-9.74</v>
      </c>
      <c r="H1585" s="151">
        <v>41883</v>
      </c>
      <c r="I1585" s="87">
        <v>0</v>
      </c>
      <c r="J1585" s="87" t="s">
        <v>328</v>
      </c>
      <c r="K1585" s="87" t="s">
        <v>3672</v>
      </c>
      <c r="L1585" s="87" t="s">
        <v>3910</v>
      </c>
      <c r="M1585" s="56" t="s">
        <v>3711</v>
      </c>
      <c r="N1585" s="87" t="s">
        <v>35</v>
      </c>
      <c r="O1585" s="56" t="s">
        <v>6150</v>
      </c>
      <c r="P1585" s="87">
        <v>2014</v>
      </c>
      <c r="Q1585" s="87">
        <v>300177694</v>
      </c>
      <c r="R1585" s="87" t="s">
        <v>4359</v>
      </c>
    </row>
    <row r="1586" spans="1:18">
      <c r="A1586" s="87" t="s">
        <v>6174</v>
      </c>
      <c r="B1586" s="87" t="s">
        <v>498</v>
      </c>
      <c r="C1586" s="87" t="s">
        <v>6149</v>
      </c>
      <c r="D1586" s="150">
        <v>1856.4</v>
      </c>
      <c r="E1586" s="150">
        <v>-1135.27</v>
      </c>
      <c r="F1586" s="150">
        <v>721.13</v>
      </c>
      <c r="G1586" s="150">
        <v>-9.74</v>
      </c>
      <c r="H1586" s="151">
        <v>41883</v>
      </c>
      <c r="I1586" s="87">
        <v>0</v>
      </c>
      <c r="J1586" s="87" t="s">
        <v>328</v>
      </c>
      <c r="K1586" s="87" t="s">
        <v>3672</v>
      </c>
      <c r="L1586" s="87" t="s">
        <v>3910</v>
      </c>
      <c r="M1586" s="56" t="s">
        <v>3711</v>
      </c>
      <c r="N1586" s="87" t="s">
        <v>35</v>
      </c>
      <c r="O1586" s="56" t="s">
        <v>6150</v>
      </c>
      <c r="P1586" s="87">
        <v>2014</v>
      </c>
      <c r="Q1586" s="87">
        <v>300177694</v>
      </c>
      <c r="R1586" s="87" t="s">
        <v>4359</v>
      </c>
    </row>
    <row r="1587" spans="1:18">
      <c r="A1587" s="87" t="s">
        <v>6175</v>
      </c>
      <c r="B1587" s="87" t="s">
        <v>498</v>
      </c>
      <c r="C1587" s="87" t="s">
        <v>6149</v>
      </c>
      <c r="D1587" s="150">
        <v>1856.4</v>
      </c>
      <c r="E1587" s="150">
        <v>-1135.27</v>
      </c>
      <c r="F1587" s="150">
        <v>721.13</v>
      </c>
      <c r="G1587" s="150">
        <v>-9.74</v>
      </c>
      <c r="H1587" s="151">
        <v>41883</v>
      </c>
      <c r="I1587" s="87">
        <v>0</v>
      </c>
      <c r="J1587" s="87" t="s">
        <v>503</v>
      </c>
      <c r="K1587" s="87" t="s">
        <v>3672</v>
      </c>
      <c r="L1587" s="87" t="s">
        <v>5477</v>
      </c>
      <c r="M1587" s="56" t="s">
        <v>3711</v>
      </c>
      <c r="N1587" s="87" t="s">
        <v>34</v>
      </c>
      <c r="O1587" s="56" t="s">
        <v>6150</v>
      </c>
      <c r="P1587" s="87">
        <v>2014</v>
      </c>
      <c r="Q1587" s="87">
        <v>300177694</v>
      </c>
      <c r="R1587" s="87" t="s">
        <v>4359</v>
      </c>
    </row>
    <row r="1588" spans="1:18">
      <c r="A1588" s="87" t="s">
        <v>6176</v>
      </c>
      <c r="B1588" s="87" t="s">
        <v>498</v>
      </c>
      <c r="C1588" s="87" t="s">
        <v>6149</v>
      </c>
      <c r="D1588" s="150">
        <v>1856.4</v>
      </c>
      <c r="E1588" s="150">
        <v>-1135.27</v>
      </c>
      <c r="F1588" s="150">
        <v>721.13</v>
      </c>
      <c r="G1588" s="150">
        <v>-9.74</v>
      </c>
      <c r="H1588" s="151">
        <v>41883</v>
      </c>
      <c r="I1588" s="87">
        <v>0</v>
      </c>
      <c r="J1588" s="87" t="s">
        <v>307</v>
      </c>
      <c r="K1588" s="87" t="s">
        <v>3672</v>
      </c>
      <c r="L1588" s="87" t="s">
        <v>3690</v>
      </c>
      <c r="M1588" s="56" t="s">
        <v>3711</v>
      </c>
      <c r="N1588" s="87" t="s">
        <v>66</v>
      </c>
      <c r="O1588" s="56" t="s">
        <v>6150</v>
      </c>
      <c r="P1588" s="87">
        <v>2014</v>
      </c>
      <c r="Q1588" s="87">
        <v>300177694</v>
      </c>
      <c r="R1588" s="87" t="s">
        <v>4359</v>
      </c>
    </row>
    <row r="1589" spans="1:18">
      <c r="A1589" s="87" t="s">
        <v>6177</v>
      </c>
      <c r="B1589" s="87" t="s">
        <v>498</v>
      </c>
      <c r="C1589" s="87" t="s">
        <v>6149</v>
      </c>
      <c r="D1589" s="150">
        <v>1856.4</v>
      </c>
      <c r="E1589" s="150">
        <v>-1135.27</v>
      </c>
      <c r="F1589" s="150">
        <v>721.13</v>
      </c>
      <c r="G1589" s="150">
        <v>-9.74</v>
      </c>
      <c r="H1589" s="151">
        <v>41883</v>
      </c>
      <c r="I1589" s="87">
        <v>0</v>
      </c>
      <c r="J1589" s="87" t="s">
        <v>328</v>
      </c>
      <c r="K1589" s="87" t="s">
        <v>3672</v>
      </c>
      <c r="L1589" s="87" t="s">
        <v>3910</v>
      </c>
      <c r="M1589" s="56" t="s">
        <v>3711</v>
      </c>
      <c r="N1589" s="87" t="s">
        <v>35</v>
      </c>
      <c r="O1589" s="56" t="s">
        <v>6150</v>
      </c>
      <c r="P1589" s="87">
        <v>2014</v>
      </c>
      <c r="Q1589" s="87">
        <v>300177694</v>
      </c>
      <c r="R1589" s="87" t="s">
        <v>4359</v>
      </c>
    </row>
    <row r="1590" spans="1:18">
      <c r="A1590" s="87" t="s">
        <v>6178</v>
      </c>
      <c r="B1590" s="87" t="s">
        <v>498</v>
      </c>
      <c r="C1590" s="87" t="s">
        <v>6149</v>
      </c>
      <c r="D1590" s="150">
        <v>1856.4</v>
      </c>
      <c r="E1590" s="150">
        <v>-1135.27</v>
      </c>
      <c r="F1590" s="150">
        <v>721.13</v>
      </c>
      <c r="G1590" s="150">
        <v>-9.74</v>
      </c>
      <c r="H1590" s="151">
        <v>41883</v>
      </c>
      <c r="I1590" s="87">
        <v>0</v>
      </c>
      <c r="J1590" s="87" t="s">
        <v>328</v>
      </c>
      <c r="K1590" s="87" t="s">
        <v>3672</v>
      </c>
      <c r="L1590" s="87" t="s">
        <v>3910</v>
      </c>
      <c r="M1590" s="56" t="s">
        <v>3711</v>
      </c>
      <c r="N1590" s="87" t="s">
        <v>35</v>
      </c>
      <c r="O1590" s="56" t="s">
        <v>6150</v>
      </c>
      <c r="P1590" s="87">
        <v>2014</v>
      </c>
      <c r="Q1590" s="87">
        <v>300177694</v>
      </c>
      <c r="R1590" s="87" t="s">
        <v>4359</v>
      </c>
    </row>
    <row r="1591" spans="1:18">
      <c r="A1591" s="87" t="s">
        <v>6179</v>
      </c>
      <c r="B1591" s="87" t="s">
        <v>498</v>
      </c>
      <c r="C1591" s="87" t="s">
        <v>6149</v>
      </c>
      <c r="D1591" s="150">
        <v>1856.4</v>
      </c>
      <c r="E1591" s="150">
        <v>-1135.27</v>
      </c>
      <c r="F1591" s="150">
        <v>721.13</v>
      </c>
      <c r="G1591" s="150">
        <v>-9.74</v>
      </c>
      <c r="H1591" s="151">
        <v>41883</v>
      </c>
      <c r="I1591" s="87">
        <v>0</v>
      </c>
      <c r="J1591" s="87" t="s">
        <v>328</v>
      </c>
      <c r="K1591" s="87" t="s">
        <v>3672</v>
      </c>
      <c r="L1591" s="87" t="s">
        <v>3910</v>
      </c>
      <c r="M1591" s="56" t="s">
        <v>3711</v>
      </c>
      <c r="N1591" s="87" t="s">
        <v>35</v>
      </c>
      <c r="O1591" s="56" t="s">
        <v>6150</v>
      </c>
      <c r="P1591" s="87">
        <v>2014</v>
      </c>
      <c r="Q1591" s="87">
        <v>300177694</v>
      </c>
      <c r="R1591" s="87" t="s">
        <v>4359</v>
      </c>
    </row>
    <row r="1592" spans="1:18">
      <c r="A1592" s="87" t="s">
        <v>6180</v>
      </c>
      <c r="B1592" s="87" t="s">
        <v>498</v>
      </c>
      <c r="C1592" s="87" t="s">
        <v>6149</v>
      </c>
      <c r="D1592" s="150">
        <v>1856.4</v>
      </c>
      <c r="E1592" s="150">
        <v>-1135.27</v>
      </c>
      <c r="F1592" s="150">
        <v>721.13</v>
      </c>
      <c r="G1592" s="150">
        <v>-9.74</v>
      </c>
      <c r="H1592" s="151">
        <v>41883</v>
      </c>
      <c r="I1592" s="87">
        <v>0</v>
      </c>
      <c r="J1592" s="87" t="s">
        <v>307</v>
      </c>
      <c r="K1592" s="87" t="s">
        <v>3672</v>
      </c>
      <c r="L1592" s="87" t="s">
        <v>3690</v>
      </c>
      <c r="M1592" s="56" t="s">
        <v>3711</v>
      </c>
      <c r="N1592" s="87" t="s">
        <v>66</v>
      </c>
      <c r="O1592" s="56" t="s">
        <v>6150</v>
      </c>
      <c r="P1592" s="87">
        <v>2014</v>
      </c>
      <c r="Q1592" s="87">
        <v>300177694</v>
      </c>
      <c r="R1592" s="87" t="s">
        <v>4359</v>
      </c>
    </row>
    <row r="1593" spans="1:18">
      <c r="A1593" s="87" t="s">
        <v>6181</v>
      </c>
      <c r="B1593" s="87" t="s">
        <v>498</v>
      </c>
      <c r="C1593" s="87" t="s">
        <v>6149</v>
      </c>
      <c r="D1593" s="150">
        <v>1856.4</v>
      </c>
      <c r="E1593" s="150">
        <v>-1135.27</v>
      </c>
      <c r="F1593" s="150">
        <v>721.13</v>
      </c>
      <c r="G1593" s="150">
        <v>-9.74</v>
      </c>
      <c r="H1593" s="151">
        <v>41883</v>
      </c>
      <c r="I1593" s="87">
        <v>0</v>
      </c>
      <c r="J1593" s="87" t="s">
        <v>328</v>
      </c>
      <c r="K1593" s="87" t="s">
        <v>3672</v>
      </c>
      <c r="L1593" s="87" t="s">
        <v>3910</v>
      </c>
      <c r="M1593" s="56" t="s">
        <v>3711</v>
      </c>
      <c r="N1593" s="87" t="s">
        <v>35</v>
      </c>
      <c r="O1593" s="56" t="s">
        <v>6150</v>
      </c>
      <c r="P1593" s="87">
        <v>2014</v>
      </c>
      <c r="Q1593" s="87">
        <v>300177694</v>
      </c>
      <c r="R1593" s="87" t="s">
        <v>4359</v>
      </c>
    </row>
    <row r="1594" spans="1:18">
      <c r="A1594" s="87" t="s">
        <v>6182</v>
      </c>
      <c r="B1594" s="87" t="s">
        <v>498</v>
      </c>
      <c r="C1594" s="87" t="s">
        <v>6149</v>
      </c>
      <c r="D1594" s="150">
        <v>1856.4</v>
      </c>
      <c r="E1594" s="150">
        <v>-1135.27</v>
      </c>
      <c r="F1594" s="150">
        <v>721.13</v>
      </c>
      <c r="G1594" s="150">
        <v>-9.74</v>
      </c>
      <c r="H1594" s="151">
        <v>41883</v>
      </c>
      <c r="I1594" s="87">
        <v>0</v>
      </c>
      <c r="J1594" s="87" t="s">
        <v>328</v>
      </c>
      <c r="K1594" s="87" t="s">
        <v>3672</v>
      </c>
      <c r="L1594" s="87" t="s">
        <v>3910</v>
      </c>
      <c r="M1594" s="56" t="s">
        <v>3711</v>
      </c>
      <c r="N1594" s="87" t="s">
        <v>35</v>
      </c>
      <c r="O1594" s="56" t="s">
        <v>6150</v>
      </c>
      <c r="P1594" s="87">
        <v>2014</v>
      </c>
      <c r="Q1594" s="87">
        <v>300177694</v>
      </c>
      <c r="R1594" s="87" t="s">
        <v>4359</v>
      </c>
    </row>
    <row r="1595" spans="1:18">
      <c r="A1595" s="87" t="s">
        <v>1987</v>
      </c>
      <c r="B1595" s="87" t="s">
        <v>498</v>
      </c>
      <c r="C1595" s="87" t="s">
        <v>6149</v>
      </c>
      <c r="D1595" s="150">
        <v>1856.4</v>
      </c>
      <c r="E1595" s="150">
        <v>-1135.27</v>
      </c>
      <c r="F1595" s="150">
        <v>721.13</v>
      </c>
      <c r="G1595" s="150">
        <v>-9.74</v>
      </c>
      <c r="H1595" s="151">
        <v>41883</v>
      </c>
      <c r="I1595" s="87">
        <v>0</v>
      </c>
      <c r="J1595" s="87" t="s">
        <v>328</v>
      </c>
      <c r="K1595" s="87" t="s">
        <v>3672</v>
      </c>
      <c r="L1595" s="87" t="s">
        <v>3910</v>
      </c>
      <c r="M1595" s="56" t="s">
        <v>3711</v>
      </c>
      <c r="N1595" s="87" t="s">
        <v>35</v>
      </c>
      <c r="O1595" s="56" t="s">
        <v>6150</v>
      </c>
      <c r="P1595" s="87">
        <v>2014</v>
      </c>
      <c r="Q1595" s="87">
        <v>300177694</v>
      </c>
      <c r="R1595" s="87" t="s">
        <v>4359</v>
      </c>
    </row>
    <row r="1596" spans="1:18">
      <c r="A1596" s="87" t="s">
        <v>6183</v>
      </c>
      <c r="B1596" s="87" t="s">
        <v>498</v>
      </c>
      <c r="C1596" s="87" t="s">
        <v>6149</v>
      </c>
      <c r="D1596" s="150">
        <v>1856.4</v>
      </c>
      <c r="E1596" s="150">
        <v>-1135.27</v>
      </c>
      <c r="F1596" s="150">
        <v>721.13</v>
      </c>
      <c r="G1596" s="150">
        <v>-9.74</v>
      </c>
      <c r="H1596" s="151">
        <v>41883</v>
      </c>
      <c r="I1596" s="87">
        <v>0</v>
      </c>
      <c r="J1596" s="87" t="s">
        <v>328</v>
      </c>
      <c r="K1596" s="87" t="s">
        <v>3672</v>
      </c>
      <c r="L1596" s="87" t="s">
        <v>3910</v>
      </c>
      <c r="M1596" s="56" t="s">
        <v>3711</v>
      </c>
      <c r="N1596" s="87" t="s">
        <v>35</v>
      </c>
      <c r="O1596" s="56" t="s">
        <v>6150</v>
      </c>
      <c r="P1596" s="87">
        <v>2014</v>
      </c>
      <c r="Q1596" s="87">
        <v>300177694</v>
      </c>
      <c r="R1596" s="87" t="s">
        <v>4359</v>
      </c>
    </row>
    <row r="1597" spans="1:18">
      <c r="A1597" s="87" t="s">
        <v>6184</v>
      </c>
      <c r="B1597" s="87" t="s">
        <v>498</v>
      </c>
      <c r="C1597" s="87" t="s">
        <v>6149</v>
      </c>
      <c r="D1597" s="150">
        <v>1856.4</v>
      </c>
      <c r="E1597" s="150">
        <v>-1135.27</v>
      </c>
      <c r="F1597" s="150">
        <v>721.13</v>
      </c>
      <c r="G1597" s="150">
        <v>-9.74</v>
      </c>
      <c r="H1597" s="151">
        <v>41883</v>
      </c>
      <c r="I1597" s="87">
        <v>0</v>
      </c>
      <c r="J1597" s="87" t="s">
        <v>503</v>
      </c>
      <c r="K1597" s="87" t="s">
        <v>3672</v>
      </c>
      <c r="L1597" s="87" t="s">
        <v>5477</v>
      </c>
      <c r="M1597" s="56" t="s">
        <v>3711</v>
      </c>
      <c r="N1597" s="87" t="s">
        <v>34</v>
      </c>
      <c r="O1597" s="56" t="s">
        <v>6150</v>
      </c>
      <c r="P1597" s="87">
        <v>2014</v>
      </c>
      <c r="Q1597" s="87">
        <v>300177694</v>
      </c>
      <c r="R1597" s="87" t="s">
        <v>4359</v>
      </c>
    </row>
    <row r="1598" spans="1:18">
      <c r="A1598" s="87" t="s">
        <v>6185</v>
      </c>
      <c r="B1598" s="87" t="s">
        <v>498</v>
      </c>
      <c r="C1598" s="87" t="s">
        <v>6149</v>
      </c>
      <c r="D1598" s="150">
        <v>1856.4</v>
      </c>
      <c r="E1598" s="150">
        <v>-1135.27</v>
      </c>
      <c r="F1598" s="150">
        <v>721.13</v>
      </c>
      <c r="G1598" s="150">
        <v>-9.74</v>
      </c>
      <c r="H1598" s="151">
        <v>41883</v>
      </c>
      <c r="I1598" s="87">
        <v>0</v>
      </c>
      <c r="J1598" s="87" t="s">
        <v>503</v>
      </c>
      <c r="K1598" s="87" t="s">
        <v>3672</v>
      </c>
      <c r="L1598" s="87" t="s">
        <v>5477</v>
      </c>
      <c r="M1598" s="56" t="s">
        <v>3711</v>
      </c>
      <c r="N1598" s="87" t="s">
        <v>34</v>
      </c>
      <c r="O1598" s="56" t="s">
        <v>6150</v>
      </c>
      <c r="P1598" s="87">
        <v>2014</v>
      </c>
      <c r="Q1598" s="87">
        <v>300177694</v>
      </c>
      <c r="R1598" s="87" t="s">
        <v>4359</v>
      </c>
    </row>
    <row r="1599" spans="1:18">
      <c r="A1599" s="87" t="s">
        <v>6186</v>
      </c>
      <c r="B1599" s="87" t="s">
        <v>498</v>
      </c>
      <c r="C1599" s="87" t="s">
        <v>6149</v>
      </c>
      <c r="D1599" s="150">
        <v>1856.4</v>
      </c>
      <c r="E1599" s="150">
        <v>-1135.27</v>
      </c>
      <c r="F1599" s="150">
        <v>721.13</v>
      </c>
      <c r="G1599" s="150">
        <v>-9.74</v>
      </c>
      <c r="H1599" s="151">
        <v>41883</v>
      </c>
      <c r="I1599" s="87">
        <v>0</v>
      </c>
      <c r="J1599" s="87" t="s">
        <v>503</v>
      </c>
      <c r="K1599" s="87" t="s">
        <v>3672</v>
      </c>
      <c r="L1599" s="87" t="s">
        <v>5484</v>
      </c>
      <c r="M1599" s="56" t="s">
        <v>3711</v>
      </c>
      <c r="N1599" s="87" t="s">
        <v>34</v>
      </c>
      <c r="O1599" s="56" t="s">
        <v>6150</v>
      </c>
      <c r="P1599" s="87">
        <v>2014</v>
      </c>
      <c r="Q1599" s="87">
        <v>300177694</v>
      </c>
      <c r="R1599" s="87" t="s">
        <v>4359</v>
      </c>
    </row>
    <row r="1600" spans="1:18">
      <c r="A1600" s="87" t="s">
        <v>1991</v>
      </c>
      <c r="B1600" s="87" t="s">
        <v>498</v>
      </c>
      <c r="C1600" s="87" t="s">
        <v>6149</v>
      </c>
      <c r="D1600" s="150">
        <v>1856.4</v>
      </c>
      <c r="E1600" s="150">
        <v>-1135.27</v>
      </c>
      <c r="F1600" s="150">
        <v>721.13</v>
      </c>
      <c r="G1600" s="150">
        <v>-9.74</v>
      </c>
      <c r="H1600" s="151">
        <v>41883</v>
      </c>
      <c r="I1600" s="87">
        <v>0</v>
      </c>
      <c r="J1600" s="87" t="s">
        <v>328</v>
      </c>
      <c r="K1600" s="87" t="s">
        <v>3672</v>
      </c>
      <c r="L1600" s="87" t="s">
        <v>4511</v>
      </c>
      <c r="M1600" s="56" t="s">
        <v>3711</v>
      </c>
      <c r="N1600" s="87" t="s">
        <v>35</v>
      </c>
      <c r="O1600" s="56" t="s">
        <v>6150</v>
      </c>
      <c r="P1600" s="87">
        <v>2014</v>
      </c>
      <c r="Q1600" s="87">
        <v>300177694</v>
      </c>
      <c r="R1600" s="87" t="s">
        <v>4359</v>
      </c>
    </row>
    <row r="1601" spans="1:18">
      <c r="A1601" s="87" t="s">
        <v>6187</v>
      </c>
      <c r="B1601" s="87" t="s">
        <v>498</v>
      </c>
      <c r="C1601" s="87" t="s">
        <v>6149</v>
      </c>
      <c r="D1601" s="150">
        <v>1856.4</v>
      </c>
      <c r="E1601" s="150">
        <v>-1135.27</v>
      </c>
      <c r="F1601" s="150">
        <v>721.13</v>
      </c>
      <c r="G1601" s="150">
        <v>-9.74</v>
      </c>
      <c r="H1601" s="151">
        <v>41883</v>
      </c>
      <c r="I1601" s="87">
        <v>0</v>
      </c>
      <c r="J1601" s="87" t="s">
        <v>6188</v>
      </c>
      <c r="K1601" s="87" t="s">
        <v>3672</v>
      </c>
      <c r="L1601" s="87" t="s">
        <v>6189</v>
      </c>
      <c r="M1601" s="56" t="s">
        <v>3711</v>
      </c>
      <c r="N1601" s="87" t="s">
        <v>6190</v>
      </c>
      <c r="O1601" s="56" t="s">
        <v>6150</v>
      </c>
      <c r="P1601" s="87">
        <v>2014</v>
      </c>
      <c r="Q1601" s="87">
        <v>300177694</v>
      </c>
      <c r="R1601" s="87" t="s">
        <v>4359</v>
      </c>
    </row>
    <row r="1602" spans="1:18">
      <c r="A1602" s="87" t="s">
        <v>6191</v>
      </c>
      <c r="B1602" s="87" t="s">
        <v>498</v>
      </c>
      <c r="C1602" s="87" t="s">
        <v>6149</v>
      </c>
      <c r="D1602" s="150">
        <v>1856.4</v>
      </c>
      <c r="E1602" s="150">
        <v>-1135.27</v>
      </c>
      <c r="F1602" s="150">
        <v>721.13</v>
      </c>
      <c r="G1602" s="150">
        <v>-9.74</v>
      </c>
      <c r="H1602" s="151">
        <v>41883</v>
      </c>
      <c r="I1602" s="87">
        <v>0</v>
      </c>
      <c r="J1602" s="87" t="s">
        <v>503</v>
      </c>
      <c r="K1602" s="87" t="s">
        <v>3672</v>
      </c>
      <c r="L1602" s="87" t="s">
        <v>5484</v>
      </c>
      <c r="M1602" s="56" t="s">
        <v>3711</v>
      </c>
      <c r="N1602" s="87" t="s">
        <v>34</v>
      </c>
      <c r="O1602" s="56" t="s">
        <v>6150</v>
      </c>
      <c r="P1602" s="87">
        <v>2014</v>
      </c>
      <c r="Q1602" s="87">
        <v>300177694</v>
      </c>
      <c r="R1602" s="87" t="s">
        <v>4359</v>
      </c>
    </row>
    <row r="1603" spans="1:18">
      <c r="A1603" s="87" t="s">
        <v>6192</v>
      </c>
      <c r="B1603" s="87" t="s">
        <v>498</v>
      </c>
      <c r="C1603" s="87" t="s">
        <v>6149</v>
      </c>
      <c r="D1603" s="150">
        <v>1856.4</v>
      </c>
      <c r="E1603" s="150">
        <v>-1135.27</v>
      </c>
      <c r="F1603" s="150">
        <v>721.13</v>
      </c>
      <c r="G1603" s="150">
        <v>-9.74</v>
      </c>
      <c r="H1603" s="151">
        <v>41883</v>
      </c>
      <c r="I1603" s="87">
        <v>0</v>
      </c>
      <c r="J1603" s="87" t="s">
        <v>1526</v>
      </c>
      <c r="K1603" s="87" t="s">
        <v>3672</v>
      </c>
      <c r="L1603" s="87" t="s">
        <v>4123</v>
      </c>
      <c r="M1603" s="56" t="s">
        <v>3711</v>
      </c>
      <c r="N1603" s="87" t="s">
        <v>160</v>
      </c>
      <c r="O1603" s="56" t="s">
        <v>6150</v>
      </c>
      <c r="P1603" s="87">
        <v>2014</v>
      </c>
      <c r="Q1603" s="87">
        <v>300177694</v>
      </c>
      <c r="R1603" s="87" t="s">
        <v>4359</v>
      </c>
    </row>
    <row r="1604" spans="1:18">
      <c r="A1604" s="87" t="s">
        <v>6193</v>
      </c>
      <c r="B1604" s="87" t="s">
        <v>498</v>
      </c>
      <c r="C1604" s="87" t="s">
        <v>6149</v>
      </c>
      <c r="D1604" s="150">
        <v>1856.4</v>
      </c>
      <c r="E1604" s="150">
        <v>-1135.27</v>
      </c>
      <c r="F1604" s="150">
        <v>721.13</v>
      </c>
      <c r="G1604" s="150">
        <v>-9.74</v>
      </c>
      <c r="H1604" s="151">
        <v>41883</v>
      </c>
      <c r="I1604" s="87">
        <v>0</v>
      </c>
      <c r="J1604" s="87" t="s">
        <v>503</v>
      </c>
      <c r="K1604" s="87" t="s">
        <v>3672</v>
      </c>
      <c r="L1604" s="87" t="s">
        <v>5477</v>
      </c>
      <c r="M1604" s="56" t="s">
        <v>3711</v>
      </c>
      <c r="N1604" s="87" t="s">
        <v>34</v>
      </c>
      <c r="O1604" s="56" t="s">
        <v>6150</v>
      </c>
      <c r="P1604" s="87">
        <v>2014</v>
      </c>
      <c r="Q1604" s="87">
        <v>300177694</v>
      </c>
      <c r="R1604" s="87" t="s">
        <v>4359</v>
      </c>
    </row>
    <row r="1605" spans="1:18">
      <c r="A1605" s="87" t="s">
        <v>6194</v>
      </c>
      <c r="B1605" s="87" t="s">
        <v>498</v>
      </c>
      <c r="C1605" s="87" t="s">
        <v>6149</v>
      </c>
      <c r="D1605" s="150">
        <v>1856.4</v>
      </c>
      <c r="E1605" s="150">
        <v>-1135.27</v>
      </c>
      <c r="F1605" s="150">
        <v>721.13</v>
      </c>
      <c r="G1605" s="150">
        <v>-9.74</v>
      </c>
      <c r="H1605" s="151">
        <v>41883</v>
      </c>
      <c r="I1605" s="87">
        <v>0</v>
      </c>
      <c r="J1605" s="87" t="s">
        <v>503</v>
      </c>
      <c r="K1605" s="87" t="s">
        <v>3672</v>
      </c>
      <c r="L1605" s="87" t="s">
        <v>5477</v>
      </c>
      <c r="M1605" s="56" t="s">
        <v>3711</v>
      </c>
      <c r="N1605" s="87" t="s">
        <v>34</v>
      </c>
      <c r="O1605" s="56" t="s">
        <v>6150</v>
      </c>
      <c r="P1605" s="87">
        <v>2014</v>
      </c>
      <c r="Q1605" s="87">
        <v>300177694</v>
      </c>
      <c r="R1605" s="87" t="s">
        <v>4359</v>
      </c>
    </row>
    <row r="1606" spans="1:18">
      <c r="A1606" s="87" t="s">
        <v>6195</v>
      </c>
      <c r="B1606" s="87" t="s">
        <v>498</v>
      </c>
      <c r="C1606" s="87" t="s">
        <v>6149</v>
      </c>
      <c r="D1606" s="150">
        <v>1856.4</v>
      </c>
      <c r="E1606" s="150">
        <v>-1135.27</v>
      </c>
      <c r="F1606" s="150">
        <v>721.13</v>
      </c>
      <c r="G1606" s="150">
        <v>-9.74</v>
      </c>
      <c r="H1606" s="151">
        <v>41883</v>
      </c>
      <c r="I1606" s="87">
        <v>0</v>
      </c>
      <c r="J1606" s="87" t="s">
        <v>1526</v>
      </c>
      <c r="K1606" s="87" t="s">
        <v>3672</v>
      </c>
      <c r="L1606" s="87" t="s">
        <v>4123</v>
      </c>
      <c r="M1606" s="56" t="s">
        <v>3711</v>
      </c>
      <c r="N1606" s="87" t="s">
        <v>160</v>
      </c>
      <c r="O1606" s="56" t="s">
        <v>6150</v>
      </c>
      <c r="P1606" s="87">
        <v>2014</v>
      </c>
      <c r="Q1606" s="87">
        <v>300177694</v>
      </c>
      <c r="R1606" s="87" t="s">
        <v>4359</v>
      </c>
    </row>
    <row r="1607" spans="1:18">
      <c r="A1607" s="87" t="s">
        <v>6196</v>
      </c>
      <c r="B1607" s="87" t="s">
        <v>498</v>
      </c>
      <c r="C1607" s="87" t="s">
        <v>6149</v>
      </c>
      <c r="D1607" s="150">
        <v>1856.4</v>
      </c>
      <c r="E1607" s="150">
        <v>-1135.27</v>
      </c>
      <c r="F1607" s="150">
        <v>721.13</v>
      </c>
      <c r="G1607" s="150">
        <v>-9.74</v>
      </c>
      <c r="H1607" s="151">
        <v>41883</v>
      </c>
      <c r="I1607" s="87">
        <v>0</v>
      </c>
      <c r="J1607" s="87" t="s">
        <v>328</v>
      </c>
      <c r="K1607" s="87" t="s">
        <v>3672</v>
      </c>
      <c r="L1607" s="87" t="s">
        <v>3930</v>
      </c>
      <c r="M1607" s="56" t="s">
        <v>3711</v>
      </c>
      <c r="N1607" s="87" t="s">
        <v>35</v>
      </c>
      <c r="O1607" s="56" t="s">
        <v>6150</v>
      </c>
      <c r="P1607" s="87">
        <v>2014</v>
      </c>
      <c r="Q1607" s="87">
        <v>300177694</v>
      </c>
      <c r="R1607" s="87" t="s">
        <v>4359</v>
      </c>
    </row>
    <row r="1608" spans="1:18">
      <c r="A1608" s="87" t="s">
        <v>1993</v>
      </c>
      <c r="B1608" s="87" t="s">
        <v>498</v>
      </c>
      <c r="C1608" s="87" t="s">
        <v>6149</v>
      </c>
      <c r="D1608" s="150">
        <v>1856.4</v>
      </c>
      <c r="E1608" s="150">
        <v>-1135.27</v>
      </c>
      <c r="F1608" s="150">
        <v>721.13</v>
      </c>
      <c r="G1608" s="150">
        <v>-9.74</v>
      </c>
      <c r="H1608" s="151">
        <v>41883</v>
      </c>
      <c r="I1608" s="87">
        <v>0</v>
      </c>
      <c r="J1608" s="87" t="s">
        <v>328</v>
      </c>
      <c r="K1608" s="87" t="s">
        <v>3672</v>
      </c>
      <c r="L1608" s="87" t="s">
        <v>4511</v>
      </c>
      <c r="M1608" s="56" t="s">
        <v>3711</v>
      </c>
      <c r="N1608" s="87" t="s">
        <v>35</v>
      </c>
      <c r="O1608" s="56" t="s">
        <v>6150</v>
      </c>
      <c r="P1608" s="87">
        <v>2014</v>
      </c>
      <c r="Q1608" s="87">
        <v>300177694</v>
      </c>
      <c r="R1608" s="87" t="s">
        <v>4359</v>
      </c>
    </row>
    <row r="1609" spans="1:18">
      <c r="A1609" s="87" t="s">
        <v>497</v>
      </c>
      <c r="B1609" s="87" t="s">
        <v>498</v>
      </c>
      <c r="C1609" s="87" t="s">
        <v>6149</v>
      </c>
      <c r="D1609" s="150">
        <v>1856.4</v>
      </c>
      <c r="E1609" s="150">
        <v>-1135.27</v>
      </c>
      <c r="F1609" s="150">
        <v>721.13</v>
      </c>
      <c r="G1609" s="150">
        <v>-9.74</v>
      </c>
      <c r="H1609" s="151">
        <v>41883</v>
      </c>
      <c r="I1609" s="87">
        <v>0</v>
      </c>
      <c r="J1609" s="87" t="s">
        <v>328</v>
      </c>
      <c r="K1609" s="87" t="s">
        <v>3672</v>
      </c>
      <c r="L1609" s="87" t="s">
        <v>3930</v>
      </c>
      <c r="M1609" s="56" t="s">
        <v>3711</v>
      </c>
      <c r="N1609" s="87" t="s">
        <v>35</v>
      </c>
      <c r="O1609" s="56" t="s">
        <v>6150</v>
      </c>
      <c r="P1609" s="87">
        <v>2014</v>
      </c>
      <c r="Q1609" s="87">
        <v>300177694</v>
      </c>
      <c r="R1609" s="87" t="s">
        <v>4359</v>
      </c>
    </row>
    <row r="1610" spans="1:18">
      <c r="A1610" s="87" t="s">
        <v>6197</v>
      </c>
      <c r="B1610" s="87" t="s">
        <v>498</v>
      </c>
      <c r="C1610" s="87" t="s">
        <v>6149</v>
      </c>
      <c r="D1610" s="150">
        <v>1856.4</v>
      </c>
      <c r="E1610" s="150">
        <v>-1135.27</v>
      </c>
      <c r="F1610" s="150">
        <v>721.13</v>
      </c>
      <c r="G1610" s="150">
        <v>-9.74</v>
      </c>
      <c r="H1610" s="151">
        <v>41883</v>
      </c>
      <c r="I1610" s="87">
        <v>0</v>
      </c>
      <c r="J1610" s="87" t="s">
        <v>6188</v>
      </c>
      <c r="K1610" s="87" t="s">
        <v>3672</v>
      </c>
      <c r="L1610" s="87" t="s">
        <v>6189</v>
      </c>
      <c r="M1610" s="56" t="s">
        <v>3711</v>
      </c>
      <c r="N1610" s="87" t="s">
        <v>6190</v>
      </c>
      <c r="O1610" s="56" t="s">
        <v>6150</v>
      </c>
      <c r="P1610" s="87">
        <v>2014</v>
      </c>
      <c r="Q1610" s="87">
        <v>300177694</v>
      </c>
      <c r="R1610" s="87" t="s">
        <v>4359</v>
      </c>
    </row>
    <row r="1611" spans="1:18">
      <c r="A1611" s="87" t="s">
        <v>6198</v>
      </c>
      <c r="B1611" s="87" t="s">
        <v>498</v>
      </c>
      <c r="C1611" s="87" t="s">
        <v>6149</v>
      </c>
      <c r="D1611" s="150">
        <v>1856.4</v>
      </c>
      <c r="E1611" s="150">
        <v>-1135.27</v>
      </c>
      <c r="F1611" s="150">
        <v>721.13</v>
      </c>
      <c r="G1611" s="150">
        <v>-9.74</v>
      </c>
      <c r="H1611" s="151">
        <v>41883</v>
      </c>
      <c r="I1611" s="87">
        <v>0</v>
      </c>
      <c r="J1611" s="87" t="s">
        <v>503</v>
      </c>
      <c r="K1611" s="87" t="s">
        <v>3672</v>
      </c>
      <c r="L1611" s="87" t="s">
        <v>5484</v>
      </c>
      <c r="M1611" s="56" t="s">
        <v>3711</v>
      </c>
      <c r="N1611" s="87" t="s">
        <v>34</v>
      </c>
      <c r="O1611" s="56" t="s">
        <v>6150</v>
      </c>
      <c r="P1611" s="87">
        <v>2014</v>
      </c>
      <c r="Q1611" s="87">
        <v>300177694</v>
      </c>
      <c r="R1611" s="87" t="s">
        <v>4359</v>
      </c>
    </row>
    <row r="1612" spans="1:18">
      <c r="A1612" s="87" t="s">
        <v>6199</v>
      </c>
      <c r="B1612" s="87" t="s">
        <v>498</v>
      </c>
      <c r="C1612" s="87" t="s">
        <v>6149</v>
      </c>
      <c r="D1612" s="150">
        <v>1856.4</v>
      </c>
      <c r="E1612" s="150">
        <v>-1135.27</v>
      </c>
      <c r="F1612" s="150">
        <v>721.13</v>
      </c>
      <c r="G1612" s="150">
        <v>-9.74</v>
      </c>
      <c r="H1612" s="151">
        <v>41883</v>
      </c>
      <c r="I1612" s="87">
        <v>0</v>
      </c>
      <c r="J1612" s="87" t="s">
        <v>328</v>
      </c>
      <c r="K1612" s="87" t="s">
        <v>3672</v>
      </c>
      <c r="L1612" s="87" t="s">
        <v>3930</v>
      </c>
      <c r="M1612" s="56" t="s">
        <v>3711</v>
      </c>
      <c r="N1612" s="87" t="s">
        <v>35</v>
      </c>
      <c r="O1612" s="56" t="s">
        <v>6150</v>
      </c>
      <c r="P1612" s="87">
        <v>2014</v>
      </c>
      <c r="Q1612" s="87">
        <v>300177694</v>
      </c>
      <c r="R1612" s="87" t="s">
        <v>4359</v>
      </c>
    </row>
    <row r="1613" spans="1:18">
      <c r="A1613" s="87" t="s">
        <v>6200</v>
      </c>
      <c r="B1613" s="87" t="s">
        <v>498</v>
      </c>
      <c r="C1613" s="87" t="s">
        <v>6149</v>
      </c>
      <c r="D1613" s="150">
        <v>1856.4</v>
      </c>
      <c r="E1613" s="150">
        <v>-1135.27</v>
      </c>
      <c r="F1613" s="150">
        <v>721.13</v>
      </c>
      <c r="G1613" s="150">
        <v>-9.74</v>
      </c>
      <c r="H1613" s="151">
        <v>41883</v>
      </c>
      <c r="I1613" s="87">
        <v>0</v>
      </c>
      <c r="J1613" s="87" t="s">
        <v>503</v>
      </c>
      <c r="K1613" s="87" t="s">
        <v>3672</v>
      </c>
      <c r="L1613" s="87" t="s">
        <v>5477</v>
      </c>
      <c r="M1613" s="56" t="s">
        <v>3711</v>
      </c>
      <c r="N1613" s="87" t="s">
        <v>34</v>
      </c>
      <c r="O1613" s="56" t="s">
        <v>6150</v>
      </c>
      <c r="P1613" s="87">
        <v>2014</v>
      </c>
      <c r="Q1613" s="87">
        <v>300177694</v>
      </c>
      <c r="R1613" s="87" t="s">
        <v>4359</v>
      </c>
    </row>
    <row r="1614" spans="1:18">
      <c r="A1614" s="87" t="s">
        <v>6201</v>
      </c>
      <c r="B1614" s="87" t="s">
        <v>498</v>
      </c>
      <c r="C1614" s="87" t="s">
        <v>6149</v>
      </c>
      <c r="D1614" s="150">
        <v>1856.4</v>
      </c>
      <c r="E1614" s="150">
        <v>-1135.27</v>
      </c>
      <c r="F1614" s="150">
        <v>721.13</v>
      </c>
      <c r="G1614" s="150">
        <v>-9.74</v>
      </c>
      <c r="H1614" s="151">
        <v>41883</v>
      </c>
      <c r="I1614" s="87">
        <v>0</v>
      </c>
      <c r="J1614" s="87" t="s">
        <v>1526</v>
      </c>
      <c r="K1614" s="87" t="s">
        <v>3672</v>
      </c>
      <c r="L1614" s="87" t="s">
        <v>4123</v>
      </c>
      <c r="M1614" s="56" t="s">
        <v>3711</v>
      </c>
      <c r="N1614" s="87" t="s">
        <v>160</v>
      </c>
      <c r="O1614" s="56" t="s">
        <v>6150</v>
      </c>
      <c r="P1614" s="87">
        <v>2014</v>
      </c>
      <c r="Q1614" s="87">
        <v>300177694</v>
      </c>
      <c r="R1614" s="87" t="s">
        <v>4359</v>
      </c>
    </row>
    <row r="1615" spans="1:18">
      <c r="A1615" s="87" t="s">
        <v>6202</v>
      </c>
      <c r="B1615" s="87" t="s">
        <v>498</v>
      </c>
      <c r="C1615" s="87" t="s">
        <v>6149</v>
      </c>
      <c r="D1615" s="150">
        <v>1856.4</v>
      </c>
      <c r="E1615" s="150">
        <v>-1135.27</v>
      </c>
      <c r="F1615" s="150">
        <v>721.13</v>
      </c>
      <c r="G1615" s="150">
        <v>-9.74</v>
      </c>
      <c r="H1615" s="151">
        <v>41883</v>
      </c>
      <c r="I1615" s="87">
        <v>0</v>
      </c>
      <c r="J1615" s="87" t="s">
        <v>503</v>
      </c>
      <c r="K1615" s="87" t="s">
        <v>3672</v>
      </c>
      <c r="L1615" s="87" t="s">
        <v>5484</v>
      </c>
      <c r="M1615" s="56" t="s">
        <v>3711</v>
      </c>
      <c r="N1615" s="87" t="s">
        <v>34</v>
      </c>
      <c r="O1615" s="56" t="s">
        <v>6150</v>
      </c>
      <c r="P1615" s="87">
        <v>2014</v>
      </c>
      <c r="Q1615" s="87">
        <v>300177694</v>
      </c>
      <c r="R1615" s="87" t="s">
        <v>4359</v>
      </c>
    </row>
    <row r="1616" spans="1:18">
      <c r="A1616" s="87" t="s">
        <v>6203</v>
      </c>
      <c r="B1616" s="87" t="s">
        <v>498</v>
      </c>
      <c r="C1616" s="87" t="s">
        <v>6149</v>
      </c>
      <c r="D1616" s="150">
        <v>1856.4</v>
      </c>
      <c r="E1616" s="150">
        <v>-1135.27</v>
      </c>
      <c r="F1616" s="150">
        <v>721.13</v>
      </c>
      <c r="G1616" s="150">
        <v>-9.74</v>
      </c>
      <c r="H1616" s="151">
        <v>41883</v>
      </c>
      <c r="I1616" s="87">
        <v>0</v>
      </c>
      <c r="J1616" s="87" t="s">
        <v>503</v>
      </c>
      <c r="K1616" s="87" t="s">
        <v>3672</v>
      </c>
      <c r="L1616" s="87" t="s">
        <v>5477</v>
      </c>
      <c r="M1616" s="56" t="s">
        <v>3711</v>
      </c>
      <c r="N1616" s="87" t="s">
        <v>34</v>
      </c>
      <c r="O1616" s="56" t="s">
        <v>6150</v>
      </c>
      <c r="P1616" s="87">
        <v>2014</v>
      </c>
      <c r="Q1616" s="87">
        <v>300177694</v>
      </c>
      <c r="R1616" s="87" t="s">
        <v>4359</v>
      </c>
    </row>
    <row r="1617" spans="1:18">
      <c r="A1617" s="87" t="s">
        <v>6204</v>
      </c>
      <c r="B1617" s="87" t="s">
        <v>498</v>
      </c>
      <c r="C1617" s="87" t="s">
        <v>6149</v>
      </c>
      <c r="D1617" s="150">
        <v>1856.4</v>
      </c>
      <c r="E1617" s="150">
        <v>-1135.27</v>
      </c>
      <c r="F1617" s="150">
        <v>721.13</v>
      </c>
      <c r="G1617" s="150">
        <v>-9.74</v>
      </c>
      <c r="H1617" s="151">
        <v>41883</v>
      </c>
      <c r="I1617" s="87">
        <v>0</v>
      </c>
      <c r="J1617" s="87" t="s">
        <v>328</v>
      </c>
      <c r="K1617" s="87" t="s">
        <v>3672</v>
      </c>
      <c r="L1617" s="87" t="s">
        <v>3930</v>
      </c>
      <c r="M1617" s="56" t="s">
        <v>3711</v>
      </c>
      <c r="N1617" s="87" t="s">
        <v>35</v>
      </c>
      <c r="O1617" s="56" t="s">
        <v>6150</v>
      </c>
      <c r="P1617" s="87">
        <v>2014</v>
      </c>
      <c r="Q1617" s="87">
        <v>300177694</v>
      </c>
      <c r="R1617" s="87" t="s">
        <v>4359</v>
      </c>
    </row>
    <row r="1618" spans="1:18">
      <c r="A1618" s="87" t="s">
        <v>6205</v>
      </c>
      <c r="B1618" s="87" t="s">
        <v>498</v>
      </c>
      <c r="C1618" s="87" t="s">
        <v>6149</v>
      </c>
      <c r="D1618" s="150">
        <v>1856.4</v>
      </c>
      <c r="E1618" s="150">
        <v>-1135.27</v>
      </c>
      <c r="F1618" s="150">
        <v>721.13</v>
      </c>
      <c r="G1618" s="150">
        <v>-9.74</v>
      </c>
      <c r="H1618" s="151">
        <v>41883</v>
      </c>
      <c r="I1618" s="87">
        <v>0</v>
      </c>
      <c r="J1618" s="87" t="s">
        <v>503</v>
      </c>
      <c r="K1618" s="87" t="s">
        <v>3672</v>
      </c>
      <c r="L1618" s="87" t="s">
        <v>5477</v>
      </c>
      <c r="M1618" s="56" t="s">
        <v>3711</v>
      </c>
      <c r="N1618" s="87" t="s">
        <v>34</v>
      </c>
      <c r="O1618" s="56" t="s">
        <v>6150</v>
      </c>
      <c r="P1618" s="87">
        <v>2014</v>
      </c>
      <c r="Q1618" s="87">
        <v>300177694</v>
      </c>
      <c r="R1618" s="87" t="s">
        <v>4359</v>
      </c>
    </row>
    <row r="1619" spans="1:18">
      <c r="A1619" s="87" t="s">
        <v>6206</v>
      </c>
      <c r="B1619" s="87" t="s">
        <v>498</v>
      </c>
      <c r="C1619" s="87" t="s">
        <v>6149</v>
      </c>
      <c r="D1619" s="150">
        <v>1856.4</v>
      </c>
      <c r="E1619" s="150">
        <v>-1135.27</v>
      </c>
      <c r="F1619" s="150">
        <v>721.13</v>
      </c>
      <c r="G1619" s="150">
        <v>-9.74</v>
      </c>
      <c r="H1619" s="151">
        <v>41883</v>
      </c>
      <c r="I1619" s="87">
        <v>0</v>
      </c>
      <c r="J1619" s="87" t="s">
        <v>328</v>
      </c>
      <c r="K1619" s="87" t="s">
        <v>3672</v>
      </c>
      <c r="L1619" s="87" t="s">
        <v>3930</v>
      </c>
      <c r="M1619" s="56" t="s">
        <v>3711</v>
      </c>
      <c r="N1619" s="87" t="s">
        <v>35</v>
      </c>
      <c r="O1619" s="56" t="s">
        <v>6150</v>
      </c>
      <c r="P1619" s="87">
        <v>2014</v>
      </c>
      <c r="Q1619" s="87">
        <v>300177694</v>
      </c>
      <c r="R1619" s="87" t="s">
        <v>4359</v>
      </c>
    </row>
    <row r="1620" spans="1:18">
      <c r="A1620" s="87" t="s">
        <v>6207</v>
      </c>
      <c r="B1620" s="87" t="s">
        <v>498</v>
      </c>
      <c r="C1620" s="87" t="s">
        <v>6149</v>
      </c>
      <c r="D1620" s="150">
        <v>1856.4</v>
      </c>
      <c r="E1620" s="150">
        <v>-1135.27</v>
      </c>
      <c r="F1620" s="150">
        <v>721.13</v>
      </c>
      <c r="G1620" s="150">
        <v>-9.74</v>
      </c>
      <c r="H1620" s="151">
        <v>41883</v>
      </c>
      <c r="I1620" s="87">
        <v>0</v>
      </c>
      <c r="J1620" s="87" t="s">
        <v>328</v>
      </c>
      <c r="K1620" s="87" t="s">
        <v>3672</v>
      </c>
      <c r="L1620" s="87" t="s">
        <v>3930</v>
      </c>
      <c r="M1620" s="56" t="s">
        <v>3711</v>
      </c>
      <c r="N1620" s="87" t="s">
        <v>35</v>
      </c>
      <c r="O1620" s="56" t="s">
        <v>6150</v>
      </c>
      <c r="P1620" s="87">
        <v>2014</v>
      </c>
      <c r="Q1620" s="87">
        <v>300177694</v>
      </c>
      <c r="R1620" s="87" t="s">
        <v>4359</v>
      </c>
    </row>
    <row r="1621" spans="1:18">
      <c r="A1621" s="87" t="s">
        <v>6208</v>
      </c>
      <c r="B1621" s="87" t="s">
        <v>498</v>
      </c>
      <c r="C1621" s="87" t="s">
        <v>6149</v>
      </c>
      <c r="D1621" s="150">
        <v>1856.4</v>
      </c>
      <c r="E1621" s="150">
        <v>-1135.27</v>
      </c>
      <c r="F1621" s="150">
        <v>721.13</v>
      </c>
      <c r="G1621" s="150">
        <v>-9.74</v>
      </c>
      <c r="H1621" s="151">
        <v>41883</v>
      </c>
      <c r="I1621" s="87">
        <v>0</v>
      </c>
      <c r="J1621" s="87" t="s">
        <v>328</v>
      </c>
      <c r="K1621" s="87" t="s">
        <v>3672</v>
      </c>
      <c r="L1621" s="87" t="s">
        <v>3930</v>
      </c>
      <c r="M1621" s="56" t="s">
        <v>3711</v>
      </c>
      <c r="N1621" s="87" t="s">
        <v>35</v>
      </c>
      <c r="O1621" s="56" t="s">
        <v>6150</v>
      </c>
      <c r="P1621" s="87">
        <v>2014</v>
      </c>
      <c r="Q1621" s="87">
        <v>300177694</v>
      </c>
      <c r="R1621" s="87" t="s">
        <v>4359</v>
      </c>
    </row>
    <row r="1622" spans="1:18">
      <c r="A1622" s="87" t="s">
        <v>6209</v>
      </c>
      <c r="B1622" s="87" t="s">
        <v>498</v>
      </c>
      <c r="C1622" s="87" t="s">
        <v>6149</v>
      </c>
      <c r="D1622" s="150">
        <v>1856.4</v>
      </c>
      <c r="E1622" s="150">
        <v>-1135.27</v>
      </c>
      <c r="F1622" s="150">
        <v>721.13</v>
      </c>
      <c r="G1622" s="150">
        <v>-9.74</v>
      </c>
      <c r="H1622" s="151">
        <v>41883</v>
      </c>
      <c r="I1622" s="87">
        <v>0</v>
      </c>
      <c r="J1622" s="87" t="s">
        <v>307</v>
      </c>
      <c r="K1622" s="87" t="s">
        <v>3672</v>
      </c>
      <c r="L1622" s="87" t="s">
        <v>4489</v>
      </c>
      <c r="M1622" s="56" t="s">
        <v>3711</v>
      </c>
      <c r="N1622" s="87" t="s">
        <v>66</v>
      </c>
      <c r="O1622" s="56" t="s">
        <v>6150</v>
      </c>
      <c r="P1622" s="87">
        <v>2014</v>
      </c>
      <c r="Q1622" s="87">
        <v>300177694</v>
      </c>
      <c r="R1622" s="87" t="s">
        <v>4359</v>
      </c>
    </row>
    <row r="1623" spans="1:18">
      <c r="A1623" s="87" t="s">
        <v>6210</v>
      </c>
      <c r="B1623" s="87" t="s">
        <v>498</v>
      </c>
      <c r="C1623" s="87" t="s">
        <v>6149</v>
      </c>
      <c r="D1623" s="150">
        <v>1856.4</v>
      </c>
      <c r="E1623" s="150">
        <v>-1135.27</v>
      </c>
      <c r="F1623" s="150">
        <v>721.13</v>
      </c>
      <c r="G1623" s="150">
        <v>-9.74</v>
      </c>
      <c r="H1623" s="151">
        <v>41883</v>
      </c>
      <c r="I1623" s="87">
        <v>0</v>
      </c>
      <c r="J1623" s="87" t="s">
        <v>328</v>
      </c>
      <c r="K1623" s="87" t="s">
        <v>3672</v>
      </c>
      <c r="L1623" s="87" t="s">
        <v>3930</v>
      </c>
      <c r="M1623" s="56" t="s">
        <v>3711</v>
      </c>
      <c r="N1623" s="87" t="s">
        <v>35</v>
      </c>
      <c r="O1623" s="56" t="s">
        <v>6150</v>
      </c>
      <c r="P1623" s="87">
        <v>2014</v>
      </c>
      <c r="Q1623" s="87">
        <v>300177694</v>
      </c>
      <c r="R1623" s="87" t="s">
        <v>4359</v>
      </c>
    </row>
    <row r="1624" spans="1:18">
      <c r="A1624" s="87" t="s">
        <v>6211</v>
      </c>
      <c r="B1624" s="87" t="s">
        <v>498</v>
      </c>
      <c r="C1624" s="87" t="s">
        <v>6149</v>
      </c>
      <c r="D1624" s="150">
        <v>1856.4</v>
      </c>
      <c r="E1624" s="150">
        <v>-1135.27</v>
      </c>
      <c r="F1624" s="150">
        <v>721.13</v>
      </c>
      <c r="G1624" s="150">
        <v>-9.74</v>
      </c>
      <c r="H1624" s="151">
        <v>41883</v>
      </c>
      <c r="I1624" s="87">
        <v>0</v>
      </c>
      <c r="J1624" s="87" t="s">
        <v>328</v>
      </c>
      <c r="K1624" s="87" t="s">
        <v>3672</v>
      </c>
      <c r="L1624" s="87" t="s">
        <v>3930</v>
      </c>
      <c r="M1624" s="56" t="s">
        <v>3711</v>
      </c>
      <c r="N1624" s="87" t="s">
        <v>35</v>
      </c>
      <c r="O1624" s="56" t="s">
        <v>6150</v>
      </c>
      <c r="P1624" s="87">
        <v>2014</v>
      </c>
      <c r="Q1624" s="87">
        <v>300177694</v>
      </c>
      <c r="R1624" s="87" t="s">
        <v>4359</v>
      </c>
    </row>
    <row r="1625" spans="1:18">
      <c r="A1625" s="87" t="s">
        <v>6212</v>
      </c>
      <c r="B1625" s="87" t="s">
        <v>498</v>
      </c>
      <c r="C1625" s="87" t="s">
        <v>6149</v>
      </c>
      <c r="D1625" s="150">
        <v>1856.4</v>
      </c>
      <c r="E1625" s="150">
        <v>-1135.27</v>
      </c>
      <c r="F1625" s="150">
        <v>721.13</v>
      </c>
      <c r="G1625" s="150">
        <v>-9.74</v>
      </c>
      <c r="H1625" s="151">
        <v>41883</v>
      </c>
      <c r="I1625" s="87">
        <v>0</v>
      </c>
      <c r="J1625" s="87" t="s">
        <v>328</v>
      </c>
      <c r="K1625" s="87" t="s">
        <v>3672</v>
      </c>
      <c r="L1625" s="87" t="s">
        <v>3930</v>
      </c>
      <c r="M1625" s="56" t="s">
        <v>3711</v>
      </c>
      <c r="N1625" s="87" t="s">
        <v>35</v>
      </c>
      <c r="O1625" s="56" t="s">
        <v>6150</v>
      </c>
      <c r="P1625" s="87">
        <v>2014</v>
      </c>
      <c r="Q1625" s="87">
        <v>300177694</v>
      </c>
      <c r="R1625" s="87" t="s">
        <v>4359</v>
      </c>
    </row>
    <row r="1626" spans="1:18">
      <c r="A1626" s="87" t="s">
        <v>6213</v>
      </c>
      <c r="B1626" s="87" t="s">
        <v>498</v>
      </c>
      <c r="C1626" s="87" t="s">
        <v>6149</v>
      </c>
      <c r="D1626" s="150">
        <v>1856.4</v>
      </c>
      <c r="E1626" s="150">
        <v>-1135.27</v>
      </c>
      <c r="F1626" s="150">
        <v>721.13</v>
      </c>
      <c r="G1626" s="150">
        <v>-9.74</v>
      </c>
      <c r="H1626" s="151">
        <v>41883</v>
      </c>
      <c r="I1626" s="87">
        <v>0</v>
      </c>
      <c r="J1626" s="87" t="s">
        <v>503</v>
      </c>
      <c r="K1626" s="87" t="s">
        <v>3672</v>
      </c>
      <c r="L1626" s="87" t="s">
        <v>5484</v>
      </c>
      <c r="M1626" s="56" t="s">
        <v>3711</v>
      </c>
      <c r="N1626" s="87" t="s">
        <v>34</v>
      </c>
      <c r="O1626" s="56" t="s">
        <v>6150</v>
      </c>
      <c r="P1626" s="87">
        <v>2014</v>
      </c>
      <c r="Q1626" s="87">
        <v>300177694</v>
      </c>
      <c r="R1626" s="87" t="s">
        <v>4359</v>
      </c>
    </row>
    <row r="1627" spans="1:18">
      <c r="A1627" s="87" t="s">
        <v>1994</v>
      </c>
      <c r="B1627" s="87" t="s">
        <v>498</v>
      </c>
      <c r="C1627" s="87" t="s">
        <v>6149</v>
      </c>
      <c r="D1627" s="150">
        <v>1856.4</v>
      </c>
      <c r="E1627" s="150">
        <v>-1135.27</v>
      </c>
      <c r="F1627" s="150">
        <v>721.13</v>
      </c>
      <c r="G1627" s="150">
        <v>-9.74</v>
      </c>
      <c r="H1627" s="151">
        <v>41883</v>
      </c>
      <c r="I1627" s="87">
        <v>0</v>
      </c>
      <c r="J1627" s="87" t="s">
        <v>328</v>
      </c>
      <c r="K1627" s="87" t="s">
        <v>3672</v>
      </c>
      <c r="L1627" s="87" t="s">
        <v>4511</v>
      </c>
      <c r="M1627" s="56" t="s">
        <v>3711</v>
      </c>
      <c r="N1627" s="87" t="s">
        <v>35</v>
      </c>
      <c r="O1627" s="56" t="s">
        <v>6150</v>
      </c>
      <c r="P1627" s="87">
        <v>2014</v>
      </c>
      <c r="Q1627" s="87">
        <v>300177694</v>
      </c>
      <c r="R1627" s="87" t="s">
        <v>4359</v>
      </c>
    </row>
    <row r="1628" spans="1:18">
      <c r="A1628" s="87" t="s">
        <v>6214</v>
      </c>
      <c r="B1628" s="87" t="s">
        <v>498</v>
      </c>
      <c r="C1628" s="87" t="s">
        <v>6149</v>
      </c>
      <c r="D1628" s="150">
        <v>1856.4</v>
      </c>
      <c r="E1628" s="150">
        <v>-1135.27</v>
      </c>
      <c r="F1628" s="150">
        <v>721.13</v>
      </c>
      <c r="G1628" s="150">
        <v>-9.74</v>
      </c>
      <c r="H1628" s="151">
        <v>41883</v>
      </c>
      <c r="I1628" s="87">
        <v>0</v>
      </c>
      <c r="J1628" s="87" t="s">
        <v>328</v>
      </c>
      <c r="K1628" s="87" t="s">
        <v>3672</v>
      </c>
      <c r="L1628" s="87" t="s">
        <v>3930</v>
      </c>
      <c r="M1628" s="56" t="s">
        <v>3711</v>
      </c>
      <c r="N1628" s="87" t="s">
        <v>35</v>
      </c>
      <c r="O1628" s="56" t="s">
        <v>6150</v>
      </c>
      <c r="P1628" s="87">
        <v>2014</v>
      </c>
      <c r="Q1628" s="87">
        <v>300177694</v>
      </c>
      <c r="R1628" s="87" t="s">
        <v>4359</v>
      </c>
    </row>
    <row r="1629" spans="1:18">
      <c r="A1629" s="87" t="s">
        <v>6215</v>
      </c>
      <c r="B1629" s="87" t="s">
        <v>498</v>
      </c>
      <c r="C1629" s="87" t="s">
        <v>6149</v>
      </c>
      <c r="D1629" s="150">
        <v>1856.4</v>
      </c>
      <c r="E1629" s="150">
        <v>-1135.27</v>
      </c>
      <c r="F1629" s="150">
        <v>721.13</v>
      </c>
      <c r="G1629" s="150">
        <v>-9.74</v>
      </c>
      <c r="H1629" s="151">
        <v>41883</v>
      </c>
      <c r="I1629" s="87">
        <v>0</v>
      </c>
      <c r="J1629" s="87" t="s">
        <v>503</v>
      </c>
      <c r="K1629" s="87" t="s">
        <v>3672</v>
      </c>
      <c r="L1629" s="87" t="s">
        <v>5484</v>
      </c>
      <c r="M1629" s="56" t="s">
        <v>3711</v>
      </c>
      <c r="N1629" s="87" t="s">
        <v>34</v>
      </c>
      <c r="O1629" s="56" t="s">
        <v>6150</v>
      </c>
      <c r="P1629" s="87">
        <v>2014</v>
      </c>
      <c r="Q1629" s="87">
        <v>300177694</v>
      </c>
      <c r="R1629" s="87" t="s">
        <v>4359</v>
      </c>
    </row>
    <row r="1630" spans="1:18">
      <c r="A1630" s="87" t="s">
        <v>6216</v>
      </c>
      <c r="B1630" s="87" t="s">
        <v>498</v>
      </c>
      <c r="C1630" s="87" t="s">
        <v>6149</v>
      </c>
      <c r="D1630" s="150">
        <v>1856.4</v>
      </c>
      <c r="E1630" s="150">
        <v>-1135.27</v>
      </c>
      <c r="F1630" s="150">
        <v>721.13</v>
      </c>
      <c r="G1630" s="150">
        <v>-9.74</v>
      </c>
      <c r="H1630" s="151">
        <v>41883</v>
      </c>
      <c r="I1630" s="87">
        <v>0</v>
      </c>
      <c r="J1630" s="87" t="s">
        <v>503</v>
      </c>
      <c r="K1630" s="87" t="s">
        <v>3672</v>
      </c>
      <c r="L1630" s="87" t="s">
        <v>5477</v>
      </c>
      <c r="M1630" s="56" t="s">
        <v>3711</v>
      </c>
      <c r="N1630" s="87" t="s">
        <v>34</v>
      </c>
      <c r="O1630" s="56" t="s">
        <v>6150</v>
      </c>
      <c r="P1630" s="87">
        <v>0</v>
      </c>
      <c r="Q1630" s="87">
        <v>300177694</v>
      </c>
      <c r="R1630" s="87" t="s">
        <v>4359</v>
      </c>
    </row>
    <row r="1631" spans="1:18">
      <c r="A1631" s="87" t="s">
        <v>6217</v>
      </c>
      <c r="B1631" s="87" t="s">
        <v>498</v>
      </c>
      <c r="C1631" s="87" t="s">
        <v>6149</v>
      </c>
      <c r="D1631" s="150">
        <v>1856.4</v>
      </c>
      <c r="E1631" s="150">
        <v>-1135.27</v>
      </c>
      <c r="F1631" s="150">
        <v>721.13</v>
      </c>
      <c r="G1631" s="150">
        <v>-9.74</v>
      </c>
      <c r="H1631" s="151">
        <v>41883</v>
      </c>
      <c r="I1631" s="87">
        <v>0</v>
      </c>
      <c r="J1631" s="87" t="s">
        <v>307</v>
      </c>
      <c r="K1631" s="87" t="s">
        <v>3672</v>
      </c>
      <c r="L1631" s="87" t="s">
        <v>4489</v>
      </c>
      <c r="M1631" s="56" t="s">
        <v>3711</v>
      </c>
      <c r="N1631" s="87" t="s">
        <v>66</v>
      </c>
      <c r="O1631" s="56" t="s">
        <v>6150</v>
      </c>
      <c r="P1631" s="87">
        <v>2014</v>
      </c>
      <c r="Q1631" s="87">
        <v>300177694</v>
      </c>
      <c r="R1631" s="87" t="s">
        <v>4359</v>
      </c>
    </row>
    <row r="1632" spans="1:18">
      <c r="A1632" s="87" t="s">
        <v>6218</v>
      </c>
      <c r="B1632" s="87" t="s">
        <v>498</v>
      </c>
      <c r="C1632" s="87" t="s">
        <v>6149</v>
      </c>
      <c r="D1632" s="150">
        <v>1856.4</v>
      </c>
      <c r="E1632" s="150">
        <v>-1135.27</v>
      </c>
      <c r="F1632" s="150">
        <v>721.13</v>
      </c>
      <c r="G1632" s="150">
        <v>-9.74</v>
      </c>
      <c r="H1632" s="151">
        <v>41883</v>
      </c>
      <c r="I1632" s="87">
        <v>0</v>
      </c>
      <c r="J1632" s="87" t="s">
        <v>328</v>
      </c>
      <c r="K1632" s="87" t="s">
        <v>3672</v>
      </c>
      <c r="L1632" s="87" t="s">
        <v>3945</v>
      </c>
      <c r="M1632" s="56" t="s">
        <v>3711</v>
      </c>
      <c r="N1632" s="87" t="s">
        <v>35</v>
      </c>
      <c r="O1632" s="56" t="s">
        <v>6150</v>
      </c>
      <c r="P1632" s="87">
        <v>2014</v>
      </c>
      <c r="Q1632" s="87">
        <v>300177694</v>
      </c>
      <c r="R1632" s="87" t="s">
        <v>4359</v>
      </c>
    </row>
    <row r="1633" spans="1:18">
      <c r="A1633" s="87" t="s">
        <v>6219</v>
      </c>
      <c r="B1633" s="87" t="s">
        <v>498</v>
      </c>
      <c r="C1633" s="87" t="s">
        <v>6149</v>
      </c>
      <c r="D1633" s="150">
        <v>1856.4</v>
      </c>
      <c r="E1633" s="150">
        <v>-1135.27</v>
      </c>
      <c r="F1633" s="150">
        <v>721.13</v>
      </c>
      <c r="G1633" s="150">
        <v>-9.74</v>
      </c>
      <c r="H1633" s="151">
        <v>41883</v>
      </c>
      <c r="I1633" s="87">
        <v>0</v>
      </c>
      <c r="J1633" s="87" t="s">
        <v>328</v>
      </c>
      <c r="K1633" s="87" t="s">
        <v>3672</v>
      </c>
      <c r="L1633" s="87" t="s">
        <v>3945</v>
      </c>
      <c r="M1633" s="56" t="s">
        <v>3711</v>
      </c>
      <c r="N1633" s="87" t="s">
        <v>35</v>
      </c>
      <c r="O1633" s="56" t="s">
        <v>6150</v>
      </c>
      <c r="P1633" s="87">
        <v>2014</v>
      </c>
      <c r="Q1633" s="87">
        <v>300177694</v>
      </c>
      <c r="R1633" s="87" t="s">
        <v>4359</v>
      </c>
    </row>
    <row r="1634" spans="1:18">
      <c r="A1634" s="87" t="s">
        <v>6220</v>
      </c>
      <c r="B1634" s="87" t="s">
        <v>498</v>
      </c>
      <c r="C1634" s="87" t="s">
        <v>6149</v>
      </c>
      <c r="D1634" s="150">
        <v>1856.4</v>
      </c>
      <c r="E1634" s="150">
        <v>-1135.27</v>
      </c>
      <c r="F1634" s="150">
        <v>721.13</v>
      </c>
      <c r="G1634" s="150">
        <v>-9.74</v>
      </c>
      <c r="H1634" s="151">
        <v>41883</v>
      </c>
      <c r="I1634" s="87">
        <v>0</v>
      </c>
      <c r="J1634" s="87" t="s">
        <v>328</v>
      </c>
      <c r="K1634" s="87" t="s">
        <v>3672</v>
      </c>
      <c r="L1634" s="87" t="s">
        <v>3945</v>
      </c>
      <c r="M1634" s="56" t="s">
        <v>3711</v>
      </c>
      <c r="N1634" s="87" t="s">
        <v>35</v>
      </c>
      <c r="O1634" s="56" t="s">
        <v>6150</v>
      </c>
      <c r="P1634" s="87">
        <v>2014</v>
      </c>
      <c r="Q1634" s="87">
        <v>300177694</v>
      </c>
      <c r="R1634" s="87" t="s">
        <v>4359</v>
      </c>
    </row>
    <row r="1635" spans="1:18">
      <c r="A1635" s="87" t="s">
        <v>6221</v>
      </c>
      <c r="B1635" s="87" t="s">
        <v>498</v>
      </c>
      <c r="C1635" s="87" t="s">
        <v>6149</v>
      </c>
      <c r="D1635" s="150">
        <v>1856.4</v>
      </c>
      <c r="E1635" s="150">
        <v>-1135.27</v>
      </c>
      <c r="F1635" s="150">
        <v>721.13</v>
      </c>
      <c r="G1635" s="150">
        <v>-9.74</v>
      </c>
      <c r="H1635" s="151">
        <v>41883</v>
      </c>
      <c r="I1635" s="87">
        <v>0</v>
      </c>
      <c r="J1635" s="87" t="s">
        <v>307</v>
      </c>
      <c r="K1635" s="87" t="s">
        <v>3672</v>
      </c>
      <c r="L1635" s="87" t="s">
        <v>4489</v>
      </c>
      <c r="M1635" s="56" t="s">
        <v>3711</v>
      </c>
      <c r="N1635" s="87" t="s">
        <v>66</v>
      </c>
      <c r="O1635" s="56" t="s">
        <v>6150</v>
      </c>
      <c r="P1635" s="87">
        <v>2014</v>
      </c>
      <c r="Q1635" s="87">
        <v>300177694</v>
      </c>
      <c r="R1635" s="87" t="s">
        <v>4359</v>
      </c>
    </row>
    <row r="1636" spans="1:18">
      <c r="A1636" s="87" t="s">
        <v>6222</v>
      </c>
      <c r="B1636" s="87" t="s">
        <v>498</v>
      </c>
      <c r="C1636" s="87" t="s">
        <v>6149</v>
      </c>
      <c r="D1636" s="150">
        <v>1856.4</v>
      </c>
      <c r="E1636" s="150">
        <v>-1135.27</v>
      </c>
      <c r="F1636" s="150">
        <v>721.13</v>
      </c>
      <c r="G1636" s="150">
        <v>-9.74</v>
      </c>
      <c r="H1636" s="151">
        <v>41883</v>
      </c>
      <c r="I1636" s="87">
        <v>0</v>
      </c>
      <c r="J1636" s="87" t="s">
        <v>307</v>
      </c>
      <c r="K1636" s="87" t="s">
        <v>3672</v>
      </c>
      <c r="L1636" s="87" t="s">
        <v>4489</v>
      </c>
      <c r="M1636" s="56" t="s">
        <v>3711</v>
      </c>
      <c r="N1636" s="87" t="s">
        <v>66</v>
      </c>
      <c r="O1636" s="56" t="s">
        <v>6150</v>
      </c>
      <c r="P1636" s="87">
        <v>2014</v>
      </c>
      <c r="Q1636" s="87">
        <v>300177694</v>
      </c>
      <c r="R1636" s="87" t="s">
        <v>4359</v>
      </c>
    </row>
    <row r="1637" spans="1:18">
      <c r="A1637" s="87" t="s">
        <v>6223</v>
      </c>
      <c r="B1637" s="87" t="s">
        <v>498</v>
      </c>
      <c r="C1637" s="87" t="s">
        <v>6149</v>
      </c>
      <c r="D1637" s="150">
        <v>1856.4</v>
      </c>
      <c r="E1637" s="150">
        <v>-1135.27</v>
      </c>
      <c r="F1637" s="150">
        <v>721.13</v>
      </c>
      <c r="G1637" s="150">
        <v>-9.74</v>
      </c>
      <c r="H1637" s="151">
        <v>41883</v>
      </c>
      <c r="I1637" s="87">
        <v>0</v>
      </c>
      <c r="J1637" s="87" t="s">
        <v>307</v>
      </c>
      <c r="K1637" s="87" t="s">
        <v>3672</v>
      </c>
      <c r="L1637" s="87" t="s">
        <v>3690</v>
      </c>
      <c r="M1637" s="56" t="s">
        <v>3711</v>
      </c>
      <c r="N1637" s="87" t="s">
        <v>66</v>
      </c>
      <c r="O1637" s="56" t="s">
        <v>6150</v>
      </c>
      <c r="P1637" s="87">
        <v>2014</v>
      </c>
      <c r="Q1637" s="87">
        <v>300177694</v>
      </c>
      <c r="R1637" s="87" t="s">
        <v>4359</v>
      </c>
    </row>
    <row r="1638" spans="1:18">
      <c r="A1638" s="87" t="s">
        <v>6224</v>
      </c>
      <c r="B1638" s="87" t="s">
        <v>498</v>
      </c>
      <c r="C1638" s="87" t="s">
        <v>6149</v>
      </c>
      <c r="D1638" s="150">
        <v>1856.4</v>
      </c>
      <c r="E1638" s="150">
        <v>-1135.27</v>
      </c>
      <c r="F1638" s="150">
        <v>721.13</v>
      </c>
      <c r="G1638" s="150">
        <v>-9.74</v>
      </c>
      <c r="H1638" s="151">
        <v>41883</v>
      </c>
      <c r="I1638" s="87">
        <v>0</v>
      </c>
      <c r="J1638" s="87" t="s">
        <v>328</v>
      </c>
      <c r="K1638" s="87" t="s">
        <v>3672</v>
      </c>
      <c r="L1638" s="87" t="s">
        <v>3945</v>
      </c>
      <c r="M1638" s="56" t="s">
        <v>3711</v>
      </c>
      <c r="N1638" s="87" t="s">
        <v>35</v>
      </c>
      <c r="O1638" s="56" t="s">
        <v>6150</v>
      </c>
      <c r="P1638" s="87">
        <v>2014</v>
      </c>
      <c r="Q1638" s="87">
        <v>300177694</v>
      </c>
      <c r="R1638" s="87" t="s">
        <v>4359</v>
      </c>
    </row>
    <row r="1639" spans="1:18">
      <c r="A1639" s="87" t="s">
        <v>6225</v>
      </c>
      <c r="B1639" s="87" t="s">
        <v>498</v>
      </c>
      <c r="C1639" s="87" t="s">
        <v>6149</v>
      </c>
      <c r="D1639" s="150">
        <v>1856.4</v>
      </c>
      <c r="E1639" s="150">
        <v>-1135.27</v>
      </c>
      <c r="F1639" s="150">
        <v>721.13</v>
      </c>
      <c r="G1639" s="150">
        <v>-9.74</v>
      </c>
      <c r="H1639" s="151">
        <v>41883</v>
      </c>
      <c r="I1639" s="87">
        <v>0</v>
      </c>
      <c r="J1639" s="87" t="s">
        <v>328</v>
      </c>
      <c r="K1639" s="87" t="s">
        <v>3672</v>
      </c>
      <c r="L1639" s="87" t="s">
        <v>4027</v>
      </c>
      <c r="M1639" s="56" t="s">
        <v>3711</v>
      </c>
      <c r="N1639" s="87" t="s">
        <v>35</v>
      </c>
      <c r="O1639" s="56" t="s">
        <v>6150</v>
      </c>
      <c r="P1639" s="87">
        <v>2014</v>
      </c>
      <c r="Q1639" s="87">
        <v>300177694</v>
      </c>
      <c r="R1639" s="87" t="s">
        <v>4359</v>
      </c>
    </row>
    <row r="1640" spans="1:18">
      <c r="A1640" s="87" t="s">
        <v>6226</v>
      </c>
      <c r="B1640" s="87" t="s">
        <v>498</v>
      </c>
      <c r="C1640" s="87" t="s">
        <v>6149</v>
      </c>
      <c r="D1640" s="150">
        <v>1856.4</v>
      </c>
      <c r="E1640" s="150">
        <v>-1135.27</v>
      </c>
      <c r="F1640" s="150">
        <v>721.13</v>
      </c>
      <c r="G1640" s="150">
        <v>-9.74</v>
      </c>
      <c r="H1640" s="151">
        <v>41883</v>
      </c>
      <c r="I1640" s="87">
        <v>0</v>
      </c>
      <c r="J1640" s="87" t="s">
        <v>328</v>
      </c>
      <c r="K1640" s="87" t="s">
        <v>3672</v>
      </c>
      <c r="L1640" s="87" t="s">
        <v>3945</v>
      </c>
      <c r="M1640" s="56" t="s">
        <v>3711</v>
      </c>
      <c r="N1640" s="87" t="s">
        <v>35</v>
      </c>
      <c r="O1640" s="56" t="s">
        <v>6150</v>
      </c>
      <c r="P1640" s="87">
        <v>2014</v>
      </c>
      <c r="Q1640" s="87">
        <v>300177694</v>
      </c>
      <c r="R1640" s="87" t="s">
        <v>4359</v>
      </c>
    </row>
    <row r="1641" spans="1:18">
      <c r="A1641" s="87" t="s">
        <v>6227</v>
      </c>
      <c r="B1641" s="87" t="s">
        <v>498</v>
      </c>
      <c r="C1641" s="87" t="s">
        <v>6149</v>
      </c>
      <c r="D1641" s="150">
        <v>1856.4</v>
      </c>
      <c r="E1641" s="150">
        <v>-1135.27</v>
      </c>
      <c r="F1641" s="150">
        <v>721.13</v>
      </c>
      <c r="G1641" s="150">
        <v>-9.74</v>
      </c>
      <c r="H1641" s="151">
        <v>41883</v>
      </c>
      <c r="I1641" s="87">
        <v>0</v>
      </c>
      <c r="J1641" s="87" t="s">
        <v>328</v>
      </c>
      <c r="K1641" s="87" t="s">
        <v>3672</v>
      </c>
      <c r="L1641" s="87" t="s">
        <v>3945</v>
      </c>
      <c r="M1641" s="56" t="s">
        <v>3711</v>
      </c>
      <c r="N1641" s="87" t="s">
        <v>35</v>
      </c>
      <c r="O1641" s="56" t="s">
        <v>6150</v>
      </c>
      <c r="P1641" s="87">
        <v>2014</v>
      </c>
      <c r="Q1641" s="87">
        <v>300177694</v>
      </c>
      <c r="R1641" s="87" t="s">
        <v>4359</v>
      </c>
    </row>
    <row r="1642" spans="1:18">
      <c r="A1642" s="87" t="s">
        <v>6228</v>
      </c>
      <c r="B1642" s="87" t="s">
        <v>498</v>
      </c>
      <c r="C1642" s="87" t="s">
        <v>6149</v>
      </c>
      <c r="D1642" s="150">
        <v>1856.4</v>
      </c>
      <c r="E1642" s="150">
        <v>-1135.27</v>
      </c>
      <c r="F1642" s="150">
        <v>721.13</v>
      </c>
      <c r="G1642" s="150">
        <v>-9.74</v>
      </c>
      <c r="H1642" s="151">
        <v>41883</v>
      </c>
      <c r="I1642" s="87">
        <v>0</v>
      </c>
      <c r="J1642" s="87" t="s">
        <v>307</v>
      </c>
      <c r="K1642" s="87" t="s">
        <v>3672</v>
      </c>
      <c r="L1642" s="87" t="s">
        <v>3690</v>
      </c>
      <c r="M1642" s="56" t="s">
        <v>3711</v>
      </c>
      <c r="N1642" s="87" t="s">
        <v>66</v>
      </c>
      <c r="O1642" s="56" t="s">
        <v>6150</v>
      </c>
      <c r="P1642" s="87">
        <v>2014</v>
      </c>
      <c r="Q1642" s="87">
        <v>300177694</v>
      </c>
      <c r="R1642" s="87" t="s">
        <v>4359</v>
      </c>
    </row>
    <row r="1643" spans="1:18">
      <c r="A1643" s="87" t="s">
        <v>6229</v>
      </c>
      <c r="B1643" s="87" t="s">
        <v>498</v>
      </c>
      <c r="C1643" s="87" t="s">
        <v>6149</v>
      </c>
      <c r="D1643" s="150">
        <v>1856.4</v>
      </c>
      <c r="E1643" s="150">
        <v>-1135.27</v>
      </c>
      <c r="F1643" s="150">
        <v>721.13</v>
      </c>
      <c r="G1643" s="150">
        <v>-9.74</v>
      </c>
      <c r="H1643" s="151">
        <v>41883</v>
      </c>
      <c r="I1643" s="87">
        <v>0</v>
      </c>
      <c r="J1643" s="87" t="s">
        <v>307</v>
      </c>
      <c r="K1643" s="87" t="s">
        <v>3672</v>
      </c>
      <c r="L1643" s="87" t="s">
        <v>3690</v>
      </c>
      <c r="M1643" s="56" t="s">
        <v>3711</v>
      </c>
      <c r="N1643" s="87" t="s">
        <v>66</v>
      </c>
      <c r="O1643" s="56" t="s">
        <v>6150</v>
      </c>
      <c r="P1643" s="87">
        <v>2014</v>
      </c>
      <c r="Q1643" s="87">
        <v>300177694</v>
      </c>
      <c r="R1643" s="87" t="s">
        <v>4359</v>
      </c>
    </row>
    <row r="1644" spans="1:18">
      <c r="A1644" s="87" t="s">
        <v>6230</v>
      </c>
      <c r="B1644" s="87" t="s">
        <v>498</v>
      </c>
      <c r="C1644" s="87" t="s">
        <v>6149</v>
      </c>
      <c r="D1644" s="150">
        <v>1856.4</v>
      </c>
      <c r="E1644" s="150">
        <v>-1135.27</v>
      </c>
      <c r="F1644" s="150">
        <v>721.13</v>
      </c>
      <c r="G1644" s="150">
        <v>-9.74</v>
      </c>
      <c r="H1644" s="151">
        <v>41883</v>
      </c>
      <c r="I1644" s="87">
        <v>0</v>
      </c>
      <c r="J1644" s="87" t="s">
        <v>328</v>
      </c>
      <c r="K1644" s="87" t="s">
        <v>3672</v>
      </c>
      <c r="L1644" s="87" t="s">
        <v>3945</v>
      </c>
      <c r="M1644" s="56" t="s">
        <v>3711</v>
      </c>
      <c r="N1644" s="87" t="s">
        <v>35</v>
      </c>
      <c r="O1644" s="56" t="s">
        <v>6150</v>
      </c>
      <c r="P1644" s="87">
        <v>2014</v>
      </c>
      <c r="Q1644" s="87">
        <v>300177694</v>
      </c>
      <c r="R1644" s="87" t="s">
        <v>4359</v>
      </c>
    </row>
    <row r="1645" spans="1:18">
      <c r="A1645" s="87" t="s">
        <v>6231</v>
      </c>
      <c r="B1645" s="87" t="s">
        <v>498</v>
      </c>
      <c r="C1645" s="87" t="s">
        <v>6149</v>
      </c>
      <c r="D1645" s="150">
        <v>1856.4</v>
      </c>
      <c r="E1645" s="150">
        <v>-1135.27</v>
      </c>
      <c r="F1645" s="150">
        <v>721.13</v>
      </c>
      <c r="G1645" s="150">
        <v>-9.74</v>
      </c>
      <c r="H1645" s="151">
        <v>41883</v>
      </c>
      <c r="I1645" s="87">
        <v>0</v>
      </c>
      <c r="J1645" s="87" t="s">
        <v>307</v>
      </c>
      <c r="K1645" s="87" t="s">
        <v>3672</v>
      </c>
      <c r="L1645" s="87" t="s">
        <v>3690</v>
      </c>
      <c r="M1645" s="56" t="s">
        <v>3711</v>
      </c>
      <c r="N1645" s="87" t="s">
        <v>66</v>
      </c>
      <c r="O1645" s="56" t="s">
        <v>6150</v>
      </c>
      <c r="P1645" s="87">
        <v>2014</v>
      </c>
      <c r="Q1645" s="87">
        <v>300177694</v>
      </c>
      <c r="R1645" s="87" t="s">
        <v>4359</v>
      </c>
    </row>
    <row r="1646" spans="1:18">
      <c r="A1646" s="87" t="s">
        <v>6232</v>
      </c>
      <c r="B1646" s="87" t="s">
        <v>498</v>
      </c>
      <c r="C1646" s="87" t="s">
        <v>6149</v>
      </c>
      <c r="D1646" s="150">
        <v>1856.4</v>
      </c>
      <c r="E1646" s="150">
        <v>-1135.27</v>
      </c>
      <c r="F1646" s="150">
        <v>721.13</v>
      </c>
      <c r="G1646" s="150">
        <v>-9.74</v>
      </c>
      <c r="H1646" s="151">
        <v>41883</v>
      </c>
      <c r="I1646" s="87">
        <v>0</v>
      </c>
      <c r="J1646" s="87" t="s">
        <v>328</v>
      </c>
      <c r="K1646" s="87" t="s">
        <v>3672</v>
      </c>
      <c r="L1646" s="87" t="s">
        <v>3945</v>
      </c>
      <c r="M1646" s="56" t="s">
        <v>3711</v>
      </c>
      <c r="N1646" s="87" t="s">
        <v>35</v>
      </c>
      <c r="O1646" s="56" t="s">
        <v>6150</v>
      </c>
      <c r="P1646" s="87">
        <v>2014</v>
      </c>
      <c r="Q1646" s="87">
        <v>300177694</v>
      </c>
      <c r="R1646" s="87" t="s">
        <v>4359</v>
      </c>
    </row>
    <row r="1647" spans="1:18">
      <c r="A1647" s="87" t="s">
        <v>6233</v>
      </c>
      <c r="B1647" s="87" t="s">
        <v>498</v>
      </c>
      <c r="C1647" s="87" t="s">
        <v>6149</v>
      </c>
      <c r="D1647" s="150">
        <v>1856.4</v>
      </c>
      <c r="E1647" s="150">
        <v>-1135.27</v>
      </c>
      <c r="F1647" s="150">
        <v>721.13</v>
      </c>
      <c r="G1647" s="150">
        <v>-9.74</v>
      </c>
      <c r="H1647" s="151">
        <v>41883</v>
      </c>
      <c r="I1647" s="87">
        <v>0</v>
      </c>
      <c r="J1647" s="87" t="s">
        <v>328</v>
      </c>
      <c r="K1647" s="87" t="s">
        <v>3672</v>
      </c>
      <c r="L1647" s="87" t="s">
        <v>3945</v>
      </c>
      <c r="M1647" s="56" t="s">
        <v>3711</v>
      </c>
      <c r="N1647" s="87" t="s">
        <v>35</v>
      </c>
      <c r="O1647" s="56" t="s">
        <v>6150</v>
      </c>
      <c r="P1647" s="87">
        <v>2014</v>
      </c>
      <c r="Q1647" s="87">
        <v>300177694</v>
      </c>
      <c r="R1647" s="87" t="s">
        <v>4359</v>
      </c>
    </row>
    <row r="1648" spans="1:18">
      <c r="A1648" s="87" t="s">
        <v>6234</v>
      </c>
      <c r="B1648" s="87" t="s">
        <v>498</v>
      </c>
      <c r="C1648" s="87" t="s">
        <v>6149</v>
      </c>
      <c r="D1648" s="150">
        <v>1856.4</v>
      </c>
      <c r="E1648" s="150">
        <v>-1135.27</v>
      </c>
      <c r="F1648" s="150">
        <v>721.13</v>
      </c>
      <c r="G1648" s="150">
        <v>-9.74</v>
      </c>
      <c r="H1648" s="151">
        <v>41883</v>
      </c>
      <c r="I1648" s="87">
        <v>0</v>
      </c>
      <c r="J1648" s="87" t="s">
        <v>328</v>
      </c>
      <c r="K1648" s="87" t="s">
        <v>3672</v>
      </c>
      <c r="L1648" s="87" t="s">
        <v>3945</v>
      </c>
      <c r="M1648" s="56" t="s">
        <v>3711</v>
      </c>
      <c r="N1648" s="87" t="s">
        <v>35</v>
      </c>
      <c r="O1648" s="56" t="s">
        <v>6150</v>
      </c>
      <c r="P1648" s="87">
        <v>2014</v>
      </c>
      <c r="Q1648" s="87">
        <v>300177694</v>
      </c>
      <c r="R1648" s="87" t="s">
        <v>4359</v>
      </c>
    </row>
    <row r="1649" spans="1:18">
      <c r="A1649" s="87" t="s">
        <v>6235</v>
      </c>
      <c r="B1649" s="87" t="s">
        <v>498</v>
      </c>
      <c r="C1649" s="87" t="s">
        <v>6149</v>
      </c>
      <c r="D1649" s="150">
        <v>1856.4</v>
      </c>
      <c r="E1649" s="150">
        <v>-1135.27</v>
      </c>
      <c r="F1649" s="150">
        <v>721.13</v>
      </c>
      <c r="G1649" s="150">
        <v>-9.74</v>
      </c>
      <c r="H1649" s="151">
        <v>41883</v>
      </c>
      <c r="I1649" s="87">
        <v>0</v>
      </c>
      <c r="J1649" s="87" t="s">
        <v>307</v>
      </c>
      <c r="K1649" s="87" t="s">
        <v>3672</v>
      </c>
      <c r="L1649" s="87" t="s">
        <v>4489</v>
      </c>
      <c r="M1649" s="56" t="s">
        <v>3711</v>
      </c>
      <c r="N1649" s="87" t="s">
        <v>66</v>
      </c>
      <c r="O1649" s="56" t="s">
        <v>6150</v>
      </c>
      <c r="P1649" s="87">
        <v>2014</v>
      </c>
      <c r="Q1649" s="87">
        <v>300177694</v>
      </c>
      <c r="R1649" s="87" t="s">
        <v>4359</v>
      </c>
    </row>
    <row r="1650" spans="1:18">
      <c r="A1650" s="87" t="s">
        <v>6236</v>
      </c>
      <c r="B1650" s="87" t="s">
        <v>498</v>
      </c>
      <c r="C1650" s="87" t="s">
        <v>6149</v>
      </c>
      <c r="D1650" s="150">
        <v>1856.4</v>
      </c>
      <c r="E1650" s="150">
        <v>-1135.27</v>
      </c>
      <c r="F1650" s="150">
        <v>721.13</v>
      </c>
      <c r="G1650" s="150">
        <v>-9.74</v>
      </c>
      <c r="H1650" s="151">
        <v>41883</v>
      </c>
      <c r="I1650" s="87">
        <v>0</v>
      </c>
      <c r="J1650" s="87" t="s">
        <v>328</v>
      </c>
      <c r="K1650" s="87" t="s">
        <v>3672</v>
      </c>
      <c r="L1650" s="87" t="s">
        <v>3945</v>
      </c>
      <c r="M1650" s="56" t="s">
        <v>3711</v>
      </c>
      <c r="N1650" s="87" t="s">
        <v>35</v>
      </c>
      <c r="O1650" s="56" t="s">
        <v>6150</v>
      </c>
      <c r="P1650" s="87">
        <v>2014</v>
      </c>
      <c r="Q1650" s="87">
        <v>300177694</v>
      </c>
      <c r="R1650" s="87" t="s">
        <v>4359</v>
      </c>
    </row>
    <row r="1651" spans="1:18">
      <c r="A1651" s="87" t="s">
        <v>6237</v>
      </c>
      <c r="B1651" s="87" t="s">
        <v>498</v>
      </c>
      <c r="C1651" s="87" t="s">
        <v>6149</v>
      </c>
      <c r="D1651" s="150">
        <v>1856.4</v>
      </c>
      <c r="E1651" s="150">
        <v>-1135.27</v>
      </c>
      <c r="F1651" s="150">
        <v>721.13</v>
      </c>
      <c r="G1651" s="150">
        <v>-9.74</v>
      </c>
      <c r="H1651" s="151">
        <v>41883</v>
      </c>
      <c r="I1651" s="87">
        <v>0</v>
      </c>
      <c r="J1651" s="87" t="s">
        <v>1526</v>
      </c>
      <c r="K1651" s="87" t="s">
        <v>3672</v>
      </c>
      <c r="L1651" s="87" t="s">
        <v>4123</v>
      </c>
      <c r="M1651" s="56" t="s">
        <v>3711</v>
      </c>
      <c r="N1651" s="87" t="s">
        <v>160</v>
      </c>
      <c r="O1651" s="56" t="s">
        <v>6150</v>
      </c>
      <c r="P1651" s="87">
        <v>2014</v>
      </c>
      <c r="Q1651" s="87">
        <v>300177694</v>
      </c>
      <c r="R1651" s="87" t="s">
        <v>4359</v>
      </c>
    </row>
    <row r="1652" spans="1:18">
      <c r="A1652" s="87" t="s">
        <v>6238</v>
      </c>
      <c r="B1652" s="87" t="s">
        <v>498</v>
      </c>
      <c r="C1652" s="87" t="s">
        <v>6149</v>
      </c>
      <c r="D1652" s="150">
        <v>1856.4</v>
      </c>
      <c r="E1652" s="150">
        <v>-1135.27</v>
      </c>
      <c r="F1652" s="150">
        <v>721.13</v>
      </c>
      <c r="G1652" s="150">
        <v>-9.74</v>
      </c>
      <c r="H1652" s="151">
        <v>41883</v>
      </c>
      <c r="I1652" s="87">
        <v>0</v>
      </c>
      <c r="J1652" s="87" t="s">
        <v>328</v>
      </c>
      <c r="K1652" s="87" t="s">
        <v>3672</v>
      </c>
      <c r="L1652" s="87" t="s">
        <v>3930</v>
      </c>
      <c r="M1652" s="56" t="s">
        <v>3711</v>
      </c>
      <c r="N1652" s="87" t="s">
        <v>35</v>
      </c>
      <c r="O1652" s="56" t="s">
        <v>6150</v>
      </c>
      <c r="P1652" s="87">
        <v>2014</v>
      </c>
      <c r="Q1652" s="87">
        <v>300177694</v>
      </c>
      <c r="R1652" s="87" t="s">
        <v>4359</v>
      </c>
    </row>
    <row r="1653" spans="1:18">
      <c r="A1653" s="87" t="s">
        <v>1986</v>
      </c>
      <c r="B1653" s="87" t="s">
        <v>498</v>
      </c>
      <c r="C1653" s="87" t="s">
        <v>6149</v>
      </c>
      <c r="D1653" s="150">
        <v>1856.4</v>
      </c>
      <c r="E1653" s="150">
        <v>-1135.27</v>
      </c>
      <c r="F1653" s="150">
        <v>721.13</v>
      </c>
      <c r="G1653" s="150">
        <v>-9.74</v>
      </c>
      <c r="H1653" s="151">
        <v>41883</v>
      </c>
      <c r="I1653" s="87">
        <v>0</v>
      </c>
      <c r="J1653" s="87" t="s">
        <v>328</v>
      </c>
      <c r="K1653" s="87" t="s">
        <v>3672</v>
      </c>
      <c r="L1653" s="87" t="s">
        <v>3930</v>
      </c>
      <c r="M1653" s="56" t="s">
        <v>3711</v>
      </c>
      <c r="N1653" s="87" t="s">
        <v>35</v>
      </c>
      <c r="O1653" s="56" t="s">
        <v>6150</v>
      </c>
      <c r="P1653" s="87">
        <v>2014</v>
      </c>
      <c r="Q1653" s="87">
        <v>300177694</v>
      </c>
      <c r="R1653" s="87" t="s">
        <v>4359</v>
      </c>
    </row>
    <row r="1654" spans="1:18">
      <c r="A1654" s="87" t="s">
        <v>6239</v>
      </c>
      <c r="B1654" s="87" t="s">
        <v>498</v>
      </c>
      <c r="C1654" s="87" t="s">
        <v>6149</v>
      </c>
      <c r="D1654" s="150">
        <v>1856.4</v>
      </c>
      <c r="E1654" s="150">
        <v>-1135.27</v>
      </c>
      <c r="F1654" s="150">
        <v>721.13</v>
      </c>
      <c r="G1654" s="150">
        <v>-9.74</v>
      </c>
      <c r="H1654" s="151">
        <v>41883</v>
      </c>
      <c r="I1654" s="87">
        <v>0</v>
      </c>
      <c r="J1654" s="87" t="s">
        <v>328</v>
      </c>
      <c r="K1654" s="87" t="s">
        <v>3672</v>
      </c>
      <c r="L1654" s="87" t="s">
        <v>3945</v>
      </c>
      <c r="M1654" s="56" t="s">
        <v>3711</v>
      </c>
      <c r="N1654" s="87" t="s">
        <v>35</v>
      </c>
      <c r="O1654" s="56" t="s">
        <v>6150</v>
      </c>
      <c r="P1654" s="87">
        <v>2014</v>
      </c>
      <c r="Q1654" s="87">
        <v>300177694</v>
      </c>
      <c r="R1654" s="87" t="s">
        <v>4359</v>
      </c>
    </row>
    <row r="1655" spans="1:18">
      <c r="A1655" s="87" t="s">
        <v>998</v>
      </c>
      <c r="B1655" s="87" t="s">
        <v>419</v>
      </c>
      <c r="C1655" s="87" t="s">
        <v>6240</v>
      </c>
      <c r="D1655" s="150">
        <v>3840</v>
      </c>
      <c r="E1655" s="150">
        <v>-2352.19</v>
      </c>
      <c r="F1655" s="150">
        <v>1487.81</v>
      </c>
      <c r="G1655" s="150">
        <v>-20.11</v>
      </c>
      <c r="H1655" s="151">
        <v>41883</v>
      </c>
      <c r="I1655" s="87">
        <v>0</v>
      </c>
      <c r="J1655" s="87" t="s">
        <v>328</v>
      </c>
      <c r="K1655" s="87" t="s">
        <v>3672</v>
      </c>
      <c r="L1655" s="87" t="s">
        <v>4141</v>
      </c>
      <c r="M1655" s="56" t="s">
        <v>3700</v>
      </c>
      <c r="N1655" s="87" t="s">
        <v>35</v>
      </c>
      <c r="O1655" s="56" t="s">
        <v>5906</v>
      </c>
      <c r="P1655" s="87">
        <v>2014</v>
      </c>
      <c r="Q1655" s="87">
        <v>300177694</v>
      </c>
      <c r="R1655" s="87" t="s">
        <v>4359</v>
      </c>
    </row>
    <row r="1656" spans="1:18">
      <c r="A1656" s="87" t="s">
        <v>6241</v>
      </c>
      <c r="B1656" s="87" t="s">
        <v>419</v>
      </c>
      <c r="C1656" s="87" t="s">
        <v>6240</v>
      </c>
      <c r="D1656" s="150">
        <v>3840</v>
      </c>
      <c r="E1656" s="150">
        <v>-2352.19</v>
      </c>
      <c r="F1656" s="150">
        <v>1487.81</v>
      </c>
      <c r="G1656" s="150">
        <v>-20.11</v>
      </c>
      <c r="H1656" s="151">
        <v>41883</v>
      </c>
      <c r="I1656" s="87">
        <v>0</v>
      </c>
      <c r="J1656" s="87" t="s">
        <v>328</v>
      </c>
      <c r="K1656" s="87" t="s">
        <v>3672</v>
      </c>
      <c r="L1656" s="87" t="s">
        <v>4511</v>
      </c>
      <c r="M1656" s="56" t="s">
        <v>3700</v>
      </c>
      <c r="N1656" s="87" t="s">
        <v>35</v>
      </c>
      <c r="O1656" s="56" t="s">
        <v>5906</v>
      </c>
      <c r="P1656" s="87">
        <v>2014</v>
      </c>
      <c r="Q1656" s="87">
        <v>300177694</v>
      </c>
      <c r="R1656" s="87" t="s">
        <v>4359</v>
      </c>
    </row>
    <row r="1657" spans="1:18">
      <c r="A1657" s="87" t="s">
        <v>6242</v>
      </c>
      <c r="B1657" s="87" t="s">
        <v>419</v>
      </c>
      <c r="C1657" s="87" t="s">
        <v>6240</v>
      </c>
      <c r="D1657" s="150">
        <v>3840</v>
      </c>
      <c r="E1657" s="150">
        <v>-2352.19</v>
      </c>
      <c r="F1657" s="150">
        <v>1487.81</v>
      </c>
      <c r="G1657" s="150">
        <v>-20.11</v>
      </c>
      <c r="H1657" s="151">
        <v>41883</v>
      </c>
      <c r="I1657" s="87">
        <v>0</v>
      </c>
      <c r="J1657" s="87" t="s">
        <v>307</v>
      </c>
      <c r="K1657" s="87" t="s">
        <v>3672</v>
      </c>
      <c r="L1657" s="87" t="s">
        <v>3690</v>
      </c>
      <c r="M1657" s="56" t="s">
        <v>3700</v>
      </c>
      <c r="N1657" s="87" t="s">
        <v>66</v>
      </c>
      <c r="O1657" s="56" t="s">
        <v>5906</v>
      </c>
      <c r="P1657" s="87">
        <v>2014</v>
      </c>
      <c r="Q1657" s="87">
        <v>300177694</v>
      </c>
      <c r="R1657" s="87" t="s">
        <v>4359</v>
      </c>
    </row>
    <row r="1658" spans="1:18">
      <c r="A1658" s="87" t="s">
        <v>1107</v>
      </c>
      <c r="B1658" s="87" t="s">
        <v>419</v>
      </c>
      <c r="C1658" s="87" t="s">
        <v>6240</v>
      </c>
      <c r="D1658" s="150">
        <v>3840</v>
      </c>
      <c r="E1658" s="150">
        <v>-2352.19</v>
      </c>
      <c r="F1658" s="150">
        <v>1487.81</v>
      </c>
      <c r="G1658" s="150">
        <v>-20.11</v>
      </c>
      <c r="H1658" s="151">
        <v>41883</v>
      </c>
      <c r="I1658" s="87">
        <v>0</v>
      </c>
      <c r="J1658" s="87" t="s">
        <v>328</v>
      </c>
      <c r="K1658" s="87" t="s">
        <v>3672</v>
      </c>
      <c r="L1658" s="87" t="s">
        <v>4141</v>
      </c>
      <c r="M1658" s="56" t="s">
        <v>3700</v>
      </c>
      <c r="N1658" s="87" t="s">
        <v>35</v>
      </c>
      <c r="O1658" s="56" t="s">
        <v>5906</v>
      </c>
      <c r="P1658" s="87">
        <v>2014</v>
      </c>
      <c r="Q1658" s="87">
        <v>300177694</v>
      </c>
      <c r="R1658" s="87" t="s">
        <v>4359</v>
      </c>
    </row>
    <row r="1659" spans="1:18">
      <c r="A1659" s="87" t="s">
        <v>418</v>
      </c>
      <c r="B1659" s="87" t="s">
        <v>419</v>
      </c>
      <c r="C1659" s="87" t="s">
        <v>6240</v>
      </c>
      <c r="D1659" s="150">
        <v>3840</v>
      </c>
      <c r="E1659" s="150">
        <v>-2352.19</v>
      </c>
      <c r="F1659" s="150">
        <v>1487.81</v>
      </c>
      <c r="G1659" s="150">
        <v>-20.11</v>
      </c>
      <c r="H1659" s="151">
        <v>41883</v>
      </c>
      <c r="I1659" s="87">
        <v>0</v>
      </c>
      <c r="J1659" s="87" t="s">
        <v>328</v>
      </c>
      <c r="K1659" s="87" t="s">
        <v>3672</v>
      </c>
      <c r="L1659" s="87" t="s">
        <v>4141</v>
      </c>
      <c r="M1659" s="56" t="s">
        <v>3700</v>
      </c>
      <c r="N1659" s="87" t="s">
        <v>35</v>
      </c>
      <c r="O1659" s="56" t="s">
        <v>5906</v>
      </c>
      <c r="P1659" s="87">
        <v>2014</v>
      </c>
      <c r="Q1659" s="87">
        <v>300177694</v>
      </c>
      <c r="R1659" s="87" t="s">
        <v>4359</v>
      </c>
    </row>
    <row r="1660" spans="1:18">
      <c r="A1660" s="87" t="s">
        <v>1962</v>
      </c>
      <c r="B1660" s="87" t="s">
        <v>419</v>
      </c>
      <c r="C1660" s="87" t="s">
        <v>6240</v>
      </c>
      <c r="D1660" s="150">
        <v>3840</v>
      </c>
      <c r="E1660" s="150">
        <v>-2352.19</v>
      </c>
      <c r="F1660" s="150">
        <v>1487.81</v>
      </c>
      <c r="G1660" s="150">
        <v>-20.11</v>
      </c>
      <c r="H1660" s="151">
        <v>41883</v>
      </c>
      <c r="I1660" s="87">
        <v>0</v>
      </c>
      <c r="J1660" s="87" t="s">
        <v>328</v>
      </c>
      <c r="K1660" s="87" t="s">
        <v>3672</v>
      </c>
      <c r="L1660" s="87" t="s">
        <v>4141</v>
      </c>
      <c r="M1660" s="56" t="s">
        <v>3711</v>
      </c>
      <c r="N1660" s="87" t="s">
        <v>35</v>
      </c>
      <c r="O1660" s="56" t="s">
        <v>5906</v>
      </c>
      <c r="P1660" s="87">
        <v>2014</v>
      </c>
      <c r="Q1660" s="87">
        <v>300177694</v>
      </c>
      <c r="R1660" s="87" t="s">
        <v>4359</v>
      </c>
    </row>
    <row r="1661" spans="1:18">
      <c r="A1661" s="87" t="s">
        <v>6243</v>
      </c>
      <c r="B1661" s="87" t="s">
        <v>419</v>
      </c>
      <c r="C1661" s="87" t="s">
        <v>6240</v>
      </c>
      <c r="D1661" s="150">
        <v>3840</v>
      </c>
      <c r="E1661" s="150">
        <v>-2352.19</v>
      </c>
      <c r="F1661" s="150">
        <v>1487.81</v>
      </c>
      <c r="G1661" s="150">
        <v>-20.11</v>
      </c>
      <c r="H1661" s="151">
        <v>41883</v>
      </c>
      <c r="I1661" s="87">
        <v>0</v>
      </c>
      <c r="J1661" s="87" t="s">
        <v>328</v>
      </c>
      <c r="K1661" s="87" t="s">
        <v>3672</v>
      </c>
      <c r="L1661" s="87" t="s">
        <v>4141</v>
      </c>
      <c r="M1661" s="56" t="s">
        <v>3711</v>
      </c>
      <c r="N1661" s="87" t="s">
        <v>35</v>
      </c>
      <c r="O1661" s="56" t="s">
        <v>5906</v>
      </c>
      <c r="P1661" s="87">
        <v>2014</v>
      </c>
      <c r="Q1661" s="87">
        <v>300177694</v>
      </c>
      <c r="R1661" s="87" t="s">
        <v>4359</v>
      </c>
    </row>
    <row r="1662" spans="1:18">
      <c r="A1662" s="87" t="s">
        <v>1108</v>
      </c>
      <c r="B1662" s="87" t="s">
        <v>419</v>
      </c>
      <c r="C1662" s="87" t="s">
        <v>6240</v>
      </c>
      <c r="D1662" s="150">
        <v>3840</v>
      </c>
      <c r="E1662" s="150">
        <v>-2352.19</v>
      </c>
      <c r="F1662" s="150">
        <v>1487.81</v>
      </c>
      <c r="G1662" s="150">
        <v>-20.11</v>
      </c>
      <c r="H1662" s="151">
        <v>41883</v>
      </c>
      <c r="I1662" s="87">
        <v>0</v>
      </c>
      <c r="J1662" s="87" t="s">
        <v>328</v>
      </c>
      <c r="K1662" s="87" t="s">
        <v>3672</v>
      </c>
      <c r="L1662" s="87" t="s">
        <v>4141</v>
      </c>
      <c r="M1662" s="56" t="s">
        <v>3700</v>
      </c>
      <c r="N1662" s="87" t="s">
        <v>35</v>
      </c>
      <c r="O1662" s="56" t="s">
        <v>5906</v>
      </c>
      <c r="P1662" s="87">
        <v>2014</v>
      </c>
      <c r="Q1662" s="87">
        <v>300177694</v>
      </c>
      <c r="R1662" s="87" t="s">
        <v>4359</v>
      </c>
    </row>
    <row r="1663" spans="1:18">
      <c r="A1663" s="87" t="s">
        <v>6244</v>
      </c>
      <c r="B1663" s="87" t="s">
        <v>6245</v>
      </c>
      <c r="C1663" s="87" t="s">
        <v>6240</v>
      </c>
      <c r="D1663" s="150">
        <v>3840</v>
      </c>
      <c r="E1663" s="150">
        <v>-2352.19</v>
      </c>
      <c r="F1663" s="150">
        <v>1487.81</v>
      </c>
      <c r="G1663" s="150">
        <v>-20.11</v>
      </c>
      <c r="H1663" s="151">
        <v>41883</v>
      </c>
      <c r="I1663" s="87">
        <v>0</v>
      </c>
      <c r="J1663" s="87" t="s">
        <v>307</v>
      </c>
      <c r="K1663" s="87" t="s">
        <v>3672</v>
      </c>
      <c r="L1663" s="87" t="s">
        <v>3690</v>
      </c>
      <c r="M1663" s="56" t="s">
        <v>3700</v>
      </c>
      <c r="N1663" s="87" t="s">
        <v>66</v>
      </c>
      <c r="O1663" s="56" t="s">
        <v>5906</v>
      </c>
      <c r="P1663" s="87">
        <v>2014</v>
      </c>
      <c r="Q1663" s="87">
        <v>300177694</v>
      </c>
      <c r="R1663" s="87" t="s">
        <v>4359</v>
      </c>
    </row>
    <row r="1664" spans="1:18">
      <c r="A1664" s="87" t="s">
        <v>1069</v>
      </c>
      <c r="B1664" s="87" t="s">
        <v>419</v>
      </c>
      <c r="C1664" s="87" t="s">
        <v>6240</v>
      </c>
      <c r="D1664" s="150">
        <v>3840</v>
      </c>
      <c r="E1664" s="150">
        <v>-2385.85</v>
      </c>
      <c r="F1664" s="150">
        <v>1454.15</v>
      </c>
      <c r="G1664" s="150">
        <v>-19.649999999999999</v>
      </c>
      <c r="H1664" s="151">
        <v>41883</v>
      </c>
      <c r="I1664" s="87">
        <v>0</v>
      </c>
      <c r="J1664" s="87" t="s">
        <v>328</v>
      </c>
      <c r="K1664" s="87" t="s">
        <v>3672</v>
      </c>
      <c r="L1664" s="87" t="s">
        <v>4511</v>
      </c>
      <c r="M1664" s="56" t="s">
        <v>3700</v>
      </c>
      <c r="N1664" s="87" t="s">
        <v>35</v>
      </c>
      <c r="O1664" s="56" t="s">
        <v>5906</v>
      </c>
      <c r="P1664" s="87">
        <v>2014</v>
      </c>
      <c r="Q1664" s="87">
        <v>300177694</v>
      </c>
      <c r="R1664" s="87" t="s">
        <v>4359</v>
      </c>
    </row>
    <row r="1665" spans="1:18">
      <c r="A1665" s="87" t="s">
        <v>1756</v>
      </c>
      <c r="B1665" s="87" t="s">
        <v>419</v>
      </c>
      <c r="C1665" s="87" t="s">
        <v>6240</v>
      </c>
      <c r="D1665" s="150">
        <v>3840</v>
      </c>
      <c r="E1665" s="150">
        <v>-2352.19</v>
      </c>
      <c r="F1665" s="150">
        <v>1487.81</v>
      </c>
      <c r="G1665" s="150">
        <v>-20.11</v>
      </c>
      <c r="H1665" s="151">
        <v>41883</v>
      </c>
      <c r="I1665" s="87">
        <v>0</v>
      </c>
      <c r="J1665" s="87" t="s">
        <v>328</v>
      </c>
      <c r="K1665" s="87" t="s">
        <v>3672</v>
      </c>
      <c r="L1665" s="87" t="s">
        <v>4141</v>
      </c>
      <c r="M1665" s="56" t="s">
        <v>3700</v>
      </c>
      <c r="N1665" s="87" t="s">
        <v>35</v>
      </c>
      <c r="O1665" s="56" t="s">
        <v>5906</v>
      </c>
      <c r="P1665" s="87">
        <v>2014</v>
      </c>
      <c r="Q1665" s="87">
        <v>300177694</v>
      </c>
      <c r="R1665" s="87" t="s">
        <v>4359</v>
      </c>
    </row>
    <row r="1666" spans="1:18">
      <c r="A1666" s="87" t="s">
        <v>3349</v>
      </c>
      <c r="B1666" s="87" t="s">
        <v>419</v>
      </c>
      <c r="C1666" s="87" t="s">
        <v>6240</v>
      </c>
      <c r="D1666" s="150">
        <v>3840</v>
      </c>
      <c r="E1666" s="150">
        <v>-2352.19</v>
      </c>
      <c r="F1666" s="150">
        <v>1487.81</v>
      </c>
      <c r="G1666" s="150">
        <v>-20.11</v>
      </c>
      <c r="H1666" s="151">
        <v>41883</v>
      </c>
      <c r="I1666" s="87">
        <v>0</v>
      </c>
      <c r="J1666" s="87" t="s">
        <v>328</v>
      </c>
      <c r="K1666" s="87" t="s">
        <v>3672</v>
      </c>
      <c r="L1666" s="87" t="s">
        <v>4511</v>
      </c>
      <c r="M1666" s="56" t="s">
        <v>3700</v>
      </c>
      <c r="N1666" s="87" t="s">
        <v>35</v>
      </c>
      <c r="O1666" s="56" t="s">
        <v>5906</v>
      </c>
      <c r="P1666" s="87">
        <v>2014</v>
      </c>
      <c r="Q1666" s="87">
        <v>300177694</v>
      </c>
      <c r="R1666" s="87" t="s">
        <v>4359</v>
      </c>
    </row>
    <row r="1667" spans="1:18">
      <c r="A1667" s="87" t="s">
        <v>6246</v>
      </c>
      <c r="B1667" s="87" t="s">
        <v>419</v>
      </c>
      <c r="C1667" s="87" t="s">
        <v>6240</v>
      </c>
      <c r="D1667" s="150">
        <v>3840</v>
      </c>
      <c r="E1667" s="150">
        <v>-2352.19</v>
      </c>
      <c r="F1667" s="150">
        <v>1487.81</v>
      </c>
      <c r="G1667" s="150">
        <v>-20.11</v>
      </c>
      <c r="H1667" s="151">
        <v>41883</v>
      </c>
      <c r="I1667" s="87">
        <v>0</v>
      </c>
      <c r="J1667" s="87" t="s">
        <v>328</v>
      </c>
      <c r="K1667" s="87" t="s">
        <v>3672</v>
      </c>
      <c r="L1667" s="87" t="s">
        <v>3945</v>
      </c>
      <c r="M1667" s="56" t="s">
        <v>3700</v>
      </c>
      <c r="N1667" s="87" t="s">
        <v>35</v>
      </c>
      <c r="O1667" s="56" t="s">
        <v>5906</v>
      </c>
      <c r="P1667" s="87">
        <v>2014</v>
      </c>
      <c r="Q1667" s="87">
        <v>300177694</v>
      </c>
      <c r="R1667" s="87" t="s">
        <v>4359</v>
      </c>
    </row>
    <row r="1668" spans="1:18">
      <c r="A1668" s="87" t="s">
        <v>912</v>
      </c>
      <c r="B1668" s="87" t="s">
        <v>419</v>
      </c>
      <c r="C1668" s="87" t="s">
        <v>6240</v>
      </c>
      <c r="D1668" s="150">
        <v>3840</v>
      </c>
      <c r="E1668" s="150">
        <v>-2352.19</v>
      </c>
      <c r="F1668" s="150">
        <v>1487.81</v>
      </c>
      <c r="G1668" s="150">
        <v>-20.11</v>
      </c>
      <c r="H1668" s="151">
        <v>41883</v>
      </c>
      <c r="I1668" s="87">
        <v>0</v>
      </c>
      <c r="J1668" s="87" t="s">
        <v>328</v>
      </c>
      <c r="K1668" s="87" t="s">
        <v>3672</v>
      </c>
      <c r="L1668" s="87" t="s">
        <v>3930</v>
      </c>
      <c r="M1668" s="56" t="s">
        <v>3700</v>
      </c>
      <c r="N1668" s="87" t="s">
        <v>35</v>
      </c>
      <c r="O1668" s="56" t="s">
        <v>5906</v>
      </c>
      <c r="P1668" s="87">
        <v>2014</v>
      </c>
      <c r="Q1668" s="87">
        <v>300177694</v>
      </c>
      <c r="R1668" s="87" t="s">
        <v>4359</v>
      </c>
    </row>
    <row r="1669" spans="1:18">
      <c r="A1669" s="87" t="s">
        <v>682</v>
      </c>
      <c r="B1669" s="87" t="s">
        <v>419</v>
      </c>
      <c r="C1669" s="87" t="s">
        <v>6240</v>
      </c>
      <c r="D1669" s="150">
        <v>3840</v>
      </c>
      <c r="E1669" s="150">
        <v>-2352.19</v>
      </c>
      <c r="F1669" s="150">
        <v>1487.81</v>
      </c>
      <c r="G1669" s="150">
        <v>-20.11</v>
      </c>
      <c r="H1669" s="151">
        <v>41883</v>
      </c>
      <c r="I1669" s="87">
        <v>0</v>
      </c>
      <c r="J1669" s="87" t="s">
        <v>328</v>
      </c>
      <c r="K1669" s="87" t="s">
        <v>3672</v>
      </c>
      <c r="L1669" s="87" t="s">
        <v>4141</v>
      </c>
      <c r="M1669" s="56" t="s">
        <v>3700</v>
      </c>
      <c r="N1669" s="87" t="s">
        <v>35</v>
      </c>
      <c r="O1669" s="56" t="s">
        <v>5906</v>
      </c>
      <c r="P1669" s="87">
        <v>2014</v>
      </c>
      <c r="Q1669" s="87">
        <v>300177694</v>
      </c>
      <c r="R1669" s="87" t="s">
        <v>4359</v>
      </c>
    </row>
    <row r="1670" spans="1:18">
      <c r="A1670" s="87" t="s">
        <v>6247</v>
      </c>
      <c r="B1670" s="87" t="s">
        <v>419</v>
      </c>
      <c r="C1670" s="87" t="s">
        <v>6240</v>
      </c>
      <c r="D1670" s="150">
        <v>3840</v>
      </c>
      <c r="E1670" s="150">
        <v>-2352.19</v>
      </c>
      <c r="F1670" s="150">
        <v>1487.81</v>
      </c>
      <c r="G1670" s="150">
        <v>-20.11</v>
      </c>
      <c r="H1670" s="151">
        <v>41883</v>
      </c>
      <c r="I1670" s="87">
        <v>0</v>
      </c>
      <c r="J1670" s="87" t="s">
        <v>328</v>
      </c>
      <c r="K1670" s="87" t="s">
        <v>3672</v>
      </c>
      <c r="L1670" s="87" t="s">
        <v>4511</v>
      </c>
      <c r="M1670" s="56" t="s">
        <v>3700</v>
      </c>
      <c r="N1670" s="87" t="s">
        <v>35</v>
      </c>
      <c r="O1670" s="56" t="s">
        <v>5906</v>
      </c>
      <c r="P1670" s="87">
        <v>2014</v>
      </c>
      <c r="Q1670" s="87">
        <v>300177694</v>
      </c>
      <c r="R1670" s="87" t="s">
        <v>4359</v>
      </c>
    </row>
    <row r="1671" spans="1:18">
      <c r="A1671" s="87" t="s">
        <v>6248</v>
      </c>
      <c r="B1671" s="87" t="s">
        <v>419</v>
      </c>
      <c r="C1671" s="87" t="s">
        <v>6240</v>
      </c>
      <c r="D1671" s="150">
        <v>3840</v>
      </c>
      <c r="E1671" s="150">
        <v>-2352.19</v>
      </c>
      <c r="F1671" s="150">
        <v>1487.81</v>
      </c>
      <c r="G1671" s="150">
        <v>-20.11</v>
      </c>
      <c r="H1671" s="151">
        <v>41883</v>
      </c>
      <c r="I1671" s="87">
        <v>0</v>
      </c>
      <c r="J1671" s="87" t="s">
        <v>328</v>
      </c>
      <c r="K1671" s="87" t="s">
        <v>3672</v>
      </c>
      <c r="L1671" s="87" t="s">
        <v>4511</v>
      </c>
      <c r="M1671" s="56" t="s">
        <v>3700</v>
      </c>
      <c r="N1671" s="87" t="s">
        <v>35</v>
      </c>
      <c r="O1671" s="56" t="s">
        <v>5906</v>
      </c>
      <c r="P1671" s="87">
        <v>2014</v>
      </c>
      <c r="Q1671" s="87">
        <v>300177694</v>
      </c>
      <c r="R1671" s="87" t="s">
        <v>4359</v>
      </c>
    </row>
    <row r="1672" spans="1:18">
      <c r="A1672" s="87" t="s">
        <v>3432</v>
      </c>
      <c r="B1672" s="87" t="s">
        <v>419</v>
      </c>
      <c r="C1672" s="87" t="s">
        <v>6240</v>
      </c>
      <c r="D1672" s="150">
        <v>3840</v>
      </c>
      <c r="E1672" s="150">
        <v>-2352.19</v>
      </c>
      <c r="F1672" s="150">
        <v>1487.81</v>
      </c>
      <c r="G1672" s="150">
        <v>-20.11</v>
      </c>
      <c r="H1672" s="151">
        <v>41883</v>
      </c>
      <c r="I1672" s="87">
        <v>0</v>
      </c>
      <c r="J1672" s="87" t="s">
        <v>328</v>
      </c>
      <c r="K1672" s="87" t="s">
        <v>3672</v>
      </c>
      <c r="L1672" s="87" t="s">
        <v>3910</v>
      </c>
      <c r="M1672" s="56" t="s">
        <v>3700</v>
      </c>
      <c r="N1672" s="87" t="s">
        <v>35</v>
      </c>
      <c r="O1672" s="56" t="s">
        <v>5906</v>
      </c>
      <c r="P1672" s="87">
        <v>2014</v>
      </c>
      <c r="Q1672" s="87">
        <v>300177694</v>
      </c>
      <c r="R1672" s="87" t="s">
        <v>4359</v>
      </c>
    </row>
    <row r="1673" spans="1:18">
      <c r="A1673" s="87" t="s">
        <v>6249</v>
      </c>
      <c r="B1673" s="87" t="s">
        <v>6250</v>
      </c>
      <c r="C1673" s="87" t="s">
        <v>5447</v>
      </c>
      <c r="D1673" s="150">
        <v>5317.2</v>
      </c>
      <c r="E1673" s="150">
        <v>-3243.2</v>
      </c>
      <c r="F1673" s="150">
        <v>2074</v>
      </c>
      <c r="G1673" s="150">
        <v>-28.03</v>
      </c>
      <c r="H1673" s="151">
        <v>41883</v>
      </c>
      <c r="I1673" s="87">
        <v>0</v>
      </c>
      <c r="J1673" s="87" t="s">
        <v>328</v>
      </c>
      <c r="K1673" s="87" t="s">
        <v>3672</v>
      </c>
      <c r="L1673" s="87" t="s">
        <v>3945</v>
      </c>
      <c r="M1673" s="56" t="s">
        <v>3711</v>
      </c>
      <c r="N1673" s="87" t="s">
        <v>35</v>
      </c>
      <c r="O1673" s="56" t="s">
        <v>6150</v>
      </c>
      <c r="P1673" s="87">
        <v>2014</v>
      </c>
      <c r="Q1673" s="87">
        <v>300177694</v>
      </c>
      <c r="R1673" s="87" t="s">
        <v>4359</v>
      </c>
    </row>
    <row r="1674" spans="1:18">
      <c r="A1674" s="87" t="s">
        <v>6251</v>
      </c>
      <c r="B1674" s="87" t="s">
        <v>1569</v>
      </c>
      <c r="C1674" s="87" t="s">
        <v>5447</v>
      </c>
      <c r="D1674" s="150">
        <v>5317.2</v>
      </c>
      <c r="E1674" s="150">
        <v>-3243.2</v>
      </c>
      <c r="F1674" s="150">
        <v>2074</v>
      </c>
      <c r="G1674" s="150">
        <v>-28.03</v>
      </c>
      <c r="H1674" s="151">
        <v>41883</v>
      </c>
      <c r="I1674" s="87">
        <v>0</v>
      </c>
      <c r="J1674" s="87" t="s">
        <v>503</v>
      </c>
      <c r="K1674" s="87" t="s">
        <v>3672</v>
      </c>
      <c r="L1674" s="87" t="s">
        <v>4343</v>
      </c>
      <c r="M1674" s="56" t="s">
        <v>3711</v>
      </c>
      <c r="N1674" s="87" t="s">
        <v>34</v>
      </c>
      <c r="O1674" s="56" t="s">
        <v>6150</v>
      </c>
      <c r="P1674" s="87">
        <v>2014</v>
      </c>
      <c r="Q1674" s="87">
        <v>300177694</v>
      </c>
      <c r="R1674" s="87" t="s">
        <v>4359</v>
      </c>
    </row>
    <row r="1675" spans="1:18">
      <c r="A1675" s="87" t="s">
        <v>6252</v>
      </c>
      <c r="B1675" s="87" t="s">
        <v>1569</v>
      </c>
      <c r="C1675" s="87" t="s">
        <v>5447</v>
      </c>
      <c r="D1675" s="150">
        <v>5317.2</v>
      </c>
      <c r="E1675" s="150">
        <v>-3243.2</v>
      </c>
      <c r="F1675" s="150">
        <v>2074</v>
      </c>
      <c r="G1675" s="150">
        <v>-28.03</v>
      </c>
      <c r="H1675" s="151">
        <v>41883</v>
      </c>
      <c r="I1675" s="87">
        <v>0</v>
      </c>
      <c r="J1675" s="87" t="s">
        <v>503</v>
      </c>
      <c r="K1675" s="87" t="s">
        <v>3672</v>
      </c>
      <c r="L1675" s="87" t="s">
        <v>4343</v>
      </c>
      <c r="M1675" s="56" t="s">
        <v>3711</v>
      </c>
      <c r="N1675" s="87" t="s">
        <v>34</v>
      </c>
      <c r="O1675" s="56" t="s">
        <v>6150</v>
      </c>
      <c r="P1675" s="87">
        <v>2014</v>
      </c>
      <c r="Q1675" s="87">
        <v>300177694</v>
      </c>
      <c r="R1675" s="87" t="s">
        <v>4359</v>
      </c>
    </row>
    <row r="1676" spans="1:18">
      <c r="A1676" s="87" t="s">
        <v>6253</v>
      </c>
      <c r="B1676" s="87" t="s">
        <v>1569</v>
      </c>
      <c r="C1676" s="87" t="s">
        <v>5447</v>
      </c>
      <c r="D1676" s="150">
        <v>5317.2</v>
      </c>
      <c r="E1676" s="150">
        <v>-3243.2</v>
      </c>
      <c r="F1676" s="150">
        <v>2074</v>
      </c>
      <c r="G1676" s="150">
        <v>-28.03</v>
      </c>
      <c r="H1676" s="151">
        <v>41883</v>
      </c>
      <c r="I1676" s="87">
        <v>0</v>
      </c>
      <c r="J1676" s="87" t="s">
        <v>503</v>
      </c>
      <c r="K1676" s="87" t="s">
        <v>3672</v>
      </c>
      <c r="L1676" s="87" t="s">
        <v>4343</v>
      </c>
      <c r="M1676" s="56" t="s">
        <v>3711</v>
      </c>
      <c r="N1676" s="87" t="s">
        <v>34</v>
      </c>
      <c r="O1676" s="56" t="s">
        <v>6150</v>
      </c>
      <c r="P1676" s="87">
        <v>2014</v>
      </c>
      <c r="Q1676" s="87">
        <v>300177694</v>
      </c>
      <c r="R1676" s="87" t="s">
        <v>4359</v>
      </c>
    </row>
    <row r="1677" spans="1:18">
      <c r="A1677" s="87" t="s">
        <v>6254</v>
      </c>
      <c r="B1677" s="87" t="s">
        <v>1569</v>
      </c>
      <c r="C1677" s="87" t="s">
        <v>5447</v>
      </c>
      <c r="D1677" s="150">
        <v>5317.2</v>
      </c>
      <c r="E1677" s="150">
        <v>-3243.2</v>
      </c>
      <c r="F1677" s="150">
        <v>2074</v>
      </c>
      <c r="G1677" s="150">
        <v>-28.03</v>
      </c>
      <c r="H1677" s="151">
        <v>41883</v>
      </c>
      <c r="I1677" s="87">
        <v>0</v>
      </c>
      <c r="J1677" s="87" t="s">
        <v>503</v>
      </c>
      <c r="K1677" s="87" t="s">
        <v>3672</v>
      </c>
      <c r="L1677" s="87" t="s">
        <v>4343</v>
      </c>
      <c r="M1677" s="56" t="s">
        <v>3711</v>
      </c>
      <c r="N1677" s="87" t="s">
        <v>34</v>
      </c>
      <c r="O1677" s="56" t="s">
        <v>6150</v>
      </c>
      <c r="P1677" s="87">
        <v>2014</v>
      </c>
      <c r="Q1677" s="87">
        <v>300177694</v>
      </c>
      <c r="R1677" s="87" t="s">
        <v>4359</v>
      </c>
    </row>
    <row r="1678" spans="1:18">
      <c r="A1678" s="87" t="s">
        <v>6255</v>
      </c>
      <c r="B1678" s="87" t="s">
        <v>1569</v>
      </c>
      <c r="C1678" s="87" t="s">
        <v>5447</v>
      </c>
      <c r="D1678" s="150">
        <v>5317.2</v>
      </c>
      <c r="E1678" s="150">
        <v>-3243.2</v>
      </c>
      <c r="F1678" s="150">
        <v>2074</v>
      </c>
      <c r="G1678" s="150">
        <v>-28.03</v>
      </c>
      <c r="H1678" s="151">
        <v>41883</v>
      </c>
      <c r="I1678" s="87">
        <v>0</v>
      </c>
      <c r="J1678" s="87" t="s">
        <v>503</v>
      </c>
      <c r="K1678" s="87" t="s">
        <v>3672</v>
      </c>
      <c r="L1678" s="87" t="s">
        <v>4343</v>
      </c>
      <c r="M1678" s="56" t="s">
        <v>3711</v>
      </c>
      <c r="N1678" s="87" t="s">
        <v>34</v>
      </c>
      <c r="O1678" s="56" t="s">
        <v>6150</v>
      </c>
      <c r="P1678" s="87">
        <v>2014</v>
      </c>
      <c r="Q1678" s="87">
        <v>300177694</v>
      </c>
      <c r="R1678" s="87" t="s">
        <v>4359</v>
      </c>
    </row>
    <row r="1679" spans="1:18">
      <c r="A1679" s="87" t="s">
        <v>1571</v>
      </c>
      <c r="B1679" s="87" t="s">
        <v>1569</v>
      </c>
      <c r="C1679" s="87" t="s">
        <v>5447</v>
      </c>
      <c r="D1679" s="150">
        <v>5317.2</v>
      </c>
      <c r="E1679" s="150">
        <v>-3243.2</v>
      </c>
      <c r="F1679" s="150">
        <v>2074</v>
      </c>
      <c r="G1679" s="150">
        <v>-28.03</v>
      </c>
      <c r="H1679" s="151">
        <v>41883</v>
      </c>
      <c r="I1679" s="87">
        <v>0</v>
      </c>
      <c r="J1679" s="87" t="s">
        <v>503</v>
      </c>
      <c r="K1679" s="87" t="s">
        <v>3672</v>
      </c>
      <c r="L1679" s="87" t="s">
        <v>4343</v>
      </c>
      <c r="M1679" s="56" t="s">
        <v>3711</v>
      </c>
      <c r="N1679" s="87" t="s">
        <v>34</v>
      </c>
      <c r="O1679" s="56" t="s">
        <v>6150</v>
      </c>
      <c r="P1679" s="87">
        <v>2014</v>
      </c>
      <c r="Q1679" s="87">
        <v>300177694</v>
      </c>
      <c r="R1679" s="87" t="s">
        <v>4359</v>
      </c>
    </row>
    <row r="1680" spans="1:18">
      <c r="A1680" s="87" t="s">
        <v>6256</v>
      </c>
      <c r="B1680" s="87" t="s">
        <v>6257</v>
      </c>
      <c r="C1680" s="87" t="s">
        <v>5900</v>
      </c>
      <c r="D1680" s="150">
        <v>5007.6000000000004</v>
      </c>
      <c r="E1680" s="150">
        <v>-3059.72</v>
      </c>
      <c r="F1680" s="150">
        <v>1947.88</v>
      </c>
      <c r="G1680" s="150">
        <v>-26.32</v>
      </c>
      <c r="H1680" s="151">
        <v>41883</v>
      </c>
      <c r="I1680" s="87">
        <v>0</v>
      </c>
      <c r="J1680" s="87" t="s">
        <v>328</v>
      </c>
      <c r="K1680" s="87" t="s">
        <v>3672</v>
      </c>
      <c r="L1680" s="87" t="s">
        <v>4511</v>
      </c>
      <c r="M1680" s="56" t="s">
        <v>3711</v>
      </c>
      <c r="N1680" s="87" t="s">
        <v>35</v>
      </c>
      <c r="O1680" s="56" t="s">
        <v>5901</v>
      </c>
      <c r="P1680" s="87">
        <v>2014</v>
      </c>
      <c r="Q1680" s="87">
        <v>300177694</v>
      </c>
      <c r="R1680" s="87" t="s">
        <v>4359</v>
      </c>
    </row>
    <row r="1681" spans="1:18">
      <c r="A1681" s="87" t="s">
        <v>6258</v>
      </c>
      <c r="B1681" s="87" t="s">
        <v>6257</v>
      </c>
      <c r="C1681" s="87" t="s">
        <v>5900</v>
      </c>
      <c r="D1681" s="150">
        <v>5007.6000000000004</v>
      </c>
      <c r="E1681" s="150">
        <v>-3059.72</v>
      </c>
      <c r="F1681" s="150">
        <v>1947.88</v>
      </c>
      <c r="G1681" s="150">
        <v>-26.32</v>
      </c>
      <c r="H1681" s="151">
        <v>41883</v>
      </c>
      <c r="I1681" s="87">
        <v>0</v>
      </c>
      <c r="J1681" s="87" t="s">
        <v>328</v>
      </c>
      <c r="K1681" s="87" t="s">
        <v>3672</v>
      </c>
      <c r="L1681" s="87" t="s">
        <v>4511</v>
      </c>
      <c r="M1681" s="56" t="s">
        <v>3711</v>
      </c>
      <c r="N1681" s="87" t="s">
        <v>35</v>
      </c>
      <c r="O1681" s="56" t="s">
        <v>5901</v>
      </c>
      <c r="P1681" s="87">
        <v>2014</v>
      </c>
      <c r="Q1681" s="87">
        <v>300177694</v>
      </c>
      <c r="R1681" s="87" t="s">
        <v>4359</v>
      </c>
    </row>
    <row r="1682" spans="1:18">
      <c r="A1682" s="87" t="s">
        <v>6259</v>
      </c>
      <c r="B1682" s="87" t="s">
        <v>6257</v>
      </c>
      <c r="C1682" s="87" t="s">
        <v>5900</v>
      </c>
      <c r="D1682" s="150">
        <v>5007.6000000000004</v>
      </c>
      <c r="E1682" s="150">
        <v>-3059.72</v>
      </c>
      <c r="F1682" s="150">
        <v>1947.88</v>
      </c>
      <c r="G1682" s="150">
        <v>-26.32</v>
      </c>
      <c r="H1682" s="151">
        <v>41883</v>
      </c>
      <c r="I1682" s="87">
        <v>0</v>
      </c>
      <c r="J1682" s="87" t="s">
        <v>328</v>
      </c>
      <c r="K1682" s="87" t="s">
        <v>3672</v>
      </c>
      <c r="L1682" s="87" t="s">
        <v>4511</v>
      </c>
      <c r="M1682" s="56" t="s">
        <v>3711</v>
      </c>
      <c r="N1682" s="87" t="s">
        <v>35</v>
      </c>
      <c r="O1682" s="56" t="s">
        <v>5901</v>
      </c>
      <c r="P1682" s="87">
        <v>2014</v>
      </c>
      <c r="Q1682" s="87">
        <v>300177694</v>
      </c>
      <c r="R1682" s="87" t="s">
        <v>4359</v>
      </c>
    </row>
    <row r="1683" spans="1:18">
      <c r="A1683" s="87" t="s">
        <v>6260</v>
      </c>
      <c r="B1683" s="87" t="s">
        <v>6257</v>
      </c>
      <c r="C1683" s="87" t="s">
        <v>5900</v>
      </c>
      <c r="D1683" s="150">
        <v>5007.6000000000004</v>
      </c>
      <c r="E1683" s="150">
        <v>-3059.72</v>
      </c>
      <c r="F1683" s="150">
        <v>1947.88</v>
      </c>
      <c r="G1683" s="150">
        <v>-26.32</v>
      </c>
      <c r="H1683" s="151">
        <v>41883</v>
      </c>
      <c r="I1683" s="87">
        <v>0</v>
      </c>
      <c r="J1683" s="87" t="s">
        <v>328</v>
      </c>
      <c r="K1683" s="87" t="s">
        <v>3672</v>
      </c>
      <c r="L1683" s="87" t="s">
        <v>3930</v>
      </c>
      <c r="M1683" s="56" t="s">
        <v>3711</v>
      </c>
      <c r="N1683" s="87" t="s">
        <v>35</v>
      </c>
      <c r="O1683" s="56" t="s">
        <v>5901</v>
      </c>
      <c r="P1683" s="87">
        <v>2014</v>
      </c>
      <c r="Q1683" s="87">
        <v>300177694</v>
      </c>
      <c r="R1683" s="87" t="s">
        <v>4359</v>
      </c>
    </row>
    <row r="1684" spans="1:18">
      <c r="A1684" s="87" t="s">
        <v>6261</v>
      </c>
      <c r="B1684" s="87" t="s">
        <v>6257</v>
      </c>
      <c r="C1684" s="87" t="s">
        <v>5900</v>
      </c>
      <c r="D1684" s="150">
        <v>5007.6000000000004</v>
      </c>
      <c r="E1684" s="150">
        <v>-3059.72</v>
      </c>
      <c r="F1684" s="150">
        <v>1947.88</v>
      </c>
      <c r="G1684" s="150">
        <v>-26.32</v>
      </c>
      <c r="H1684" s="151">
        <v>41883</v>
      </c>
      <c r="I1684" s="87">
        <v>0</v>
      </c>
      <c r="J1684" s="87" t="s">
        <v>328</v>
      </c>
      <c r="K1684" s="87" t="s">
        <v>3672</v>
      </c>
      <c r="L1684" s="87" t="s">
        <v>3910</v>
      </c>
      <c r="M1684" s="56" t="s">
        <v>3711</v>
      </c>
      <c r="N1684" s="87" t="s">
        <v>35</v>
      </c>
      <c r="O1684" s="56" t="s">
        <v>5901</v>
      </c>
      <c r="P1684" s="87">
        <v>2014</v>
      </c>
      <c r="Q1684" s="87">
        <v>300177694</v>
      </c>
      <c r="R1684" s="87" t="s">
        <v>4359</v>
      </c>
    </row>
    <row r="1685" spans="1:18">
      <c r="A1685" s="87" t="s">
        <v>6262</v>
      </c>
      <c r="B1685" s="87" t="s">
        <v>6257</v>
      </c>
      <c r="C1685" s="87" t="s">
        <v>5900</v>
      </c>
      <c r="D1685" s="150">
        <v>5007.6000000000004</v>
      </c>
      <c r="E1685" s="150">
        <v>-3059.72</v>
      </c>
      <c r="F1685" s="150">
        <v>1947.88</v>
      </c>
      <c r="G1685" s="150">
        <v>-26.32</v>
      </c>
      <c r="H1685" s="151">
        <v>41883</v>
      </c>
      <c r="I1685" s="87">
        <v>0</v>
      </c>
      <c r="J1685" s="87" t="s">
        <v>328</v>
      </c>
      <c r="K1685" s="87" t="s">
        <v>3672</v>
      </c>
      <c r="L1685" s="87" t="s">
        <v>3930</v>
      </c>
      <c r="M1685" s="56" t="s">
        <v>3711</v>
      </c>
      <c r="N1685" s="87" t="s">
        <v>35</v>
      </c>
      <c r="O1685" s="56" t="s">
        <v>5901</v>
      </c>
      <c r="P1685" s="87">
        <v>2014</v>
      </c>
      <c r="Q1685" s="87">
        <v>300177694</v>
      </c>
      <c r="R1685" s="87" t="s">
        <v>4359</v>
      </c>
    </row>
    <row r="1686" spans="1:18">
      <c r="A1686" s="87" t="s">
        <v>6263</v>
      </c>
      <c r="B1686" s="87" t="s">
        <v>6257</v>
      </c>
      <c r="C1686" s="87" t="s">
        <v>5900</v>
      </c>
      <c r="D1686" s="150">
        <v>5007.6000000000004</v>
      </c>
      <c r="E1686" s="150">
        <v>-3059.72</v>
      </c>
      <c r="F1686" s="150">
        <v>1947.88</v>
      </c>
      <c r="G1686" s="150">
        <v>-26.32</v>
      </c>
      <c r="H1686" s="151">
        <v>41883</v>
      </c>
      <c r="I1686" s="87">
        <v>0</v>
      </c>
      <c r="J1686" s="87" t="s">
        <v>328</v>
      </c>
      <c r="K1686" s="87" t="s">
        <v>3672</v>
      </c>
      <c r="L1686" s="87" t="s">
        <v>3910</v>
      </c>
      <c r="M1686" s="56" t="s">
        <v>3711</v>
      </c>
      <c r="N1686" s="87" t="s">
        <v>35</v>
      </c>
      <c r="O1686" s="56" t="s">
        <v>5901</v>
      </c>
      <c r="P1686" s="87">
        <v>2014</v>
      </c>
      <c r="Q1686" s="87">
        <v>300177694</v>
      </c>
      <c r="R1686" s="87" t="s">
        <v>4359</v>
      </c>
    </row>
    <row r="1687" spans="1:18">
      <c r="A1687" s="87" t="s">
        <v>6264</v>
      </c>
      <c r="B1687" s="87" t="s">
        <v>6257</v>
      </c>
      <c r="C1687" s="87" t="s">
        <v>5900</v>
      </c>
      <c r="D1687" s="150">
        <v>5007.6000000000004</v>
      </c>
      <c r="E1687" s="150">
        <v>-3059.72</v>
      </c>
      <c r="F1687" s="150">
        <v>1947.88</v>
      </c>
      <c r="G1687" s="150">
        <v>-26.32</v>
      </c>
      <c r="H1687" s="151">
        <v>41883</v>
      </c>
      <c r="I1687" s="87">
        <v>0</v>
      </c>
      <c r="J1687" s="87" t="s">
        <v>328</v>
      </c>
      <c r="K1687" s="87" t="s">
        <v>3672</v>
      </c>
      <c r="L1687" s="87" t="s">
        <v>3910</v>
      </c>
      <c r="M1687" s="56" t="s">
        <v>3711</v>
      </c>
      <c r="N1687" s="87" t="s">
        <v>35</v>
      </c>
      <c r="O1687" s="56" t="s">
        <v>5901</v>
      </c>
      <c r="P1687" s="87">
        <v>2014</v>
      </c>
      <c r="Q1687" s="87">
        <v>300177694</v>
      </c>
      <c r="R1687" s="87" t="s">
        <v>4359</v>
      </c>
    </row>
    <row r="1688" spans="1:18">
      <c r="A1688" s="87" t="s">
        <v>6265</v>
      </c>
      <c r="B1688" s="87" t="s">
        <v>2141</v>
      </c>
      <c r="C1688" s="87" t="s">
        <v>5938</v>
      </c>
      <c r="D1688" s="150">
        <v>7290</v>
      </c>
      <c r="E1688" s="150">
        <v>-4456.17</v>
      </c>
      <c r="F1688" s="150">
        <v>2833.83</v>
      </c>
      <c r="G1688" s="150">
        <v>-38.29</v>
      </c>
      <c r="H1688" s="151">
        <v>41883</v>
      </c>
      <c r="I1688" s="87">
        <v>0</v>
      </c>
      <c r="J1688" s="87" t="s">
        <v>1128</v>
      </c>
      <c r="K1688" s="87" t="s">
        <v>3672</v>
      </c>
      <c r="L1688" s="87" t="s">
        <v>4478</v>
      </c>
      <c r="M1688" s="56" t="s">
        <v>3700</v>
      </c>
      <c r="N1688" s="87" t="s">
        <v>75</v>
      </c>
      <c r="O1688" s="56" t="s">
        <v>5901</v>
      </c>
      <c r="P1688" s="87">
        <v>2014</v>
      </c>
      <c r="Q1688" s="87">
        <v>300177694</v>
      </c>
      <c r="R1688" s="87" t="s">
        <v>4359</v>
      </c>
    </row>
    <row r="1689" spans="1:18">
      <c r="A1689" s="87" t="s">
        <v>6266</v>
      </c>
      <c r="B1689" s="87" t="s">
        <v>6267</v>
      </c>
      <c r="C1689" s="87" t="s">
        <v>6268</v>
      </c>
      <c r="D1689" s="150">
        <v>8059.5</v>
      </c>
      <c r="E1689" s="150">
        <v>-4912.75</v>
      </c>
      <c r="F1689" s="150">
        <v>3146.75</v>
      </c>
      <c r="G1689" s="150">
        <v>-42.52</v>
      </c>
      <c r="H1689" s="151">
        <v>41883</v>
      </c>
      <c r="I1689" s="87">
        <v>0</v>
      </c>
      <c r="J1689" s="87" t="s">
        <v>328</v>
      </c>
      <c r="K1689" s="87" t="s">
        <v>3672</v>
      </c>
      <c r="L1689" s="87" t="s">
        <v>4511</v>
      </c>
      <c r="M1689" s="56" t="s">
        <v>3700</v>
      </c>
      <c r="N1689" s="87" t="s">
        <v>35</v>
      </c>
      <c r="O1689" s="56" t="s">
        <v>6269</v>
      </c>
      <c r="P1689" s="87">
        <v>2014</v>
      </c>
      <c r="Q1689" s="87">
        <v>300177694</v>
      </c>
      <c r="R1689" s="87" t="s">
        <v>3694</v>
      </c>
    </row>
    <row r="1690" spans="1:18">
      <c r="A1690" s="87" t="s">
        <v>6270</v>
      </c>
      <c r="B1690" s="87" t="s">
        <v>6267</v>
      </c>
      <c r="C1690" s="87" t="s">
        <v>6268</v>
      </c>
      <c r="D1690" s="150">
        <v>8059.5</v>
      </c>
      <c r="E1690" s="150">
        <v>-4912.75</v>
      </c>
      <c r="F1690" s="150">
        <v>3146.75</v>
      </c>
      <c r="G1690" s="150">
        <v>-42.52</v>
      </c>
      <c r="H1690" s="151">
        <v>41883</v>
      </c>
      <c r="I1690" s="87">
        <v>0</v>
      </c>
      <c r="J1690" s="87" t="s">
        <v>328</v>
      </c>
      <c r="K1690" s="87" t="s">
        <v>3672</v>
      </c>
      <c r="L1690" s="87" t="s">
        <v>3930</v>
      </c>
      <c r="M1690" s="56" t="s">
        <v>3700</v>
      </c>
      <c r="N1690" s="87" t="s">
        <v>35</v>
      </c>
      <c r="O1690" s="56" t="s">
        <v>6269</v>
      </c>
      <c r="P1690" s="87">
        <v>2014</v>
      </c>
      <c r="Q1690" s="87">
        <v>300177694</v>
      </c>
      <c r="R1690" s="87" t="s">
        <v>3694</v>
      </c>
    </row>
    <row r="1691" spans="1:18">
      <c r="A1691" s="87" t="s">
        <v>6271</v>
      </c>
      <c r="B1691" s="87" t="s">
        <v>6272</v>
      </c>
      <c r="C1691" s="87" t="s">
        <v>6268</v>
      </c>
      <c r="D1691" s="150">
        <v>8059.5</v>
      </c>
      <c r="E1691" s="150">
        <v>-4912.75</v>
      </c>
      <c r="F1691" s="150">
        <v>3146.75</v>
      </c>
      <c r="G1691" s="150">
        <v>-42.52</v>
      </c>
      <c r="H1691" s="151">
        <v>41883</v>
      </c>
      <c r="I1691" s="87">
        <v>0</v>
      </c>
      <c r="J1691" s="87" t="s">
        <v>328</v>
      </c>
      <c r="K1691" s="87" t="s">
        <v>3672</v>
      </c>
      <c r="L1691" s="87" t="s">
        <v>3945</v>
      </c>
      <c r="M1691" s="56" t="s">
        <v>3700</v>
      </c>
      <c r="N1691" s="87" t="s">
        <v>35</v>
      </c>
      <c r="O1691" s="56" t="s">
        <v>6269</v>
      </c>
      <c r="P1691" s="87">
        <v>2014</v>
      </c>
      <c r="Q1691" s="87">
        <v>300177694</v>
      </c>
      <c r="R1691" s="87" t="s">
        <v>3694</v>
      </c>
    </row>
    <row r="1692" spans="1:18">
      <c r="A1692" s="87" t="s">
        <v>6273</v>
      </c>
      <c r="B1692" s="87" t="s">
        <v>6267</v>
      </c>
      <c r="C1692" s="87" t="s">
        <v>6268</v>
      </c>
      <c r="D1692" s="150">
        <v>8059.5</v>
      </c>
      <c r="E1692" s="150">
        <v>-4912.75</v>
      </c>
      <c r="F1692" s="150">
        <v>3146.75</v>
      </c>
      <c r="G1692" s="150">
        <v>-42.52</v>
      </c>
      <c r="H1692" s="151">
        <v>41883</v>
      </c>
      <c r="I1692" s="87">
        <v>0</v>
      </c>
      <c r="J1692" s="87" t="s">
        <v>328</v>
      </c>
      <c r="K1692" s="87" t="s">
        <v>3672</v>
      </c>
      <c r="L1692" s="87" t="s">
        <v>3910</v>
      </c>
      <c r="M1692" s="56" t="s">
        <v>3700</v>
      </c>
      <c r="N1692" s="87" t="s">
        <v>35</v>
      </c>
      <c r="O1692" s="56" t="s">
        <v>6269</v>
      </c>
      <c r="P1692" s="87">
        <v>2014</v>
      </c>
      <c r="Q1692" s="87">
        <v>300177694</v>
      </c>
      <c r="R1692" s="87" t="s">
        <v>3694</v>
      </c>
    </row>
    <row r="1693" spans="1:18">
      <c r="A1693" s="87" t="s">
        <v>2021</v>
      </c>
      <c r="B1693" s="87" t="s">
        <v>2022</v>
      </c>
      <c r="C1693" s="87" t="s">
        <v>3710</v>
      </c>
      <c r="D1693" s="150">
        <v>392000</v>
      </c>
      <c r="E1693" s="150">
        <v>-238925.05</v>
      </c>
      <c r="F1693" s="150">
        <v>153074.95000000001</v>
      </c>
      <c r="G1693" s="150">
        <v>-2068.58</v>
      </c>
      <c r="H1693" s="151">
        <v>41883</v>
      </c>
      <c r="I1693" s="87">
        <v>0</v>
      </c>
      <c r="J1693" s="87" t="s">
        <v>2091</v>
      </c>
      <c r="K1693" s="87" t="s">
        <v>3672</v>
      </c>
      <c r="L1693" s="87" t="s">
        <v>3703</v>
      </c>
      <c r="M1693" s="56" t="s">
        <v>3711</v>
      </c>
      <c r="N1693" s="87" t="s">
        <v>80</v>
      </c>
      <c r="O1693" s="56" t="s">
        <v>3701</v>
      </c>
      <c r="P1693" s="87">
        <v>2014</v>
      </c>
      <c r="Q1693" s="87">
        <v>300177694</v>
      </c>
      <c r="R1693" s="87" t="s">
        <v>3680</v>
      </c>
    </row>
    <row r="1694" spans="1:18">
      <c r="A1694" s="87" t="s">
        <v>6274</v>
      </c>
      <c r="B1694" s="87" t="s">
        <v>6275</v>
      </c>
      <c r="C1694" s="87" t="s">
        <v>5948</v>
      </c>
      <c r="D1694" s="150">
        <v>36150.6</v>
      </c>
      <c r="E1694" s="150">
        <v>-22047.41</v>
      </c>
      <c r="F1694" s="150">
        <v>14103.19</v>
      </c>
      <c r="G1694" s="150">
        <v>-190.58</v>
      </c>
      <c r="H1694" s="151">
        <v>41883</v>
      </c>
      <c r="I1694" s="87">
        <v>0</v>
      </c>
      <c r="J1694" s="87" t="s">
        <v>328</v>
      </c>
      <c r="K1694" s="87" t="s">
        <v>3672</v>
      </c>
      <c r="L1694" s="87" t="s">
        <v>4141</v>
      </c>
      <c r="M1694" s="56" t="s">
        <v>3700</v>
      </c>
      <c r="N1694" s="87" t="s">
        <v>35</v>
      </c>
      <c r="O1694" s="56" t="s">
        <v>5901</v>
      </c>
      <c r="P1694" s="87">
        <v>2014</v>
      </c>
      <c r="Q1694" s="87">
        <v>300177694</v>
      </c>
      <c r="R1694" s="87" t="s">
        <v>4359</v>
      </c>
    </row>
    <row r="1695" spans="1:18">
      <c r="A1695" s="87" t="s">
        <v>6276</v>
      </c>
      <c r="B1695" s="87" t="s">
        <v>6277</v>
      </c>
      <c r="C1695" s="87" t="s">
        <v>4905</v>
      </c>
      <c r="D1695" s="150">
        <v>2619.6</v>
      </c>
      <c r="E1695" s="150">
        <v>-1607.5</v>
      </c>
      <c r="F1695" s="150">
        <v>1012.1</v>
      </c>
      <c r="G1695" s="150">
        <v>-13.68</v>
      </c>
      <c r="H1695" s="151">
        <v>41883</v>
      </c>
      <c r="I1695" s="87">
        <v>0</v>
      </c>
      <c r="J1695" s="87" t="s">
        <v>604</v>
      </c>
      <c r="K1695" s="87" t="s">
        <v>3672</v>
      </c>
      <c r="L1695" s="87" t="s">
        <v>3954</v>
      </c>
      <c r="M1695" s="56" t="s">
        <v>3700</v>
      </c>
      <c r="N1695" s="87" t="s">
        <v>68</v>
      </c>
      <c r="O1695" s="56" t="s">
        <v>6278</v>
      </c>
      <c r="P1695" s="87">
        <v>2014</v>
      </c>
      <c r="Q1695" s="87">
        <v>300177694</v>
      </c>
      <c r="R1695" s="87" t="s">
        <v>3676</v>
      </c>
    </row>
    <row r="1696" spans="1:18">
      <c r="A1696" s="87" t="s">
        <v>6279</v>
      </c>
      <c r="B1696" s="87" t="s">
        <v>6280</v>
      </c>
      <c r="C1696" s="87" t="s">
        <v>6281</v>
      </c>
      <c r="D1696" s="150">
        <v>2774.4</v>
      </c>
      <c r="E1696" s="150">
        <v>-1699.06</v>
      </c>
      <c r="F1696" s="150">
        <v>1075.3399999999999</v>
      </c>
      <c r="G1696" s="150">
        <v>-14.53</v>
      </c>
      <c r="H1696" s="151">
        <v>41883</v>
      </c>
      <c r="I1696" s="87">
        <v>0</v>
      </c>
      <c r="J1696" s="87" t="s">
        <v>604</v>
      </c>
      <c r="K1696" s="87" t="s">
        <v>3672</v>
      </c>
      <c r="L1696" s="87" t="s">
        <v>3954</v>
      </c>
      <c r="M1696" s="56" t="s">
        <v>3700</v>
      </c>
      <c r="N1696" s="87" t="s">
        <v>68</v>
      </c>
      <c r="O1696" s="56" t="s">
        <v>242</v>
      </c>
      <c r="P1696" s="87">
        <v>2013</v>
      </c>
      <c r="Q1696" s="87">
        <v>300177694</v>
      </c>
      <c r="R1696" s="87" t="s">
        <v>3676</v>
      </c>
    </row>
    <row r="1697" spans="1:18">
      <c r="A1697" s="87" t="s">
        <v>6282</v>
      </c>
      <c r="B1697" s="87" t="s">
        <v>6018</v>
      </c>
      <c r="C1697" s="87" t="s">
        <v>6019</v>
      </c>
      <c r="D1697" s="150">
        <v>4788</v>
      </c>
      <c r="E1697" s="150">
        <v>-2969.45</v>
      </c>
      <c r="F1697" s="150">
        <v>1818.55</v>
      </c>
      <c r="G1697" s="150">
        <v>-24.57</v>
      </c>
      <c r="H1697" s="151">
        <v>41883</v>
      </c>
      <c r="I1697" s="87">
        <v>0</v>
      </c>
      <c r="J1697" s="87" t="s">
        <v>944</v>
      </c>
      <c r="K1697" s="87" t="s">
        <v>3672</v>
      </c>
      <c r="L1697" s="87" t="s">
        <v>3962</v>
      </c>
      <c r="M1697" s="56" t="s">
        <v>3700</v>
      </c>
      <c r="N1697" s="87" t="s">
        <v>27</v>
      </c>
      <c r="O1697" s="56" t="s">
        <v>6283</v>
      </c>
      <c r="P1697" s="87">
        <v>2014</v>
      </c>
      <c r="Q1697" s="87">
        <v>300177694</v>
      </c>
      <c r="R1697" s="87" t="s">
        <v>3676</v>
      </c>
    </row>
    <row r="1698" spans="1:18">
      <c r="A1698" s="87" t="s">
        <v>6284</v>
      </c>
      <c r="B1698" s="87" t="s">
        <v>6018</v>
      </c>
      <c r="C1698" s="87" t="s">
        <v>6019</v>
      </c>
      <c r="D1698" s="150">
        <v>4788</v>
      </c>
      <c r="E1698" s="150">
        <v>-2969.45</v>
      </c>
      <c r="F1698" s="150">
        <v>1818.55</v>
      </c>
      <c r="G1698" s="150">
        <v>-24.57</v>
      </c>
      <c r="H1698" s="151">
        <v>41883</v>
      </c>
      <c r="I1698" s="87">
        <v>0</v>
      </c>
      <c r="J1698" s="87" t="s">
        <v>944</v>
      </c>
      <c r="K1698" s="87" t="s">
        <v>3672</v>
      </c>
      <c r="L1698" s="87" t="s">
        <v>3962</v>
      </c>
      <c r="M1698" s="56" t="s">
        <v>3700</v>
      </c>
      <c r="N1698" s="87" t="s">
        <v>27</v>
      </c>
      <c r="O1698" s="56" t="s">
        <v>6283</v>
      </c>
      <c r="P1698" s="87">
        <v>2014</v>
      </c>
      <c r="Q1698" s="87">
        <v>300177694</v>
      </c>
      <c r="R1698" s="87" t="s">
        <v>3676</v>
      </c>
    </row>
    <row r="1699" spans="1:18">
      <c r="A1699" s="87" t="s">
        <v>6285</v>
      </c>
      <c r="B1699" s="87" t="s">
        <v>5858</v>
      </c>
      <c r="C1699" s="87" t="s">
        <v>6286</v>
      </c>
      <c r="D1699" s="150">
        <v>18684</v>
      </c>
      <c r="E1699" s="150">
        <v>-11395.42</v>
      </c>
      <c r="F1699" s="150">
        <v>7288.58</v>
      </c>
      <c r="G1699" s="150">
        <v>-98.49</v>
      </c>
      <c r="H1699" s="151">
        <v>41883</v>
      </c>
      <c r="I1699" s="87">
        <v>0</v>
      </c>
      <c r="J1699" s="87" t="s">
        <v>580</v>
      </c>
      <c r="K1699" s="87" t="s">
        <v>3672</v>
      </c>
      <c r="L1699" s="87" t="s">
        <v>4162</v>
      </c>
      <c r="M1699" s="56" t="s">
        <v>3700</v>
      </c>
      <c r="N1699" s="87" t="s">
        <v>36</v>
      </c>
      <c r="O1699" s="56" t="s">
        <v>6287</v>
      </c>
      <c r="P1699" s="87">
        <v>2014</v>
      </c>
      <c r="Q1699" s="87">
        <v>300177694</v>
      </c>
      <c r="R1699" s="87" t="s">
        <v>3676</v>
      </c>
    </row>
    <row r="1700" spans="1:18">
      <c r="A1700" s="87" t="s">
        <v>6288</v>
      </c>
      <c r="B1700" s="87" t="s">
        <v>6289</v>
      </c>
      <c r="C1700" s="87" t="s">
        <v>6290</v>
      </c>
      <c r="D1700" s="150">
        <v>8252.4</v>
      </c>
      <c r="E1700" s="150">
        <v>-5035.99</v>
      </c>
      <c r="F1700" s="150">
        <v>3216.41</v>
      </c>
      <c r="G1700" s="150">
        <v>-43.46</v>
      </c>
      <c r="H1700" s="151">
        <v>41883</v>
      </c>
      <c r="I1700" s="87">
        <v>0</v>
      </c>
      <c r="J1700" s="87" t="s">
        <v>944</v>
      </c>
      <c r="K1700" s="87" t="s">
        <v>3672</v>
      </c>
      <c r="L1700" s="87" t="s">
        <v>3962</v>
      </c>
      <c r="M1700" s="56" t="s">
        <v>3711</v>
      </c>
      <c r="N1700" s="87" t="s">
        <v>27</v>
      </c>
      <c r="O1700" s="56" t="s">
        <v>6291</v>
      </c>
      <c r="P1700" s="87">
        <v>2014</v>
      </c>
      <c r="Q1700" s="87">
        <v>300177694</v>
      </c>
      <c r="R1700" s="87" t="s">
        <v>3676</v>
      </c>
    </row>
    <row r="1701" spans="1:18">
      <c r="A1701" s="87" t="s">
        <v>6292</v>
      </c>
      <c r="B1701" s="87" t="s">
        <v>6293</v>
      </c>
      <c r="C1701" s="87" t="s">
        <v>6294</v>
      </c>
      <c r="D1701" s="150">
        <v>5091.43</v>
      </c>
      <c r="E1701" s="150">
        <v>-3107.86</v>
      </c>
      <c r="F1701" s="150">
        <v>1983.57</v>
      </c>
      <c r="G1701" s="150">
        <v>-26.8</v>
      </c>
      <c r="H1701" s="151">
        <v>41883</v>
      </c>
      <c r="I1701" s="87">
        <v>0</v>
      </c>
      <c r="J1701" s="87" t="s">
        <v>866</v>
      </c>
      <c r="K1701" s="87" t="s">
        <v>3672</v>
      </c>
      <c r="L1701" s="87" t="s">
        <v>4134</v>
      </c>
      <c r="M1701" s="56" t="s">
        <v>3700</v>
      </c>
      <c r="N1701" s="87" t="s">
        <v>124</v>
      </c>
      <c r="O1701" s="56" t="s">
        <v>6295</v>
      </c>
      <c r="P1701" s="87">
        <v>2014</v>
      </c>
      <c r="Q1701" s="87">
        <v>300177694</v>
      </c>
      <c r="R1701" s="87" t="s">
        <v>3680</v>
      </c>
    </row>
    <row r="1702" spans="1:18">
      <c r="A1702" s="87" t="s">
        <v>6296</v>
      </c>
      <c r="B1702" s="87" t="s">
        <v>1358</v>
      </c>
      <c r="C1702" s="87" t="s">
        <v>6297</v>
      </c>
      <c r="D1702" s="150">
        <v>5646</v>
      </c>
      <c r="E1702" s="150">
        <v>-3451.25</v>
      </c>
      <c r="F1702" s="150">
        <v>2194.75</v>
      </c>
      <c r="G1702" s="150">
        <v>-29.66</v>
      </c>
      <c r="H1702" s="151">
        <v>41883</v>
      </c>
      <c r="I1702" s="87">
        <v>0</v>
      </c>
      <c r="J1702" s="87" t="s">
        <v>604</v>
      </c>
      <c r="K1702" s="87" t="s">
        <v>3672</v>
      </c>
      <c r="L1702" s="87" t="s">
        <v>3954</v>
      </c>
      <c r="M1702" s="56" t="s">
        <v>3711</v>
      </c>
      <c r="N1702" s="87" t="s">
        <v>68</v>
      </c>
      <c r="O1702" s="56" t="s">
        <v>6291</v>
      </c>
      <c r="P1702" s="87">
        <v>2014</v>
      </c>
      <c r="Q1702" s="87">
        <v>300177694</v>
      </c>
      <c r="R1702" s="87" t="s">
        <v>4364</v>
      </c>
    </row>
    <row r="1703" spans="1:18">
      <c r="A1703" s="87" t="s">
        <v>6298</v>
      </c>
      <c r="B1703" s="87" t="s">
        <v>1358</v>
      </c>
      <c r="C1703" s="87" t="s">
        <v>6297</v>
      </c>
      <c r="D1703" s="150">
        <v>5646</v>
      </c>
      <c r="E1703" s="150">
        <v>-3451.25</v>
      </c>
      <c r="F1703" s="150">
        <v>2194.75</v>
      </c>
      <c r="G1703" s="150">
        <v>-29.66</v>
      </c>
      <c r="H1703" s="151">
        <v>41883</v>
      </c>
      <c r="I1703" s="87">
        <v>0</v>
      </c>
      <c r="J1703" s="87" t="s">
        <v>604</v>
      </c>
      <c r="K1703" s="87" t="s">
        <v>3672</v>
      </c>
      <c r="L1703" s="87" t="s">
        <v>3954</v>
      </c>
      <c r="M1703" s="56" t="s">
        <v>3711</v>
      </c>
      <c r="N1703" s="87" t="s">
        <v>68</v>
      </c>
      <c r="O1703" s="56" t="s">
        <v>6291</v>
      </c>
      <c r="P1703" s="87">
        <v>2014</v>
      </c>
      <c r="Q1703" s="87">
        <v>300177694</v>
      </c>
      <c r="R1703" s="87" t="s">
        <v>4364</v>
      </c>
    </row>
    <row r="1704" spans="1:18">
      <c r="A1704" s="87" t="s">
        <v>6299</v>
      </c>
      <c r="B1704" s="87" t="s">
        <v>1358</v>
      </c>
      <c r="C1704" s="87" t="s">
        <v>6297</v>
      </c>
      <c r="D1704" s="150">
        <v>5646</v>
      </c>
      <c r="E1704" s="150">
        <v>-3451.25</v>
      </c>
      <c r="F1704" s="150">
        <v>2194.75</v>
      </c>
      <c r="G1704" s="150">
        <v>-29.66</v>
      </c>
      <c r="H1704" s="151">
        <v>41883</v>
      </c>
      <c r="I1704" s="87">
        <v>0</v>
      </c>
      <c r="J1704" s="87" t="s">
        <v>604</v>
      </c>
      <c r="K1704" s="87" t="s">
        <v>3672</v>
      </c>
      <c r="L1704" s="87" t="s">
        <v>3954</v>
      </c>
      <c r="M1704" s="56" t="s">
        <v>3711</v>
      </c>
      <c r="N1704" s="87" t="s">
        <v>68</v>
      </c>
      <c r="O1704" s="56" t="s">
        <v>6291</v>
      </c>
      <c r="P1704" s="87">
        <v>2014</v>
      </c>
      <c r="Q1704" s="87">
        <v>300177694</v>
      </c>
      <c r="R1704" s="87" t="s">
        <v>4364</v>
      </c>
    </row>
    <row r="1705" spans="1:18">
      <c r="A1705" s="87" t="s">
        <v>6300</v>
      </c>
      <c r="B1705" s="87" t="s">
        <v>1358</v>
      </c>
      <c r="C1705" s="87" t="s">
        <v>6297</v>
      </c>
      <c r="D1705" s="150">
        <v>5646</v>
      </c>
      <c r="E1705" s="150">
        <v>-3501.05</v>
      </c>
      <c r="F1705" s="150">
        <v>2144.9499999999998</v>
      </c>
      <c r="G1705" s="150">
        <v>-28.99</v>
      </c>
      <c r="H1705" s="151">
        <v>41883</v>
      </c>
      <c r="I1705" s="87">
        <v>0</v>
      </c>
      <c r="J1705" s="87" t="s">
        <v>604</v>
      </c>
      <c r="K1705" s="87" t="s">
        <v>3672</v>
      </c>
      <c r="L1705" s="87" t="s">
        <v>3954</v>
      </c>
      <c r="M1705" s="56" t="s">
        <v>3711</v>
      </c>
      <c r="N1705" s="87" t="s">
        <v>68</v>
      </c>
      <c r="O1705" s="56" t="s">
        <v>6291</v>
      </c>
      <c r="P1705" s="87">
        <v>2014</v>
      </c>
      <c r="Q1705" s="87">
        <v>300177694</v>
      </c>
      <c r="R1705" s="87" t="s">
        <v>4364</v>
      </c>
    </row>
    <row r="1706" spans="1:18">
      <c r="A1706" s="87" t="s">
        <v>6301</v>
      </c>
      <c r="B1706" s="87" t="s">
        <v>1358</v>
      </c>
      <c r="C1706" s="87" t="s">
        <v>6297</v>
      </c>
      <c r="D1706" s="150">
        <v>5646</v>
      </c>
      <c r="E1706" s="150">
        <v>-3451.25</v>
      </c>
      <c r="F1706" s="150">
        <v>2194.75</v>
      </c>
      <c r="G1706" s="150">
        <v>-29.66</v>
      </c>
      <c r="H1706" s="151">
        <v>41883</v>
      </c>
      <c r="I1706" s="87">
        <v>0</v>
      </c>
      <c r="J1706" s="87" t="s">
        <v>604</v>
      </c>
      <c r="K1706" s="87" t="s">
        <v>3672</v>
      </c>
      <c r="L1706" s="87" t="s">
        <v>3954</v>
      </c>
      <c r="M1706" s="56" t="s">
        <v>3711</v>
      </c>
      <c r="N1706" s="87" t="s">
        <v>68</v>
      </c>
      <c r="O1706" s="56" t="s">
        <v>6291</v>
      </c>
      <c r="P1706" s="87">
        <v>2014</v>
      </c>
      <c r="Q1706" s="87">
        <v>300177694</v>
      </c>
      <c r="R1706" s="87" t="s">
        <v>4364</v>
      </c>
    </row>
    <row r="1707" spans="1:18">
      <c r="A1707" s="87" t="s">
        <v>6302</v>
      </c>
      <c r="B1707" s="87" t="s">
        <v>1358</v>
      </c>
      <c r="C1707" s="87" t="s">
        <v>6297</v>
      </c>
      <c r="D1707" s="150">
        <v>5646</v>
      </c>
      <c r="E1707" s="150">
        <v>-3451.25</v>
      </c>
      <c r="F1707" s="150">
        <v>2194.75</v>
      </c>
      <c r="G1707" s="150">
        <v>-29.66</v>
      </c>
      <c r="H1707" s="151">
        <v>41883</v>
      </c>
      <c r="I1707" s="87">
        <v>0</v>
      </c>
      <c r="J1707" s="87" t="s">
        <v>604</v>
      </c>
      <c r="K1707" s="87" t="s">
        <v>3672</v>
      </c>
      <c r="L1707" s="87" t="s">
        <v>3954</v>
      </c>
      <c r="M1707" s="56" t="s">
        <v>3711</v>
      </c>
      <c r="N1707" s="87" t="s">
        <v>68</v>
      </c>
      <c r="O1707" s="56" t="s">
        <v>6291</v>
      </c>
      <c r="P1707" s="87">
        <v>2014</v>
      </c>
      <c r="Q1707" s="87">
        <v>300177694</v>
      </c>
      <c r="R1707" s="87" t="s">
        <v>4364</v>
      </c>
    </row>
    <row r="1708" spans="1:18">
      <c r="A1708" s="87" t="s">
        <v>6303</v>
      </c>
      <c r="B1708" s="87" t="s">
        <v>1358</v>
      </c>
      <c r="C1708" s="87" t="s">
        <v>6297</v>
      </c>
      <c r="D1708" s="150">
        <v>5646</v>
      </c>
      <c r="E1708" s="150">
        <v>-3451.25</v>
      </c>
      <c r="F1708" s="150">
        <v>2194.75</v>
      </c>
      <c r="G1708" s="150">
        <v>-29.66</v>
      </c>
      <c r="H1708" s="151">
        <v>41883</v>
      </c>
      <c r="I1708" s="87">
        <v>0</v>
      </c>
      <c r="J1708" s="87" t="s">
        <v>604</v>
      </c>
      <c r="K1708" s="87" t="s">
        <v>3672</v>
      </c>
      <c r="L1708" s="87" t="s">
        <v>3954</v>
      </c>
      <c r="M1708" s="56" t="s">
        <v>3711</v>
      </c>
      <c r="N1708" s="87" t="s">
        <v>68</v>
      </c>
      <c r="O1708" s="56" t="s">
        <v>6291</v>
      </c>
      <c r="P1708" s="87">
        <v>2014</v>
      </c>
      <c r="Q1708" s="87">
        <v>300177694</v>
      </c>
      <c r="R1708" s="87" t="s">
        <v>4364</v>
      </c>
    </row>
    <row r="1709" spans="1:18">
      <c r="A1709" s="87" t="s">
        <v>6304</v>
      </c>
      <c r="B1709" s="87" t="s">
        <v>1358</v>
      </c>
      <c r="C1709" s="87" t="s">
        <v>6297</v>
      </c>
      <c r="D1709" s="150">
        <v>5646</v>
      </c>
      <c r="E1709" s="150">
        <v>-3451.25</v>
      </c>
      <c r="F1709" s="150">
        <v>2194.75</v>
      </c>
      <c r="G1709" s="150">
        <v>-29.66</v>
      </c>
      <c r="H1709" s="151">
        <v>41883</v>
      </c>
      <c r="I1709" s="87">
        <v>0</v>
      </c>
      <c r="J1709" s="87" t="s">
        <v>604</v>
      </c>
      <c r="K1709" s="87" t="s">
        <v>3672</v>
      </c>
      <c r="L1709" s="87" t="s">
        <v>3954</v>
      </c>
      <c r="M1709" s="56" t="s">
        <v>3711</v>
      </c>
      <c r="N1709" s="87" t="s">
        <v>68</v>
      </c>
      <c r="O1709" s="56" t="s">
        <v>6291</v>
      </c>
      <c r="P1709" s="87">
        <v>2014</v>
      </c>
      <c r="Q1709" s="87">
        <v>300177694</v>
      </c>
      <c r="R1709" s="87" t="s">
        <v>4364</v>
      </c>
    </row>
    <row r="1710" spans="1:18">
      <c r="A1710" s="87" t="s">
        <v>1357</v>
      </c>
      <c r="B1710" s="87" t="s">
        <v>1358</v>
      </c>
      <c r="C1710" s="87" t="s">
        <v>6297</v>
      </c>
      <c r="D1710" s="150">
        <v>5646</v>
      </c>
      <c r="E1710" s="150">
        <v>-3451.25</v>
      </c>
      <c r="F1710" s="150">
        <v>2194.75</v>
      </c>
      <c r="G1710" s="150">
        <v>-29.66</v>
      </c>
      <c r="H1710" s="151">
        <v>41883</v>
      </c>
      <c r="I1710" s="87">
        <v>0</v>
      </c>
      <c r="J1710" s="87" t="s">
        <v>604</v>
      </c>
      <c r="K1710" s="87" t="s">
        <v>3672</v>
      </c>
      <c r="L1710" s="87" t="s">
        <v>3954</v>
      </c>
      <c r="M1710" s="56" t="s">
        <v>3711</v>
      </c>
      <c r="N1710" s="87" t="s">
        <v>68</v>
      </c>
      <c r="O1710" s="56" t="s">
        <v>6291</v>
      </c>
      <c r="P1710" s="87">
        <v>2014</v>
      </c>
      <c r="Q1710" s="87">
        <v>300177694</v>
      </c>
      <c r="R1710" s="87" t="s">
        <v>4364</v>
      </c>
    </row>
    <row r="1711" spans="1:18">
      <c r="A1711" s="87" t="s">
        <v>6305</v>
      </c>
      <c r="B1711" s="87" t="s">
        <v>1358</v>
      </c>
      <c r="C1711" s="87" t="s">
        <v>6297</v>
      </c>
      <c r="D1711" s="150">
        <v>5646</v>
      </c>
      <c r="E1711" s="150">
        <v>-3451.25</v>
      </c>
      <c r="F1711" s="150">
        <v>2194.75</v>
      </c>
      <c r="G1711" s="150">
        <v>-29.66</v>
      </c>
      <c r="H1711" s="151">
        <v>41883</v>
      </c>
      <c r="I1711" s="87">
        <v>0</v>
      </c>
      <c r="J1711" s="87" t="s">
        <v>604</v>
      </c>
      <c r="K1711" s="87" t="s">
        <v>3672</v>
      </c>
      <c r="L1711" s="87" t="s">
        <v>3954</v>
      </c>
      <c r="M1711" s="56" t="s">
        <v>3711</v>
      </c>
      <c r="N1711" s="87" t="s">
        <v>68</v>
      </c>
      <c r="O1711" s="56" t="s">
        <v>6291</v>
      </c>
      <c r="P1711" s="87">
        <v>2014</v>
      </c>
      <c r="Q1711" s="87">
        <v>300177694</v>
      </c>
      <c r="R1711" s="87" t="s">
        <v>4364</v>
      </c>
    </row>
    <row r="1712" spans="1:18">
      <c r="A1712" s="87" t="s">
        <v>6306</v>
      </c>
      <c r="B1712" s="87" t="s">
        <v>1358</v>
      </c>
      <c r="C1712" s="87" t="s">
        <v>6297</v>
      </c>
      <c r="D1712" s="150">
        <v>5646</v>
      </c>
      <c r="E1712" s="150">
        <v>-3451.25</v>
      </c>
      <c r="F1712" s="150">
        <v>2194.75</v>
      </c>
      <c r="G1712" s="150">
        <v>-29.66</v>
      </c>
      <c r="H1712" s="151">
        <v>41883</v>
      </c>
      <c r="I1712" s="87">
        <v>0</v>
      </c>
      <c r="J1712" s="87" t="s">
        <v>604</v>
      </c>
      <c r="K1712" s="87" t="s">
        <v>3672</v>
      </c>
      <c r="L1712" s="87" t="s">
        <v>3954</v>
      </c>
      <c r="M1712" s="56" t="s">
        <v>3711</v>
      </c>
      <c r="N1712" s="87" t="s">
        <v>68</v>
      </c>
      <c r="O1712" s="56" t="s">
        <v>6291</v>
      </c>
      <c r="P1712" s="87">
        <v>2014</v>
      </c>
      <c r="Q1712" s="87">
        <v>300177694</v>
      </c>
      <c r="R1712" s="87" t="s">
        <v>4364</v>
      </c>
    </row>
    <row r="1713" spans="1:18">
      <c r="A1713" s="87" t="s">
        <v>6307</v>
      </c>
      <c r="B1713" s="87" t="s">
        <v>1358</v>
      </c>
      <c r="C1713" s="87" t="s">
        <v>6297</v>
      </c>
      <c r="D1713" s="150">
        <v>5646</v>
      </c>
      <c r="E1713" s="150">
        <v>-3451.25</v>
      </c>
      <c r="F1713" s="150">
        <v>2194.75</v>
      </c>
      <c r="G1713" s="150">
        <v>-29.66</v>
      </c>
      <c r="H1713" s="151">
        <v>41883</v>
      </c>
      <c r="I1713" s="87">
        <v>0</v>
      </c>
      <c r="J1713" s="87" t="s">
        <v>604</v>
      </c>
      <c r="K1713" s="87" t="s">
        <v>3672</v>
      </c>
      <c r="L1713" s="87" t="s">
        <v>3954</v>
      </c>
      <c r="M1713" s="56" t="s">
        <v>3711</v>
      </c>
      <c r="N1713" s="87" t="s">
        <v>68</v>
      </c>
      <c r="O1713" s="56" t="s">
        <v>6291</v>
      </c>
      <c r="P1713" s="87">
        <v>2014</v>
      </c>
      <c r="Q1713" s="87">
        <v>300177694</v>
      </c>
      <c r="R1713" s="87" t="s">
        <v>4364</v>
      </c>
    </row>
    <row r="1714" spans="1:18">
      <c r="A1714" s="87" t="s">
        <v>6308</v>
      </c>
      <c r="B1714" s="87" t="s">
        <v>1358</v>
      </c>
      <c r="C1714" s="87" t="s">
        <v>6297</v>
      </c>
      <c r="D1714" s="150">
        <v>5646</v>
      </c>
      <c r="E1714" s="150">
        <v>-3451.25</v>
      </c>
      <c r="F1714" s="150">
        <v>2194.75</v>
      </c>
      <c r="G1714" s="150">
        <v>-29.66</v>
      </c>
      <c r="H1714" s="151">
        <v>41883</v>
      </c>
      <c r="I1714" s="87">
        <v>0</v>
      </c>
      <c r="J1714" s="87" t="s">
        <v>328</v>
      </c>
      <c r="K1714" s="87" t="s">
        <v>3672</v>
      </c>
      <c r="L1714" s="87" t="s">
        <v>3945</v>
      </c>
      <c r="M1714" s="56" t="s">
        <v>3711</v>
      </c>
      <c r="N1714" s="87" t="s">
        <v>35</v>
      </c>
      <c r="O1714" s="56" t="s">
        <v>6309</v>
      </c>
      <c r="P1714" s="87">
        <v>2014</v>
      </c>
      <c r="Q1714" s="87">
        <v>300177694</v>
      </c>
      <c r="R1714" s="87" t="s">
        <v>4364</v>
      </c>
    </row>
    <row r="1715" spans="1:18">
      <c r="A1715" s="87" t="s">
        <v>6310</v>
      </c>
      <c r="B1715" s="87" t="s">
        <v>1358</v>
      </c>
      <c r="C1715" s="87" t="s">
        <v>6297</v>
      </c>
      <c r="D1715" s="150">
        <v>5646</v>
      </c>
      <c r="E1715" s="150">
        <v>-3451.25</v>
      </c>
      <c r="F1715" s="150">
        <v>2194.75</v>
      </c>
      <c r="G1715" s="150">
        <v>-29.66</v>
      </c>
      <c r="H1715" s="151">
        <v>41883</v>
      </c>
      <c r="I1715" s="87">
        <v>0</v>
      </c>
      <c r="J1715" s="87" t="s">
        <v>1128</v>
      </c>
      <c r="K1715" s="87" t="s">
        <v>3672</v>
      </c>
      <c r="L1715" s="87" t="s">
        <v>4478</v>
      </c>
      <c r="M1715" s="56" t="s">
        <v>3711</v>
      </c>
      <c r="N1715" s="87" t="s">
        <v>75</v>
      </c>
      <c r="O1715" s="56" t="s">
        <v>6291</v>
      </c>
      <c r="P1715" s="87">
        <v>2014</v>
      </c>
      <c r="Q1715" s="87">
        <v>300177694</v>
      </c>
      <c r="R1715" s="87" t="s">
        <v>4364</v>
      </c>
    </row>
    <row r="1716" spans="1:18">
      <c r="A1716" s="87" t="s">
        <v>6311</v>
      </c>
      <c r="B1716" s="87" t="s">
        <v>1358</v>
      </c>
      <c r="C1716" s="87" t="s">
        <v>6297</v>
      </c>
      <c r="D1716" s="150">
        <v>5646</v>
      </c>
      <c r="E1716" s="150">
        <v>-3451.25</v>
      </c>
      <c r="F1716" s="150">
        <v>2194.75</v>
      </c>
      <c r="G1716" s="150">
        <v>-29.66</v>
      </c>
      <c r="H1716" s="151">
        <v>41883</v>
      </c>
      <c r="I1716" s="87">
        <v>0</v>
      </c>
      <c r="J1716" s="87" t="s">
        <v>2091</v>
      </c>
      <c r="K1716" s="87" t="s">
        <v>3672</v>
      </c>
      <c r="L1716" s="87" t="s">
        <v>3703</v>
      </c>
      <c r="M1716" s="56" t="s">
        <v>3711</v>
      </c>
      <c r="N1716" s="87" t="s">
        <v>80</v>
      </c>
      <c r="O1716" s="56" t="s">
        <v>6291</v>
      </c>
      <c r="P1716" s="87">
        <v>2014</v>
      </c>
      <c r="Q1716" s="87">
        <v>300177694</v>
      </c>
      <c r="R1716" s="87" t="s">
        <v>4364</v>
      </c>
    </row>
    <row r="1717" spans="1:18">
      <c r="A1717" s="87" t="s">
        <v>6312</v>
      </c>
      <c r="B1717" s="87" t="s">
        <v>1358</v>
      </c>
      <c r="C1717" s="87" t="s">
        <v>6297</v>
      </c>
      <c r="D1717" s="150">
        <v>5646</v>
      </c>
      <c r="E1717" s="150">
        <v>-3451.25</v>
      </c>
      <c r="F1717" s="150">
        <v>2194.75</v>
      </c>
      <c r="G1717" s="150">
        <v>-29.66</v>
      </c>
      <c r="H1717" s="151">
        <v>41883</v>
      </c>
      <c r="I1717" s="87">
        <v>0</v>
      </c>
      <c r="J1717" s="87" t="s">
        <v>328</v>
      </c>
      <c r="K1717" s="87" t="s">
        <v>3672</v>
      </c>
      <c r="L1717" s="87" t="s">
        <v>3930</v>
      </c>
      <c r="M1717" s="56" t="s">
        <v>3711</v>
      </c>
      <c r="N1717" s="87" t="s">
        <v>35</v>
      </c>
      <c r="O1717" s="56" t="s">
        <v>6291</v>
      </c>
      <c r="P1717" s="87">
        <v>2014</v>
      </c>
      <c r="Q1717" s="87">
        <v>300177694</v>
      </c>
      <c r="R1717" s="87" t="s">
        <v>4364</v>
      </c>
    </row>
    <row r="1718" spans="1:18">
      <c r="A1718" s="87" t="s">
        <v>6313</v>
      </c>
      <c r="B1718" s="87" t="s">
        <v>1358</v>
      </c>
      <c r="C1718" s="87" t="s">
        <v>6297</v>
      </c>
      <c r="D1718" s="150">
        <v>5646</v>
      </c>
      <c r="E1718" s="150">
        <v>-3451.25</v>
      </c>
      <c r="F1718" s="150">
        <v>2194.75</v>
      </c>
      <c r="G1718" s="150">
        <v>-29.66</v>
      </c>
      <c r="H1718" s="151">
        <v>41883</v>
      </c>
      <c r="I1718" s="87">
        <v>0</v>
      </c>
      <c r="J1718" s="87" t="s">
        <v>328</v>
      </c>
      <c r="K1718" s="87" t="s">
        <v>3672</v>
      </c>
      <c r="L1718" s="87" t="s">
        <v>3930</v>
      </c>
      <c r="M1718" s="56" t="s">
        <v>3711</v>
      </c>
      <c r="N1718" s="87" t="s">
        <v>35</v>
      </c>
      <c r="O1718" s="56" t="s">
        <v>6309</v>
      </c>
      <c r="P1718" s="87">
        <v>2014</v>
      </c>
      <c r="Q1718" s="87">
        <v>300177694</v>
      </c>
      <c r="R1718" s="87" t="s">
        <v>4364</v>
      </c>
    </row>
    <row r="1719" spans="1:18">
      <c r="A1719" s="87" t="s">
        <v>1360</v>
      </c>
      <c r="B1719" s="87" t="s">
        <v>1358</v>
      </c>
      <c r="C1719" s="87" t="s">
        <v>6297</v>
      </c>
      <c r="D1719" s="150">
        <v>5646</v>
      </c>
      <c r="E1719" s="150">
        <v>-3451.25</v>
      </c>
      <c r="F1719" s="150">
        <v>2194.75</v>
      </c>
      <c r="G1719" s="150">
        <v>-29.66</v>
      </c>
      <c r="H1719" s="151">
        <v>41883</v>
      </c>
      <c r="I1719" s="87">
        <v>0</v>
      </c>
      <c r="J1719" s="87" t="s">
        <v>1128</v>
      </c>
      <c r="K1719" s="87" t="s">
        <v>3672</v>
      </c>
      <c r="L1719" s="87" t="s">
        <v>4478</v>
      </c>
      <c r="M1719" s="56" t="s">
        <v>3711</v>
      </c>
      <c r="N1719" s="87" t="s">
        <v>75</v>
      </c>
      <c r="O1719" s="56" t="s">
        <v>6291</v>
      </c>
      <c r="P1719" s="87">
        <v>2014</v>
      </c>
      <c r="Q1719" s="87">
        <v>300177694</v>
      </c>
      <c r="R1719" s="87" t="s">
        <v>4364</v>
      </c>
    </row>
    <row r="1720" spans="1:18">
      <c r="A1720" s="87" t="s">
        <v>6314</v>
      </c>
      <c r="B1720" s="87" t="s">
        <v>1358</v>
      </c>
      <c r="C1720" s="87" t="s">
        <v>6297</v>
      </c>
      <c r="D1720" s="150">
        <v>5646</v>
      </c>
      <c r="E1720" s="150">
        <v>-3451.25</v>
      </c>
      <c r="F1720" s="150">
        <v>2194.75</v>
      </c>
      <c r="G1720" s="150">
        <v>-29.66</v>
      </c>
      <c r="H1720" s="151">
        <v>41883</v>
      </c>
      <c r="I1720" s="87">
        <v>0</v>
      </c>
      <c r="J1720" s="87" t="s">
        <v>328</v>
      </c>
      <c r="K1720" s="87" t="s">
        <v>3672</v>
      </c>
      <c r="L1720" s="87" t="s">
        <v>4511</v>
      </c>
      <c r="M1720" s="56" t="s">
        <v>3711</v>
      </c>
      <c r="N1720" s="87" t="s">
        <v>35</v>
      </c>
      <c r="O1720" s="56" t="s">
        <v>6291</v>
      </c>
      <c r="P1720" s="87">
        <v>2014</v>
      </c>
      <c r="Q1720" s="87">
        <v>300177694</v>
      </c>
      <c r="R1720" s="87" t="s">
        <v>4364</v>
      </c>
    </row>
    <row r="1721" spans="1:18">
      <c r="A1721" s="87" t="s">
        <v>6315</v>
      </c>
      <c r="B1721" s="87" t="s">
        <v>1358</v>
      </c>
      <c r="C1721" s="87" t="s">
        <v>6297</v>
      </c>
      <c r="D1721" s="150">
        <v>5646</v>
      </c>
      <c r="E1721" s="150">
        <v>-3451.25</v>
      </c>
      <c r="F1721" s="150">
        <v>2194.75</v>
      </c>
      <c r="G1721" s="150">
        <v>-29.66</v>
      </c>
      <c r="H1721" s="151">
        <v>41883</v>
      </c>
      <c r="I1721" s="87">
        <v>0</v>
      </c>
      <c r="J1721" s="87" t="s">
        <v>328</v>
      </c>
      <c r="K1721" s="87" t="s">
        <v>3672</v>
      </c>
      <c r="L1721" s="87" t="s">
        <v>3910</v>
      </c>
      <c r="M1721" s="56" t="s">
        <v>3711</v>
      </c>
      <c r="N1721" s="87" t="s">
        <v>35</v>
      </c>
      <c r="O1721" s="56" t="s">
        <v>6291</v>
      </c>
      <c r="P1721" s="87">
        <v>2014</v>
      </c>
      <c r="Q1721" s="87">
        <v>300177694</v>
      </c>
      <c r="R1721" s="87" t="s">
        <v>4364</v>
      </c>
    </row>
    <row r="1722" spans="1:18">
      <c r="A1722" s="87" t="s">
        <v>6316</v>
      </c>
      <c r="B1722" s="87" t="s">
        <v>6317</v>
      </c>
      <c r="C1722" s="87" t="s">
        <v>6318</v>
      </c>
      <c r="D1722" s="150">
        <v>6768</v>
      </c>
      <c r="E1722" s="150">
        <v>-4142.38</v>
      </c>
      <c r="F1722" s="150">
        <v>2625.62</v>
      </c>
      <c r="G1722" s="150">
        <v>-35.479999999999997</v>
      </c>
      <c r="H1722" s="151">
        <v>41883</v>
      </c>
      <c r="I1722" s="87">
        <v>0</v>
      </c>
      <c r="J1722" s="87" t="s">
        <v>1128</v>
      </c>
      <c r="K1722" s="87" t="s">
        <v>3672</v>
      </c>
      <c r="L1722" s="87" t="s">
        <v>4478</v>
      </c>
      <c r="M1722" s="56" t="s">
        <v>3700</v>
      </c>
      <c r="N1722" s="87" t="s">
        <v>75</v>
      </c>
      <c r="O1722" s="56" t="s">
        <v>6291</v>
      </c>
      <c r="P1722" s="87">
        <v>2011</v>
      </c>
      <c r="Q1722" s="87">
        <v>300177694</v>
      </c>
      <c r="R1722" s="87" t="s">
        <v>4364</v>
      </c>
    </row>
    <row r="1723" spans="1:18">
      <c r="A1723" s="87" t="s">
        <v>6319</v>
      </c>
      <c r="B1723" s="87" t="s">
        <v>3257</v>
      </c>
      <c r="C1723" s="87" t="s">
        <v>6320</v>
      </c>
      <c r="D1723" s="150">
        <v>152577.60000000001</v>
      </c>
      <c r="E1723" s="150">
        <v>-93001.18</v>
      </c>
      <c r="F1723" s="150">
        <v>59576.42</v>
      </c>
      <c r="G1723" s="150">
        <v>-805.09</v>
      </c>
      <c r="H1723" s="151">
        <v>41883</v>
      </c>
      <c r="I1723" s="87">
        <v>0</v>
      </c>
      <c r="J1723" s="87" t="s">
        <v>2091</v>
      </c>
      <c r="K1723" s="87" t="s">
        <v>3672</v>
      </c>
      <c r="L1723" s="87" t="s">
        <v>3703</v>
      </c>
      <c r="M1723" s="56" t="s">
        <v>3700</v>
      </c>
      <c r="N1723" s="87" t="s">
        <v>80</v>
      </c>
      <c r="O1723" s="56" t="s">
        <v>6321</v>
      </c>
      <c r="P1723" s="87">
        <v>2014</v>
      </c>
      <c r="Q1723" s="87">
        <v>300177694</v>
      </c>
      <c r="R1723" s="87" t="s">
        <v>3780</v>
      </c>
    </row>
    <row r="1724" spans="1:18">
      <c r="A1724" s="87" t="s">
        <v>6322</v>
      </c>
      <c r="B1724" s="87" t="s">
        <v>6323</v>
      </c>
      <c r="C1724" s="87" t="s">
        <v>5802</v>
      </c>
      <c r="D1724" s="150">
        <v>5616</v>
      </c>
      <c r="E1724" s="150">
        <v>-3440.34</v>
      </c>
      <c r="F1724" s="150">
        <v>2175.66</v>
      </c>
      <c r="G1724" s="150">
        <v>-29.4</v>
      </c>
      <c r="H1724" s="151">
        <v>41883</v>
      </c>
      <c r="I1724" s="87">
        <v>0</v>
      </c>
      <c r="J1724" s="87" t="s">
        <v>328</v>
      </c>
      <c r="K1724" s="87" t="s">
        <v>3672</v>
      </c>
      <c r="L1724" s="87" t="s">
        <v>4027</v>
      </c>
      <c r="M1724" s="56" t="s">
        <v>3711</v>
      </c>
      <c r="N1724" s="87" t="s">
        <v>35</v>
      </c>
      <c r="O1724" s="56" t="s">
        <v>6324</v>
      </c>
      <c r="P1724" s="87">
        <v>2014</v>
      </c>
      <c r="Q1724" s="87">
        <v>300177694</v>
      </c>
      <c r="R1724" s="87" t="s">
        <v>4359</v>
      </c>
    </row>
    <row r="1725" spans="1:18">
      <c r="A1725" s="87" t="s">
        <v>6325</v>
      </c>
      <c r="B1725" s="87" t="s">
        <v>6323</v>
      </c>
      <c r="C1725" s="87" t="s">
        <v>5802</v>
      </c>
      <c r="D1725" s="150">
        <v>5616</v>
      </c>
      <c r="E1725" s="150">
        <v>-3440.34</v>
      </c>
      <c r="F1725" s="150">
        <v>2175.66</v>
      </c>
      <c r="G1725" s="150">
        <v>-29.4</v>
      </c>
      <c r="H1725" s="151">
        <v>41883</v>
      </c>
      <c r="I1725" s="87">
        <v>0</v>
      </c>
      <c r="J1725" s="87" t="s">
        <v>328</v>
      </c>
      <c r="K1725" s="87" t="s">
        <v>3672</v>
      </c>
      <c r="L1725" s="87" t="s">
        <v>4027</v>
      </c>
      <c r="M1725" s="56" t="s">
        <v>3711</v>
      </c>
      <c r="N1725" s="87" t="s">
        <v>35</v>
      </c>
      <c r="O1725" s="56" t="s">
        <v>6324</v>
      </c>
      <c r="P1725" s="87">
        <v>2014</v>
      </c>
      <c r="Q1725" s="87">
        <v>300177694</v>
      </c>
      <c r="R1725" s="87" t="s">
        <v>4359</v>
      </c>
    </row>
    <row r="1726" spans="1:18">
      <c r="A1726" s="87" t="s">
        <v>6326</v>
      </c>
      <c r="B1726" s="87" t="s">
        <v>6323</v>
      </c>
      <c r="C1726" s="87" t="s">
        <v>5802</v>
      </c>
      <c r="D1726" s="150">
        <v>5616</v>
      </c>
      <c r="E1726" s="150">
        <v>-3440.34</v>
      </c>
      <c r="F1726" s="150">
        <v>2175.66</v>
      </c>
      <c r="G1726" s="150">
        <v>-29.4</v>
      </c>
      <c r="H1726" s="151">
        <v>41883</v>
      </c>
      <c r="I1726" s="87">
        <v>0</v>
      </c>
      <c r="J1726" s="87" t="s">
        <v>328</v>
      </c>
      <c r="K1726" s="87" t="s">
        <v>3672</v>
      </c>
      <c r="L1726" s="87" t="s">
        <v>4027</v>
      </c>
      <c r="M1726" s="56" t="s">
        <v>3711</v>
      </c>
      <c r="N1726" s="87" t="s">
        <v>35</v>
      </c>
      <c r="O1726" s="56" t="s">
        <v>6324</v>
      </c>
      <c r="P1726" s="87">
        <v>2014</v>
      </c>
      <c r="Q1726" s="87">
        <v>300177694</v>
      </c>
      <c r="R1726" s="87" t="s">
        <v>4359</v>
      </c>
    </row>
    <row r="1727" spans="1:18">
      <c r="A1727" s="87" t="s">
        <v>6327</v>
      </c>
      <c r="B1727" s="87" t="s">
        <v>6323</v>
      </c>
      <c r="C1727" s="87" t="s">
        <v>5802</v>
      </c>
      <c r="D1727" s="150">
        <v>5616</v>
      </c>
      <c r="E1727" s="150">
        <v>-3440.34</v>
      </c>
      <c r="F1727" s="150">
        <v>2175.66</v>
      </c>
      <c r="G1727" s="150">
        <v>-29.4</v>
      </c>
      <c r="H1727" s="151">
        <v>41883</v>
      </c>
      <c r="I1727" s="87">
        <v>0</v>
      </c>
      <c r="J1727" s="87" t="s">
        <v>328</v>
      </c>
      <c r="K1727" s="87" t="s">
        <v>3672</v>
      </c>
      <c r="L1727" s="87" t="s">
        <v>4027</v>
      </c>
      <c r="M1727" s="56" t="s">
        <v>3711</v>
      </c>
      <c r="N1727" s="87" t="s">
        <v>35</v>
      </c>
      <c r="O1727" s="56" t="s">
        <v>6324</v>
      </c>
      <c r="P1727" s="87">
        <v>2014</v>
      </c>
      <c r="Q1727" s="87">
        <v>300177694</v>
      </c>
      <c r="R1727" s="87" t="s">
        <v>4359</v>
      </c>
    </row>
    <row r="1728" spans="1:18">
      <c r="A1728" s="87" t="s">
        <v>6328</v>
      </c>
      <c r="B1728" s="87" t="s">
        <v>6323</v>
      </c>
      <c r="C1728" s="87" t="s">
        <v>5802</v>
      </c>
      <c r="D1728" s="150">
        <v>5616</v>
      </c>
      <c r="E1728" s="150">
        <v>-3440.34</v>
      </c>
      <c r="F1728" s="150">
        <v>2175.66</v>
      </c>
      <c r="G1728" s="150">
        <v>-29.4</v>
      </c>
      <c r="H1728" s="151">
        <v>41883</v>
      </c>
      <c r="I1728" s="87">
        <v>0</v>
      </c>
      <c r="J1728" s="87" t="s">
        <v>328</v>
      </c>
      <c r="K1728" s="87" t="s">
        <v>3672</v>
      </c>
      <c r="L1728" s="87" t="s">
        <v>4027</v>
      </c>
      <c r="M1728" s="56" t="s">
        <v>3711</v>
      </c>
      <c r="N1728" s="87" t="s">
        <v>35</v>
      </c>
      <c r="O1728" s="56" t="s">
        <v>6324</v>
      </c>
      <c r="P1728" s="87">
        <v>2014</v>
      </c>
      <c r="Q1728" s="87">
        <v>300177694</v>
      </c>
      <c r="R1728" s="87" t="s">
        <v>4359</v>
      </c>
    </row>
    <row r="1729" spans="1:18">
      <c r="A1729" s="87" t="s">
        <v>6329</v>
      </c>
      <c r="B1729" s="87" t="s">
        <v>6323</v>
      </c>
      <c r="C1729" s="87" t="s">
        <v>5802</v>
      </c>
      <c r="D1729" s="150">
        <v>5616</v>
      </c>
      <c r="E1729" s="150">
        <v>-3440.34</v>
      </c>
      <c r="F1729" s="150">
        <v>2175.66</v>
      </c>
      <c r="G1729" s="150">
        <v>-29.4</v>
      </c>
      <c r="H1729" s="151">
        <v>41883</v>
      </c>
      <c r="I1729" s="87">
        <v>0</v>
      </c>
      <c r="J1729" s="87" t="s">
        <v>328</v>
      </c>
      <c r="K1729" s="87" t="s">
        <v>3672</v>
      </c>
      <c r="L1729" s="87" t="s">
        <v>4027</v>
      </c>
      <c r="M1729" s="56" t="s">
        <v>3711</v>
      </c>
      <c r="N1729" s="87" t="s">
        <v>35</v>
      </c>
      <c r="O1729" s="56" t="s">
        <v>6324</v>
      </c>
      <c r="P1729" s="87">
        <v>2014</v>
      </c>
      <c r="Q1729" s="87">
        <v>300177694</v>
      </c>
      <c r="R1729" s="87" t="s">
        <v>4359</v>
      </c>
    </row>
    <row r="1730" spans="1:18">
      <c r="A1730" s="87" t="s">
        <v>6330</v>
      </c>
      <c r="B1730" s="87" t="s">
        <v>6331</v>
      </c>
      <c r="C1730" s="87" t="s">
        <v>4987</v>
      </c>
      <c r="D1730" s="150">
        <v>56257.58</v>
      </c>
      <c r="E1730" s="150">
        <v>-27466.37</v>
      </c>
      <c r="F1730" s="150">
        <v>28791.21</v>
      </c>
      <c r="G1730" s="150">
        <v>-389.07</v>
      </c>
      <c r="H1730" s="151">
        <v>41883</v>
      </c>
      <c r="I1730" s="87">
        <v>0</v>
      </c>
      <c r="J1730" s="87" t="s">
        <v>944</v>
      </c>
      <c r="K1730" s="87" t="s">
        <v>3672</v>
      </c>
      <c r="L1730" s="87" t="s">
        <v>3962</v>
      </c>
      <c r="M1730" s="56" t="s">
        <v>3711</v>
      </c>
      <c r="N1730" s="87" t="s">
        <v>27</v>
      </c>
      <c r="O1730" s="56" t="s">
        <v>6332</v>
      </c>
      <c r="P1730" s="87">
        <v>2014</v>
      </c>
      <c r="Q1730" s="87">
        <v>300177694</v>
      </c>
      <c r="R1730" s="87" t="s">
        <v>3680</v>
      </c>
    </row>
    <row r="1731" spans="1:18">
      <c r="A1731" s="87" t="s">
        <v>6333</v>
      </c>
      <c r="B1731" s="87" t="s">
        <v>6323</v>
      </c>
      <c r="C1731" s="87" t="s">
        <v>5802</v>
      </c>
      <c r="D1731" s="150">
        <v>5616</v>
      </c>
      <c r="E1731" s="150">
        <v>-3440.34</v>
      </c>
      <c r="F1731" s="150">
        <v>2175.66</v>
      </c>
      <c r="G1731" s="150">
        <v>-29.4</v>
      </c>
      <c r="H1731" s="151">
        <v>41883</v>
      </c>
      <c r="I1731" s="87">
        <v>0</v>
      </c>
      <c r="J1731" s="87" t="s">
        <v>328</v>
      </c>
      <c r="K1731" s="87" t="s">
        <v>3672</v>
      </c>
      <c r="L1731" s="87" t="s">
        <v>3910</v>
      </c>
      <c r="M1731" s="56" t="s">
        <v>3711</v>
      </c>
      <c r="N1731" s="87" t="s">
        <v>35</v>
      </c>
      <c r="O1731" s="56" t="s">
        <v>6324</v>
      </c>
      <c r="P1731" s="87">
        <v>2014</v>
      </c>
      <c r="Q1731" s="87">
        <v>300177694</v>
      </c>
      <c r="R1731" s="87" t="s">
        <v>4359</v>
      </c>
    </row>
    <row r="1732" spans="1:18">
      <c r="A1732" s="87" t="s">
        <v>6334</v>
      </c>
      <c r="B1732" s="87" t="s">
        <v>6323</v>
      </c>
      <c r="C1732" s="87" t="s">
        <v>5802</v>
      </c>
      <c r="D1732" s="150">
        <v>5616</v>
      </c>
      <c r="E1732" s="150">
        <v>-3440.34</v>
      </c>
      <c r="F1732" s="150">
        <v>2175.66</v>
      </c>
      <c r="G1732" s="150">
        <v>-29.4</v>
      </c>
      <c r="H1732" s="151">
        <v>41883</v>
      </c>
      <c r="I1732" s="87">
        <v>0</v>
      </c>
      <c r="J1732" s="87" t="s">
        <v>328</v>
      </c>
      <c r="K1732" s="87" t="s">
        <v>3672</v>
      </c>
      <c r="L1732" s="87" t="s">
        <v>3910</v>
      </c>
      <c r="M1732" s="56" t="s">
        <v>3711</v>
      </c>
      <c r="N1732" s="87" t="s">
        <v>35</v>
      </c>
      <c r="O1732" s="56" t="s">
        <v>6324</v>
      </c>
      <c r="P1732" s="87">
        <v>2014</v>
      </c>
      <c r="Q1732" s="87">
        <v>300177694</v>
      </c>
      <c r="R1732" s="87" t="s">
        <v>4359</v>
      </c>
    </row>
    <row r="1733" spans="1:18">
      <c r="A1733" s="87" t="s">
        <v>6335</v>
      </c>
      <c r="B1733" s="87" t="s">
        <v>6323</v>
      </c>
      <c r="C1733" s="87" t="s">
        <v>5802</v>
      </c>
      <c r="D1733" s="150">
        <v>5616</v>
      </c>
      <c r="E1733" s="150">
        <v>-3440.34</v>
      </c>
      <c r="F1733" s="150">
        <v>2175.66</v>
      </c>
      <c r="G1733" s="150">
        <v>-29.4</v>
      </c>
      <c r="H1733" s="151">
        <v>41883</v>
      </c>
      <c r="I1733" s="87">
        <v>0</v>
      </c>
      <c r="J1733" s="87" t="s">
        <v>328</v>
      </c>
      <c r="K1733" s="87" t="s">
        <v>3672</v>
      </c>
      <c r="L1733" s="87" t="s">
        <v>3910</v>
      </c>
      <c r="M1733" s="56" t="s">
        <v>3711</v>
      </c>
      <c r="N1733" s="87" t="s">
        <v>35</v>
      </c>
      <c r="O1733" s="56" t="s">
        <v>6324</v>
      </c>
      <c r="P1733" s="87">
        <v>2014</v>
      </c>
      <c r="Q1733" s="87">
        <v>300177694</v>
      </c>
      <c r="R1733" s="87" t="s">
        <v>4359</v>
      </c>
    </row>
    <row r="1734" spans="1:18">
      <c r="A1734" s="87" t="s">
        <v>6336</v>
      </c>
      <c r="B1734" s="87" t="s">
        <v>6323</v>
      </c>
      <c r="C1734" s="87" t="s">
        <v>5802</v>
      </c>
      <c r="D1734" s="150">
        <v>3744</v>
      </c>
      <c r="E1734" s="150">
        <v>-2299.4699999999998</v>
      </c>
      <c r="F1734" s="150">
        <v>1444.53</v>
      </c>
      <c r="G1734" s="150">
        <v>-19.52</v>
      </c>
      <c r="H1734" s="151">
        <v>41883</v>
      </c>
      <c r="I1734" s="87">
        <v>0</v>
      </c>
      <c r="J1734" s="87" t="s">
        <v>328</v>
      </c>
      <c r="K1734" s="87" t="s">
        <v>3672</v>
      </c>
      <c r="L1734" s="87" t="s">
        <v>3910</v>
      </c>
      <c r="M1734" s="56" t="s">
        <v>3711</v>
      </c>
      <c r="N1734" s="87" t="s">
        <v>35</v>
      </c>
      <c r="O1734" s="56" t="s">
        <v>6324</v>
      </c>
      <c r="P1734" s="87">
        <v>2014</v>
      </c>
      <c r="Q1734" s="87">
        <v>300177694</v>
      </c>
      <c r="R1734" s="87" t="s">
        <v>4359</v>
      </c>
    </row>
    <row r="1735" spans="1:18">
      <c r="A1735" s="87" t="s">
        <v>6337</v>
      </c>
      <c r="B1735" s="87" t="s">
        <v>6323</v>
      </c>
      <c r="C1735" s="87" t="s">
        <v>5802</v>
      </c>
      <c r="D1735" s="150">
        <v>3744</v>
      </c>
      <c r="E1735" s="150">
        <v>-2299.4699999999998</v>
      </c>
      <c r="F1735" s="150">
        <v>1444.53</v>
      </c>
      <c r="G1735" s="150">
        <v>-19.52</v>
      </c>
      <c r="H1735" s="151">
        <v>41883</v>
      </c>
      <c r="I1735" s="87">
        <v>0</v>
      </c>
      <c r="J1735" s="87" t="s">
        <v>328</v>
      </c>
      <c r="K1735" s="87" t="s">
        <v>3672</v>
      </c>
      <c r="L1735" s="87" t="s">
        <v>3910</v>
      </c>
      <c r="M1735" s="56" t="s">
        <v>3711</v>
      </c>
      <c r="N1735" s="87" t="s">
        <v>35</v>
      </c>
      <c r="O1735" s="56" t="s">
        <v>6324</v>
      </c>
      <c r="P1735" s="87">
        <v>2014</v>
      </c>
      <c r="Q1735" s="87">
        <v>300177694</v>
      </c>
      <c r="R1735" s="87" t="s">
        <v>4359</v>
      </c>
    </row>
    <row r="1736" spans="1:18">
      <c r="A1736" s="87" t="s">
        <v>6338</v>
      </c>
      <c r="B1736" s="87" t="s">
        <v>6323</v>
      </c>
      <c r="C1736" s="87" t="s">
        <v>5802</v>
      </c>
      <c r="D1736" s="150">
        <v>1872</v>
      </c>
      <c r="E1736" s="150">
        <v>-1158.6400000000001</v>
      </c>
      <c r="F1736" s="150">
        <v>713.36</v>
      </c>
      <c r="G1736" s="150">
        <v>-9.64</v>
      </c>
      <c r="H1736" s="151">
        <v>41883</v>
      </c>
      <c r="I1736" s="87">
        <v>0</v>
      </c>
      <c r="J1736" s="87" t="s">
        <v>328</v>
      </c>
      <c r="K1736" s="87" t="s">
        <v>3672</v>
      </c>
      <c r="L1736" s="87" t="s">
        <v>4027</v>
      </c>
      <c r="M1736" s="56" t="s">
        <v>3711</v>
      </c>
      <c r="N1736" s="87" t="s">
        <v>35</v>
      </c>
      <c r="O1736" s="56" t="s">
        <v>6324</v>
      </c>
      <c r="P1736" s="87">
        <v>2014</v>
      </c>
      <c r="Q1736" s="87">
        <v>300177694</v>
      </c>
      <c r="R1736" s="87" t="s">
        <v>4359</v>
      </c>
    </row>
    <row r="1737" spans="1:18">
      <c r="A1737" s="87" t="s">
        <v>6339</v>
      </c>
      <c r="B1737" s="87" t="s">
        <v>6323</v>
      </c>
      <c r="C1737" s="87" t="s">
        <v>5802</v>
      </c>
      <c r="D1737" s="150">
        <v>1872</v>
      </c>
      <c r="E1737" s="150">
        <v>-1158.6400000000001</v>
      </c>
      <c r="F1737" s="150">
        <v>713.36</v>
      </c>
      <c r="G1737" s="150">
        <v>-9.64</v>
      </c>
      <c r="H1737" s="151">
        <v>41883</v>
      </c>
      <c r="I1737" s="87">
        <v>0</v>
      </c>
      <c r="J1737" s="87" t="s">
        <v>328</v>
      </c>
      <c r="K1737" s="87" t="s">
        <v>3672</v>
      </c>
      <c r="L1737" s="87" t="s">
        <v>3910</v>
      </c>
      <c r="M1737" s="56" t="s">
        <v>3711</v>
      </c>
      <c r="N1737" s="87" t="s">
        <v>35</v>
      </c>
      <c r="O1737" s="56" t="s">
        <v>6324</v>
      </c>
      <c r="P1737" s="87">
        <v>2014</v>
      </c>
      <c r="Q1737" s="87">
        <v>300177694</v>
      </c>
      <c r="R1737" s="87" t="s">
        <v>4359</v>
      </c>
    </row>
    <row r="1738" spans="1:18">
      <c r="A1738" s="87" t="s">
        <v>6340</v>
      </c>
      <c r="B1738" s="87" t="s">
        <v>6323</v>
      </c>
      <c r="C1738" s="87" t="s">
        <v>5802</v>
      </c>
      <c r="D1738" s="150">
        <v>1872</v>
      </c>
      <c r="E1738" s="150">
        <v>-1158.6400000000001</v>
      </c>
      <c r="F1738" s="150">
        <v>713.36</v>
      </c>
      <c r="G1738" s="150">
        <v>-9.64</v>
      </c>
      <c r="H1738" s="151">
        <v>41883</v>
      </c>
      <c r="I1738" s="87">
        <v>0</v>
      </c>
      <c r="J1738" s="87" t="s">
        <v>328</v>
      </c>
      <c r="K1738" s="87" t="s">
        <v>3672</v>
      </c>
      <c r="L1738" s="87" t="s">
        <v>3930</v>
      </c>
      <c r="M1738" s="56" t="s">
        <v>3711</v>
      </c>
      <c r="N1738" s="87" t="s">
        <v>35</v>
      </c>
      <c r="O1738" s="56" t="s">
        <v>6324</v>
      </c>
      <c r="P1738" s="87">
        <v>2014</v>
      </c>
      <c r="Q1738" s="87">
        <v>300177694</v>
      </c>
      <c r="R1738" s="87" t="s">
        <v>4359</v>
      </c>
    </row>
    <row r="1739" spans="1:18">
      <c r="A1739" s="87" t="s">
        <v>6341</v>
      </c>
      <c r="B1739" s="87" t="s">
        <v>6323</v>
      </c>
      <c r="C1739" s="87" t="s">
        <v>5802</v>
      </c>
      <c r="D1739" s="150">
        <v>1872</v>
      </c>
      <c r="E1739" s="150">
        <v>-1158.6400000000001</v>
      </c>
      <c r="F1739" s="150">
        <v>713.36</v>
      </c>
      <c r="G1739" s="150">
        <v>-9.64</v>
      </c>
      <c r="H1739" s="151">
        <v>41883</v>
      </c>
      <c r="I1739" s="87">
        <v>0</v>
      </c>
      <c r="J1739" s="87" t="s">
        <v>328</v>
      </c>
      <c r="K1739" s="87" t="s">
        <v>3672</v>
      </c>
      <c r="L1739" s="87" t="s">
        <v>3930</v>
      </c>
      <c r="M1739" s="56" t="s">
        <v>3711</v>
      </c>
      <c r="N1739" s="87" t="s">
        <v>35</v>
      </c>
      <c r="O1739" s="56" t="s">
        <v>6324</v>
      </c>
      <c r="P1739" s="87">
        <v>2014</v>
      </c>
      <c r="Q1739" s="87">
        <v>300177694</v>
      </c>
      <c r="R1739" s="87" t="s">
        <v>4359</v>
      </c>
    </row>
    <row r="1740" spans="1:18">
      <c r="A1740" s="87" t="s">
        <v>6342</v>
      </c>
      <c r="B1740" s="87" t="s">
        <v>6323</v>
      </c>
      <c r="C1740" s="87" t="s">
        <v>5802</v>
      </c>
      <c r="D1740" s="150">
        <v>5616</v>
      </c>
      <c r="E1740" s="150">
        <v>-3440.34</v>
      </c>
      <c r="F1740" s="150">
        <v>2175.66</v>
      </c>
      <c r="G1740" s="150">
        <v>-29.4</v>
      </c>
      <c r="H1740" s="151">
        <v>41883</v>
      </c>
      <c r="I1740" s="87">
        <v>0</v>
      </c>
      <c r="J1740" s="87" t="s">
        <v>328</v>
      </c>
      <c r="K1740" s="87" t="s">
        <v>3672</v>
      </c>
      <c r="L1740" s="87" t="s">
        <v>4511</v>
      </c>
      <c r="M1740" s="56" t="s">
        <v>3711</v>
      </c>
      <c r="N1740" s="87" t="s">
        <v>35</v>
      </c>
      <c r="O1740" s="56" t="s">
        <v>6324</v>
      </c>
      <c r="P1740" s="87">
        <v>2014</v>
      </c>
      <c r="Q1740" s="87">
        <v>300177694</v>
      </c>
      <c r="R1740" s="87" t="s">
        <v>4359</v>
      </c>
    </row>
    <row r="1741" spans="1:18">
      <c r="A1741" s="87" t="s">
        <v>6343</v>
      </c>
      <c r="B1741" s="87" t="s">
        <v>6323</v>
      </c>
      <c r="C1741" s="87" t="s">
        <v>5802</v>
      </c>
      <c r="D1741" s="150">
        <v>5616</v>
      </c>
      <c r="E1741" s="150">
        <v>-3440.34</v>
      </c>
      <c r="F1741" s="150">
        <v>2175.66</v>
      </c>
      <c r="G1741" s="150">
        <v>-29.4</v>
      </c>
      <c r="H1741" s="151">
        <v>41883</v>
      </c>
      <c r="I1741" s="87">
        <v>0</v>
      </c>
      <c r="J1741" s="87" t="s">
        <v>328</v>
      </c>
      <c r="K1741" s="87" t="s">
        <v>3672</v>
      </c>
      <c r="L1741" s="87" t="s">
        <v>4511</v>
      </c>
      <c r="M1741" s="56" t="s">
        <v>3711</v>
      </c>
      <c r="N1741" s="87" t="s">
        <v>35</v>
      </c>
      <c r="O1741" s="56" t="s">
        <v>6324</v>
      </c>
      <c r="P1741" s="87">
        <v>2014</v>
      </c>
      <c r="Q1741" s="87">
        <v>300177694</v>
      </c>
      <c r="R1741" s="87" t="s">
        <v>4359</v>
      </c>
    </row>
    <row r="1742" spans="1:18">
      <c r="A1742" s="87" t="s">
        <v>6344</v>
      </c>
      <c r="B1742" s="87" t="s">
        <v>6323</v>
      </c>
      <c r="C1742" s="87" t="s">
        <v>5802</v>
      </c>
      <c r="D1742" s="150">
        <v>5616</v>
      </c>
      <c r="E1742" s="150">
        <v>-3440.34</v>
      </c>
      <c r="F1742" s="150">
        <v>2175.66</v>
      </c>
      <c r="G1742" s="150">
        <v>-29.4</v>
      </c>
      <c r="H1742" s="151">
        <v>41883</v>
      </c>
      <c r="I1742" s="87">
        <v>0</v>
      </c>
      <c r="J1742" s="87" t="s">
        <v>328</v>
      </c>
      <c r="K1742" s="87" t="s">
        <v>3672</v>
      </c>
      <c r="L1742" s="87" t="s">
        <v>4511</v>
      </c>
      <c r="M1742" s="56" t="s">
        <v>3711</v>
      </c>
      <c r="N1742" s="87" t="s">
        <v>35</v>
      </c>
      <c r="O1742" s="56" t="s">
        <v>6324</v>
      </c>
      <c r="P1742" s="87">
        <v>2014</v>
      </c>
      <c r="Q1742" s="87">
        <v>300177694</v>
      </c>
      <c r="R1742" s="87" t="s">
        <v>4359</v>
      </c>
    </row>
    <row r="1743" spans="1:18">
      <c r="A1743" s="87" t="s">
        <v>6345</v>
      </c>
      <c r="B1743" s="87" t="s">
        <v>6323</v>
      </c>
      <c r="C1743" s="87" t="s">
        <v>5802</v>
      </c>
      <c r="D1743" s="150">
        <v>5616</v>
      </c>
      <c r="E1743" s="150">
        <v>-3440.34</v>
      </c>
      <c r="F1743" s="150">
        <v>2175.66</v>
      </c>
      <c r="G1743" s="150">
        <v>-29.4</v>
      </c>
      <c r="H1743" s="151">
        <v>41883</v>
      </c>
      <c r="I1743" s="87">
        <v>0</v>
      </c>
      <c r="J1743" s="87" t="s">
        <v>328</v>
      </c>
      <c r="K1743" s="87" t="s">
        <v>3672</v>
      </c>
      <c r="L1743" s="87" t="s">
        <v>4511</v>
      </c>
      <c r="M1743" s="56" t="s">
        <v>3711</v>
      </c>
      <c r="N1743" s="87" t="s">
        <v>35</v>
      </c>
      <c r="O1743" s="56" t="s">
        <v>6324</v>
      </c>
      <c r="P1743" s="87">
        <v>2014</v>
      </c>
      <c r="Q1743" s="87">
        <v>300177694</v>
      </c>
      <c r="R1743" s="87" t="s">
        <v>4359</v>
      </c>
    </row>
    <row r="1744" spans="1:18">
      <c r="A1744" s="87" t="s">
        <v>6346</v>
      </c>
      <c r="B1744" s="87" t="s">
        <v>6323</v>
      </c>
      <c r="C1744" s="87" t="s">
        <v>5802</v>
      </c>
      <c r="D1744" s="150">
        <v>3744</v>
      </c>
      <c r="E1744" s="150">
        <v>-2299.4699999999998</v>
      </c>
      <c r="F1744" s="150">
        <v>1444.53</v>
      </c>
      <c r="G1744" s="150">
        <v>-19.52</v>
      </c>
      <c r="H1744" s="151">
        <v>41883</v>
      </c>
      <c r="I1744" s="87">
        <v>0</v>
      </c>
      <c r="J1744" s="87" t="s">
        <v>328</v>
      </c>
      <c r="K1744" s="87" t="s">
        <v>3672</v>
      </c>
      <c r="L1744" s="87" t="s">
        <v>4511</v>
      </c>
      <c r="M1744" s="56" t="s">
        <v>3711</v>
      </c>
      <c r="N1744" s="87" t="s">
        <v>35</v>
      </c>
      <c r="O1744" s="56" t="s">
        <v>6324</v>
      </c>
      <c r="P1744" s="87">
        <v>2014</v>
      </c>
      <c r="Q1744" s="87">
        <v>300177694</v>
      </c>
      <c r="R1744" s="87" t="s">
        <v>4359</v>
      </c>
    </row>
    <row r="1745" spans="1:18">
      <c r="A1745" s="87" t="s">
        <v>6347</v>
      </c>
      <c r="B1745" s="87" t="s">
        <v>6323</v>
      </c>
      <c r="C1745" s="87" t="s">
        <v>5802</v>
      </c>
      <c r="D1745" s="150">
        <v>3744</v>
      </c>
      <c r="E1745" s="150">
        <v>-2299.4699999999998</v>
      </c>
      <c r="F1745" s="150">
        <v>1444.53</v>
      </c>
      <c r="G1745" s="150">
        <v>-19.52</v>
      </c>
      <c r="H1745" s="151">
        <v>41883</v>
      </c>
      <c r="I1745" s="87">
        <v>0</v>
      </c>
      <c r="J1745" s="87" t="s">
        <v>328</v>
      </c>
      <c r="K1745" s="87" t="s">
        <v>3672</v>
      </c>
      <c r="L1745" s="87" t="s">
        <v>4511</v>
      </c>
      <c r="M1745" s="56" t="s">
        <v>3711</v>
      </c>
      <c r="N1745" s="87" t="s">
        <v>35</v>
      </c>
      <c r="O1745" s="56" t="s">
        <v>6324</v>
      </c>
      <c r="P1745" s="87">
        <v>2014</v>
      </c>
      <c r="Q1745" s="87">
        <v>300177694</v>
      </c>
      <c r="R1745" s="87" t="s">
        <v>4359</v>
      </c>
    </row>
    <row r="1746" spans="1:18">
      <c r="A1746" s="87" t="s">
        <v>6348</v>
      </c>
      <c r="B1746" s="87" t="s">
        <v>6323</v>
      </c>
      <c r="C1746" s="87" t="s">
        <v>5802</v>
      </c>
      <c r="D1746" s="150">
        <v>3744</v>
      </c>
      <c r="E1746" s="150">
        <v>-2299.4699999999998</v>
      </c>
      <c r="F1746" s="150">
        <v>1444.53</v>
      </c>
      <c r="G1746" s="150">
        <v>-19.52</v>
      </c>
      <c r="H1746" s="151">
        <v>41883</v>
      </c>
      <c r="I1746" s="87">
        <v>0</v>
      </c>
      <c r="J1746" s="87" t="s">
        <v>328</v>
      </c>
      <c r="K1746" s="87" t="s">
        <v>3672</v>
      </c>
      <c r="L1746" s="87" t="s">
        <v>4511</v>
      </c>
      <c r="M1746" s="56" t="s">
        <v>3711</v>
      </c>
      <c r="N1746" s="87" t="s">
        <v>35</v>
      </c>
      <c r="O1746" s="56" t="s">
        <v>6324</v>
      </c>
      <c r="P1746" s="87">
        <v>2014</v>
      </c>
      <c r="Q1746" s="87">
        <v>300177694</v>
      </c>
      <c r="R1746" s="87" t="s">
        <v>4359</v>
      </c>
    </row>
    <row r="1747" spans="1:18">
      <c r="A1747" s="87" t="s">
        <v>6349</v>
      </c>
      <c r="B1747" s="87" t="s">
        <v>6323</v>
      </c>
      <c r="C1747" s="87" t="s">
        <v>5802</v>
      </c>
      <c r="D1747" s="150">
        <v>3744</v>
      </c>
      <c r="E1747" s="150">
        <v>-2299.4699999999998</v>
      </c>
      <c r="F1747" s="150">
        <v>1444.53</v>
      </c>
      <c r="G1747" s="150">
        <v>-19.52</v>
      </c>
      <c r="H1747" s="151">
        <v>41883</v>
      </c>
      <c r="I1747" s="87">
        <v>0</v>
      </c>
      <c r="J1747" s="87" t="s">
        <v>328</v>
      </c>
      <c r="K1747" s="87" t="s">
        <v>3672</v>
      </c>
      <c r="L1747" s="87" t="s">
        <v>3945</v>
      </c>
      <c r="M1747" s="56" t="s">
        <v>3711</v>
      </c>
      <c r="N1747" s="87" t="s">
        <v>35</v>
      </c>
      <c r="O1747" s="56" t="s">
        <v>6324</v>
      </c>
      <c r="P1747" s="87">
        <v>2014</v>
      </c>
      <c r="Q1747" s="87">
        <v>300177694</v>
      </c>
      <c r="R1747" s="87" t="s">
        <v>4359</v>
      </c>
    </row>
    <row r="1748" spans="1:18">
      <c r="A1748" s="87" t="s">
        <v>6350</v>
      </c>
      <c r="B1748" s="87" t="s">
        <v>6323</v>
      </c>
      <c r="C1748" s="87" t="s">
        <v>5802</v>
      </c>
      <c r="D1748" s="150">
        <v>5616</v>
      </c>
      <c r="E1748" s="150">
        <v>-3440.34</v>
      </c>
      <c r="F1748" s="150">
        <v>2175.66</v>
      </c>
      <c r="G1748" s="150">
        <v>-29.4</v>
      </c>
      <c r="H1748" s="151">
        <v>41883</v>
      </c>
      <c r="I1748" s="87">
        <v>0</v>
      </c>
      <c r="J1748" s="87" t="s">
        <v>328</v>
      </c>
      <c r="K1748" s="87" t="s">
        <v>3672</v>
      </c>
      <c r="L1748" s="87" t="s">
        <v>3910</v>
      </c>
      <c r="M1748" s="56" t="s">
        <v>3711</v>
      </c>
      <c r="N1748" s="87" t="s">
        <v>35</v>
      </c>
      <c r="O1748" s="56" t="s">
        <v>6324</v>
      </c>
      <c r="P1748" s="87">
        <v>2014</v>
      </c>
      <c r="Q1748" s="87">
        <v>300177694</v>
      </c>
      <c r="R1748" s="87" t="s">
        <v>4359</v>
      </c>
    </row>
    <row r="1749" spans="1:18">
      <c r="A1749" s="87" t="s">
        <v>6351</v>
      </c>
      <c r="B1749" s="87" t="s">
        <v>6323</v>
      </c>
      <c r="C1749" s="87" t="s">
        <v>5802</v>
      </c>
      <c r="D1749" s="150">
        <v>3744</v>
      </c>
      <c r="E1749" s="150">
        <v>-2299.4699999999998</v>
      </c>
      <c r="F1749" s="150">
        <v>1444.53</v>
      </c>
      <c r="G1749" s="150">
        <v>-19.52</v>
      </c>
      <c r="H1749" s="151">
        <v>41883</v>
      </c>
      <c r="I1749" s="87">
        <v>0</v>
      </c>
      <c r="J1749" s="87" t="s">
        <v>328</v>
      </c>
      <c r="K1749" s="87" t="s">
        <v>3672</v>
      </c>
      <c r="L1749" s="87" t="s">
        <v>3945</v>
      </c>
      <c r="M1749" s="56" t="s">
        <v>3711</v>
      </c>
      <c r="N1749" s="87" t="s">
        <v>35</v>
      </c>
      <c r="O1749" s="56" t="s">
        <v>6324</v>
      </c>
      <c r="P1749" s="87">
        <v>2014</v>
      </c>
      <c r="Q1749" s="87">
        <v>300177694</v>
      </c>
      <c r="R1749" s="87" t="s">
        <v>4359</v>
      </c>
    </row>
    <row r="1750" spans="1:18">
      <c r="A1750" s="87" t="s">
        <v>6352</v>
      </c>
      <c r="B1750" s="87" t="s">
        <v>6331</v>
      </c>
      <c r="C1750" s="87" t="s">
        <v>4987</v>
      </c>
      <c r="D1750" s="150">
        <v>44471.96</v>
      </c>
      <c r="E1750" s="150">
        <v>-26905.27</v>
      </c>
      <c r="F1750" s="150">
        <v>17566.689999999999</v>
      </c>
      <c r="G1750" s="150">
        <v>-237.39</v>
      </c>
      <c r="H1750" s="151">
        <v>41883</v>
      </c>
      <c r="I1750" s="87">
        <v>0</v>
      </c>
      <c r="J1750" s="87" t="s">
        <v>944</v>
      </c>
      <c r="K1750" s="87" t="s">
        <v>3672</v>
      </c>
      <c r="L1750" s="87" t="s">
        <v>3962</v>
      </c>
      <c r="M1750" s="56" t="s">
        <v>3711</v>
      </c>
      <c r="N1750" s="87" t="s">
        <v>27</v>
      </c>
      <c r="O1750" s="56" t="s">
        <v>6332</v>
      </c>
      <c r="P1750" s="87">
        <v>2014</v>
      </c>
      <c r="Q1750" s="87">
        <v>300177694</v>
      </c>
      <c r="R1750" s="87" t="s">
        <v>3680</v>
      </c>
    </row>
    <row r="1751" spans="1:18">
      <c r="A1751" s="87" t="s">
        <v>6353</v>
      </c>
      <c r="B1751" s="87" t="s">
        <v>6323</v>
      </c>
      <c r="C1751" s="87" t="s">
        <v>5802</v>
      </c>
      <c r="D1751" s="150">
        <v>3744</v>
      </c>
      <c r="E1751" s="150">
        <v>-2299.4699999999998</v>
      </c>
      <c r="F1751" s="150">
        <v>1444.53</v>
      </c>
      <c r="G1751" s="150">
        <v>-19.52</v>
      </c>
      <c r="H1751" s="151">
        <v>41883</v>
      </c>
      <c r="I1751" s="87">
        <v>0</v>
      </c>
      <c r="J1751" s="87" t="s">
        <v>328</v>
      </c>
      <c r="K1751" s="87" t="s">
        <v>3672</v>
      </c>
      <c r="L1751" s="87" t="s">
        <v>3945</v>
      </c>
      <c r="M1751" s="56" t="s">
        <v>3711</v>
      </c>
      <c r="N1751" s="87" t="s">
        <v>35</v>
      </c>
      <c r="O1751" s="56" t="s">
        <v>6324</v>
      </c>
      <c r="P1751" s="87">
        <v>2014</v>
      </c>
      <c r="Q1751" s="87">
        <v>300177694</v>
      </c>
      <c r="R1751" s="87" t="s">
        <v>4359</v>
      </c>
    </row>
    <row r="1752" spans="1:18">
      <c r="A1752" s="87" t="s">
        <v>6354</v>
      </c>
      <c r="B1752" s="87" t="s">
        <v>6331</v>
      </c>
      <c r="C1752" s="87" t="s">
        <v>4987</v>
      </c>
      <c r="D1752" s="150">
        <v>42367.199999999997</v>
      </c>
      <c r="E1752" s="150">
        <v>-25830.05</v>
      </c>
      <c r="F1752" s="150">
        <v>16537.150000000001</v>
      </c>
      <c r="G1752" s="150">
        <v>-223.47</v>
      </c>
      <c r="H1752" s="151">
        <v>41883</v>
      </c>
      <c r="I1752" s="87">
        <v>0</v>
      </c>
      <c r="J1752" s="87" t="s">
        <v>944</v>
      </c>
      <c r="K1752" s="87" t="s">
        <v>3672</v>
      </c>
      <c r="L1752" s="87" t="s">
        <v>3962</v>
      </c>
      <c r="M1752" s="56" t="s">
        <v>3711</v>
      </c>
      <c r="N1752" s="87" t="s">
        <v>27</v>
      </c>
      <c r="O1752" s="56" t="s">
        <v>6332</v>
      </c>
      <c r="P1752" s="87">
        <v>2014</v>
      </c>
      <c r="Q1752" s="87">
        <v>300177694</v>
      </c>
      <c r="R1752" s="87" t="s">
        <v>3680</v>
      </c>
    </row>
    <row r="1753" spans="1:18">
      <c r="A1753" s="87" t="s">
        <v>6355</v>
      </c>
      <c r="B1753" s="87" t="s">
        <v>6323</v>
      </c>
      <c r="C1753" s="87" t="s">
        <v>5802</v>
      </c>
      <c r="D1753" s="150">
        <v>1872</v>
      </c>
      <c r="E1753" s="150">
        <v>-1158.6400000000001</v>
      </c>
      <c r="F1753" s="150">
        <v>713.36</v>
      </c>
      <c r="G1753" s="150">
        <v>-9.64</v>
      </c>
      <c r="H1753" s="151">
        <v>41883</v>
      </c>
      <c r="I1753" s="87">
        <v>0</v>
      </c>
      <c r="J1753" s="87" t="s">
        <v>328</v>
      </c>
      <c r="K1753" s="87" t="s">
        <v>3672</v>
      </c>
      <c r="L1753" s="87" t="s">
        <v>3945</v>
      </c>
      <c r="M1753" s="56" t="s">
        <v>3711</v>
      </c>
      <c r="N1753" s="87" t="s">
        <v>35</v>
      </c>
      <c r="O1753" s="56" t="s">
        <v>6324</v>
      </c>
      <c r="P1753" s="87">
        <v>2014</v>
      </c>
      <c r="Q1753" s="87">
        <v>300177694</v>
      </c>
      <c r="R1753" s="87" t="s">
        <v>4359</v>
      </c>
    </row>
    <row r="1754" spans="1:18">
      <c r="A1754" s="87" t="s">
        <v>6356</v>
      </c>
      <c r="B1754" s="87" t="s">
        <v>6323</v>
      </c>
      <c r="C1754" s="87" t="s">
        <v>5802</v>
      </c>
      <c r="D1754" s="150">
        <v>1872</v>
      </c>
      <c r="E1754" s="150">
        <v>-1158.6400000000001</v>
      </c>
      <c r="F1754" s="150">
        <v>713.36</v>
      </c>
      <c r="G1754" s="150">
        <v>-9.64</v>
      </c>
      <c r="H1754" s="151">
        <v>41883</v>
      </c>
      <c r="I1754" s="87">
        <v>0</v>
      </c>
      <c r="J1754" s="87" t="s">
        <v>328</v>
      </c>
      <c r="K1754" s="87" t="s">
        <v>3672</v>
      </c>
      <c r="L1754" s="87" t="s">
        <v>3945</v>
      </c>
      <c r="M1754" s="56" t="s">
        <v>3711</v>
      </c>
      <c r="N1754" s="87" t="s">
        <v>35</v>
      </c>
      <c r="O1754" s="56" t="s">
        <v>6324</v>
      </c>
      <c r="P1754" s="87">
        <v>2014</v>
      </c>
      <c r="Q1754" s="87">
        <v>300177694</v>
      </c>
      <c r="R1754" s="87" t="s">
        <v>4359</v>
      </c>
    </row>
    <row r="1755" spans="1:18">
      <c r="A1755" s="87" t="s">
        <v>6357</v>
      </c>
      <c r="B1755" s="87" t="s">
        <v>6323</v>
      </c>
      <c r="C1755" s="87" t="s">
        <v>5802</v>
      </c>
      <c r="D1755" s="150">
        <v>1872</v>
      </c>
      <c r="E1755" s="150">
        <v>-1158.6400000000001</v>
      </c>
      <c r="F1755" s="150">
        <v>713.36</v>
      </c>
      <c r="G1755" s="150">
        <v>-9.64</v>
      </c>
      <c r="H1755" s="151">
        <v>41883</v>
      </c>
      <c r="I1755" s="87">
        <v>0</v>
      </c>
      <c r="J1755" s="87" t="s">
        <v>328</v>
      </c>
      <c r="K1755" s="87" t="s">
        <v>3672</v>
      </c>
      <c r="L1755" s="87" t="s">
        <v>4511</v>
      </c>
      <c r="M1755" s="56" t="s">
        <v>3711</v>
      </c>
      <c r="N1755" s="87" t="s">
        <v>35</v>
      </c>
      <c r="O1755" s="56" t="s">
        <v>6324</v>
      </c>
      <c r="P1755" s="87">
        <v>2014</v>
      </c>
      <c r="Q1755" s="87">
        <v>300177694</v>
      </c>
      <c r="R1755" s="87" t="s">
        <v>4359</v>
      </c>
    </row>
    <row r="1756" spans="1:18">
      <c r="A1756" s="87" t="s">
        <v>6358</v>
      </c>
      <c r="B1756" s="87" t="s">
        <v>6323</v>
      </c>
      <c r="C1756" s="87" t="s">
        <v>5802</v>
      </c>
      <c r="D1756" s="150">
        <v>1872</v>
      </c>
      <c r="E1756" s="150">
        <v>-1158.6400000000001</v>
      </c>
      <c r="F1756" s="150">
        <v>713.36</v>
      </c>
      <c r="G1756" s="150">
        <v>-9.64</v>
      </c>
      <c r="H1756" s="151">
        <v>41883</v>
      </c>
      <c r="I1756" s="87">
        <v>0</v>
      </c>
      <c r="J1756" s="87" t="s">
        <v>328</v>
      </c>
      <c r="K1756" s="87" t="s">
        <v>3672</v>
      </c>
      <c r="L1756" s="87" t="s">
        <v>4511</v>
      </c>
      <c r="M1756" s="56" t="s">
        <v>3711</v>
      </c>
      <c r="N1756" s="87" t="s">
        <v>35</v>
      </c>
      <c r="O1756" s="56" t="s">
        <v>6324</v>
      </c>
      <c r="P1756" s="87">
        <v>2014</v>
      </c>
      <c r="Q1756" s="87">
        <v>300177694</v>
      </c>
      <c r="R1756" s="87" t="s">
        <v>4359</v>
      </c>
    </row>
    <row r="1757" spans="1:18">
      <c r="A1757" s="87" t="s">
        <v>1463</v>
      </c>
      <c r="B1757" s="87" t="s">
        <v>973</v>
      </c>
      <c r="C1757" s="87" t="s">
        <v>5910</v>
      </c>
      <c r="D1757" s="150">
        <v>5508.87</v>
      </c>
      <c r="E1757" s="150">
        <v>-3366.03</v>
      </c>
      <c r="F1757" s="150">
        <v>2142.84</v>
      </c>
      <c r="G1757" s="150">
        <v>-28.96</v>
      </c>
      <c r="H1757" s="151">
        <v>41883</v>
      </c>
      <c r="I1757" s="87">
        <v>0</v>
      </c>
      <c r="J1757" s="87" t="s">
        <v>328</v>
      </c>
      <c r="K1757" s="87" t="s">
        <v>3672</v>
      </c>
      <c r="L1757" s="87" t="s">
        <v>4141</v>
      </c>
      <c r="M1757" s="56" t="s">
        <v>3700</v>
      </c>
      <c r="N1757" s="87" t="s">
        <v>35</v>
      </c>
      <c r="O1757" s="56" t="s">
        <v>5866</v>
      </c>
      <c r="P1757" s="87">
        <v>2014</v>
      </c>
      <c r="Q1757" s="87">
        <v>0</v>
      </c>
      <c r="R1757" s="87" t="s">
        <v>3683</v>
      </c>
    </row>
    <row r="1758" spans="1:18">
      <c r="A1758" s="87" t="s">
        <v>1464</v>
      </c>
      <c r="B1758" s="87" t="s">
        <v>973</v>
      </c>
      <c r="C1758" s="87" t="s">
        <v>5910</v>
      </c>
      <c r="D1758" s="150">
        <v>5508.86</v>
      </c>
      <c r="E1758" s="150">
        <v>-3366.03</v>
      </c>
      <c r="F1758" s="150">
        <v>2142.83</v>
      </c>
      <c r="G1758" s="150">
        <v>-28.96</v>
      </c>
      <c r="H1758" s="151">
        <v>41883</v>
      </c>
      <c r="I1758" s="87">
        <v>0</v>
      </c>
      <c r="J1758" s="87" t="s">
        <v>328</v>
      </c>
      <c r="K1758" s="87" t="s">
        <v>3672</v>
      </c>
      <c r="L1758" s="87" t="s">
        <v>4027</v>
      </c>
      <c r="M1758" s="56" t="s">
        <v>3700</v>
      </c>
      <c r="N1758" s="87" t="s">
        <v>35</v>
      </c>
      <c r="O1758" s="56" t="s">
        <v>5866</v>
      </c>
      <c r="P1758" s="87">
        <v>2014</v>
      </c>
      <c r="Q1758" s="87">
        <v>300177694</v>
      </c>
      <c r="R1758" s="87" t="s">
        <v>3683</v>
      </c>
    </row>
    <row r="1759" spans="1:18">
      <c r="A1759" s="87" t="s">
        <v>1480</v>
      </c>
      <c r="B1759" s="87" t="s">
        <v>1171</v>
      </c>
      <c r="C1759" s="87" t="s">
        <v>5915</v>
      </c>
      <c r="D1759" s="150">
        <v>9259.7900000000009</v>
      </c>
      <c r="E1759" s="150">
        <v>-5650.25</v>
      </c>
      <c r="F1759" s="150">
        <v>3609.54</v>
      </c>
      <c r="G1759" s="150">
        <v>-48.78</v>
      </c>
      <c r="H1759" s="151">
        <v>41883</v>
      </c>
      <c r="I1759" s="87">
        <v>0</v>
      </c>
      <c r="J1759" s="87" t="s">
        <v>328</v>
      </c>
      <c r="K1759" s="87" t="s">
        <v>3672</v>
      </c>
      <c r="L1759" s="87" t="s">
        <v>4141</v>
      </c>
      <c r="M1759" s="56" t="s">
        <v>3700</v>
      </c>
      <c r="N1759" s="87" t="s">
        <v>35</v>
      </c>
      <c r="O1759" s="56" t="s">
        <v>6447</v>
      </c>
      <c r="P1759" s="87">
        <v>2014</v>
      </c>
      <c r="Q1759" s="87">
        <v>300177694</v>
      </c>
      <c r="R1759" s="87" t="s">
        <v>3676</v>
      </c>
    </row>
    <row r="1760" spans="1:18">
      <c r="A1760" s="87" t="s">
        <v>1481</v>
      </c>
      <c r="B1760" s="87" t="s">
        <v>1171</v>
      </c>
      <c r="C1760" s="87" t="s">
        <v>5915</v>
      </c>
      <c r="D1760" s="150">
        <v>9259.7900000000009</v>
      </c>
      <c r="E1760" s="150">
        <v>-5650.25</v>
      </c>
      <c r="F1760" s="150">
        <v>3609.54</v>
      </c>
      <c r="G1760" s="150">
        <v>-48.78</v>
      </c>
      <c r="H1760" s="151">
        <v>41883</v>
      </c>
      <c r="I1760" s="87">
        <v>0</v>
      </c>
      <c r="J1760" s="87" t="s">
        <v>328</v>
      </c>
      <c r="K1760" s="87" t="s">
        <v>3672</v>
      </c>
      <c r="L1760" s="87" t="s">
        <v>4141</v>
      </c>
      <c r="M1760" s="56" t="s">
        <v>3700</v>
      </c>
      <c r="N1760" s="87" t="s">
        <v>35</v>
      </c>
      <c r="O1760" s="56" t="s">
        <v>6447</v>
      </c>
      <c r="P1760" s="87">
        <v>2014</v>
      </c>
      <c r="Q1760" s="87">
        <v>300177694</v>
      </c>
      <c r="R1760" s="87" t="s">
        <v>3676</v>
      </c>
    </row>
    <row r="1761" spans="1:18">
      <c r="A1761" s="87" t="s">
        <v>1482</v>
      </c>
      <c r="B1761" s="87" t="s">
        <v>1171</v>
      </c>
      <c r="C1761" s="87" t="s">
        <v>5915</v>
      </c>
      <c r="D1761" s="150">
        <v>9259.7900000000009</v>
      </c>
      <c r="E1761" s="150">
        <v>-5650.25</v>
      </c>
      <c r="F1761" s="150">
        <v>3609.54</v>
      </c>
      <c r="G1761" s="150">
        <v>-48.78</v>
      </c>
      <c r="H1761" s="151">
        <v>41883</v>
      </c>
      <c r="I1761" s="87">
        <v>0</v>
      </c>
      <c r="J1761" s="87" t="s">
        <v>1128</v>
      </c>
      <c r="K1761" s="87" t="s">
        <v>3672</v>
      </c>
      <c r="L1761" s="87" t="s">
        <v>4478</v>
      </c>
      <c r="M1761" s="56" t="s">
        <v>3700</v>
      </c>
      <c r="N1761" s="87" t="s">
        <v>75</v>
      </c>
      <c r="O1761" s="56" t="s">
        <v>242</v>
      </c>
      <c r="P1761" s="87">
        <v>2014</v>
      </c>
      <c r="Q1761" s="87">
        <v>300177694</v>
      </c>
      <c r="R1761" s="87" t="s">
        <v>3676</v>
      </c>
    </row>
    <row r="1762" spans="1:18">
      <c r="A1762" s="87" t="s">
        <v>1483</v>
      </c>
      <c r="B1762" s="87" t="s">
        <v>1171</v>
      </c>
      <c r="C1762" s="87" t="s">
        <v>6448</v>
      </c>
      <c r="D1762" s="150">
        <v>9259.7800000000007</v>
      </c>
      <c r="E1762" s="150">
        <v>-5650.25</v>
      </c>
      <c r="F1762" s="150">
        <v>3609.53</v>
      </c>
      <c r="G1762" s="150">
        <v>-48.78</v>
      </c>
      <c r="H1762" s="151">
        <v>41883</v>
      </c>
      <c r="I1762" s="87">
        <v>0</v>
      </c>
      <c r="J1762" s="87" t="s">
        <v>1128</v>
      </c>
      <c r="K1762" s="87" t="s">
        <v>3672</v>
      </c>
      <c r="L1762" s="87" t="s">
        <v>4478</v>
      </c>
      <c r="M1762" s="56" t="s">
        <v>3700</v>
      </c>
      <c r="N1762" s="87" t="s">
        <v>75</v>
      </c>
      <c r="O1762" s="56" t="s">
        <v>242</v>
      </c>
      <c r="P1762" s="87">
        <v>2014</v>
      </c>
      <c r="Q1762" s="87">
        <v>300177694</v>
      </c>
      <c r="R1762" s="87" t="s">
        <v>3676</v>
      </c>
    </row>
    <row r="1763" spans="1:18">
      <c r="A1763" s="87" t="s">
        <v>1484</v>
      </c>
      <c r="B1763" s="87" t="s">
        <v>1171</v>
      </c>
      <c r="C1763" s="87" t="s">
        <v>6448</v>
      </c>
      <c r="D1763" s="150">
        <v>9259.7900000000009</v>
      </c>
      <c r="E1763" s="150">
        <v>-5650.25</v>
      </c>
      <c r="F1763" s="150">
        <v>3609.54</v>
      </c>
      <c r="G1763" s="150">
        <v>-48.78</v>
      </c>
      <c r="H1763" s="151">
        <v>41883</v>
      </c>
      <c r="I1763" s="87">
        <v>0</v>
      </c>
      <c r="J1763" s="87" t="s">
        <v>1128</v>
      </c>
      <c r="K1763" s="87" t="s">
        <v>3672</v>
      </c>
      <c r="L1763" s="87" t="s">
        <v>4478</v>
      </c>
      <c r="M1763" s="56" t="s">
        <v>3700</v>
      </c>
      <c r="N1763" s="87" t="s">
        <v>75</v>
      </c>
      <c r="O1763" s="56" t="s">
        <v>242</v>
      </c>
      <c r="P1763" s="87">
        <v>2014</v>
      </c>
      <c r="Q1763" s="87">
        <v>300177694</v>
      </c>
      <c r="R1763" s="87" t="s">
        <v>3676</v>
      </c>
    </row>
    <row r="1764" spans="1:18">
      <c r="A1764" s="87" t="s">
        <v>1485</v>
      </c>
      <c r="B1764" s="87" t="s">
        <v>1171</v>
      </c>
      <c r="C1764" s="87" t="s">
        <v>6448</v>
      </c>
      <c r="D1764" s="150">
        <v>9259.7900000000009</v>
      </c>
      <c r="E1764" s="150">
        <v>-5650.25</v>
      </c>
      <c r="F1764" s="150">
        <v>3609.54</v>
      </c>
      <c r="G1764" s="150">
        <v>-48.78</v>
      </c>
      <c r="H1764" s="151">
        <v>41883</v>
      </c>
      <c r="I1764" s="87">
        <v>0</v>
      </c>
      <c r="J1764" s="87" t="s">
        <v>1128</v>
      </c>
      <c r="K1764" s="87" t="s">
        <v>3672</v>
      </c>
      <c r="L1764" s="87" t="s">
        <v>4478</v>
      </c>
      <c r="M1764" s="56" t="s">
        <v>3700</v>
      </c>
      <c r="N1764" s="87" t="s">
        <v>75</v>
      </c>
      <c r="O1764" s="56" t="s">
        <v>242</v>
      </c>
      <c r="P1764" s="87">
        <v>2014</v>
      </c>
      <c r="Q1764" s="87">
        <v>300177694</v>
      </c>
      <c r="R1764" s="87" t="s">
        <v>3676</v>
      </c>
    </row>
    <row r="1765" spans="1:18">
      <c r="A1765" s="87" t="s">
        <v>6449</v>
      </c>
      <c r="B1765" s="87" t="s">
        <v>6450</v>
      </c>
      <c r="C1765" s="87" t="s">
        <v>6451</v>
      </c>
      <c r="D1765" s="150">
        <v>39550.400000000001</v>
      </c>
      <c r="E1765" s="150">
        <v>-24115.57</v>
      </c>
      <c r="F1765" s="150">
        <v>15434.83</v>
      </c>
      <c r="G1765" s="150">
        <v>-208.58</v>
      </c>
      <c r="H1765" s="151">
        <v>41883</v>
      </c>
      <c r="I1765" s="87">
        <v>0</v>
      </c>
      <c r="J1765" s="87" t="s">
        <v>328</v>
      </c>
      <c r="K1765" s="87" t="s">
        <v>3672</v>
      </c>
      <c r="L1765" s="87" t="s">
        <v>3945</v>
      </c>
      <c r="M1765" s="56" t="s">
        <v>3711</v>
      </c>
      <c r="N1765" s="87" t="s">
        <v>35</v>
      </c>
      <c r="O1765" s="56" t="s">
        <v>6452</v>
      </c>
      <c r="P1765" s="87">
        <v>2014</v>
      </c>
      <c r="Q1765" s="87">
        <v>300177694</v>
      </c>
      <c r="R1765" s="87" t="s">
        <v>4959</v>
      </c>
    </row>
    <row r="1766" spans="1:18">
      <c r="A1766" s="87" t="s">
        <v>6453</v>
      </c>
      <c r="B1766" s="87" t="s">
        <v>6450</v>
      </c>
      <c r="C1766" s="87" t="s">
        <v>6451</v>
      </c>
      <c r="D1766" s="150">
        <v>39550.400000000001</v>
      </c>
      <c r="E1766" s="150">
        <v>-24115.57</v>
      </c>
      <c r="F1766" s="150">
        <v>15434.83</v>
      </c>
      <c r="G1766" s="150">
        <v>-208.58</v>
      </c>
      <c r="H1766" s="151">
        <v>41883</v>
      </c>
      <c r="I1766" s="87">
        <v>0</v>
      </c>
      <c r="J1766" s="87" t="s">
        <v>328</v>
      </c>
      <c r="K1766" s="87" t="s">
        <v>3672</v>
      </c>
      <c r="L1766" s="87" t="s">
        <v>3945</v>
      </c>
      <c r="M1766" s="56" t="s">
        <v>3711</v>
      </c>
      <c r="N1766" s="87" t="s">
        <v>35</v>
      </c>
      <c r="O1766" s="56" t="s">
        <v>6452</v>
      </c>
      <c r="P1766" s="87">
        <v>2014</v>
      </c>
      <c r="Q1766" s="87">
        <v>300177694</v>
      </c>
      <c r="R1766" s="87" t="s">
        <v>4959</v>
      </c>
    </row>
    <row r="1767" spans="1:18">
      <c r="A1767" s="87" t="s">
        <v>6454</v>
      </c>
      <c r="B1767" s="87" t="s">
        <v>6450</v>
      </c>
      <c r="C1767" s="87" t="s">
        <v>6451</v>
      </c>
      <c r="D1767" s="150">
        <v>39550.400000000001</v>
      </c>
      <c r="E1767" s="150">
        <v>-24115.57</v>
      </c>
      <c r="F1767" s="150">
        <v>15434.83</v>
      </c>
      <c r="G1767" s="150">
        <v>-208.58</v>
      </c>
      <c r="H1767" s="151">
        <v>41883</v>
      </c>
      <c r="I1767" s="87">
        <v>0</v>
      </c>
      <c r="J1767" s="87" t="s">
        <v>328</v>
      </c>
      <c r="K1767" s="87" t="s">
        <v>3672</v>
      </c>
      <c r="L1767" s="87" t="s">
        <v>3945</v>
      </c>
      <c r="M1767" s="56" t="s">
        <v>3711</v>
      </c>
      <c r="N1767" s="87" t="s">
        <v>35</v>
      </c>
      <c r="O1767" s="56" t="s">
        <v>6452</v>
      </c>
      <c r="P1767" s="87">
        <v>2014</v>
      </c>
      <c r="Q1767" s="87">
        <v>300177694</v>
      </c>
      <c r="R1767" s="87" t="s">
        <v>4959</v>
      </c>
    </row>
    <row r="1768" spans="1:18">
      <c r="A1768" s="87" t="s">
        <v>6455</v>
      </c>
      <c r="B1768" s="87" t="s">
        <v>6450</v>
      </c>
      <c r="C1768" s="87" t="s">
        <v>6451</v>
      </c>
      <c r="D1768" s="150">
        <v>39550.42</v>
      </c>
      <c r="E1768" s="150">
        <v>-24115.57</v>
      </c>
      <c r="F1768" s="150">
        <v>15434.85</v>
      </c>
      <c r="G1768" s="150">
        <v>-208.58</v>
      </c>
      <c r="H1768" s="151">
        <v>41883</v>
      </c>
      <c r="I1768" s="87">
        <v>0</v>
      </c>
      <c r="J1768" s="87" t="s">
        <v>328</v>
      </c>
      <c r="K1768" s="87" t="s">
        <v>3672</v>
      </c>
      <c r="L1768" s="87" t="s">
        <v>3945</v>
      </c>
      <c r="M1768" s="56" t="s">
        <v>3711</v>
      </c>
      <c r="N1768" s="87" t="s">
        <v>35</v>
      </c>
      <c r="O1768" s="56" t="s">
        <v>6452</v>
      </c>
      <c r="P1768" s="87">
        <v>2014</v>
      </c>
      <c r="Q1768" s="87">
        <v>300177694</v>
      </c>
      <c r="R1768" s="87" t="s">
        <v>4959</v>
      </c>
    </row>
    <row r="1769" spans="1:18">
      <c r="A1769" s="87" t="s">
        <v>6456</v>
      </c>
      <c r="B1769" s="87" t="s">
        <v>6457</v>
      </c>
      <c r="C1769" s="87" t="s">
        <v>6458</v>
      </c>
      <c r="D1769" s="150">
        <v>6336</v>
      </c>
      <c r="E1769" s="150">
        <v>-3879.09</v>
      </c>
      <c r="F1769" s="150">
        <v>2456.91</v>
      </c>
      <c r="G1769" s="150">
        <v>-33.200000000000003</v>
      </c>
      <c r="H1769" s="151">
        <v>41883</v>
      </c>
      <c r="I1769" s="87">
        <v>0</v>
      </c>
      <c r="J1769" s="87" t="s">
        <v>328</v>
      </c>
      <c r="K1769" s="87" t="s">
        <v>3672</v>
      </c>
      <c r="L1769" s="87" t="s">
        <v>3945</v>
      </c>
      <c r="M1769" s="56" t="s">
        <v>3711</v>
      </c>
      <c r="N1769" s="87" t="s">
        <v>35</v>
      </c>
      <c r="O1769" s="56" t="s">
        <v>6459</v>
      </c>
      <c r="P1769" s="87">
        <v>2014</v>
      </c>
      <c r="Q1769" s="87">
        <v>300177694</v>
      </c>
      <c r="R1769" s="87" t="s">
        <v>3680</v>
      </c>
    </row>
    <row r="1770" spans="1:18">
      <c r="A1770" s="87" t="s">
        <v>6460</v>
      </c>
      <c r="B1770" s="87" t="s">
        <v>6461</v>
      </c>
      <c r="C1770" s="87" t="s">
        <v>6462</v>
      </c>
      <c r="D1770" s="150">
        <v>10800</v>
      </c>
      <c r="E1770" s="150">
        <v>-6599.59</v>
      </c>
      <c r="F1770" s="150">
        <v>4200.41</v>
      </c>
      <c r="G1770" s="150">
        <v>-56.76</v>
      </c>
      <c r="H1770" s="151">
        <v>41883</v>
      </c>
      <c r="I1770" s="87">
        <v>0</v>
      </c>
      <c r="J1770" s="87" t="s">
        <v>328</v>
      </c>
      <c r="K1770" s="87" t="s">
        <v>3672</v>
      </c>
      <c r="L1770" s="87" t="s">
        <v>3945</v>
      </c>
      <c r="M1770" s="56" t="s">
        <v>3711</v>
      </c>
      <c r="N1770" s="87" t="s">
        <v>35</v>
      </c>
      <c r="O1770" s="56" t="s">
        <v>6463</v>
      </c>
      <c r="P1770" s="87">
        <v>2014</v>
      </c>
      <c r="Q1770" s="87">
        <v>300177694</v>
      </c>
      <c r="R1770" s="87" t="s">
        <v>3680</v>
      </c>
    </row>
    <row r="1771" spans="1:18">
      <c r="A1771" s="87" t="s">
        <v>6464</v>
      </c>
      <c r="B1771" s="87" t="s">
        <v>6465</v>
      </c>
      <c r="C1771" s="87" t="s">
        <v>6466</v>
      </c>
      <c r="D1771" s="150">
        <v>3096</v>
      </c>
      <c r="E1771" s="150">
        <v>-1904.58</v>
      </c>
      <c r="F1771" s="150">
        <v>1191.42</v>
      </c>
      <c r="G1771" s="150">
        <v>-16.100000000000001</v>
      </c>
      <c r="H1771" s="151">
        <v>41883</v>
      </c>
      <c r="I1771" s="87">
        <v>0</v>
      </c>
      <c r="J1771" s="87" t="s">
        <v>328</v>
      </c>
      <c r="K1771" s="87" t="s">
        <v>3672</v>
      </c>
      <c r="L1771" s="87" t="s">
        <v>3945</v>
      </c>
      <c r="M1771" s="56" t="s">
        <v>3711</v>
      </c>
      <c r="N1771" s="87" t="s">
        <v>35</v>
      </c>
      <c r="O1771" s="56" t="s">
        <v>6467</v>
      </c>
      <c r="P1771" s="87">
        <v>2013</v>
      </c>
      <c r="Q1771" s="87">
        <v>300177694</v>
      </c>
      <c r="R1771" s="87" t="s">
        <v>4959</v>
      </c>
    </row>
    <row r="1772" spans="1:18">
      <c r="A1772" s="87" t="s">
        <v>6468</v>
      </c>
      <c r="B1772" s="87" t="s">
        <v>6469</v>
      </c>
      <c r="C1772" s="87" t="s">
        <v>6470</v>
      </c>
      <c r="D1772" s="150">
        <v>5529.6</v>
      </c>
      <c r="E1772" s="150">
        <v>-3373.59</v>
      </c>
      <c r="F1772" s="150">
        <v>2156.0100000000002</v>
      </c>
      <c r="G1772" s="150">
        <v>-29.14</v>
      </c>
      <c r="H1772" s="151">
        <v>41883</v>
      </c>
      <c r="I1772" s="87">
        <v>0</v>
      </c>
      <c r="J1772" s="87" t="s">
        <v>328</v>
      </c>
      <c r="K1772" s="87" t="s">
        <v>3672</v>
      </c>
      <c r="L1772" s="87" t="s">
        <v>3945</v>
      </c>
      <c r="M1772" s="56" t="s">
        <v>3711</v>
      </c>
      <c r="N1772" s="87" t="s">
        <v>35</v>
      </c>
      <c r="O1772" s="56" t="s">
        <v>6467</v>
      </c>
      <c r="P1772" s="87">
        <v>2013</v>
      </c>
      <c r="Q1772" s="87">
        <v>300177694</v>
      </c>
      <c r="R1772" s="87" t="s">
        <v>4959</v>
      </c>
    </row>
    <row r="1773" spans="1:18">
      <c r="A1773" s="87" t="s">
        <v>6471</v>
      </c>
      <c r="B1773" s="87" t="s">
        <v>6472</v>
      </c>
      <c r="C1773" s="87" t="s">
        <v>6470</v>
      </c>
      <c r="D1773" s="150">
        <v>5529.6</v>
      </c>
      <c r="E1773" s="150">
        <v>-3373.59</v>
      </c>
      <c r="F1773" s="150">
        <v>2156.0100000000002</v>
      </c>
      <c r="G1773" s="150">
        <v>-29.14</v>
      </c>
      <c r="H1773" s="151">
        <v>41883</v>
      </c>
      <c r="I1773" s="87">
        <v>0</v>
      </c>
      <c r="J1773" s="87" t="s">
        <v>328</v>
      </c>
      <c r="K1773" s="87" t="s">
        <v>3672</v>
      </c>
      <c r="L1773" s="87" t="s">
        <v>3945</v>
      </c>
      <c r="M1773" s="56" t="s">
        <v>3711</v>
      </c>
      <c r="N1773" s="87" t="s">
        <v>35</v>
      </c>
      <c r="O1773" s="56" t="s">
        <v>6467</v>
      </c>
      <c r="P1773" s="87">
        <v>2014</v>
      </c>
      <c r="Q1773" s="87">
        <v>300177694</v>
      </c>
      <c r="R1773" s="87" t="s">
        <v>4959</v>
      </c>
    </row>
    <row r="1774" spans="1:18">
      <c r="A1774" s="87" t="s">
        <v>6473</v>
      </c>
      <c r="B1774" s="87" t="s">
        <v>6474</v>
      </c>
      <c r="C1774" s="87" t="s">
        <v>6475</v>
      </c>
      <c r="D1774" s="150">
        <v>2470.8000000000002</v>
      </c>
      <c r="E1774" s="150">
        <v>-1518.05</v>
      </c>
      <c r="F1774" s="150">
        <v>952.75</v>
      </c>
      <c r="G1774" s="150">
        <v>-12.88</v>
      </c>
      <c r="H1774" s="151">
        <v>41883</v>
      </c>
      <c r="I1774" s="87">
        <v>0</v>
      </c>
      <c r="J1774" s="87" t="s">
        <v>604</v>
      </c>
      <c r="K1774" s="87" t="s">
        <v>3672</v>
      </c>
      <c r="L1774" s="87" t="s">
        <v>3954</v>
      </c>
      <c r="M1774" s="56" t="s">
        <v>3700</v>
      </c>
      <c r="N1774" s="87" t="s">
        <v>68</v>
      </c>
      <c r="O1774" s="56" t="s">
        <v>6476</v>
      </c>
      <c r="P1774" s="87">
        <v>2014</v>
      </c>
      <c r="Q1774" s="87">
        <v>300177694</v>
      </c>
      <c r="R1774" s="87" t="s">
        <v>3676</v>
      </c>
    </row>
    <row r="1775" spans="1:18">
      <c r="A1775" s="87" t="s">
        <v>6477</v>
      </c>
      <c r="B1775" s="87" t="s">
        <v>6474</v>
      </c>
      <c r="C1775" s="87" t="s">
        <v>6475</v>
      </c>
      <c r="D1775" s="150">
        <v>2470.8000000000002</v>
      </c>
      <c r="E1775" s="150">
        <v>-1518.05</v>
      </c>
      <c r="F1775" s="150">
        <v>952.75</v>
      </c>
      <c r="G1775" s="150">
        <v>-12.88</v>
      </c>
      <c r="H1775" s="151">
        <v>41883</v>
      </c>
      <c r="I1775" s="87">
        <v>0</v>
      </c>
      <c r="J1775" s="87" t="s">
        <v>604</v>
      </c>
      <c r="K1775" s="87" t="s">
        <v>3672</v>
      </c>
      <c r="L1775" s="87" t="s">
        <v>3954</v>
      </c>
      <c r="M1775" s="56" t="s">
        <v>3700</v>
      </c>
      <c r="N1775" s="87" t="s">
        <v>68</v>
      </c>
      <c r="O1775" s="56" t="s">
        <v>6476</v>
      </c>
      <c r="P1775" s="87">
        <v>2014</v>
      </c>
      <c r="Q1775" s="87">
        <v>300177694</v>
      </c>
      <c r="R1775" s="87" t="s">
        <v>3676</v>
      </c>
    </row>
    <row r="1776" spans="1:18">
      <c r="A1776" s="87" t="s">
        <v>6478</v>
      </c>
      <c r="B1776" s="87" t="s">
        <v>6474</v>
      </c>
      <c r="C1776" s="87" t="s">
        <v>6475</v>
      </c>
      <c r="D1776" s="150">
        <v>2470.8000000000002</v>
      </c>
      <c r="E1776" s="150">
        <v>-1518.05</v>
      </c>
      <c r="F1776" s="150">
        <v>952.75</v>
      </c>
      <c r="G1776" s="150">
        <v>-12.88</v>
      </c>
      <c r="H1776" s="151">
        <v>41883</v>
      </c>
      <c r="I1776" s="87">
        <v>0</v>
      </c>
      <c r="J1776" s="87" t="s">
        <v>604</v>
      </c>
      <c r="K1776" s="87" t="s">
        <v>3672</v>
      </c>
      <c r="L1776" s="87" t="s">
        <v>3954</v>
      </c>
      <c r="M1776" s="56" t="s">
        <v>3700</v>
      </c>
      <c r="N1776" s="87" t="s">
        <v>68</v>
      </c>
      <c r="O1776" s="56" t="s">
        <v>6476</v>
      </c>
      <c r="P1776" s="87">
        <v>2014</v>
      </c>
      <c r="Q1776" s="87">
        <v>300177694</v>
      </c>
      <c r="R1776" s="87" t="s">
        <v>3676</v>
      </c>
    </row>
    <row r="1777" spans="1:18">
      <c r="A1777" s="87" t="s">
        <v>6479</v>
      </c>
      <c r="B1777" s="87" t="s">
        <v>6474</v>
      </c>
      <c r="C1777" s="87" t="s">
        <v>6475</v>
      </c>
      <c r="D1777" s="150">
        <v>2470.8000000000002</v>
      </c>
      <c r="E1777" s="150">
        <v>-1518.05</v>
      </c>
      <c r="F1777" s="150">
        <v>952.75</v>
      </c>
      <c r="G1777" s="150">
        <v>-12.88</v>
      </c>
      <c r="H1777" s="151">
        <v>41883</v>
      </c>
      <c r="I1777" s="87">
        <v>0</v>
      </c>
      <c r="J1777" s="87" t="s">
        <v>580</v>
      </c>
      <c r="K1777" s="87" t="s">
        <v>3672</v>
      </c>
      <c r="L1777" s="87" t="s">
        <v>4162</v>
      </c>
      <c r="M1777" s="56" t="s">
        <v>3700</v>
      </c>
      <c r="N1777" s="87" t="s">
        <v>36</v>
      </c>
      <c r="O1777" s="56" t="s">
        <v>6476</v>
      </c>
      <c r="P1777" s="87">
        <v>2014</v>
      </c>
      <c r="Q1777" s="87">
        <v>300177694</v>
      </c>
      <c r="R1777" s="87" t="s">
        <v>3676</v>
      </c>
    </row>
    <row r="1778" spans="1:18">
      <c r="A1778" s="87" t="s">
        <v>6480</v>
      </c>
      <c r="B1778" s="87" t="s">
        <v>6474</v>
      </c>
      <c r="C1778" s="87" t="s">
        <v>6475</v>
      </c>
      <c r="D1778" s="150">
        <v>2470.8000000000002</v>
      </c>
      <c r="E1778" s="150">
        <v>-1518.05</v>
      </c>
      <c r="F1778" s="150">
        <v>952.75</v>
      </c>
      <c r="G1778" s="150">
        <v>-12.88</v>
      </c>
      <c r="H1778" s="151">
        <v>41883</v>
      </c>
      <c r="I1778" s="87">
        <v>0</v>
      </c>
      <c r="J1778" s="87" t="s">
        <v>580</v>
      </c>
      <c r="K1778" s="87" t="s">
        <v>3672</v>
      </c>
      <c r="L1778" s="87" t="s">
        <v>4162</v>
      </c>
      <c r="M1778" s="56" t="s">
        <v>3700</v>
      </c>
      <c r="N1778" s="87" t="s">
        <v>36</v>
      </c>
      <c r="O1778" s="56" t="s">
        <v>6476</v>
      </c>
      <c r="P1778" s="87">
        <v>2014</v>
      </c>
      <c r="Q1778" s="87">
        <v>300177694</v>
      </c>
      <c r="R1778" s="87" t="s">
        <v>3676</v>
      </c>
    </row>
    <row r="1779" spans="1:18">
      <c r="A1779" s="87" t="s">
        <v>6481</v>
      </c>
      <c r="B1779" s="87" t="s">
        <v>6474</v>
      </c>
      <c r="C1779" s="87" t="s">
        <v>6475</v>
      </c>
      <c r="D1779" s="150">
        <v>2470.8000000000002</v>
      </c>
      <c r="E1779" s="150">
        <v>-1518.05</v>
      </c>
      <c r="F1779" s="150">
        <v>952.75</v>
      </c>
      <c r="G1779" s="150">
        <v>-12.88</v>
      </c>
      <c r="H1779" s="151">
        <v>41883</v>
      </c>
      <c r="I1779" s="87">
        <v>0</v>
      </c>
      <c r="J1779" s="87" t="s">
        <v>580</v>
      </c>
      <c r="K1779" s="87" t="s">
        <v>3672</v>
      </c>
      <c r="L1779" s="87" t="s">
        <v>4162</v>
      </c>
      <c r="M1779" s="56" t="s">
        <v>3700</v>
      </c>
      <c r="N1779" s="87" t="s">
        <v>36</v>
      </c>
      <c r="O1779" s="56" t="s">
        <v>6476</v>
      </c>
      <c r="P1779" s="87">
        <v>2014</v>
      </c>
      <c r="Q1779" s="87">
        <v>300177694</v>
      </c>
      <c r="R1779" s="87" t="s">
        <v>3676</v>
      </c>
    </row>
    <row r="1780" spans="1:18">
      <c r="A1780" s="87" t="s">
        <v>6482</v>
      </c>
      <c r="B1780" s="87" t="s">
        <v>6474</v>
      </c>
      <c r="C1780" s="87" t="s">
        <v>6475</v>
      </c>
      <c r="D1780" s="150">
        <v>2470.8000000000002</v>
      </c>
      <c r="E1780" s="150">
        <v>-1518.05</v>
      </c>
      <c r="F1780" s="150">
        <v>952.75</v>
      </c>
      <c r="G1780" s="150">
        <v>-12.88</v>
      </c>
      <c r="H1780" s="151">
        <v>41883</v>
      </c>
      <c r="I1780" s="87">
        <v>0</v>
      </c>
      <c r="J1780" s="87" t="s">
        <v>580</v>
      </c>
      <c r="K1780" s="87" t="s">
        <v>3672</v>
      </c>
      <c r="L1780" s="87" t="s">
        <v>4162</v>
      </c>
      <c r="M1780" s="56" t="s">
        <v>3700</v>
      </c>
      <c r="N1780" s="87" t="s">
        <v>36</v>
      </c>
      <c r="O1780" s="56" t="s">
        <v>6476</v>
      </c>
      <c r="P1780" s="87">
        <v>2014</v>
      </c>
      <c r="Q1780" s="87" t="s">
        <v>6483</v>
      </c>
      <c r="R1780" s="87" t="s">
        <v>3676</v>
      </c>
    </row>
    <row r="1781" spans="1:18">
      <c r="A1781" s="87" t="s">
        <v>6484</v>
      </c>
      <c r="B1781" s="87" t="s">
        <v>6474</v>
      </c>
      <c r="C1781" s="87" t="s">
        <v>6475</v>
      </c>
      <c r="D1781" s="150">
        <v>2470.8000000000002</v>
      </c>
      <c r="E1781" s="150">
        <v>-1518.05</v>
      </c>
      <c r="F1781" s="150">
        <v>952.75</v>
      </c>
      <c r="G1781" s="150">
        <v>-12.88</v>
      </c>
      <c r="H1781" s="151">
        <v>41883</v>
      </c>
      <c r="I1781" s="87">
        <v>0</v>
      </c>
      <c r="J1781" s="87" t="s">
        <v>944</v>
      </c>
      <c r="K1781" s="87" t="s">
        <v>3672</v>
      </c>
      <c r="L1781" s="87" t="s">
        <v>3962</v>
      </c>
      <c r="M1781" s="56" t="s">
        <v>3700</v>
      </c>
      <c r="N1781" s="87" t="s">
        <v>27</v>
      </c>
      <c r="O1781" s="56" t="s">
        <v>6476</v>
      </c>
      <c r="P1781" s="87">
        <v>2014</v>
      </c>
      <c r="Q1781" s="87">
        <v>300177694</v>
      </c>
      <c r="R1781" s="87" t="s">
        <v>3676</v>
      </c>
    </row>
    <row r="1782" spans="1:18">
      <c r="A1782" s="87" t="s">
        <v>6485</v>
      </c>
      <c r="B1782" s="87" t="s">
        <v>6474</v>
      </c>
      <c r="C1782" s="87" t="s">
        <v>6475</v>
      </c>
      <c r="D1782" s="150">
        <v>2470.8000000000002</v>
      </c>
      <c r="E1782" s="150">
        <v>-1518.05</v>
      </c>
      <c r="F1782" s="150">
        <v>952.75</v>
      </c>
      <c r="G1782" s="150">
        <v>-12.88</v>
      </c>
      <c r="H1782" s="151">
        <v>41883</v>
      </c>
      <c r="I1782" s="87">
        <v>0</v>
      </c>
      <c r="J1782" s="87" t="s">
        <v>944</v>
      </c>
      <c r="K1782" s="87" t="s">
        <v>3672</v>
      </c>
      <c r="L1782" s="87" t="s">
        <v>3962</v>
      </c>
      <c r="M1782" s="56" t="s">
        <v>3700</v>
      </c>
      <c r="N1782" s="87" t="s">
        <v>27</v>
      </c>
      <c r="O1782" s="56" t="s">
        <v>6476</v>
      </c>
      <c r="P1782" s="87">
        <v>2014</v>
      </c>
      <c r="Q1782" s="87">
        <v>300177694</v>
      </c>
      <c r="R1782" s="87" t="s">
        <v>3676</v>
      </c>
    </row>
    <row r="1783" spans="1:18">
      <c r="A1783" s="87" t="s">
        <v>6486</v>
      </c>
      <c r="B1783" s="87" t="s">
        <v>6474</v>
      </c>
      <c r="C1783" s="87" t="s">
        <v>6475</v>
      </c>
      <c r="D1783" s="150">
        <v>2470.8000000000002</v>
      </c>
      <c r="E1783" s="150">
        <v>-1518.05</v>
      </c>
      <c r="F1783" s="150">
        <v>952.75</v>
      </c>
      <c r="G1783" s="150">
        <v>-12.88</v>
      </c>
      <c r="H1783" s="151">
        <v>41883</v>
      </c>
      <c r="I1783" s="87">
        <v>0</v>
      </c>
      <c r="J1783" s="87" t="s">
        <v>944</v>
      </c>
      <c r="K1783" s="87" t="s">
        <v>3672</v>
      </c>
      <c r="L1783" s="87" t="s">
        <v>3962</v>
      </c>
      <c r="M1783" s="56" t="s">
        <v>3700</v>
      </c>
      <c r="N1783" s="87" t="s">
        <v>27</v>
      </c>
      <c r="O1783" s="56" t="s">
        <v>6476</v>
      </c>
      <c r="P1783" s="87">
        <v>2014</v>
      </c>
      <c r="Q1783" s="87">
        <v>300177694</v>
      </c>
      <c r="R1783" s="87" t="s">
        <v>3676</v>
      </c>
    </row>
    <row r="1784" spans="1:18">
      <c r="A1784" s="87" t="s">
        <v>6487</v>
      </c>
      <c r="B1784" s="87" t="s">
        <v>6474</v>
      </c>
      <c r="C1784" s="87" t="s">
        <v>6475</v>
      </c>
      <c r="D1784" s="150">
        <v>2470.8000000000002</v>
      </c>
      <c r="E1784" s="150">
        <v>-1518.05</v>
      </c>
      <c r="F1784" s="150">
        <v>952.75</v>
      </c>
      <c r="G1784" s="150">
        <v>-12.88</v>
      </c>
      <c r="H1784" s="151">
        <v>41883</v>
      </c>
      <c r="I1784" s="87">
        <v>0</v>
      </c>
      <c r="J1784" s="87" t="s">
        <v>944</v>
      </c>
      <c r="K1784" s="87" t="s">
        <v>3672</v>
      </c>
      <c r="L1784" s="87" t="s">
        <v>3962</v>
      </c>
      <c r="M1784" s="56" t="s">
        <v>3700</v>
      </c>
      <c r="N1784" s="87" t="s">
        <v>27</v>
      </c>
      <c r="O1784" s="56" t="s">
        <v>6476</v>
      </c>
      <c r="P1784" s="87">
        <v>2014</v>
      </c>
      <c r="Q1784" s="87">
        <v>300177694</v>
      </c>
      <c r="R1784" s="87" t="s">
        <v>3676</v>
      </c>
    </row>
    <row r="1785" spans="1:18">
      <c r="A1785" s="87" t="s">
        <v>6488</v>
      </c>
      <c r="B1785" s="87" t="s">
        <v>6474</v>
      </c>
      <c r="C1785" s="87" t="s">
        <v>6475</v>
      </c>
      <c r="D1785" s="150">
        <v>2470.8000000000002</v>
      </c>
      <c r="E1785" s="150">
        <v>-1518.05</v>
      </c>
      <c r="F1785" s="150">
        <v>952.75</v>
      </c>
      <c r="G1785" s="150">
        <v>-12.88</v>
      </c>
      <c r="H1785" s="151">
        <v>41883</v>
      </c>
      <c r="I1785" s="87">
        <v>0</v>
      </c>
      <c r="J1785" s="87" t="s">
        <v>604</v>
      </c>
      <c r="K1785" s="87" t="s">
        <v>3672</v>
      </c>
      <c r="L1785" s="87" t="s">
        <v>3954</v>
      </c>
      <c r="M1785" s="56" t="s">
        <v>3700</v>
      </c>
      <c r="N1785" s="87" t="s">
        <v>68</v>
      </c>
      <c r="O1785" s="56" t="s">
        <v>4905</v>
      </c>
      <c r="P1785" s="87">
        <v>2014</v>
      </c>
      <c r="Q1785" s="87">
        <v>300177694</v>
      </c>
      <c r="R1785" s="87" t="s">
        <v>3676</v>
      </c>
    </row>
    <row r="1786" spans="1:18">
      <c r="A1786" s="87" t="s">
        <v>6489</v>
      </c>
      <c r="B1786" s="87" t="s">
        <v>6474</v>
      </c>
      <c r="C1786" s="87" t="s">
        <v>6475</v>
      </c>
      <c r="D1786" s="150">
        <v>2470.8000000000002</v>
      </c>
      <c r="E1786" s="150">
        <v>-1518.05</v>
      </c>
      <c r="F1786" s="150">
        <v>952.75</v>
      </c>
      <c r="G1786" s="150">
        <v>-12.88</v>
      </c>
      <c r="H1786" s="151">
        <v>41883</v>
      </c>
      <c r="I1786" s="87">
        <v>0</v>
      </c>
      <c r="J1786" s="87" t="s">
        <v>604</v>
      </c>
      <c r="K1786" s="87" t="s">
        <v>3672</v>
      </c>
      <c r="L1786" s="87" t="s">
        <v>3954</v>
      </c>
      <c r="M1786" s="56" t="s">
        <v>3700</v>
      </c>
      <c r="N1786" s="87" t="s">
        <v>68</v>
      </c>
      <c r="O1786" s="56" t="s">
        <v>6476</v>
      </c>
      <c r="P1786" s="87">
        <v>2014</v>
      </c>
      <c r="Q1786" s="87">
        <v>300177694</v>
      </c>
      <c r="R1786" s="87" t="s">
        <v>3676</v>
      </c>
    </row>
    <row r="1787" spans="1:18">
      <c r="A1787" s="87" t="s">
        <v>6490</v>
      </c>
      <c r="B1787" s="87" t="s">
        <v>6474</v>
      </c>
      <c r="C1787" s="87" t="s">
        <v>6475</v>
      </c>
      <c r="D1787" s="150">
        <v>2470.8000000000002</v>
      </c>
      <c r="E1787" s="150">
        <v>-1518.05</v>
      </c>
      <c r="F1787" s="150">
        <v>952.75</v>
      </c>
      <c r="G1787" s="150">
        <v>-12.88</v>
      </c>
      <c r="H1787" s="151">
        <v>41883</v>
      </c>
      <c r="I1787" s="87">
        <v>0</v>
      </c>
      <c r="J1787" s="87" t="s">
        <v>328</v>
      </c>
      <c r="K1787" s="87" t="s">
        <v>3672</v>
      </c>
      <c r="L1787" s="87" t="s">
        <v>4141</v>
      </c>
      <c r="M1787" s="56" t="s">
        <v>3700</v>
      </c>
      <c r="N1787" s="87" t="s">
        <v>35</v>
      </c>
      <c r="O1787" s="56" t="s">
        <v>6476</v>
      </c>
      <c r="P1787" s="87">
        <v>2014</v>
      </c>
      <c r="Q1787" s="87">
        <v>300177694</v>
      </c>
      <c r="R1787" s="87" t="s">
        <v>3676</v>
      </c>
    </row>
    <row r="1788" spans="1:18">
      <c r="A1788" s="87" t="s">
        <v>6491</v>
      </c>
      <c r="B1788" s="87" t="s">
        <v>6474</v>
      </c>
      <c r="C1788" s="87" t="s">
        <v>6475</v>
      </c>
      <c r="D1788" s="150">
        <v>2470.8000000000002</v>
      </c>
      <c r="E1788" s="150">
        <v>-1518.05</v>
      </c>
      <c r="F1788" s="150">
        <v>952.75</v>
      </c>
      <c r="G1788" s="150">
        <v>-12.88</v>
      </c>
      <c r="H1788" s="151">
        <v>41883</v>
      </c>
      <c r="I1788" s="87">
        <v>0</v>
      </c>
      <c r="J1788" s="87" t="s">
        <v>328</v>
      </c>
      <c r="K1788" s="87" t="s">
        <v>3672</v>
      </c>
      <c r="L1788" s="87" t="s">
        <v>4141</v>
      </c>
      <c r="M1788" s="56" t="s">
        <v>3700</v>
      </c>
      <c r="N1788" s="87" t="s">
        <v>35</v>
      </c>
      <c r="O1788" s="56" t="s">
        <v>6476</v>
      </c>
      <c r="P1788" s="87">
        <v>2014</v>
      </c>
      <c r="Q1788" s="87">
        <v>300177694</v>
      </c>
      <c r="R1788" s="87" t="s">
        <v>3676</v>
      </c>
    </row>
    <row r="1789" spans="1:18">
      <c r="A1789" s="87" t="s">
        <v>6492</v>
      </c>
      <c r="B1789" s="87" t="s">
        <v>6474</v>
      </c>
      <c r="C1789" s="87" t="s">
        <v>6475</v>
      </c>
      <c r="D1789" s="150">
        <v>2470.8000000000002</v>
      </c>
      <c r="E1789" s="150">
        <v>-1518.05</v>
      </c>
      <c r="F1789" s="150">
        <v>952.75</v>
      </c>
      <c r="G1789" s="150">
        <v>-12.88</v>
      </c>
      <c r="H1789" s="151">
        <v>41883</v>
      </c>
      <c r="I1789" s="87">
        <v>0</v>
      </c>
      <c r="J1789" s="87" t="s">
        <v>328</v>
      </c>
      <c r="K1789" s="87" t="s">
        <v>3672</v>
      </c>
      <c r="L1789" s="87" t="s">
        <v>4141</v>
      </c>
      <c r="M1789" s="56" t="s">
        <v>3700</v>
      </c>
      <c r="N1789" s="87" t="s">
        <v>35</v>
      </c>
      <c r="O1789" s="56" t="s">
        <v>6476</v>
      </c>
      <c r="P1789" s="87">
        <v>2014</v>
      </c>
      <c r="Q1789" s="87">
        <v>300177694</v>
      </c>
      <c r="R1789" s="87" t="s">
        <v>3676</v>
      </c>
    </row>
    <row r="1790" spans="1:18">
      <c r="A1790" s="87" t="s">
        <v>6493</v>
      </c>
      <c r="B1790" s="87" t="s">
        <v>6474</v>
      </c>
      <c r="C1790" s="87" t="s">
        <v>6475</v>
      </c>
      <c r="D1790" s="150">
        <v>2470.8000000000002</v>
      </c>
      <c r="E1790" s="150">
        <v>-1518.05</v>
      </c>
      <c r="F1790" s="150">
        <v>952.75</v>
      </c>
      <c r="G1790" s="150">
        <v>-12.88</v>
      </c>
      <c r="H1790" s="151">
        <v>41883</v>
      </c>
      <c r="I1790" s="87">
        <v>0</v>
      </c>
      <c r="J1790" s="87" t="s">
        <v>328</v>
      </c>
      <c r="K1790" s="87" t="s">
        <v>3672</v>
      </c>
      <c r="L1790" s="87" t="s">
        <v>4141</v>
      </c>
      <c r="M1790" s="56" t="s">
        <v>3700</v>
      </c>
      <c r="N1790" s="87" t="s">
        <v>35</v>
      </c>
      <c r="O1790" s="56" t="s">
        <v>6476</v>
      </c>
      <c r="P1790" s="87">
        <v>2014</v>
      </c>
      <c r="Q1790" s="87">
        <v>300177694</v>
      </c>
      <c r="R1790" s="87" t="s">
        <v>3676</v>
      </c>
    </row>
    <row r="1791" spans="1:18">
      <c r="A1791" s="87" t="s">
        <v>6494</v>
      </c>
      <c r="B1791" s="87" t="s">
        <v>6474</v>
      </c>
      <c r="C1791" s="87" t="s">
        <v>6475</v>
      </c>
      <c r="D1791" s="150">
        <v>2470.8000000000002</v>
      </c>
      <c r="E1791" s="150">
        <v>-1518.05</v>
      </c>
      <c r="F1791" s="150">
        <v>952.75</v>
      </c>
      <c r="G1791" s="150">
        <v>-12.88</v>
      </c>
      <c r="H1791" s="151">
        <v>41883</v>
      </c>
      <c r="I1791" s="87">
        <v>0</v>
      </c>
      <c r="J1791" s="87" t="s">
        <v>328</v>
      </c>
      <c r="K1791" s="87" t="s">
        <v>3672</v>
      </c>
      <c r="L1791" s="87" t="s">
        <v>4141</v>
      </c>
      <c r="M1791" s="56" t="s">
        <v>3700</v>
      </c>
      <c r="N1791" s="87" t="s">
        <v>35</v>
      </c>
      <c r="O1791" s="56" t="s">
        <v>6476</v>
      </c>
      <c r="P1791" s="87">
        <v>2014</v>
      </c>
      <c r="Q1791" s="87">
        <v>300177694</v>
      </c>
      <c r="R1791" s="87" t="s">
        <v>3676</v>
      </c>
    </row>
    <row r="1792" spans="1:18">
      <c r="A1792" s="87" t="s">
        <v>6495</v>
      </c>
      <c r="B1792" s="87" t="s">
        <v>6474</v>
      </c>
      <c r="C1792" s="87" t="s">
        <v>6475</v>
      </c>
      <c r="D1792" s="150">
        <v>2470.8000000000002</v>
      </c>
      <c r="E1792" s="150">
        <v>-1518.05</v>
      </c>
      <c r="F1792" s="150">
        <v>952.75</v>
      </c>
      <c r="G1792" s="150">
        <v>-12.88</v>
      </c>
      <c r="H1792" s="151">
        <v>41883</v>
      </c>
      <c r="I1792" s="87">
        <v>0</v>
      </c>
      <c r="J1792" s="87" t="s">
        <v>328</v>
      </c>
      <c r="K1792" s="87" t="s">
        <v>3672</v>
      </c>
      <c r="L1792" s="87" t="s">
        <v>4141</v>
      </c>
      <c r="M1792" s="56" t="s">
        <v>3700</v>
      </c>
      <c r="N1792" s="87" t="s">
        <v>35</v>
      </c>
      <c r="O1792" s="56" t="s">
        <v>6476</v>
      </c>
      <c r="P1792" s="87">
        <v>2014</v>
      </c>
      <c r="Q1792" s="87">
        <v>300177694</v>
      </c>
      <c r="R1792" s="87" t="s">
        <v>3676</v>
      </c>
    </row>
    <row r="1793" spans="1:18">
      <c r="A1793" s="87" t="s">
        <v>6496</v>
      </c>
      <c r="B1793" s="87" t="s">
        <v>6474</v>
      </c>
      <c r="C1793" s="87" t="s">
        <v>6475</v>
      </c>
      <c r="D1793" s="150">
        <v>2470.8000000000002</v>
      </c>
      <c r="E1793" s="150">
        <v>-1518.05</v>
      </c>
      <c r="F1793" s="150">
        <v>952.75</v>
      </c>
      <c r="G1793" s="150">
        <v>-12.88</v>
      </c>
      <c r="H1793" s="151">
        <v>41883</v>
      </c>
      <c r="I1793" s="87">
        <v>0</v>
      </c>
      <c r="J1793" s="87" t="s">
        <v>328</v>
      </c>
      <c r="K1793" s="87" t="s">
        <v>3672</v>
      </c>
      <c r="L1793" s="87" t="s">
        <v>4141</v>
      </c>
      <c r="M1793" s="56" t="s">
        <v>3700</v>
      </c>
      <c r="N1793" s="87" t="s">
        <v>35</v>
      </c>
      <c r="O1793" s="56" t="s">
        <v>6476</v>
      </c>
      <c r="P1793" s="87">
        <v>2014</v>
      </c>
      <c r="Q1793" s="87">
        <v>300177694</v>
      </c>
      <c r="R1793" s="87" t="s">
        <v>3676</v>
      </c>
    </row>
    <row r="1794" spans="1:18">
      <c r="A1794" s="87" t="s">
        <v>6497</v>
      </c>
      <c r="B1794" s="87" t="s">
        <v>6474</v>
      </c>
      <c r="C1794" s="87" t="s">
        <v>6475</v>
      </c>
      <c r="D1794" s="150">
        <v>2470.8000000000002</v>
      </c>
      <c r="E1794" s="150">
        <v>-1518.05</v>
      </c>
      <c r="F1794" s="150">
        <v>952.75</v>
      </c>
      <c r="G1794" s="150">
        <v>-12.88</v>
      </c>
      <c r="H1794" s="151">
        <v>41883</v>
      </c>
      <c r="I1794" s="87">
        <v>0</v>
      </c>
      <c r="J1794" s="87" t="s">
        <v>328</v>
      </c>
      <c r="K1794" s="87" t="s">
        <v>3672</v>
      </c>
      <c r="L1794" s="87" t="s">
        <v>4141</v>
      </c>
      <c r="M1794" s="56" t="s">
        <v>3700</v>
      </c>
      <c r="N1794" s="87" t="s">
        <v>35</v>
      </c>
      <c r="O1794" s="56" t="s">
        <v>6476</v>
      </c>
      <c r="P1794" s="87">
        <v>2014</v>
      </c>
      <c r="Q1794" s="87">
        <v>300177694</v>
      </c>
      <c r="R1794" s="87" t="s">
        <v>3676</v>
      </c>
    </row>
    <row r="1795" spans="1:18">
      <c r="A1795" s="87" t="s">
        <v>6498</v>
      </c>
      <c r="B1795" s="87" t="s">
        <v>1082</v>
      </c>
      <c r="C1795" s="87" t="s">
        <v>6499</v>
      </c>
      <c r="D1795" s="150">
        <v>3025.6</v>
      </c>
      <c r="E1795" s="150">
        <v>-1861.21</v>
      </c>
      <c r="F1795" s="150">
        <v>1164.3900000000001</v>
      </c>
      <c r="G1795" s="150">
        <v>-15.73</v>
      </c>
      <c r="H1795" s="151">
        <v>41883</v>
      </c>
      <c r="I1795" s="87">
        <v>0</v>
      </c>
      <c r="J1795" s="87" t="s">
        <v>944</v>
      </c>
      <c r="K1795" s="87" t="s">
        <v>3672</v>
      </c>
      <c r="L1795" s="87" t="s">
        <v>3962</v>
      </c>
      <c r="M1795" s="56" t="s">
        <v>3700</v>
      </c>
      <c r="N1795" s="87" t="s">
        <v>27</v>
      </c>
      <c r="O1795" s="56" t="s">
        <v>6500</v>
      </c>
      <c r="P1795" s="87">
        <v>2014</v>
      </c>
      <c r="Q1795" s="87">
        <v>300177694</v>
      </c>
      <c r="R1795" s="87" t="s">
        <v>3751</v>
      </c>
    </row>
    <row r="1796" spans="1:18">
      <c r="A1796" s="87" t="s">
        <v>6501</v>
      </c>
      <c r="B1796" s="87" t="s">
        <v>1082</v>
      </c>
      <c r="C1796" s="87" t="s">
        <v>6499</v>
      </c>
      <c r="D1796" s="150">
        <v>3025.6</v>
      </c>
      <c r="E1796" s="150">
        <v>-1861.21</v>
      </c>
      <c r="F1796" s="150">
        <v>1164.3900000000001</v>
      </c>
      <c r="G1796" s="150">
        <v>-15.73</v>
      </c>
      <c r="H1796" s="151">
        <v>41883</v>
      </c>
      <c r="I1796" s="87">
        <v>0</v>
      </c>
      <c r="J1796" s="87" t="s">
        <v>944</v>
      </c>
      <c r="K1796" s="87" t="s">
        <v>3672</v>
      </c>
      <c r="L1796" s="87" t="s">
        <v>3962</v>
      </c>
      <c r="M1796" s="56" t="s">
        <v>3700</v>
      </c>
      <c r="N1796" s="87" t="s">
        <v>27</v>
      </c>
      <c r="O1796" s="56" t="s">
        <v>6500</v>
      </c>
      <c r="P1796" s="87">
        <v>2014</v>
      </c>
      <c r="Q1796" s="87">
        <v>300177694</v>
      </c>
      <c r="R1796" s="87" t="s">
        <v>3751</v>
      </c>
    </row>
    <row r="1797" spans="1:18">
      <c r="A1797" s="87" t="s">
        <v>6502</v>
      </c>
      <c r="B1797" s="87" t="s">
        <v>1082</v>
      </c>
      <c r="C1797" s="87" t="s">
        <v>6499</v>
      </c>
      <c r="D1797" s="150">
        <v>3025.6</v>
      </c>
      <c r="E1797" s="150">
        <v>-1861.21</v>
      </c>
      <c r="F1797" s="150">
        <v>1164.3900000000001</v>
      </c>
      <c r="G1797" s="150">
        <v>-15.73</v>
      </c>
      <c r="H1797" s="151">
        <v>41883</v>
      </c>
      <c r="I1797" s="87">
        <v>0</v>
      </c>
      <c r="J1797" s="87" t="s">
        <v>944</v>
      </c>
      <c r="K1797" s="87" t="s">
        <v>3672</v>
      </c>
      <c r="L1797" s="87" t="s">
        <v>3962</v>
      </c>
      <c r="M1797" s="56" t="s">
        <v>3700</v>
      </c>
      <c r="N1797" s="87" t="s">
        <v>27</v>
      </c>
      <c r="O1797" s="56" t="s">
        <v>6500</v>
      </c>
      <c r="P1797" s="87">
        <v>2014</v>
      </c>
      <c r="Q1797" s="87">
        <v>300177694</v>
      </c>
      <c r="R1797" s="87" t="s">
        <v>3751</v>
      </c>
    </row>
    <row r="1798" spans="1:18">
      <c r="A1798" s="87" t="s">
        <v>6503</v>
      </c>
      <c r="B1798" s="87" t="s">
        <v>1082</v>
      </c>
      <c r="C1798" s="87" t="s">
        <v>6499</v>
      </c>
      <c r="D1798" s="150">
        <v>3025.54</v>
      </c>
      <c r="E1798" s="150">
        <v>-1861.15</v>
      </c>
      <c r="F1798" s="150">
        <v>1164.3900000000001</v>
      </c>
      <c r="G1798" s="150">
        <v>-15.73</v>
      </c>
      <c r="H1798" s="151">
        <v>41883</v>
      </c>
      <c r="I1798" s="87">
        <v>0</v>
      </c>
      <c r="J1798" s="87" t="s">
        <v>944</v>
      </c>
      <c r="K1798" s="87" t="s">
        <v>3672</v>
      </c>
      <c r="L1798" s="87" t="s">
        <v>3962</v>
      </c>
      <c r="M1798" s="56" t="s">
        <v>3700</v>
      </c>
      <c r="N1798" s="87" t="s">
        <v>27</v>
      </c>
      <c r="O1798" s="56" t="s">
        <v>6500</v>
      </c>
      <c r="P1798" s="87">
        <v>2014</v>
      </c>
      <c r="Q1798" s="87">
        <v>300177694</v>
      </c>
      <c r="R1798" s="87" t="s">
        <v>3751</v>
      </c>
    </row>
    <row r="1799" spans="1:18">
      <c r="A1799" s="87" t="s">
        <v>6504</v>
      </c>
      <c r="B1799" s="87" t="s">
        <v>1082</v>
      </c>
      <c r="C1799" s="87" t="s">
        <v>6499</v>
      </c>
      <c r="D1799" s="150">
        <v>3025.6</v>
      </c>
      <c r="E1799" s="150">
        <v>-1861.21</v>
      </c>
      <c r="F1799" s="150">
        <v>1164.3900000000001</v>
      </c>
      <c r="G1799" s="150">
        <v>-15.73</v>
      </c>
      <c r="H1799" s="151">
        <v>41883</v>
      </c>
      <c r="I1799" s="87">
        <v>0</v>
      </c>
      <c r="J1799" s="87" t="s">
        <v>944</v>
      </c>
      <c r="K1799" s="87" t="s">
        <v>3672</v>
      </c>
      <c r="L1799" s="87" t="s">
        <v>3962</v>
      </c>
      <c r="M1799" s="56" t="s">
        <v>3700</v>
      </c>
      <c r="N1799" s="87" t="s">
        <v>27</v>
      </c>
      <c r="O1799" s="56" t="s">
        <v>6500</v>
      </c>
      <c r="P1799" s="87">
        <v>2014</v>
      </c>
      <c r="Q1799" s="87">
        <v>300177694</v>
      </c>
      <c r="R1799" s="87" t="s">
        <v>3751</v>
      </c>
    </row>
    <row r="1800" spans="1:18">
      <c r="A1800" s="87" t="s">
        <v>6505</v>
      </c>
      <c r="B1800" s="87" t="s">
        <v>1082</v>
      </c>
      <c r="C1800" s="87" t="s">
        <v>6499</v>
      </c>
      <c r="D1800" s="150">
        <v>3025.6</v>
      </c>
      <c r="E1800" s="150">
        <v>-1861.21</v>
      </c>
      <c r="F1800" s="150">
        <v>1164.3900000000001</v>
      </c>
      <c r="G1800" s="150">
        <v>-15.73</v>
      </c>
      <c r="H1800" s="151">
        <v>41883</v>
      </c>
      <c r="I1800" s="87">
        <v>0</v>
      </c>
      <c r="J1800" s="87" t="s">
        <v>944</v>
      </c>
      <c r="K1800" s="87" t="s">
        <v>3672</v>
      </c>
      <c r="L1800" s="87" t="s">
        <v>3962</v>
      </c>
      <c r="M1800" s="56" t="s">
        <v>3700</v>
      </c>
      <c r="N1800" s="87" t="s">
        <v>27</v>
      </c>
      <c r="O1800" s="56" t="s">
        <v>6500</v>
      </c>
      <c r="P1800" s="87">
        <v>2014</v>
      </c>
      <c r="Q1800" s="87">
        <v>300177694</v>
      </c>
      <c r="R1800" s="87" t="s">
        <v>3751</v>
      </c>
    </row>
    <row r="1801" spans="1:18">
      <c r="A1801" s="87" t="s">
        <v>6506</v>
      </c>
      <c r="B1801" s="87" t="s">
        <v>1082</v>
      </c>
      <c r="C1801" s="87" t="s">
        <v>6499</v>
      </c>
      <c r="D1801" s="150">
        <v>3025.6</v>
      </c>
      <c r="E1801" s="150">
        <v>-1861.21</v>
      </c>
      <c r="F1801" s="150">
        <v>1164.3900000000001</v>
      </c>
      <c r="G1801" s="150">
        <v>-15.73</v>
      </c>
      <c r="H1801" s="151">
        <v>41883</v>
      </c>
      <c r="I1801" s="87">
        <v>0</v>
      </c>
      <c r="J1801" s="87" t="s">
        <v>1128</v>
      </c>
      <c r="K1801" s="87" t="s">
        <v>3672</v>
      </c>
      <c r="L1801" s="87" t="s">
        <v>4478</v>
      </c>
      <c r="M1801" s="56" t="s">
        <v>3700</v>
      </c>
      <c r="N1801" s="87" t="s">
        <v>75</v>
      </c>
      <c r="O1801" s="56" t="s">
        <v>6500</v>
      </c>
      <c r="P1801" s="87">
        <v>2014</v>
      </c>
      <c r="Q1801" s="87">
        <v>300177694</v>
      </c>
      <c r="R1801" s="87" t="s">
        <v>3751</v>
      </c>
    </row>
    <row r="1802" spans="1:18">
      <c r="A1802" s="87" t="s">
        <v>6507</v>
      </c>
      <c r="B1802" s="87" t="s">
        <v>1082</v>
      </c>
      <c r="C1802" s="87" t="s">
        <v>6499</v>
      </c>
      <c r="D1802" s="150">
        <v>3025.6</v>
      </c>
      <c r="E1802" s="150">
        <v>-1861.21</v>
      </c>
      <c r="F1802" s="150">
        <v>1164.3900000000001</v>
      </c>
      <c r="G1802" s="150">
        <v>-15.73</v>
      </c>
      <c r="H1802" s="151">
        <v>41883</v>
      </c>
      <c r="I1802" s="87">
        <v>0</v>
      </c>
      <c r="J1802" s="87" t="s">
        <v>1128</v>
      </c>
      <c r="K1802" s="87" t="s">
        <v>3672</v>
      </c>
      <c r="L1802" s="87" t="s">
        <v>4478</v>
      </c>
      <c r="M1802" s="56" t="s">
        <v>3700</v>
      </c>
      <c r="N1802" s="87" t="s">
        <v>75</v>
      </c>
      <c r="O1802" s="56" t="s">
        <v>6500</v>
      </c>
      <c r="P1802" s="87">
        <v>2014</v>
      </c>
      <c r="Q1802" s="87">
        <v>300177694</v>
      </c>
      <c r="R1802" s="87" t="s">
        <v>3751</v>
      </c>
    </row>
    <row r="1803" spans="1:18">
      <c r="A1803" s="87" t="s">
        <v>1523</v>
      </c>
      <c r="B1803" s="87" t="s">
        <v>1082</v>
      </c>
      <c r="C1803" s="87" t="s">
        <v>6499</v>
      </c>
      <c r="D1803" s="150">
        <v>3025.6</v>
      </c>
      <c r="E1803" s="150">
        <v>-1861.21</v>
      </c>
      <c r="F1803" s="150">
        <v>1164.3900000000001</v>
      </c>
      <c r="G1803" s="150">
        <v>-15.73</v>
      </c>
      <c r="H1803" s="151">
        <v>41883</v>
      </c>
      <c r="I1803" s="87">
        <v>0</v>
      </c>
      <c r="J1803" s="87" t="s">
        <v>1128</v>
      </c>
      <c r="K1803" s="87" t="s">
        <v>3672</v>
      </c>
      <c r="L1803" s="87" t="s">
        <v>4478</v>
      </c>
      <c r="M1803" s="56" t="s">
        <v>3700</v>
      </c>
      <c r="N1803" s="87" t="s">
        <v>75</v>
      </c>
      <c r="O1803" s="56" t="s">
        <v>6500</v>
      </c>
      <c r="P1803" s="87">
        <v>20144</v>
      </c>
      <c r="Q1803" s="87">
        <v>300177694</v>
      </c>
      <c r="R1803" s="87" t="s">
        <v>3751</v>
      </c>
    </row>
    <row r="1804" spans="1:18">
      <c r="A1804" s="87" t="s">
        <v>6508</v>
      </c>
      <c r="B1804" s="87" t="s">
        <v>1082</v>
      </c>
      <c r="C1804" s="87" t="s">
        <v>6499</v>
      </c>
      <c r="D1804" s="150">
        <v>3025.6</v>
      </c>
      <c r="E1804" s="150">
        <v>-1861.21</v>
      </c>
      <c r="F1804" s="150">
        <v>1164.3900000000001</v>
      </c>
      <c r="G1804" s="150">
        <v>-15.73</v>
      </c>
      <c r="H1804" s="151">
        <v>41883</v>
      </c>
      <c r="I1804" s="87">
        <v>0</v>
      </c>
      <c r="J1804" s="87" t="s">
        <v>328</v>
      </c>
      <c r="K1804" s="87" t="s">
        <v>3672</v>
      </c>
      <c r="L1804" s="87" t="s">
        <v>4141</v>
      </c>
      <c r="M1804" s="56" t="s">
        <v>3700</v>
      </c>
      <c r="N1804" s="87" t="s">
        <v>35</v>
      </c>
      <c r="O1804" s="56" t="s">
        <v>6500</v>
      </c>
      <c r="P1804" s="87">
        <v>2014</v>
      </c>
      <c r="Q1804" s="87">
        <v>300177694</v>
      </c>
      <c r="R1804" s="87" t="s">
        <v>3751</v>
      </c>
    </row>
    <row r="1805" spans="1:18">
      <c r="A1805" s="87" t="s">
        <v>6509</v>
      </c>
      <c r="B1805" s="87" t="s">
        <v>1082</v>
      </c>
      <c r="C1805" s="87" t="s">
        <v>6499</v>
      </c>
      <c r="D1805" s="150">
        <v>3025.6</v>
      </c>
      <c r="E1805" s="150">
        <v>-1861.21</v>
      </c>
      <c r="F1805" s="150">
        <v>1164.3900000000001</v>
      </c>
      <c r="G1805" s="150">
        <v>-15.73</v>
      </c>
      <c r="H1805" s="151">
        <v>41883</v>
      </c>
      <c r="I1805" s="87">
        <v>0</v>
      </c>
      <c r="J1805" s="87" t="s">
        <v>328</v>
      </c>
      <c r="K1805" s="87" t="s">
        <v>3672</v>
      </c>
      <c r="L1805" s="87" t="s">
        <v>4027</v>
      </c>
      <c r="M1805" s="56" t="s">
        <v>3700</v>
      </c>
      <c r="N1805" s="87" t="s">
        <v>35</v>
      </c>
      <c r="O1805" s="56" t="s">
        <v>6500</v>
      </c>
      <c r="P1805" s="87">
        <v>2014</v>
      </c>
      <c r="Q1805" s="87">
        <v>300177694</v>
      </c>
      <c r="R1805" s="87" t="s">
        <v>3751</v>
      </c>
    </row>
    <row r="1806" spans="1:18">
      <c r="A1806" s="87" t="s">
        <v>6510</v>
      </c>
      <c r="B1806" s="87" t="s">
        <v>1082</v>
      </c>
      <c r="C1806" s="87" t="s">
        <v>6499</v>
      </c>
      <c r="D1806" s="150">
        <v>3025.6</v>
      </c>
      <c r="E1806" s="150">
        <v>-1861.21</v>
      </c>
      <c r="F1806" s="150">
        <v>1164.3900000000001</v>
      </c>
      <c r="G1806" s="150">
        <v>-15.73</v>
      </c>
      <c r="H1806" s="151">
        <v>41883</v>
      </c>
      <c r="I1806" s="87">
        <v>0</v>
      </c>
      <c r="J1806" s="87" t="s">
        <v>604</v>
      </c>
      <c r="K1806" s="87" t="s">
        <v>3672</v>
      </c>
      <c r="L1806" s="87" t="s">
        <v>3954</v>
      </c>
      <c r="M1806" s="56" t="s">
        <v>3700</v>
      </c>
      <c r="N1806" s="87" t="s">
        <v>68</v>
      </c>
      <c r="O1806" s="56" t="s">
        <v>6500</v>
      </c>
      <c r="P1806" s="87">
        <v>2014</v>
      </c>
      <c r="Q1806" s="87">
        <v>300177694</v>
      </c>
      <c r="R1806" s="87" t="s">
        <v>3751</v>
      </c>
    </row>
    <row r="1807" spans="1:18">
      <c r="A1807" s="87" t="s">
        <v>6511</v>
      </c>
      <c r="B1807" s="87" t="s">
        <v>1082</v>
      </c>
      <c r="C1807" s="87" t="s">
        <v>6499</v>
      </c>
      <c r="D1807" s="150">
        <v>3025.6</v>
      </c>
      <c r="E1807" s="150">
        <v>-1925.8</v>
      </c>
      <c r="F1807" s="150">
        <v>1099.8</v>
      </c>
      <c r="G1807" s="150">
        <v>-15.27</v>
      </c>
      <c r="H1807" s="151">
        <v>41883</v>
      </c>
      <c r="I1807" s="87">
        <v>0</v>
      </c>
      <c r="J1807" s="87" t="s">
        <v>604</v>
      </c>
      <c r="K1807" s="87" t="s">
        <v>3672</v>
      </c>
      <c r="L1807" s="87" t="s">
        <v>3954</v>
      </c>
      <c r="M1807" s="56" t="s">
        <v>3700</v>
      </c>
      <c r="N1807" s="87" t="s">
        <v>68</v>
      </c>
      <c r="O1807" s="56" t="s">
        <v>6500</v>
      </c>
      <c r="P1807" s="87">
        <v>2014</v>
      </c>
      <c r="Q1807" s="87">
        <v>300177694</v>
      </c>
      <c r="R1807" s="87" t="s">
        <v>3751</v>
      </c>
    </row>
    <row r="1808" spans="1:18">
      <c r="A1808" s="87" t="s">
        <v>6512</v>
      </c>
      <c r="B1808" s="87" t="s">
        <v>1082</v>
      </c>
      <c r="C1808" s="87" t="s">
        <v>6499</v>
      </c>
      <c r="D1808" s="150">
        <v>3025.6</v>
      </c>
      <c r="E1808" s="150">
        <v>-1861.21</v>
      </c>
      <c r="F1808" s="150">
        <v>1164.3900000000001</v>
      </c>
      <c r="G1808" s="150">
        <v>-15.73</v>
      </c>
      <c r="H1808" s="151">
        <v>41883</v>
      </c>
      <c r="I1808" s="87">
        <v>0</v>
      </c>
      <c r="J1808" s="87" t="s">
        <v>604</v>
      </c>
      <c r="K1808" s="87" t="s">
        <v>3672</v>
      </c>
      <c r="L1808" s="87" t="s">
        <v>3954</v>
      </c>
      <c r="M1808" s="56" t="s">
        <v>3700</v>
      </c>
      <c r="N1808" s="87" t="s">
        <v>68</v>
      </c>
      <c r="O1808" s="56" t="s">
        <v>6500</v>
      </c>
      <c r="P1808" s="87">
        <v>2014</v>
      </c>
      <c r="Q1808" s="87">
        <v>300177694</v>
      </c>
      <c r="R1808" s="87" t="s">
        <v>3751</v>
      </c>
    </row>
    <row r="1809" spans="1:18">
      <c r="A1809" s="87" t="s">
        <v>6513</v>
      </c>
      <c r="B1809" s="87" t="s">
        <v>1082</v>
      </c>
      <c r="C1809" s="87" t="s">
        <v>6499</v>
      </c>
      <c r="D1809" s="150">
        <v>3025.6</v>
      </c>
      <c r="E1809" s="150">
        <v>-1861.21</v>
      </c>
      <c r="F1809" s="150">
        <v>1164.3900000000001</v>
      </c>
      <c r="G1809" s="150">
        <v>-15.73</v>
      </c>
      <c r="H1809" s="151">
        <v>41883</v>
      </c>
      <c r="I1809" s="87">
        <v>0</v>
      </c>
      <c r="J1809" s="87" t="s">
        <v>604</v>
      </c>
      <c r="K1809" s="87" t="s">
        <v>3672</v>
      </c>
      <c r="L1809" s="87" t="s">
        <v>3954</v>
      </c>
      <c r="M1809" s="56" t="s">
        <v>3700</v>
      </c>
      <c r="N1809" s="87" t="s">
        <v>68</v>
      </c>
      <c r="O1809" s="56" t="s">
        <v>6500</v>
      </c>
      <c r="P1809" s="87">
        <v>2014</v>
      </c>
      <c r="Q1809" s="87">
        <v>300177694</v>
      </c>
      <c r="R1809" s="87" t="s">
        <v>3751</v>
      </c>
    </row>
    <row r="1810" spans="1:18">
      <c r="A1810" s="87" t="s">
        <v>6518</v>
      </c>
      <c r="B1810" s="87" t="s">
        <v>1035</v>
      </c>
      <c r="C1810" s="87" t="s">
        <v>5925</v>
      </c>
      <c r="D1810" s="150">
        <v>58390.54</v>
      </c>
      <c r="E1810" s="150">
        <v>-35603.33</v>
      </c>
      <c r="F1810" s="150">
        <v>22787.21</v>
      </c>
      <c r="G1810" s="150">
        <v>-307.94</v>
      </c>
      <c r="H1810" s="151">
        <v>41883</v>
      </c>
      <c r="I1810" s="87">
        <v>0</v>
      </c>
      <c r="J1810" s="87" t="s">
        <v>604</v>
      </c>
      <c r="K1810" s="87" t="s">
        <v>3672</v>
      </c>
      <c r="L1810" s="87" t="s">
        <v>3954</v>
      </c>
      <c r="M1810" s="56" t="s">
        <v>3711</v>
      </c>
      <c r="N1810" s="87" t="s">
        <v>68</v>
      </c>
      <c r="O1810" s="56" t="s">
        <v>5972</v>
      </c>
      <c r="P1810" s="87">
        <v>2014</v>
      </c>
      <c r="Q1810" s="87">
        <v>300177694</v>
      </c>
      <c r="R1810" s="87" t="s">
        <v>3676</v>
      </c>
    </row>
    <row r="1811" spans="1:18">
      <c r="A1811" s="87" t="s">
        <v>6519</v>
      </c>
      <c r="B1811" s="87" t="s">
        <v>1035</v>
      </c>
      <c r="C1811" s="87" t="s">
        <v>5925</v>
      </c>
      <c r="D1811" s="150">
        <v>22634.23</v>
      </c>
      <c r="E1811" s="150">
        <v>-13805.36</v>
      </c>
      <c r="F1811" s="150">
        <v>8828.8700000000008</v>
      </c>
      <c r="G1811" s="150">
        <v>-119.31</v>
      </c>
      <c r="H1811" s="151">
        <v>41883</v>
      </c>
      <c r="I1811" s="87">
        <v>0</v>
      </c>
      <c r="J1811" s="87" t="s">
        <v>604</v>
      </c>
      <c r="K1811" s="87" t="s">
        <v>3672</v>
      </c>
      <c r="L1811" s="87" t="s">
        <v>3954</v>
      </c>
      <c r="M1811" s="56" t="s">
        <v>3711</v>
      </c>
      <c r="N1811" s="87" t="s">
        <v>68</v>
      </c>
      <c r="O1811" s="56" t="s">
        <v>5923</v>
      </c>
      <c r="P1811" s="87">
        <v>2014</v>
      </c>
      <c r="Q1811" s="87">
        <v>300177694</v>
      </c>
      <c r="R1811" s="87" t="s">
        <v>3676</v>
      </c>
    </row>
    <row r="1812" spans="1:18">
      <c r="A1812" s="87" t="s">
        <v>6520</v>
      </c>
      <c r="B1812" s="87" t="s">
        <v>1035</v>
      </c>
      <c r="C1812" s="87" t="s">
        <v>5925</v>
      </c>
      <c r="D1812" s="150">
        <v>22634.23</v>
      </c>
      <c r="E1812" s="150">
        <v>-13805.36</v>
      </c>
      <c r="F1812" s="150">
        <v>8828.8700000000008</v>
      </c>
      <c r="G1812" s="150">
        <v>-119.31</v>
      </c>
      <c r="H1812" s="151">
        <v>41883</v>
      </c>
      <c r="I1812" s="87">
        <v>0</v>
      </c>
      <c r="J1812" s="87" t="s">
        <v>604</v>
      </c>
      <c r="K1812" s="87" t="s">
        <v>3672</v>
      </c>
      <c r="L1812" s="87" t="s">
        <v>3954</v>
      </c>
      <c r="M1812" s="56" t="s">
        <v>3711</v>
      </c>
      <c r="N1812" s="87" t="s">
        <v>68</v>
      </c>
      <c r="O1812" s="56" t="s">
        <v>5923</v>
      </c>
      <c r="P1812" s="87">
        <v>2014</v>
      </c>
      <c r="Q1812" s="87">
        <v>300177694</v>
      </c>
      <c r="R1812" s="87" t="s">
        <v>3676</v>
      </c>
    </row>
    <row r="1813" spans="1:18">
      <c r="A1813" s="87" t="s">
        <v>6521</v>
      </c>
      <c r="B1813" s="87" t="s">
        <v>1035</v>
      </c>
      <c r="C1813" s="87" t="s">
        <v>5925</v>
      </c>
      <c r="D1813" s="150">
        <v>22634.23</v>
      </c>
      <c r="E1813" s="150">
        <v>-13805.36</v>
      </c>
      <c r="F1813" s="150">
        <v>8828.8700000000008</v>
      </c>
      <c r="G1813" s="150">
        <v>-119.31</v>
      </c>
      <c r="H1813" s="151">
        <v>41883</v>
      </c>
      <c r="I1813" s="87">
        <v>0</v>
      </c>
      <c r="J1813" s="87" t="s">
        <v>604</v>
      </c>
      <c r="K1813" s="87" t="s">
        <v>3672</v>
      </c>
      <c r="L1813" s="87" t="s">
        <v>3954</v>
      </c>
      <c r="M1813" s="56" t="s">
        <v>3711</v>
      </c>
      <c r="N1813" s="87" t="s">
        <v>68</v>
      </c>
      <c r="O1813" s="56" t="s">
        <v>5923</v>
      </c>
      <c r="P1813" s="87">
        <v>2014</v>
      </c>
      <c r="Q1813" s="87">
        <v>300177694</v>
      </c>
      <c r="R1813" s="87" t="s">
        <v>3676</v>
      </c>
    </row>
    <row r="1814" spans="1:18">
      <c r="A1814" s="87" t="s">
        <v>6522</v>
      </c>
      <c r="B1814" s="87" t="s">
        <v>1035</v>
      </c>
      <c r="C1814" s="87" t="s">
        <v>5925</v>
      </c>
      <c r="D1814" s="150">
        <v>22634.23</v>
      </c>
      <c r="E1814" s="150">
        <v>-13805.36</v>
      </c>
      <c r="F1814" s="150">
        <v>8828.8700000000008</v>
      </c>
      <c r="G1814" s="150">
        <v>-119.31</v>
      </c>
      <c r="H1814" s="151">
        <v>41883</v>
      </c>
      <c r="I1814" s="87">
        <v>0</v>
      </c>
      <c r="J1814" s="87" t="s">
        <v>604</v>
      </c>
      <c r="K1814" s="87" t="s">
        <v>3672</v>
      </c>
      <c r="L1814" s="87" t="s">
        <v>3954</v>
      </c>
      <c r="M1814" s="56" t="s">
        <v>3711</v>
      </c>
      <c r="N1814" s="87" t="s">
        <v>68</v>
      </c>
      <c r="O1814" s="56" t="s">
        <v>5923</v>
      </c>
      <c r="P1814" s="87">
        <v>2014</v>
      </c>
      <c r="Q1814" s="87">
        <v>300177694</v>
      </c>
      <c r="R1814" s="87" t="s">
        <v>3676</v>
      </c>
    </row>
    <row r="1815" spans="1:18">
      <c r="A1815" s="87" t="s">
        <v>6523</v>
      </c>
      <c r="B1815" s="87" t="s">
        <v>1035</v>
      </c>
      <c r="C1815" s="87" t="s">
        <v>5925</v>
      </c>
      <c r="D1815" s="150">
        <v>22634.23</v>
      </c>
      <c r="E1815" s="150">
        <v>-13805.36</v>
      </c>
      <c r="F1815" s="150">
        <v>8828.8700000000008</v>
      </c>
      <c r="G1815" s="150">
        <v>-119.31</v>
      </c>
      <c r="H1815" s="151">
        <v>41883</v>
      </c>
      <c r="I1815" s="87">
        <v>0</v>
      </c>
      <c r="J1815" s="87" t="s">
        <v>604</v>
      </c>
      <c r="K1815" s="87" t="s">
        <v>3672</v>
      </c>
      <c r="L1815" s="87" t="s">
        <v>3954</v>
      </c>
      <c r="M1815" s="56" t="s">
        <v>3711</v>
      </c>
      <c r="N1815" s="87" t="s">
        <v>68</v>
      </c>
      <c r="O1815" s="56" t="s">
        <v>5923</v>
      </c>
      <c r="P1815" s="87">
        <v>2014</v>
      </c>
      <c r="Q1815" s="87">
        <v>300177694</v>
      </c>
      <c r="R1815" s="87" t="s">
        <v>3676</v>
      </c>
    </row>
    <row r="1816" spans="1:18">
      <c r="A1816" s="87" t="s">
        <v>6524</v>
      </c>
      <c r="B1816" s="87" t="s">
        <v>1035</v>
      </c>
      <c r="C1816" s="87" t="s">
        <v>5925</v>
      </c>
      <c r="D1816" s="150">
        <v>22634.23</v>
      </c>
      <c r="E1816" s="150">
        <v>-13805.36</v>
      </c>
      <c r="F1816" s="150">
        <v>8828.8700000000008</v>
      </c>
      <c r="G1816" s="150">
        <v>-119.31</v>
      </c>
      <c r="H1816" s="151">
        <v>41883</v>
      </c>
      <c r="I1816" s="87">
        <v>0</v>
      </c>
      <c r="J1816" s="87" t="s">
        <v>604</v>
      </c>
      <c r="K1816" s="87" t="s">
        <v>3672</v>
      </c>
      <c r="L1816" s="87" t="s">
        <v>3954</v>
      </c>
      <c r="M1816" s="56" t="s">
        <v>3711</v>
      </c>
      <c r="N1816" s="87" t="s">
        <v>68</v>
      </c>
      <c r="O1816" s="56" t="s">
        <v>5923</v>
      </c>
      <c r="P1816" s="87">
        <v>2014</v>
      </c>
      <c r="Q1816" s="87">
        <v>300177694</v>
      </c>
      <c r="R1816" s="87" t="s">
        <v>3676</v>
      </c>
    </row>
    <row r="1817" spans="1:18">
      <c r="A1817" s="87" t="s">
        <v>6525</v>
      </c>
      <c r="B1817" s="87" t="s">
        <v>1035</v>
      </c>
      <c r="C1817" s="87" t="s">
        <v>5925</v>
      </c>
      <c r="D1817" s="150">
        <v>22634.23</v>
      </c>
      <c r="E1817" s="150">
        <v>-13805.36</v>
      </c>
      <c r="F1817" s="150">
        <v>8828.8700000000008</v>
      </c>
      <c r="G1817" s="150">
        <v>-119.31</v>
      </c>
      <c r="H1817" s="151">
        <v>41883</v>
      </c>
      <c r="I1817" s="87">
        <v>0</v>
      </c>
      <c r="J1817" s="87" t="s">
        <v>604</v>
      </c>
      <c r="K1817" s="87" t="s">
        <v>3672</v>
      </c>
      <c r="L1817" s="87" t="s">
        <v>3954</v>
      </c>
      <c r="M1817" s="56" t="s">
        <v>3711</v>
      </c>
      <c r="N1817" s="87" t="s">
        <v>68</v>
      </c>
      <c r="O1817" s="56" t="s">
        <v>5923</v>
      </c>
      <c r="P1817" s="87">
        <v>2014</v>
      </c>
      <c r="Q1817" s="87">
        <v>300177694</v>
      </c>
      <c r="R1817" s="87" t="s">
        <v>3676</v>
      </c>
    </row>
    <row r="1818" spans="1:18">
      <c r="A1818" s="87" t="s">
        <v>6526</v>
      </c>
      <c r="B1818" s="87" t="s">
        <v>1035</v>
      </c>
      <c r="C1818" s="87" t="s">
        <v>5925</v>
      </c>
      <c r="D1818" s="150">
        <v>22634.23</v>
      </c>
      <c r="E1818" s="150">
        <v>-13805.36</v>
      </c>
      <c r="F1818" s="150">
        <v>8828.8700000000008</v>
      </c>
      <c r="G1818" s="150">
        <v>-119.31</v>
      </c>
      <c r="H1818" s="151">
        <v>41883</v>
      </c>
      <c r="I1818" s="87">
        <v>0</v>
      </c>
      <c r="J1818" s="87" t="s">
        <v>604</v>
      </c>
      <c r="K1818" s="87" t="s">
        <v>3672</v>
      </c>
      <c r="L1818" s="87" t="s">
        <v>3954</v>
      </c>
      <c r="M1818" s="56" t="s">
        <v>3711</v>
      </c>
      <c r="N1818" s="87" t="s">
        <v>68</v>
      </c>
      <c r="O1818" s="56" t="s">
        <v>5923</v>
      </c>
      <c r="P1818" s="87">
        <v>2014</v>
      </c>
      <c r="Q1818" s="87">
        <v>300177694</v>
      </c>
      <c r="R1818" s="87" t="s">
        <v>3676</v>
      </c>
    </row>
    <row r="1819" spans="1:18">
      <c r="A1819" s="87" t="s">
        <v>6527</v>
      </c>
      <c r="B1819" s="87" t="s">
        <v>1035</v>
      </c>
      <c r="C1819" s="87" t="s">
        <v>5925</v>
      </c>
      <c r="D1819" s="150">
        <v>22634.23</v>
      </c>
      <c r="E1819" s="150">
        <v>-13805.36</v>
      </c>
      <c r="F1819" s="150">
        <v>8828.8700000000008</v>
      </c>
      <c r="G1819" s="150">
        <v>-119.31</v>
      </c>
      <c r="H1819" s="151">
        <v>41883</v>
      </c>
      <c r="I1819" s="87">
        <v>0</v>
      </c>
      <c r="J1819" s="87" t="s">
        <v>328</v>
      </c>
      <c r="K1819" s="87" t="s">
        <v>3672</v>
      </c>
      <c r="L1819" s="87" t="s">
        <v>3930</v>
      </c>
      <c r="M1819" s="56" t="s">
        <v>3711</v>
      </c>
      <c r="N1819" s="87" t="s">
        <v>35</v>
      </c>
      <c r="O1819" s="56" t="s">
        <v>5923</v>
      </c>
      <c r="P1819" s="87">
        <v>2014</v>
      </c>
      <c r="Q1819" s="87">
        <v>300177694</v>
      </c>
      <c r="R1819" s="87" t="s">
        <v>3676</v>
      </c>
    </row>
    <row r="1820" spans="1:18">
      <c r="A1820" s="87" t="s">
        <v>6528</v>
      </c>
      <c r="B1820" s="87" t="s">
        <v>1035</v>
      </c>
      <c r="C1820" s="87" t="s">
        <v>5925</v>
      </c>
      <c r="D1820" s="150">
        <v>22634.23</v>
      </c>
      <c r="E1820" s="150">
        <v>-13805.36</v>
      </c>
      <c r="F1820" s="150">
        <v>8828.8700000000008</v>
      </c>
      <c r="G1820" s="150">
        <v>-119.31</v>
      </c>
      <c r="H1820" s="151">
        <v>41883</v>
      </c>
      <c r="I1820" s="87">
        <v>0</v>
      </c>
      <c r="J1820" s="87" t="s">
        <v>328</v>
      </c>
      <c r="K1820" s="87" t="s">
        <v>3672</v>
      </c>
      <c r="L1820" s="87" t="s">
        <v>4141</v>
      </c>
      <c r="M1820" s="56" t="s">
        <v>3711</v>
      </c>
      <c r="N1820" s="87" t="s">
        <v>35</v>
      </c>
      <c r="O1820" s="56" t="s">
        <v>5923</v>
      </c>
      <c r="P1820" s="87">
        <v>2014</v>
      </c>
      <c r="Q1820" s="87">
        <v>300177694</v>
      </c>
      <c r="R1820" s="87" t="s">
        <v>3676</v>
      </c>
    </row>
    <row r="1821" spans="1:18">
      <c r="A1821" s="87" t="s">
        <v>6529</v>
      </c>
      <c r="B1821" s="87" t="s">
        <v>1035</v>
      </c>
      <c r="C1821" s="87" t="s">
        <v>5925</v>
      </c>
      <c r="D1821" s="150">
        <v>22634.23</v>
      </c>
      <c r="E1821" s="150">
        <v>-13805.36</v>
      </c>
      <c r="F1821" s="150">
        <v>8828.8700000000008</v>
      </c>
      <c r="G1821" s="150">
        <v>-119.31</v>
      </c>
      <c r="H1821" s="151">
        <v>41883</v>
      </c>
      <c r="I1821" s="87">
        <v>0</v>
      </c>
      <c r="J1821" s="87" t="s">
        <v>944</v>
      </c>
      <c r="K1821" s="87" t="s">
        <v>3672</v>
      </c>
      <c r="L1821" s="87" t="s">
        <v>3962</v>
      </c>
      <c r="M1821" s="56" t="s">
        <v>3711</v>
      </c>
      <c r="N1821" s="87" t="s">
        <v>27</v>
      </c>
      <c r="O1821" s="56" t="s">
        <v>5923</v>
      </c>
      <c r="P1821" s="87">
        <v>2013</v>
      </c>
      <c r="Q1821" s="87">
        <v>300177694</v>
      </c>
      <c r="R1821" s="87" t="s">
        <v>3676</v>
      </c>
    </row>
    <row r="1822" spans="1:18">
      <c r="A1822" s="87" t="s">
        <v>6530</v>
      </c>
      <c r="B1822" s="87" t="s">
        <v>3186</v>
      </c>
      <c r="C1822" s="87" t="s">
        <v>6531</v>
      </c>
      <c r="D1822" s="150">
        <v>9859.68</v>
      </c>
      <c r="E1822" s="150">
        <v>-6009.83</v>
      </c>
      <c r="F1822" s="150">
        <v>3849.85</v>
      </c>
      <c r="G1822" s="150">
        <v>-52.02</v>
      </c>
      <c r="H1822" s="151">
        <v>41883</v>
      </c>
      <c r="I1822" s="87">
        <v>0</v>
      </c>
      <c r="J1822" s="87" t="s">
        <v>328</v>
      </c>
      <c r="K1822" s="87" t="s">
        <v>3672</v>
      </c>
      <c r="L1822" s="87" t="s">
        <v>4141</v>
      </c>
      <c r="M1822" s="56" t="s">
        <v>3700</v>
      </c>
      <c r="N1822" s="87" t="s">
        <v>35</v>
      </c>
      <c r="O1822" s="56" t="s">
        <v>6532</v>
      </c>
      <c r="P1822" s="87">
        <v>2014</v>
      </c>
      <c r="Q1822" s="87" t="s">
        <v>6533</v>
      </c>
      <c r="R1822" s="87" t="s">
        <v>3680</v>
      </c>
    </row>
    <row r="1823" spans="1:18">
      <c r="A1823" s="87" t="s">
        <v>6534</v>
      </c>
      <c r="B1823" s="87" t="s">
        <v>3186</v>
      </c>
      <c r="C1823" s="87" t="s">
        <v>6531</v>
      </c>
      <c r="D1823" s="150">
        <v>9859.68</v>
      </c>
      <c r="E1823" s="150">
        <v>-6009.83</v>
      </c>
      <c r="F1823" s="150">
        <v>3849.85</v>
      </c>
      <c r="G1823" s="150">
        <v>-52.02</v>
      </c>
      <c r="H1823" s="151">
        <v>41883</v>
      </c>
      <c r="I1823" s="87">
        <v>0</v>
      </c>
      <c r="J1823" s="87" t="s">
        <v>604</v>
      </c>
      <c r="K1823" s="87" t="s">
        <v>3672</v>
      </c>
      <c r="L1823" s="87" t="s">
        <v>3954</v>
      </c>
      <c r="M1823" s="56" t="s">
        <v>3700</v>
      </c>
      <c r="N1823" s="87" t="s">
        <v>68</v>
      </c>
      <c r="O1823" s="56" t="s">
        <v>6535</v>
      </c>
      <c r="P1823" s="87">
        <v>2014</v>
      </c>
      <c r="Q1823" s="87">
        <v>300177694</v>
      </c>
      <c r="R1823" s="87" t="s">
        <v>5067</v>
      </c>
    </row>
    <row r="1824" spans="1:18">
      <c r="A1824" s="87" t="s">
        <v>6536</v>
      </c>
      <c r="B1824" s="87" t="s">
        <v>6537</v>
      </c>
      <c r="C1824" s="87" t="s">
        <v>6538</v>
      </c>
      <c r="D1824" s="150">
        <v>4763.1499999999996</v>
      </c>
      <c r="E1824" s="150">
        <v>-2917.96</v>
      </c>
      <c r="F1824" s="150">
        <v>1845.19</v>
      </c>
      <c r="G1824" s="150">
        <v>-24.93</v>
      </c>
      <c r="H1824" s="151">
        <v>41883</v>
      </c>
      <c r="I1824" s="87">
        <v>0</v>
      </c>
      <c r="J1824" s="87" t="s">
        <v>944</v>
      </c>
      <c r="K1824" s="87" t="s">
        <v>3672</v>
      </c>
      <c r="L1824" s="87" t="s">
        <v>3962</v>
      </c>
      <c r="M1824" s="56" t="s">
        <v>3700</v>
      </c>
      <c r="N1824" s="87" t="s">
        <v>27</v>
      </c>
      <c r="O1824" s="56" t="s">
        <v>6539</v>
      </c>
      <c r="P1824" s="87">
        <v>2014</v>
      </c>
      <c r="Q1824" s="87">
        <v>300177694</v>
      </c>
      <c r="R1824" s="87" t="s">
        <v>3680</v>
      </c>
    </row>
    <row r="1825" spans="1:18">
      <c r="A1825" s="87" t="s">
        <v>6540</v>
      </c>
      <c r="B1825" s="87" t="s">
        <v>6537</v>
      </c>
      <c r="C1825" s="87" t="s">
        <v>6538</v>
      </c>
      <c r="D1825" s="150">
        <v>4763.1499999999996</v>
      </c>
      <c r="E1825" s="150">
        <v>-2917.96</v>
      </c>
      <c r="F1825" s="150">
        <v>1845.19</v>
      </c>
      <c r="G1825" s="150">
        <v>-24.93</v>
      </c>
      <c r="H1825" s="151">
        <v>41883</v>
      </c>
      <c r="I1825" s="87">
        <v>0</v>
      </c>
      <c r="J1825" s="87" t="s">
        <v>830</v>
      </c>
      <c r="K1825" s="87" t="s">
        <v>3672</v>
      </c>
      <c r="L1825" s="87" t="s">
        <v>6541</v>
      </c>
      <c r="M1825" s="56" t="s">
        <v>3700</v>
      </c>
      <c r="N1825" s="87" t="s">
        <v>38</v>
      </c>
      <c r="O1825" s="56" t="s">
        <v>6542</v>
      </c>
      <c r="P1825" s="87">
        <v>2014</v>
      </c>
      <c r="Q1825" s="87">
        <v>300177694</v>
      </c>
      <c r="R1825" s="87" t="s">
        <v>3680</v>
      </c>
    </row>
    <row r="1826" spans="1:18">
      <c r="A1826" s="87" t="s">
        <v>1127</v>
      </c>
      <c r="B1826" s="87" t="s">
        <v>784</v>
      </c>
      <c r="C1826" s="87" t="s">
        <v>6543</v>
      </c>
      <c r="D1826" s="150">
        <v>27445.200000000001</v>
      </c>
      <c r="E1826" s="150">
        <v>-16740.580000000002</v>
      </c>
      <c r="F1826" s="150">
        <v>10704.62</v>
      </c>
      <c r="G1826" s="150">
        <v>-144.66</v>
      </c>
      <c r="H1826" s="151">
        <v>41883</v>
      </c>
      <c r="I1826" s="87">
        <v>0</v>
      </c>
      <c r="J1826" s="87" t="s">
        <v>1128</v>
      </c>
      <c r="K1826" s="87" t="s">
        <v>3672</v>
      </c>
      <c r="L1826" s="87" t="s">
        <v>4478</v>
      </c>
      <c r="M1826" s="56" t="s">
        <v>3700</v>
      </c>
      <c r="N1826" s="87" t="s">
        <v>75</v>
      </c>
      <c r="O1826" s="56" t="s">
        <v>6544</v>
      </c>
      <c r="P1826" s="87">
        <v>2014</v>
      </c>
      <c r="Q1826" s="87">
        <v>300177694</v>
      </c>
      <c r="R1826" s="87" t="s">
        <v>4373</v>
      </c>
    </row>
    <row r="1827" spans="1:18">
      <c r="A1827" s="87" t="s">
        <v>6545</v>
      </c>
      <c r="B1827" s="87" t="s">
        <v>784</v>
      </c>
      <c r="C1827" s="87" t="s">
        <v>6546</v>
      </c>
      <c r="D1827" s="150">
        <v>27445.200000000001</v>
      </c>
      <c r="E1827" s="150">
        <v>-16740.580000000002</v>
      </c>
      <c r="F1827" s="150">
        <v>10704.62</v>
      </c>
      <c r="G1827" s="150">
        <v>-144.66</v>
      </c>
      <c r="H1827" s="151">
        <v>41883</v>
      </c>
      <c r="I1827" s="87">
        <v>0</v>
      </c>
      <c r="J1827" s="87" t="s">
        <v>604</v>
      </c>
      <c r="K1827" s="87" t="s">
        <v>3672</v>
      </c>
      <c r="L1827" s="87" t="s">
        <v>3954</v>
      </c>
      <c r="M1827" s="56" t="s">
        <v>3700</v>
      </c>
      <c r="N1827" s="87" t="s">
        <v>68</v>
      </c>
      <c r="O1827" s="56" t="s">
        <v>6544</v>
      </c>
      <c r="P1827" s="87">
        <v>2014</v>
      </c>
      <c r="Q1827" s="87">
        <v>300177694</v>
      </c>
      <c r="R1827" s="87" t="s">
        <v>4373</v>
      </c>
    </row>
    <row r="1828" spans="1:18">
      <c r="A1828" s="87" t="s">
        <v>6547</v>
      </c>
      <c r="B1828" s="87" t="s">
        <v>6331</v>
      </c>
      <c r="C1828" s="87" t="s">
        <v>4987</v>
      </c>
      <c r="D1828" s="150">
        <v>42367.199999999997</v>
      </c>
      <c r="E1828" s="150">
        <v>-25830.05</v>
      </c>
      <c r="F1828" s="150">
        <v>16537.150000000001</v>
      </c>
      <c r="G1828" s="150">
        <v>-223.47</v>
      </c>
      <c r="H1828" s="151">
        <v>41883</v>
      </c>
      <c r="I1828" s="87">
        <v>0</v>
      </c>
      <c r="J1828" s="87" t="s">
        <v>944</v>
      </c>
      <c r="K1828" s="87" t="s">
        <v>3672</v>
      </c>
      <c r="L1828" s="87" t="s">
        <v>3962</v>
      </c>
      <c r="M1828" s="56" t="s">
        <v>3711</v>
      </c>
      <c r="N1828" s="87" t="s">
        <v>27</v>
      </c>
      <c r="O1828" s="56" t="s">
        <v>6332</v>
      </c>
      <c r="P1828" s="87">
        <v>2014</v>
      </c>
      <c r="Q1828" s="87">
        <v>300177694</v>
      </c>
      <c r="R1828" s="87" t="s">
        <v>3680</v>
      </c>
    </row>
    <row r="1829" spans="1:18">
      <c r="A1829" s="87" t="s">
        <v>3130</v>
      </c>
      <c r="B1829" s="87" t="s">
        <v>3127</v>
      </c>
      <c r="C1829" s="87" t="s">
        <v>6548</v>
      </c>
      <c r="D1829" s="150">
        <v>37900.04</v>
      </c>
      <c r="E1829" s="150">
        <v>-23108.43</v>
      </c>
      <c r="F1829" s="150">
        <v>14791.61</v>
      </c>
      <c r="G1829" s="150">
        <v>-199.89</v>
      </c>
      <c r="H1829" s="151">
        <v>41883</v>
      </c>
      <c r="I1829" s="87">
        <v>0</v>
      </c>
      <c r="J1829" s="87" t="s">
        <v>944</v>
      </c>
      <c r="K1829" s="87" t="s">
        <v>3672</v>
      </c>
      <c r="L1829" s="87" t="s">
        <v>3962</v>
      </c>
      <c r="M1829" s="56" t="s">
        <v>3700</v>
      </c>
      <c r="N1829" s="87" t="s">
        <v>27</v>
      </c>
      <c r="O1829" s="56" t="s">
        <v>6062</v>
      </c>
      <c r="P1829" s="87">
        <v>2014</v>
      </c>
      <c r="Q1829" s="87">
        <v>300177694</v>
      </c>
      <c r="R1829" s="87" t="s">
        <v>3680</v>
      </c>
    </row>
    <row r="1830" spans="1:18">
      <c r="A1830" s="87" t="s">
        <v>3131</v>
      </c>
      <c r="B1830" s="87" t="s">
        <v>3127</v>
      </c>
      <c r="C1830" s="87" t="s">
        <v>6548</v>
      </c>
      <c r="D1830" s="150">
        <v>37900.04</v>
      </c>
      <c r="E1830" s="150">
        <v>-23108.43</v>
      </c>
      <c r="F1830" s="150">
        <v>14791.61</v>
      </c>
      <c r="G1830" s="150">
        <v>-199.89</v>
      </c>
      <c r="H1830" s="151">
        <v>41883</v>
      </c>
      <c r="I1830" s="87">
        <v>0</v>
      </c>
      <c r="J1830" s="87" t="s">
        <v>944</v>
      </c>
      <c r="K1830" s="87" t="s">
        <v>3672</v>
      </c>
      <c r="L1830" s="87" t="s">
        <v>3962</v>
      </c>
      <c r="M1830" s="56" t="s">
        <v>3700</v>
      </c>
      <c r="N1830" s="87" t="s">
        <v>27</v>
      </c>
      <c r="O1830" s="56" t="s">
        <v>6062</v>
      </c>
      <c r="P1830" s="87">
        <v>2014</v>
      </c>
      <c r="Q1830" s="87">
        <v>300177694</v>
      </c>
      <c r="R1830" s="87" t="s">
        <v>3680</v>
      </c>
    </row>
    <row r="1831" spans="1:18">
      <c r="A1831" s="87" t="s">
        <v>3132</v>
      </c>
      <c r="B1831" s="87" t="s">
        <v>3127</v>
      </c>
      <c r="C1831" s="87" t="s">
        <v>5981</v>
      </c>
      <c r="D1831" s="150">
        <v>37900.050000000003</v>
      </c>
      <c r="E1831" s="150">
        <v>-23108.43</v>
      </c>
      <c r="F1831" s="150">
        <v>14791.62</v>
      </c>
      <c r="G1831" s="150">
        <v>-199.89</v>
      </c>
      <c r="H1831" s="151">
        <v>41883</v>
      </c>
      <c r="I1831" s="87">
        <v>0</v>
      </c>
      <c r="J1831" s="87" t="s">
        <v>1128</v>
      </c>
      <c r="K1831" s="87" t="s">
        <v>3672</v>
      </c>
      <c r="L1831" s="87" t="s">
        <v>4478</v>
      </c>
      <c r="M1831" s="56" t="s">
        <v>3700</v>
      </c>
      <c r="N1831" s="87" t="s">
        <v>75</v>
      </c>
      <c r="O1831" s="56" t="s">
        <v>6062</v>
      </c>
      <c r="P1831" s="87">
        <v>2014</v>
      </c>
      <c r="Q1831" s="87">
        <v>300177694</v>
      </c>
      <c r="R1831" s="87" t="s">
        <v>3680</v>
      </c>
    </row>
    <row r="1832" spans="1:18">
      <c r="A1832" s="87" t="s">
        <v>6549</v>
      </c>
      <c r="B1832" s="87" t="s">
        <v>6035</v>
      </c>
      <c r="C1832" s="87" t="s">
        <v>6039</v>
      </c>
      <c r="D1832" s="150">
        <v>25980</v>
      </c>
      <c r="E1832" s="150">
        <v>-15835.99</v>
      </c>
      <c r="F1832" s="150">
        <v>10144.01</v>
      </c>
      <c r="G1832" s="150">
        <v>-137.08000000000001</v>
      </c>
      <c r="H1832" s="151">
        <v>41883</v>
      </c>
      <c r="I1832" s="87">
        <v>0</v>
      </c>
      <c r="J1832" s="87" t="s">
        <v>944</v>
      </c>
      <c r="K1832" s="87" t="s">
        <v>3672</v>
      </c>
      <c r="L1832" s="87" t="s">
        <v>3962</v>
      </c>
      <c r="M1832" s="56" t="s">
        <v>3700</v>
      </c>
      <c r="N1832" s="87" t="s">
        <v>27</v>
      </c>
      <c r="O1832" s="56" t="s">
        <v>6550</v>
      </c>
      <c r="P1832" s="87">
        <v>2014</v>
      </c>
      <c r="Q1832" s="87">
        <v>300177694</v>
      </c>
      <c r="R1832" s="87" t="s">
        <v>4373</v>
      </c>
    </row>
    <row r="1833" spans="1:18">
      <c r="A1833" s="87" t="s">
        <v>6579</v>
      </c>
      <c r="B1833" s="87" t="s">
        <v>2520</v>
      </c>
      <c r="C1833" s="87" t="s">
        <v>6580</v>
      </c>
      <c r="D1833" s="150">
        <v>1816.8</v>
      </c>
      <c r="E1833" s="150">
        <v>-1120.83</v>
      </c>
      <c r="F1833" s="150">
        <v>695.97</v>
      </c>
      <c r="G1833" s="150">
        <v>-9.4</v>
      </c>
      <c r="H1833" s="151">
        <v>41883</v>
      </c>
      <c r="I1833" s="87">
        <v>0</v>
      </c>
      <c r="J1833" s="87" t="s">
        <v>604</v>
      </c>
      <c r="K1833" s="87" t="s">
        <v>3672</v>
      </c>
      <c r="L1833" s="87" t="s">
        <v>3954</v>
      </c>
      <c r="M1833" s="56" t="s">
        <v>3700</v>
      </c>
      <c r="N1833" s="87" t="s">
        <v>68</v>
      </c>
      <c r="O1833" s="56" t="s">
        <v>6065</v>
      </c>
      <c r="P1833" s="87">
        <v>2014</v>
      </c>
      <c r="Q1833" s="87">
        <v>300177694</v>
      </c>
      <c r="R1833" s="87" t="s">
        <v>3680</v>
      </c>
    </row>
    <row r="1834" spans="1:18">
      <c r="A1834" s="87" t="s">
        <v>6581</v>
      </c>
      <c r="B1834" s="87" t="s">
        <v>2520</v>
      </c>
      <c r="C1834" s="87" t="s">
        <v>6073</v>
      </c>
      <c r="D1834" s="150">
        <v>1816.8</v>
      </c>
      <c r="E1834" s="150">
        <v>-1120.83</v>
      </c>
      <c r="F1834" s="150">
        <v>695.97</v>
      </c>
      <c r="G1834" s="150">
        <v>-9.4</v>
      </c>
      <c r="H1834" s="151">
        <v>41883</v>
      </c>
      <c r="I1834" s="87">
        <v>0</v>
      </c>
      <c r="J1834" s="87" t="s">
        <v>604</v>
      </c>
      <c r="K1834" s="87" t="s">
        <v>3672</v>
      </c>
      <c r="L1834" s="87" t="s">
        <v>3954</v>
      </c>
      <c r="M1834" s="56" t="s">
        <v>3700</v>
      </c>
      <c r="N1834" s="87" t="s">
        <v>68</v>
      </c>
      <c r="O1834" s="56" t="s">
        <v>6580</v>
      </c>
      <c r="P1834" s="87">
        <v>2014</v>
      </c>
      <c r="Q1834" s="87">
        <v>300177694</v>
      </c>
      <c r="R1834" s="87" t="s">
        <v>3680</v>
      </c>
    </row>
    <row r="1835" spans="1:18">
      <c r="A1835" s="87" t="s">
        <v>6582</v>
      </c>
      <c r="B1835" s="87" t="s">
        <v>2520</v>
      </c>
      <c r="C1835" s="87" t="s">
        <v>6073</v>
      </c>
      <c r="D1835" s="150">
        <v>1816.8</v>
      </c>
      <c r="E1835" s="150">
        <v>-1120.83</v>
      </c>
      <c r="F1835" s="150">
        <v>695.97</v>
      </c>
      <c r="G1835" s="150">
        <v>-9.4</v>
      </c>
      <c r="H1835" s="151">
        <v>41883</v>
      </c>
      <c r="I1835" s="87">
        <v>0</v>
      </c>
      <c r="J1835" s="87" t="s">
        <v>604</v>
      </c>
      <c r="K1835" s="87" t="s">
        <v>3672</v>
      </c>
      <c r="L1835" s="87" t="s">
        <v>3954</v>
      </c>
      <c r="M1835" s="56" t="s">
        <v>3700</v>
      </c>
      <c r="N1835" s="87" t="s">
        <v>68</v>
      </c>
      <c r="O1835" s="56" t="s">
        <v>6580</v>
      </c>
      <c r="P1835" s="87">
        <v>2014</v>
      </c>
      <c r="Q1835" s="87">
        <v>300177694</v>
      </c>
      <c r="R1835" s="87" t="s">
        <v>3680</v>
      </c>
    </row>
    <row r="1836" spans="1:18">
      <c r="A1836" s="87" t="s">
        <v>6583</v>
      </c>
      <c r="B1836" s="87" t="s">
        <v>2520</v>
      </c>
      <c r="C1836" s="87" t="s">
        <v>6073</v>
      </c>
      <c r="D1836" s="150">
        <v>1816.8</v>
      </c>
      <c r="E1836" s="150">
        <v>-1120.83</v>
      </c>
      <c r="F1836" s="150">
        <v>695.97</v>
      </c>
      <c r="G1836" s="150">
        <v>-9.4</v>
      </c>
      <c r="H1836" s="151">
        <v>41883</v>
      </c>
      <c r="I1836" s="87">
        <v>0</v>
      </c>
      <c r="J1836" s="87" t="s">
        <v>604</v>
      </c>
      <c r="K1836" s="87" t="s">
        <v>3672</v>
      </c>
      <c r="L1836" s="87" t="s">
        <v>3954</v>
      </c>
      <c r="M1836" s="56" t="s">
        <v>3700</v>
      </c>
      <c r="N1836" s="87" t="s">
        <v>68</v>
      </c>
      <c r="O1836" s="56" t="s">
        <v>6580</v>
      </c>
      <c r="P1836" s="87">
        <v>2014</v>
      </c>
      <c r="Q1836" s="87">
        <v>300177694</v>
      </c>
      <c r="R1836" s="87" t="s">
        <v>3680</v>
      </c>
    </row>
    <row r="1837" spans="1:18">
      <c r="A1837" s="87" t="s">
        <v>6584</v>
      </c>
      <c r="B1837" s="87" t="s">
        <v>2520</v>
      </c>
      <c r="C1837" s="87" t="s">
        <v>6073</v>
      </c>
      <c r="D1837" s="150">
        <v>1816.8</v>
      </c>
      <c r="E1837" s="150">
        <v>-1120.83</v>
      </c>
      <c r="F1837" s="150">
        <v>695.97</v>
      </c>
      <c r="G1837" s="150">
        <v>-9.4</v>
      </c>
      <c r="H1837" s="151">
        <v>41883</v>
      </c>
      <c r="I1837" s="87">
        <v>0</v>
      </c>
      <c r="J1837" s="87" t="s">
        <v>604</v>
      </c>
      <c r="K1837" s="87" t="s">
        <v>3672</v>
      </c>
      <c r="L1837" s="87" t="s">
        <v>3954</v>
      </c>
      <c r="M1837" s="56" t="s">
        <v>3700</v>
      </c>
      <c r="N1837" s="87" t="s">
        <v>68</v>
      </c>
      <c r="O1837" s="56" t="s">
        <v>6580</v>
      </c>
      <c r="P1837" s="87">
        <v>2014</v>
      </c>
      <c r="Q1837" s="87">
        <v>300177694</v>
      </c>
      <c r="R1837" s="87" t="s">
        <v>3680</v>
      </c>
    </row>
    <row r="1838" spans="1:18">
      <c r="A1838" s="87" t="s">
        <v>6585</v>
      </c>
      <c r="B1838" s="87" t="s">
        <v>2520</v>
      </c>
      <c r="C1838" s="87" t="s">
        <v>6073</v>
      </c>
      <c r="D1838" s="150">
        <v>1816.8</v>
      </c>
      <c r="E1838" s="150">
        <v>-1120.83</v>
      </c>
      <c r="F1838" s="150">
        <v>695.97</v>
      </c>
      <c r="G1838" s="150">
        <v>-9.4</v>
      </c>
      <c r="H1838" s="151">
        <v>41883</v>
      </c>
      <c r="I1838" s="87">
        <v>0</v>
      </c>
      <c r="J1838" s="87" t="s">
        <v>604</v>
      </c>
      <c r="K1838" s="87" t="s">
        <v>3672</v>
      </c>
      <c r="L1838" s="87" t="s">
        <v>3954</v>
      </c>
      <c r="M1838" s="56" t="s">
        <v>3700</v>
      </c>
      <c r="N1838" s="87" t="s">
        <v>68</v>
      </c>
      <c r="O1838" s="56" t="s">
        <v>6580</v>
      </c>
      <c r="P1838" s="87">
        <v>2014</v>
      </c>
      <c r="Q1838" s="87">
        <v>300177694</v>
      </c>
      <c r="R1838" s="87" t="s">
        <v>3680</v>
      </c>
    </row>
    <row r="1839" spans="1:18">
      <c r="A1839" s="87" t="s">
        <v>6586</v>
      </c>
      <c r="B1839" s="87" t="s">
        <v>2520</v>
      </c>
      <c r="C1839" s="87" t="s">
        <v>6073</v>
      </c>
      <c r="D1839" s="150">
        <v>1816.8</v>
      </c>
      <c r="E1839" s="150">
        <v>-1120.83</v>
      </c>
      <c r="F1839" s="150">
        <v>695.97</v>
      </c>
      <c r="G1839" s="150">
        <v>-9.4</v>
      </c>
      <c r="H1839" s="151">
        <v>41883</v>
      </c>
      <c r="I1839" s="87">
        <v>0</v>
      </c>
      <c r="J1839" s="87" t="s">
        <v>604</v>
      </c>
      <c r="K1839" s="87" t="s">
        <v>3672</v>
      </c>
      <c r="L1839" s="87" t="s">
        <v>3954</v>
      </c>
      <c r="M1839" s="56" t="s">
        <v>3700</v>
      </c>
      <c r="N1839" s="87" t="s">
        <v>68</v>
      </c>
      <c r="O1839" s="56" t="s">
        <v>6580</v>
      </c>
      <c r="P1839" s="87">
        <v>2014</v>
      </c>
      <c r="Q1839" s="87">
        <v>300177694</v>
      </c>
      <c r="R1839" s="87" t="s">
        <v>3680</v>
      </c>
    </row>
    <row r="1840" spans="1:18">
      <c r="A1840" s="87" t="s">
        <v>6587</v>
      </c>
      <c r="B1840" s="87" t="s">
        <v>2520</v>
      </c>
      <c r="C1840" s="87" t="s">
        <v>6073</v>
      </c>
      <c r="D1840" s="150">
        <v>1816.8</v>
      </c>
      <c r="E1840" s="150">
        <v>-1120.83</v>
      </c>
      <c r="F1840" s="150">
        <v>695.97</v>
      </c>
      <c r="G1840" s="150">
        <v>-9.4</v>
      </c>
      <c r="H1840" s="151">
        <v>41883</v>
      </c>
      <c r="I1840" s="87">
        <v>0</v>
      </c>
      <c r="J1840" s="87" t="s">
        <v>604</v>
      </c>
      <c r="K1840" s="87" t="s">
        <v>3672</v>
      </c>
      <c r="L1840" s="87" t="s">
        <v>3954</v>
      </c>
      <c r="M1840" s="56" t="s">
        <v>3700</v>
      </c>
      <c r="N1840" s="87" t="s">
        <v>68</v>
      </c>
      <c r="O1840" s="56" t="s">
        <v>6580</v>
      </c>
      <c r="P1840" s="87">
        <v>2014</v>
      </c>
      <c r="Q1840" s="87">
        <v>300177694</v>
      </c>
      <c r="R1840" s="87" t="s">
        <v>3680</v>
      </c>
    </row>
    <row r="1841" spans="1:18">
      <c r="A1841" s="87" t="s">
        <v>6588</v>
      </c>
      <c r="B1841" s="87" t="s">
        <v>2520</v>
      </c>
      <c r="C1841" s="87" t="s">
        <v>6073</v>
      </c>
      <c r="D1841" s="150">
        <v>1816.8</v>
      </c>
      <c r="E1841" s="150">
        <v>-1120.83</v>
      </c>
      <c r="F1841" s="150">
        <v>695.97</v>
      </c>
      <c r="G1841" s="150">
        <v>-9.4</v>
      </c>
      <c r="H1841" s="151">
        <v>41883</v>
      </c>
      <c r="I1841" s="87">
        <v>0</v>
      </c>
      <c r="J1841" s="87" t="s">
        <v>604</v>
      </c>
      <c r="K1841" s="87" t="s">
        <v>3672</v>
      </c>
      <c r="L1841" s="87" t="s">
        <v>3954</v>
      </c>
      <c r="M1841" s="56" t="s">
        <v>3700</v>
      </c>
      <c r="N1841" s="87" t="s">
        <v>68</v>
      </c>
      <c r="O1841" s="56" t="s">
        <v>6580</v>
      </c>
      <c r="P1841" s="87">
        <v>2014</v>
      </c>
      <c r="Q1841" s="87">
        <v>300177694</v>
      </c>
      <c r="R1841" s="87" t="s">
        <v>3680</v>
      </c>
    </row>
    <row r="1842" spans="1:18">
      <c r="A1842" s="87" t="s">
        <v>6589</v>
      </c>
      <c r="B1842" s="87" t="s">
        <v>2520</v>
      </c>
      <c r="C1842" s="87" t="s">
        <v>6073</v>
      </c>
      <c r="D1842" s="150">
        <v>1816.8</v>
      </c>
      <c r="E1842" s="150">
        <v>-1120.83</v>
      </c>
      <c r="F1842" s="150">
        <v>695.97</v>
      </c>
      <c r="G1842" s="150">
        <v>-9.4</v>
      </c>
      <c r="H1842" s="151">
        <v>41883</v>
      </c>
      <c r="I1842" s="87">
        <v>0</v>
      </c>
      <c r="J1842" s="87" t="s">
        <v>604</v>
      </c>
      <c r="K1842" s="87" t="s">
        <v>3672</v>
      </c>
      <c r="L1842" s="87" t="s">
        <v>3954</v>
      </c>
      <c r="M1842" s="56" t="s">
        <v>3700</v>
      </c>
      <c r="N1842" s="87" t="s">
        <v>68</v>
      </c>
      <c r="O1842" s="56" t="s">
        <v>6580</v>
      </c>
      <c r="P1842" s="87">
        <v>2014</v>
      </c>
      <c r="Q1842" s="87">
        <v>300177694</v>
      </c>
      <c r="R1842" s="87" t="s">
        <v>3680</v>
      </c>
    </row>
    <row r="1843" spans="1:18">
      <c r="A1843" s="87" t="s">
        <v>6590</v>
      </c>
      <c r="B1843" s="87" t="s">
        <v>2520</v>
      </c>
      <c r="C1843" s="87" t="s">
        <v>6073</v>
      </c>
      <c r="D1843" s="150">
        <v>7368</v>
      </c>
      <c r="E1843" s="150">
        <v>-4502.25</v>
      </c>
      <c r="F1843" s="150">
        <v>2865.75</v>
      </c>
      <c r="G1843" s="150">
        <v>-38.729999999999997</v>
      </c>
      <c r="H1843" s="151">
        <v>41883</v>
      </c>
      <c r="I1843" s="87">
        <v>0</v>
      </c>
      <c r="J1843" s="87" t="s">
        <v>604</v>
      </c>
      <c r="K1843" s="87" t="s">
        <v>3672</v>
      </c>
      <c r="L1843" s="87" t="s">
        <v>3954</v>
      </c>
      <c r="M1843" s="56" t="s">
        <v>3700</v>
      </c>
      <c r="N1843" s="87" t="s">
        <v>68</v>
      </c>
      <c r="O1843" s="56" t="s">
        <v>6580</v>
      </c>
      <c r="P1843" s="87">
        <v>2014</v>
      </c>
      <c r="Q1843" s="87">
        <v>300177694</v>
      </c>
      <c r="R1843" s="87" t="s">
        <v>3680</v>
      </c>
    </row>
    <row r="1844" spans="1:18">
      <c r="A1844" s="87" t="s">
        <v>6591</v>
      </c>
      <c r="B1844" s="87" t="s">
        <v>2520</v>
      </c>
      <c r="C1844" s="87" t="s">
        <v>6073</v>
      </c>
      <c r="D1844" s="150">
        <v>7368</v>
      </c>
      <c r="E1844" s="150">
        <v>-4502.25</v>
      </c>
      <c r="F1844" s="150">
        <v>2865.75</v>
      </c>
      <c r="G1844" s="150">
        <v>-38.729999999999997</v>
      </c>
      <c r="H1844" s="151">
        <v>41883</v>
      </c>
      <c r="I1844" s="87">
        <v>0</v>
      </c>
      <c r="J1844" s="87" t="s">
        <v>604</v>
      </c>
      <c r="K1844" s="87" t="s">
        <v>3672</v>
      </c>
      <c r="L1844" s="87" t="s">
        <v>3954</v>
      </c>
      <c r="M1844" s="56" t="s">
        <v>3700</v>
      </c>
      <c r="N1844" s="87" t="s">
        <v>68</v>
      </c>
      <c r="O1844" s="56" t="s">
        <v>6580</v>
      </c>
      <c r="P1844" s="87">
        <v>2014</v>
      </c>
      <c r="Q1844" s="87">
        <v>300177694</v>
      </c>
      <c r="R1844" s="87" t="s">
        <v>3680</v>
      </c>
    </row>
    <row r="1845" spans="1:18">
      <c r="A1845" s="87" t="s">
        <v>6592</v>
      </c>
      <c r="B1845" s="87" t="s">
        <v>2520</v>
      </c>
      <c r="C1845" s="87" t="s">
        <v>6073</v>
      </c>
      <c r="D1845" s="150">
        <v>9237.6</v>
      </c>
      <c r="E1845" s="150">
        <v>-5642.24</v>
      </c>
      <c r="F1845" s="150">
        <v>3595.36</v>
      </c>
      <c r="G1845" s="150">
        <v>-48.59</v>
      </c>
      <c r="H1845" s="151">
        <v>41883</v>
      </c>
      <c r="I1845" s="87">
        <v>0</v>
      </c>
      <c r="J1845" s="87" t="s">
        <v>604</v>
      </c>
      <c r="K1845" s="87" t="s">
        <v>3672</v>
      </c>
      <c r="L1845" s="87" t="s">
        <v>3954</v>
      </c>
      <c r="M1845" s="56" t="s">
        <v>3700</v>
      </c>
      <c r="N1845" s="87" t="s">
        <v>68</v>
      </c>
      <c r="O1845" s="56" t="s">
        <v>6580</v>
      </c>
      <c r="P1845" s="87">
        <v>2014</v>
      </c>
      <c r="Q1845" s="87">
        <v>300177694</v>
      </c>
      <c r="R1845" s="87" t="s">
        <v>3680</v>
      </c>
    </row>
    <row r="1846" spans="1:18">
      <c r="A1846" s="87" t="s">
        <v>6593</v>
      </c>
      <c r="B1846" s="87" t="s">
        <v>2520</v>
      </c>
      <c r="C1846" s="87" t="s">
        <v>6594</v>
      </c>
      <c r="D1846" s="150">
        <v>8331.6</v>
      </c>
      <c r="E1846" s="150">
        <v>-5082.63</v>
      </c>
      <c r="F1846" s="150">
        <v>3248.97</v>
      </c>
      <c r="G1846" s="150">
        <v>-43.9</v>
      </c>
      <c r="H1846" s="151">
        <v>41883</v>
      </c>
      <c r="I1846" s="87">
        <v>0</v>
      </c>
      <c r="J1846" s="87" t="s">
        <v>944</v>
      </c>
      <c r="K1846" s="87" t="s">
        <v>3672</v>
      </c>
      <c r="L1846" s="87" t="s">
        <v>3962</v>
      </c>
      <c r="M1846" s="56" t="s">
        <v>3700</v>
      </c>
      <c r="N1846" s="87" t="s">
        <v>27</v>
      </c>
      <c r="O1846" s="56" t="s">
        <v>6065</v>
      </c>
      <c r="P1846" s="87">
        <v>2014</v>
      </c>
      <c r="Q1846" s="87">
        <v>3001177694</v>
      </c>
      <c r="R1846" s="87" t="s">
        <v>3680</v>
      </c>
    </row>
    <row r="1847" spans="1:18">
      <c r="A1847" s="87" t="s">
        <v>6595</v>
      </c>
      <c r="B1847" s="87" t="s">
        <v>2520</v>
      </c>
      <c r="C1847" s="87" t="s">
        <v>6594</v>
      </c>
      <c r="D1847" s="150">
        <v>8331.6</v>
      </c>
      <c r="E1847" s="150">
        <v>-5082.63</v>
      </c>
      <c r="F1847" s="150">
        <v>3248.97</v>
      </c>
      <c r="G1847" s="150">
        <v>-43.9</v>
      </c>
      <c r="H1847" s="151">
        <v>41883</v>
      </c>
      <c r="I1847" s="87">
        <v>0</v>
      </c>
      <c r="J1847" s="87" t="s">
        <v>944</v>
      </c>
      <c r="K1847" s="87" t="s">
        <v>3672</v>
      </c>
      <c r="L1847" s="87" t="s">
        <v>3962</v>
      </c>
      <c r="M1847" s="56" t="s">
        <v>3700</v>
      </c>
      <c r="N1847" s="87" t="s">
        <v>27</v>
      </c>
      <c r="O1847" s="56" t="s">
        <v>6065</v>
      </c>
      <c r="P1847" s="87">
        <v>2014</v>
      </c>
      <c r="Q1847" s="87">
        <v>3001177694</v>
      </c>
      <c r="R1847" s="87" t="s">
        <v>3680</v>
      </c>
    </row>
    <row r="1848" spans="1:18">
      <c r="A1848" s="87" t="s">
        <v>6596</v>
      </c>
      <c r="B1848" s="87" t="s">
        <v>2520</v>
      </c>
      <c r="C1848" s="87" t="s">
        <v>6594</v>
      </c>
      <c r="D1848" s="150">
        <v>8331.6</v>
      </c>
      <c r="E1848" s="150">
        <v>-5082.63</v>
      </c>
      <c r="F1848" s="150">
        <v>3248.97</v>
      </c>
      <c r="G1848" s="150">
        <v>-43.9</v>
      </c>
      <c r="H1848" s="151">
        <v>41883</v>
      </c>
      <c r="I1848" s="87">
        <v>0</v>
      </c>
      <c r="J1848" s="87" t="s">
        <v>944</v>
      </c>
      <c r="K1848" s="87" t="s">
        <v>3672</v>
      </c>
      <c r="L1848" s="87" t="s">
        <v>3962</v>
      </c>
      <c r="M1848" s="56" t="s">
        <v>3700</v>
      </c>
      <c r="N1848" s="87" t="s">
        <v>27</v>
      </c>
      <c r="O1848" s="56" t="s">
        <v>6065</v>
      </c>
      <c r="P1848" s="87">
        <v>2014</v>
      </c>
      <c r="Q1848" s="87">
        <v>3001177694</v>
      </c>
      <c r="R1848" s="87" t="s">
        <v>3680</v>
      </c>
    </row>
    <row r="1849" spans="1:18">
      <c r="A1849" s="87" t="s">
        <v>6597</v>
      </c>
      <c r="B1849" s="87" t="s">
        <v>2520</v>
      </c>
      <c r="C1849" s="87" t="s">
        <v>6594</v>
      </c>
      <c r="D1849" s="150">
        <v>8331.6</v>
      </c>
      <c r="E1849" s="150">
        <v>-5082.63</v>
      </c>
      <c r="F1849" s="150">
        <v>3248.97</v>
      </c>
      <c r="G1849" s="150">
        <v>-43.9</v>
      </c>
      <c r="H1849" s="151">
        <v>41883</v>
      </c>
      <c r="I1849" s="87">
        <v>0</v>
      </c>
      <c r="J1849" s="87" t="s">
        <v>944</v>
      </c>
      <c r="K1849" s="87" t="s">
        <v>3672</v>
      </c>
      <c r="L1849" s="87" t="s">
        <v>3962</v>
      </c>
      <c r="M1849" s="56" t="s">
        <v>3700</v>
      </c>
      <c r="N1849" s="87" t="s">
        <v>27</v>
      </c>
      <c r="O1849" s="56" t="s">
        <v>6065</v>
      </c>
      <c r="P1849" s="87">
        <v>2014</v>
      </c>
      <c r="Q1849" s="87">
        <v>3001177694</v>
      </c>
      <c r="R1849" s="87" t="s">
        <v>3680</v>
      </c>
    </row>
    <row r="1850" spans="1:18">
      <c r="A1850" s="87" t="s">
        <v>6598</v>
      </c>
      <c r="B1850" s="87" t="s">
        <v>2520</v>
      </c>
      <c r="C1850" s="87" t="s">
        <v>6594</v>
      </c>
      <c r="D1850" s="150">
        <v>8331.6</v>
      </c>
      <c r="E1850" s="150">
        <v>-5082.63</v>
      </c>
      <c r="F1850" s="150">
        <v>3248.97</v>
      </c>
      <c r="G1850" s="150">
        <v>-43.9</v>
      </c>
      <c r="H1850" s="151">
        <v>41883</v>
      </c>
      <c r="I1850" s="87">
        <v>0</v>
      </c>
      <c r="J1850" s="87" t="s">
        <v>944</v>
      </c>
      <c r="K1850" s="87" t="s">
        <v>3672</v>
      </c>
      <c r="L1850" s="87" t="s">
        <v>3962</v>
      </c>
      <c r="M1850" s="56" t="s">
        <v>3700</v>
      </c>
      <c r="N1850" s="87" t="s">
        <v>27</v>
      </c>
      <c r="O1850" s="56" t="s">
        <v>6065</v>
      </c>
      <c r="P1850" s="87">
        <v>2014</v>
      </c>
      <c r="Q1850" s="87">
        <v>3001177694</v>
      </c>
      <c r="R1850" s="87" t="s">
        <v>3680</v>
      </c>
    </row>
    <row r="1851" spans="1:18">
      <c r="A1851" s="87" t="s">
        <v>6599</v>
      </c>
      <c r="B1851" s="87" t="s">
        <v>2520</v>
      </c>
      <c r="C1851" s="87" t="s">
        <v>6594</v>
      </c>
      <c r="D1851" s="150">
        <v>8331.6</v>
      </c>
      <c r="E1851" s="150">
        <v>-5082.63</v>
      </c>
      <c r="F1851" s="150">
        <v>3248.97</v>
      </c>
      <c r="G1851" s="150">
        <v>-43.9</v>
      </c>
      <c r="H1851" s="151">
        <v>41883</v>
      </c>
      <c r="I1851" s="87">
        <v>0</v>
      </c>
      <c r="J1851" s="87" t="s">
        <v>944</v>
      </c>
      <c r="K1851" s="87" t="s">
        <v>3672</v>
      </c>
      <c r="L1851" s="87" t="s">
        <v>3962</v>
      </c>
      <c r="M1851" s="56" t="s">
        <v>3700</v>
      </c>
      <c r="N1851" s="87" t="s">
        <v>27</v>
      </c>
      <c r="O1851" s="56" t="s">
        <v>6065</v>
      </c>
      <c r="P1851" s="87">
        <v>2014</v>
      </c>
      <c r="Q1851" s="87">
        <v>3001177694</v>
      </c>
      <c r="R1851" s="87" t="s">
        <v>3680</v>
      </c>
    </row>
    <row r="1852" spans="1:18">
      <c r="A1852" s="87" t="s">
        <v>8606</v>
      </c>
      <c r="B1852" s="87" t="s">
        <v>8607</v>
      </c>
      <c r="C1852" s="87" t="s">
        <v>8608</v>
      </c>
      <c r="D1852" s="150">
        <v>5091.43</v>
      </c>
      <c r="E1852" s="150">
        <v>-3107.86</v>
      </c>
      <c r="F1852" s="150">
        <v>1983.57</v>
      </c>
      <c r="G1852" s="150">
        <v>-26.8</v>
      </c>
      <c r="H1852" s="151">
        <v>41883</v>
      </c>
      <c r="I1852" s="87">
        <v>0</v>
      </c>
      <c r="J1852" s="87" t="s">
        <v>866</v>
      </c>
      <c r="K1852" s="87" t="s">
        <v>3672</v>
      </c>
      <c r="L1852" s="87" t="s">
        <v>3917</v>
      </c>
      <c r="M1852" s="56" t="s">
        <v>3700</v>
      </c>
      <c r="N1852" s="87" t="s">
        <v>124</v>
      </c>
      <c r="O1852" s="56" t="s">
        <v>8609</v>
      </c>
      <c r="P1852" s="87">
        <v>2014</v>
      </c>
      <c r="Q1852" s="87">
        <v>300177694</v>
      </c>
      <c r="R1852" s="87" t="s">
        <v>3680</v>
      </c>
    </row>
    <row r="1853" spans="1:18">
      <c r="A1853" s="87" t="s">
        <v>783</v>
      </c>
      <c r="B1853" s="87" t="s">
        <v>784</v>
      </c>
      <c r="C1853" s="87" t="s">
        <v>6000</v>
      </c>
      <c r="D1853" s="150">
        <v>124350.54</v>
      </c>
      <c r="E1853" s="150">
        <v>-76423.92</v>
      </c>
      <c r="F1853" s="150">
        <v>47926.62</v>
      </c>
      <c r="G1853" s="150">
        <v>-665.65</v>
      </c>
      <c r="H1853" s="151">
        <v>41821</v>
      </c>
      <c r="I1853" s="87">
        <v>0</v>
      </c>
      <c r="J1853" s="87" t="s">
        <v>944</v>
      </c>
      <c r="K1853" s="87" t="s">
        <v>3672</v>
      </c>
      <c r="L1853" s="87" t="s">
        <v>3962</v>
      </c>
      <c r="M1853" s="56" t="s">
        <v>3700</v>
      </c>
      <c r="N1853" s="87" t="s">
        <v>27</v>
      </c>
      <c r="O1853" s="56" t="s">
        <v>6001</v>
      </c>
      <c r="P1853" s="87">
        <v>2014</v>
      </c>
      <c r="Q1853" s="87">
        <v>3287014001</v>
      </c>
      <c r="R1853" s="87" t="s">
        <v>3680</v>
      </c>
    </row>
    <row r="1854" spans="1:18">
      <c r="A1854" s="87" t="s">
        <v>1551</v>
      </c>
      <c r="B1854" s="87" t="s">
        <v>784</v>
      </c>
      <c r="C1854" s="87" t="s">
        <v>6002</v>
      </c>
      <c r="D1854" s="150">
        <v>139927.35</v>
      </c>
      <c r="E1854" s="150">
        <v>-84994.49</v>
      </c>
      <c r="F1854" s="150">
        <v>54932.86</v>
      </c>
      <c r="G1854" s="150">
        <v>-762.96</v>
      </c>
      <c r="H1854" s="151">
        <v>41821</v>
      </c>
      <c r="I1854" s="87">
        <v>0</v>
      </c>
      <c r="J1854" s="87" t="s">
        <v>944</v>
      </c>
      <c r="K1854" s="87" t="s">
        <v>3672</v>
      </c>
      <c r="L1854" s="87" t="s">
        <v>3962</v>
      </c>
      <c r="M1854" s="56" t="s">
        <v>3700</v>
      </c>
      <c r="N1854" s="87" t="s">
        <v>27</v>
      </c>
      <c r="O1854" s="56" t="s">
        <v>6003</v>
      </c>
      <c r="P1854" s="87">
        <v>2014</v>
      </c>
      <c r="Q1854" s="87">
        <v>3236014005</v>
      </c>
      <c r="R1854" s="87" t="s">
        <v>3680</v>
      </c>
    </row>
    <row r="1855" spans="1:18">
      <c r="A1855" s="87" t="s">
        <v>1375</v>
      </c>
      <c r="B1855" s="87" t="s">
        <v>784</v>
      </c>
      <c r="C1855" s="87" t="s">
        <v>6004</v>
      </c>
      <c r="D1855" s="150">
        <v>133918.91</v>
      </c>
      <c r="E1855" s="150">
        <v>-83390.490000000005</v>
      </c>
      <c r="F1855" s="150">
        <v>50528.42</v>
      </c>
      <c r="G1855" s="150">
        <v>-701.78</v>
      </c>
      <c r="H1855" s="151">
        <v>41821</v>
      </c>
      <c r="I1855" s="87">
        <v>0</v>
      </c>
      <c r="J1855" s="87" t="s">
        <v>1373</v>
      </c>
      <c r="K1855" s="87" t="s">
        <v>3672</v>
      </c>
      <c r="L1855" s="87" t="s">
        <v>3892</v>
      </c>
      <c r="M1855" s="56" t="s">
        <v>3700</v>
      </c>
      <c r="N1855" s="87" t="s">
        <v>156</v>
      </c>
      <c r="O1855" s="56" t="s">
        <v>6001</v>
      </c>
      <c r="P1855" s="87">
        <v>2014</v>
      </c>
      <c r="Q1855" s="87">
        <v>3236014005</v>
      </c>
      <c r="R1855" s="87" t="s">
        <v>3680</v>
      </c>
    </row>
    <row r="1856" spans="1:18">
      <c r="A1856" s="87" t="s">
        <v>1552</v>
      </c>
      <c r="B1856" s="87" t="s">
        <v>784</v>
      </c>
      <c r="C1856" s="87" t="s">
        <v>6005</v>
      </c>
      <c r="D1856" s="150">
        <v>118800</v>
      </c>
      <c r="E1856" s="150">
        <v>-74963.350000000006</v>
      </c>
      <c r="F1856" s="150">
        <v>43836.65</v>
      </c>
      <c r="G1856" s="150">
        <v>-608.84</v>
      </c>
      <c r="H1856" s="151">
        <v>41821</v>
      </c>
      <c r="I1856" s="87">
        <v>0</v>
      </c>
      <c r="J1856" s="87" t="s">
        <v>944</v>
      </c>
      <c r="K1856" s="87" t="s">
        <v>3672</v>
      </c>
      <c r="L1856" s="87" t="s">
        <v>3962</v>
      </c>
      <c r="M1856" s="56" t="s">
        <v>3700</v>
      </c>
      <c r="N1856" s="87" t="s">
        <v>27</v>
      </c>
      <c r="O1856" s="56" t="s">
        <v>6003</v>
      </c>
      <c r="P1856" s="87">
        <v>2014</v>
      </c>
      <c r="Q1856" s="87">
        <v>3287014001</v>
      </c>
      <c r="R1856" s="87" t="s">
        <v>3680</v>
      </c>
    </row>
    <row r="1857" spans="1:18">
      <c r="A1857" s="87" t="s">
        <v>6006</v>
      </c>
      <c r="B1857" s="87" t="s">
        <v>663</v>
      </c>
      <c r="C1857" s="87" t="s">
        <v>5886</v>
      </c>
      <c r="D1857" s="150">
        <v>15000</v>
      </c>
      <c r="E1857" s="150">
        <v>-9475.18</v>
      </c>
      <c r="F1857" s="150">
        <v>5524.82</v>
      </c>
      <c r="G1857" s="150">
        <v>-76.73</v>
      </c>
      <c r="H1857" s="151">
        <v>41821</v>
      </c>
      <c r="I1857" s="87">
        <v>0</v>
      </c>
      <c r="J1857" s="87" t="s">
        <v>328</v>
      </c>
      <c r="K1857" s="87" t="s">
        <v>3672</v>
      </c>
      <c r="L1857" s="87" t="s">
        <v>3910</v>
      </c>
      <c r="M1857" s="56" t="s">
        <v>3700</v>
      </c>
      <c r="N1857" s="87" t="s">
        <v>35</v>
      </c>
      <c r="O1857" s="56" t="s">
        <v>6007</v>
      </c>
      <c r="P1857" s="87">
        <v>2013</v>
      </c>
      <c r="Q1857" s="87">
        <v>3287014001</v>
      </c>
      <c r="R1857" s="87" t="s">
        <v>3694</v>
      </c>
    </row>
    <row r="1858" spans="1:18">
      <c r="A1858" s="87" t="s">
        <v>6008</v>
      </c>
      <c r="B1858" s="87" t="s">
        <v>663</v>
      </c>
      <c r="C1858" s="87" t="s">
        <v>5886</v>
      </c>
      <c r="D1858" s="150">
        <v>15000</v>
      </c>
      <c r="E1858" s="150">
        <v>-9475.18</v>
      </c>
      <c r="F1858" s="150">
        <v>5524.82</v>
      </c>
      <c r="G1858" s="150">
        <v>-76.73</v>
      </c>
      <c r="H1858" s="151">
        <v>41821</v>
      </c>
      <c r="I1858" s="87">
        <v>0</v>
      </c>
      <c r="J1858" s="87" t="s">
        <v>328</v>
      </c>
      <c r="K1858" s="87" t="s">
        <v>3672</v>
      </c>
      <c r="L1858" s="87" t="s">
        <v>3945</v>
      </c>
      <c r="M1858" s="56" t="s">
        <v>3700</v>
      </c>
      <c r="N1858" s="87" t="s">
        <v>35</v>
      </c>
      <c r="O1858" s="56" t="s">
        <v>6007</v>
      </c>
      <c r="P1858" s="87">
        <v>2013</v>
      </c>
      <c r="Q1858" s="87">
        <v>3287014001</v>
      </c>
      <c r="R1858" s="87" t="s">
        <v>3694</v>
      </c>
    </row>
    <row r="1859" spans="1:18">
      <c r="A1859" s="87" t="s">
        <v>337</v>
      </c>
      <c r="B1859" s="87" t="s">
        <v>338</v>
      </c>
      <c r="C1859" s="87" t="s">
        <v>5886</v>
      </c>
      <c r="D1859" s="150">
        <v>17040</v>
      </c>
      <c r="E1859" s="150">
        <v>-10755.93</v>
      </c>
      <c r="F1859" s="150">
        <v>6284.07</v>
      </c>
      <c r="G1859" s="150">
        <v>-87.28</v>
      </c>
      <c r="H1859" s="151">
        <v>41821</v>
      </c>
      <c r="I1859" s="87">
        <v>0</v>
      </c>
      <c r="J1859" s="87" t="s">
        <v>944</v>
      </c>
      <c r="K1859" s="87" t="s">
        <v>3672</v>
      </c>
      <c r="L1859" s="87" t="s">
        <v>3962</v>
      </c>
      <c r="M1859" s="56" t="s">
        <v>3700</v>
      </c>
      <c r="N1859" s="87" t="s">
        <v>27</v>
      </c>
      <c r="O1859" s="56" t="s">
        <v>6007</v>
      </c>
      <c r="P1859" s="87">
        <v>2013</v>
      </c>
      <c r="Q1859" s="87">
        <v>3287014001</v>
      </c>
      <c r="R1859" s="87" t="s">
        <v>3694</v>
      </c>
    </row>
    <row r="1860" spans="1:18">
      <c r="A1860" s="87" t="s">
        <v>2708</v>
      </c>
      <c r="B1860" s="87" t="s">
        <v>2709</v>
      </c>
      <c r="C1860" s="87" t="s">
        <v>3704</v>
      </c>
      <c r="D1860" s="150">
        <v>586800</v>
      </c>
      <c r="E1860" s="150">
        <v>-370218.45</v>
      </c>
      <c r="F1860" s="150">
        <v>216581.55</v>
      </c>
      <c r="G1860" s="150">
        <v>-3008.08</v>
      </c>
      <c r="H1860" s="151">
        <v>41821</v>
      </c>
      <c r="I1860" s="87">
        <v>0</v>
      </c>
      <c r="J1860" s="87" t="s">
        <v>2091</v>
      </c>
      <c r="K1860" s="87" t="s">
        <v>3672</v>
      </c>
      <c r="L1860" s="87" t="s">
        <v>3703</v>
      </c>
      <c r="M1860" s="56" t="s">
        <v>3700</v>
      </c>
      <c r="N1860" s="87" t="s">
        <v>80</v>
      </c>
      <c r="O1860" s="56" t="s">
        <v>3705</v>
      </c>
      <c r="P1860" s="87">
        <v>2014</v>
      </c>
      <c r="Q1860" s="87">
        <v>3287014001</v>
      </c>
      <c r="R1860" s="87" t="s">
        <v>3680</v>
      </c>
    </row>
    <row r="1861" spans="1:18">
      <c r="A1861" s="87" t="s">
        <v>6009</v>
      </c>
      <c r="B1861" s="87" t="s">
        <v>2141</v>
      </c>
      <c r="C1861" s="87" t="s">
        <v>5900</v>
      </c>
      <c r="D1861" s="150">
        <v>6000</v>
      </c>
      <c r="E1861" s="150">
        <v>-3797.72</v>
      </c>
      <c r="F1861" s="150">
        <v>2202.2800000000002</v>
      </c>
      <c r="G1861" s="150">
        <v>-30.59</v>
      </c>
      <c r="H1861" s="151">
        <v>41821</v>
      </c>
      <c r="I1861" s="87">
        <v>0</v>
      </c>
      <c r="J1861" s="87" t="s">
        <v>328</v>
      </c>
      <c r="K1861" s="87" t="s">
        <v>3672</v>
      </c>
      <c r="L1861" s="87" t="s">
        <v>3910</v>
      </c>
      <c r="M1861" s="56" t="s">
        <v>3700</v>
      </c>
      <c r="N1861" s="87" t="s">
        <v>35</v>
      </c>
      <c r="O1861" s="56" t="s">
        <v>5901</v>
      </c>
      <c r="P1861" s="87">
        <v>2014</v>
      </c>
      <c r="Q1861" s="87">
        <v>3287014001</v>
      </c>
      <c r="R1861" s="87" t="s">
        <v>4359</v>
      </c>
    </row>
    <row r="1862" spans="1:18">
      <c r="A1862" s="87" t="s">
        <v>6010</v>
      </c>
      <c r="B1862" s="87" t="s">
        <v>2141</v>
      </c>
      <c r="C1862" s="87" t="s">
        <v>5900</v>
      </c>
      <c r="D1862" s="150">
        <v>6000</v>
      </c>
      <c r="E1862" s="150">
        <v>-3797.72</v>
      </c>
      <c r="F1862" s="150">
        <v>2202.2800000000002</v>
      </c>
      <c r="G1862" s="150">
        <v>-30.59</v>
      </c>
      <c r="H1862" s="151">
        <v>41821</v>
      </c>
      <c r="I1862" s="87">
        <v>0</v>
      </c>
      <c r="J1862" s="87" t="s">
        <v>328</v>
      </c>
      <c r="K1862" s="87" t="s">
        <v>3672</v>
      </c>
      <c r="L1862" s="87" t="s">
        <v>3910</v>
      </c>
      <c r="M1862" s="56" t="s">
        <v>3700</v>
      </c>
      <c r="N1862" s="87" t="s">
        <v>35</v>
      </c>
      <c r="O1862" s="56" t="s">
        <v>6011</v>
      </c>
      <c r="P1862" s="87">
        <v>2014</v>
      </c>
      <c r="Q1862" s="87">
        <v>3287014001</v>
      </c>
      <c r="R1862" s="87" t="s">
        <v>4359</v>
      </c>
    </row>
    <row r="1863" spans="1:18">
      <c r="A1863" s="87" t="s">
        <v>1475</v>
      </c>
      <c r="B1863" s="87" t="s">
        <v>1171</v>
      </c>
      <c r="C1863" s="87" t="s">
        <v>5915</v>
      </c>
      <c r="D1863" s="150">
        <v>10776</v>
      </c>
      <c r="E1863" s="150">
        <v>-6804.2</v>
      </c>
      <c r="F1863" s="150">
        <v>3971.8</v>
      </c>
      <c r="G1863" s="150">
        <v>-55.16</v>
      </c>
      <c r="H1863" s="151">
        <v>41821</v>
      </c>
      <c r="I1863" s="87">
        <v>0</v>
      </c>
      <c r="J1863" s="87" t="s">
        <v>328</v>
      </c>
      <c r="K1863" s="87" t="s">
        <v>3672</v>
      </c>
      <c r="L1863" s="87" t="s">
        <v>3930</v>
      </c>
      <c r="M1863" s="56" t="s">
        <v>3700</v>
      </c>
      <c r="N1863" s="87" t="s">
        <v>35</v>
      </c>
      <c r="O1863" s="56" t="s">
        <v>6012</v>
      </c>
      <c r="P1863" s="87">
        <v>2014</v>
      </c>
      <c r="Q1863" s="87">
        <v>3287014001</v>
      </c>
      <c r="R1863" s="87" t="s">
        <v>3676</v>
      </c>
    </row>
    <row r="1864" spans="1:18">
      <c r="A1864" s="87" t="s">
        <v>1476</v>
      </c>
      <c r="B1864" s="87" t="s">
        <v>1171</v>
      </c>
      <c r="C1864" s="87" t="s">
        <v>5915</v>
      </c>
      <c r="D1864" s="150">
        <v>10776</v>
      </c>
      <c r="E1864" s="150">
        <v>-6804.2</v>
      </c>
      <c r="F1864" s="150">
        <v>3971.8</v>
      </c>
      <c r="G1864" s="150">
        <v>-55.16</v>
      </c>
      <c r="H1864" s="151">
        <v>41821</v>
      </c>
      <c r="I1864" s="87">
        <v>0</v>
      </c>
      <c r="J1864" s="87" t="s">
        <v>328</v>
      </c>
      <c r="K1864" s="87" t="s">
        <v>3672</v>
      </c>
      <c r="L1864" s="87" t="s">
        <v>3910</v>
      </c>
      <c r="M1864" s="56" t="s">
        <v>3700</v>
      </c>
      <c r="N1864" s="87" t="s">
        <v>35</v>
      </c>
      <c r="O1864" s="56" t="s">
        <v>242</v>
      </c>
      <c r="P1864" s="87">
        <v>2014</v>
      </c>
      <c r="Q1864" s="87">
        <v>39713040</v>
      </c>
      <c r="R1864" s="87" t="s">
        <v>3676</v>
      </c>
    </row>
    <row r="1865" spans="1:18">
      <c r="A1865" s="87" t="s">
        <v>1477</v>
      </c>
      <c r="B1865" s="87" t="s">
        <v>1171</v>
      </c>
      <c r="C1865" s="87" t="s">
        <v>5915</v>
      </c>
      <c r="D1865" s="150">
        <v>10776</v>
      </c>
      <c r="E1865" s="150">
        <v>-6804.2</v>
      </c>
      <c r="F1865" s="150">
        <v>3971.8</v>
      </c>
      <c r="G1865" s="150">
        <v>-55.16</v>
      </c>
      <c r="H1865" s="151">
        <v>41821</v>
      </c>
      <c r="I1865" s="87">
        <v>0</v>
      </c>
      <c r="J1865" s="87" t="s">
        <v>328</v>
      </c>
      <c r="K1865" s="87" t="s">
        <v>3672</v>
      </c>
      <c r="L1865" s="87" t="s">
        <v>4027</v>
      </c>
      <c r="M1865" s="56" t="s">
        <v>3700</v>
      </c>
      <c r="N1865" s="87" t="s">
        <v>35</v>
      </c>
      <c r="O1865" s="56" t="s">
        <v>6012</v>
      </c>
      <c r="P1865" s="87">
        <v>2014</v>
      </c>
      <c r="Q1865" s="87">
        <v>3287014001</v>
      </c>
      <c r="R1865" s="87" t="s">
        <v>3676</v>
      </c>
    </row>
    <row r="1866" spans="1:18">
      <c r="A1866" s="87" t="s">
        <v>1478</v>
      </c>
      <c r="B1866" s="87" t="s">
        <v>1171</v>
      </c>
      <c r="C1866" s="87" t="s">
        <v>5915</v>
      </c>
      <c r="D1866" s="150">
        <v>10776</v>
      </c>
      <c r="E1866" s="150">
        <v>-6804.2</v>
      </c>
      <c r="F1866" s="150">
        <v>3971.8</v>
      </c>
      <c r="G1866" s="150">
        <v>-55.16</v>
      </c>
      <c r="H1866" s="151">
        <v>41821</v>
      </c>
      <c r="I1866" s="87">
        <v>0</v>
      </c>
      <c r="J1866" s="87" t="s">
        <v>328</v>
      </c>
      <c r="K1866" s="87" t="s">
        <v>3672</v>
      </c>
      <c r="L1866" s="87" t="s">
        <v>4511</v>
      </c>
      <c r="M1866" s="56" t="s">
        <v>3700</v>
      </c>
      <c r="N1866" s="87" t="s">
        <v>35</v>
      </c>
      <c r="O1866" s="56" t="s">
        <v>242</v>
      </c>
      <c r="P1866" s="87">
        <v>2014</v>
      </c>
      <c r="Q1866" s="87">
        <v>3287014001</v>
      </c>
      <c r="R1866" s="87" t="s">
        <v>3676</v>
      </c>
    </row>
    <row r="1867" spans="1:18">
      <c r="A1867" s="87" t="s">
        <v>1479</v>
      </c>
      <c r="B1867" s="87" t="s">
        <v>1171</v>
      </c>
      <c r="C1867" s="87" t="s">
        <v>5915</v>
      </c>
      <c r="D1867" s="150">
        <v>10776</v>
      </c>
      <c r="E1867" s="150">
        <v>-6804.2</v>
      </c>
      <c r="F1867" s="150">
        <v>3971.8</v>
      </c>
      <c r="G1867" s="150">
        <v>-55.16</v>
      </c>
      <c r="H1867" s="151">
        <v>41821</v>
      </c>
      <c r="I1867" s="87">
        <v>0</v>
      </c>
      <c r="J1867" s="87" t="s">
        <v>328</v>
      </c>
      <c r="K1867" s="87" t="s">
        <v>3672</v>
      </c>
      <c r="L1867" s="87" t="s">
        <v>3945</v>
      </c>
      <c r="M1867" s="56" t="s">
        <v>3700</v>
      </c>
      <c r="N1867" s="87" t="s">
        <v>35</v>
      </c>
      <c r="O1867" s="56" t="s">
        <v>242</v>
      </c>
      <c r="P1867" s="87">
        <v>2014</v>
      </c>
      <c r="Q1867" s="87">
        <v>3287014001</v>
      </c>
      <c r="R1867" s="87" t="s">
        <v>3676</v>
      </c>
    </row>
    <row r="1868" spans="1:18">
      <c r="A1868" s="87" t="s">
        <v>1170</v>
      </c>
      <c r="B1868" s="87" t="s">
        <v>1171</v>
      </c>
      <c r="C1868" s="87" t="s">
        <v>6013</v>
      </c>
      <c r="D1868" s="150">
        <v>10776</v>
      </c>
      <c r="E1868" s="150">
        <v>-6804.2</v>
      </c>
      <c r="F1868" s="150">
        <v>3971.8</v>
      </c>
      <c r="G1868" s="150">
        <v>-55.16</v>
      </c>
      <c r="H1868" s="151">
        <v>41821</v>
      </c>
      <c r="I1868" s="87">
        <v>0</v>
      </c>
      <c r="J1868" s="87" t="s">
        <v>698</v>
      </c>
      <c r="K1868" s="87" t="s">
        <v>3672</v>
      </c>
      <c r="L1868" s="87" t="s">
        <v>3761</v>
      </c>
      <c r="M1868" s="56" t="s">
        <v>3700</v>
      </c>
      <c r="N1868" s="87" t="s">
        <v>56</v>
      </c>
      <c r="O1868" s="56" t="s">
        <v>242</v>
      </c>
      <c r="P1868" s="87">
        <v>2014</v>
      </c>
      <c r="Q1868" s="87">
        <v>3287014001</v>
      </c>
      <c r="R1868" s="87" t="s">
        <v>3676</v>
      </c>
    </row>
    <row r="1869" spans="1:18">
      <c r="A1869" s="87" t="s">
        <v>6014</v>
      </c>
      <c r="B1869" s="87" t="s">
        <v>1718</v>
      </c>
      <c r="C1869" s="87" t="s">
        <v>6015</v>
      </c>
      <c r="D1869" s="150">
        <v>2880</v>
      </c>
      <c r="E1869" s="150">
        <v>-1835.64</v>
      </c>
      <c r="F1869" s="150">
        <v>1044.3599999999999</v>
      </c>
      <c r="G1869" s="150">
        <v>-14.5</v>
      </c>
      <c r="H1869" s="151">
        <v>41821</v>
      </c>
      <c r="I1869" s="87">
        <v>0</v>
      </c>
      <c r="J1869" s="87" t="s">
        <v>1128</v>
      </c>
      <c r="K1869" s="87" t="s">
        <v>3672</v>
      </c>
      <c r="L1869" s="87" t="s">
        <v>4478</v>
      </c>
      <c r="M1869" s="56" t="s">
        <v>3700</v>
      </c>
      <c r="N1869" s="87" t="s">
        <v>75</v>
      </c>
      <c r="O1869" s="56" t="s">
        <v>6016</v>
      </c>
      <c r="P1869" s="87">
        <v>2014</v>
      </c>
      <c r="Q1869" s="87">
        <v>3287014001</v>
      </c>
      <c r="R1869" s="87" t="s">
        <v>3676</v>
      </c>
    </row>
    <row r="1870" spans="1:18">
      <c r="A1870" s="87" t="s">
        <v>850</v>
      </c>
      <c r="B1870" s="87" t="s">
        <v>851</v>
      </c>
      <c r="C1870" s="87" t="s">
        <v>6015</v>
      </c>
      <c r="D1870" s="150">
        <v>2880</v>
      </c>
      <c r="E1870" s="150">
        <v>-1835.64</v>
      </c>
      <c r="F1870" s="150">
        <v>1044.3599999999999</v>
      </c>
      <c r="G1870" s="150">
        <v>-14.5</v>
      </c>
      <c r="H1870" s="151">
        <v>41821</v>
      </c>
      <c r="I1870" s="87">
        <v>0</v>
      </c>
      <c r="J1870" s="87" t="s">
        <v>604</v>
      </c>
      <c r="K1870" s="87" t="s">
        <v>3672</v>
      </c>
      <c r="L1870" s="87" t="s">
        <v>3954</v>
      </c>
      <c r="M1870" s="56" t="s">
        <v>3700</v>
      </c>
      <c r="N1870" s="87" t="s">
        <v>68</v>
      </c>
      <c r="O1870" s="56" t="s">
        <v>6016</v>
      </c>
      <c r="P1870" s="87">
        <v>2014</v>
      </c>
      <c r="Q1870" s="87">
        <v>3287014001</v>
      </c>
      <c r="R1870" s="87" t="s">
        <v>3676</v>
      </c>
    </row>
    <row r="1871" spans="1:18">
      <c r="A1871" s="87" t="s">
        <v>6017</v>
      </c>
      <c r="B1871" s="87" t="s">
        <v>6018</v>
      </c>
      <c r="C1871" s="87" t="s">
        <v>6019</v>
      </c>
      <c r="D1871" s="150">
        <v>5040</v>
      </c>
      <c r="E1871" s="150">
        <v>-3198.39</v>
      </c>
      <c r="F1871" s="150">
        <v>1841.61</v>
      </c>
      <c r="G1871" s="150">
        <v>-25.58</v>
      </c>
      <c r="H1871" s="151">
        <v>41821</v>
      </c>
      <c r="I1871" s="87">
        <v>0</v>
      </c>
      <c r="J1871" s="87" t="s">
        <v>1128</v>
      </c>
      <c r="K1871" s="87" t="s">
        <v>3672</v>
      </c>
      <c r="L1871" s="87" t="s">
        <v>4478</v>
      </c>
      <c r="M1871" s="56" t="s">
        <v>3700</v>
      </c>
      <c r="N1871" s="87" t="s">
        <v>75</v>
      </c>
      <c r="O1871" s="56" t="s">
        <v>4905</v>
      </c>
      <c r="P1871" s="87">
        <v>2013</v>
      </c>
      <c r="Q1871" s="87">
        <v>3287014001</v>
      </c>
      <c r="R1871" s="87" t="s">
        <v>3676</v>
      </c>
    </row>
    <row r="1872" spans="1:18">
      <c r="A1872" s="87" t="s">
        <v>6020</v>
      </c>
      <c r="B1872" s="87" t="s">
        <v>6021</v>
      </c>
      <c r="C1872" s="87" t="s">
        <v>6022</v>
      </c>
      <c r="D1872" s="150">
        <v>5040</v>
      </c>
      <c r="E1872" s="150">
        <v>-3198.39</v>
      </c>
      <c r="F1872" s="150">
        <v>1841.61</v>
      </c>
      <c r="G1872" s="150">
        <v>-25.58</v>
      </c>
      <c r="H1872" s="151">
        <v>41821</v>
      </c>
      <c r="I1872" s="87">
        <v>0</v>
      </c>
      <c r="J1872" s="87" t="s">
        <v>604</v>
      </c>
      <c r="K1872" s="87" t="s">
        <v>3672</v>
      </c>
      <c r="L1872" s="87" t="s">
        <v>3954</v>
      </c>
      <c r="M1872" s="56" t="s">
        <v>3700</v>
      </c>
      <c r="N1872" s="87" t="s">
        <v>68</v>
      </c>
      <c r="O1872" s="56" t="s">
        <v>6023</v>
      </c>
      <c r="P1872" s="87">
        <v>2013</v>
      </c>
      <c r="Q1872" s="87">
        <v>3287014001</v>
      </c>
      <c r="R1872" s="87" t="s">
        <v>3676</v>
      </c>
    </row>
    <row r="1873" spans="1:18">
      <c r="A1873" s="87" t="s">
        <v>6024</v>
      </c>
      <c r="B1873" s="87" t="s">
        <v>6021</v>
      </c>
      <c r="C1873" s="87" t="s">
        <v>6019</v>
      </c>
      <c r="D1873" s="150">
        <v>5040</v>
      </c>
      <c r="E1873" s="150">
        <v>-3198.39</v>
      </c>
      <c r="F1873" s="150">
        <v>1841.61</v>
      </c>
      <c r="G1873" s="150">
        <v>-25.58</v>
      </c>
      <c r="H1873" s="151">
        <v>41821</v>
      </c>
      <c r="I1873" s="87">
        <v>0</v>
      </c>
      <c r="J1873" s="87" t="s">
        <v>604</v>
      </c>
      <c r="K1873" s="87" t="s">
        <v>3672</v>
      </c>
      <c r="L1873" s="87" t="s">
        <v>3954</v>
      </c>
      <c r="M1873" s="56" t="s">
        <v>3700</v>
      </c>
      <c r="N1873" s="87" t="s">
        <v>68</v>
      </c>
      <c r="O1873" s="56" t="s">
        <v>6023</v>
      </c>
      <c r="P1873" s="87">
        <v>2013</v>
      </c>
      <c r="Q1873" s="87">
        <v>3287014001</v>
      </c>
      <c r="R1873" s="87" t="s">
        <v>3676</v>
      </c>
    </row>
    <row r="1874" spans="1:18">
      <c r="A1874" s="87" t="s">
        <v>6025</v>
      </c>
      <c r="B1874" s="87" t="s">
        <v>6021</v>
      </c>
      <c r="C1874" s="87" t="s">
        <v>6019</v>
      </c>
      <c r="D1874" s="150">
        <v>5040</v>
      </c>
      <c r="E1874" s="150">
        <v>-3198.39</v>
      </c>
      <c r="F1874" s="150">
        <v>1841.61</v>
      </c>
      <c r="G1874" s="150">
        <v>-25.58</v>
      </c>
      <c r="H1874" s="151">
        <v>41821</v>
      </c>
      <c r="I1874" s="87">
        <v>0</v>
      </c>
      <c r="J1874" s="87" t="s">
        <v>604</v>
      </c>
      <c r="K1874" s="87" t="s">
        <v>3672</v>
      </c>
      <c r="L1874" s="87" t="s">
        <v>3954</v>
      </c>
      <c r="M1874" s="56" t="s">
        <v>3700</v>
      </c>
      <c r="N1874" s="87" t="s">
        <v>68</v>
      </c>
      <c r="O1874" s="56" t="s">
        <v>6023</v>
      </c>
      <c r="P1874" s="87">
        <v>2013</v>
      </c>
      <c r="Q1874" s="87">
        <v>3287014001</v>
      </c>
      <c r="R1874" s="87" t="s">
        <v>3676</v>
      </c>
    </row>
    <row r="1875" spans="1:18">
      <c r="A1875" s="87" t="s">
        <v>6026</v>
      </c>
      <c r="B1875" s="87" t="s">
        <v>6021</v>
      </c>
      <c r="C1875" s="87" t="s">
        <v>6019</v>
      </c>
      <c r="D1875" s="150">
        <v>5040</v>
      </c>
      <c r="E1875" s="150">
        <v>-3198.39</v>
      </c>
      <c r="F1875" s="150">
        <v>1841.61</v>
      </c>
      <c r="G1875" s="150">
        <v>-25.58</v>
      </c>
      <c r="H1875" s="151">
        <v>41821</v>
      </c>
      <c r="I1875" s="87">
        <v>0</v>
      </c>
      <c r="J1875" s="87" t="s">
        <v>604</v>
      </c>
      <c r="K1875" s="87" t="s">
        <v>3672</v>
      </c>
      <c r="L1875" s="87" t="s">
        <v>3954</v>
      </c>
      <c r="M1875" s="56" t="s">
        <v>3700</v>
      </c>
      <c r="N1875" s="87" t="s">
        <v>68</v>
      </c>
      <c r="O1875" s="56" t="s">
        <v>6023</v>
      </c>
      <c r="P1875" s="87">
        <v>2013</v>
      </c>
      <c r="Q1875" s="87">
        <v>3287014001</v>
      </c>
      <c r="R1875" s="87" t="s">
        <v>3676</v>
      </c>
    </row>
    <row r="1876" spans="1:18">
      <c r="A1876" s="87" t="s">
        <v>6027</v>
      </c>
      <c r="B1876" s="87" t="s">
        <v>6018</v>
      </c>
      <c r="C1876" s="87" t="s">
        <v>6019</v>
      </c>
      <c r="D1876" s="150">
        <v>5040</v>
      </c>
      <c r="E1876" s="150">
        <v>-3198.39</v>
      </c>
      <c r="F1876" s="150">
        <v>1841.61</v>
      </c>
      <c r="G1876" s="150">
        <v>-25.58</v>
      </c>
      <c r="H1876" s="151">
        <v>41821</v>
      </c>
      <c r="I1876" s="87">
        <v>0</v>
      </c>
      <c r="J1876" s="87" t="s">
        <v>328</v>
      </c>
      <c r="K1876" s="87" t="s">
        <v>3672</v>
      </c>
      <c r="L1876" s="87" t="s">
        <v>4141</v>
      </c>
      <c r="M1876" s="56" t="s">
        <v>3700</v>
      </c>
      <c r="N1876" s="87" t="s">
        <v>35</v>
      </c>
      <c r="O1876" s="56" t="s">
        <v>4905</v>
      </c>
      <c r="P1876" s="87">
        <v>2013</v>
      </c>
      <c r="Q1876" s="87">
        <v>3287014001</v>
      </c>
      <c r="R1876" s="87" t="s">
        <v>3676</v>
      </c>
    </row>
    <row r="1877" spans="1:18">
      <c r="A1877" s="87" t="s">
        <v>6028</v>
      </c>
      <c r="B1877" s="87" t="s">
        <v>1035</v>
      </c>
      <c r="C1877" s="87" t="s">
        <v>5925</v>
      </c>
      <c r="D1877" s="150">
        <v>27180</v>
      </c>
      <c r="E1877" s="150">
        <v>-17155.8</v>
      </c>
      <c r="F1877" s="150">
        <v>10024.200000000001</v>
      </c>
      <c r="G1877" s="150">
        <v>-139.22</v>
      </c>
      <c r="H1877" s="151">
        <v>41821</v>
      </c>
      <c r="I1877" s="87">
        <v>0</v>
      </c>
      <c r="J1877" s="87" t="s">
        <v>604</v>
      </c>
      <c r="K1877" s="87" t="s">
        <v>3672</v>
      </c>
      <c r="L1877" s="87" t="s">
        <v>3954</v>
      </c>
      <c r="M1877" s="56" t="s">
        <v>3700</v>
      </c>
      <c r="N1877" s="87" t="s">
        <v>68</v>
      </c>
      <c r="O1877" s="56" t="s">
        <v>5923</v>
      </c>
      <c r="P1877" s="87">
        <v>2014</v>
      </c>
      <c r="Q1877" s="87">
        <v>3287014001</v>
      </c>
      <c r="R1877" s="87" t="s">
        <v>3676</v>
      </c>
    </row>
    <row r="1878" spans="1:18">
      <c r="A1878" s="87" t="s">
        <v>6029</v>
      </c>
      <c r="B1878" s="87" t="s">
        <v>1035</v>
      </c>
      <c r="C1878" s="87" t="s">
        <v>5925</v>
      </c>
      <c r="D1878" s="150">
        <v>27180</v>
      </c>
      <c r="E1878" s="150">
        <v>-17155.8</v>
      </c>
      <c r="F1878" s="150">
        <v>10024.200000000001</v>
      </c>
      <c r="G1878" s="150">
        <v>-139.22</v>
      </c>
      <c r="H1878" s="151">
        <v>41821</v>
      </c>
      <c r="I1878" s="87">
        <v>0</v>
      </c>
      <c r="J1878" s="87" t="s">
        <v>604</v>
      </c>
      <c r="K1878" s="87" t="s">
        <v>3672</v>
      </c>
      <c r="L1878" s="87" t="s">
        <v>3954</v>
      </c>
      <c r="M1878" s="56" t="s">
        <v>3700</v>
      </c>
      <c r="N1878" s="87" t="s">
        <v>68</v>
      </c>
      <c r="O1878" s="56" t="s">
        <v>5923</v>
      </c>
      <c r="P1878" s="87">
        <v>2014</v>
      </c>
      <c r="Q1878" s="87">
        <v>3287014001</v>
      </c>
      <c r="R1878" s="87" t="s">
        <v>3676</v>
      </c>
    </row>
    <row r="1879" spans="1:18">
      <c r="A1879" s="87" t="s">
        <v>6030</v>
      </c>
      <c r="B1879" s="87" t="s">
        <v>1035</v>
      </c>
      <c r="C1879" s="87" t="s">
        <v>5925</v>
      </c>
      <c r="D1879" s="150">
        <v>27180</v>
      </c>
      <c r="E1879" s="150">
        <v>-17155.8</v>
      </c>
      <c r="F1879" s="150">
        <v>10024.200000000001</v>
      </c>
      <c r="G1879" s="150">
        <v>-139.22</v>
      </c>
      <c r="H1879" s="151">
        <v>41821</v>
      </c>
      <c r="I1879" s="87">
        <v>0</v>
      </c>
      <c r="J1879" s="87" t="s">
        <v>604</v>
      </c>
      <c r="K1879" s="87" t="s">
        <v>3672</v>
      </c>
      <c r="L1879" s="87" t="s">
        <v>3954</v>
      </c>
      <c r="M1879" s="56" t="s">
        <v>3700</v>
      </c>
      <c r="N1879" s="87" t="s">
        <v>68</v>
      </c>
      <c r="O1879" s="56" t="s">
        <v>5923</v>
      </c>
      <c r="P1879" s="87">
        <v>2014</v>
      </c>
      <c r="Q1879" s="87">
        <v>3287014001</v>
      </c>
      <c r="R1879" s="87" t="s">
        <v>3676</v>
      </c>
    </row>
    <row r="1880" spans="1:18">
      <c r="A1880" s="87" t="s">
        <v>6031</v>
      </c>
      <c r="B1880" s="87" t="s">
        <v>1035</v>
      </c>
      <c r="C1880" s="87" t="s">
        <v>5925</v>
      </c>
      <c r="D1880" s="150">
        <v>27180</v>
      </c>
      <c r="E1880" s="150">
        <v>-17155.8</v>
      </c>
      <c r="F1880" s="150">
        <v>10024.200000000001</v>
      </c>
      <c r="G1880" s="150">
        <v>-139.22</v>
      </c>
      <c r="H1880" s="151">
        <v>41821</v>
      </c>
      <c r="I1880" s="87">
        <v>0</v>
      </c>
      <c r="J1880" s="87" t="s">
        <v>604</v>
      </c>
      <c r="K1880" s="87" t="s">
        <v>3672</v>
      </c>
      <c r="L1880" s="87" t="s">
        <v>3954</v>
      </c>
      <c r="M1880" s="56" t="s">
        <v>3700</v>
      </c>
      <c r="N1880" s="87" t="s">
        <v>68</v>
      </c>
      <c r="O1880" s="56" t="s">
        <v>5923</v>
      </c>
      <c r="P1880" s="87">
        <v>2014</v>
      </c>
      <c r="Q1880" s="87">
        <v>3287014001</v>
      </c>
      <c r="R1880" s="87" t="s">
        <v>3676</v>
      </c>
    </row>
    <row r="1881" spans="1:18">
      <c r="A1881" s="87" t="s">
        <v>6032</v>
      </c>
      <c r="B1881" s="87" t="s">
        <v>2141</v>
      </c>
      <c r="C1881" s="87" t="s">
        <v>5938</v>
      </c>
      <c r="D1881" s="150">
        <v>7176</v>
      </c>
      <c r="E1881" s="150">
        <v>-4533.24</v>
      </c>
      <c r="F1881" s="150">
        <v>2642.76</v>
      </c>
      <c r="G1881" s="150">
        <v>-36.700000000000003</v>
      </c>
      <c r="H1881" s="151">
        <v>41821</v>
      </c>
      <c r="I1881" s="87">
        <v>0</v>
      </c>
      <c r="J1881" s="87" t="s">
        <v>1128</v>
      </c>
      <c r="K1881" s="87" t="s">
        <v>3672</v>
      </c>
      <c r="L1881" s="87" t="s">
        <v>4478</v>
      </c>
      <c r="M1881" s="56" t="s">
        <v>3700</v>
      </c>
      <c r="N1881" s="87" t="s">
        <v>75</v>
      </c>
      <c r="O1881" s="56" t="s">
        <v>6033</v>
      </c>
      <c r="P1881" s="87">
        <v>2013</v>
      </c>
      <c r="Q1881" s="87">
        <v>3287014001</v>
      </c>
      <c r="R1881" s="87" t="s">
        <v>4359</v>
      </c>
    </row>
    <row r="1882" spans="1:18">
      <c r="A1882" s="87" t="s">
        <v>6034</v>
      </c>
      <c r="B1882" s="87" t="s">
        <v>6035</v>
      </c>
      <c r="C1882" s="87" t="s">
        <v>6035</v>
      </c>
      <c r="D1882" s="150">
        <v>18240</v>
      </c>
      <c r="E1882" s="150">
        <v>-11519.16</v>
      </c>
      <c r="F1882" s="150">
        <v>6720.84</v>
      </c>
      <c r="G1882" s="150">
        <v>-93.34</v>
      </c>
      <c r="H1882" s="151">
        <v>41821</v>
      </c>
      <c r="I1882" s="87">
        <v>0</v>
      </c>
      <c r="J1882" s="87" t="s">
        <v>944</v>
      </c>
      <c r="K1882" s="87" t="s">
        <v>3672</v>
      </c>
      <c r="L1882" s="87" t="s">
        <v>3962</v>
      </c>
      <c r="M1882" s="56" t="s">
        <v>3700</v>
      </c>
      <c r="N1882" s="87" t="s">
        <v>27</v>
      </c>
      <c r="O1882" s="56" t="s">
        <v>6036</v>
      </c>
      <c r="P1882" s="87">
        <v>2014</v>
      </c>
      <c r="Q1882" s="87">
        <v>3287014001</v>
      </c>
      <c r="R1882" s="87" t="s">
        <v>4373</v>
      </c>
    </row>
    <row r="1883" spans="1:18">
      <c r="A1883" s="87" t="s">
        <v>6037</v>
      </c>
      <c r="B1883" s="87" t="s">
        <v>6035</v>
      </c>
      <c r="C1883" s="87" t="s">
        <v>6035</v>
      </c>
      <c r="D1883" s="150">
        <v>18240</v>
      </c>
      <c r="E1883" s="150">
        <v>-11519.16</v>
      </c>
      <c r="F1883" s="150">
        <v>6720.84</v>
      </c>
      <c r="G1883" s="150">
        <v>-93.34</v>
      </c>
      <c r="H1883" s="151">
        <v>41821</v>
      </c>
      <c r="I1883" s="87">
        <v>0</v>
      </c>
      <c r="J1883" s="87" t="s">
        <v>944</v>
      </c>
      <c r="K1883" s="87" t="s">
        <v>3672</v>
      </c>
      <c r="L1883" s="87" t="s">
        <v>3962</v>
      </c>
      <c r="M1883" s="56" t="s">
        <v>3700</v>
      </c>
      <c r="N1883" s="87" t="s">
        <v>27</v>
      </c>
      <c r="O1883" s="56" t="s">
        <v>6036</v>
      </c>
      <c r="P1883" s="87">
        <v>2014</v>
      </c>
      <c r="Q1883" s="87">
        <v>3287014001</v>
      </c>
      <c r="R1883" s="87" t="s">
        <v>4373</v>
      </c>
    </row>
    <row r="1884" spans="1:18">
      <c r="A1884" s="87" t="s">
        <v>6038</v>
      </c>
      <c r="B1884" s="87" t="s">
        <v>6035</v>
      </c>
      <c r="C1884" s="87" t="s">
        <v>6039</v>
      </c>
      <c r="D1884" s="150">
        <v>18240</v>
      </c>
      <c r="E1884" s="150">
        <v>-11519.16</v>
      </c>
      <c r="F1884" s="150">
        <v>6720.84</v>
      </c>
      <c r="G1884" s="150">
        <v>-93.34</v>
      </c>
      <c r="H1884" s="151">
        <v>41821</v>
      </c>
      <c r="I1884" s="87">
        <v>0</v>
      </c>
      <c r="J1884" s="87" t="s">
        <v>944</v>
      </c>
      <c r="K1884" s="87" t="s">
        <v>3672</v>
      </c>
      <c r="L1884" s="87" t="s">
        <v>3962</v>
      </c>
      <c r="M1884" s="56" t="s">
        <v>3700</v>
      </c>
      <c r="N1884" s="87" t="s">
        <v>27</v>
      </c>
      <c r="O1884" s="56" t="s">
        <v>6036</v>
      </c>
      <c r="P1884" s="87">
        <v>2014</v>
      </c>
      <c r="Q1884" s="87">
        <v>3287014001</v>
      </c>
      <c r="R1884" s="87" t="s">
        <v>4373</v>
      </c>
    </row>
    <row r="1885" spans="1:18">
      <c r="A1885" s="87" t="s">
        <v>6040</v>
      </c>
      <c r="B1885" s="87" t="s">
        <v>6041</v>
      </c>
      <c r="C1885" s="87" t="s">
        <v>6039</v>
      </c>
      <c r="D1885" s="150">
        <v>18240</v>
      </c>
      <c r="E1885" s="150">
        <v>-11519.16</v>
      </c>
      <c r="F1885" s="150">
        <v>6720.84</v>
      </c>
      <c r="G1885" s="150">
        <v>-93.34</v>
      </c>
      <c r="H1885" s="151">
        <v>41821</v>
      </c>
      <c r="I1885" s="87">
        <v>0</v>
      </c>
      <c r="J1885" s="87" t="s">
        <v>604</v>
      </c>
      <c r="K1885" s="87" t="s">
        <v>3672</v>
      </c>
      <c r="L1885" s="87" t="s">
        <v>3954</v>
      </c>
      <c r="M1885" s="56" t="s">
        <v>3700</v>
      </c>
      <c r="N1885" s="87" t="s">
        <v>68</v>
      </c>
      <c r="O1885" s="56" t="s">
        <v>6042</v>
      </c>
      <c r="P1885" s="87">
        <v>2014</v>
      </c>
      <c r="Q1885" s="87">
        <v>3287014001</v>
      </c>
      <c r="R1885" s="87" t="s">
        <v>4373</v>
      </c>
    </row>
    <row r="1886" spans="1:18">
      <c r="A1886" s="87" t="s">
        <v>6043</v>
      </c>
      <c r="B1886" s="87" t="s">
        <v>6041</v>
      </c>
      <c r="C1886" s="87" t="s">
        <v>6039</v>
      </c>
      <c r="D1886" s="150">
        <v>18240</v>
      </c>
      <c r="E1886" s="150">
        <v>-11519.16</v>
      </c>
      <c r="F1886" s="150">
        <v>6720.84</v>
      </c>
      <c r="G1886" s="150">
        <v>-93.34</v>
      </c>
      <c r="H1886" s="151">
        <v>41821</v>
      </c>
      <c r="I1886" s="87">
        <v>0</v>
      </c>
      <c r="J1886" s="87" t="s">
        <v>604</v>
      </c>
      <c r="K1886" s="87" t="s">
        <v>3672</v>
      </c>
      <c r="L1886" s="87" t="s">
        <v>3954</v>
      </c>
      <c r="M1886" s="56" t="s">
        <v>3700</v>
      </c>
      <c r="N1886" s="87" t="s">
        <v>68</v>
      </c>
      <c r="O1886" s="56" t="s">
        <v>6044</v>
      </c>
      <c r="P1886" s="87">
        <v>2014</v>
      </c>
      <c r="Q1886" s="87">
        <v>3287014001</v>
      </c>
      <c r="R1886" s="87" t="s">
        <v>4373</v>
      </c>
    </row>
    <row r="1887" spans="1:18">
      <c r="A1887" s="87" t="s">
        <v>6045</v>
      </c>
      <c r="B1887" s="87" t="s">
        <v>6046</v>
      </c>
      <c r="C1887" s="87" t="s">
        <v>5576</v>
      </c>
      <c r="D1887" s="150">
        <v>55020</v>
      </c>
      <c r="E1887" s="150">
        <v>-34725</v>
      </c>
      <c r="F1887" s="150">
        <v>20295</v>
      </c>
      <c r="G1887" s="150">
        <v>-281.88</v>
      </c>
      <c r="H1887" s="151">
        <v>41821</v>
      </c>
      <c r="I1887" s="87">
        <v>0</v>
      </c>
      <c r="J1887" s="87" t="s">
        <v>604</v>
      </c>
      <c r="K1887" s="87" t="s">
        <v>3672</v>
      </c>
      <c r="L1887" s="87" t="s">
        <v>3954</v>
      </c>
      <c r="M1887" s="56" t="s">
        <v>3700</v>
      </c>
      <c r="N1887" s="87" t="s">
        <v>68</v>
      </c>
      <c r="O1887" s="56" t="s">
        <v>4905</v>
      </c>
      <c r="P1887" s="87">
        <v>2014</v>
      </c>
      <c r="Q1887" s="87">
        <v>3287014001</v>
      </c>
      <c r="R1887" s="87" t="s">
        <v>4457</v>
      </c>
    </row>
    <row r="1888" spans="1:18">
      <c r="A1888" s="87" t="s">
        <v>6047</v>
      </c>
      <c r="B1888" s="87" t="s">
        <v>6046</v>
      </c>
      <c r="C1888" s="87" t="s">
        <v>5576</v>
      </c>
      <c r="D1888" s="150">
        <v>55020</v>
      </c>
      <c r="E1888" s="150">
        <v>-34725</v>
      </c>
      <c r="F1888" s="150">
        <v>20295</v>
      </c>
      <c r="G1888" s="150">
        <v>-281.88</v>
      </c>
      <c r="H1888" s="151">
        <v>41821</v>
      </c>
      <c r="I1888" s="87">
        <v>0</v>
      </c>
      <c r="J1888" s="87" t="s">
        <v>604</v>
      </c>
      <c r="K1888" s="87" t="s">
        <v>3672</v>
      </c>
      <c r="L1888" s="87" t="s">
        <v>3954</v>
      </c>
      <c r="M1888" s="56" t="s">
        <v>3700</v>
      </c>
      <c r="N1888" s="87" t="s">
        <v>68</v>
      </c>
      <c r="O1888" s="56" t="s">
        <v>4905</v>
      </c>
      <c r="P1888" s="87">
        <v>2014</v>
      </c>
      <c r="Q1888" s="87">
        <v>3287014001</v>
      </c>
      <c r="R1888" s="87" t="s">
        <v>4457</v>
      </c>
    </row>
    <row r="1889" spans="1:18">
      <c r="A1889" s="87" t="s">
        <v>6048</v>
      </c>
      <c r="B1889" s="87" t="s">
        <v>6046</v>
      </c>
      <c r="C1889" s="87" t="s">
        <v>5576</v>
      </c>
      <c r="D1889" s="150">
        <v>55020</v>
      </c>
      <c r="E1889" s="150">
        <v>-34725</v>
      </c>
      <c r="F1889" s="150">
        <v>20295</v>
      </c>
      <c r="G1889" s="150">
        <v>-281.88</v>
      </c>
      <c r="H1889" s="151">
        <v>41821</v>
      </c>
      <c r="I1889" s="87">
        <v>0</v>
      </c>
      <c r="J1889" s="87" t="s">
        <v>604</v>
      </c>
      <c r="K1889" s="87" t="s">
        <v>3672</v>
      </c>
      <c r="L1889" s="87" t="s">
        <v>3954</v>
      </c>
      <c r="M1889" s="56" t="s">
        <v>3700</v>
      </c>
      <c r="N1889" s="87" t="s">
        <v>68</v>
      </c>
      <c r="O1889" s="56" t="s">
        <v>4905</v>
      </c>
      <c r="P1889" s="87">
        <v>2014</v>
      </c>
      <c r="Q1889" s="87">
        <v>3287014001</v>
      </c>
      <c r="R1889" s="87" t="s">
        <v>4457</v>
      </c>
    </row>
    <row r="1890" spans="1:18">
      <c r="A1890" s="87" t="s">
        <v>2035</v>
      </c>
      <c r="B1890" s="87" t="s">
        <v>2036</v>
      </c>
      <c r="C1890" s="87" t="s">
        <v>3706</v>
      </c>
      <c r="D1890" s="150">
        <v>376800</v>
      </c>
      <c r="E1890" s="150">
        <v>-237734.44</v>
      </c>
      <c r="F1890" s="150">
        <v>139065.56</v>
      </c>
      <c r="G1890" s="150">
        <v>-1931.47</v>
      </c>
      <c r="H1890" s="151">
        <v>41821</v>
      </c>
      <c r="I1890" s="87">
        <v>0</v>
      </c>
      <c r="J1890" s="87" t="s">
        <v>2091</v>
      </c>
      <c r="K1890" s="87" t="s">
        <v>3672</v>
      </c>
      <c r="L1890" s="87" t="s">
        <v>3703</v>
      </c>
      <c r="M1890" s="56" t="s">
        <v>3700</v>
      </c>
      <c r="N1890" s="87" t="s">
        <v>80</v>
      </c>
      <c r="O1890" s="56" t="s">
        <v>3707</v>
      </c>
      <c r="P1890" s="87">
        <v>2014</v>
      </c>
      <c r="Q1890" s="87">
        <v>3287014001</v>
      </c>
      <c r="R1890" s="87" t="s">
        <v>3680</v>
      </c>
    </row>
    <row r="1891" spans="1:18">
      <c r="A1891" s="87" t="s">
        <v>6049</v>
      </c>
      <c r="B1891" s="87" t="s">
        <v>6046</v>
      </c>
      <c r="C1891" s="87" t="s">
        <v>5576</v>
      </c>
      <c r="D1891" s="150">
        <v>55020</v>
      </c>
      <c r="E1891" s="150">
        <v>-34725</v>
      </c>
      <c r="F1891" s="150">
        <v>20295</v>
      </c>
      <c r="G1891" s="150">
        <v>-281.88</v>
      </c>
      <c r="H1891" s="151">
        <v>41821</v>
      </c>
      <c r="I1891" s="87">
        <v>0</v>
      </c>
      <c r="J1891" s="87" t="s">
        <v>604</v>
      </c>
      <c r="K1891" s="87" t="s">
        <v>3672</v>
      </c>
      <c r="L1891" s="87" t="s">
        <v>3954</v>
      </c>
      <c r="M1891" s="56" t="s">
        <v>3700</v>
      </c>
      <c r="N1891" s="87" t="s">
        <v>68</v>
      </c>
      <c r="O1891" s="56" t="s">
        <v>4905</v>
      </c>
      <c r="P1891" s="87">
        <v>2014</v>
      </c>
      <c r="Q1891" s="87">
        <v>3287014001</v>
      </c>
      <c r="R1891" s="87" t="s">
        <v>4457</v>
      </c>
    </row>
    <row r="1892" spans="1:18">
      <c r="A1892" s="87" t="s">
        <v>6050</v>
      </c>
      <c r="B1892" s="87" t="s">
        <v>6046</v>
      </c>
      <c r="C1892" s="87" t="s">
        <v>5576</v>
      </c>
      <c r="D1892" s="150">
        <v>55020</v>
      </c>
      <c r="E1892" s="150">
        <v>-34725</v>
      </c>
      <c r="F1892" s="150">
        <v>20295</v>
      </c>
      <c r="G1892" s="150">
        <v>-281.88</v>
      </c>
      <c r="H1892" s="151">
        <v>41821</v>
      </c>
      <c r="I1892" s="87">
        <v>0</v>
      </c>
      <c r="J1892" s="87" t="s">
        <v>604</v>
      </c>
      <c r="K1892" s="87" t="s">
        <v>3672</v>
      </c>
      <c r="L1892" s="87" t="s">
        <v>3954</v>
      </c>
      <c r="M1892" s="56" t="s">
        <v>3700</v>
      </c>
      <c r="N1892" s="87" t="s">
        <v>68</v>
      </c>
      <c r="O1892" s="56" t="s">
        <v>6051</v>
      </c>
      <c r="P1892" s="87">
        <v>2014</v>
      </c>
      <c r="Q1892" s="87">
        <v>3287014001</v>
      </c>
      <c r="R1892" s="87" t="s">
        <v>4457</v>
      </c>
    </row>
    <row r="1893" spans="1:18">
      <c r="A1893" s="87" t="s">
        <v>6052</v>
      </c>
      <c r="B1893" s="87" t="s">
        <v>6053</v>
      </c>
      <c r="C1893" s="87" t="s">
        <v>6054</v>
      </c>
      <c r="D1893" s="150">
        <v>162000</v>
      </c>
      <c r="E1893" s="150">
        <v>-102215.88</v>
      </c>
      <c r="F1893" s="150">
        <v>59784.12</v>
      </c>
      <c r="G1893" s="150">
        <v>-830.33</v>
      </c>
      <c r="H1893" s="151">
        <v>41821</v>
      </c>
      <c r="I1893" s="87">
        <v>0</v>
      </c>
      <c r="J1893" s="87" t="s">
        <v>2091</v>
      </c>
      <c r="K1893" s="87" t="s">
        <v>3672</v>
      </c>
      <c r="L1893" s="87" t="s">
        <v>3703</v>
      </c>
      <c r="M1893" s="56" t="s">
        <v>3700</v>
      </c>
      <c r="N1893" s="87" t="s">
        <v>80</v>
      </c>
      <c r="O1893" s="56" t="s">
        <v>6054</v>
      </c>
      <c r="P1893" s="87">
        <v>2014</v>
      </c>
      <c r="Q1893" s="87">
        <v>3287014001</v>
      </c>
      <c r="R1893" s="87" t="s">
        <v>3676</v>
      </c>
    </row>
    <row r="1894" spans="1:18">
      <c r="A1894" s="87" t="s">
        <v>6055</v>
      </c>
      <c r="B1894" s="87" t="s">
        <v>6056</v>
      </c>
      <c r="C1894" s="87" t="s">
        <v>6057</v>
      </c>
      <c r="D1894" s="150">
        <v>49200</v>
      </c>
      <c r="E1894" s="150">
        <v>-31050.2</v>
      </c>
      <c r="F1894" s="150">
        <v>18149.8</v>
      </c>
      <c r="G1894" s="150">
        <v>-252.08</v>
      </c>
      <c r="H1894" s="151">
        <v>41821</v>
      </c>
      <c r="I1894" s="87">
        <v>0</v>
      </c>
      <c r="J1894" s="87" t="s">
        <v>772</v>
      </c>
      <c r="K1894" s="87" t="s">
        <v>3672</v>
      </c>
      <c r="L1894" s="87" t="s">
        <v>3820</v>
      </c>
      <c r="M1894" s="56" t="s">
        <v>3700</v>
      </c>
      <c r="N1894" s="87" t="s">
        <v>130</v>
      </c>
      <c r="O1894" s="56" t="s">
        <v>6058</v>
      </c>
      <c r="P1894" s="87">
        <v>2014</v>
      </c>
      <c r="Q1894" s="87">
        <v>3287014001</v>
      </c>
      <c r="R1894" s="87" t="s">
        <v>6059</v>
      </c>
    </row>
    <row r="1895" spans="1:18">
      <c r="A1895" s="87" t="s">
        <v>2697</v>
      </c>
      <c r="B1895" s="87" t="s">
        <v>2698</v>
      </c>
      <c r="C1895" s="87" t="s">
        <v>3708</v>
      </c>
      <c r="D1895" s="150">
        <v>330720</v>
      </c>
      <c r="E1895" s="150">
        <v>-208664.99</v>
      </c>
      <c r="F1895" s="150">
        <v>122055.01</v>
      </c>
      <c r="G1895" s="150">
        <v>-1695.21</v>
      </c>
      <c r="H1895" s="151">
        <v>41821</v>
      </c>
      <c r="I1895" s="87">
        <v>0</v>
      </c>
      <c r="J1895" s="87" t="s">
        <v>2091</v>
      </c>
      <c r="K1895" s="87" t="s">
        <v>3672</v>
      </c>
      <c r="L1895" s="87" t="s">
        <v>3703</v>
      </c>
      <c r="M1895" s="56" t="s">
        <v>3700</v>
      </c>
      <c r="N1895" s="87" t="s">
        <v>80</v>
      </c>
      <c r="O1895" s="56" t="s">
        <v>3707</v>
      </c>
      <c r="P1895" s="87">
        <v>2014</v>
      </c>
      <c r="Q1895" s="87">
        <v>3287014001</v>
      </c>
      <c r="R1895" s="87" t="s">
        <v>3680</v>
      </c>
    </row>
    <row r="1896" spans="1:18">
      <c r="A1896" s="87" t="s">
        <v>2700</v>
      </c>
      <c r="B1896" s="87" t="s">
        <v>2701</v>
      </c>
      <c r="C1896" s="87" t="s">
        <v>3709</v>
      </c>
      <c r="D1896" s="150">
        <v>154440</v>
      </c>
      <c r="E1896" s="150">
        <v>-97446.68</v>
      </c>
      <c r="F1896" s="150">
        <v>56993.32</v>
      </c>
      <c r="G1896" s="150">
        <v>-791.57</v>
      </c>
      <c r="H1896" s="151">
        <v>41821</v>
      </c>
      <c r="I1896" s="87">
        <v>0</v>
      </c>
      <c r="J1896" s="87" t="s">
        <v>2091</v>
      </c>
      <c r="K1896" s="87" t="s">
        <v>3672</v>
      </c>
      <c r="L1896" s="87" t="s">
        <v>3703</v>
      </c>
      <c r="M1896" s="56" t="s">
        <v>3700</v>
      </c>
      <c r="N1896" s="87" t="s">
        <v>80</v>
      </c>
      <c r="O1896" s="56" t="s">
        <v>3707</v>
      </c>
      <c r="P1896" s="87">
        <v>2014</v>
      </c>
      <c r="Q1896" s="87">
        <v>3287014001</v>
      </c>
      <c r="R1896" s="87" t="s">
        <v>3680</v>
      </c>
    </row>
    <row r="1897" spans="1:18">
      <c r="A1897" s="87" t="s">
        <v>3128</v>
      </c>
      <c r="B1897" s="87" t="s">
        <v>3127</v>
      </c>
      <c r="C1897" s="87" t="s">
        <v>6060</v>
      </c>
      <c r="D1897" s="150">
        <v>45600</v>
      </c>
      <c r="E1897" s="150">
        <v>-28779.06</v>
      </c>
      <c r="F1897" s="150">
        <v>16820.939999999999</v>
      </c>
      <c r="G1897" s="150">
        <v>-233.62</v>
      </c>
      <c r="H1897" s="151">
        <v>41821</v>
      </c>
      <c r="I1897" s="87">
        <v>0</v>
      </c>
      <c r="J1897" s="87" t="s">
        <v>944</v>
      </c>
      <c r="K1897" s="87" t="s">
        <v>3672</v>
      </c>
      <c r="L1897" s="87" t="s">
        <v>3962</v>
      </c>
      <c r="M1897" s="56" t="s">
        <v>3700</v>
      </c>
      <c r="N1897" s="87" t="s">
        <v>27</v>
      </c>
      <c r="O1897" s="56" t="s">
        <v>4995</v>
      </c>
      <c r="P1897" s="87">
        <v>2014</v>
      </c>
      <c r="Q1897" s="87">
        <v>3236014005</v>
      </c>
      <c r="R1897" s="87" t="s">
        <v>3680</v>
      </c>
    </row>
    <row r="1898" spans="1:18">
      <c r="A1898" s="87" t="s">
        <v>3129</v>
      </c>
      <c r="B1898" s="87" t="s">
        <v>3127</v>
      </c>
      <c r="C1898" s="87" t="s">
        <v>6061</v>
      </c>
      <c r="D1898" s="150">
        <v>45600</v>
      </c>
      <c r="E1898" s="150">
        <v>-28779.06</v>
      </c>
      <c r="F1898" s="150">
        <v>16820.939999999999</v>
      </c>
      <c r="G1898" s="150">
        <v>-233.62</v>
      </c>
      <c r="H1898" s="151">
        <v>41821</v>
      </c>
      <c r="I1898" s="87">
        <v>0</v>
      </c>
      <c r="J1898" s="87" t="s">
        <v>944</v>
      </c>
      <c r="K1898" s="87" t="s">
        <v>3672</v>
      </c>
      <c r="L1898" s="87" t="s">
        <v>3962</v>
      </c>
      <c r="M1898" s="56" t="s">
        <v>3700</v>
      </c>
      <c r="N1898" s="87" t="s">
        <v>27</v>
      </c>
      <c r="O1898" s="56" t="s">
        <v>6062</v>
      </c>
      <c r="P1898" s="87">
        <v>2014</v>
      </c>
      <c r="Q1898" s="87">
        <v>3236014005</v>
      </c>
      <c r="R1898" s="87" t="s">
        <v>3680</v>
      </c>
    </row>
    <row r="1899" spans="1:18">
      <c r="A1899" s="87" t="s">
        <v>6063</v>
      </c>
      <c r="B1899" s="87" t="s">
        <v>2963</v>
      </c>
      <c r="C1899" s="87" t="s">
        <v>4813</v>
      </c>
      <c r="D1899" s="150">
        <v>80221.210000000006</v>
      </c>
      <c r="E1899" s="150">
        <v>-50571.51</v>
      </c>
      <c r="F1899" s="150">
        <v>29649.7</v>
      </c>
      <c r="G1899" s="150">
        <v>-411.8</v>
      </c>
      <c r="H1899" s="151">
        <v>41821</v>
      </c>
      <c r="I1899" s="87">
        <v>0</v>
      </c>
      <c r="J1899" s="87" t="s">
        <v>944</v>
      </c>
      <c r="K1899" s="87" t="s">
        <v>3672</v>
      </c>
      <c r="L1899" s="87" t="s">
        <v>3962</v>
      </c>
      <c r="M1899" s="56" t="s">
        <v>3700</v>
      </c>
      <c r="N1899" s="87" t="s">
        <v>27</v>
      </c>
      <c r="O1899" s="56" t="s">
        <v>4992</v>
      </c>
      <c r="P1899" s="87">
        <v>2014</v>
      </c>
      <c r="Q1899" s="87">
        <v>3236014005</v>
      </c>
      <c r="R1899" s="87" t="s">
        <v>3680</v>
      </c>
    </row>
    <row r="1900" spans="1:18">
      <c r="A1900" s="87" t="s">
        <v>6064</v>
      </c>
      <c r="B1900" s="87" t="s">
        <v>2520</v>
      </c>
      <c r="C1900" s="87" t="s">
        <v>5716</v>
      </c>
      <c r="D1900" s="150">
        <v>17820</v>
      </c>
      <c r="E1900" s="150">
        <v>-11251.08</v>
      </c>
      <c r="F1900" s="150">
        <v>6568.92</v>
      </c>
      <c r="G1900" s="150">
        <v>-91.23</v>
      </c>
      <c r="H1900" s="151">
        <v>41821</v>
      </c>
      <c r="I1900" s="87">
        <v>0</v>
      </c>
      <c r="J1900" s="87" t="s">
        <v>604</v>
      </c>
      <c r="K1900" s="87" t="s">
        <v>3672</v>
      </c>
      <c r="L1900" s="87" t="s">
        <v>3954</v>
      </c>
      <c r="M1900" s="56" t="s">
        <v>3700</v>
      </c>
      <c r="N1900" s="87" t="s">
        <v>68</v>
      </c>
      <c r="O1900" s="56" t="s">
        <v>6065</v>
      </c>
      <c r="P1900" s="87">
        <v>2014</v>
      </c>
      <c r="Q1900" s="87">
        <v>61165</v>
      </c>
      <c r="R1900" s="87" t="s">
        <v>3680</v>
      </c>
    </row>
    <row r="1901" spans="1:18">
      <c r="A1901" s="87" t="s">
        <v>6066</v>
      </c>
      <c r="B1901" s="87" t="s">
        <v>2520</v>
      </c>
      <c r="C1901" s="87" t="s">
        <v>5716</v>
      </c>
      <c r="D1901" s="150">
        <v>17820</v>
      </c>
      <c r="E1901" s="150">
        <v>-11251.08</v>
      </c>
      <c r="F1901" s="150">
        <v>6568.92</v>
      </c>
      <c r="G1901" s="150">
        <v>-91.23</v>
      </c>
      <c r="H1901" s="151">
        <v>41821</v>
      </c>
      <c r="I1901" s="87">
        <v>0</v>
      </c>
      <c r="J1901" s="87" t="s">
        <v>604</v>
      </c>
      <c r="K1901" s="87" t="s">
        <v>3672</v>
      </c>
      <c r="L1901" s="87" t="s">
        <v>3954</v>
      </c>
      <c r="M1901" s="56" t="s">
        <v>3700</v>
      </c>
      <c r="N1901" s="87" t="s">
        <v>68</v>
      </c>
      <c r="O1901" s="56" t="s">
        <v>6065</v>
      </c>
      <c r="P1901" s="87">
        <v>2014</v>
      </c>
      <c r="Q1901" s="87">
        <v>62367</v>
      </c>
      <c r="R1901" s="87" t="s">
        <v>3680</v>
      </c>
    </row>
    <row r="1902" spans="1:18">
      <c r="A1902" s="87" t="s">
        <v>6067</v>
      </c>
      <c r="B1902" s="87" t="s">
        <v>2520</v>
      </c>
      <c r="C1902" s="87" t="s">
        <v>5716</v>
      </c>
      <c r="D1902" s="150">
        <v>17820</v>
      </c>
      <c r="E1902" s="150">
        <v>-11251.08</v>
      </c>
      <c r="F1902" s="150">
        <v>6568.92</v>
      </c>
      <c r="G1902" s="150">
        <v>-91.23</v>
      </c>
      <c r="H1902" s="151">
        <v>41821</v>
      </c>
      <c r="I1902" s="87">
        <v>0</v>
      </c>
      <c r="J1902" s="87" t="s">
        <v>604</v>
      </c>
      <c r="K1902" s="87" t="s">
        <v>3672</v>
      </c>
      <c r="L1902" s="87" t="s">
        <v>3954</v>
      </c>
      <c r="M1902" s="56" t="s">
        <v>3700</v>
      </c>
      <c r="N1902" s="87" t="s">
        <v>68</v>
      </c>
      <c r="O1902" s="56" t="s">
        <v>6065</v>
      </c>
      <c r="P1902" s="87">
        <v>2014</v>
      </c>
      <c r="Q1902" s="87">
        <v>3287014001</v>
      </c>
      <c r="R1902" s="87" t="s">
        <v>3680</v>
      </c>
    </row>
    <row r="1903" spans="1:18">
      <c r="A1903" s="87" t="s">
        <v>6068</v>
      </c>
      <c r="B1903" s="87" t="s">
        <v>2520</v>
      </c>
      <c r="C1903" s="87" t="s">
        <v>5716</v>
      </c>
      <c r="D1903" s="150">
        <v>17820</v>
      </c>
      <c r="E1903" s="150">
        <v>-11251.08</v>
      </c>
      <c r="F1903" s="150">
        <v>6568.92</v>
      </c>
      <c r="G1903" s="150">
        <v>-91.23</v>
      </c>
      <c r="H1903" s="151">
        <v>41821</v>
      </c>
      <c r="I1903" s="87">
        <v>0</v>
      </c>
      <c r="J1903" s="87" t="s">
        <v>604</v>
      </c>
      <c r="K1903" s="87" t="s">
        <v>3672</v>
      </c>
      <c r="L1903" s="87" t="s">
        <v>3954</v>
      </c>
      <c r="M1903" s="56" t="s">
        <v>3700</v>
      </c>
      <c r="N1903" s="87" t="s">
        <v>68</v>
      </c>
      <c r="O1903" s="56" t="s">
        <v>6069</v>
      </c>
      <c r="P1903" s="87">
        <v>2014</v>
      </c>
      <c r="Q1903" s="87">
        <v>3287014001</v>
      </c>
      <c r="R1903" s="87" t="s">
        <v>3680</v>
      </c>
    </row>
    <row r="1904" spans="1:18">
      <c r="A1904" s="87" t="s">
        <v>6070</v>
      </c>
      <c r="B1904" s="87" t="s">
        <v>2520</v>
      </c>
      <c r="C1904" s="87" t="s">
        <v>5716</v>
      </c>
      <c r="D1904" s="150">
        <v>17820</v>
      </c>
      <c r="E1904" s="150">
        <v>-11251.08</v>
      </c>
      <c r="F1904" s="150">
        <v>6568.92</v>
      </c>
      <c r="G1904" s="150">
        <v>-91.23</v>
      </c>
      <c r="H1904" s="151">
        <v>41821</v>
      </c>
      <c r="I1904" s="87">
        <v>0</v>
      </c>
      <c r="J1904" s="87" t="s">
        <v>604</v>
      </c>
      <c r="K1904" s="87" t="s">
        <v>3672</v>
      </c>
      <c r="L1904" s="87" t="s">
        <v>3954</v>
      </c>
      <c r="M1904" s="56" t="s">
        <v>3700</v>
      </c>
      <c r="N1904" s="87" t="s">
        <v>68</v>
      </c>
      <c r="O1904" s="56" t="s">
        <v>6065</v>
      </c>
      <c r="P1904" s="87">
        <v>2014</v>
      </c>
      <c r="Q1904" s="87">
        <v>3287014001</v>
      </c>
      <c r="R1904" s="87" t="s">
        <v>3680</v>
      </c>
    </row>
    <row r="1905" spans="1:18">
      <c r="A1905" s="87" t="s">
        <v>6071</v>
      </c>
      <c r="B1905" s="87" t="s">
        <v>2520</v>
      </c>
      <c r="C1905" s="87" t="s">
        <v>5716</v>
      </c>
      <c r="D1905" s="150">
        <v>17820</v>
      </c>
      <c r="E1905" s="150">
        <v>-11251.08</v>
      </c>
      <c r="F1905" s="150">
        <v>6568.92</v>
      </c>
      <c r="G1905" s="150">
        <v>-91.23</v>
      </c>
      <c r="H1905" s="151">
        <v>41821</v>
      </c>
      <c r="I1905" s="87">
        <v>0</v>
      </c>
      <c r="J1905" s="87" t="s">
        <v>604</v>
      </c>
      <c r="K1905" s="87" t="s">
        <v>3672</v>
      </c>
      <c r="L1905" s="87" t="s">
        <v>3954</v>
      </c>
      <c r="M1905" s="56" t="s">
        <v>3700</v>
      </c>
      <c r="N1905" s="87" t="s">
        <v>68</v>
      </c>
      <c r="O1905" s="56" t="s">
        <v>6065</v>
      </c>
      <c r="P1905" s="87">
        <v>2014</v>
      </c>
      <c r="Q1905" s="87">
        <v>3287014001</v>
      </c>
      <c r="R1905" s="87" t="s">
        <v>3680</v>
      </c>
    </row>
    <row r="1906" spans="1:18">
      <c r="A1906" s="87" t="s">
        <v>6072</v>
      </c>
      <c r="B1906" s="87" t="s">
        <v>2520</v>
      </c>
      <c r="C1906" s="87" t="s">
        <v>6073</v>
      </c>
      <c r="D1906" s="150">
        <v>2940</v>
      </c>
      <c r="E1906" s="150">
        <v>-1857.84</v>
      </c>
      <c r="F1906" s="150">
        <v>1082.1600000000001</v>
      </c>
      <c r="G1906" s="150">
        <v>-15.03</v>
      </c>
      <c r="H1906" s="151">
        <v>41821</v>
      </c>
      <c r="I1906" s="87">
        <v>0</v>
      </c>
      <c r="J1906" s="87" t="s">
        <v>328</v>
      </c>
      <c r="K1906" s="87" t="s">
        <v>3672</v>
      </c>
      <c r="L1906" s="87" t="s">
        <v>4141</v>
      </c>
      <c r="M1906" s="56" t="s">
        <v>3700</v>
      </c>
      <c r="N1906" s="87" t="s">
        <v>35</v>
      </c>
      <c r="O1906" s="56" t="s">
        <v>6065</v>
      </c>
      <c r="P1906" s="87">
        <v>2014</v>
      </c>
      <c r="Q1906" s="87">
        <v>3287014001</v>
      </c>
      <c r="R1906" s="87" t="s">
        <v>3680</v>
      </c>
    </row>
    <row r="1907" spans="1:18">
      <c r="A1907" s="87" t="s">
        <v>6074</v>
      </c>
      <c r="B1907" s="87" t="s">
        <v>2520</v>
      </c>
      <c r="C1907" s="87" t="s">
        <v>6073</v>
      </c>
      <c r="D1907" s="150">
        <v>2940</v>
      </c>
      <c r="E1907" s="150">
        <v>-1857.84</v>
      </c>
      <c r="F1907" s="150">
        <v>1082.1600000000001</v>
      </c>
      <c r="G1907" s="150">
        <v>-15.03</v>
      </c>
      <c r="H1907" s="151">
        <v>41821</v>
      </c>
      <c r="I1907" s="87">
        <v>0</v>
      </c>
      <c r="J1907" s="87" t="s">
        <v>328</v>
      </c>
      <c r="K1907" s="87" t="s">
        <v>3672</v>
      </c>
      <c r="L1907" s="87" t="s">
        <v>4141</v>
      </c>
      <c r="M1907" s="56" t="s">
        <v>3700</v>
      </c>
      <c r="N1907" s="87" t="s">
        <v>35</v>
      </c>
      <c r="O1907" s="56" t="s">
        <v>6065</v>
      </c>
      <c r="P1907" s="87">
        <v>2014</v>
      </c>
      <c r="Q1907" s="87">
        <v>3287014001</v>
      </c>
      <c r="R1907" s="87" t="s">
        <v>3680</v>
      </c>
    </row>
    <row r="1908" spans="1:18">
      <c r="A1908" s="87" t="s">
        <v>6075</v>
      </c>
      <c r="B1908" s="87" t="s">
        <v>741</v>
      </c>
      <c r="C1908" s="87" t="s">
        <v>696</v>
      </c>
      <c r="D1908" s="150">
        <v>2880</v>
      </c>
      <c r="E1908" s="150">
        <v>-1835.64</v>
      </c>
      <c r="F1908" s="150">
        <v>1044.3599999999999</v>
      </c>
      <c r="G1908" s="150">
        <v>-14.5</v>
      </c>
      <c r="H1908" s="151">
        <v>41821</v>
      </c>
      <c r="I1908" s="87">
        <v>0</v>
      </c>
      <c r="J1908" s="87" t="s">
        <v>604</v>
      </c>
      <c r="K1908" s="87" t="s">
        <v>3672</v>
      </c>
      <c r="L1908" s="87" t="s">
        <v>3954</v>
      </c>
      <c r="M1908" s="56" t="s">
        <v>3700</v>
      </c>
      <c r="N1908" s="87" t="s">
        <v>68</v>
      </c>
      <c r="O1908" s="56" t="s">
        <v>6065</v>
      </c>
      <c r="P1908" s="87">
        <v>2014</v>
      </c>
      <c r="Q1908" s="87">
        <v>3287014001</v>
      </c>
      <c r="R1908" s="87" t="s">
        <v>3680</v>
      </c>
    </row>
    <row r="1909" spans="1:18">
      <c r="A1909" s="87" t="s">
        <v>6076</v>
      </c>
      <c r="B1909" s="87" t="s">
        <v>741</v>
      </c>
      <c r="C1909" s="87" t="s">
        <v>696</v>
      </c>
      <c r="D1909" s="150">
        <v>2880</v>
      </c>
      <c r="E1909" s="150">
        <v>-1835.64</v>
      </c>
      <c r="F1909" s="150">
        <v>1044.3599999999999</v>
      </c>
      <c r="G1909" s="150">
        <v>-14.5</v>
      </c>
      <c r="H1909" s="151">
        <v>41821</v>
      </c>
      <c r="I1909" s="87">
        <v>0</v>
      </c>
      <c r="J1909" s="87" t="s">
        <v>604</v>
      </c>
      <c r="K1909" s="87" t="s">
        <v>3672</v>
      </c>
      <c r="L1909" s="87" t="s">
        <v>3954</v>
      </c>
      <c r="M1909" s="56" t="s">
        <v>3700</v>
      </c>
      <c r="N1909" s="87" t="s">
        <v>68</v>
      </c>
      <c r="O1909" s="56" t="s">
        <v>6065</v>
      </c>
      <c r="P1909" s="87">
        <v>2014</v>
      </c>
      <c r="Q1909" s="87">
        <v>3287014001</v>
      </c>
      <c r="R1909" s="87" t="s">
        <v>3680</v>
      </c>
    </row>
    <row r="1910" spans="1:18">
      <c r="A1910" s="87" t="s">
        <v>6077</v>
      </c>
      <c r="B1910" s="87" t="s">
        <v>741</v>
      </c>
      <c r="C1910" s="87" t="s">
        <v>696</v>
      </c>
      <c r="D1910" s="150">
        <v>2880</v>
      </c>
      <c r="E1910" s="150">
        <v>-1835.64</v>
      </c>
      <c r="F1910" s="150">
        <v>1044.3599999999999</v>
      </c>
      <c r="G1910" s="150">
        <v>-14.5</v>
      </c>
      <c r="H1910" s="151">
        <v>41821</v>
      </c>
      <c r="I1910" s="87">
        <v>0</v>
      </c>
      <c r="J1910" s="87" t="s">
        <v>604</v>
      </c>
      <c r="K1910" s="87" t="s">
        <v>3672</v>
      </c>
      <c r="L1910" s="87" t="s">
        <v>3954</v>
      </c>
      <c r="M1910" s="56" t="s">
        <v>3700</v>
      </c>
      <c r="N1910" s="87" t="s">
        <v>68</v>
      </c>
      <c r="O1910" s="56" t="s">
        <v>6065</v>
      </c>
      <c r="P1910" s="87">
        <v>2014</v>
      </c>
      <c r="Q1910" s="87">
        <v>3287014001</v>
      </c>
      <c r="R1910" s="87" t="s">
        <v>3680</v>
      </c>
    </row>
    <row r="1911" spans="1:18">
      <c r="A1911" s="87" t="s">
        <v>6078</v>
      </c>
      <c r="B1911" s="87" t="s">
        <v>741</v>
      </c>
      <c r="C1911" s="87" t="s">
        <v>696</v>
      </c>
      <c r="D1911" s="150">
        <v>2880</v>
      </c>
      <c r="E1911" s="150">
        <v>-1835.64</v>
      </c>
      <c r="F1911" s="150">
        <v>1044.3599999999999</v>
      </c>
      <c r="G1911" s="150">
        <v>-14.5</v>
      </c>
      <c r="H1911" s="151">
        <v>41821</v>
      </c>
      <c r="I1911" s="87">
        <v>0</v>
      </c>
      <c r="J1911" s="87" t="s">
        <v>604</v>
      </c>
      <c r="K1911" s="87" t="s">
        <v>3672</v>
      </c>
      <c r="L1911" s="87" t="s">
        <v>3954</v>
      </c>
      <c r="M1911" s="56" t="s">
        <v>3700</v>
      </c>
      <c r="N1911" s="87" t="s">
        <v>68</v>
      </c>
      <c r="O1911" s="56" t="s">
        <v>6065</v>
      </c>
      <c r="P1911" s="87">
        <v>2014</v>
      </c>
      <c r="Q1911" s="87">
        <v>3287014001</v>
      </c>
      <c r="R1911" s="87" t="s">
        <v>3680</v>
      </c>
    </row>
    <row r="1912" spans="1:18">
      <c r="A1912" s="87" t="s">
        <v>6079</v>
      </c>
      <c r="B1912" s="87" t="s">
        <v>741</v>
      </c>
      <c r="C1912" s="87" t="s">
        <v>696</v>
      </c>
      <c r="D1912" s="150">
        <v>2880</v>
      </c>
      <c r="E1912" s="150">
        <v>-1835.64</v>
      </c>
      <c r="F1912" s="150">
        <v>1044.3599999999999</v>
      </c>
      <c r="G1912" s="150">
        <v>-14.5</v>
      </c>
      <c r="H1912" s="151">
        <v>41821</v>
      </c>
      <c r="I1912" s="87">
        <v>0</v>
      </c>
      <c r="J1912" s="87" t="s">
        <v>604</v>
      </c>
      <c r="K1912" s="87" t="s">
        <v>3672</v>
      </c>
      <c r="L1912" s="87" t="s">
        <v>3954</v>
      </c>
      <c r="M1912" s="56" t="s">
        <v>3700</v>
      </c>
      <c r="N1912" s="87" t="s">
        <v>68</v>
      </c>
      <c r="O1912" s="56" t="s">
        <v>2492</v>
      </c>
      <c r="P1912" s="87">
        <v>2014</v>
      </c>
      <c r="Q1912" s="87">
        <v>3287014001</v>
      </c>
      <c r="R1912" s="87" t="s">
        <v>3680</v>
      </c>
    </row>
    <row r="1913" spans="1:18">
      <c r="A1913" s="87" t="s">
        <v>6080</v>
      </c>
      <c r="B1913" s="87" t="s">
        <v>741</v>
      </c>
      <c r="C1913" s="87" t="s">
        <v>696</v>
      </c>
      <c r="D1913" s="150">
        <v>2880</v>
      </c>
      <c r="E1913" s="150">
        <v>-1835.64</v>
      </c>
      <c r="F1913" s="150">
        <v>1044.3599999999999</v>
      </c>
      <c r="G1913" s="150">
        <v>-14.5</v>
      </c>
      <c r="H1913" s="151">
        <v>41821</v>
      </c>
      <c r="I1913" s="87">
        <v>0</v>
      </c>
      <c r="J1913" s="87" t="s">
        <v>604</v>
      </c>
      <c r="K1913" s="87" t="s">
        <v>3672</v>
      </c>
      <c r="L1913" s="87" t="s">
        <v>3954</v>
      </c>
      <c r="M1913" s="56" t="s">
        <v>3700</v>
      </c>
      <c r="N1913" s="87" t="s">
        <v>68</v>
      </c>
      <c r="O1913" s="56" t="s">
        <v>6065</v>
      </c>
      <c r="P1913" s="87">
        <v>2014</v>
      </c>
      <c r="Q1913" s="87">
        <v>3287014001</v>
      </c>
      <c r="R1913" s="87" t="s">
        <v>3680</v>
      </c>
    </row>
    <row r="1914" spans="1:18">
      <c r="A1914" s="87" t="s">
        <v>6081</v>
      </c>
      <c r="B1914" s="87" t="s">
        <v>741</v>
      </c>
      <c r="C1914" s="87" t="s">
        <v>696</v>
      </c>
      <c r="D1914" s="150">
        <v>2880</v>
      </c>
      <c r="E1914" s="150">
        <v>-1835.64</v>
      </c>
      <c r="F1914" s="150">
        <v>1044.3599999999999</v>
      </c>
      <c r="G1914" s="150">
        <v>-14.5</v>
      </c>
      <c r="H1914" s="151">
        <v>41821</v>
      </c>
      <c r="I1914" s="87">
        <v>0</v>
      </c>
      <c r="J1914" s="87" t="s">
        <v>604</v>
      </c>
      <c r="K1914" s="87" t="s">
        <v>3672</v>
      </c>
      <c r="L1914" s="87" t="s">
        <v>3954</v>
      </c>
      <c r="M1914" s="56" t="s">
        <v>3700</v>
      </c>
      <c r="N1914" s="87" t="s">
        <v>68</v>
      </c>
      <c r="O1914" s="56" t="s">
        <v>6065</v>
      </c>
      <c r="P1914" s="87">
        <v>2014</v>
      </c>
      <c r="Q1914" s="87">
        <v>3287014001</v>
      </c>
      <c r="R1914" s="87" t="s">
        <v>3680</v>
      </c>
    </row>
    <row r="1915" spans="1:18">
      <c r="A1915" s="87" t="s">
        <v>6082</v>
      </c>
      <c r="B1915" s="87" t="s">
        <v>741</v>
      </c>
      <c r="C1915" s="87" t="s">
        <v>696</v>
      </c>
      <c r="D1915" s="150">
        <v>2880</v>
      </c>
      <c r="E1915" s="150">
        <v>-1835.64</v>
      </c>
      <c r="F1915" s="150">
        <v>1044.3599999999999</v>
      </c>
      <c r="G1915" s="150">
        <v>-14.5</v>
      </c>
      <c r="H1915" s="151">
        <v>41821</v>
      </c>
      <c r="I1915" s="87">
        <v>0</v>
      </c>
      <c r="J1915" s="87" t="s">
        <v>604</v>
      </c>
      <c r="K1915" s="87" t="s">
        <v>3672</v>
      </c>
      <c r="L1915" s="87" t="s">
        <v>3954</v>
      </c>
      <c r="M1915" s="56" t="s">
        <v>3700</v>
      </c>
      <c r="N1915" s="87" t="s">
        <v>68</v>
      </c>
      <c r="O1915" s="56" t="s">
        <v>6065</v>
      </c>
      <c r="P1915" s="87">
        <v>2014</v>
      </c>
      <c r="Q1915" s="87">
        <v>3287014001</v>
      </c>
      <c r="R1915" s="87" t="s">
        <v>3680</v>
      </c>
    </row>
    <row r="1916" spans="1:18">
      <c r="A1916" s="87" t="s">
        <v>6083</v>
      </c>
      <c r="B1916" s="87" t="s">
        <v>741</v>
      </c>
      <c r="C1916" s="87" t="s">
        <v>696</v>
      </c>
      <c r="D1916" s="150">
        <v>2880</v>
      </c>
      <c r="E1916" s="150">
        <v>-1835.64</v>
      </c>
      <c r="F1916" s="150">
        <v>1044.3599999999999</v>
      </c>
      <c r="G1916" s="150">
        <v>-14.5</v>
      </c>
      <c r="H1916" s="151">
        <v>41821</v>
      </c>
      <c r="I1916" s="87">
        <v>0</v>
      </c>
      <c r="J1916" s="87" t="s">
        <v>604</v>
      </c>
      <c r="K1916" s="87" t="s">
        <v>3672</v>
      </c>
      <c r="L1916" s="87" t="s">
        <v>3954</v>
      </c>
      <c r="M1916" s="56" t="s">
        <v>3700</v>
      </c>
      <c r="N1916" s="87" t="s">
        <v>68</v>
      </c>
      <c r="O1916" s="56" t="s">
        <v>2492</v>
      </c>
      <c r="P1916" s="87">
        <v>2014</v>
      </c>
      <c r="Q1916" s="87">
        <v>235939</v>
      </c>
      <c r="R1916" s="87" t="s">
        <v>3680</v>
      </c>
    </row>
    <row r="1917" spans="1:18">
      <c r="A1917" s="87" t="s">
        <v>6084</v>
      </c>
      <c r="B1917" s="87" t="s">
        <v>741</v>
      </c>
      <c r="C1917" s="87" t="s">
        <v>696</v>
      </c>
      <c r="D1917" s="150">
        <v>2880</v>
      </c>
      <c r="E1917" s="150">
        <v>-1835.64</v>
      </c>
      <c r="F1917" s="150">
        <v>1044.3599999999999</v>
      </c>
      <c r="G1917" s="150">
        <v>-14.5</v>
      </c>
      <c r="H1917" s="151">
        <v>41821</v>
      </c>
      <c r="I1917" s="87">
        <v>0</v>
      </c>
      <c r="J1917" s="87" t="s">
        <v>604</v>
      </c>
      <c r="K1917" s="87" t="s">
        <v>3672</v>
      </c>
      <c r="L1917" s="87" t="s">
        <v>3954</v>
      </c>
      <c r="M1917" s="56" t="s">
        <v>3700</v>
      </c>
      <c r="N1917" s="87" t="s">
        <v>68</v>
      </c>
      <c r="O1917" s="56" t="s">
        <v>6065</v>
      </c>
      <c r="P1917" s="87">
        <v>2014</v>
      </c>
      <c r="Q1917" s="87">
        <v>3287014001</v>
      </c>
      <c r="R1917" s="87" t="s">
        <v>3680</v>
      </c>
    </row>
    <row r="1918" spans="1:18">
      <c r="A1918" s="87" t="s">
        <v>6085</v>
      </c>
      <c r="B1918" s="87" t="s">
        <v>741</v>
      </c>
      <c r="C1918" s="87" t="s">
        <v>696</v>
      </c>
      <c r="D1918" s="150">
        <v>2880</v>
      </c>
      <c r="E1918" s="150">
        <v>-1835.64</v>
      </c>
      <c r="F1918" s="150">
        <v>1044.3599999999999</v>
      </c>
      <c r="G1918" s="150">
        <v>-14.5</v>
      </c>
      <c r="H1918" s="151">
        <v>41821</v>
      </c>
      <c r="I1918" s="87">
        <v>0</v>
      </c>
      <c r="J1918" s="87" t="s">
        <v>604</v>
      </c>
      <c r="K1918" s="87" t="s">
        <v>3672</v>
      </c>
      <c r="L1918" s="87" t="s">
        <v>3954</v>
      </c>
      <c r="M1918" s="56" t="s">
        <v>3700</v>
      </c>
      <c r="N1918" s="87" t="s">
        <v>68</v>
      </c>
      <c r="O1918" s="56" t="s">
        <v>6065</v>
      </c>
      <c r="P1918" s="87">
        <v>2014</v>
      </c>
      <c r="Q1918" s="87">
        <v>3287014001</v>
      </c>
      <c r="R1918" s="87" t="s">
        <v>3680</v>
      </c>
    </row>
    <row r="1919" spans="1:18">
      <c r="A1919" s="87" t="s">
        <v>740</v>
      </c>
      <c r="B1919" s="87" t="s">
        <v>741</v>
      </c>
      <c r="C1919" s="87" t="s">
        <v>696</v>
      </c>
      <c r="D1919" s="150">
        <v>2880</v>
      </c>
      <c r="E1919" s="150">
        <v>-1835.64</v>
      </c>
      <c r="F1919" s="150">
        <v>1044.3599999999999</v>
      </c>
      <c r="G1919" s="150">
        <v>-14.5</v>
      </c>
      <c r="H1919" s="151">
        <v>41821</v>
      </c>
      <c r="I1919" s="87">
        <v>0</v>
      </c>
      <c r="J1919" s="87" t="s">
        <v>604</v>
      </c>
      <c r="K1919" s="87" t="s">
        <v>3672</v>
      </c>
      <c r="L1919" s="87" t="s">
        <v>3954</v>
      </c>
      <c r="M1919" s="56" t="s">
        <v>3700</v>
      </c>
      <c r="N1919" s="87" t="s">
        <v>68</v>
      </c>
      <c r="O1919" s="56" t="s">
        <v>6065</v>
      </c>
      <c r="P1919" s="87">
        <v>2014</v>
      </c>
      <c r="Q1919" s="87">
        <v>3287014001</v>
      </c>
      <c r="R1919" s="87" t="s">
        <v>3680</v>
      </c>
    </row>
    <row r="1920" spans="1:18">
      <c r="A1920" s="87" t="s">
        <v>6086</v>
      </c>
      <c r="B1920" s="87" t="s">
        <v>741</v>
      </c>
      <c r="C1920" s="87" t="s">
        <v>696</v>
      </c>
      <c r="D1920" s="150">
        <v>2880</v>
      </c>
      <c r="E1920" s="150">
        <v>-1835.64</v>
      </c>
      <c r="F1920" s="150">
        <v>1044.3599999999999</v>
      </c>
      <c r="G1920" s="150">
        <v>-14.5</v>
      </c>
      <c r="H1920" s="151">
        <v>41821</v>
      </c>
      <c r="I1920" s="87">
        <v>0</v>
      </c>
      <c r="J1920" s="87" t="s">
        <v>604</v>
      </c>
      <c r="K1920" s="87" t="s">
        <v>3672</v>
      </c>
      <c r="L1920" s="87" t="s">
        <v>3954</v>
      </c>
      <c r="M1920" s="56" t="s">
        <v>3700</v>
      </c>
      <c r="N1920" s="87" t="s">
        <v>68</v>
      </c>
      <c r="O1920" s="56" t="s">
        <v>6065</v>
      </c>
      <c r="P1920" s="87">
        <v>2014</v>
      </c>
      <c r="Q1920" s="87">
        <v>3287014001</v>
      </c>
      <c r="R1920" s="87" t="s">
        <v>3680</v>
      </c>
    </row>
    <row r="1921" spans="1:18">
      <c r="A1921" s="87" t="s">
        <v>6087</v>
      </c>
      <c r="B1921" s="87" t="s">
        <v>741</v>
      </c>
      <c r="C1921" s="87" t="s">
        <v>696</v>
      </c>
      <c r="D1921" s="150">
        <v>2880</v>
      </c>
      <c r="E1921" s="150">
        <v>-1835.64</v>
      </c>
      <c r="F1921" s="150">
        <v>1044.3599999999999</v>
      </c>
      <c r="G1921" s="150">
        <v>-14.5</v>
      </c>
      <c r="H1921" s="151">
        <v>41821</v>
      </c>
      <c r="I1921" s="87">
        <v>0</v>
      </c>
      <c r="J1921" s="87" t="s">
        <v>604</v>
      </c>
      <c r="K1921" s="87" t="s">
        <v>3672</v>
      </c>
      <c r="L1921" s="87" t="s">
        <v>3954</v>
      </c>
      <c r="M1921" s="56" t="s">
        <v>3700</v>
      </c>
      <c r="N1921" s="87" t="s">
        <v>68</v>
      </c>
      <c r="O1921" s="56" t="s">
        <v>6065</v>
      </c>
      <c r="P1921" s="87">
        <v>2014</v>
      </c>
      <c r="Q1921" s="87">
        <v>3287014001</v>
      </c>
      <c r="R1921" s="87" t="s">
        <v>3680</v>
      </c>
    </row>
    <row r="1922" spans="1:18">
      <c r="A1922" s="87" t="s">
        <v>6088</v>
      </c>
      <c r="B1922" s="87" t="s">
        <v>741</v>
      </c>
      <c r="C1922" s="87" t="s">
        <v>696</v>
      </c>
      <c r="D1922" s="150">
        <v>2880</v>
      </c>
      <c r="E1922" s="150">
        <v>-1835.64</v>
      </c>
      <c r="F1922" s="150">
        <v>1044.3599999999999</v>
      </c>
      <c r="G1922" s="150">
        <v>-14.5</v>
      </c>
      <c r="H1922" s="151">
        <v>41821</v>
      </c>
      <c r="I1922" s="87">
        <v>0</v>
      </c>
      <c r="J1922" s="87" t="s">
        <v>604</v>
      </c>
      <c r="K1922" s="87" t="s">
        <v>3672</v>
      </c>
      <c r="L1922" s="87" t="s">
        <v>3954</v>
      </c>
      <c r="M1922" s="56" t="s">
        <v>3700</v>
      </c>
      <c r="N1922" s="87" t="s">
        <v>68</v>
      </c>
      <c r="O1922" s="56" t="s">
        <v>6089</v>
      </c>
      <c r="P1922" s="87">
        <v>2014</v>
      </c>
      <c r="Q1922" s="87">
        <v>3287014001</v>
      </c>
      <c r="R1922" s="87" t="s">
        <v>3680</v>
      </c>
    </row>
    <row r="1923" spans="1:18">
      <c r="A1923" s="87" t="s">
        <v>6090</v>
      </c>
      <c r="B1923" s="87" t="s">
        <v>741</v>
      </c>
      <c r="C1923" s="87" t="s">
        <v>696</v>
      </c>
      <c r="D1923" s="150">
        <v>2880</v>
      </c>
      <c r="E1923" s="150">
        <v>-1835.64</v>
      </c>
      <c r="F1923" s="150">
        <v>1044.3599999999999</v>
      </c>
      <c r="G1923" s="150">
        <v>-14.5</v>
      </c>
      <c r="H1923" s="151">
        <v>41821</v>
      </c>
      <c r="I1923" s="87">
        <v>0</v>
      </c>
      <c r="J1923" s="87" t="s">
        <v>604</v>
      </c>
      <c r="K1923" s="87" t="s">
        <v>3672</v>
      </c>
      <c r="L1923" s="87" t="s">
        <v>3954</v>
      </c>
      <c r="M1923" s="56" t="s">
        <v>3700</v>
      </c>
      <c r="N1923" s="87" t="s">
        <v>68</v>
      </c>
      <c r="O1923" s="56" t="s">
        <v>6065</v>
      </c>
      <c r="P1923" s="87">
        <v>2014</v>
      </c>
      <c r="Q1923" s="87">
        <v>3287014001</v>
      </c>
      <c r="R1923" s="87" t="s">
        <v>3680</v>
      </c>
    </row>
    <row r="1924" spans="1:18">
      <c r="A1924" s="87" t="s">
        <v>6091</v>
      </c>
      <c r="B1924" s="87" t="s">
        <v>741</v>
      </c>
      <c r="C1924" s="87" t="s">
        <v>696</v>
      </c>
      <c r="D1924" s="150">
        <v>2880</v>
      </c>
      <c r="E1924" s="150">
        <v>-1835.64</v>
      </c>
      <c r="F1924" s="150">
        <v>1044.3599999999999</v>
      </c>
      <c r="G1924" s="150">
        <v>-14.5</v>
      </c>
      <c r="H1924" s="151">
        <v>41821</v>
      </c>
      <c r="I1924" s="87">
        <v>0</v>
      </c>
      <c r="J1924" s="87" t="s">
        <v>604</v>
      </c>
      <c r="K1924" s="87" t="s">
        <v>3672</v>
      </c>
      <c r="L1924" s="87" t="s">
        <v>3954</v>
      </c>
      <c r="M1924" s="56" t="s">
        <v>3700</v>
      </c>
      <c r="N1924" s="87" t="s">
        <v>68</v>
      </c>
      <c r="O1924" s="56" t="s">
        <v>6065</v>
      </c>
      <c r="P1924" s="87">
        <v>2014</v>
      </c>
      <c r="Q1924" s="87">
        <v>235963</v>
      </c>
      <c r="R1924" s="87" t="s">
        <v>3680</v>
      </c>
    </row>
    <row r="1925" spans="1:18">
      <c r="A1925" s="87" t="s">
        <v>6092</v>
      </c>
      <c r="B1925" s="87" t="s">
        <v>741</v>
      </c>
      <c r="C1925" s="87" t="s">
        <v>696</v>
      </c>
      <c r="D1925" s="150">
        <v>2880</v>
      </c>
      <c r="E1925" s="150">
        <v>-1835.64</v>
      </c>
      <c r="F1925" s="150">
        <v>1044.3599999999999</v>
      </c>
      <c r="G1925" s="150">
        <v>-14.5</v>
      </c>
      <c r="H1925" s="151">
        <v>41821</v>
      </c>
      <c r="I1925" s="87">
        <v>0</v>
      </c>
      <c r="J1925" s="87" t="s">
        <v>604</v>
      </c>
      <c r="K1925" s="87" t="s">
        <v>3672</v>
      </c>
      <c r="L1925" s="87" t="s">
        <v>3954</v>
      </c>
      <c r="M1925" s="56" t="s">
        <v>3700</v>
      </c>
      <c r="N1925" s="87" t="s">
        <v>68</v>
      </c>
      <c r="O1925" s="56" t="s">
        <v>6065</v>
      </c>
      <c r="P1925" s="87">
        <v>2014</v>
      </c>
      <c r="Q1925" s="87">
        <v>3287014001</v>
      </c>
      <c r="R1925" s="87" t="s">
        <v>3680</v>
      </c>
    </row>
    <row r="1926" spans="1:18">
      <c r="A1926" s="87" t="s">
        <v>6093</v>
      </c>
      <c r="B1926" s="87" t="s">
        <v>6094</v>
      </c>
      <c r="C1926" s="87" t="s">
        <v>6095</v>
      </c>
      <c r="D1926" s="150">
        <v>655900</v>
      </c>
      <c r="E1926" s="150">
        <v>-543834.28</v>
      </c>
      <c r="F1926" s="150">
        <v>112065.72</v>
      </c>
      <c r="G1926" s="150">
        <v>-4669.3999999999996</v>
      </c>
      <c r="H1926" s="151">
        <v>41821</v>
      </c>
      <c r="I1926" s="87">
        <v>0</v>
      </c>
      <c r="J1926" s="87" t="s">
        <v>5684</v>
      </c>
      <c r="K1926" s="87" t="s">
        <v>3672</v>
      </c>
      <c r="L1926" s="87" t="s">
        <v>6096</v>
      </c>
      <c r="M1926" s="56" t="s">
        <v>3700</v>
      </c>
      <c r="N1926" s="87" t="s">
        <v>5687</v>
      </c>
      <c r="O1926" s="56" t="s">
        <v>6097</v>
      </c>
      <c r="P1926" s="87">
        <v>2014</v>
      </c>
      <c r="Q1926" s="87">
        <v>3287014001</v>
      </c>
      <c r="R1926" s="87" t="s">
        <v>3676</v>
      </c>
    </row>
    <row r="1927" spans="1:18">
      <c r="A1927" s="87" t="s">
        <v>6098</v>
      </c>
      <c r="B1927" s="87" t="s">
        <v>2611</v>
      </c>
      <c r="C1927" s="87" t="s">
        <v>6099</v>
      </c>
      <c r="D1927" s="150">
        <v>10750</v>
      </c>
      <c r="E1927" s="150">
        <v>-10137.549999999999</v>
      </c>
      <c r="F1927" s="150">
        <v>612.45000000000005</v>
      </c>
      <c r="G1927" s="150">
        <v>-25.52</v>
      </c>
      <c r="H1927" s="151">
        <v>41821</v>
      </c>
      <c r="I1927" s="87">
        <v>0</v>
      </c>
      <c r="J1927" s="87" t="s">
        <v>1198</v>
      </c>
      <c r="K1927" s="87" t="s">
        <v>3672</v>
      </c>
      <c r="L1927" s="87" t="s">
        <v>3966</v>
      </c>
      <c r="M1927" s="56" t="s">
        <v>3700</v>
      </c>
      <c r="N1927" s="87" t="s">
        <v>163</v>
      </c>
      <c r="O1927" s="56" t="s">
        <v>6100</v>
      </c>
      <c r="P1927" s="87">
        <v>2014</v>
      </c>
      <c r="Q1927" s="87">
        <v>3287014001</v>
      </c>
      <c r="R1927" s="87" t="s">
        <v>3676</v>
      </c>
    </row>
    <row r="1928" spans="1:18">
      <c r="A1928" s="87" t="s">
        <v>6101</v>
      </c>
      <c r="B1928" s="87" t="s">
        <v>2611</v>
      </c>
      <c r="C1928" s="87" t="s">
        <v>6099</v>
      </c>
      <c r="D1928" s="150">
        <v>10750</v>
      </c>
      <c r="E1928" s="150">
        <v>-10137.549999999999</v>
      </c>
      <c r="F1928" s="150">
        <v>612.45000000000005</v>
      </c>
      <c r="G1928" s="150">
        <v>-25.52</v>
      </c>
      <c r="H1928" s="151">
        <v>41821</v>
      </c>
      <c r="I1928" s="87">
        <v>0</v>
      </c>
      <c r="J1928" s="87" t="s">
        <v>2918</v>
      </c>
      <c r="K1928" s="87" t="s">
        <v>3672</v>
      </c>
      <c r="L1928" s="87" t="s">
        <v>4267</v>
      </c>
      <c r="M1928" s="56" t="s">
        <v>3700</v>
      </c>
      <c r="N1928" s="87" t="s">
        <v>73</v>
      </c>
      <c r="O1928" s="56" t="s">
        <v>6100</v>
      </c>
      <c r="P1928" s="87">
        <v>2014</v>
      </c>
      <c r="Q1928" s="87">
        <v>3287014001</v>
      </c>
      <c r="R1928" s="87" t="s">
        <v>3676</v>
      </c>
    </row>
    <row r="1929" spans="1:18">
      <c r="A1929" s="87" t="s">
        <v>6102</v>
      </c>
      <c r="B1929" s="87" t="s">
        <v>2611</v>
      </c>
      <c r="C1929" s="87" t="s">
        <v>6099</v>
      </c>
      <c r="D1929" s="150">
        <v>10750</v>
      </c>
      <c r="E1929" s="150">
        <v>-10137.549999999999</v>
      </c>
      <c r="F1929" s="150">
        <v>612.45000000000005</v>
      </c>
      <c r="G1929" s="150">
        <v>-25.52</v>
      </c>
      <c r="H1929" s="151">
        <v>41821</v>
      </c>
      <c r="I1929" s="87">
        <v>0</v>
      </c>
      <c r="J1929" s="87" t="s">
        <v>328</v>
      </c>
      <c r="K1929" s="87" t="s">
        <v>3672</v>
      </c>
      <c r="L1929" s="87" t="s">
        <v>6103</v>
      </c>
      <c r="M1929" s="56" t="s">
        <v>3700</v>
      </c>
      <c r="N1929" s="87" t="s">
        <v>35</v>
      </c>
      <c r="O1929" s="56" t="s">
        <v>6100</v>
      </c>
      <c r="P1929" s="87">
        <v>2014</v>
      </c>
      <c r="Q1929" s="87">
        <v>3287014001</v>
      </c>
      <c r="R1929" s="87" t="s">
        <v>3676</v>
      </c>
    </row>
    <row r="1930" spans="1:18">
      <c r="A1930" s="87" t="s">
        <v>6104</v>
      </c>
      <c r="B1930" s="87" t="s">
        <v>2611</v>
      </c>
      <c r="C1930" s="87" t="s">
        <v>6099</v>
      </c>
      <c r="D1930" s="150">
        <v>10750</v>
      </c>
      <c r="E1930" s="150">
        <v>-10137.549999999999</v>
      </c>
      <c r="F1930" s="150">
        <v>612.45000000000005</v>
      </c>
      <c r="G1930" s="150">
        <v>-25.52</v>
      </c>
      <c r="H1930" s="151">
        <v>41821</v>
      </c>
      <c r="I1930" s="87">
        <v>0</v>
      </c>
      <c r="J1930" s="87" t="s">
        <v>944</v>
      </c>
      <c r="K1930" s="87" t="s">
        <v>3672</v>
      </c>
      <c r="L1930" s="87" t="s">
        <v>3962</v>
      </c>
      <c r="M1930" s="56" t="s">
        <v>3700</v>
      </c>
      <c r="N1930" s="87" t="s">
        <v>27</v>
      </c>
      <c r="O1930" s="56" t="s">
        <v>6100</v>
      </c>
      <c r="P1930" s="87">
        <v>2014</v>
      </c>
      <c r="Q1930" s="87">
        <v>3287014001</v>
      </c>
      <c r="R1930" s="87" t="s">
        <v>3676</v>
      </c>
    </row>
    <row r="1931" spans="1:18">
      <c r="A1931" s="87" t="s">
        <v>6105</v>
      </c>
      <c r="B1931" s="87" t="s">
        <v>2611</v>
      </c>
      <c r="C1931" s="87" t="s">
        <v>6099</v>
      </c>
      <c r="D1931" s="150">
        <v>10750</v>
      </c>
      <c r="E1931" s="150">
        <v>-10137.549999999999</v>
      </c>
      <c r="F1931" s="150">
        <v>612.45000000000005</v>
      </c>
      <c r="G1931" s="150">
        <v>-25.52</v>
      </c>
      <c r="H1931" s="151">
        <v>41821</v>
      </c>
      <c r="I1931" s="87">
        <v>0</v>
      </c>
      <c r="J1931" s="87" t="s">
        <v>1128</v>
      </c>
      <c r="K1931" s="87" t="s">
        <v>3672</v>
      </c>
      <c r="L1931" s="87" t="s">
        <v>4478</v>
      </c>
      <c r="M1931" s="56" t="s">
        <v>3700</v>
      </c>
      <c r="N1931" s="87" t="s">
        <v>75</v>
      </c>
      <c r="O1931" s="56" t="s">
        <v>6100</v>
      </c>
      <c r="P1931" s="87">
        <v>2014</v>
      </c>
      <c r="Q1931" s="87">
        <v>3287014001</v>
      </c>
      <c r="R1931" s="87" t="s">
        <v>3676</v>
      </c>
    </row>
    <row r="1932" spans="1:18">
      <c r="A1932" s="87" t="s">
        <v>6106</v>
      </c>
      <c r="B1932" s="87" t="s">
        <v>2611</v>
      </c>
      <c r="C1932" s="87" t="s">
        <v>6107</v>
      </c>
      <c r="D1932" s="150">
        <v>10750</v>
      </c>
      <c r="E1932" s="150">
        <v>-10137.549999999999</v>
      </c>
      <c r="F1932" s="150">
        <v>612.45000000000005</v>
      </c>
      <c r="G1932" s="150">
        <v>-25.52</v>
      </c>
      <c r="H1932" s="151">
        <v>41821</v>
      </c>
      <c r="I1932" s="87">
        <v>0</v>
      </c>
      <c r="J1932" s="87" t="s">
        <v>328</v>
      </c>
      <c r="K1932" s="87" t="s">
        <v>3672</v>
      </c>
      <c r="L1932" s="87" t="s">
        <v>6103</v>
      </c>
      <c r="M1932" s="56" t="s">
        <v>3700</v>
      </c>
      <c r="N1932" s="87" t="s">
        <v>35</v>
      </c>
      <c r="O1932" s="56" t="s">
        <v>6100</v>
      </c>
      <c r="P1932" s="87">
        <v>2014</v>
      </c>
      <c r="Q1932" s="87">
        <v>3287014001</v>
      </c>
      <c r="R1932" s="87" t="s">
        <v>3676</v>
      </c>
    </row>
    <row r="1933" spans="1:18">
      <c r="A1933" s="87" t="s">
        <v>6108</v>
      </c>
      <c r="B1933" s="87" t="s">
        <v>2611</v>
      </c>
      <c r="C1933" s="87" t="s">
        <v>6107</v>
      </c>
      <c r="D1933" s="150">
        <v>10750</v>
      </c>
      <c r="E1933" s="150">
        <v>-10137.549999999999</v>
      </c>
      <c r="F1933" s="150">
        <v>612.45000000000005</v>
      </c>
      <c r="G1933" s="150">
        <v>-25.52</v>
      </c>
      <c r="H1933" s="151">
        <v>41821</v>
      </c>
      <c r="I1933" s="87">
        <v>0</v>
      </c>
      <c r="J1933" s="87" t="s">
        <v>328</v>
      </c>
      <c r="K1933" s="87" t="s">
        <v>3672</v>
      </c>
      <c r="L1933" s="87" t="s">
        <v>4511</v>
      </c>
      <c r="M1933" s="56" t="s">
        <v>3700</v>
      </c>
      <c r="N1933" s="87" t="s">
        <v>35</v>
      </c>
      <c r="O1933" s="56" t="s">
        <v>6097</v>
      </c>
      <c r="P1933" s="87">
        <v>2014</v>
      </c>
      <c r="Q1933" s="87">
        <v>3287014001</v>
      </c>
      <c r="R1933" s="87" t="s">
        <v>3676</v>
      </c>
    </row>
    <row r="1934" spans="1:18">
      <c r="A1934" s="87" t="s">
        <v>6109</v>
      </c>
      <c r="B1934" s="87" t="s">
        <v>2611</v>
      </c>
      <c r="C1934" s="87" t="s">
        <v>6099</v>
      </c>
      <c r="D1934" s="150">
        <v>10750</v>
      </c>
      <c r="E1934" s="150">
        <v>-10137.549999999999</v>
      </c>
      <c r="F1934" s="150">
        <v>612.45000000000005</v>
      </c>
      <c r="G1934" s="150">
        <v>-25.52</v>
      </c>
      <c r="H1934" s="151">
        <v>41821</v>
      </c>
      <c r="I1934" s="87">
        <v>0</v>
      </c>
      <c r="J1934" s="87" t="s">
        <v>1128</v>
      </c>
      <c r="K1934" s="87" t="s">
        <v>3672</v>
      </c>
      <c r="L1934" s="87" t="s">
        <v>4478</v>
      </c>
      <c r="M1934" s="56" t="s">
        <v>3700</v>
      </c>
      <c r="N1934" s="87" t="s">
        <v>75</v>
      </c>
      <c r="O1934" s="56" t="s">
        <v>6100</v>
      </c>
      <c r="P1934" s="87">
        <v>2014</v>
      </c>
      <c r="Q1934" s="87">
        <v>3287014001</v>
      </c>
      <c r="R1934" s="87" t="s">
        <v>3676</v>
      </c>
    </row>
    <row r="1935" spans="1:18">
      <c r="A1935" s="87" t="s">
        <v>6110</v>
      </c>
      <c r="B1935" s="87" t="s">
        <v>2611</v>
      </c>
      <c r="C1935" s="87" t="s">
        <v>6107</v>
      </c>
      <c r="D1935" s="150">
        <v>10750</v>
      </c>
      <c r="E1935" s="150">
        <v>-10137.549999999999</v>
      </c>
      <c r="F1935" s="150">
        <v>612.45000000000005</v>
      </c>
      <c r="G1935" s="150">
        <v>-25.52</v>
      </c>
      <c r="H1935" s="151">
        <v>41821</v>
      </c>
      <c r="I1935" s="87">
        <v>0</v>
      </c>
      <c r="J1935" s="87" t="s">
        <v>2091</v>
      </c>
      <c r="K1935" s="87" t="s">
        <v>3672</v>
      </c>
      <c r="L1935" s="87" t="s">
        <v>3703</v>
      </c>
      <c r="M1935" s="56" t="s">
        <v>3700</v>
      </c>
      <c r="N1935" s="87" t="s">
        <v>80</v>
      </c>
      <c r="O1935" s="56" t="s">
        <v>6097</v>
      </c>
      <c r="P1935" s="87">
        <v>2014</v>
      </c>
      <c r="Q1935" s="87">
        <v>3287014001</v>
      </c>
      <c r="R1935" s="87" t="s">
        <v>3676</v>
      </c>
    </row>
    <row r="1936" spans="1:18">
      <c r="A1936" s="87" t="s">
        <v>6111</v>
      </c>
      <c r="B1936" s="87" t="s">
        <v>2611</v>
      </c>
      <c r="C1936" s="87" t="s">
        <v>6099</v>
      </c>
      <c r="D1936" s="150">
        <v>10750</v>
      </c>
      <c r="E1936" s="150">
        <v>-10137.549999999999</v>
      </c>
      <c r="F1936" s="150">
        <v>612.45000000000005</v>
      </c>
      <c r="G1936" s="150">
        <v>-25.52</v>
      </c>
      <c r="H1936" s="151">
        <v>41821</v>
      </c>
      <c r="I1936" s="87">
        <v>0</v>
      </c>
      <c r="J1936" s="87" t="s">
        <v>604</v>
      </c>
      <c r="K1936" s="87" t="s">
        <v>3672</v>
      </c>
      <c r="L1936" s="87" t="s">
        <v>3954</v>
      </c>
      <c r="M1936" s="56" t="s">
        <v>3700</v>
      </c>
      <c r="N1936" s="87" t="s">
        <v>68</v>
      </c>
      <c r="O1936" s="56" t="s">
        <v>6100</v>
      </c>
      <c r="P1936" s="87">
        <v>2014</v>
      </c>
      <c r="Q1936" s="87">
        <v>3287014001</v>
      </c>
      <c r="R1936" s="87" t="s">
        <v>3676</v>
      </c>
    </row>
    <row r="1937" spans="1:18">
      <c r="A1937" s="87" t="s">
        <v>6112</v>
      </c>
      <c r="B1937" s="87" t="s">
        <v>2611</v>
      </c>
      <c r="C1937" s="87" t="s">
        <v>6107</v>
      </c>
      <c r="D1937" s="150">
        <v>10750</v>
      </c>
      <c r="E1937" s="150">
        <v>-10137.549999999999</v>
      </c>
      <c r="F1937" s="150">
        <v>612.45000000000005</v>
      </c>
      <c r="G1937" s="150">
        <v>-25.52</v>
      </c>
      <c r="H1937" s="151">
        <v>41821</v>
      </c>
      <c r="I1937" s="87">
        <v>0</v>
      </c>
      <c r="J1937" s="87" t="s">
        <v>328</v>
      </c>
      <c r="K1937" s="87" t="s">
        <v>3672</v>
      </c>
      <c r="L1937" s="87" t="s">
        <v>4141</v>
      </c>
      <c r="M1937" s="56" t="s">
        <v>3700</v>
      </c>
      <c r="N1937" s="87" t="s">
        <v>35</v>
      </c>
      <c r="O1937" s="56" t="s">
        <v>6097</v>
      </c>
      <c r="P1937" s="87">
        <v>2014</v>
      </c>
      <c r="Q1937" s="87">
        <v>3287014001</v>
      </c>
      <c r="R1937" s="87" t="s">
        <v>3676</v>
      </c>
    </row>
    <row r="1938" spans="1:18">
      <c r="A1938" s="87" t="s">
        <v>2610</v>
      </c>
      <c r="B1938" s="87" t="s">
        <v>2611</v>
      </c>
      <c r="C1938" s="87" t="s">
        <v>6099</v>
      </c>
      <c r="D1938" s="150">
        <v>10750</v>
      </c>
      <c r="E1938" s="150">
        <v>-10137.549999999999</v>
      </c>
      <c r="F1938" s="150">
        <v>612.45000000000005</v>
      </c>
      <c r="G1938" s="150">
        <v>-25.52</v>
      </c>
      <c r="H1938" s="151">
        <v>41821</v>
      </c>
      <c r="I1938" s="87">
        <v>0</v>
      </c>
      <c r="J1938" s="87" t="s">
        <v>1087</v>
      </c>
      <c r="K1938" s="87" t="s">
        <v>3672</v>
      </c>
      <c r="L1938" s="87" t="s">
        <v>4115</v>
      </c>
      <c r="M1938" s="56" t="s">
        <v>3700</v>
      </c>
      <c r="N1938" s="87" t="s">
        <v>71</v>
      </c>
      <c r="O1938" s="56" t="s">
        <v>6100</v>
      </c>
      <c r="P1938" s="87">
        <v>2014</v>
      </c>
      <c r="Q1938" s="87">
        <v>3287014001</v>
      </c>
      <c r="R1938" s="87" t="s">
        <v>3676</v>
      </c>
    </row>
    <row r="1939" spans="1:18">
      <c r="A1939" s="87" t="s">
        <v>6113</v>
      </c>
      <c r="B1939" s="87" t="s">
        <v>2611</v>
      </c>
      <c r="C1939" s="87" t="s">
        <v>6099</v>
      </c>
      <c r="D1939" s="150">
        <v>10750</v>
      </c>
      <c r="E1939" s="150">
        <v>-10137.549999999999</v>
      </c>
      <c r="F1939" s="150">
        <v>612.45000000000005</v>
      </c>
      <c r="G1939" s="150">
        <v>-25.52</v>
      </c>
      <c r="H1939" s="151">
        <v>41821</v>
      </c>
      <c r="I1939" s="87">
        <v>0</v>
      </c>
      <c r="J1939" s="87" t="s">
        <v>307</v>
      </c>
      <c r="K1939" s="87" t="s">
        <v>3672</v>
      </c>
      <c r="L1939" s="87" t="s">
        <v>3690</v>
      </c>
      <c r="M1939" s="56" t="s">
        <v>3700</v>
      </c>
      <c r="N1939" s="87" t="s">
        <v>66</v>
      </c>
      <c r="O1939" s="56" t="s">
        <v>6100</v>
      </c>
      <c r="P1939" s="87">
        <v>2014</v>
      </c>
      <c r="Q1939" s="87">
        <v>3287014001</v>
      </c>
      <c r="R1939" s="87" t="s">
        <v>3676</v>
      </c>
    </row>
    <row r="1940" spans="1:18">
      <c r="A1940" s="87" t="s">
        <v>6114</v>
      </c>
      <c r="B1940" s="87" t="s">
        <v>2611</v>
      </c>
      <c r="C1940" s="87" t="s">
        <v>6107</v>
      </c>
      <c r="D1940" s="150">
        <v>10750</v>
      </c>
      <c r="E1940" s="150">
        <v>-10137.549999999999</v>
      </c>
      <c r="F1940" s="150">
        <v>612.45000000000005</v>
      </c>
      <c r="G1940" s="150">
        <v>-25.52</v>
      </c>
      <c r="H1940" s="151">
        <v>41821</v>
      </c>
      <c r="I1940" s="87">
        <v>0</v>
      </c>
      <c r="J1940" s="87" t="s">
        <v>2065</v>
      </c>
      <c r="K1940" s="87" t="s">
        <v>3672</v>
      </c>
      <c r="L1940" s="87" t="s">
        <v>3679</v>
      </c>
      <c r="M1940" s="56" t="s">
        <v>3700</v>
      </c>
      <c r="N1940" s="87" t="s">
        <v>25</v>
      </c>
      <c r="O1940" s="56" t="s">
        <v>6097</v>
      </c>
      <c r="P1940" s="87">
        <v>2014</v>
      </c>
      <c r="Q1940" s="87">
        <v>3287014001</v>
      </c>
      <c r="R1940" s="87" t="s">
        <v>3676</v>
      </c>
    </row>
    <row r="1941" spans="1:18">
      <c r="A1941" s="87" t="s">
        <v>6115</v>
      </c>
      <c r="B1941" s="87" t="s">
        <v>2611</v>
      </c>
      <c r="C1941" s="87" t="s">
        <v>6107</v>
      </c>
      <c r="D1941" s="150">
        <v>10750</v>
      </c>
      <c r="E1941" s="150">
        <v>-10137.549999999999</v>
      </c>
      <c r="F1941" s="150">
        <v>612.45000000000005</v>
      </c>
      <c r="G1941" s="150">
        <v>-25.52</v>
      </c>
      <c r="H1941" s="151">
        <v>41821</v>
      </c>
      <c r="I1941" s="87">
        <v>0</v>
      </c>
      <c r="J1941" s="87" t="s">
        <v>3697</v>
      </c>
      <c r="K1941" s="87" t="s">
        <v>3672</v>
      </c>
      <c r="L1941" s="87" t="s">
        <v>3699</v>
      </c>
      <c r="M1941" s="56" t="s">
        <v>3700</v>
      </c>
      <c r="N1941" s="87" t="s">
        <v>26</v>
      </c>
      <c r="O1941" s="56" t="s">
        <v>6097</v>
      </c>
      <c r="P1941" s="87">
        <v>2014</v>
      </c>
      <c r="Q1941" s="87">
        <v>3287014001</v>
      </c>
      <c r="R1941" s="87" t="s">
        <v>3676</v>
      </c>
    </row>
    <row r="1942" spans="1:18">
      <c r="A1942" s="87" t="s">
        <v>6116</v>
      </c>
      <c r="B1942" s="87" t="s">
        <v>2611</v>
      </c>
      <c r="C1942" s="87" t="s">
        <v>6107</v>
      </c>
      <c r="D1942" s="150">
        <v>27900</v>
      </c>
      <c r="E1942" s="150">
        <v>-24027.24</v>
      </c>
      <c r="F1942" s="150">
        <v>3872.76</v>
      </c>
      <c r="G1942" s="150">
        <v>-161.37</v>
      </c>
      <c r="H1942" s="151">
        <v>41821</v>
      </c>
      <c r="I1942" s="87">
        <v>0</v>
      </c>
      <c r="J1942" s="87" t="s">
        <v>3697</v>
      </c>
      <c r="K1942" s="87" t="s">
        <v>3672</v>
      </c>
      <c r="L1942" s="87" t="s">
        <v>3699</v>
      </c>
      <c r="M1942" s="56" t="s">
        <v>3700</v>
      </c>
      <c r="N1942" s="87" t="s">
        <v>26</v>
      </c>
      <c r="O1942" s="56" t="s">
        <v>6097</v>
      </c>
      <c r="P1942" s="87">
        <v>2014</v>
      </c>
      <c r="Q1942" s="87">
        <v>3287014001</v>
      </c>
      <c r="R1942" s="87" t="s">
        <v>3676</v>
      </c>
    </row>
    <row r="1943" spans="1:18">
      <c r="A1943" s="87" t="s">
        <v>6117</v>
      </c>
      <c r="B1943" s="87" t="s">
        <v>2611</v>
      </c>
      <c r="C1943" s="87" t="s">
        <v>6107</v>
      </c>
      <c r="D1943" s="150">
        <v>10750</v>
      </c>
      <c r="E1943" s="150">
        <v>-10137.549999999999</v>
      </c>
      <c r="F1943" s="150">
        <v>612.45000000000005</v>
      </c>
      <c r="G1943" s="150">
        <v>-25.52</v>
      </c>
      <c r="H1943" s="151">
        <v>41821</v>
      </c>
      <c r="I1943" s="87">
        <v>0</v>
      </c>
      <c r="J1943" s="87" t="s">
        <v>3697</v>
      </c>
      <c r="K1943" s="87" t="s">
        <v>3672</v>
      </c>
      <c r="L1943" s="87" t="s">
        <v>3699</v>
      </c>
      <c r="M1943" s="56" t="s">
        <v>3700</v>
      </c>
      <c r="N1943" s="87" t="s">
        <v>26</v>
      </c>
      <c r="O1943" s="56" t="s">
        <v>6097</v>
      </c>
      <c r="P1943" s="87">
        <v>2014</v>
      </c>
      <c r="Q1943" s="87">
        <v>3287014001</v>
      </c>
      <c r="R1943" s="87" t="s">
        <v>3676</v>
      </c>
    </row>
    <row r="1944" spans="1:18">
      <c r="A1944" s="87" t="s">
        <v>6118</v>
      </c>
      <c r="B1944" s="87" t="s">
        <v>2611</v>
      </c>
      <c r="C1944" s="87" t="s">
        <v>6107</v>
      </c>
      <c r="D1944" s="150">
        <v>32400</v>
      </c>
      <c r="E1944" s="150">
        <v>-27663.96</v>
      </c>
      <c r="F1944" s="150">
        <v>4736.04</v>
      </c>
      <c r="G1944" s="150">
        <v>-197.33</v>
      </c>
      <c r="H1944" s="151">
        <v>41821</v>
      </c>
      <c r="I1944" s="87">
        <v>0</v>
      </c>
      <c r="J1944" s="87" t="s">
        <v>3697</v>
      </c>
      <c r="K1944" s="87" t="s">
        <v>3672</v>
      </c>
      <c r="L1944" s="87" t="s">
        <v>3699</v>
      </c>
      <c r="M1944" s="56" t="s">
        <v>3700</v>
      </c>
      <c r="N1944" s="87" t="s">
        <v>26</v>
      </c>
      <c r="O1944" s="56" t="s">
        <v>6097</v>
      </c>
      <c r="P1944" s="87">
        <v>2014</v>
      </c>
      <c r="Q1944" s="87">
        <v>3287014001</v>
      </c>
      <c r="R1944" s="87" t="s">
        <v>3676</v>
      </c>
    </row>
    <row r="1945" spans="1:18">
      <c r="A1945" s="87" t="s">
        <v>6119</v>
      </c>
      <c r="B1945" s="87" t="s">
        <v>2611</v>
      </c>
      <c r="C1945" s="87" t="s">
        <v>6107</v>
      </c>
      <c r="D1945" s="150">
        <v>32400</v>
      </c>
      <c r="E1945" s="150">
        <v>-27663.96</v>
      </c>
      <c r="F1945" s="150">
        <v>4736.04</v>
      </c>
      <c r="G1945" s="150">
        <v>-197.33</v>
      </c>
      <c r="H1945" s="151">
        <v>41821</v>
      </c>
      <c r="I1945" s="87">
        <v>0</v>
      </c>
      <c r="J1945" s="87" t="s">
        <v>2091</v>
      </c>
      <c r="K1945" s="87" t="s">
        <v>3672</v>
      </c>
      <c r="L1945" s="87" t="s">
        <v>3703</v>
      </c>
      <c r="M1945" s="56" t="s">
        <v>3700</v>
      </c>
      <c r="N1945" s="87" t="s">
        <v>80</v>
      </c>
      <c r="O1945" s="56" t="s">
        <v>6097</v>
      </c>
      <c r="P1945" s="87">
        <v>2014</v>
      </c>
      <c r="Q1945" s="87">
        <v>3287014001</v>
      </c>
      <c r="R1945" s="87" t="s">
        <v>3676</v>
      </c>
    </row>
    <row r="1946" spans="1:18">
      <c r="A1946" s="87" t="s">
        <v>6120</v>
      </c>
      <c r="B1946" s="87" t="s">
        <v>2611</v>
      </c>
      <c r="C1946" s="87" t="s">
        <v>6107</v>
      </c>
      <c r="D1946" s="150">
        <v>27900</v>
      </c>
      <c r="E1946" s="150">
        <v>-24027.24</v>
      </c>
      <c r="F1946" s="150">
        <v>3872.76</v>
      </c>
      <c r="G1946" s="150">
        <v>-161.37</v>
      </c>
      <c r="H1946" s="151">
        <v>41821</v>
      </c>
      <c r="I1946" s="87">
        <v>0</v>
      </c>
      <c r="J1946" s="87" t="s">
        <v>2091</v>
      </c>
      <c r="K1946" s="87" t="s">
        <v>3672</v>
      </c>
      <c r="L1946" s="87" t="s">
        <v>3703</v>
      </c>
      <c r="M1946" s="56" t="s">
        <v>3700</v>
      </c>
      <c r="N1946" s="87" t="s">
        <v>80</v>
      </c>
      <c r="O1946" s="56" t="s">
        <v>6097</v>
      </c>
      <c r="P1946" s="87">
        <v>2014</v>
      </c>
      <c r="Q1946" s="87">
        <v>3287014001</v>
      </c>
      <c r="R1946" s="87" t="s">
        <v>3676</v>
      </c>
    </row>
    <row r="1947" spans="1:18">
      <c r="A1947" s="87" t="s">
        <v>6121</v>
      </c>
      <c r="B1947" s="87" t="s">
        <v>2611</v>
      </c>
      <c r="C1947" s="87" t="s">
        <v>6099</v>
      </c>
      <c r="D1947" s="150">
        <v>10750</v>
      </c>
      <c r="E1947" s="150">
        <v>-10137.549999999999</v>
      </c>
      <c r="F1947" s="150">
        <v>612.45000000000005</v>
      </c>
      <c r="G1947" s="150">
        <v>-25.52</v>
      </c>
      <c r="H1947" s="151">
        <v>41821</v>
      </c>
      <c r="I1947" s="87">
        <v>0</v>
      </c>
      <c r="J1947" s="87" t="s">
        <v>1080</v>
      </c>
      <c r="K1947" s="87" t="s">
        <v>3672</v>
      </c>
      <c r="L1947" s="87" t="s">
        <v>4309</v>
      </c>
      <c r="M1947" s="56" t="s">
        <v>3700</v>
      </c>
      <c r="N1947" s="87" t="s">
        <v>151</v>
      </c>
      <c r="O1947" s="56" t="s">
        <v>6100</v>
      </c>
      <c r="P1947" s="87">
        <v>2014</v>
      </c>
      <c r="Q1947" s="87">
        <v>3287014001</v>
      </c>
      <c r="R1947" s="87" t="s">
        <v>3676</v>
      </c>
    </row>
    <row r="1948" spans="1:18">
      <c r="A1948" s="87" t="s">
        <v>6122</v>
      </c>
      <c r="B1948" s="87" t="s">
        <v>2611</v>
      </c>
      <c r="C1948" s="87" t="s">
        <v>6099</v>
      </c>
      <c r="D1948" s="150">
        <v>10750</v>
      </c>
      <c r="E1948" s="150">
        <v>-10137.549999999999</v>
      </c>
      <c r="F1948" s="150">
        <v>612.45000000000005</v>
      </c>
      <c r="G1948" s="150">
        <v>-25.52</v>
      </c>
      <c r="H1948" s="151">
        <v>41821</v>
      </c>
      <c r="I1948" s="87">
        <v>0</v>
      </c>
      <c r="J1948" s="87" t="s">
        <v>446</v>
      </c>
      <c r="K1948" s="87" t="s">
        <v>3672</v>
      </c>
      <c r="L1948" s="87" t="s">
        <v>5965</v>
      </c>
      <c r="M1948" s="56" t="s">
        <v>3700</v>
      </c>
      <c r="N1948" s="87" t="s">
        <v>50</v>
      </c>
      <c r="O1948" s="56" t="s">
        <v>6100</v>
      </c>
      <c r="P1948" s="87">
        <v>2014</v>
      </c>
      <c r="Q1948" s="87">
        <v>3287014001</v>
      </c>
      <c r="R1948" s="87" t="s">
        <v>3676</v>
      </c>
    </row>
    <row r="1949" spans="1:18">
      <c r="A1949" s="87" t="s">
        <v>8559</v>
      </c>
      <c r="B1949" s="87" t="s">
        <v>8560</v>
      </c>
      <c r="C1949" s="87" t="s">
        <v>8561</v>
      </c>
      <c r="D1949" s="150">
        <v>10750</v>
      </c>
      <c r="E1949" s="150">
        <v>-10137.549999999999</v>
      </c>
      <c r="F1949" s="150">
        <v>612.45000000000005</v>
      </c>
      <c r="G1949" s="150">
        <v>-25.52</v>
      </c>
      <c r="H1949" s="151">
        <v>41821</v>
      </c>
      <c r="I1949" s="87">
        <v>0</v>
      </c>
      <c r="J1949" s="87" t="s">
        <v>439</v>
      </c>
      <c r="K1949" s="87" t="s">
        <v>3672</v>
      </c>
      <c r="L1949" s="87" t="s">
        <v>8562</v>
      </c>
      <c r="M1949" s="56" t="s">
        <v>3700</v>
      </c>
      <c r="N1949" s="87" t="s">
        <v>99</v>
      </c>
      <c r="O1949" s="56" t="s">
        <v>6097</v>
      </c>
      <c r="P1949" s="87">
        <v>2014</v>
      </c>
      <c r="Q1949" s="87">
        <v>3287014001</v>
      </c>
      <c r="R1949" s="87" t="s">
        <v>3676</v>
      </c>
    </row>
    <row r="1950" spans="1:18">
      <c r="A1950" s="87" t="s">
        <v>8563</v>
      </c>
      <c r="B1950" s="87" t="s">
        <v>8560</v>
      </c>
      <c r="C1950" s="87" t="s">
        <v>8561</v>
      </c>
      <c r="D1950" s="150">
        <v>10750</v>
      </c>
      <c r="E1950" s="150">
        <v>-10137.549999999999</v>
      </c>
      <c r="F1950" s="150">
        <v>612.45000000000005</v>
      </c>
      <c r="G1950" s="150">
        <v>-25.52</v>
      </c>
      <c r="H1950" s="151">
        <v>41821</v>
      </c>
      <c r="I1950" s="87">
        <v>0</v>
      </c>
      <c r="J1950" s="87" t="s">
        <v>782</v>
      </c>
      <c r="K1950" s="87" t="s">
        <v>3672</v>
      </c>
      <c r="L1950" s="87" t="s">
        <v>8308</v>
      </c>
      <c r="M1950" s="56" t="s">
        <v>3700</v>
      </c>
      <c r="N1950" s="87" t="s">
        <v>37</v>
      </c>
      <c r="O1950" s="56" t="s">
        <v>6097</v>
      </c>
      <c r="P1950" s="87">
        <v>2014</v>
      </c>
      <c r="Q1950" s="87">
        <v>3287014001</v>
      </c>
      <c r="R1950" s="87" t="s">
        <v>3676</v>
      </c>
    </row>
    <row r="1951" spans="1:18">
      <c r="A1951" s="87" t="s">
        <v>8564</v>
      </c>
      <c r="B1951" s="87" t="s">
        <v>8560</v>
      </c>
      <c r="C1951" s="87" t="s">
        <v>8561</v>
      </c>
      <c r="D1951" s="150">
        <v>10750</v>
      </c>
      <c r="E1951" s="150">
        <v>-10137.549999999999</v>
      </c>
      <c r="F1951" s="150">
        <v>612.45000000000005</v>
      </c>
      <c r="G1951" s="150">
        <v>-25.52</v>
      </c>
      <c r="H1951" s="151">
        <v>41821</v>
      </c>
      <c r="I1951" s="87">
        <v>0</v>
      </c>
      <c r="J1951" s="87" t="s">
        <v>351</v>
      </c>
      <c r="K1951" s="87" t="s">
        <v>3672</v>
      </c>
      <c r="L1951" s="87" t="s">
        <v>8222</v>
      </c>
      <c r="M1951" s="56" t="s">
        <v>3700</v>
      </c>
      <c r="N1951" s="87" t="s">
        <v>31</v>
      </c>
      <c r="O1951" s="56" t="s">
        <v>6097</v>
      </c>
      <c r="P1951" s="87">
        <v>2014</v>
      </c>
      <c r="Q1951" s="87">
        <v>3287014001</v>
      </c>
      <c r="R1951" s="87" t="s">
        <v>3676</v>
      </c>
    </row>
    <row r="1952" spans="1:18">
      <c r="A1952" s="87" t="s">
        <v>8565</v>
      </c>
      <c r="B1952" s="87" t="s">
        <v>8560</v>
      </c>
      <c r="C1952" s="87" t="s">
        <v>8561</v>
      </c>
      <c r="D1952" s="150">
        <v>10750</v>
      </c>
      <c r="E1952" s="150">
        <v>-10137.549999999999</v>
      </c>
      <c r="F1952" s="150">
        <v>612.45000000000005</v>
      </c>
      <c r="G1952" s="150">
        <v>-25.52</v>
      </c>
      <c r="H1952" s="151">
        <v>41821</v>
      </c>
      <c r="I1952" s="87">
        <v>0</v>
      </c>
      <c r="J1952" s="87" t="s">
        <v>319</v>
      </c>
      <c r="K1952" s="87" t="s">
        <v>3672</v>
      </c>
      <c r="L1952" s="87" t="s">
        <v>8055</v>
      </c>
      <c r="M1952" s="56" t="s">
        <v>3700</v>
      </c>
      <c r="N1952" s="87" t="s">
        <v>52</v>
      </c>
      <c r="O1952" s="56" t="s">
        <v>6097</v>
      </c>
      <c r="P1952" s="87">
        <v>2014</v>
      </c>
      <c r="Q1952" s="87">
        <v>3287014001</v>
      </c>
      <c r="R1952" s="87" t="s">
        <v>3676</v>
      </c>
    </row>
    <row r="1953" spans="1:18">
      <c r="A1953" s="87" t="s">
        <v>8566</v>
      </c>
      <c r="B1953" s="87" t="s">
        <v>8560</v>
      </c>
      <c r="C1953" s="87" t="s">
        <v>8561</v>
      </c>
      <c r="D1953" s="150">
        <v>10750</v>
      </c>
      <c r="E1953" s="150">
        <v>-10137.549999999999</v>
      </c>
      <c r="F1953" s="150">
        <v>612.45000000000005</v>
      </c>
      <c r="G1953" s="150">
        <v>-25.52</v>
      </c>
      <c r="H1953" s="151">
        <v>41821</v>
      </c>
      <c r="I1953" s="87">
        <v>0</v>
      </c>
      <c r="J1953" s="87" t="s">
        <v>377</v>
      </c>
      <c r="K1953" s="87" t="s">
        <v>3672</v>
      </c>
      <c r="L1953" s="87" t="s">
        <v>7999</v>
      </c>
      <c r="M1953" s="56" t="s">
        <v>3700</v>
      </c>
      <c r="N1953" s="87" t="s">
        <v>53</v>
      </c>
      <c r="O1953" s="56" t="s">
        <v>6097</v>
      </c>
      <c r="P1953" s="87">
        <v>2014</v>
      </c>
      <c r="Q1953" s="87">
        <v>3287014001</v>
      </c>
      <c r="R1953" s="87" t="s">
        <v>3676</v>
      </c>
    </row>
    <row r="1954" spans="1:18">
      <c r="A1954" s="87" t="s">
        <v>8567</v>
      </c>
      <c r="B1954" s="87" t="s">
        <v>8560</v>
      </c>
      <c r="C1954" s="87" t="s">
        <v>8561</v>
      </c>
      <c r="D1954" s="150">
        <v>10750</v>
      </c>
      <c r="E1954" s="150">
        <v>-10137.549999999999</v>
      </c>
      <c r="F1954" s="150">
        <v>612.45000000000005</v>
      </c>
      <c r="G1954" s="150">
        <v>-25.52</v>
      </c>
      <c r="H1954" s="151">
        <v>41821</v>
      </c>
      <c r="I1954" s="87">
        <v>0</v>
      </c>
      <c r="J1954" s="87" t="s">
        <v>674</v>
      </c>
      <c r="K1954" s="87" t="s">
        <v>3672</v>
      </c>
      <c r="L1954" s="87" t="s">
        <v>7663</v>
      </c>
      <c r="M1954" s="56" t="s">
        <v>3700</v>
      </c>
      <c r="N1954" s="87" t="s">
        <v>94</v>
      </c>
      <c r="O1954" s="56" t="s">
        <v>6097</v>
      </c>
      <c r="P1954" s="87">
        <v>2014</v>
      </c>
      <c r="Q1954" s="87">
        <v>3287014001</v>
      </c>
      <c r="R1954" s="87" t="s">
        <v>3676</v>
      </c>
    </row>
    <row r="1955" spans="1:18">
      <c r="A1955" s="87" t="s">
        <v>8568</v>
      </c>
      <c r="B1955" s="87" t="s">
        <v>8560</v>
      </c>
      <c r="C1955" s="87" t="s">
        <v>8561</v>
      </c>
      <c r="D1955" s="150">
        <v>10750</v>
      </c>
      <c r="E1955" s="150">
        <v>-10137.549999999999</v>
      </c>
      <c r="F1955" s="150">
        <v>612.45000000000005</v>
      </c>
      <c r="G1955" s="150">
        <v>-25.52</v>
      </c>
      <c r="H1955" s="151">
        <v>41821</v>
      </c>
      <c r="I1955" s="87">
        <v>0</v>
      </c>
      <c r="J1955" s="87" t="s">
        <v>484</v>
      </c>
      <c r="K1955" s="87" t="s">
        <v>3672</v>
      </c>
      <c r="L1955" s="87" t="s">
        <v>3810</v>
      </c>
      <c r="M1955" s="56" t="s">
        <v>3700</v>
      </c>
      <c r="N1955" s="87" t="s">
        <v>30</v>
      </c>
      <c r="O1955" s="56" t="s">
        <v>6097</v>
      </c>
      <c r="P1955" s="87">
        <v>2014</v>
      </c>
      <c r="Q1955" s="87">
        <v>3287014001</v>
      </c>
      <c r="R1955" s="87" t="s">
        <v>3676</v>
      </c>
    </row>
    <row r="1956" spans="1:18">
      <c r="A1956" s="87" t="s">
        <v>8569</v>
      </c>
      <c r="B1956" s="87" t="s">
        <v>8560</v>
      </c>
      <c r="C1956" s="87" t="s">
        <v>8561</v>
      </c>
      <c r="D1956" s="150">
        <v>10750</v>
      </c>
      <c r="E1956" s="150">
        <v>-10137.549999999999</v>
      </c>
      <c r="F1956" s="150">
        <v>612.45000000000005</v>
      </c>
      <c r="G1956" s="150">
        <v>-25.52</v>
      </c>
      <c r="H1956" s="151">
        <v>41821</v>
      </c>
      <c r="I1956" s="87">
        <v>0</v>
      </c>
      <c r="J1956" s="87" t="s">
        <v>580</v>
      </c>
      <c r="K1956" s="87" t="s">
        <v>3672</v>
      </c>
      <c r="L1956" s="87" t="s">
        <v>8570</v>
      </c>
      <c r="M1956" s="56" t="s">
        <v>3700</v>
      </c>
      <c r="N1956" s="87" t="s">
        <v>36</v>
      </c>
      <c r="O1956" s="56" t="s">
        <v>6097</v>
      </c>
      <c r="P1956" s="87">
        <v>2014</v>
      </c>
      <c r="Q1956" s="87">
        <v>3287014001</v>
      </c>
      <c r="R1956" s="87" t="s">
        <v>3676</v>
      </c>
    </row>
    <row r="1957" spans="1:18">
      <c r="A1957" s="87" t="s">
        <v>5457</v>
      </c>
      <c r="B1957" s="87" t="s">
        <v>5458</v>
      </c>
      <c r="C1957" s="87" t="s">
        <v>5459</v>
      </c>
      <c r="D1957" s="150">
        <v>21790.080000000002</v>
      </c>
      <c r="E1957" s="150">
        <v>-14215.03</v>
      </c>
      <c r="F1957" s="150">
        <v>7575.05</v>
      </c>
      <c r="G1957" s="150">
        <v>-108.21</v>
      </c>
      <c r="H1957" s="151">
        <v>41760</v>
      </c>
      <c r="I1957" s="87">
        <v>0</v>
      </c>
      <c r="J1957" s="87" t="s">
        <v>328</v>
      </c>
      <c r="K1957" s="87" t="s">
        <v>3672</v>
      </c>
      <c r="L1957" s="87" t="s">
        <v>4141</v>
      </c>
      <c r="M1957" s="56" t="s">
        <v>5460</v>
      </c>
      <c r="N1957" s="87" t="s">
        <v>35</v>
      </c>
      <c r="O1957" s="56" t="s">
        <v>5461</v>
      </c>
      <c r="P1957" s="87">
        <v>2012</v>
      </c>
      <c r="Q1957" s="87" t="s">
        <v>5462</v>
      </c>
      <c r="R1957" s="87" t="s">
        <v>4359</v>
      </c>
    </row>
    <row r="1958" spans="1:18">
      <c r="A1958" s="87" t="s">
        <v>2007</v>
      </c>
      <c r="B1958" s="87" t="s">
        <v>3695</v>
      </c>
      <c r="C1958" s="87" t="s">
        <v>3696</v>
      </c>
      <c r="D1958" s="150">
        <v>1782000</v>
      </c>
      <c r="E1958" s="150">
        <v>-1162022.95</v>
      </c>
      <c r="F1958" s="150">
        <v>619977.05000000005</v>
      </c>
      <c r="G1958" s="150">
        <v>-8856.81</v>
      </c>
      <c r="H1958" s="151">
        <v>41760</v>
      </c>
      <c r="I1958" s="87">
        <v>0</v>
      </c>
      <c r="J1958" s="87" t="s">
        <v>3697</v>
      </c>
      <c r="K1958" s="87" t="s">
        <v>3698</v>
      </c>
      <c r="L1958" s="87" t="s">
        <v>3699</v>
      </c>
      <c r="M1958" s="56" t="s">
        <v>3700</v>
      </c>
      <c r="N1958" s="87" t="s">
        <v>26</v>
      </c>
      <c r="O1958" s="56" t="s">
        <v>3701</v>
      </c>
      <c r="P1958" s="87">
        <v>2013</v>
      </c>
      <c r="Q1958" s="87">
        <v>3236014005</v>
      </c>
      <c r="R1958" s="87" t="s">
        <v>3680</v>
      </c>
    </row>
    <row r="1959" spans="1:18">
      <c r="A1959" s="87" t="s">
        <v>2706</v>
      </c>
      <c r="B1959" s="87" t="s">
        <v>2707</v>
      </c>
      <c r="C1959" s="87" t="s">
        <v>3702</v>
      </c>
      <c r="D1959" s="150">
        <v>482400</v>
      </c>
      <c r="E1959" s="150">
        <v>-314580.71999999997</v>
      </c>
      <c r="F1959" s="150">
        <v>167819.28</v>
      </c>
      <c r="G1959" s="150">
        <v>-2397.42</v>
      </c>
      <c r="H1959" s="151">
        <v>41760</v>
      </c>
      <c r="I1959" s="87">
        <v>0</v>
      </c>
      <c r="J1959" s="87" t="s">
        <v>2091</v>
      </c>
      <c r="K1959" s="87" t="s">
        <v>3698</v>
      </c>
      <c r="L1959" s="87" t="s">
        <v>3703</v>
      </c>
      <c r="M1959" s="56" t="s">
        <v>3700</v>
      </c>
      <c r="N1959" s="87" t="s">
        <v>80</v>
      </c>
      <c r="O1959" s="56" t="s">
        <v>3701</v>
      </c>
      <c r="P1959" s="87">
        <v>2013</v>
      </c>
      <c r="Q1959" s="87">
        <v>3236014005</v>
      </c>
      <c r="R1959" s="87" t="s">
        <v>3680</v>
      </c>
    </row>
    <row r="1960" spans="1:18">
      <c r="A1960" s="87" t="s">
        <v>5715</v>
      </c>
      <c r="B1960" s="87" t="s">
        <v>2520</v>
      </c>
      <c r="C1960" s="87" t="s">
        <v>5716</v>
      </c>
      <c r="D1960" s="150">
        <v>13260</v>
      </c>
      <c r="E1960" s="150">
        <v>-8662.65</v>
      </c>
      <c r="F1960" s="150">
        <v>4597.3500000000004</v>
      </c>
      <c r="G1960" s="150">
        <v>-65.680000000000007</v>
      </c>
      <c r="H1960" s="151">
        <v>41760</v>
      </c>
      <c r="I1960" s="87">
        <v>0</v>
      </c>
      <c r="J1960" s="87" t="s">
        <v>1128</v>
      </c>
      <c r="K1960" s="87" t="s">
        <v>3698</v>
      </c>
      <c r="L1960" s="87" t="s">
        <v>4478</v>
      </c>
      <c r="M1960" s="56" t="s">
        <v>3700</v>
      </c>
      <c r="N1960" s="87" t="s">
        <v>75</v>
      </c>
      <c r="O1960" s="56" t="s">
        <v>2492</v>
      </c>
      <c r="P1960" s="87">
        <v>2013</v>
      </c>
      <c r="Q1960" s="87">
        <v>3236014005</v>
      </c>
      <c r="R1960" s="87" t="s">
        <v>3680</v>
      </c>
    </row>
    <row r="1961" spans="1:18">
      <c r="A1961" s="87" t="s">
        <v>5717</v>
      </c>
      <c r="B1961" s="87" t="s">
        <v>2520</v>
      </c>
      <c r="C1961" s="87" t="s">
        <v>5718</v>
      </c>
      <c r="D1961" s="150">
        <v>13260</v>
      </c>
      <c r="E1961" s="150">
        <v>-8662.65</v>
      </c>
      <c r="F1961" s="150">
        <v>4597.3500000000004</v>
      </c>
      <c r="G1961" s="150">
        <v>-65.680000000000007</v>
      </c>
      <c r="H1961" s="151">
        <v>41760</v>
      </c>
      <c r="I1961" s="87">
        <v>0</v>
      </c>
      <c r="J1961" s="87" t="s">
        <v>1128</v>
      </c>
      <c r="K1961" s="87" t="s">
        <v>3698</v>
      </c>
      <c r="L1961" s="87" t="s">
        <v>4478</v>
      </c>
      <c r="M1961" s="56" t="s">
        <v>3700</v>
      </c>
      <c r="N1961" s="87" t="s">
        <v>75</v>
      </c>
      <c r="O1961" s="56" t="s">
        <v>2492</v>
      </c>
      <c r="P1961" s="87">
        <v>2013</v>
      </c>
      <c r="Q1961" s="87">
        <v>3236014005</v>
      </c>
      <c r="R1961" s="87" t="s">
        <v>3680</v>
      </c>
    </row>
    <row r="1962" spans="1:18">
      <c r="A1962" s="87" t="s">
        <v>5719</v>
      </c>
      <c r="B1962" s="87" t="s">
        <v>2520</v>
      </c>
      <c r="C1962" s="87" t="s">
        <v>5536</v>
      </c>
      <c r="D1962" s="150">
        <v>13260</v>
      </c>
      <c r="E1962" s="150">
        <v>-8662.65</v>
      </c>
      <c r="F1962" s="150">
        <v>4597.3500000000004</v>
      </c>
      <c r="G1962" s="150">
        <v>-65.680000000000007</v>
      </c>
      <c r="H1962" s="151">
        <v>41760</v>
      </c>
      <c r="I1962" s="87">
        <v>0</v>
      </c>
      <c r="J1962" s="87" t="s">
        <v>1128</v>
      </c>
      <c r="K1962" s="87" t="s">
        <v>3698</v>
      </c>
      <c r="L1962" s="87" t="s">
        <v>4478</v>
      </c>
      <c r="M1962" s="56" t="s">
        <v>3700</v>
      </c>
      <c r="N1962" s="87" t="s">
        <v>75</v>
      </c>
      <c r="O1962" s="56" t="s">
        <v>2492</v>
      </c>
      <c r="P1962" s="87">
        <v>2013</v>
      </c>
      <c r="Q1962" s="87">
        <v>3236014005</v>
      </c>
      <c r="R1962" s="87" t="s">
        <v>3680</v>
      </c>
    </row>
    <row r="1963" spans="1:18">
      <c r="A1963" s="87" t="s">
        <v>5720</v>
      </c>
      <c r="B1963" s="87" t="s">
        <v>2520</v>
      </c>
      <c r="C1963" s="87" t="s">
        <v>5721</v>
      </c>
      <c r="D1963" s="150">
        <v>10380</v>
      </c>
      <c r="E1963" s="150">
        <v>-6784.65</v>
      </c>
      <c r="F1963" s="150">
        <v>3595.35</v>
      </c>
      <c r="G1963" s="150">
        <v>-51.36</v>
      </c>
      <c r="H1963" s="151">
        <v>41760</v>
      </c>
      <c r="I1963" s="87">
        <v>0</v>
      </c>
      <c r="J1963" s="87" t="s">
        <v>1128</v>
      </c>
      <c r="K1963" s="87" t="s">
        <v>3698</v>
      </c>
      <c r="L1963" s="87" t="s">
        <v>4478</v>
      </c>
      <c r="M1963" s="56" t="s">
        <v>3700</v>
      </c>
      <c r="N1963" s="87" t="s">
        <v>75</v>
      </c>
      <c r="O1963" s="56" t="s">
        <v>2492</v>
      </c>
      <c r="P1963" s="87">
        <v>2013</v>
      </c>
      <c r="Q1963" s="87">
        <v>3236014005</v>
      </c>
      <c r="R1963" s="87" t="s">
        <v>3680</v>
      </c>
    </row>
    <row r="1964" spans="1:18">
      <c r="A1964" s="87" t="s">
        <v>5722</v>
      </c>
      <c r="B1964" s="87" t="s">
        <v>2520</v>
      </c>
      <c r="C1964" s="87" t="s">
        <v>5716</v>
      </c>
      <c r="D1964" s="150">
        <v>13260</v>
      </c>
      <c r="E1964" s="150">
        <v>-8662.65</v>
      </c>
      <c r="F1964" s="150">
        <v>4597.3500000000004</v>
      </c>
      <c r="G1964" s="150">
        <v>-65.680000000000007</v>
      </c>
      <c r="H1964" s="151">
        <v>41760</v>
      </c>
      <c r="I1964" s="87">
        <v>0</v>
      </c>
      <c r="J1964" s="87" t="s">
        <v>401</v>
      </c>
      <c r="K1964" s="87" t="s">
        <v>3698</v>
      </c>
      <c r="L1964" s="87" t="s">
        <v>5723</v>
      </c>
      <c r="M1964" s="56" t="s">
        <v>3700</v>
      </c>
      <c r="N1964" s="87" t="s">
        <v>49</v>
      </c>
      <c r="O1964" s="56" t="s">
        <v>2492</v>
      </c>
      <c r="P1964" s="87">
        <v>2013</v>
      </c>
      <c r="Q1964" s="87">
        <v>3236014005</v>
      </c>
      <c r="R1964" s="87" t="s">
        <v>3680</v>
      </c>
    </row>
    <row r="1965" spans="1:18">
      <c r="A1965" s="87" t="s">
        <v>5724</v>
      </c>
      <c r="B1965" s="87" t="s">
        <v>2520</v>
      </c>
      <c r="C1965" s="87" t="s">
        <v>5716</v>
      </c>
      <c r="D1965" s="150">
        <v>13260</v>
      </c>
      <c r="E1965" s="150">
        <v>-8662.65</v>
      </c>
      <c r="F1965" s="150">
        <v>4597.3500000000004</v>
      </c>
      <c r="G1965" s="150">
        <v>-65.680000000000007</v>
      </c>
      <c r="H1965" s="151">
        <v>41760</v>
      </c>
      <c r="I1965" s="87">
        <v>0</v>
      </c>
      <c r="J1965" s="87" t="s">
        <v>401</v>
      </c>
      <c r="K1965" s="87" t="s">
        <v>3698</v>
      </c>
      <c r="L1965" s="87" t="s">
        <v>5723</v>
      </c>
      <c r="M1965" s="56" t="s">
        <v>3700</v>
      </c>
      <c r="N1965" s="87" t="s">
        <v>49</v>
      </c>
      <c r="O1965" s="56" t="s">
        <v>2492</v>
      </c>
      <c r="P1965" s="87">
        <v>2013</v>
      </c>
      <c r="Q1965" s="87">
        <v>3236014005</v>
      </c>
      <c r="R1965" s="87" t="s">
        <v>3680</v>
      </c>
    </row>
    <row r="1966" spans="1:18">
      <c r="A1966" s="87" t="s">
        <v>2586</v>
      </c>
      <c r="B1966" s="87" t="s">
        <v>2520</v>
      </c>
      <c r="C1966" s="87" t="s">
        <v>5716</v>
      </c>
      <c r="D1966" s="150">
        <v>13260</v>
      </c>
      <c r="E1966" s="150">
        <v>-8662.65</v>
      </c>
      <c r="F1966" s="150">
        <v>4597.3500000000004</v>
      </c>
      <c r="G1966" s="150">
        <v>-65.680000000000007</v>
      </c>
      <c r="H1966" s="151">
        <v>41760</v>
      </c>
      <c r="I1966" s="87">
        <v>0</v>
      </c>
      <c r="J1966" s="87" t="s">
        <v>401</v>
      </c>
      <c r="K1966" s="87" t="s">
        <v>3698</v>
      </c>
      <c r="L1966" s="87" t="s">
        <v>5723</v>
      </c>
      <c r="M1966" s="56" t="s">
        <v>3700</v>
      </c>
      <c r="N1966" s="87" t="s">
        <v>49</v>
      </c>
      <c r="O1966" s="56" t="s">
        <v>2492</v>
      </c>
      <c r="P1966" s="87">
        <v>2013</v>
      </c>
      <c r="Q1966" s="87"/>
      <c r="R1966" s="87" t="s">
        <v>3680</v>
      </c>
    </row>
    <row r="1967" spans="1:18">
      <c r="A1967" s="87" t="s">
        <v>5725</v>
      </c>
      <c r="B1967" s="87" t="s">
        <v>2520</v>
      </c>
      <c r="C1967" s="87" t="s">
        <v>5716</v>
      </c>
      <c r="D1967" s="150">
        <v>10380</v>
      </c>
      <c r="E1967" s="150">
        <v>-6784.65</v>
      </c>
      <c r="F1967" s="150">
        <v>3595.35</v>
      </c>
      <c r="G1967" s="150">
        <v>-51.36</v>
      </c>
      <c r="H1967" s="151">
        <v>41760</v>
      </c>
      <c r="I1967" s="87">
        <v>0</v>
      </c>
      <c r="J1967" s="87" t="s">
        <v>328</v>
      </c>
      <c r="K1967" s="87" t="s">
        <v>3698</v>
      </c>
      <c r="L1967" s="87" t="s">
        <v>3930</v>
      </c>
      <c r="M1967" s="56" t="s">
        <v>3700</v>
      </c>
      <c r="N1967" s="87" t="s">
        <v>35</v>
      </c>
      <c r="O1967" s="56" t="s">
        <v>2492</v>
      </c>
      <c r="P1967" s="87">
        <v>2013</v>
      </c>
      <c r="Q1967" s="87">
        <v>3236014005</v>
      </c>
      <c r="R1967" s="87" t="s">
        <v>3680</v>
      </c>
    </row>
    <row r="1968" spans="1:18">
      <c r="A1968" s="87" t="s">
        <v>5726</v>
      </c>
      <c r="B1968" s="87" t="s">
        <v>2520</v>
      </c>
      <c r="C1968" s="87" t="s">
        <v>5536</v>
      </c>
      <c r="D1968" s="150">
        <v>10380</v>
      </c>
      <c r="E1968" s="150">
        <v>-6784.65</v>
      </c>
      <c r="F1968" s="150">
        <v>3595.35</v>
      </c>
      <c r="G1968" s="150">
        <v>-51.36</v>
      </c>
      <c r="H1968" s="151">
        <v>41760</v>
      </c>
      <c r="I1968" s="87">
        <v>0</v>
      </c>
      <c r="J1968" s="87" t="s">
        <v>328</v>
      </c>
      <c r="K1968" s="87" t="s">
        <v>3698</v>
      </c>
      <c r="L1968" s="87" t="s">
        <v>3930</v>
      </c>
      <c r="M1968" s="56" t="s">
        <v>3700</v>
      </c>
      <c r="N1968" s="87" t="s">
        <v>35</v>
      </c>
      <c r="O1968" s="56" t="s">
        <v>2492</v>
      </c>
      <c r="P1968" s="87">
        <v>2013</v>
      </c>
      <c r="Q1968" s="87">
        <v>3236014005</v>
      </c>
      <c r="R1968" s="87" t="s">
        <v>3680</v>
      </c>
    </row>
    <row r="1969" spans="1:18">
      <c r="A1969" s="87" t="s">
        <v>5727</v>
      </c>
      <c r="B1969" s="87" t="s">
        <v>2520</v>
      </c>
      <c r="C1969" s="87" t="s">
        <v>5536</v>
      </c>
      <c r="D1969" s="150">
        <v>10380</v>
      </c>
      <c r="E1969" s="150">
        <v>-6784.65</v>
      </c>
      <c r="F1969" s="150">
        <v>3595.35</v>
      </c>
      <c r="G1969" s="150">
        <v>-51.36</v>
      </c>
      <c r="H1969" s="151">
        <v>41760</v>
      </c>
      <c r="I1969" s="87">
        <v>0</v>
      </c>
      <c r="J1969" s="87" t="s">
        <v>328</v>
      </c>
      <c r="K1969" s="87" t="s">
        <v>3698</v>
      </c>
      <c r="L1969" s="87" t="s">
        <v>3930</v>
      </c>
      <c r="M1969" s="56" t="s">
        <v>3700</v>
      </c>
      <c r="N1969" s="87" t="s">
        <v>35</v>
      </c>
      <c r="O1969" s="56" t="s">
        <v>2492</v>
      </c>
      <c r="P1969" s="87">
        <v>2013</v>
      </c>
      <c r="Q1969" s="87">
        <v>3236014005</v>
      </c>
      <c r="R1969" s="87" t="s">
        <v>3680</v>
      </c>
    </row>
    <row r="1970" spans="1:18">
      <c r="A1970" s="87" t="s">
        <v>5728</v>
      </c>
      <c r="B1970" s="87" t="s">
        <v>2520</v>
      </c>
      <c r="C1970" s="87" t="s">
        <v>5536</v>
      </c>
      <c r="D1970" s="150">
        <v>10380</v>
      </c>
      <c r="E1970" s="150">
        <v>-6784.65</v>
      </c>
      <c r="F1970" s="150">
        <v>3595.35</v>
      </c>
      <c r="G1970" s="150">
        <v>-51.36</v>
      </c>
      <c r="H1970" s="151">
        <v>41760</v>
      </c>
      <c r="I1970" s="87">
        <v>0</v>
      </c>
      <c r="J1970" s="87" t="s">
        <v>328</v>
      </c>
      <c r="K1970" s="87" t="s">
        <v>3698</v>
      </c>
      <c r="L1970" s="87" t="s">
        <v>3930</v>
      </c>
      <c r="M1970" s="56" t="s">
        <v>3700</v>
      </c>
      <c r="N1970" s="87" t="s">
        <v>35</v>
      </c>
      <c r="O1970" s="56" t="s">
        <v>2492</v>
      </c>
      <c r="P1970" s="87">
        <v>2013</v>
      </c>
      <c r="Q1970" s="87">
        <v>3236014005</v>
      </c>
      <c r="R1970" s="87" t="s">
        <v>3680</v>
      </c>
    </row>
    <row r="1971" spans="1:18">
      <c r="A1971" s="87" t="s">
        <v>5729</v>
      </c>
      <c r="B1971" s="87" t="s">
        <v>2520</v>
      </c>
      <c r="C1971" s="87" t="s">
        <v>5536</v>
      </c>
      <c r="D1971" s="150">
        <v>10380</v>
      </c>
      <c r="E1971" s="150">
        <v>-6784.65</v>
      </c>
      <c r="F1971" s="150">
        <v>3595.35</v>
      </c>
      <c r="G1971" s="150">
        <v>-51.36</v>
      </c>
      <c r="H1971" s="151">
        <v>41760</v>
      </c>
      <c r="I1971" s="87">
        <v>0</v>
      </c>
      <c r="J1971" s="87" t="s">
        <v>328</v>
      </c>
      <c r="K1971" s="87" t="s">
        <v>3698</v>
      </c>
      <c r="L1971" s="87" t="s">
        <v>3910</v>
      </c>
      <c r="M1971" s="56" t="s">
        <v>3700</v>
      </c>
      <c r="N1971" s="87" t="s">
        <v>35</v>
      </c>
      <c r="O1971" s="56" t="s">
        <v>2492</v>
      </c>
      <c r="P1971" s="87">
        <v>2013</v>
      </c>
      <c r="Q1971" s="87">
        <v>3236014005</v>
      </c>
      <c r="R1971" s="87" t="s">
        <v>3680</v>
      </c>
    </row>
    <row r="1972" spans="1:18">
      <c r="A1972" s="87" t="s">
        <v>5730</v>
      </c>
      <c r="B1972" s="87" t="s">
        <v>2520</v>
      </c>
      <c r="C1972" s="87" t="s">
        <v>5536</v>
      </c>
      <c r="D1972" s="150">
        <v>10380</v>
      </c>
      <c r="E1972" s="150">
        <v>-6784.65</v>
      </c>
      <c r="F1972" s="150">
        <v>3595.35</v>
      </c>
      <c r="G1972" s="150">
        <v>-51.36</v>
      </c>
      <c r="H1972" s="151">
        <v>41760</v>
      </c>
      <c r="I1972" s="87">
        <v>0</v>
      </c>
      <c r="J1972" s="87" t="s">
        <v>328</v>
      </c>
      <c r="K1972" s="87" t="s">
        <v>3698</v>
      </c>
      <c r="L1972" s="87" t="s">
        <v>3910</v>
      </c>
      <c r="M1972" s="56" t="s">
        <v>3700</v>
      </c>
      <c r="N1972" s="87" t="s">
        <v>35</v>
      </c>
      <c r="O1972" s="56" t="s">
        <v>2492</v>
      </c>
      <c r="P1972" s="87">
        <v>2013</v>
      </c>
      <c r="Q1972" s="87">
        <v>3236014005</v>
      </c>
      <c r="R1972" s="87" t="s">
        <v>3680</v>
      </c>
    </row>
    <row r="1973" spans="1:18">
      <c r="A1973" s="87" t="s">
        <v>5731</v>
      </c>
      <c r="B1973" s="87" t="s">
        <v>2520</v>
      </c>
      <c r="C1973" s="87" t="s">
        <v>5536</v>
      </c>
      <c r="D1973" s="150">
        <v>10380</v>
      </c>
      <c r="E1973" s="150">
        <v>-6784.65</v>
      </c>
      <c r="F1973" s="150">
        <v>3595.35</v>
      </c>
      <c r="G1973" s="150">
        <v>-51.36</v>
      </c>
      <c r="H1973" s="151">
        <v>41760</v>
      </c>
      <c r="I1973" s="87">
        <v>0</v>
      </c>
      <c r="J1973" s="87" t="s">
        <v>328</v>
      </c>
      <c r="K1973" s="87" t="s">
        <v>3698</v>
      </c>
      <c r="L1973" s="87" t="s">
        <v>3910</v>
      </c>
      <c r="M1973" s="56" t="s">
        <v>3700</v>
      </c>
      <c r="N1973" s="87" t="s">
        <v>35</v>
      </c>
      <c r="O1973" s="56" t="s">
        <v>2492</v>
      </c>
      <c r="P1973" s="87">
        <v>2013</v>
      </c>
      <c r="Q1973" s="87">
        <v>3536014005</v>
      </c>
      <c r="R1973" s="87" t="s">
        <v>3680</v>
      </c>
    </row>
    <row r="1974" spans="1:18">
      <c r="A1974" s="87" t="s">
        <v>5732</v>
      </c>
      <c r="B1974" s="87" t="s">
        <v>2520</v>
      </c>
      <c r="C1974" s="87" t="s">
        <v>5733</v>
      </c>
      <c r="D1974" s="150">
        <v>10380</v>
      </c>
      <c r="E1974" s="150">
        <v>-6784.65</v>
      </c>
      <c r="F1974" s="150">
        <v>3595.35</v>
      </c>
      <c r="G1974" s="150">
        <v>-51.36</v>
      </c>
      <c r="H1974" s="151">
        <v>41760</v>
      </c>
      <c r="I1974" s="87">
        <v>0</v>
      </c>
      <c r="J1974" s="87" t="s">
        <v>328</v>
      </c>
      <c r="K1974" s="87" t="s">
        <v>3698</v>
      </c>
      <c r="L1974" s="87" t="s">
        <v>4027</v>
      </c>
      <c r="M1974" s="56" t="s">
        <v>3700</v>
      </c>
      <c r="N1974" s="87" t="s">
        <v>35</v>
      </c>
      <c r="O1974" s="56" t="s">
        <v>2492</v>
      </c>
      <c r="P1974" s="87">
        <v>2013</v>
      </c>
      <c r="Q1974" s="87">
        <v>3236014005</v>
      </c>
      <c r="R1974" s="87" t="s">
        <v>3680</v>
      </c>
    </row>
    <row r="1975" spans="1:18">
      <c r="A1975" s="87" t="s">
        <v>5734</v>
      </c>
      <c r="B1975" s="87" t="s">
        <v>2520</v>
      </c>
      <c r="C1975" s="87" t="s">
        <v>5733</v>
      </c>
      <c r="D1975" s="150">
        <v>10380</v>
      </c>
      <c r="E1975" s="150">
        <v>-6784.65</v>
      </c>
      <c r="F1975" s="150">
        <v>3595.35</v>
      </c>
      <c r="G1975" s="150">
        <v>-51.36</v>
      </c>
      <c r="H1975" s="151">
        <v>41760</v>
      </c>
      <c r="I1975" s="87">
        <v>0</v>
      </c>
      <c r="J1975" s="87" t="s">
        <v>328</v>
      </c>
      <c r="K1975" s="87" t="s">
        <v>3698</v>
      </c>
      <c r="L1975" s="87" t="s">
        <v>4027</v>
      </c>
      <c r="M1975" s="56" t="s">
        <v>3700</v>
      </c>
      <c r="N1975" s="87" t="s">
        <v>35</v>
      </c>
      <c r="O1975" s="56" t="s">
        <v>2492</v>
      </c>
      <c r="P1975" s="87">
        <v>2013</v>
      </c>
      <c r="Q1975" s="87">
        <v>3236014005</v>
      </c>
      <c r="R1975" s="87" t="s">
        <v>3680</v>
      </c>
    </row>
    <row r="1976" spans="1:18">
      <c r="A1976" s="87" t="s">
        <v>5735</v>
      </c>
      <c r="B1976" s="87" t="s">
        <v>2520</v>
      </c>
      <c r="C1976" s="87" t="s">
        <v>5733</v>
      </c>
      <c r="D1976" s="150">
        <v>10380</v>
      </c>
      <c r="E1976" s="150">
        <v>-6784.65</v>
      </c>
      <c r="F1976" s="150">
        <v>3595.35</v>
      </c>
      <c r="G1976" s="150">
        <v>-51.36</v>
      </c>
      <c r="H1976" s="151">
        <v>41760</v>
      </c>
      <c r="I1976" s="87">
        <v>0</v>
      </c>
      <c r="J1976" s="87" t="s">
        <v>328</v>
      </c>
      <c r="K1976" s="87" t="s">
        <v>3698</v>
      </c>
      <c r="L1976" s="87" t="s">
        <v>4027</v>
      </c>
      <c r="M1976" s="56" t="s">
        <v>3700</v>
      </c>
      <c r="N1976" s="87" t="s">
        <v>35</v>
      </c>
      <c r="O1976" s="56" t="s">
        <v>2492</v>
      </c>
      <c r="P1976" s="87">
        <v>2013</v>
      </c>
      <c r="Q1976" s="87">
        <v>3236014005</v>
      </c>
      <c r="R1976" s="87" t="s">
        <v>3680</v>
      </c>
    </row>
    <row r="1977" spans="1:18">
      <c r="A1977" s="87" t="s">
        <v>5736</v>
      </c>
      <c r="B1977" s="87" t="s">
        <v>2520</v>
      </c>
      <c r="C1977" s="87" t="s">
        <v>5733</v>
      </c>
      <c r="D1977" s="150">
        <v>10380</v>
      </c>
      <c r="E1977" s="150">
        <v>-6784.65</v>
      </c>
      <c r="F1977" s="150">
        <v>3595.35</v>
      </c>
      <c r="G1977" s="150">
        <v>-51.36</v>
      </c>
      <c r="H1977" s="151">
        <v>41760</v>
      </c>
      <c r="I1977" s="87">
        <v>0</v>
      </c>
      <c r="J1977" s="87" t="s">
        <v>307</v>
      </c>
      <c r="K1977" s="87" t="s">
        <v>3698</v>
      </c>
      <c r="L1977" s="87" t="s">
        <v>5737</v>
      </c>
      <c r="M1977" s="56" t="s">
        <v>3700</v>
      </c>
      <c r="N1977" s="87" t="s">
        <v>66</v>
      </c>
      <c r="O1977" s="56" t="s">
        <v>2492</v>
      </c>
      <c r="P1977" s="87">
        <v>2013</v>
      </c>
      <c r="Q1977" s="87">
        <v>3236014005</v>
      </c>
      <c r="R1977" s="87" t="s">
        <v>3680</v>
      </c>
    </row>
    <row r="1978" spans="1:18">
      <c r="A1978" s="87" t="s">
        <v>5738</v>
      </c>
      <c r="B1978" s="87" t="s">
        <v>2520</v>
      </c>
      <c r="C1978" s="87" t="s">
        <v>5733</v>
      </c>
      <c r="D1978" s="150">
        <v>10380</v>
      </c>
      <c r="E1978" s="150">
        <v>-6784.65</v>
      </c>
      <c r="F1978" s="150">
        <v>3595.35</v>
      </c>
      <c r="G1978" s="150">
        <v>-51.36</v>
      </c>
      <c r="H1978" s="151">
        <v>41760</v>
      </c>
      <c r="I1978" s="87">
        <v>0</v>
      </c>
      <c r="J1978" s="87" t="s">
        <v>328</v>
      </c>
      <c r="K1978" s="87" t="s">
        <v>3698</v>
      </c>
      <c r="L1978" s="87" t="s">
        <v>4027</v>
      </c>
      <c r="M1978" s="56" t="s">
        <v>3700</v>
      </c>
      <c r="N1978" s="87" t="s">
        <v>35</v>
      </c>
      <c r="O1978" s="56" t="s">
        <v>2492</v>
      </c>
      <c r="P1978" s="87">
        <v>2013</v>
      </c>
      <c r="Q1978" s="87">
        <v>3236014005</v>
      </c>
      <c r="R1978" s="87" t="s">
        <v>3680</v>
      </c>
    </row>
    <row r="1979" spans="1:18">
      <c r="A1979" s="87" t="s">
        <v>5739</v>
      </c>
      <c r="B1979" s="87" t="s">
        <v>2520</v>
      </c>
      <c r="C1979" s="87" t="s">
        <v>5740</v>
      </c>
      <c r="D1979" s="150">
        <v>10380</v>
      </c>
      <c r="E1979" s="150">
        <v>-6784.65</v>
      </c>
      <c r="F1979" s="150">
        <v>3595.35</v>
      </c>
      <c r="G1979" s="150">
        <v>-51.36</v>
      </c>
      <c r="H1979" s="151">
        <v>41760</v>
      </c>
      <c r="I1979" s="87">
        <v>0</v>
      </c>
      <c r="J1979" s="87" t="s">
        <v>328</v>
      </c>
      <c r="K1979" s="87" t="s">
        <v>3698</v>
      </c>
      <c r="L1979" s="87" t="s">
        <v>4511</v>
      </c>
      <c r="M1979" s="56" t="s">
        <v>3700</v>
      </c>
      <c r="N1979" s="87" t="s">
        <v>35</v>
      </c>
      <c r="O1979" s="56" t="s">
        <v>2492</v>
      </c>
      <c r="P1979" s="87">
        <v>2013</v>
      </c>
      <c r="Q1979" s="87" t="s">
        <v>5741</v>
      </c>
      <c r="R1979" s="87" t="s">
        <v>3680</v>
      </c>
    </row>
    <row r="1980" spans="1:18">
      <c r="A1980" s="87" t="s">
        <v>5742</v>
      </c>
      <c r="B1980" s="87" t="s">
        <v>2520</v>
      </c>
      <c r="C1980" s="87" t="s">
        <v>5740</v>
      </c>
      <c r="D1980" s="150">
        <v>10380</v>
      </c>
      <c r="E1980" s="150">
        <v>-6784.65</v>
      </c>
      <c r="F1980" s="150">
        <v>3595.35</v>
      </c>
      <c r="G1980" s="150">
        <v>-51.36</v>
      </c>
      <c r="H1980" s="151">
        <v>41760</v>
      </c>
      <c r="I1980" s="87">
        <v>0</v>
      </c>
      <c r="J1980" s="87" t="s">
        <v>328</v>
      </c>
      <c r="K1980" s="87" t="s">
        <v>3698</v>
      </c>
      <c r="L1980" s="87" t="s">
        <v>4511</v>
      </c>
      <c r="M1980" s="56" t="s">
        <v>3700</v>
      </c>
      <c r="N1980" s="87" t="s">
        <v>35</v>
      </c>
      <c r="O1980" s="56" t="s">
        <v>2492</v>
      </c>
      <c r="P1980" s="87">
        <v>2013</v>
      </c>
      <c r="Q1980" s="87">
        <v>3236014005</v>
      </c>
      <c r="R1980" s="87" t="s">
        <v>3680</v>
      </c>
    </row>
    <row r="1981" spans="1:18">
      <c r="A1981" s="87" t="s">
        <v>5743</v>
      </c>
      <c r="B1981" s="87" t="s">
        <v>2520</v>
      </c>
      <c r="C1981" s="87" t="s">
        <v>5740</v>
      </c>
      <c r="D1981" s="150">
        <v>10380</v>
      </c>
      <c r="E1981" s="150">
        <v>-6784.65</v>
      </c>
      <c r="F1981" s="150">
        <v>3595.35</v>
      </c>
      <c r="G1981" s="150">
        <v>-51.36</v>
      </c>
      <c r="H1981" s="151">
        <v>41760</v>
      </c>
      <c r="I1981" s="87">
        <v>0</v>
      </c>
      <c r="J1981" s="87" t="s">
        <v>328</v>
      </c>
      <c r="K1981" s="87" t="s">
        <v>3698</v>
      </c>
      <c r="L1981" s="87" t="s">
        <v>4511</v>
      </c>
      <c r="M1981" s="56" t="s">
        <v>3700</v>
      </c>
      <c r="N1981" s="87" t="s">
        <v>35</v>
      </c>
      <c r="O1981" s="56" t="s">
        <v>2492</v>
      </c>
      <c r="P1981" s="87">
        <v>2013</v>
      </c>
      <c r="Q1981" s="87">
        <v>3236014005</v>
      </c>
      <c r="R1981" s="87" t="s">
        <v>3680</v>
      </c>
    </row>
    <row r="1982" spans="1:18">
      <c r="A1982" s="87" t="s">
        <v>5744</v>
      </c>
      <c r="B1982" s="87" t="s">
        <v>2520</v>
      </c>
      <c r="C1982" s="87" t="s">
        <v>5740</v>
      </c>
      <c r="D1982" s="150">
        <v>10380</v>
      </c>
      <c r="E1982" s="150">
        <v>-6784.65</v>
      </c>
      <c r="F1982" s="150">
        <v>3595.35</v>
      </c>
      <c r="G1982" s="150">
        <v>-51.36</v>
      </c>
      <c r="H1982" s="151">
        <v>41760</v>
      </c>
      <c r="I1982" s="87">
        <v>0</v>
      </c>
      <c r="J1982" s="87" t="s">
        <v>328</v>
      </c>
      <c r="K1982" s="87" t="s">
        <v>3698</v>
      </c>
      <c r="L1982" s="87" t="s">
        <v>4511</v>
      </c>
      <c r="M1982" s="56" t="s">
        <v>3700</v>
      </c>
      <c r="N1982" s="87" t="s">
        <v>35</v>
      </c>
      <c r="O1982" s="56" t="s">
        <v>2492</v>
      </c>
      <c r="P1982" s="87">
        <v>2013</v>
      </c>
      <c r="Q1982" s="87">
        <v>3236014005</v>
      </c>
      <c r="R1982" s="87" t="s">
        <v>3680</v>
      </c>
    </row>
    <row r="1983" spans="1:18">
      <c r="A1983" s="87" t="s">
        <v>5745</v>
      </c>
      <c r="B1983" s="87" t="s">
        <v>2520</v>
      </c>
      <c r="C1983" s="87" t="s">
        <v>5740</v>
      </c>
      <c r="D1983" s="150">
        <v>13260</v>
      </c>
      <c r="E1983" s="150">
        <v>-8662.65</v>
      </c>
      <c r="F1983" s="150">
        <v>4597.3500000000004</v>
      </c>
      <c r="G1983" s="150">
        <v>-65.680000000000007</v>
      </c>
      <c r="H1983" s="151">
        <v>41760</v>
      </c>
      <c r="I1983" s="87">
        <v>0</v>
      </c>
      <c r="J1983" s="87" t="s">
        <v>328</v>
      </c>
      <c r="K1983" s="87" t="s">
        <v>3698</v>
      </c>
      <c r="L1983" s="87" t="s">
        <v>3945</v>
      </c>
      <c r="M1983" s="56" t="s">
        <v>3700</v>
      </c>
      <c r="N1983" s="87" t="s">
        <v>35</v>
      </c>
      <c r="O1983" s="56" t="s">
        <v>2492</v>
      </c>
      <c r="P1983" s="87">
        <v>2013</v>
      </c>
      <c r="Q1983" s="87">
        <v>3236014005</v>
      </c>
      <c r="R1983" s="87" t="s">
        <v>3680</v>
      </c>
    </row>
    <row r="1984" spans="1:18">
      <c r="A1984" s="87" t="s">
        <v>5746</v>
      </c>
      <c r="B1984" s="87" t="s">
        <v>2520</v>
      </c>
      <c r="C1984" s="87" t="s">
        <v>5740</v>
      </c>
      <c r="D1984" s="150">
        <v>13260</v>
      </c>
      <c r="E1984" s="150">
        <v>-8662.65</v>
      </c>
      <c r="F1984" s="150">
        <v>4597.3500000000004</v>
      </c>
      <c r="G1984" s="150">
        <v>-65.680000000000007</v>
      </c>
      <c r="H1984" s="151">
        <v>41760</v>
      </c>
      <c r="I1984" s="87">
        <v>0</v>
      </c>
      <c r="J1984" s="87" t="s">
        <v>328</v>
      </c>
      <c r="K1984" s="87" t="s">
        <v>3698</v>
      </c>
      <c r="L1984" s="87" t="s">
        <v>3945</v>
      </c>
      <c r="M1984" s="56" t="s">
        <v>3700</v>
      </c>
      <c r="N1984" s="87" t="s">
        <v>35</v>
      </c>
      <c r="O1984" s="56" t="s">
        <v>2492</v>
      </c>
      <c r="P1984" s="87">
        <v>2013</v>
      </c>
      <c r="Q1984" s="87">
        <v>3236014005</v>
      </c>
      <c r="R1984" s="87" t="s">
        <v>3680</v>
      </c>
    </row>
    <row r="1985" spans="1:18">
      <c r="A1985" s="87" t="s">
        <v>5747</v>
      </c>
      <c r="B1985" s="87" t="s">
        <v>2520</v>
      </c>
      <c r="C1985" s="87" t="s">
        <v>5740</v>
      </c>
      <c r="D1985" s="150">
        <v>13260</v>
      </c>
      <c r="E1985" s="150">
        <v>-8662.65</v>
      </c>
      <c r="F1985" s="150">
        <v>4597.3500000000004</v>
      </c>
      <c r="G1985" s="150">
        <v>-65.680000000000007</v>
      </c>
      <c r="H1985" s="151">
        <v>41760</v>
      </c>
      <c r="I1985" s="87">
        <v>0</v>
      </c>
      <c r="J1985" s="87" t="s">
        <v>328</v>
      </c>
      <c r="K1985" s="87" t="s">
        <v>3698</v>
      </c>
      <c r="L1985" s="87" t="s">
        <v>3945</v>
      </c>
      <c r="M1985" s="56" t="s">
        <v>3700</v>
      </c>
      <c r="N1985" s="87" t="s">
        <v>35</v>
      </c>
      <c r="O1985" s="56" t="s">
        <v>2492</v>
      </c>
      <c r="P1985" s="87">
        <v>2013</v>
      </c>
      <c r="Q1985" s="87">
        <v>3236014005</v>
      </c>
      <c r="R1985" s="87" t="s">
        <v>3680</v>
      </c>
    </row>
    <row r="1986" spans="1:18">
      <c r="A1986" s="87" t="s">
        <v>5748</v>
      </c>
      <c r="B1986" s="87" t="s">
        <v>2520</v>
      </c>
      <c r="C1986" s="87" t="s">
        <v>5740</v>
      </c>
      <c r="D1986" s="150">
        <v>13260</v>
      </c>
      <c r="E1986" s="150">
        <v>-8662.65</v>
      </c>
      <c r="F1986" s="150">
        <v>4597.3500000000004</v>
      </c>
      <c r="G1986" s="150">
        <v>-65.680000000000007</v>
      </c>
      <c r="H1986" s="151">
        <v>41760</v>
      </c>
      <c r="I1986" s="87">
        <v>0</v>
      </c>
      <c r="J1986" s="87" t="s">
        <v>328</v>
      </c>
      <c r="K1986" s="87" t="s">
        <v>3698</v>
      </c>
      <c r="L1986" s="87" t="s">
        <v>3945</v>
      </c>
      <c r="M1986" s="56" t="s">
        <v>3700</v>
      </c>
      <c r="N1986" s="87" t="s">
        <v>35</v>
      </c>
      <c r="O1986" s="56" t="s">
        <v>2492</v>
      </c>
      <c r="P1986" s="87">
        <v>2013</v>
      </c>
      <c r="Q1986" s="87">
        <v>3236014005</v>
      </c>
      <c r="R1986" s="87" t="s">
        <v>3680</v>
      </c>
    </row>
    <row r="1987" spans="1:18">
      <c r="A1987" s="87" t="s">
        <v>5749</v>
      </c>
      <c r="B1987" s="87" t="s">
        <v>2520</v>
      </c>
      <c r="C1987" s="87" t="s">
        <v>5740</v>
      </c>
      <c r="D1987" s="150">
        <v>13260</v>
      </c>
      <c r="E1987" s="150">
        <v>-8662.65</v>
      </c>
      <c r="F1987" s="150">
        <v>4597.3500000000004</v>
      </c>
      <c r="G1987" s="150">
        <v>-65.680000000000007</v>
      </c>
      <c r="H1987" s="151">
        <v>41760</v>
      </c>
      <c r="I1987" s="87">
        <v>0</v>
      </c>
      <c r="J1987" s="87" t="s">
        <v>328</v>
      </c>
      <c r="K1987" s="87" t="s">
        <v>3698</v>
      </c>
      <c r="L1987" s="87" t="s">
        <v>4141</v>
      </c>
      <c r="M1987" s="56" t="s">
        <v>3700</v>
      </c>
      <c r="N1987" s="87" t="s">
        <v>35</v>
      </c>
      <c r="O1987" s="56" t="s">
        <v>2492</v>
      </c>
      <c r="P1987" s="87">
        <v>2013</v>
      </c>
      <c r="Q1987" s="87">
        <v>3236014005</v>
      </c>
      <c r="R1987" s="87" t="s">
        <v>3680</v>
      </c>
    </row>
    <row r="1988" spans="1:18">
      <c r="A1988" s="87" t="s">
        <v>5750</v>
      </c>
      <c r="B1988" s="87" t="s">
        <v>2520</v>
      </c>
      <c r="C1988" s="87" t="s">
        <v>5740</v>
      </c>
      <c r="D1988" s="150">
        <v>13260</v>
      </c>
      <c r="E1988" s="150">
        <v>-8662.65</v>
      </c>
      <c r="F1988" s="150">
        <v>4597.3500000000004</v>
      </c>
      <c r="G1988" s="150">
        <v>-65.680000000000007</v>
      </c>
      <c r="H1988" s="151">
        <v>41760</v>
      </c>
      <c r="I1988" s="87">
        <v>0</v>
      </c>
      <c r="J1988" s="87" t="s">
        <v>328</v>
      </c>
      <c r="K1988" s="87" t="s">
        <v>3698</v>
      </c>
      <c r="L1988" s="87" t="s">
        <v>4141</v>
      </c>
      <c r="M1988" s="56" t="s">
        <v>3700</v>
      </c>
      <c r="N1988" s="87" t="s">
        <v>35</v>
      </c>
      <c r="O1988" s="56" t="s">
        <v>2492</v>
      </c>
      <c r="P1988" s="87">
        <v>2013</v>
      </c>
      <c r="Q1988" s="87">
        <v>3236014005</v>
      </c>
      <c r="R1988" s="87" t="s">
        <v>3680</v>
      </c>
    </row>
    <row r="1989" spans="1:18">
      <c r="A1989" s="87" t="s">
        <v>5751</v>
      </c>
      <c r="B1989" s="87" t="s">
        <v>2520</v>
      </c>
      <c r="C1989" s="87" t="s">
        <v>5740</v>
      </c>
      <c r="D1989" s="150">
        <v>13260</v>
      </c>
      <c r="E1989" s="150">
        <v>-8662.65</v>
      </c>
      <c r="F1989" s="150">
        <v>4597.3500000000004</v>
      </c>
      <c r="G1989" s="150">
        <v>-65.680000000000007</v>
      </c>
      <c r="H1989" s="151">
        <v>41760</v>
      </c>
      <c r="I1989" s="87">
        <v>0</v>
      </c>
      <c r="J1989" s="87" t="s">
        <v>328</v>
      </c>
      <c r="K1989" s="87" t="s">
        <v>3698</v>
      </c>
      <c r="L1989" s="87" t="s">
        <v>4141</v>
      </c>
      <c r="M1989" s="56" t="s">
        <v>3700</v>
      </c>
      <c r="N1989" s="87" t="s">
        <v>35</v>
      </c>
      <c r="O1989" s="56" t="s">
        <v>2492</v>
      </c>
      <c r="P1989" s="87">
        <v>2013</v>
      </c>
      <c r="Q1989" s="87">
        <v>3236014005</v>
      </c>
      <c r="R1989" s="87" t="s">
        <v>3680</v>
      </c>
    </row>
    <row r="1990" spans="1:18">
      <c r="A1990" s="87" t="s">
        <v>5752</v>
      </c>
      <c r="B1990" s="87" t="s">
        <v>2520</v>
      </c>
      <c r="C1990" s="87" t="s">
        <v>5740</v>
      </c>
      <c r="D1990" s="150">
        <v>13260</v>
      </c>
      <c r="E1990" s="150">
        <v>-8662.65</v>
      </c>
      <c r="F1990" s="150">
        <v>4597.3500000000004</v>
      </c>
      <c r="G1990" s="150">
        <v>-65.680000000000007</v>
      </c>
      <c r="H1990" s="151">
        <v>41760</v>
      </c>
      <c r="I1990" s="87">
        <v>0</v>
      </c>
      <c r="J1990" s="87" t="s">
        <v>328</v>
      </c>
      <c r="K1990" s="87" t="s">
        <v>3698</v>
      </c>
      <c r="L1990" s="87" t="s">
        <v>4141</v>
      </c>
      <c r="M1990" s="56" t="s">
        <v>3700</v>
      </c>
      <c r="N1990" s="87" t="s">
        <v>35</v>
      </c>
      <c r="O1990" s="56" t="s">
        <v>2492</v>
      </c>
      <c r="P1990" s="87">
        <v>2013</v>
      </c>
      <c r="Q1990" s="87">
        <v>3536014005</v>
      </c>
      <c r="R1990" s="87" t="s">
        <v>3680</v>
      </c>
    </row>
    <row r="1991" spans="1:18">
      <c r="A1991" s="87" t="s">
        <v>5753</v>
      </c>
      <c r="B1991" s="87" t="s">
        <v>2520</v>
      </c>
      <c r="C1991" s="87" t="s">
        <v>5740</v>
      </c>
      <c r="D1991" s="150">
        <v>17820</v>
      </c>
      <c r="E1991" s="150">
        <v>-11629.17</v>
      </c>
      <c r="F1991" s="150">
        <v>6190.83</v>
      </c>
      <c r="G1991" s="150">
        <v>-88.44</v>
      </c>
      <c r="H1991" s="151">
        <v>41760</v>
      </c>
      <c r="I1991" s="87">
        <v>0</v>
      </c>
      <c r="J1991" s="87" t="s">
        <v>328</v>
      </c>
      <c r="K1991" s="87" t="s">
        <v>3698</v>
      </c>
      <c r="L1991" s="87" t="s">
        <v>4141</v>
      </c>
      <c r="M1991" s="56" t="s">
        <v>3700</v>
      </c>
      <c r="N1991" s="87" t="s">
        <v>35</v>
      </c>
      <c r="O1991" s="56" t="s">
        <v>2492</v>
      </c>
      <c r="P1991" s="87">
        <v>2013</v>
      </c>
      <c r="Q1991" s="87">
        <v>3536014005</v>
      </c>
      <c r="R1991" s="87" t="s">
        <v>3680</v>
      </c>
    </row>
    <row r="1992" spans="1:18">
      <c r="A1992" s="87" t="s">
        <v>5754</v>
      </c>
      <c r="B1992" s="87" t="s">
        <v>2520</v>
      </c>
      <c r="C1992" s="87" t="s">
        <v>5740</v>
      </c>
      <c r="D1992" s="150">
        <v>17820</v>
      </c>
      <c r="E1992" s="150">
        <v>-11629.17</v>
      </c>
      <c r="F1992" s="150">
        <v>6190.83</v>
      </c>
      <c r="G1992" s="150">
        <v>-88.44</v>
      </c>
      <c r="H1992" s="151">
        <v>41760</v>
      </c>
      <c r="I1992" s="87">
        <v>0</v>
      </c>
      <c r="J1992" s="87" t="s">
        <v>328</v>
      </c>
      <c r="K1992" s="87" t="s">
        <v>3698</v>
      </c>
      <c r="L1992" s="87" t="s">
        <v>4141</v>
      </c>
      <c r="M1992" s="56" t="s">
        <v>3700</v>
      </c>
      <c r="N1992" s="87" t="s">
        <v>35</v>
      </c>
      <c r="O1992" s="56" t="s">
        <v>2492</v>
      </c>
      <c r="P1992" s="87">
        <v>2013</v>
      </c>
      <c r="Q1992" s="87">
        <v>3536014005</v>
      </c>
      <c r="R1992" s="87" t="s">
        <v>3680</v>
      </c>
    </row>
    <row r="1993" spans="1:18">
      <c r="A1993" s="87" t="s">
        <v>5755</v>
      </c>
      <c r="B1993" s="87" t="s">
        <v>2520</v>
      </c>
      <c r="C1993" s="87" t="s">
        <v>5740</v>
      </c>
      <c r="D1993" s="150">
        <v>17820</v>
      </c>
      <c r="E1993" s="150">
        <v>-11629.17</v>
      </c>
      <c r="F1993" s="150">
        <v>6190.83</v>
      </c>
      <c r="G1993" s="150">
        <v>-88.44</v>
      </c>
      <c r="H1993" s="151">
        <v>41760</v>
      </c>
      <c r="I1993" s="87">
        <v>0</v>
      </c>
      <c r="J1993" s="87" t="s">
        <v>328</v>
      </c>
      <c r="K1993" s="87" t="s">
        <v>3698</v>
      </c>
      <c r="L1993" s="87" t="s">
        <v>4141</v>
      </c>
      <c r="M1993" s="56" t="s">
        <v>3700</v>
      </c>
      <c r="N1993" s="87" t="s">
        <v>35</v>
      </c>
      <c r="O1993" s="56" t="s">
        <v>2492</v>
      </c>
      <c r="P1993" s="87">
        <v>2013</v>
      </c>
      <c r="Q1993" s="87">
        <v>3236015004</v>
      </c>
      <c r="R1993" s="87" t="s">
        <v>3680</v>
      </c>
    </row>
    <row r="1994" spans="1:18">
      <c r="A1994" s="87" t="s">
        <v>5756</v>
      </c>
      <c r="B1994" s="87" t="s">
        <v>2520</v>
      </c>
      <c r="C1994" s="87" t="s">
        <v>5740</v>
      </c>
      <c r="D1994" s="150">
        <v>13260</v>
      </c>
      <c r="E1994" s="150">
        <v>-8662.65</v>
      </c>
      <c r="F1994" s="150">
        <v>4597.3500000000004</v>
      </c>
      <c r="G1994" s="150">
        <v>-65.680000000000007</v>
      </c>
      <c r="H1994" s="151">
        <v>41760</v>
      </c>
      <c r="I1994" s="87">
        <v>0</v>
      </c>
      <c r="J1994" s="87" t="s">
        <v>328</v>
      </c>
      <c r="K1994" s="87" t="s">
        <v>3698</v>
      </c>
      <c r="L1994" s="87" t="s">
        <v>4141</v>
      </c>
      <c r="M1994" s="56" t="s">
        <v>3700</v>
      </c>
      <c r="N1994" s="87" t="s">
        <v>35</v>
      </c>
      <c r="O1994" s="56" t="s">
        <v>2492</v>
      </c>
      <c r="P1994" s="87">
        <v>2013</v>
      </c>
      <c r="Q1994" s="87">
        <v>3536014005</v>
      </c>
      <c r="R1994" s="87" t="s">
        <v>3680</v>
      </c>
    </row>
    <row r="1995" spans="1:18">
      <c r="A1995" s="87" t="s">
        <v>5757</v>
      </c>
      <c r="B1995" s="87" t="s">
        <v>2520</v>
      </c>
      <c r="C1995" s="87" t="s">
        <v>5740</v>
      </c>
      <c r="D1995" s="150">
        <v>17820</v>
      </c>
      <c r="E1995" s="150">
        <v>-11629.17</v>
      </c>
      <c r="F1995" s="150">
        <v>6190.83</v>
      </c>
      <c r="G1995" s="150">
        <v>-88.44</v>
      </c>
      <c r="H1995" s="151">
        <v>41760</v>
      </c>
      <c r="I1995" s="87">
        <v>0</v>
      </c>
      <c r="J1995" s="87" t="s">
        <v>328</v>
      </c>
      <c r="K1995" s="87" t="s">
        <v>3698</v>
      </c>
      <c r="L1995" s="87" t="s">
        <v>4141</v>
      </c>
      <c r="M1995" s="56" t="s">
        <v>3700</v>
      </c>
      <c r="N1995" s="87" t="s">
        <v>35</v>
      </c>
      <c r="O1995" s="56" t="s">
        <v>2492</v>
      </c>
      <c r="P1995" s="87">
        <v>2013</v>
      </c>
      <c r="Q1995" s="87">
        <v>3536014005</v>
      </c>
      <c r="R1995" s="87" t="s">
        <v>3680</v>
      </c>
    </row>
    <row r="1996" spans="1:18">
      <c r="A1996" s="87" t="s">
        <v>5758</v>
      </c>
      <c r="B1996" s="87" t="s">
        <v>2520</v>
      </c>
      <c r="C1996" s="87" t="s">
        <v>5740</v>
      </c>
      <c r="D1996" s="150">
        <v>17820</v>
      </c>
      <c r="E1996" s="150">
        <v>-11629.17</v>
      </c>
      <c r="F1996" s="150">
        <v>6190.83</v>
      </c>
      <c r="G1996" s="150">
        <v>-88.44</v>
      </c>
      <c r="H1996" s="151">
        <v>41760</v>
      </c>
      <c r="I1996" s="87">
        <v>0</v>
      </c>
      <c r="J1996" s="87" t="s">
        <v>328</v>
      </c>
      <c r="K1996" s="87" t="s">
        <v>3698</v>
      </c>
      <c r="L1996" s="87" t="s">
        <v>4141</v>
      </c>
      <c r="M1996" s="56" t="s">
        <v>3700</v>
      </c>
      <c r="N1996" s="87" t="s">
        <v>35</v>
      </c>
      <c r="O1996" s="56" t="s">
        <v>2492</v>
      </c>
      <c r="P1996" s="87">
        <v>2013</v>
      </c>
      <c r="Q1996" s="87">
        <v>3536014005</v>
      </c>
      <c r="R1996" s="87" t="s">
        <v>3680</v>
      </c>
    </row>
    <row r="1997" spans="1:18">
      <c r="A1997" s="87" t="s">
        <v>5759</v>
      </c>
      <c r="B1997" s="87" t="s">
        <v>741</v>
      </c>
      <c r="C1997" s="87" t="s">
        <v>602</v>
      </c>
      <c r="D1997" s="150">
        <v>4560</v>
      </c>
      <c r="E1997" s="150">
        <v>-2986.61</v>
      </c>
      <c r="F1997" s="150">
        <v>1573.39</v>
      </c>
      <c r="G1997" s="150">
        <v>-22.48</v>
      </c>
      <c r="H1997" s="151">
        <v>41760</v>
      </c>
      <c r="I1997" s="87">
        <v>0</v>
      </c>
      <c r="J1997" s="87" t="s">
        <v>604</v>
      </c>
      <c r="K1997" s="87" t="s">
        <v>3698</v>
      </c>
      <c r="L1997" s="87" t="s">
        <v>3954</v>
      </c>
      <c r="M1997" s="56" t="s">
        <v>3700</v>
      </c>
      <c r="N1997" s="87" t="s">
        <v>68</v>
      </c>
      <c r="O1997" s="56" t="s">
        <v>2492</v>
      </c>
      <c r="P1997" s="87">
        <v>2013</v>
      </c>
      <c r="Q1997" s="87">
        <v>3236014005</v>
      </c>
      <c r="R1997" s="87" t="s">
        <v>3680</v>
      </c>
    </row>
    <row r="1998" spans="1:18">
      <c r="A1998" s="87" t="s">
        <v>5760</v>
      </c>
      <c r="B1998" s="87" t="s">
        <v>741</v>
      </c>
      <c r="C1998" s="87" t="s">
        <v>602</v>
      </c>
      <c r="D1998" s="150">
        <v>4560</v>
      </c>
      <c r="E1998" s="150">
        <v>-2986.61</v>
      </c>
      <c r="F1998" s="150">
        <v>1573.39</v>
      </c>
      <c r="G1998" s="150">
        <v>-22.48</v>
      </c>
      <c r="H1998" s="151">
        <v>41760</v>
      </c>
      <c r="I1998" s="87">
        <v>0</v>
      </c>
      <c r="J1998" s="87" t="s">
        <v>604</v>
      </c>
      <c r="K1998" s="87" t="s">
        <v>3698</v>
      </c>
      <c r="L1998" s="87" t="s">
        <v>3954</v>
      </c>
      <c r="M1998" s="56" t="s">
        <v>3700</v>
      </c>
      <c r="N1998" s="87" t="s">
        <v>68</v>
      </c>
      <c r="O1998" s="56" t="s">
        <v>2492</v>
      </c>
      <c r="P1998" s="87">
        <v>2013</v>
      </c>
      <c r="Q1998" s="87">
        <v>3536014005</v>
      </c>
      <c r="R1998" s="87" t="s">
        <v>3680</v>
      </c>
    </row>
    <row r="1999" spans="1:18">
      <c r="A1999" s="87" t="s">
        <v>5761</v>
      </c>
      <c r="B1999" s="87" t="s">
        <v>741</v>
      </c>
      <c r="C1999" s="87" t="s">
        <v>602</v>
      </c>
      <c r="D1999" s="150">
        <v>4560</v>
      </c>
      <c r="E1999" s="150">
        <v>-2986.61</v>
      </c>
      <c r="F1999" s="150">
        <v>1573.39</v>
      </c>
      <c r="G1999" s="150">
        <v>-22.48</v>
      </c>
      <c r="H1999" s="151">
        <v>41760</v>
      </c>
      <c r="I1999" s="87">
        <v>0</v>
      </c>
      <c r="J1999" s="87" t="s">
        <v>604</v>
      </c>
      <c r="K1999" s="87" t="s">
        <v>3698</v>
      </c>
      <c r="L1999" s="87" t="s">
        <v>3954</v>
      </c>
      <c r="M1999" s="56" t="s">
        <v>3700</v>
      </c>
      <c r="N1999" s="87" t="s">
        <v>68</v>
      </c>
      <c r="O1999" s="56" t="s">
        <v>2492</v>
      </c>
      <c r="P1999" s="87">
        <v>2013</v>
      </c>
      <c r="Q1999" s="87">
        <v>3236014005</v>
      </c>
      <c r="R1999" s="87" t="s">
        <v>3680</v>
      </c>
    </row>
    <row r="2000" spans="1:18">
      <c r="A2000" s="87" t="s">
        <v>5762</v>
      </c>
      <c r="B2000" s="87" t="s">
        <v>741</v>
      </c>
      <c r="C2000" s="87" t="s">
        <v>602</v>
      </c>
      <c r="D2000" s="150">
        <v>4560</v>
      </c>
      <c r="E2000" s="150">
        <v>-2986.61</v>
      </c>
      <c r="F2000" s="150">
        <v>1573.39</v>
      </c>
      <c r="G2000" s="150">
        <v>-22.48</v>
      </c>
      <c r="H2000" s="151">
        <v>41760</v>
      </c>
      <c r="I2000" s="87">
        <v>0</v>
      </c>
      <c r="J2000" s="87" t="s">
        <v>604</v>
      </c>
      <c r="K2000" s="87" t="s">
        <v>3698</v>
      </c>
      <c r="L2000" s="87" t="s">
        <v>3954</v>
      </c>
      <c r="M2000" s="56" t="s">
        <v>3700</v>
      </c>
      <c r="N2000" s="87" t="s">
        <v>68</v>
      </c>
      <c r="O2000" s="56" t="s">
        <v>2492</v>
      </c>
      <c r="P2000" s="87">
        <v>2013</v>
      </c>
      <c r="Q2000" s="87">
        <v>3536014005</v>
      </c>
      <c r="R2000" s="87" t="s">
        <v>3680</v>
      </c>
    </row>
    <row r="2001" spans="1:18">
      <c r="A2001" s="87" t="s">
        <v>5763</v>
      </c>
      <c r="B2001" s="87" t="s">
        <v>741</v>
      </c>
      <c r="C2001" s="87" t="s">
        <v>602</v>
      </c>
      <c r="D2001" s="150">
        <v>4560</v>
      </c>
      <c r="E2001" s="150">
        <v>-2986.61</v>
      </c>
      <c r="F2001" s="150">
        <v>1573.39</v>
      </c>
      <c r="G2001" s="150">
        <v>-22.48</v>
      </c>
      <c r="H2001" s="151">
        <v>41760</v>
      </c>
      <c r="I2001" s="87">
        <v>0</v>
      </c>
      <c r="J2001" s="87" t="s">
        <v>604</v>
      </c>
      <c r="K2001" s="87" t="s">
        <v>3698</v>
      </c>
      <c r="L2001" s="87" t="s">
        <v>3954</v>
      </c>
      <c r="M2001" s="56" t="s">
        <v>3700</v>
      </c>
      <c r="N2001" s="87" t="s">
        <v>68</v>
      </c>
      <c r="O2001" s="56" t="s">
        <v>2492</v>
      </c>
      <c r="P2001" s="87">
        <v>2013</v>
      </c>
      <c r="Q2001" s="87">
        <v>3536014005</v>
      </c>
      <c r="R2001" s="87" t="s">
        <v>3680</v>
      </c>
    </row>
    <row r="2002" spans="1:18">
      <c r="A2002" s="87" t="s">
        <v>5764</v>
      </c>
      <c r="B2002" s="87" t="s">
        <v>741</v>
      </c>
      <c r="C2002" s="87" t="s">
        <v>696</v>
      </c>
      <c r="D2002" s="150">
        <v>2880</v>
      </c>
      <c r="E2002" s="150">
        <v>-1897.71</v>
      </c>
      <c r="F2002" s="150">
        <v>982.29</v>
      </c>
      <c r="G2002" s="150">
        <v>-14.03</v>
      </c>
      <c r="H2002" s="151">
        <v>41760</v>
      </c>
      <c r="I2002" s="87">
        <v>0</v>
      </c>
      <c r="J2002" s="87" t="s">
        <v>604</v>
      </c>
      <c r="K2002" s="87" t="s">
        <v>3698</v>
      </c>
      <c r="L2002" s="87" t="s">
        <v>3954</v>
      </c>
      <c r="M2002" s="56" t="s">
        <v>3700</v>
      </c>
      <c r="N2002" s="87" t="s">
        <v>68</v>
      </c>
      <c r="O2002" s="56" t="s">
        <v>2492</v>
      </c>
      <c r="P2002" s="87">
        <v>2013</v>
      </c>
      <c r="Q2002" s="87">
        <v>3536014005</v>
      </c>
      <c r="R2002" s="87" t="s">
        <v>3680</v>
      </c>
    </row>
    <row r="2003" spans="1:18">
      <c r="A2003" s="87" t="s">
        <v>5765</v>
      </c>
      <c r="B2003" s="87" t="s">
        <v>741</v>
      </c>
      <c r="C2003" s="87" t="s">
        <v>696</v>
      </c>
      <c r="D2003" s="150">
        <v>2880</v>
      </c>
      <c r="E2003" s="150">
        <v>-1897.71</v>
      </c>
      <c r="F2003" s="150">
        <v>982.29</v>
      </c>
      <c r="G2003" s="150">
        <v>-14.03</v>
      </c>
      <c r="H2003" s="151">
        <v>41760</v>
      </c>
      <c r="I2003" s="87">
        <v>0</v>
      </c>
      <c r="J2003" s="87" t="s">
        <v>604</v>
      </c>
      <c r="K2003" s="87" t="s">
        <v>3698</v>
      </c>
      <c r="L2003" s="87" t="s">
        <v>3954</v>
      </c>
      <c r="M2003" s="56" t="s">
        <v>3700</v>
      </c>
      <c r="N2003" s="87" t="s">
        <v>68</v>
      </c>
      <c r="O2003" s="56" t="s">
        <v>2492</v>
      </c>
      <c r="P2003" s="87">
        <v>2013</v>
      </c>
      <c r="Q2003" s="87">
        <v>3536014005</v>
      </c>
      <c r="R2003" s="87" t="s">
        <v>3680</v>
      </c>
    </row>
    <row r="2004" spans="1:18">
      <c r="A2004" s="87" t="s">
        <v>5766</v>
      </c>
      <c r="B2004" s="87" t="s">
        <v>741</v>
      </c>
      <c r="C2004" s="87" t="s">
        <v>696</v>
      </c>
      <c r="D2004" s="150">
        <v>2880</v>
      </c>
      <c r="E2004" s="150">
        <v>-1897.71</v>
      </c>
      <c r="F2004" s="150">
        <v>982.29</v>
      </c>
      <c r="G2004" s="150">
        <v>-14.03</v>
      </c>
      <c r="H2004" s="151">
        <v>41760</v>
      </c>
      <c r="I2004" s="87">
        <v>0</v>
      </c>
      <c r="J2004" s="87" t="s">
        <v>604</v>
      </c>
      <c r="K2004" s="87" t="s">
        <v>3698</v>
      </c>
      <c r="L2004" s="87" t="s">
        <v>3954</v>
      </c>
      <c r="M2004" s="56" t="s">
        <v>3700</v>
      </c>
      <c r="N2004" s="87" t="s">
        <v>68</v>
      </c>
      <c r="O2004" s="56" t="s">
        <v>2492</v>
      </c>
      <c r="P2004" s="87">
        <v>2013</v>
      </c>
      <c r="Q2004" s="87">
        <v>3536014005</v>
      </c>
      <c r="R2004" s="87" t="s">
        <v>3680</v>
      </c>
    </row>
    <row r="2005" spans="1:18">
      <c r="A2005" s="87" t="s">
        <v>5767</v>
      </c>
      <c r="B2005" s="87" t="s">
        <v>741</v>
      </c>
      <c r="C2005" s="87" t="s">
        <v>696</v>
      </c>
      <c r="D2005" s="150">
        <v>2880</v>
      </c>
      <c r="E2005" s="150">
        <v>-1897.71</v>
      </c>
      <c r="F2005" s="150">
        <v>982.29</v>
      </c>
      <c r="G2005" s="150">
        <v>-14.03</v>
      </c>
      <c r="H2005" s="151">
        <v>41760</v>
      </c>
      <c r="I2005" s="87">
        <v>0</v>
      </c>
      <c r="J2005" s="87" t="s">
        <v>604</v>
      </c>
      <c r="K2005" s="87" t="s">
        <v>3698</v>
      </c>
      <c r="L2005" s="87" t="s">
        <v>3954</v>
      </c>
      <c r="M2005" s="56" t="s">
        <v>3700</v>
      </c>
      <c r="N2005" s="87" t="s">
        <v>68</v>
      </c>
      <c r="O2005" s="56" t="s">
        <v>2492</v>
      </c>
      <c r="P2005" s="87">
        <v>2013</v>
      </c>
      <c r="Q2005" s="87">
        <v>3536014005</v>
      </c>
      <c r="R2005" s="87" t="s">
        <v>3680</v>
      </c>
    </row>
    <row r="2006" spans="1:18">
      <c r="A2006" s="87" t="s">
        <v>5768</v>
      </c>
      <c r="B2006" s="87" t="s">
        <v>741</v>
      </c>
      <c r="C2006" s="87" t="s">
        <v>696</v>
      </c>
      <c r="D2006" s="150">
        <v>2880</v>
      </c>
      <c r="E2006" s="150">
        <v>-1897.71</v>
      </c>
      <c r="F2006" s="150">
        <v>982.29</v>
      </c>
      <c r="G2006" s="150">
        <v>-14.03</v>
      </c>
      <c r="H2006" s="151">
        <v>41760</v>
      </c>
      <c r="I2006" s="87">
        <v>0</v>
      </c>
      <c r="J2006" s="87" t="s">
        <v>604</v>
      </c>
      <c r="K2006" s="87" t="s">
        <v>3698</v>
      </c>
      <c r="L2006" s="87" t="s">
        <v>3954</v>
      </c>
      <c r="M2006" s="56" t="s">
        <v>3700</v>
      </c>
      <c r="N2006" s="87" t="s">
        <v>68</v>
      </c>
      <c r="O2006" s="56" t="s">
        <v>2492</v>
      </c>
      <c r="P2006" s="87">
        <v>2013</v>
      </c>
      <c r="Q2006" s="87">
        <v>3536014005</v>
      </c>
      <c r="R2006" s="87" t="s">
        <v>3680</v>
      </c>
    </row>
    <row r="2007" spans="1:18">
      <c r="A2007" s="87" t="s">
        <v>5769</v>
      </c>
      <c r="B2007" s="87" t="s">
        <v>5770</v>
      </c>
      <c r="C2007" s="87" t="s">
        <v>5771</v>
      </c>
      <c r="D2007" s="150">
        <v>19200</v>
      </c>
      <c r="E2007" s="150">
        <v>-12525.76</v>
      </c>
      <c r="F2007" s="150">
        <v>6674.24</v>
      </c>
      <c r="G2007" s="150">
        <v>-95.35</v>
      </c>
      <c r="H2007" s="151">
        <v>41760</v>
      </c>
      <c r="I2007" s="87">
        <v>0</v>
      </c>
      <c r="J2007" s="87" t="s">
        <v>1128</v>
      </c>
      <c r="K2007" s="87" t="s">
        <v>3698</v>
      </c>
      <c r="L2007" s="87" t="s">
        <v>4478</v>
      </c>
      <c r="M2007" s="56" t="s">
        <v>3700</v>
      </c>
      <c r="N2007" s="87" t="s">
        <v>75</v>
      </c>
      <c r="O2007" s="56" t="s">
        <v>5772</v>
      </c>
      <c r="P2007" s="87">
        <v>2013</v>
      </c>
      <c r="Q2007" s="87">
        <v>3236014005</v>
      </c>
      <c r="R2007" s="87" t="s">
        <v>4359</v>
      </c>
    </row>
    <row r="2008" spans="1:18">
      <c r="A2008" s="87" t="s">
        <v>5773</v>
      </c>
      <c r="B2008" s="87" t="s">
        <v>5770</v>
      </c>
      <c r="C2008" s="87" t="s">
        <v>5771</v>
      </c>
      <c r="D2008" s="150">
        <v>19200</v>
      </c>
      <c r="E2008" s="150">
        <v>-12525.76</v>
      </c>
      <c r="F2008" s="150">
        <v>6674.24</v>
      </c>
      <c r="G2008" s="150">
        <v>-95.35</v>
      </c>
      <c r="H2008" s="151">
        <v>41760</v>
      </c>
      <c r="I2008" s="87">
        <v>0</v>
      </c>
      <c r="J2008" s="87" t="s">
        <v>1128</v>
      </c>
      <c r="K2008" s="87" t="s">
        <v>3698</v>
      </c>
      <c r="L2008" s="87" t="s">
        <v>4478</v>
      </c>
      <c r="M2008" s="56" t="s">
        <v>3700</v>
      </c>
      <c r="N2008" s="87" t="s">
        <v>75</v>
      </c>
      <c r="O2008" s="56" t="s">
        <v>5772</v>
      </c>
      <c r="P2008" s="87">
        <v>2013</v>
      </c>
      <c r="Q2008" s="87">
        <v>3236014005</v>
      </c>
      <c r="R2008" s="87" t="s">
        <v>4359</v>
      </c>
    </row>
    <row r="2009" spans="1:18">
      <c r="A2009" s="87" t="s">
        <v>5774</v>
      </c>
      <c r="B2009" s="87" t="s">
        <v>5770</v>
      </c>
      <c r="C2009" s="87" t="s">
        <v>5771</v>
      </c>
      <c r="D2009" s="150">
        <v>19200</v>
      </c>
      <c r="E2009" s="150">
        <v>-12525.76</v>
      </c>
      <c r="F2009" s="150">
        <v>6674.24</v>
      </c>
      <c r="G2009" s="150">
        <v>-95.35</v>
      </c>
      <c r="H2009" s="151">
        <v>41760</v>
      </c>
      <c r="I2009" s="87">
        <v>0</v>
      </c>
      <c r="J2009" s="87" t="s">
        <v>944</v>
      </c>
      <c r="K2009" s="87" t="s">
        <v>3698</v>
      </c>
      <c r="L2009" s="87" t="s">
        <v>3962</v>
      </c>
      <c r="M2009" s="56" t="s">
        <v>3700</v>
      </c>
      <c r="N2009" s="87" t="s">
        <v>27</v>
      </c>
      <c r="O2009" s="56" t="s">
        <v>5772</v>
      </c>
      <c r="P2009" s="87">
        <v>2013</v>
      </c>
      <c r="Q2009" s="87">
        <v>3236014005</v>
      </c>
      <c r="R2009" s="87" t="s">
        <v>4359</v>
      </c>
    </row>
    <row r="2010" spans="1:18">
      <c r="A2010" s="87" t="s">
        <v>5775</v>
      </c>
      <c r="B2010" s="87" t="s">
        <v>5776</v>
      </c>
      <c r="C2010" s="87" t="s">
        <v>5777</v>
      </c>
      <c r="D2010" s="150">
        <v>14400</v>
      </c>
      <c r="E2010" s="150">
        <v>-9409.2999999999993</v>
      </c>
      <c r="F2010" s="150">
        <v>4990.7</v>
      </c>
      <c r="G2010" s="150">
        <v>-71.3</v>
      </c>
      <c r="H2010" s="151">
        <v>41760</v>
      </c>
      <c r="I2010" s="87">
        <v>0</v>
      </c>
      <c r="J2010" s="87" t="s">
        <v>944</v>
      </c>
      <c r="K2010" s="87" t="s">
        <v>3698</v>
      </c>
      <c r="L2010" s="87" t="s">
        <v>3962</v>
      </c>
      <c r="M2010" s="56" t="s">
        <v>3700</v>
      </c>
      <c r="N2010" s="87" t="s">
        <v>27</v>
      </c>
      <c r="O2010" s="56" t="s">
        <v>5772</v>
      </c>
      <c r="P2010" s="87">
        <v>2013</v>
      </c>
      <c r="Q2010" s="87">
        <v>3236014005</v>
      </c>
      <c r="R2010" s="87" t="s">
        <v>4359</v>
      </c>
    </row>
    <row r="2011" spans="1:18">
      <c r="A2011" s="87" t="s">
        <v>5778</v>
      </c>
      <c r="B2011" s="87" t="s">
        <v>5776</v>
      </c>
      <c r="C2011" s="87" t="s">
        <v>5777</v>
      </c>
      <c r="D2011" s="150">
        <v>14400</v>
      </c>
      <c r="E2011" s="150">
        <v>-9409.2999999999993</v>
      </c>
      <c r="F2011" s="150">
        <v>4990.7</v>
      </c>
      <c r="G2011" s="150">
        <v>-71.3</v>
      </c>
      <c r="H2011" s="151">
        <v>41760</v>
      </c>
      <c r="I2011" s="87">
        <v>0</v>
      </c>
      <c r="J2011" s="87" t="s">
        <v>1128</v>
      </c>
      <c r="K2011" s="87" t="s">
        <v>3698</v>
      </c>
      <c r="L2011" s="87" t="s">
        <v>4478</v>
      </c>
      <c r="M2011" s="56" t="s">
        <v>3700</v>
      </c>
      <c r="N2011" s="87" t="s">
        <v>75</v>
      </c>
      <c r="O2011" s="56" t="s">
        <v>5772</v>
      </c>
      <c r="P2011" s="87">
        <v>2013</v>
      </c>
      <c r="Q2011" s="87">
        <v>3236014005</v>
      </c>
      <c r="R2011" s="87" t="s">
        <v>4359</v>
      </c>
    </row>
    <row r="2012" spans="1:18">
      <c r="A2012" s="87" t="s">
        <v>5779</v>
      </c>
      <c r="B2012" s="87" t="s">
        <v>5776</v>
      </c>
      <c r="C2012" s="87" t="s">
        <v>5777</v>
      </c>
      <c r="D2012" s="150">
        <v>14400</v>
      </c>
      <c r="E2012" s="150">
        <v>-9409.2999999999993</v>
      </c>
      <c r="F2012" s="150">
        <v>4990.7</v>
      </c>
      <c r="G2012" s="150">
        <v>-71.3</v>
      </c>
      <c r="H2012" s="151">
        <v>41760</v>
      </c>
      <c r="I2012" s="87">
        <v>0</v>
      </c>
      <c r="J2012" s="87" t="s">
        <v>1128</v>
      </c>
      <c r="K2012" s="87" t="s">
        <v>3698</v>
      </c>
      <c r="L2012" s="87" t="s">
        <v>4478</v>
      </c>
      <c r="M2012" s="56" t="s">
        <v>3700</v>
      </c>
      <c r="N2012" s="87" t="s">
        <v>75</v>
      </c>
      <c r="O2012" s="56" t="s">
        <v>5772</v>
      </c>
      <c r="P2012" s="87">
        <v>2013</v>
      </c>
      <c r="Q2012" s="87">
        <v>3236014005</v>
      </c>
      <c r="R2012" s="87" t="s">
        <v>4359</v>
      </c>
    </row>
    <row r="2013" spans="1:18">
      <c r="A2013" s="87" t="s">
        <v>5780</v>
      </c>
      <c r="B2013" s="87" t="s">
        <v>5776</v>
      </c>
      <c r="C2013" s="87" t="s">
        <v>5781</v>
      </c>
      <c r="D2013" s="150">
        <v>14400</v>
      </c>
      <c r="E2013" s="150">
        <v>-9409.2999999999993</v>
      </c>
      <c r="F2013" s="150">
        <v>4990.7</v>
      </c>
      <c r="G2013" s="150">
        <v>-71.3</v>
      </c>
      <c r="H2013" s="151">
        <v>41760</v>
      </c>
      <c r="I2013" s="87">
        <v>0</v>
      </c>
      <c r="J2013" s="87" t="s">
        <v>1128</v>
      </c>
      <c r="K2013" s="87" t="s">
        <v>3698</v>
      </c>
      <c r="L2013" s="87" t="s">
        <v>4478</v>
      </c>
      <c r="M2013" s="56" t="s">
        <v>3700</v>
      </c>
      <c r="N2013" s="87" t="s">
        <v>75</v>
      </c>
      <c r="O2013" s="56" t="s">
        <v>5782</v>
      </c>
      <c r="P2013" s="87">
        <v>2013</v>
      </c>
      <c r="Q2013" s="87">
        <v>3236014005</v>
      </c>
      <c r="R2013" s="87" t="s">
        <v>4359</v>
      </c>
    </row>
    <row r="2014" spans="1:18">
      <c r="A2014" s="87" t="s">
        <v>5783</v>
      </c>
      <c r="B2014" s="87" t="s">
        <v>5776</v>
      </c>
      <c r="C2014" s="87" t="s">
        <v>5781</v>
      </c>
      <c r="D2014" s="150">
        <v>14400</v>
      </c>
      <c r="E2014" s="150">
        <v>-9409.2999999999993</v>
      </c>
      <c r="F2014" s="150">
        <v>4990.7</v>
      </c>
      <c r="G2014" s="150">
        <v>-71.3</v>
      </c>
      <c r="H2014" s="151">
        <v>41760</v>
      </c>
      <c r="I2014" s="87">
        <v>0</v>
      </c>
      <c r="J2014" s="87" t="s">
        <v>944</v>
      </c>
      <c r="K2014" s="87" t="s">
        <v>3698</v>
      </c>
      <c r="L2014" s="87" t="s">
        <v>3962</v>
      </c>
      <c r="M2014" s="56" t="s">
        <v>3700</v>
      </c>
      <c r="N2014" s="87" t="s">
        <v>27</v>
      </c>
      <c r="O2014" s="56" t="s">
        <v>5772</v>
      </c>
      <c r="P2014" s="87">
        <v>2013</v>
      </c>
      <c r="Q2014" s="87">
        <v>3236014005</v>
      </c>
      <c r="R2014" s="87" t="s">
        <v>4359</v>
      </c>
    </row>
    <row r="2015" spans="1:18">
      <c r="A2015" s="87" t="s">
        <v>5784</v>
      </c>
      <c r="B2015" s="87" t="s">
        <v>5776</v>
      </c>
      <c r="C2015" s="87" t="s">
        <v>5777</v>
      </c>
      <c r="D2015" s="150">
        <v>14400</v>
      </c>
      <c r="E2015" s="150">
        <v>-9409.2999999999993</v>
      </c>
      <c r="F2015" s="150">
        <v>4990.7</v>
      </c>
      <c r="G2015" s="150">
        <v>-71.3</v>
      </c>
      <c r="H2015" s="151">
        <v>41760</v>
      </c>
      <c r="I2015" s="87">
        <v>0</v>
      </c>
      <c r="J2015" s="87" t="s">
        <v>944</v>
      </c>
      <c r="K2015" s="87" t="s">
        <v>3698</v>
      </c>
      <c r="L2015" s="87" t="s">
        <v>3962</v>
      </c>
      <c r="M2015" s="56" t="s">
        <v>3700</v>
      </c>
      <c r="N2015" s="87" t="s">
        <v>27</v>
      </c>
      <c r="O2015" s="56" t="s">
        <v>5772</v>
      </c>
      <c r="P2015" s="87">
        <v>213</v>
      </c>
      <c r="Q2015" s="87">
        <v>3236014005</v>
      </c>
      <c r="R2015" s="87" t="s">
        <v>4359</v>
      </c>
    </row>
    <row r="2016" spans="1:18">
      <c r="A2016" s="87" t="s">
        <v>5785</v>
      </c>
      <c r="B2016" s="87" t="s">
        <v>5776</v>
      </c>
      <c r="C2016" s="87" t="s">
        <v>5786</v>
      </c>
      <c r="D2016" s="150">
        <v>14400</v>
      </c>
      <c r="E2016" s="150">
        <v>-9409.2999999999993</v>
      </c>
      <c r="F2016" s="150">
        <v>4990.7</v>
      </c>
      <c r="G2016" s="150">
        <v>-71.3</v>
      </c>
      <c r="H2016" s="151">
        <v>41760</v>
      </c>
      <c r="I2016" s="87">
        <v>0</v>
      </c>
      <c r="J2016" s="87" t="s">
        <v>328</v>
      </c>
      <c r="K2016" s="87" t="s">
        <v>5787</v>
      </c>
      <c r="L2016" s="87" t="s">
        <v>4141</v>
      </c>
      <c r="M2016" s="56" t="s">
        <v>3700</v>
      </c>
      <c r="N2016" s="87" t="s">
        <v>35</v>
      </c>
      <c r="O2016" s="56" t="s">
        <v>5782</v>
      </c>
      <c r="P2016" s="87">
        <v>2013</v>
      </c>
      <c r="Q2016" s="87">
        <v>3236014005</v>
      </c>
      <c r="R2016" s="87" t="s">
        <v>4359</v>
      </c>
    </row>
    <row r="2017" spans="1:18">
      <c r="A2017" s="87" t="s">
        <v>5788</v>
      </c>
      <c r="B2017" s="87" t="s">
        <v>5776</v>
      </c>
      <c r="C2017" s="87" t="s">
        <v>5786</v>
      </c>
      <c r="D2017" s="150">
        <v>14400</v>
      </c>
      <c r="E2017" s="150">
        <v>-9409.2999999999993</v>
      </c>
      <c r="F2017" s="150">
        <v>4990.7</v>
      </c>
      <c r="G2017" s="150">
        <v>-71.3</v>
      </c>
      <c r="H2017" s="151">
        <v>41760</v>
      </c>
      <c r="I2017" s="87">
        <v>0</v>
      </c>
      <c r="J2017" s="87" t="s">
        <v>328</v>
      </c>
      <c r="K2017" s="87" t="s">
        <v>5787</v>
      </c>
      <c r="L2017" s="87" t="s">
        <v>4141</v>
      </c>
      <c r="M2017" s="56" t="s">
        <v>3700</v>
      </c>
      <c r="N2017" s="87" t="s">
        <v>35</v>
      </c>
      <c r="O2017" s="56" t="s">
        <v>5782</v>
      </c>
      <c r="P2017" s="87">
        <v>2013</v>
      </c>
      <c r="Q2017" s="87">
        <v>3236014005</v>
      </c>
      <c r="R2017" s="87" t="s">
        <v>4359</v>
      </c>
    </row>
    <row r="2018" spans="1:18">
      <c r="A2018" s="87" t="s">
        <v>5789</v>
      </c>
      <c r="B2018" s="87" t="s">
        <v>5776</v>
      </c>
      <c r="C2018" s="87" t="s">
        <v>5786</v>
      </c>
      <c r="D2018" s="150">
        <v>14400</v>
      </c>
      <c r="E2018" s="150">
        <v>-9409.2999999999993</v>
      </c>
      <c r="F2018" s="150">
        <v>4990.7</v>
      </c>
      <c r="G2018" s="150">
        <v>-71.3</v>
      </c>
      <c r="H2018" s="151">
        <v>41760</v>
      </c>
      <c r="I2018" s="87">
        <v>0</v>
      </c>
      <c r="J2018" s="87" t="s">
        <v>328</v>
      </c>
      <c r="K2018" s="87" t="s">
        <v>5787</v>
      </c>
      <c r="L2018" s="87" t="s">
        <v>4141</v>
      </c>
      <c r="M2018" s="56" t="s">
        <v>3700</v>
      </c>
      <c r="N2018" s="87" t="s">
        <v>35</v>
      </c>
      <c r="O2018" s="56" t="s">
        <v>5782</v>
      </c>
      <c r="P2018" s="87">
        <v>2013</v>
      </c>
      <c r="Q2018" s="87">
        <v>3236014005</v>
      </c>
      <c r="R2018" s="87" t="s">
        <v>4359</v>
      </c>
    </row>
    <row r="2019" spans="1:18">
      <c r="A2019" s="87" t="s">
        <v>5790</v>
      </c>
      <c r="B2019" s="87" t="s">
        <v>5776</v>
      </c>
      <c r="C2019" s="87" t="s">
        <v>5786</v>
      </c>
      <c r="D2019" s="150">
        <v>14400</v>
      </c>
      <c r="E2019" s="150">
        <v>-9409.2999999999993</v>
      </c>
      <c r="F2019" s="150">
        <v>4990.7</v>
      </c>
      <c r="G2019" s="150">
        <v>-71.3</v>
      </c>
      <c r="H2019" s="151">
        <v>41760</v>
      </c>
      <c r="I2019" s="87">
        <v>0</v>
      </c>
      <c r="J2019" s="87" t="s">
        <v>328</v>
      </c>
      <c r="K2019" s="87" t="s">
        <v>5787</v>
      </c>
      <c r="L2019" s="87" t="s">
        <v>4141</v>
      </c>
      <c r="M2019" s="56" t="s">
        <v>3700</v>
      </c>
      <c r="N2019" s="87" t="s">
        <v>35</v>
      </c>
      <c r="O2019" s="56" t="s">
        <v>5782</v>
      </c>
      <c r="P2019" s="87">
        <v>2013</v>
      </c>
      <c r="Q2019" s="87">
        <v>3236014005</v>
      </c>
      <c r="R2019" s="87" t="s">
        <v>4359</v>
      </c>
    </row>
    <row r="2020" spans="1:18">
      <c r="A2020" s="87" t="s">
        <v>5791</v>
      </c>
      <c r="B2020" s="87" t="s">
        <v>5776</v>
      </c>
      <c r="C2020" s="87" t="s">
        <v>5786</v>
      </c>
      <c r="D2020" s="150">
        <v>14400</v>
      </c>
      <c r="E2020" s="150">
        <v>-9409.2999999999993</v>
      </c>
      <c r="F2020" s="150">
        <v>4990.7</v>
      </c>
      <c r="G2020" s="150">
        <v>-71.3</v>
      </c>
      <c r="H2020" s="151">
        <v>41760</v>
      </c>
      <c r="I2020" s="87">
        <v>0</v>
      </c>
      <c r="J2020" s="87" t="s">
        <v>328</v>
      </c>
      <c r="K2020" s="87" t="s">
        <v>5787</v>
      </c>
      <c r="L2020" s="87" t="s">
        <v>4141</v>
      </c>
      <c r="M2020" s="56" t="s">
        <v>3700</v>
      </c>
      <c r="N2020" s="87" t="s">
        <v>35</v>
      </c>
      <c r="O2020" s="56" t="s">
        <v>5782</v>
      </c>
      <c r="P2020" s="87">
        <v>2013</v>
      </c>
      <c r="Q2020" s="87">
        <v>3236014005</v>
      </c>
      <c r="R2020" s="87" t="s">
        <v>4359</v>
      </c>
    </row>
    <row r="2021" spans="1:18">
      <c r="A2021" s="87" t="s">
        <v>5792</v>
      </c>
      <c r="B2021" s="87" t="s">
        <v>5776</v>
      </c>
      <c r="C2021" s="87" t="s">
        <v>5786</v>
      </c>
      <c r="D2021" s="150">
        <v>14400</v>
      </c>
      <c r="E2021" s="150">
        <v>-9409.2999999999993</v>
      </c>
      <c r="F2021" s="150">
        <v>4990.7</v>
      </c>
      <c r="G2021" s="150">
        <v>-71.3</v>
      </c>
      <c r="H2021" s="151">
        <v>41760</v>
      </c>
      <c r="I2021" s="87">
        <v>0</v>
      </c>
      <c r="J2021" s="87" t="s">
        <v>328</v>
      </c>
      <c r="K2021" s="87" t="s">
        <v>5787</v>
      </c>
      <c r="L2021" s="87" t="s">
        <v>4141</v>
      </c>
      <c r="M2021" s="56" t="s">
        <v>3700</v>
      </c>
      <c r="N2021" s="87" t="s">
        <v>35</v>
      </c>
      <c r="O2021" s="56" t="s">
        <v>5782</v>
      </c>
      <c r="P2021" s="87">
        <v>2013</v>
      </c>
      <c r="Q2021" s="87">
        <v>3236014005</v>
      </c>
      <c r="R2021" s="87" t="s">
        <v>4359</v>
      </c>
    </row>
    <row r="2022" spans="1:18">
      <c r="A2022" s="87" t="s">
        <v>5793</v>
      </c>
      <c r="B2022" s="87" t="s">
        <v>5776</v>
      </c>
      <c r="C2022" s="87" t="s">
        <v>5786</v>
      </c>
      <c r="D2022" s="150">
        <v>14400</v>
      </c>
      <c r="E2022" s="150">
        <v>-9409.2999999999993</v>
      </c>
      <c r="F2022" s="150">
        <v>4990.7</v>
      </c>
      <c r="G2022" s="150">
        <v>-71.3</v>
      </c>
      <c r="H2022" s="151">
        <v>41760</v>
      </c>
      <c r="I2022" s="87">
        <v>0</v>
      </c>
      <c r="J2022" s="87" t="s">
        <v>328</v>
      </c>
      <c r="K2022" s="87" t="s">
        <v>5787</v>
      </c>
      <c r="L2022" s="87" t="s">
        <v>4141</v>
      </c>
      <c r="M2022" s="56" t="s">
        <v>3700</v>
      </c>
      <c r="N2022" s="87" t="s">
        <v>35</v>
      </c>
      <c r="O2022" s="56" t="s">
        <v>5782</v>
      </c>
      <c r="P2022" s="87">
        <v>2013</v>
      </c>
      <c r="Q2022" s="87">
        <v>3236014005</v>
      </c>
      <c r="R2022" s="87" t="s">
        <v>4359</v>
      </c>
    </row>
    <row r="2023" spans="1:18">
      <c r="A2023" s="87" t="s">
        <v>5794</v>
      </c>
      <c r="B2023" s="87" t="s">
        <v>5776</v>
      </c>
      <c r="C2023" s="87" t="s">
        <v>5781</v>
      </c>
      <c r="D2023" s="150">
        <v>14400</v>
      </c>
      <c r="E2023" s="150">
        <v>-9409.2999999999993</v>
      </c>
      <c r="F2023" s="150">
        <v>4990.7</v>
      </c>
      <c r="G2023" s="150">
        <v>-71.3</v>
      </c>
      <c r="H2023" s="151">
        <v>41760</v>
      </c>
      <c r="I2023" s="87">
        <v>0</v>
      </c>
      <c r="J2023" s="87" t="s">
        <v>328</v>
      </c>
      <c r="K2023" s="87" t="s">
        <v>5787</v>
      </c>
      <c r="L2023" s="87" t="s">
        <v>4141</v>
      </c>
      <c r="M2023" s="56" t="s">
        <v>3700</v>
      </c>
      <c r="N2023" s="87" t="s">
        <v>35</v>
      </c>
      <c r="O2023" s="56" t="s">
        <v>5782</v>
      </c>
      <c r="P2023" s="87">
        <v>2013</v>
      </c>
      <c r="Q2023" s="87">
        <v>3236014005</v>
      </c>
      <c r="R2023" s="87" t="s">
        <v>4359</v>
      </c>
    </row>
    <row r="2024" spans="1:18">
      <c r="A2024" s="87" t="s">
        <v>5795</v>
      </c>
      <c r="B2024" s="87" t="s">
        <v>5776</v>
      </c>
      <c r="C2024" s="87" t="s">
        <v>5786</v>
      </c>
      <c r="D2024" s="150">
        <v>14400</v>
      </c>
      <c r="E2024" s="150">
        <v>-9409.2999999999993</v>
      </c>
      <c r="F2024" s="150">
        <v>4990.7</v>
      </c>
      <c r="G2024" s="150">
        <v>-71.3</v>
      </c>
      <c r="H2024" s="151">
        <v>41760</v>
      </c>
      <c r="I2024" s="87">
        <v>0</v>
      </c>
      <c r="J2024" s="87" t="s">
        <v>328</v>
      </c>
      <c r="K2024" s="87" t="s">
        <v>3698</v>
      </c>
      <c r="L2024" s="87" t="s">
        <v>4141</v>
      </c>
      <c r="M2024" s="56" t="s">
        <v>3700</v>
      </c>
      <c r="N2024" s="87" t="s">
        <v>35</v>
      </c>
      <c r="O2024" s="56" t="s">
        <v>5782</v>
      </c>
      <c r="P2024" s="87">
        <v>2013</v>
      </c>
      <c r="Q2024" s="87">
        <v>3236014005</v>
      </c>
      <c r="R2024" s="87" t="s">
        <v>4359</v>
      </c>
    </row>
    <row r="2025" spans="1:18">
      <c r="A2025" s="87" t="s">
        <v>5796</v>
      </c>
      <c r="B2025" s="87" t="s">
        <v>5776</v>
      </c>
      <c r="C2025" s="87" t="s">
        <v>5786</v>
      </c>
      <c r="D2025" s="150">
        <v>14400</v>
      </c>
      <c r="E2025" s="150">
        <v>-9409.2999999999993</v>
      </c>
      <c r="F2025" s="150">
        <v>4990.7</v>
      </c>
      <c r="G2025" s="150">
        <v>-71.3</v>
      </c>
      <c r="H2025" s="151">
        <v>41760</v>
      </c>
      <c r="I2025" s="87">
        <v>0</v>
      </c>
      <c r="J2025" s="87" t="s">
        <v>328</v>
      </c>
      <c r="K2025" s="87" t="s">
        <v>3698</v>
      </c>
      <c r="L2025" s="87" t="s">
        <v>4141</v>
      </c>
      <c r="M2025" s="56" t="s">
        <v>3700</v>
      </c>
      <c r="N2025" s="87" t="s">
        <v>35</v>
      </c>
      <c r="O2025" s="56" t="s">
        <v>5782</v>
      </c>
      <c r="P2025" s="87">
        <v>2013</v>
      </c>
      <c r="Q2025" s="87">
        <v>3236014005</v>
      </c>
      <c r="R2025" s="87" t="s">
        <v>4359</v>
      </c>
    </row>
    <row r="2026" spans="1:18">
      <c r="A2026" s="87" t="s">
        <v>5797</v>
      </c>
      <c r="B2026" s="87" t="s">
        <v>5798</v>
      </c>
      <c r="C2026" s="87" t="s">
        <v>5799</v>
      </c>
      <c r="D2026" s="150">
        <v>9000</v>
      </c>
      <c r="E2026" s="150">
        <v>-5888.15</v>
      </c>
      <c r="F2026" s="150">
        <v>3111.85</v>
      </c>
      <c r="G2026" s="150">
        <v>-44.45</v>
      </c>
      <c r="H2026" s="151">
        <v>41760</v>
      </c>
      <c r="I2026" s="87">
        <v>0</v>
      </c>
      <c r="J2026" s="87" t="s">
        <v>1128</v>
      </c>
      <c r="K2026" s="87" t="s">
        <v>3698</v>
      </c>
      <c r="L2026" s="87" t="s">
        <v>4478</v>
      </c>
      <c r="M2026" s="56" t="s">
        <v>3700</v>
      </c>
      <c r="N2026" s="87" t="s">
        <v>75</v>
      </c>
      <c r="O2026" s="56" t="s">
        <v>5772</v>
      </c>
      <c r="P2026" s="87">
        <v>2013</v>
      </c>
      <c r="Q2026" s="87">
        <v>3236014005</v>
      </c>
      <c r="R2026" s="87" t="s">
        <v>4359</v>
      </c>
    </row>
    <row r="2027" spans="1:18">
      <c r="A2027" s="87" t="s">
        <v>5800</v>
      </c>
      <c r="B2027" s="87" t="s">
        <v>5801</v>
      </c>
      <c r="C2027" s="87" t="s">
        <v>5802</v>
      </c>
      <c r="D2027" s="150">
        <v>6000</v>
      </c>
      <c r="E2027" s="150">
        <v>-3925.55</v>
      </c>
      <c r="F2027" s="150">
        <v>2074.4499999999998</v>
      </c>
      <c r="G2027" s="150">
        <v>-29.63</v>
      </c>
      <c r="H2027" s="151">
        <v>41760</v>
      </c>
      <c r="I2027" s="87">
        <v>0</v>
      </c>
      <c r="J2027" s="87" t="s">
        <v>328</v>
      </c>
      <c r="K2027" s="87" t="s">
        <v>3698</v>
      </c>
      <c r="L2027" s="87" t="s">
        <v>3930</v>
      </c>
      <c r="M2027" s="56" t="s">
        <v>3700</v>
      </c>
      <c r="N2027" s="87" t="s">
        <v>35</v>
      </c>
      <c r="O2027" s="56" t="s">
        <v>5782</v>
      </c>
      <c r="P2027" s="87">
        <v>2013</v>
      </c>
      <c r="Q2027" s="87">
        <v>3236014005</v>
      </c>
      <c r="R2027" s="87" t="s">
        <v>4359</v>
      </c>
    </row>
    <row r="2028" spans="1:18">
      <c r="A2028" s="87" t="s">
        <v>5803</v>
      </c>
      <c r="B2028" s="87" t="s">
        <v>5801</v>
      </c>
      <c r="C2028" s="87" t="s">
        <v>5802</v>
      </c>
      <c r="D2028" s="150">
        <v>6000</v>
      </c>
      <c r="E2028" s="150">
        <v>-3925.55</v>
      </c>
      <c r="F2028" s="150">
        <v>2074.4499999999998</v>
      </c>
      <c r="G2028" s="150">
        <v>-29.63</v>
      </c>
      <c r="H2028" s="151">
        <v>41760</v>
      </c>
      <c r="I2028" s="87">
        <v>0</v>
      </c>
      <c r="J2028" s="87" t="s">
        <v>328</v>
      </c>
      <c r="K2028" s="87" t="s">
        <v>3698</v>
      </c>
      <c r="L2028" s="87" t="s">
        <v>3930</v>
      </c>
      <c r="M2028" s="56" t="s">
        <v>3700</v>
      </c>
      <c r="N2028" s="87" t="s">
        <v>35</v>
      </c>
      <c r="O2028" s="56" t="s">
        <v>5782</v>
      </c>
      <c r="P2028" s="87">
        <v>2013</v>
      </c>
      <c r="Q2028" s="87">
        <v>3236014005</v>
      </c>
      <c r="R2028" s="87" t="s">
        <v>4359</v>
      </c>
    </row>
    <row r="2029" spans="1:18">
      <c r="A2029" s="87" t="s">
        <v>5804</v>
      </c>
      <c r="B2029" s="87" t="s">
        <v>5801</v>
      </c>
      <c r="C2029" s="87" t="s">
        <v>5805</v>
      </c>
      <c r="D2029" s="150">
        <v>6000</v>
      </c>
      <c r="E2029" s="150">
        <v>-3925.55</v>
      </c>
      <c r="F2029" s="150">
        <v>2074.4499999999998</v>
      </c>
      <c r="G2029" s="150">
        <v>-29.63</v>
      </c>
      <c r="H2029" s="151">
        <v>41760</v>
      </c>
      <c r="I2029" s="87">
        <v>0</v>
      </c>
      <c r="J2029" s="87" t="s">
        <v>328</v>
      </c>
      <c r="K2029" s="87" t="s">
        <v>3698</v>
      </c>
      <c r="L2029" s="87" t="s">
        <v>3930</v>
      </c>
      <c r="M2029" s="56" t="s">
        <v>3700</v>
      </c>
      <c r="N2029" s="87" t="s">
        <v>35</v>
      </c>
      <c r="O2029" s="56" t="s">
        <v>5782</v>
      </c>
      <c r="P2029" s="87">
        <v>2013</v>
      </c>
      <c r="Q2029" s="87">
        <v>3236014005</v>
      </c>
      <c r="R2029" s="87" t="s">
        <v>4359</v>
      </c>
    </row>
    <row r="2030" spans="1:18">
      <c r="A2030" s="87" t="s">
        <v>5806</v>
      </c>
      <c r="B2030" s="87" t="s">
        <v>5801</v>
      </c>
      <c r="C2030" s="87" t="s">
        <v>5802</v>
      </c>
      <c r="D2030" s="150">
        <v>6000</v>
      </c>
      <c r="E2030" s="150">
        <v>-3925.55</v>
      </c>
      <c r="F2030" s="150">
        <v>2074.4499999999998</v>
      </c>
      <c r="G2030" s="150">
        <v>-29.63</v>
      </c>
      <c r="H2030" s="151">
        <v>41760</v>
      </c>
      <c r="I2030" s="87">
        <v>0</v>
      </c>
      <c r="J2030" s="87" t="s">
        <v>328</v>
      </c>
      <c r="K2030" s="87" t="s">
        <v>3698</v>
      </c>
      <c r="L2030" s="87" t="s">
        <v>3930</v>
      </c>
      <c r="M2030" s="56" t="s">
        <v>3700</v>
      </c>
      <c r="N2030" s="87" t="s">
        <v>35</v>
      </c>
      <c r="O2030" s="56" t="s">
        <v>5782</v>
      </c>
      <c r="P2030" s="87">
        <v>2013</v>
      </c>
      <c r="Q2030" s="87">
        <v>3236014005</v>
      </c>
      <c r="R2030" s="87" t="s">
        <v>4359</v>
      </c>
    </row>
    <row r="2031" spans="1:18">
      <c r="A2031" s="87" t="s">
        <v>5807</v>
      </c>
      <c r="B2031" s="87" t="s">
        <v>5801</v>
      </c>
      <c r="C2031" s="87" t="s">
        <v>5802</v>
      </c>
      <c r="D2031" s="150">
        <v>6000</v>
      </c>
      <c r="E2031" s="150">
        <v>-3925.55</v>
      </c>
      <c r="F2031" s="150">
        <v>2074.4499999999998</v>
      </c>
      <c r="G2031" s="150">
        <v>-29.63</v>
      </c>
      <c r="H2031" s="151">
        <v>41760</v>
      </c>
      <c r="I2031" s="87">
        <v>0</v>
      </c>
      <c r="J2031" s="87" t="s">
        <v>328</v>
      </c>
      <c r="K2031" s="87" t="s">
        <v>3698</v>
      </c>
      <c r="L2031" s="87" t="s">
        <v>3945</v>
      </c>
      <c r="M2031" s="56" t="s">
        <v>3700</v>
      </c>
      <c r="N2031" s="87" t="s">
        <v>35</v>
      </c>
      <c r="O2031" s="56" t="s">
        <v>5782</v>
      </c>
      <c r="P2031" s="87">
        <v>2013</v>
      </c>
      <c r="Q2031" s="87">
        <v>326014005</v>
      </c>
      <c r="R2031" s="87" t="s">
        <v>4359</v>
      </c>
    </row>
    <row r="2032" spans="1:18">
      <c r="A2032" s="87" t="s">
        <v>5808</v>
      </c>
      <c r="B2032" s="87" t="s">
        <v>5801</v>
      </c>
      <c r="C2032" s="87" t="s">
        <v>5802</v>
      </c>
      <c r="D2032" s="150">
        <v>6000</v>
      </c>
      <c r="E2032" s="150">
        <v>-3925.55</v>
      </c>
      <c r="F2032" s="150">
        <v>2074.4499999999998</v>
      </c>
      <c r="G2032" s="150">
        <v>-29.63</v>
      </c>
      <c r="H2032" s="151">
        <v>41760</v>
      </c>
      <c r="I2032" s="87">
        <v>0</v>
      </c>
      <c r="J2032" s="87" t="s">
        <v>328</v>
      </c>
      <c r="K2032" s="87" t="s">
        <v>3698</v>
      </c>
      <c r="L2032" s="87" t="s">
        <v>3945</v>
      </c>
      <c r="M2032" s="56" t="s">
        <v>3700</v>
      </c>
      <c r="N2032" s="87" t="s">
        <v>35</v>
      </c>
      <c r="O2032" s="56" t="s">
        <v>5782</v>
      </c>
      <c r="P2032" s="87">
        <v>2013</v>
      </c>
      <c r="Q2032" s="87">
        <v>3236014005</v>
      </c>
      <c r="R2032" s="87" t="s">
        <v>4359</v>
      </c>
    </row>
    <row r="2033" spans="1:18">
      <c r="A2033" s="87" t="s">
        <v>5809</v>
      </c>
      <c r="B2033" s="87" t="s">
        <v>5801</v>
      </c>
      <c r="C2033" s="87" t="s">
        <v>5802</v>
      </c>
      <c r="D2033" s="150">
        <v>6000</v>
      </c>
      <c r="E2033" s="150">
        <v>-3925.55</v>
      </c>
      <c r="F2033" s="150">
        <v>2074.4499999999998</v>
      </c>
      <c r="G2033" s="150">
        <v>-29.63</v>
      </c>
      <c r="H2033" s="151">
        <v>41760</v>
      </c>
      <c r="I2033" s="87">
        <v>0</v>
      </c>
      <c r="J2033" s="87" t="s">
        <v>328</v>
      </c>
      <c r="K2033" s="87" t="s">
        <v>3698</v>
      </c>
      <c r="L2033" s="87" t="s">
        <v>3945</v>
      </c>
      <c r="M2033" s="56" t="s">
        <v>3700</v>
      </c>
      <c r="N2033" s="87" t="s">
        <v>35</v>
      </c>
      <c r="O2033" s="56" t="s">
        <v>5782</v>
      </c>
      <c r="P2033" s="87">
        <v>2013</v>
      </c>
      <c r="Q2033" s="87">
        <v>3236014005</v>
      </c>
      <c r="R2033" s="87" t="s">
        <v>4359</v>
      </c>
    </row>
    <row r="2034" spans="1:18">
      <c r="A2034" s="87" t="s">
        <v>5810</v>
      </c>
      <c r="B2034" s="87" t="s">
        <v>5801</v>
      </c>
      <c r="C2034" s="87" t="s">
        <v>5802</v>
      </c>
      <c r="D2034" s="150">
        <v>6000</v>
      </c>
      <c r="E2034" s="150">
        <v>-3925.55</v>
      </c>
      <c r="F2034" s="150">
        <v>2074.4499999999998</v>
      </c>
      <c r="G2034" s="150">
        <v>-29.63</v>
      </c>
      <c r="H2034" s="151">
        <v>41760</v>
      </c>
      <c r="I2034" s="87">
        <v>0</v>
      </c>
      <c r="J2034" s="87" t="s">
        <v>328</v>
      </c>
      <c r="K2034" s="87" t="s">
        <v>3698</v>
      </c>
      <c r="L2034" s="87" t="s">
        <v>3945</v>
      </c>
      <c r="M2034" s="56" t="s">
        <v>3700</v>
      </c>
      <c r="N2034" s="87" t="s">
        <v>35</v>
      </c>
      <c r="O2034" s="56" t="s">
        <v>5782</v>
      </c>
      <c r="P2034" s="87">
        <v>2013</v>
      </c>
      <c r="Q2034" s="87">
        <v>3236014005</v>
      </c>
      <c r="R2034" s="87" t="s">
        <v>4359</v>
      </c>
    </row>
    <row r="2035" spans="1:18">
      <c r="A2035" s="87" t="s">
        <v>2621</v>
      </c>
      <c r="B2035" s="87" t="s">
        <v>5811</v>
      </c>
      <c r="C2035" s="87" t="s">
        <v>5812</v>
      </c>
      <c r="D2035" s="150">
        <v>39600</v>
      </c>
      <c r="E2035" s="150">
        <v>-25840.45</v>
      </c>
      <c r="F2035" s="150">
        <v>13759.55</v>
      </c>
      <c r="G2035" s="150">
        <v>-196.56</v>
      </c>
      <c r="H2035" s="151">
        <v>41760</v>
      </c>
      <c r="I2035" s="87">
        <v>0</v>
      </c>
      <c r="J2035" s="87" t="s">
        <v>604</v>
      </c>
      <c r="K2035" s="87" t="s">
        <v>5787</v>
      </c>
      <c r="L2035" s="87" t="s">
        <v>3954</v>
      </c>
      <c r="M2035" s="56" t="s">
        <v>3700</v>
      </c>
      <c r="N2035" s="87" t="s">
        <v>68</v>
      </c>
      <c r="O2035" s="56" t="s">
        <v>5782</v>
      </c>
      <c r="P2035" s="87">
        <v>2013</v>
      </c>
      <c r="Q2035" s="87">
        <v>3236014005</v>
      </c>
      <c r="R2035" s="87" t="s">
        <v>4359</v>
      </c>
    </row>
    <row r="2036" spans="1:18">
      <c r="A2036" s="87" t="s">
        <v>2623</v>
      </c>
      <c r="B2036" s="87" t="s">
        <v>5811</v>
      </c>
      <c r="C2036" s="87" t="s">
        <v>5813</v>
      </c>
      <c r="D2036" s="150">
        <v>39600</v>
      </c>
      <c r="E2036" s="150">
        <v>-25840.45</v>
      </c>
      <c r="F2036" s="150">
        <v>13759.55</v>
      </c>
      <c r="G2036" s="150">
        <v>-196.56</v>
      </c>
      <c r="H2036" s="151">
        <v>41760</v>
      </c>
      <c r="I2036" s="87">
        <v>0</v>
      </c>
      <c r="J2036" s="87" t="s">
        <v>604</v>
      </c>
      <c r="K2036" s="87" t="s">
        <v>5787</v>
      </c>
      <c r="L2036" s="87" t="s">
        <v>3954</v>
      </c>
      <c r="M2036" s="56" t="s">
        <v>3700</v>
      </c>
      <c r="N2036" s="87" t="s">
        <v>68</v>
      </c>
      <c r="O2036" s="56" t="s">
        <v>5782</v>
      </c>
      <c r="P2036" s="87">
        <v>2013</v>
      </c>
      <c r="Q2036" s="87">
        <v>3236014005</v>
      </c>
      <c r="R2036" s="87" t="s">
        <v>4359</v>
      </c>
    </row>
    <row r="2037" spans="1:18">
      <c r="A2037" s="87" t="s">
        <v>2624</v>
      </c>
      <c r="B2037" s="87" t="s">
        <v>5811</v>
      </c>
      <c r="C2037" s="87" t="s">
        <v>5814</v>
      </c>
      <c r="D2037" s="150">
        <v>39600</v>
      </c>
      <c r="E2037" s="150">
        <v>-25840.45</v>
      </c>
      <c r="F2037" s="150">
        <v>13759.55</v>
      </c>
      <c r="G2037" s="150">
        <v>-196.56</v>
      </c>
      <c r="H2037" s="151">
        <v>41760</v>
      </c>
      <c r="I2037" s="87">
        <v>0</v>
      </c>
      <c r="J2037" s="87" t="s">
        <v>604</v>
      </c>
      <c r="K2037" s="87" t="s">
        <v>5787</v>
      </c>
      <c r="L2037" s="87" t="s">
        <v>3954</v>
      </c>
      <c r="M2037" s="56" t="s">
        <v>3700</v>
      </c>
      <c r="N2037" s="87" t="s">
        <v>68</v>
      </c>
      <c r="O2037" s="56" t="s">
        <v>5782</v>
      </c>
      <c r="P2037" s="87">
        <v>2013</v>
      </c>
      <c r="Q2037" s="87">
        <v>3236014005</v>
      </c>
      <c r="R2037" s="87" t="s">
        <v>4359</v>
      </c>
    </row>
    <row r="2038" spans="1:18">
      <c r="A2038" s="87" t="s">
        <v>2625</v>
      </c>
      <c r="B2038" s="87" t="s">
        <v>5811</v>
      </c>
      <c r="C2038" s="87" t="s">
        <v>5815</v>
      </c>
      <c r="D2038" s="150">
        <v>39600</v>
      </c>
      <c r="E2038" s="150">
        <v>-25840.45</v>
      </c>
      <c r="F2038" s="150">
        <v>13759.55</v>
      </c>
      <c r="G2038" s="150">
        <v>-196.56</v>
      </c>
      <c r="H2038" s="151">
        <v>41760</v>
      </c>
      <c r="I2038" s="87">
        <v>0</v>
      </c>
      <c r="J2038" s="87" t="s">
        <v>604</v>
      </c>
      <c r="K2038" s="87" t="s">
        <v>5787</v>
      </c>
      <c r="L2038" s="87" t="s">
        <v>3954</v>
      </c>
      <c r="M2038" s="56" t="s">
        <v>3700</v>
      </c>
      <c r="N2038" s="87" t="s">
        <v>68</v>
      </c>
      <c r="O2038" s="56" t="s">
        <v>5782</v>
      </c>
      <c r="P2038" s="87">
        <v>2013</v>
      </c>
      <c r="Q2038" s="87">
        <v>3236014005</v>
      </c>
      <c r="R2038" s="87" t="s">
        <v>4359</v>
      </c>
    </row>
    <row r="2039" spans="1:18">
      <c r="A2039" s="87" t="s">
        <v>2626</v>
      </c>
      <c r="B2039" s="87" t="s">
        <v>5811</v>
      </c>
      <c r="C2039" s="87" t="s">
        <v>5816</v>
      </c>
      <c r="D2039" s="150">
        <v>39600</v>
      </c>
      <c r="E2039" s="150">
        <v>-25840.45</v>
      </c>
      <c r="F2039" s="150">
        <v>13759.55</v>
      </c>
      <c r="G2039" s="150">
        <v>-196.56</v>
      </c>
      <c r="H2039" s="151">
        <v>41760</v>
      </c>
      <c r="I2039" s="87">
        <v>0</v>
      </c>
      <c r="J2039" s="87" t="s">
        <v>604</v>
      </c>
      <c r="K2039" s="87" t="s">
        <v>5787</v>
      </c>
      <c r="L2039" s="87" t="s">
        <v>3954</v>
      </c>
      <c r="M2039" s="56" t="s">
        <v>3700</v>
      </c>
      <c r="N2039" s="87" t="s">
        <v>68</v>
      </c>
      <c r="O2039" s="56" t="s">
        <v>5782</v>
      </c>
      <c r="P2039" s="87">
        <v>2013</v>
      </c>
      <c r="Q2039" s="87">
        <v>3236014005</v>
      </c>
      <c r="R2039" s="87" t="s">
        <v>4359</v>
      </c>
    </row>
    <row r="2040" spans="1:18">
      <c r="A2040" s="87" t="s">
        <v>2627</v>
      </c>
      <c r="B2040" s="87" t="s">
        <v>5811</v>
      </c>
      <c r="C2040" s="87" t="s">
        <v>5817</v>
      </c>
      <c r="D2040" s="150">
        <v>39600</v>
      </c>
      <c r="E2040" s="150">
        <v>-25840.45</v>
      </c>
      <c r="F2040" s="150">
        <v>13759.55</v>
      </c>
      <c r="G2040" s="150">
        <v>-196.56</v>
      </c>
      <c r="H2040" s="151">
        <v>41760</v>
      </c>
      <c r="I2040" s="87">
        <v>0</v>
      </c>
      <c r="J2040" s="87" t="s">
        <v>604</v>
      </c>
      <c r="K2040" s="87" t="s">
        <v>5787</v>
      </c>
      <c r="L2040" s="87" t="s">
        <v>3954</v>
      </c>
      <c r="M2040" s="56" t="s">
        <v>3700</v>
      </c>
      <c r="N2040" s="87" t="s">
        <v>68</v>
      </c>
      <c r="O2040" s="56" t="s">
        <v>5782</v>
      </c>
      <c r="P2040" s="87">
        <v>2013</v>
      </c>
      <c r="Q2040" s="87">
        <v>3236014005</v>
      </c>
      <c r="R2040" s="87" t="s">
        <v>4359</v>
      </c>
    </row>
    <row r="2041" spans="1:18">
      <c r="A2041" s="87" t="s">
        <v>2628</v>
      </c>
      <c r="B2041" s="87" t="s">
        <v>5811</v>
      </c>
      <c r="C2041" s="87" t="s">
        <v>5818</v>
      </c>
      <c r="D2041" s="150">
        <v>39600</v>
      </c>
      <c r="E2041" s="150">
        <v>-25840.45</v>
      </c>
      <c r="F2041" s="150">
        <v>13759.55</v>
      </c>
      <c r="G2041" s="150">
        <v>-196.56</v>
      </c>
      <c r="H2041" s="151">
        <v>41760</v>
      </c>
      <c r="I2041" s="87">
        <v>0</v>
      </c>
      <c r="J2041" s="87" t="s">
        <v>604</v>
      </c>
      <c r="K2041" s="87" t="s">
        <v>5787</v>
      </c>
      <c r="L2041" s="87" t="s">
        <v>3954</v>
      </c>
      <c r="M2041" s="56" t="s">
        <v>3700</v>
      </c>
      <c r="N2041" s="87" t="s">
        <v>68</v>
      </c>
      <c r="O2041" s="56" t="s">
        <v>5782</v>
      </c>
      <c r="P2041" s="87">
        <v>2013</v>
      </c>
      <c r="Q2041" s="87">
        <v>3236014005</v>
      </c>
      <c r="R2041" s="87" t="s">
        <v>4359</v>
      </c>
    </row>
    <row r="2042" spans="1:18">
      <c r="A2042" s="87" t="s">
        <v>2629</v>
      </c>
      <c r="B2042" s="87" t="s">
        <v>5811</v>
      </c>
      <c r="C2042" s="87" t="s">
        <v>5819</v>
      </c>
      <c r="D2042" s="150">
        <v>39600</v>
      </c>
      <c r="E2042" s="150">
        <v>-25840.45</v>
      </c>
      <c r="F2042" s="150">
        <v>13759.55</v>
      </c>
      <c r="G2042" s="150">
        <v>-196.56</v>
      </c>
      <c r="H2042" s="151">
        <v>41760</v>
      </c>
      <c r="I2042" s="87">
        <v>0</v>
      </c>
      <c r="J2042" s="87" t="s">
        <v>604</v>
      </c>
      <c r="K2042" s="87" t="s">
        <v>5787</v>
      </c>
      <c r="L2042" s="87" t="s">
        <v>3954</v>
      </c>
      <c r="M2042" s="56" t="s">
        <v>3700</v>
      </c>
      <c r="N2042" s="87" t="s">
        <v>68</v>
      </c>
      <c r="O2042" s="56" t="s">
        <v>5782</v>
      </c>
      <c r="P2042" s="87">
        <v>2013</v>
      </c>
      <c r="Q2042" s="87">
        <v>3236014005</v>
      </c>
      <c r="R2042" s="87" t="s">
        <v>4359</v>
      </c>
    </row>
    <row r="2043" spans="1:18">
      <c r="A2043" s="87" t="s">
        <v>2630</v>
      </c>
      <c r="B2043" s="87" t="s">
        <v>5811</v>
      </c>
      <c r="C2043" s="87" t="s">
        <v>5820</v>
      </c>
      <c r="D2043" s="150">
        <v>39600</v>
      </c>
      <c r="E2043" s="150">
        <v>-25840.45</v>
      </c>
      <c r="F2043" s="150">
        <v>13759.55</v>
      </c>
      <c r="G2043" s="150">
        <v>-196.56</v>
      </c>
      <c r="H2043" s="151">
        <v>41760</v>
      </c>
      <c r="I2043" s="87">
        <v>0</v>
      </c>
      <c r="J2043" s="87" t="s">
        <v>604</v>
      </c>
      <c r="K2043" s="87" t="s">
        <v>5787</v>
      </c>
      <c r="L2043" s="87" t="s">
        <v>3954</v>
      </c>
      <c r="M2043" s="56" t="s">
        <v>3700</v>
      </c>
      <c r="N2043" s="87" t="s">
        <v>68</v>
      </c>
      <c r="O2043" s="56" t="s">
        <v>5782</v>
      </c>
      <c r="P2043" s="87">
        <v>2013</v>
      </c>
      <c r="Q2043" s="87">
        <v>3236014005</v>
      </c>
      <c r="R2043" s="87" t="s">
        <v>4359</v>
      </c>
    </row>
    <row r="2044" spans="1:18">
      <c r="A2044" s="87" t="s">
        <v>2631</v>
      </c>
      <c r="B2044" s="87" t="s">
        <v>5811</v>
      </c>
      <c r="C2044" s="87" t="s">
        <v>5821</v>
      </c>
      <c r="D2044" s="150">
        <v>39600</v>
      </c>
      <c r="E2044" s="150">
        <v>-25840.45</v>
      </c>
      <c r="F2044" s="150">
        <v>13759.55</v>
      </c>
      <c r="G2044" s="150">
        <v>-196.56</v>
      </c>
      <c r="H2044" s="151">
        <v>41760</v>
      </c>
      <c r="I2044" s="87">
        <v>0</v>
      </c>
      <c r="J2044" s="87" t="s">
        <v>604</v>
      </c>
      <c r="K2044" s="87" t="s">
        <v>5787</v>
      </c>
      <c r="L2044" s="87" t="s">
        <v>3954</v>
      </c>
      <c r="M2044" s="56" t="s">
        <v>3700</v>
      </c>
      <c r="N2044" s="87" t="s">
        <v>68</v>
      </c>
      <c r="O2044" s="56" t="s">
        <v>5782</v>
      </c>
      <c r="P2044" s="87">
        <v>2013</v>
      </c>
      <c r="Q2044" s="87">
        <v>32360014005</v>
      </c>
      <c r="R2044" s="87" t="s">
        <v>4359</v>
      </c>
    </row>
    <row r="2045" spans="1:18">
      <c r="A2045" s="87" t="s">
        <v>2632</v>
      </c>
      <c r="B2045" s="87" t="s">
        <v>5822</v>
      </c>
      <c r="C2045" s="87" t="s">
        <v>5823</v>
      </c>
      <c r="D2045" s="150">
        <v>39600</v>
      </c>
      <c r="E2045" s="150">
        <v>-25840.45</v>
      </c>
      <c r="F2045" s="150">
        <v>13759.55</v>
      </c>
      <c r="G2045" s="150">
        <v>-196.56</v>
      </c>
      <c r="H2045" s="151">
        <v>41760</v>
      </c>
      <c r="I2045" s="87">
        <v>0</v>
      </c>
      <c r="J2045" s="87" t="s">
        <v>604</v>
      </c>
      <c r="K2045" s="87" t="s">
        <v>5787</v>
      </c>
      <c r="L2045" s="87" t="s">
        <v>3954</v>
      </c>
      <c r="M2045" s="56" t="s">
        <v>3700</v>
      </c>
      <c r="N2045" s="87" t="s">
        <v>68</v>
      </c>
      <c r="O2045" s="56" t="s">
        <v>5782</v>
      </c>
      <c r="P2045" s="87">
        <v>2013</v>
      </c>
      <c r="Q2045" s="87">
        <v>3236014005</v>
      </c>
      <c r="R2045" s="87" t="s">
        <v>4359</v>
      </c>
    </row>
    <row r="2046" spans="1:18">
      <c r="A2046" s="87" t="s">
        <v>2634</v>
      </c>
      <c r="B2046" s="87" t="s">
        <v>5822</v>
      </c>
      <c r="C2046" s="87" t="s">
        <v>5824</v>
      </c>
      <c r="D2046" s="150">
        <v>39600</v>
      </c>
      <c r="E2046" s="150">
        <v>-25840.45</v>
      </c>
      <c r="F2046" s="150">
        <v>13759.55</v>
      </c>
      <c r="G2046" s="150">
        <v>-196.56</v>
      </c>
      <c r="H2046" s="151">
        <v>41760</v>
      </c>
      <c r="I2046" s="87">
        <v>0</v>
      </c>
      <c r="J2046" s="87" t="s">
        <v>604</v>
      </c>
      <c r="K2046" s="87" t="s">
        <v>5787</v>
      </c>
      <c r="L2046" s="87" t="s">
        <v>3954</v>
      </c>
      <c r="M2046" s="56" t="s">
        <v>3700</v>
      </c>
      <c r="N2046" s="87" t="s">
        <v>68</v>
      </c>
      <c r="O2046" s="56" t="s">
        <v>2637</v>
      </c>
      <c r="P2046" s="87">
        <v>2013</v>
      </c>
      <c r="Q2046" s="87">
        <v>3236014005</v>
      </c>
      <c r="R2046" s="87" t="s">
        <v>4359</v>
      </c>
    </row>
    <row r="2047" spans="1:18">
      <c r="A2047" s="87" t="s">
        <v>2635</v>
      </c>
      <c r="B2047" s="87" t="s">
        <v>5825</v>
      </c>
      <c r="C2047" s="87" t="s">
        <v>5826</v>
      </c>
      <c r="D2047" s="150">
        <v>39600</v>
      </c>
      <c r="E2047" s="150">
        <v>-25840.45</v>
      </c>
      <c r="F2047" s="150">
        <v>13759.55</v>
      </c>
      <c r="G2047" s="150">
        <v>-196.56</v>
      </c>
      <c r="H2047" s="151">
        <v>41760</v>
      </c>
      <c r="I2047" s="87">
        <v>0</v>
      </c>
      <c r="J2047" s="87" t="s">
        <v>604</v>
      </c>
      <c r="K2047" s="87" t="s">
        <v>5787</v>
      </c>
      <c r="L2047" s="87" t="s">
        <v>3954</v>
      </c>
      <c r="M2047" s="56" t="s">
        <v>3700</v>
      </c>
      <c r="N2047" s="87" t="s">
        <v>68</v>
      </c>
      <c r="O2047" s="56" t="s">
        <v>2637</v>
      </c>
      <c r="P2047" s="87">
        <v>2013</v>
      </c>
      <c r="Q2047" s="87">
        <v>3236014005</v>
      </c>
      <c r="R2047" s="87" t="s">
        <v>4359</v>
      </c>
    </row>
    <row r="2048" spans="1:18">
      <c r="A2048" s="87" t="s">
        <v>2636</v>
      </c>
      <c r="B2048" s="87" t="s">
        <v>5827</v>
      </c>
      <c r="C2048" s="87" t="s">
        <v>5828</v>
      </c>
      <c r="D2048" s="150">
        <v>39600</v>
      </c>
      <c r="E2048" s="150">
        <v>-25840.45</v>
      </c>
      <c r="F2048" s="150">
        <v>13759.55</v>
      </c>
      <c r="G2048" s="150">
        <v>-196.56</v>
      </c>
      <c r="H2048" s="151">
        <v>41760</v>
      </c>
      <c r="I2048" s="87">
        <v>0</v>
      </c>
      <c r="J2048" s="87" t="s">
        <v>604</v>
      </c>
      <c r="K2048" s="87" t="s">
        <v>5787</v>
      </c>
      <c r="L2048" s="87" t="s">
        <v>3954</v>
      </c>
      <c r="M2048" s="56" t="s">
        <v>3700</v>
      </c>
      <c r="N2048" s="87" t="s">
        <v>68</v>
      </c>
      <c r="O2048" s="56" t="s">
        <v>5772</v>
      </c>
      <c r="P2048" s="87">
        <v>2013</v>
      </c>
      <c r="Q2048" s="87">
        <v>3236014005</v>
      </c>
      <c r="R2048" s="87" t="s">
        <v>4359</v>
      </c>
    </row>
    <row r="2049" spans="1:18">
      <c r="A2049" s="87" t="s">
        <v>2638</v>
      </c>
      <c r="B2049" s="87" t="s">
        <v>5829</v>
      </c>
      <c r="C2049" s="87" t="s">
        <v>5830</v>
      </c>
      <c r="D2049" s="150">
        <v>22798.799999999999</v>
      </c>
      <c r="E2049" s="150">
        <v>-14872.45</v>
      </c>
      <c r="F2049" s="150">
        <v>7926.35</v>
      </c>
      <c r="G2049" s="150">
        <v>-113.23</v>
      </c>
      <c r="H2049" s="151">
        <v>41760</v>
      </c>
      <c r="I2049" s="87">
        <v>0</v>
      </c>
      <c r="J2049" s="87" t="s">
        <v>604</v>
      </c>
      <c r="K2049" s="87" t="s">
        <v>5787</v>
      </c>
      <c r="L2049" s="87" t="s">
        <v>3954</v>
      </c>
      <c r="M2049" s="56" t="s">
        <v>3700</v>
      </c>
      <c r="N2049" s="87" t="s">
        <v>68</v>
      </c>
      <c r="O2049" s="56" t="s">
        <v>5772</v>
      </c>
      <c r="P2049" s="87">
        <v>2013</v>
      </c>
      <c r="Q2049" s="87">
        <v>3236014005</v>
      </c>
      <c r="R2049" s="87" t="s">
        <v>4359</v>
      </c>
    </row>
    <row r="2050" spans="1:18">
      <c r="A2050" s="87" t="s">
        <v>5831</v>
      </c>
      <c r="B2050" s="87" t="s">
        <v>5832</v>
      </c>
      <c r="C2050" s="87" t="s">
        <v>5833</v>
      </c>
      <c r="D2050" s="150">
        <v>22798.799999999999</v>
      </c>
      <c r="E2050" s="150">
        <v>-14872.45</v>
      </c>
      <c r="F2050" s="150">
        <v>7926.35</v>
      </c>
      <c r="G2050" s="150">
        <v>-113.23</v>
      </c>
      <c r="H2050" s="151">
        <v>41760</v>
      </c>
      <c r="I2050" s="87">
        <v>0</v>
      </c>
      <c r="J2050" s="87" t="s">
        <v>328</v>
      </c>
      <c r="K2050" s="87" t="s">
        <v>5787</v>
      </c>
      <c r="L2050" s="87" t="s">
        <v>4141</v>
      </c>
      <c r="M2050" s="56" t="s">
        <v>3700</v>
      </c>
      <c r="N2050" s="87" t="s">
        <v>35</v>
      </c>
      <c r="O2050" s="56" t="s">
        <v>5782</v>
      </c>
      <c r="P2050" s="87">
        <v>2013</v>
      </c>
      <c r="Q2050" s="87">
        <v>3236014005</v>
      </c>
      <c r="R2050" s="87" t="s">
        <v>4359</v>
      </c>
    </row>
    <row r="2051" spans="1:18">
      <c r="A2051" s="87" t="s">
        <v>5834</v>
      </c>
      <c r="B2051" s="87" t="s">
        <v>5835</v>
      </c>
      <c r="C2051" s="87" t="s">
        <v>5836</v>
      </c>
      <c r="D2051" s="150">
        <v>4200</v>
      </c>
      <c r="E2051" s="150">
        <v>-2751.89</v>
      </c>
      <c r="F2051" s="150">
        <v>1448.11</v>
      </c>
      <c r="G2051" s="150">
        <v>-20.69</v>
      </c>
      <c r="H2051" s="151">
        <v>41760</v>
      </c>
      <c r="I2051" s="87">
        <v>0</v>
      </c>
      <c r="J2051" s="87" t="s">
        <v>944</v>
      </c>
      <c r="K2051" s="87" t="s">
        <v>3698</v>
      </c>
      <c r="L2051" s="87" t="s">
        <v>3962</v>
      </c>
      <c r="M2051" s="56" t="s">
        <v>3700</v>
      </c>
      <c r="N2051" s="87" t="s">
        <v>27</v>
      </c>
      <c r="O2051" s="56" t="s">
        <v>5782</v>
      </c>
      <c r="P2051" s="87">
        <v>2013</v>
      </c>
      <c r="Q2051" s="87">
        <v>3236014005</v>
      </c>
      <c r="R2051" s="87" t="s">
        <v>4359</v>
      </c>
    </row>
    <row r="2052" spans="1:18">
      <c r="A2052" s="87" t="s">
        <v>5837</v>
      </c>
      <c r="B2052" s="87" t="s">
        <v>5835</v>
      </c>
      <c r="C2052" s="87" t="s">
        <v>5836</v>
      </c>
      <c r="D2052" s="150">
        <v>4200</v>
      </c>
      <c r="E2052" s="150">
        <v>-2751.89</v>
      </c>
      <c r="F2052" s="150">
        <v>1448.11</v>
      </c>
      <c r="G2052" s="150">
        <v>-20.69</v>
      </c>
      <c r="H2052" s="151">
        <v>41760</v>
      </c>
      <c r="I2052" s="87">
        <v>0</v>
      </c>
      <c r="J2052" s="87" t="s">
        <v>944</v>
      </c>
      <c r="K2052" s="87" t="s">
        <v>3698</v>
      </c>
      <c r="L2052" s="87" t="s">
        <v>3962</v>
      </c>
      <c r="M2052" s="56" t="s">
        <v>3700</v>
      </c>
      <c r="N2052" s="87" t="s">
        <v>27</v>
      </c>
      <c r="O2052" s="56" t="s">
        <v>5782</v>
      </c>
      <c r="P2052" s="87">
        <v>2013</v>
      </c>
      <c r="Q2052" s="87">
        <v>3236014005</v>
      </c>
      <c r="R2052" s="87" t="s">
        <v>4359</v>
      </c>
    </row>
    <row r="2053" spans="1:18">
      <c r="A2053" s="87" t="s">
        <v>5838</v>
      </c>
      <c r="B2053" s="87" t="s">
        <v>5835</v>
      </c>
      <c r="C2053" s="87" t="s">
        <v>5836</v>
      </c>
      <c r="D2053" s="150">
        <v>4200</v>
      </c>
      <c r="E2053" s="150">
        <v>-2751.89</v>
      </c>
      <c r="F2053" s="150">
        <v>1448.11</v>
      </c>
      <c r="G2053" s="150">
        <v>-20.69</v>
      </c>
      <c r="H2053" s="151">
        <v>41760</v>
      </c>
      <c r="I2053" s="87">
        <v>0</v>
      </c>
      <c r="J2053" s="87" t="s">
        <v>944</v>
      </c>
      <c r="K2053" s="87" t="s">
        <v>3698</v>
      </c>
      <c r="L2053" s="87" t="s">
        <v>3962</v>
      </c>
      <c r="M2053" s="56" t="s">
        <v>3700</v>
      </c>
      <c r="N2053" s="87" t="s">
        <v>27</v>
      </c>
      <c r="O2053" s="56" t="s">
        <v>5782</v>
      </c>
      <c r="P2053" s="87">
        <v>2013</v>
      </c>
      <c r="Q2053" s="87">
        <v>3236014005</v>
      </c>
      <c r="R2053" s="87" t="s">
        <v>4359</v>
      </c>
    </row>
    <row r="2054" spans="1:18">
      <c r="A2054" s="87" t="s">
        <v>5839</v>
      </c>
      <c r="B2054" s="87" t="s">
        <v>5835</v>
      </c>
      <c r="C2054" s="87" t="s">
        <v>5840</v>
      </c>
      <c r="D2054" s="150">
        <v>4200</v>
      </c>
      <c r="E2054" s="150">
        <v>-2751.89</v>
      </c>
      <c r="F2054" s="150">
        <v>1448.11</v>
      </c>
      <c r="G2054" s="150">
        <v>-20.69</v>
      </c>
      <c r="H2054" s="151">
        <v>41760</v>
      </c>
      <c r="I2054" s="87">
        <v>0</v>
      </c>
      <c r="J2054" s="87" t="s">
        <v>944</v>
      </c>
      <c r="K2054" s="87" t="s">
        <v>3698</v>
      </c>
      <c r="L2054" s="87" t="s">
        <v>3962</v>
      </c>
      <c r="M2054" s="56" t="s">
        <v>3700</v>
      </c>
      <c r="N2054" s="87" t="s">
        <v>27</v>
      </c>
      <c r="O2054" s="56" t="s">
        <v>5782</v>
      </c>
      <c r="P2054" s="87">
        <v>2013</v>
      </c>
      <c r="Q2054" s="87">
        <v>3236014005</v>
      </c>
      <c r="R2054" s="87" t="s">
        <v>4359</v>
      </c>
    </row>
    <row r="2055" spans="1:18">
      <c r="A2055" s="87" t="s">
        <v>5841</v>
      </c>
      <c r="B2055" s="87" t="s">
        <v>5835</v>
      </c>
      <c r="C2055" s="87" t="s">
        <v>5840</v>
      </c>
      <c r="D2055" s="150">
        <v>4200</v>
      </c>
      <c r="E2055" s="150">
        <v>-2751.89</v>
      </c>
      <c r="F2055" s="150">
        <v>1448.11</v>
      </c>
      <c r="G2055" s="150">
        <v>-20.69</v>
      </c>
      <c r="H2055" s="151">
        <v>41760</v>
      </c>
      <c r="I2055" s="87">
        <v>0</v>
      </c>
      <c r="J2055" s="87" t="s">
        <v>944</v>
      </c>
      <c r="K2055" s="87" t="s">
        <v>3698</v>
      </c>
      <c r="L2055" s="87" t="s">
        <v>3962</v>
      </c>
      <c r="M2055" s="56" t="s">
        <v>3700</v>
      </c>
      <c r="N2055" s="87" t="s">
        <v>27</v>
      </c>
      <c r="O2055" s="56" t="s">
        <v>5772</v>
      </c>
      <c r="P2055" s="87">
        <v>2013</v>
      </c>
      <c r="Q2055" s="87">
        <v>3236014005</v>
      </c>
      <c r="R2055" s="87" t="s">
        <v>4359</v>
      </c>
    </row>
    <row r="2056" spans="1:18">
      <c r="A2056" s="87" t="s">
        <v>5842</v>
      </c>
      <c r="B2056" s="87" t="s">
        <v>5835</v>
      </c>
      <c r="C2056" s="87" t="s">
        <v>5840</v>
      </c>
      <c r="D2056" s="150">
        <v>4200</v>
      </c>
      <c r="E2056" s="150">
        <v>-2751.89</v>
      </c>
      <c r="F2056" s="150">
        <v>1448.11</v>
      </c>
      <c r="G2056" s="150">
        <v>-20.69</v>
      </c>
      <c r="H2056" s="151">
        <v>41760</v>
      </c>
      <c r="I2056" s="87">
        <v>0</v>
      </c>
      <c r="J2056" s="87" t="s">
        <v>944</v>
      </c>
      <c r="K2056" s="87" t="s">
        <v>3698</v>
      </c>
      <c r="L2056" s="87" t="s">
        <v>3962</v>
      </c>
      <c r="M2056" s="56" t="s">
        <v>3700</v>
      </c>
      <c r="N2056" s="87" t="s">
        <v>27</v>
      </c>
      <c r="O2056" s="56" t="s">
        <v>5772</v>
      </c>
      <c r="P2056" s="87">
        <v>2013</v>
      </c>
      <c r="Q2056" s="87">
        <v>3236014005</v>
      </c>
      <c r="R2056" s="87" t="s">
        <v>4359</v>
      </c>
    </row>
    <row r="2057" spans="1:18">
      <c r="A2057" s="87" t="s">
        <v>1800</v>
      </c>
      <c r="B2057" s="87" t="s">
        <v>1801</v>
      </c>
      <c r="C2057" s="87" t="s">
        <v>5830</v>
      </c>
      <c r="D2057" s="150">
        <v>29880</v>
      </c>
      <c r="E2057" s="150">
        <v>-19502.759999999998</v>
      </c>
      <c r="F2057" s="150">
        <v>10377.24</v>
      </c>
      <c r="G2057" s="150">
        <v>-148.25</v>
      </c>
      <c r="H2057" s="151">
        <v>41760</v>
      </c>
      <c r="I2057" s="87">
        <v>0</v>
      </c>
      <c r="J2057" s="87" t="s">
        <v>944</v>
      </c>
      <c r="K2057" s="87" t="s">
        <v>3698</v>
      </c>
      <c r="L2057" s="87" t="s">
        <v>3962</v>
      </c>
      <c r="M2057" s="56" t="s">
        <v>3700</v>
      </c>
      <c r="N2057" s="87" t="s">
        <v>27</v>
      </c>
      <c r="O2057" s="56" t="s">
        <v>5772</v>
      </c>
      <c r="P2057" s="87">
        <v>2013</v>
      </c>
      <c r="Q2057" s="87">
        <v>3236014005</v>
      </c>
      <c r="R2057" s="87" t="s">
        <v>4359</v>
      </c>
    </row>
    <row r="2058" spans="1:18">
      <c r="A2058" s="87" t="s">
        <v>5843</v>
      </c>
      <c r="B2058" s="87" t="s">
        <v>1801</v>
      </c>
      <c r="C2058" s="87" t="s">
        <v>5844</v>
      </c>
      <c r="D2058" s="150">
        <v>29880</v>
      </c>
      <c r="E2058" s="150">
        <v>-19502.759999999998</v>
      </c>
      <c r="F2058" s="150">
        <v>10377.24</v>
      </c>
      <c r="G2058" s="150">
        <v>-148.25</v>
      </c>
      <c r="H2058" s="151">
        <v>41760</v>
      </c>
      <c r="I2058" s="87">
        <v>0</v>
      </c>
      <c r="J2058" s="87" t="s">
        <v>944</v>
      </c>
      <c r="K2058" s="87" t="s">
        <v>3698</v>
      </c>
      <c r="L2058" s="87" t="s">
        <v>3962</v>
      </c>
      <c r="M2058" s="56" t="s">
        <v>3700</v>
      </c>
      <c r="N2058" s="87" t="s">
        <v>27</v>
      </c>
      <c r="O2058" s="56" t="s">
        <v>5772</v>
      </c>
      <c r="P2058" s="87">
        <v>2013</v>
      </c>
      <c r="Q2058" s="87">
        <v>3236014005</v>
      </c>
      <c r="R2058" s="87" t="s">
        <v>4359</v>
      </c>
    </row>
    <row r="2059" spans="1:18">
      <c r="A2059" s="87" t="s">
        <v>5845</v>
      </c>
      <c r="B2059" s="87" t="s">
        <v>1801</v>
      </c>
      <c r="C2059" s="87" t="s">
        <v>5830</v>
      </c>
      <c r="D2059" s="150">
        <v>29880</v>
      </c>
      <c r="E2059" s="150">
        <v>-19502.759999999998</v>
      </c>
      <c r="F2059" s="150">
        <v>10377.24</v>
      </c>
      <c r="G2059" s="150">
        <v>-148.25</v>
      </c>
      <c r="H2059" s="151">
        <v>41760</v>
      </c>
      <c r="I2059" s="87">
        <v>0</v>
      </c>
      <c r="J2059" s="87" t="s">
        <v>944</v>
      </c>
      <c r="K2059" s="87" t="s">
        <v>3698</v>
      </c>
      <c r="L2059" s="87" t="s">
        <v>3962</v>
      </c>
      <c r="M2059" s="56" t="s">
        <v>3700</v>
      </c>
      <c r="N2059" s="87" t="s">
        <v>27</v>
      </c>
      <c r="O2059" s="56" t="s">
        <v>5772</v>
      </c>
      <c r="P2059" s="87">
        <v>2013</v>
      </c>
      <c r="Q2059" s="87">
        <v>3236014005</v>
      </c>
      <c r="R2059" s="87" t="s">
        <v>4359</v>
      </c>
    </row>
    <row r="2060" spans="1:18">
      <c r="A2060" s="87" t="s">
        <v>5846</v>
      </c>
      <c r="B2060" s="87" t="s">
        <v>1801</v>
      </c>
      <c r="C2060" s="87" t="s">
        <v>5830</v>
      </c>
      <c r="D2060" s="150">
        <v>29880</v>
      </c>
      <c r="E2060" s="150">
        <v>-19502.759999999998</v>
      </c>
      <c r="F2060" s="150">
        <v>10377.24</v>
      </c>
      <c r="G2060" s="150">
        <v>-148.25</v>
      </c>
      <c r="H2060" s="151">
        <v>41760</v>
      </c>
      <c r="I2060" s="87">
        <v>0</v>
      </c>
      <c r="J2060" s="87" t="s">
        <v>944</v>
      </c>
      <c r="K2060" s="87" t="s">
        <v>3698</v>
      </c>
      <c r="L2060" s="87" t="s">
        <v>3962</v>
      </c>
      <c r="M2060" s="56" t="s">
        <v>3700</v>
      </c>
      <c r="N2060" s="87" t="s">
        <v>27</v>
      </c>
      <c r="O2060" s="56" t="s">
        <v>5772</v>
      </c>
      <c r="P2060" s="87">
        <v>2013</v>
      </c>
      <c r="Q2060" s="87">
        <v>3236014005</v>
      </c>
      <c r="R2060" s="87" t="s">
        <v>4359</v>
      </c>
    </row>
    <row r="2061" spans="1:18">
      <c r="A2061" s="87" t="s">
        <v>5847</v>
      </c>
      <c r="B2061" s="87" t="s">
        <v>5848</v>
      </c>
      <c r="C2061" s="87" t="s">
        <v>5849</v>
      </c>
      <c r="D2061" s="150">
        <v>48000</v>
      </c>
      <c r="E2061" s="150">
        <v>-31304.19</v>
      </c>
      <c r="F2061" s="150">
        <v>16695.810000000001</v>
      </c>
      <c r="G2061" s="150">
        <v>-238.51</v>
      </c>
      <c r="H2061" s="151">
        <v>41760</v>
      </c>
      <c r="I2061" s="87">
        <v>0</v>
      </c>
      <c r="J2061" s="87" t="s">
        <v>944</v>
      </c>
      <c r="K2061" s="87" t="s">
        <v>3698</v>
      </c>
      <c r="L2061" s="87" t="s">
        <v>3962</v>
      </c>
      <c r="M2061" s="56" t="s">
        <v>3700</v>
      </c>
      <c r="N2061" s="87" t="s">
        <v>27</v>
      </c>
      <c r="O2061" s="56" t="s">
        <v>5849</v>
      </c>
      <c r="P2061" s="87">
        <v>2013</v>
      </c>
      <c r="Q2061" s="87">
        <v>3236014005</v>
      </c>
      <c r="R2061" s="87" t="s">
        <v>4359</v>
      </c>
    </row>
    <row r="2062" spans="1:18">
      <c r="A2062" s="87" t="s">
        <v>5850</v>
      </c>
      <c r="B2062" s="87" t="s">
        <v>5848</v>
      </c>
      <c r="C2062" s="87" t="s">
        <v>5849</v>
      </c>
      <c r="D2062" s="150">
        <v>48000</v>
      </c>
      <c r="E2062" s="150">
        <v>-31304.19</v>
      </c>
      <c r="F2062" s="150">
        <v>16695.810000000001</v>
      </c>
      <c r="G2062" s="150">
        <v>-238.51</v>
      </c>
      <c r="H2062" s="151">
        <v>41760</v>
      </c>
      <c r="I2062" s="87">
        <v>0</v>
      </c>
      <c r="J2062" s="87" t="s">
        <v>944</v>
      </c>
      <c r="K2062" s="87" t="s">
        <v>3698</v>
      </c>
      <c r="L2062" s="87" t="s">
        <v>3962</v>
      </c>
      <c r="M2062" s="56" t="s">
        <v>3700</v>
      </c>
      <c r="N2062" s="87" t="s">
        <v>27</v>
      </c>
      <c r="O2062" s="56" t="s">
        <v>5849</v>
      </c>
      <c r="P2062" s="87">
        <v>2013</v>
      </c>
      <c r="Q2062" s="87">
        <v>3236014005</v>
      </c>
      <c r="R2062" s="87" t="s">
        <v>4359</v>
      </c>
    </row>
    <row r="2063" spans="1:18">
      <c r="A2063" s="87" t="s">
        <v>5851</v>
      </c>
      <c r="B2063" s="87" t="s">
        <v>5848</v>
      </c>
      <c r="C2063" s="87" t="s">
        <v>5849</v>
      </c>
      <c r="D2063" s="150">
        <v>48000</v>
      </c>
      <c r="E2063" s="150">
        <v>-31304.19</v>
      </c>
      <c r="F2063" s="150">
        <v>16695.810000000001</v>
      </c>
      <c r="G2063" s="150">
        <v>-238.51</v>
      </c>
      <c r="H2063" s="151">
        <v>41760</v>
      </c>
      <c r="I2063" s="87">
        <v>0</v>
      </c>
      <c r="J2063" s="87" t="s">
        <v>944</v>
      </c>
      <c r="K2063" s="87" t="s">
        <v>3698</v>
      </c>
      <c r="L2063" s="87" t="s">
        <v>3962</v>
      </c>
      <c r="M2063" s="56" t="s">
        <v>3700</v>
      </c>
      <c r="N2063" s="87" t="s">
        <v>27</v>
      </c>
      <c r="O2063" s="56" t="s">
        <v>5849</v>
      </c>
      <c r="P2063" s="87">
        <v>2013</v>
      </c>
      <c r="Q2063" s="87">
        <v>3236014005</v>
      </c>
      <c r="R2063" s="87" t="s">
        <v>4359</v>
      </c>
    </row>
    <row r="2064" spans="1:18">
      <c r="A2064" s="87" t="s">
        <v>5852</v>
      </c>
      <c r="B2064" s="87" t="s">
        <v>5848</v>
      </c>
      <c r="C2064" s="87" t="s">
        <v>5849</v>
      </c>
      <c r="D2064" s="150">
        <v>48000</v>
      </c>
      <c r="E2064" s="150">
        <v>-31304.19</v>
      </c>
      <c r="F2064" s="150">
        <v>16695.810000000001</v>
      </c>
      <c r="G2064" s="150">
        <v>-238.51</v>
      </c>
      <c r="H2064" s="151">
        <v>41760</v>
      </c>
      <c r="I2064" s="87">
        <v>0</v>
      </c>
      <c r="J2064" s="87" t="s">
        <v>944</v>
      </c>
      <c r="K2064" s="87" t="s">
        <v>3698</v>
      </c>
      <c r="L2064" s="87" t="s">
        <v>3962</v>
      </c>
      <c r="M2064" s="56" t="s">
        <v>3700</v>
      </c>
      <c r="N2064" s="87" t="s">
        <v>27</v>
      </c>
      <c r="O2064" s="56" t="s">
        <v>5782</v>
      </c>
      <c r="P2064" s="87">
        <v>2013</v>
      </c>
      <c r="Q2064" s="87">
        <v>3236014005</v>
      </c>
      <c r="R2064" s="87" t="s">
        <v>4359</v>
      </c>
    </row>
    <row r="2065" spans="1:18">
      <c r="A2065" s="87" t="s">
        <v>5853</v>
      </c>
      <c r="B2065" s="87" t="s">
        <v>5854</v>
      </c>
      <c r="C2065" s="87" t="s">
        <v>5855</v>
      </c>
      <c r="D2065" s="150">
        <v>25200</v>
      </c>
      <c r="E2065" s="150">
        <v>-16451.05</v>
      </c>
      <c r="F2065" s="150">
        <v>8748.9500000000007</v>
      </c>
      <c r="G2065" s="150">
        <v>-124.98</v>
      </c>
      <c r="H2065" s="151">
        <v>41760</v>
      </c>
      <c r="I2065" s="87">
        <v>0</v>
      </c>
      <c r="J2065" s="87" t="s">
        <v>604</v>
      </c>
      <c r="K2065" s="87" t="s">
        <v>5787</v>
      </c>
      <c r="L2065" s="87" t="s">
        <v>3954</v>
      </c>
      <c r="M2065" s="56" t="s">
        <v>3700</v>
      </c>
      <c r="N2065" s="87" t="s">
        <v>68</v>
      </c>
      <c r="O2065" s="56" t="s">
        <v>5856</v>
      </c>
      <c r="P2065" s="87">
        <v>2012</v>
      </c>
      <c r="Q2065" s="87">
        <v>3236014005</v>
      </c>
      <c r="R2065" s="87" t="s">
        <v>3680</v>
      </c>
    </row>
    <row r="2066" spans="1:18">
      <c r="A2066" s="87" t="s">
        <v>5857</v>
      </c>
      <c r="B2066" s="87" t="s">
        <v>5858</v>
      </c>
      <c r="C2066" s="87" t="s">
        <v>5859</v>
      </c>
      <c r="D2066" s="150">
        <v>16560</v>
      </c>
      <c r="E2066" s="150">
        <v>-10817.55</v>
      </c>
      <c r="F2066" s="150">
        <v>5742.45</v>
      </c>
      <c r="G2066" s="150">
        <v>-82.03</v>
      </c>
      <c r="H2066" s="151">
        <v>41760</v>
      </c>
      <c r="I2066" s="87">
        <v>0</v>
      </c>
      <c r="J2066" s="87" t="s">
        <v>604</v>
      </c>
      <c r="K2066" s="87" t="s">
        <v>5787</v>
      </c>
      <c r="L2066" s="87" t="s">
        <v>3954</v>
      </c>
      <c r="M2066" s="56" t="s">
        <v>3700</v>
      </c>
      <c r="N2066" s="87" t="s">
        <v>68</v>
      </c>
      <c r="O2066" s="56" t="s">
        <v>5860</v>
      </c>
      <c r="P2066" s="87">
        <v>2013</v>
      </c>
      <c r="Q2066" s="87">
        <v>3236014005</v>
      </c>
      <c r="R2066" s="87" t="s">
        <v>3676</v>
      </c>
    </row>
    <row r="2067" spans="1:18">
      <c r="A2067" s="87" t="s">
        <v>2140</v>
      </c>
      <c r="B2067" s="87" t="s">
        <v>2141</v>
      </c>
      <c r="C2067" s="87" t="s">
        <v>5861</v>
      </c>
      <c r="D2067" s="150">
        <v>20400</v>
      </c>
      <c r="E2067" s="150">
        <v>-13314.82</v>
      </c>
      <c r="F2067" s="150">
        <v>7085.18</v>
      </c>
      <c r="G2067" s="150">
        <v>-101.22</v>
      </c>
      <c r="H2067" s="151">
        <v>41760</v>
      </c>
      <c r="I2067" s="87">
        <v>0</v>
      </c>
      <c r="J2067" s="87" t="s">
        <v>1128</v>
      </c>
      <c r="K2067" s="87" t="s">
        <v>3698</v>
      </c>
      <c r="L2067" s="87" t="s">
        <v>4478</v>
      </c>
      <c r="M2067" s="56" t="s">
        <v>3700</v>
      </c>
      <c r="N2067" s="87" t="s">
        <v>75</v>
      </c>
      <c r="O2067" s="56" t="s">
        <v>5862</v>
      </c>
      <c r="P2067" s="87">
        <v>2013</v>
      </c>
      <c r="Q2067" s="87">
        <v>3236014005</v>
      </c>
      <c r="R2067" s="87" t="s">
        <v>3680</v>
      </c>
    </row>
    <row r="2068" spans="1:18">
      <c r="A2068" s="87" t="s">
        <v>2142</v>
      </c>
      <c r="B2068" s="87" t="s">
        <v>2141</v>
      </c>
      <c r="C2068" s="87" t="s">
        <v>5861</v>
      </c>
      <c r="D2068" s="150">
        <v>20400</v>
      </c>
      <c r="E2068" s="150">
        <v>-13314.82</v>
      </c>
      <c r="F2068" s="150">
        <v>7085.18</v>
      </c>
      <c r="G2068" s="150">
        <v>-101.22</v>
      </c>
      <c r="H2068" s="151">
        <v>41760</v>
      </c>
      <c r="I2068" s="87">
        <v>0</v>
      </c>
      <c r="J2068" s="87" t="s">
        <v>1128</v>
      </c>
      <c r="K2068" s="87" t="s">
        <v>3698</v>
      </c>
      <c r="L2068" s="87" t="s">
        <v>4478</v>
      </c>
      <c r="M2068" s="56" t="s">
        <v>3700</v>
      </c>
      <c r="N2068" s="87" t="s">
        <v>75</v>
      </c>
      <c r="O2068" s="56" t="s">
        <v>5863</v>
      </c>
      <c r="P2068" s="87">
        <v>2013</v>
      </c>
      <c r="Q2068" s="87">
        <v>3236014005</v>
      </c>
      <c r="R2068" s="87" t="s">
        <v>3680</v>
      </c>
    </row>
    <row r="2069" spans="1:18">
      <c r="A2069" s="87" t="s">
        <v>5864</v>
      </c>
      <c r="B2069" s="87" t="s">
        <v>5639</v>
      </c>
      <c r="C2069" s="87" t="s">
        <v>5865</v>
      </c>
      <c r="D2069" s="150">
        <v>75000</v>
      </c>
      <c r="E2069" s="150">
        <v>-48909.25</v>
      </c>
      <c r="F2069" s="150">
        <v>26090.75</v>
      </c>
      <c r="G2069" s="150">
        <v>-372.72</v>
      </c>
      <c r="H2069" s="151">
        <v>41760</v>
      </c>
      <c r="I2069" s="87">
        <v>0</v>
      </c>
      <c r="J2069" s="87" t="s">
        <v>944</v>
      </c>
      <c r="K2069" s="87" t="s">
        <v>3698</v>
      </c>
      <c r="L2069" s="87" t="s">
        <v>3962</v>
      </c>
      <c r="M2069" s="56" t="s">
        <v>3700</v>
      </c>
      <c r="N2069" s="87" t="s">
        <v>27</v>
      </c>
      <c r="O2069" s="56" t="s">
        <v>5866</v>
      </c>
      <c r="P2069" s="87">
        <v>2013</v>
      </c>
      <c r="Q2069" s="87">
        <v>3236014005</v>
      </c>
      <c r="R2069" s="87" t="s">
        <v>3683</v>
      </c>
    </row>
    <row r="2070" spans="1:18">
      <c r="A2070" s="87" t="s">
        <v>5867</v>
      </c>
      <c r="B2070" s="87" t="s">
        <v>5639</v>
      </c>
      <c r="C2070" s="87" t="s">
        <v>5865</v>
      </c>
      <c r="D2070" s="150">
        <v>75000</v>
      </c>
      <c r="E2070" s="150">
        <v>-48909.25</v>
      </c>
      <c r="F2070" s="150">
        <v>26090.75</v>
      </c>
      <c r="G2070" s="150">
        <v>-372.72</v>
      </c>
      <c r="H2070" s="151">
        <v>41760</v>
      </c>
      <c r="I2070" s="87">
        <v>0</v>
      </c>
      <c r="J2070" s="87" t="s">
        <v>944</v>
      </c>
      <c r="K2070" s="87" t="s">
        <v>3698</v>
      </c>
      <c r="L2070" s="87" t="s">
        <v>3962</v>
      </c>
      <c r="M2070" s="56" t="s">
        <v>3700</v>
      </c>
      <c r="N2070" s="87" t="s">
        <v>27</v>
      </c>
      <c r="O2070" s="56" t="s">
        <v>5866</v>
      </c>
      <c r="P2070" s="87">
        <v>2013</v>
      </c>
      <c r="Q2070" s="87">
        <v>3236014005</v>
      </c>
      <c r="R2070" s="87" t="s">
        <v>3683</v>
      </c>
    </row>
    <row r="2071" spans="1:18">
      <c r="A2071" s="87" t="s">
        <v>5868</v>
      </c>
      <c r="B2071" s="87" t="s">
        <v>5639</v>
      </c>
      <c r="C2071" s="87" t="s">
        <v>5865</v>
      </c>
      <c r="D2071" s="150">
        <v>75000</v>
      </c>
      <c r="E2071" s="150">
        <v>-48909.25</v>
      </c>
      <c r="F2071" s="150">
        <v>26090.75</v>
      </c>
      <c r="G2071" s="150">
        <v>-372.72</v>
      </c>
      <c r="H2071" s="151">
        <v>41760</v>
      </c>
      <c r="I2071" s="87">
        <v>0</v>
      </c>
      <c r="J2071" s="87" t="s">
        <v>944</v>
      </c>
      <c r="K2071" s="87" t="s">
        <v>3698</v>
      </c>
      <c r="L2071" s="87" t="s">
        <v>3962</v>
      </c>
      <c r="M2071" s="56" t="s">
        <v>3700</v>
      </c>
      <c r="N2071" s="87" t="s">
        <v>27</v>
      </c>
      <c r="O2071" s="56" t="s">
        <v>5866</v>
      </c>
      <c r="P2071" s="87">
        <v>2013</v>
      </c>
      <c r="Q2071" s="87">
        <v>3236014005</v>
      </c>
      <c r="R2071" s="87" t="s">
        <v>3683</v>
      </c>
    </row>
    <row r="2072" spans="1:18">
      <c r="A2072" s="87" t="s">
        <v>5869</v>
      </c>
      <c r="B2072" s="87" t="s">
        <v>5639</v>
      </c>
      <c r="C2072" s="87" t="s">
        <v>5865</v>
      </c>
      <c r="D2072" s="150">
        <v>75000</v>
      </c>
      <c r="E2072" s="150">
        <v>-48909.25</v>
      </c>
      <c r="F2072" s="150">
        <v>26090.75</v>
      </c>
      <c r="G2072" s="150">
        <v>-372.72</v>
      </c>
      <c r="H2072" s="151">
        <v>41760</v>
      </c>
      <c r="I2072" s="87">
        <v>0</v>
      </c>
      <c r="J2072" s="87" t="s">
        <v>944</v>
      </c>
      <c r="K2072" s="87" t="s">
        <v>3698</v>
      </c>
      <c r="L2072" s="87" t="s">
        <v>3962</v>
      </c>
      <c r="M2072" s="56" t="s">
        <v>3700</v>
      </c>
      <c r="N2072" s="87" t="s">
        <v>27</v>
      </c>
      <c r="O2072" s="56" t="s">
        <v>5866</v>
      </c>
      <c r="P2072" s="87">
        <v>2013</v>
      </c>
      <c r="Q2072" s="87">
        <v>3236014005</v>
      </c>
      <c r="R2072" s="87" t="s">
        <v>3683</v>
      </c>
    </row>
    <row r="2073" spans="1:18">
      <c r="A2073" s="87" t="s">
        <v>5870</v>
      </c>
      <c r="B2073" s="87" t="s">
        <v>596</v>
      </c>
      <c r="C2073" s="87" t="s">
        <v>5871</v>
      </c>
      <c r="D2073" s="150">
        <v>60000</v>
      </c>
      <c r="E2073" s="150">
        <v>-39135.360000000001</v>
      </c>
      <c r="F2073" s="150">
        <v>20864.64</v>
      </c>
      <c r="G2073" s="150">
        <v>-298.07</v>
      </c>
      <c r="H2073" s="151">
        <v>41760</v>
      </c>
      <c r="I2073" s="87">
        <v>0</v>
      </c>
      <c r="J2073" s="87" t="s">
        <v>944</v>
      </c>
      <c r="K2073" s="87" t="s">
        <v>3698</v>
      </c>
      <c r="L2073" s="87" t="s">
        <v>3962</v>
      </c>
      <c r="M2073" s="56" t="s">
        <v>3700</v>
      </c>
      <c r="N2073" s="87" t="s">
        <v>27</v>
      </c>
      <c r="O2073" s="56" t="s">
        <v>5872</v>
      </c>
      <c r="P2073" s="87">
        <v>2013</v>
      </c>
      <c r="Q2073" s="87">
        <v>3236014005</v>
      </c>
      <c r="R2073" s="87" t="s">
        <v>3676</v>
      </c>
    </row>
    <row r="2074" spans="1:18">
      <c r="A2074" s="87" t="s">
        <v>683</v>
      </c>
      <c r="B2074" s="87" t="s">
        <v>596</v>
      </c>
      <c r="C2074" s="87" t="s">
        <v>5871</v>
      </c>
      <c r="D2074" s="150">
        <v>60000</v>
      </c>
      <c r="E2074" s="150">
        <v>-39135.360000000001</v>
      </c>
      <c r="F2074" s="150">
        <v>20864.64</v>
      </c>
      <c r="G2074" s="150">
        <v>-298.07</v>
      </c>
      <c r="H2074" s="151">
        <v>41760</v>
      </c>
      <c r="I2074" s="87">
        <v>0</v>
      </c>
      <c r="J2074" s="87" t="s">
        <v>944</v>
      </c>
      <c r="K2074" s="87" t="s">
        <v>3698</v>
      </c>
      <c r="L2074" s="87" t="s">
        <v>3962</v>
      </c>
      <c r="M2074" s="56" t="s">
        <v>3700</v>
      </c>
      <c r="N2074" s="87" t="s">
        <v>27</v>
      </c>
      <c r="O2074" s="56" t="s">
        <v>5872</v>
      </c>
      <c r="P2074" s="87">
        <v>2013</v>
      </c>
      <c r="Q2074" s="87">
        <v>3236014005</v>
      </c>
      <c r="R2074" s="87" t="s">
        <v>3676</v>
      </c>
    </row>
    <row r="2075" spans="1:18">
      <c r="A2075" s="87" t="s">
        <v>1083</v>
      </c>
      <c r="B2075" s="87" t="s">
        <v>596</v>
      </c>
      <c r="C2075" s="87" t="s">
        <v>5871</v>
      </c>
      <c r="D2075" s="150">
        <v>60000</v>
      </c>
      <c r="E2075" s="150">
        <v>-39135.360000000001</v>
      </c>
      <c r="F2075" s="150">
        <v>20864.64</v>
      </c>
      <c r="G2075" s="150">
        <v>-298.07</v>
      </c>
      <c r="H2075" s="151">
        <v>41760</v>
      </c>
      <c r="I2075" s="87">
        <v>0</v>
      </c>
      <c r="J2075" s="87" t="s">
        <v>944</v>
      </c>
      <c r="K2075" s="87" t="s">
        <v>3698</v>
      </c>
      <c r="L2075" s="87" t="s">
        <v>3962</v>
      </c>
      <c r="M2075" s="56" t="s">
        <v>3700</v>
      </c>
      <c r="N2075" s="87" t="s">
        <v>27</v>
      </c>
      <c r="O2075" s="56" t="s">
        <v>5872</v>
      </c>
      <c r="P2075" s="87">
        <v>2013</v>
      </c>
      <c r="Q2075" s="87">
        <v>3236014005</v>
      </c>
      <c r="R2075" s="87" t="s">
        <v>3676</v>
      </c>
    </row>
    <row r="2076" spans="1:18">
      <c r="A2076" s="87" t="s">
        <v>5873</v>
      </c>
      <c r="B2076" s="87" t="s">
        <v>5874</v>
      </c>
      <c r="C2076" s="87" t="s">
        <v>5871</v>
      </c>
      <c r="D2076" s="150">
        <v>90000</v>
      </c>
      <c r="E2076" s="150">
        <v>-58702.86</v>
      </c>
      <c r="F2076" s="150">
        <v>31297.14</v>
      </c>
      <c r="G2076" s="150">
        <v>-447.1</v>
      </c>
      <c r="H2076" s="151">
        <v>41760</v>
      </c>
      <c r="I2076" s="87">
        <v>0</v>
      </c>
      <c r="J2076" s="87" t="s">
        <v>944</v>
      </c>
      <c r="K2076" s="87" t="s">
        <v>3698</v>
      </c>
      <c r="L2076" s="87" t="s">
        <v>3962</v>
      </c>
      <c r="M2076" s="56" t="s">
        <v>3700</v>
      </c>
      <c r="N2076" s="87" t="s">
        <v>27</v>
      </c>
      <c r="O2076" s="56" t="s">
        <v>5872</v>
      </c>
      <c r="P2076" s="87">
        <v>2013</v>
      </c>
      <c r="Q2076" s="87">
        <v>3236014005</v>
      </c>
      <c r="R2076" s="87" t="s">
        <v>3676</v>
      </c>
    </row>
    <row r="2077" spans="1:18">
      <c r="A2077" s="87" t="s">
        <v>5875</v>
      </c>
      <c r="B2077" s="87" t="s">
        <v>873</v>
      </c>
      <c r="C2077" s="87" t="s">
        <v>5871</v>
      </c>
      <c r="D2077" s="150">
        <v>32400</v>
      </c>
      <c r="E2077" s="150">
        <v>-21145.75</v>
      </c>
      <c r="F2077" s="150">
        <v>11254.25</v>
      </c>
      <c r="G2077" s="150">
        <v>-160.77000000000001</v>
      </c>
      <c r="H2077" s="151">
        <v>41760</v>
      </c>
      <c r="I2077" s="87">
        <v>0</v>
      </c>
      <c r="J2077" s="87" t="s">
        <v>1128</v>
      </c>
      <c r="K2077" s="87" t="s">
        <v>3698</v>
      </c>
      <c r="L2077" s="87" t="s">
        <v>4478</v>
      </c>
      <c r="M2077" s="56" t="s">
        <v>3700</v>
      </c>
      <c r="N2077" s="87" t="s">
        <v>75</v>
      </c>
      <c r="O2077" s="56" t="s">
        <v>5872</v>
      </c>
      <c r="P2077" s="87">
        <v>2013</v>
      </c>
      <c r="Q2077" s="87">
        <v>3236014005</v>
      </c>
      <c r="R2077" s="87" t="s">
        <v>3676</v>
      </c>
    </row>
    <row r="2078" spans="1:18">
      <c r="A2078" s="87" t="s">
        <v>5876</v>
      </c>
      <c r="B2078" s="87" t="s">
        <v>1075</v>
      </c>
      <c r="C2078" s="87" t="s">
        <v>5877</v>
      </c>
      <c r="D2078" s="150">
        <v>6000</v>
      </c>
      <c r="E2078" s="150">
        <v>-3925.55</v>
      </c>
      <c r="F2078" s="150">
        <v>2074.4499999999998</v>
      </c>
      <c r="G2078" s="150">
        <v>-29.63</v>
      </c>
      <c r="H2078" s="151">
        <v>41760</v>
      </c>
      <c r="I2078" s="87">
        <v>0</v>
      </c>
      <c r="J2078" s="87" t="s">
        <v>604</v>
      </c>
      <c r="K2078" s="87" t="s">
        <v>3698</v>
      </c>
      <c r="L2078" s="87" t="s">
        <v>3954</v>
      </c>
      <c r="M2078" s="56" t="s">
        <v>3700</v>
      </c>
      <c r="N2078" s="87" t="s">
        <v>68</v>
      </c>
      <c r="O2078" s="56" t="s">
        <v>5878</v>
      </c>
      <c r="P2078" s="87">
        <v>2013</v>
      </c>
      <c r="Q2078" s="87">
        <v>3236014005</v>
      </c>
      <c r="R2078" s="87" t="s">
        <v>4559</v>
      </c>
    </row>
    <row r="2079" spans="1:18">
      <c r="A2079" s="87" t="s">
        <v>5879</v>
      </c>
      <c r="B2079" s="87" t="s">
        <v>1075</v>
      </c>
      <c r="C2079" s="87" t="s">
        <v>5877</v>
      </c>
      <c r="D2079" s="150">
        <v>6000</v>
      </c>
      <c r="E2079" s="150">
        <v>-3925.55</v>
      </c>
      <c r="F2079" s="150">
        <v>2074.4499999999998</v>
      </c>
      <c r="G2079" s="150">
        <v>-29.63</v>
      </c>
      <c r="H2079" s="151">
        <v>41760</v>
      </c>
      <c r="I2079" s="87">
        <v>0</v>
      </c>
      <c r="J2079" s="87" t="s">
        <v>604</v>
      </c>
      <c r="K2079" s="87" t="s">
        <v>3698</v>
      </c>
      <c r="L2079" s="87" t="s">
        <v>3954</v>
      </c>
      <c r="M2079" s="56" t="s">
        <v>3700</v>
      </c>
      <c r="N2079" s="87" t="s">
        <v>68</v>
      </c>
      <c r="O2079" s="56" t="s">
        <v>5878</v>
      </c>
      <c r="P2079" s="87">
        <v>2013</v>
      </c>
      <c r="Q2079" s="87">
        <v>3236014005</v>
      </c>
      <c r="R2079" s="87" t="s">
        <v>4559</v>
      </c>
    </row>
    <row r="2080" spans="1:18">
      <c r="A2080" s="87" t="s">
        <v>5880</v>
      </c>
      <c r="B2080" s="87" t="s">
        <v>1075</v>
      </c>
      <c r="C2080" s="87" t="s">
        <v>5877</v>
      </c>
      <c r="D2080" s="150">
        <v>6000</v>
      </c>
      <c r="E2080" s="150">
        <v>-3925.55</v>
      </c>
      <c r="F2080" s="150">
        <v>2074.4499999999998</v>
      </c>
      <c r="G2080" s="150">
        <v>-29.63</v>
      </c>
      <c r="H2080" s="151">
        <v>41760</v>
      </c>
      <c r="I2080" s="87">
        <v>0</v>
      </c>
      <c r="J2080" s="87" t="s">
        <v>1128</v>
      </c>
      <c r="K2080" s="87" t="s">
        <v>3698</v>
      </c>
      <c r="L2080" s="87" t="s">
        <v>4478</v>
      </c>
      <c r="M2080" s="56" t="s">
        <v>3700</v>
      </c>
      <c r="N2080" s="87" t="s">
        <v>75</v>
      </c>
      <c r="O2080" s="56" t="s">
        <v>5878</v>
      </c>
      <c r="P2080" s="87">
        <v>2013</v>
      </c>
      <c r="Q2080" s="87">
        <v>3236014005</v>
      </c>
      <c r="R2080" s="87" t="s">
        <v>4559</v>
      </c>
    </row>
    <row r="2081" spans="1:18">
      <c r="A2081" s="87" t="s">
        <v>1074</v>
      </c>
      <c r="B2081" s="87" t="s">
        <v>1075</v>
      </c>
      <c r="C2081" s="87" t="s">
        <v>5877</v>
      </c>
      <c r="D2081" s="150">
        <v>6000</v>
      </c>
      <c r="E2081" s="150">
        <v>-3925.55</v>
      </c>
      <c r="F2081" s="150">
        <v>2074.4499999999998</v>
      </c>
      <c r="G2081" s="150">
        <v>-29.63</v>
      </c>
      <c r="H2081" s="151">
        <v>41760</v>
      </c>
      <c r="I2081" s="87">
        <v>0</v>
      </c>
      <c r="J2081" s="87" t="s">
        <v>1128</v>
      </c>
      <c r="K2081" s="87" t="s">
        <v>3698</v>
      </c>
      <c r="L2081" s="87" t="s">
        <v>4478</v>
      </c>
      <c r="M2081" s="56" t="s">
        <v>3700</v>
      </c>
      <c r="N2081" s="87" t="s">
        <v>75</v>
      </c>
      <c r="O2081" s="56" t="s">
        <v>5878</v>
      </c>
      <c r="P2081" s="87">
        <v>2013</v>
      </c>
      <c r="Q2081" s="87">
        <v>3236014005</v>
      </c>
      <c r="R2081" s="87" t="s">
        <v>4559</v>
      </c>
    </row>
    <row r="2082" spans="1:18">
      <c r="A2082" s="87" t="s">
        <v>5881</v>
      </c>
      <c r="B2082" s="87" t="s">
        <v>1075</v>
      </c>
      <c r="C2082" s="87" t="s">
        <v>5877</v>
      </c>
      <c r="D2082" s="150">
        <v>6000</v>
      </c>
      <c r="E2082" s="150">
        <v>-3925.55</v>
      </c>
      <c r="F2082" s="150">
        <v>2074.4499999999998</v>
      </c>
      <c r="G2082" s="150">
        <v>-29.63</v>
      </c>
      <c r="H2082" s="151">
        <v>41760</v>
      </c>
      <c r="I2082" s="87">
        <v>0</v>
      </c>
      <c r="J2082" s="87" t="s">
        <v>1128</v>
      </c>
      <c r="K2082" s="87" t="s">
        <v>3698</v>
      </c>
      <c r="L2082" s="87" t="s">
        <v>4478</v>
      </c>
      <c r="M2082" s="56" t="s">
        <v>3700</v>
      </c>
      <c r="N2082" s="87" t="s">
        <v>75</v>
      </c>
      <c r="O2082" s="56" t="s">
        <v>5878</v>
      </c>
      <c r="P2082" s="87">
        <v>2013</v>
      </c>
      <c r="Q2082" s="87">
        <v>3236014005</v>
      </c>
      <c r="R2082" s="87" t="s">
        <v>4559</v>
      </c>
    </row>
    <row r="2083" spans="1:18">
      <c r="A2083" s="87" t="s">
        <v>5882</v>
      </c>
      <c r="B2083" s="87" t="s">
        <v>1075</v>
      </c>
      <c r="C2083" s="87" t="s">
        <v>5877</v>
      </c>
      <c r="D2083" s="150">
        <v>6000</v>
      </c>
      <c r="E2083" s="150">
        <v>-3925.55</v>
      </c>
      <c r="F2083" s="150">
        <v>2074.4499999999998</v>
      </c>
      <c r="G2083" s="150">
        <v>-29.63</v>
      </c>
      <c r="H2083" s="151">
        <v>41760</v>
      </c>
      <c r="I2083" s="87">
        <v>0</v>
      </c>
      <c r="J2083" s="87" t="s">
        <v>1128</v>
      </c>
      <c r="K2083" s="87" t="s">
        <v>3698</v>
      </c>
      <c r="L2083" s="87" t="s">
        <v>4478</v>
      </c>
      <c r="M2083" s="56" t="s">
        <v>3700</v>
      </c>
      <c r="N2083" s="87" t="s">
        <v>75</v>
      </c>
      <c r="O2083" s="56" t="s">
        <v>5878</v>
      </c>
      <c r="P2083" s="87">
        <v>2013</v>
      </c>
      <c r="Q2083" s="87">
        <v>3236014005</v>
      </c>
      <c r="R2083" s="87" t="s">
        <v>4559</v>
      </c>
    </row>
    <row r="2084" spans="1:18">
      <c r="A2084" s="87" t="s">
        <v>5883</v>
      </c>
      <c r="B2084" s="87" t="s">
        <v>1075</v>
      </c>
      <c r="C2084" s="87" t="s">
        <v>5877</v>
      </c>
      <c r="D2084" s="150">
        <v>6000</v>
      </c>
      <c r="E2084" s="150">
        <v>-3925.55</v>
      </c>
      <c r="F2084" s="150">
        <v>2074.4499999999998</v>
      </c>
      <c r="G2084" s="150">
        <v>-29.63</v>
      </c>
      <c r="H2084" s="151">
        <v>41760</v>
      </c>
      <c r="I2084" s="87">
        <v>0</v>
      </c>
      <c r="J2084" s="87" t="s">
        <v>1128</v>
      </c>
      <c r="K2084" s="87" t="s">
        <v>3698</v>
      </c>
      <c r="L2084" s="87" t="s">
        <v>4478</v>
      </c>
      <c r="M2084" s="56" t="s">
        <v>3700</v>
      </c>
      <c r="N2084" s="87" t="s">
        <v>75</v>
      </c>
      <c r="O2084" s="56" t="s">
        <v>5878</v>
      </c>
      <c r="P2084" s="87">
        <v>2013</v>
      </c>
      <c r="Q2084" s="87">
        <v>3236014005</v>
      </c>
      <c r="R2084" s="87" t="s">
        <v>4559</v>
      </c>
    </row>
    <row r="2085" spans="1:18">
      <c r="A2085" s="87" t="s">
        <v>5884</v>
      </c>
      <c r="B2085" s="87" t="s">
        <v>1075</v>
      </c>
      <c r="C2085" s="87" t="s">
        <v>5877</v>
      </c>
      <c r="D2085" s="150">
        <v>6000</v>
      </c>
      <c r="E2085" s="150">
        <v>-3925.55</v>
      </c>
      <c r="F2085" s="150">
        <v>2074.4499999999998</v>
      </c>
      <c r="G2085" s="150">
        <v>-29.63</v>
      </c>
      <c r="H2085" s="151">
        <v>41760</v>
      </c>
      <c r="I2085" s="87">
        <v>0</v>
      </c>
      <c r="J2085" s="87" t="s">
        <v>328</v>
      </c>
      <c r="K2085" s="87" t="s">
        <v>3698</v>
      </c>
      <c r="L2085" s="87" t="s">
        <v>4141</v>
      </c>
      <c r="M2085" s="56" t="s">
        <v>3700</v>
      </c>
      <c r="N2085" s="87" t="s">
        <v>35</v>
      </c>
      <c r="O2085" s="56" t="s">
        <v>5878</v>
      </c>
      <c r="P2085" s="87">
        <v>2013</v>
      </c>
      <c r="Q2085" s="87">
        <v>3236014005</v>
      </c>
      <c r="R2085" s="87" t="s">
        <v>4559</v>
      </c>
    </row>
    <row r="2086" spans="1:18">
      <c r="A2086" s="87" t="s">
        <v>5885</v>
      </c>
      <c r="B2086" s="87" t="s">
        <v>1075</v>
      </c>
      <c r="C2086" s="87" t="s">
        <v>5877</v>
      </c>
      <c r="D2086" s="150">
        <v>13320</v>
      </c>
      <c r="E2086" s="150">
        <v>-8705.06</v>
      </c>
      <c r="F2086" s="150">
        <v>4614.9399999999996</v>
      </c>
      <c r="G2086" s="150">
        <v>-65.930000000000007</v>
      </c>
      <c r="H2086" s="151">
        <v>41760</v>
      </c>
      <c r="I2086" s="87">
        <v>0</v>
      </c>
      <c r="J2086" s="87" t="s">
        <v>604</v>
      </c>
      <c r="K2086" s="87" t="s">
        <v>5787</v>
      </c>
      <c r="L2086" s="87" t="s">
        <v>3954</v>
      </c>
      <c r="M2086" s="56" t="s">
        <v>3700</v>
      </c>
      <c r="N2086" s="87" t="s">
        <v>68</v>
      </c>
      <c r="O2086" s="56" t="s">
        <v>5878</v>
      </c>
      <c r="P2086" s="87">
        <v>2013</v>
      </c>
      <c r="Q2086" s="87">
        <v>3236014005</v>
      </c>
      <c r="R2086" s="87" t="s">
        <v>4559</v>
      </c>
    </row>
    <row r="2087" spans="1:18">
      <c r="A2087" s="87" t="s">
        <v>662</v>
      </c>
      <c r="B2087" s="87" t="s">
        <v>663</v>
      </c>
      <c r="C2087" s="87" t="s">
        <v>5886</v>
      </c>
      <c r="D2087" s="150">
        <v>15000</v>
      </c>
      <c r="E2087" s="150">
        <v>-9793.75</v>
      </c>
      <c r="F2087" s="150">
        <v>5206.25</v>
      </c>
      <c r="G2087" s="150">
        <v>-74.37</v>
      </c>
      <c r="H2087" s="151">
        <v>41760</v>
      </c>
      <c r="I2087" s="87">
        <v>0</v>
      </c>
      <c r="J2087" s="87" t="s">
        <v>328</v>
      </c>
      <c r="K2087" s="87" t="s">
        <v>5787</v>
      </c>
      <c r="L2087" s="87" t="s">
        <v>4141</v>
      </c>
      <c r="M2087" s="56" t="s">
        <v>3700</v>
      </c>
      <c r="N2087" s="87" t="s">
        <v>35</v>
      </c>
      <c r="O2087" s="56" t="s">
        <v>5887</v>
      </c>
      <c r="P2087" s="87">
        <v>2013</v>
      </c>
      <c r="Q2087" s="87">
        <v>3236014005</v>
      </c>
      <c r="R2087" s="87" t="s">
        <v>3694</v>
      </c>
    </row>
    <row r="2088" spans="1:18">
      <c r="A2088" s="87" t="s">
        <v>5888</v>
      </c>
      <c r="B2088" s="87" t="s">
        <v>663</v>
      </c>
      <c r="C2088" s="87" t="s">
        <v>5886</v>
      </c>
      <c r="D2088" s="150">
        <v>15000</v>
      </c>
      <c r="E2088" s="150">
        <v>-9793.75</v>
      </c>
      <c r="F2088" s="150">
        <v>5206.25</v>
      </c>
      <c r="G2088" s="150">
        <v>-74.37</v>
      </c>
      <c r="H2088" s="151">
        <v>41760</v>
      </c>
      <c r="I2088" s="87">
        <v>0</v>
      </c>
      <c r="J2088" s="87" t="s">
        <v>604</v>
      </c>
      <c r="K2088" s="87" t="s">
        <v>5787</v>
      </c>
      <c r="L2088" s="87" t="s">
        <v>3954</v>
      </c>
      <c r="M2088" s="56" t="s">
        <v>3700</v>
      </c>
      <c r="N2088" s="87" t="s">
        <v>68</v>
      </c>
      <c r="O2088" s="56" t="s">
        <v>5887</v>
      </c>
      <c r="P2088" s="87">
        <v>2013</v>
      </c>
      <c r="Q2088" s="87">
        <v>3236014005</v>
      </c>
      <c r="R2088" s="87" t="s">
        <v>3694</v>
      </c>
    </row>
    <row r="2089" spans="1:18">
      <c r="A2089" s="87" t="s">
        <v>5889</v>
      </c>
      <c r="B2089" s="87" t="s">
        <v>663</v>
      </c>
      <c r="C2089" s="87" t="s">
        <v>5886</v>
      </c>
      <c r="D2089" s="150">
        <v>15000</v>
      </c>
      <c r="E2089" s="150">
        <v>-9793.75</v>
      </c>
      <c r="F2089" s="150">
        <v>5206.25</v>
      </c>
      <c r="G2089" s="150">
        <v>-74.37</v>
      </c>
      <c r="H2089" s="151">
        <v>41760</v>
      </c>
      <c r="I2089" s="87">
        <v>0</v>
      </c>
      <c r="J2089" s="87" t="s">
        <v>328</v>
      </c>
      <c r="K2089" s="87" t="s">
        <v>3698</v>
      </c>
      <c r="L2089" s="87" t="s">
        <v>4511</v>
      </c>
      <c r="M2089" s="56" t="s">
        <v>3700</v>
      </c>
      <c r="N2089" s="87" t="s">
        <v>35</v>
      </c>
      <c r="O2089" s="56" t="s">
        <v>5887</v>
      </c>
      <c r="P2089" s="87">
        <v>2013</v>
      </c>
      <c r="Q2089" s="87">
        <v>3236014005</v>
      </c>
      <c r="R2089" s="87" t="s">
        <v>3694</v>
      </c>
    </row>
    <row r="2090" spans="1:18">
      <c r="A2090" s="87" t="s">
        <v>5890</v>
      </c>
      <c r="B2090" s="87" t="s">
        <v>663</v>
      </c>
      <c r="C2090" s="87" t="s">
        <v>5886</v>
      </c>
      <c r="D2090" s="150">
        <v>15000</v>
      </c>
      <c r="E2090" s="150">
        <v>-9793.75</v>
      </c>
      <c r="F2090" s="150">
        <v>5206.25</v>
      </c>
      <c r="G2090" s="150">
        <v>-74.37</v>
      </c>
      <c r="H2090" s="151">
        <v>41760</v>
      </c>
      <c r="I2090" s="87">
        <v>0</v>
      </c>
      <c r="J2090" s="87" t="s">
        <v>328</v>
      </c>
      <c r="K2090" s="87" t="s">
        <v>3698</v>
      </c>
      <c r="L2090" s="87" t="s">
        <v>3930</v>
      </c>
      <c r="M2090" s="56" t="s">
        <v>3700</v>
      </c>
      <c r="N2090" s="87" t="s">
        <v>35</v>
      </c>
      <c r="O2090" s="56" t="s">
        <v>5887</v>
      </c>
      <c r="P2090" s="87">
        <v>2013</v>
      </c>
      <c r="Q2090" s="87">
        <v>3236014005</v>
      </c>
      <c r="R2090" s="87" t="s">
        <v>3694</v>
      </c>
    </row>
    <row r="2091" spans="1:18">
      <c r="A2091" s="87" t="s">
        <v>5891</v>
      </c>
      <c r="B2091" s="87" t="s">
        <v>663</v>
      </c>
      <c r="C2091" s="87" t="s">
        <v>5886</v>
      </c>
      <c r="D2091" s="150">
        <v>15000</v>
      </c>
      <c r="E2091" s="150">
        <v>-9793.75</v>
      </c>
      <c r="F2091" s="150">
        <v>5206.25</v>
      </c>
      <c r="G2091" s="150">
        <v>-74.37</v>
      </c>
      <c r="H2091" s="151">
        <v>41760</v>
      </c>
      <c r="I2091" s="87">
        <v>0</v>
      </c>
      <c r="J2091" s="87" t="s">
        <v>328</v>
      </c>
      <c r="K2091" s="87" t="s">
        <v>3698</v>
      </c>
      <c r="L2091" s="87" t="s">
        <v>4027</v>
      </c>
      <c r="M2091" s="56" t="s">
        <v>3700</v>
      </c>
      <c r="N2091" s="87" t="s">
        <v>35</v>
      </c>
      <c r="O2091" s="56" t="s">
        <v>5887</v>
      </c>
      <c r="P2091" s="87">
        <v>2013</v>
      </c>
      <c r="Q2091" s="87">
        <v>3236014005</v>
      </c>
      <c r="R2091" s="87" t="s">
        <v>3694</v>
      </c>
    </row>
    <row r="2092" spans="1:18">
      <c r="A2092" s="87" t="s">
        <v>5892</v>
      </c>
      <c r="B2092" s="87" t="s">
        <v>5893</v>
      </c>
      <c r="C2092" s="87" t="s">
        <v>5886</v>
      </c>
      <c r="D2092" s="150">
        <v>62400</v>
      </c>
      <c r="E2092" s="150">
        <v>-40693.410000000003</v>
      </c>
      <c r="F2092" s="150">
        <v>21706.59</v>
      </c>
      <c r="G2092" s="150">
        <v>-310.08999999999997</v>
      </c>
      <c r="H2092" s="151">
        <v>41760</v>
      </c>
      <c r="I2092" s="87">
        <v>0</v>
      </c>
      <c r="J2092" s="87" t="s">
        <v>944</v>
      </c>
      <c r="K2092" s="87" t="s">
        <v>3698</v>
      </c>
      <c r="L2092" s="87" t="s">
        <v>3962</v>
      </c>
      <c r="M2092" s="56" t="s">
        <v>3700</v>
      </c>
      <c r="N2092" s="87" t="s">
        <v>27</v>
      </c>
      <c r="O2092" s="56" t="s">
        <v>5887</v>
      </c>
      <c r="P2092" s="87">
        <v>2013</v>
      </c>
      <c r="Q2092" s="87">
        <v>3236014005</v>
      </c>
      <c r="R2092" s="87" t="s">
        <v>3694</v>
      </c>
    </row>
    <row r="2093" spans="1:18">
      <c r="A2093" s="87" t="s">
        <v>785</v>
      </c>
      <c r="B2093" s="87" t="s">
        <v>786</v>
      </c>
      <c r="C2093" s="87" t="s">
        <v>5886</v>
      </c>
      <c r="D2093" s="150">
        <v>17040</v>
      </c>
      <c r="E2093" s="150">
        <v>-11117.28</v>
      </c>
      <c r="F2093" s="150">
        <v>5922.72</v>
      </c>
      <c r="G2093" s="150">
        <v>-84.61</v>
      </c>
      <c r="H2093" s="151">
        <v>41760</v>
      </c>
      <c r="I2093" s="87">
        <v>0</v>
      </c>
      <c r="J2093" s="87" t="s">
        <v>944</v>
      </c>
      <c r="K2093" s="87" t="s">
        <v>3698</v>
      </c>
      <c r="L2093" s="87" t="s">
        <v>3962</v>
      </c>
      <c r="M2093" s="56" t="s">
        <v>3700</v>
      </c>
      <c r="N2093" s="87" t="s">
        <v>27</v>
      </c>
      <c r="O2093" s="56" t="s">
        <v>5887</v>
      </c>
      <c r="P2093" s="87">
        <v>2013</v>
      </c>
      <c r="Q2093" s="87">
        <v>3236014005</v>
      </c>
      <c r="R2093" s="87" t="s">
        <v>3694</v>
      </c>
    </row>
    <row r="2094" spans="1:18">
      <c r="A2094" s="87" t="s">
        <v>5894</v>
      </c>
      <c r="B2094" s="87" t="s">
        <v>5895</v>
      </c>
      <c r="C2094" s="87" t="s">
        <v>5896</v>
      </c>
      <c r="D2094" s="150">
        <v>126000</v>
      </c>
      <c r="E2094" s="150">
        <v>-82176.149999999994</v>
      </c>
      <c r="F2094" s="150">
        <v>43823.85</v>
      </c>
      <c r="G2094" s="150">
        <v>-626.04999999999995</v>
      </c>
      <c r="H2094" s="151">
        <v>41760</v>
      </c>
      <c r="I2094" s="87">
        <v>0</v>
      </c>
      <c r="J2094" s="87" t="s">
        <v>944</v>
      </c>
      <c r="K2094" s="87" t="s">
        <v>3698</v>
      </c>
      <c r="L2094" s="87" t="s">
        <v>3962</v>
      </c>
      <c r="M2094" s="56" t="s">
        <v>3700</v>
      </c>
      <c r="N2094" s="87" t="s">
        <v>27</v>
      </c>
      <c r="O2094" s="56" t="s">
        <v>5897</v>
      </c>
      <c r="P2094" s="87">
        <v>2013</v>
      </c>
      <c r="Q2094" s="87">
        <v>3236014005</v>
      </c>
      <c r="R2094" s="87" t="s">
        <v>4359</v>
      </c>
    </row>
    <row r="2095" spans="1:18">
      <c r="A2095" s="87" t="s">
        <v>5898</v>
      </c>
      <c r="B2095" s="87" t="s">
        <v>5899</v>
      </c>
      <c r="C2095" s="87" t="s">
        <v>5900</v>
      </c>
      <c r="D2095" s="150">
        <v>6000</v>
      </c>
      <c r="E2095" s="150">
        <v>-3925.55</v>
      </c>
      <c r="F2095" s="150">
        <v>2074.4499999999998</v>
      </c>
      <c r="G2095" s="150">
        <v>-29.63</v>
      </c>
      <c r="H2095" s="151">
        <v>41760</v>
      </c>
      <c r="I2095" s="87">
        <v>0</v>
      </c>
      <c r="J2095" s="87" t="s">
        <v>1087</v>
      </c>
      <c r="K2095" s="87" t="s">
        <v>3698</v>
      </c>
      <c r="L2095" s="87" t="s">
        <v>4115</v>
      </c>
      <c r="M2095" s="56" t="s">
        <v>3700</v>
      </c>
      <c r="N2095" s="87" t="s">
        <v>71</v>
      </c>
      <c r="O2095" s="56" t="s">
        <v>5901</v>
      </c>
      <c r="P2095" s="87">
        <v>2013</v>
      </c>
      <c r="Q2095" s="87">
        <v>3236014005</v>
      </c>
      <c r="R2095" s="87" t="s">
        <v>4359</v>
      </c>
    </row>
    <row r="2096" spans="1:18">
      <c r="A2096" s="87" t="s">
        <v>5902</v>
      </c>
      <c r="B2096" s="87" t="s">
        <v>5899</v>
      </c>
      <c r="C2096" s="87" t="s">
        <v>5900</v>
      </c>
      <c r="D2096" s="150">
        <v>6000</v>
      </c>
      <c r="E2096" s="150">
        <v>-3925.55</v>
      </c>
      <c r="F2096" s="150">
        <v>2074.4499999999998</v>
      </c>
      <c r="G2096" s="150">
        <v>-29.63</v>
      </c>
      <c r="H2096" s="151">
        <v>41760</v>
      </c>
      <c r="I2096" s="87">
        <v>0</v>
      </c>
      <c r="J2096" s="87" t="s">
        <v>944</v>
      </c>
      <c r="K2096" s="87" t="s">
        <v>3698</v>
      </c>
      <c r="L2096" s="87" t="s">
        <v>3962</v>
      </c>
      <c r="M2096" s="56" t="s">
        <v>3700</v>
      </c>
      <c r="N2096" s="87" t="s">
        <v>27</v>
      </c>
      <c r="O2096" s="56" t="s">
        <v>5901</v>
      </c>
      <c r="P2096" s="87">
        <v>2013</v>
      </c>
      <c r="Q2096" s="87">
        <v>3236014005</v>
      </c>
      <c r="R2096" s="87" t="s">
        <v>4359</v>
      </c>
    </row>
    <row r="2097" spans="1:18">
      <c r="A2097" s="87" t="s">
        <v>5903</v>
      </c>
      <c r="B2097" s="87" t="s">
        <v>5904</v>
      </c>
      <c r="C2097" s="87" t="s">
        <v>5905</v>
      </c>
      <c r="D2097" s="150">
        <v>6000</v>
      </c>
      <c r="E2097" s="150">
        <v>-3925.55</v>
      </c>
      <c r="F2097" s="150">
        <v>2074.4499999999998</v>
      </c>
      <c r="G2097" s="150">
        <v>-29.63</v>
      </c>
      <c r="H2097" s="151">
        <v>41760</v>
      </c>
      <c r="I2097" s="87">
        <v>0</v>
      </c>
      <c r="J2097" s="87" t="s">
        <v>944</v>
      </c>
      <c r="K2097" s="87" t="s">
        <v>3698</v>
      </c>
      <c r="L2097" s="87" t="s">
        <v>3962</v>
      </c>
      <c r="M2097" s="56" t="s">
        <v>3700</v>
      </c>
      <c r="N2097" s="87" t="s">
        <v>27</v>
      </c>
      <c r="O2097" s="56" t="s">
        <v>5906</v>
      </c>
      <c r="P2097" s="87">
        <v>2013</v>
      </c>
      <c r="Q2097" s="87">
        <v>3236014005</v>
      </c>
      <c r="R2097" s="87" t="s">
        <v>4359</v>
      </c>
    </row>
    <row r="2098" spans="1:18">
      <c r="A2098" s="87" t="s">
        <v>5907</v>
      </c>
      <c r="B2098" s="87" t="s">
        <v>5899</v>
      </c>
      <c r="C2098" s="87" t="s">
        <v>5900</v>
      </c>
      <c r="D2098" s="150">
        <v>6000</v>
      </c>
      <c r="E2098" s="150">
        <v>-3925.55</v>
      </c>
      <c r="F2098" s="150">
        <v>2074.4499999999998</v>
      </c>
      <c r="G2098" s="150">
        <v>-29.63</v>
      </c>
      <c r="H2098" s="151">
        <v>41760</v>
      </c>
      <c r="I2098" s="87">
        <v>0</v>
      </c>
      <c r="J2098" s="87" t="s">
        <v>944</v>
      </c>
      <c r="K2098" s="87" t="s">
        <v>3698</v>
      </c>
      <c r="L2098" s="87" t="s">
        <v>3962</v>
      </c>
      <c r="M2098" s="56" t="s">
        <v>3700</v>
      </c>
      <c r="N2098" s="87" t="s">
        <v>27</v>
      </c>
      <c r="O2098" s="56" t="s">
        <v>5908</v>
      </c>
      <c r="P2098" s="87">
        <v>2013</v>
      </c>
      <c r="Q2098" s="87">
        <v>3236014005</v>
      </c>
      <c r="R2098" s="87" t="s">
        <v>4359</v>
      </c>
    </row>
    <row r="2099" spans="1:18">
      <c r="A2099" s="87" t="s">
        <v>5909</v>
      </c>
      <c r="B2099" s="87" t="s">
        <v>5899</v>
      </c>
      <c r="C2099" s="87" t="s">
        <v>5900</v>
      </c>
      <c r="D2099" s="150">
        <v>6000</v>
      </c>
      <c r="E2099" s="150">
        <v>-3925.55</v>
      </c>
      <c r="F2099" s="150">
        <v>2074.4499999999998</v>
      </c>
      <c r="G2099" s="150">
        <v>-29.63</v>
      </c>
      <c r="H2099" s="151">
        <v>41760</v>
      </c>
      <c r="I2099" s="87">
        <v>0</v>
      </c>
      <c r="J2099" s="87" t="s">
        <v>944</v>
      </c>
      <c r="K2099" s="87" t="s">
        <v>3698</v>
      </c>
      <c r="L2099" s="87" t="s">
        <v>3962</v>
      </c>
      <c r="M2099" s="56" t="s">
        <v>3700</v>
      </c>
      <c r="N2099" s="87" t="s">
        <v>27</v>
      </c>
      <c r="O2099" s="56" t="s">
        <v>5901</v>
      </c>
      <c r="P2099" s="87">
        <v>2013</v>
      </c>
      <c r="Q2099" s="87">
        <v>3236014005</v>
      </c>
      <c r="R2099" s="87" t="s">
        <v>4359</v>
      </c>
    </row>
    <row r="2100" spans="1:18">
      <c r="A2100" s="87" t="s">
        <v>1462</v>
      </c>
      <c r="B2100" s="87" t="s">
        <v>765</v>
      </c>
      <c r="C2100" s="87" t="s">
        <v>5910</v>
      </c>
      <c r="D2100" s="150">
        <v>6240</v>
      </c>
      <c r="E2100" s="150">
        <v>-4075.25</v>
      </c>
      <c r="F2100" s="150">
        <v>2164.75</v>
      </c>
      <c r="G2100" s="150">
        <v>-30.92</v>
      </c>
      <c r="H2100" s="151">
        <v>41760</v>
      </c>
      <c r="I2100" s="87">
        <v>0</v>
      </c>
      <c r="J2100" s="87" t="s">
        <v>328</v>
      </c>
      <c r="K2100" s="87" t="s">
        <v>5911</v>
      </c>
      <c r="L2100" s="87" t="s">
        <v>4511</v>
      </c>
      <c r="M2100" s="56" t="s">
        <v>3700</v>
      </c>
      <c r="N2100" s="87" t="s">
        <v>35</v>
      </c>
      <c r="O2100" s="56" t="s">
        <v>5866</v>
      </c>
      <c r="P2100" s="87">
        <v>2013</v>
      </c>
      <c r="Q2100" s="87">
        <v>3236014005</v>
      </c>
      <c r="R2100" s="87" t="s">
        <v>3683</v>
      </c>
    </row>
    <row r="2101" spans="1:18">
      <c r="A2101" s="87" t="s">
        <v>5912</v>
      </c>
      <c r="B2101" s="87" t="s">
        <v>765</v>
      </c>
      <c r="C2101" s="87" t="s">
        <v>5910</v>
      </c>
      <c r="D2101" s="150">
        <v>6240</v>
      </c>
      <c r="E2101" s="150">
        <v>-4075.25</v>
      </c>
      <c r="F2101" s="150">
        <v>2164.75</v>
      </c>
      <c r="G2101" s="150">
        <v>-30.92</v>
      </c>
      <c r="H2101" s="151">
        <v>41760</v>
      </c>
      <c r="I2101" s="87">
        <v>0</v>
      </c>
      <c r="J2101" s="87" t="s">
        <v>604</v>
      </c>
      <c r="K2101" s="87" t="s">
        <v>3698</v>
      </c>
      <c r="L2101" s="87" t="s">
        <v>3954</v>
      </c>
      <c r="M2101" s="56" t="s">
        <v>3700</v>
      </c>
      <c r="N2101" s="87" t="s">
        <v>68</v>
      </c>
      <c r="O2101" s="56" t="s">
        <v>5866</v>
      </c>
      <c r="P2101" s="87">
        <v>2013</v>
      </c>
      <c r="Q2101" s="87">
        <v>3236014005</v>
      </c>
      <c r="R2101" s="87" t="s">
        <v>3683</v>
      </c>
    </row>
    <row r="2102" spans="1:18">
      <c r="A2102" s="87" t="s">
        <v>5913</v>
      </c>
      <c r="B2102" s="87" t="s">
        <v>765</v>
      </c>
      <c r="C2102" s="87" t="s">
        <v>5910</v>
      </c>
      <c r="D2102" s="150">
        <v>6240</v>
      </c>
      <c r="E2102" s="150">
        <v>-4075.25</v>
      </c>
      <c r="F2102" s="150">
        <v>2164.75</v>
      </c>
      <c r="G2102" s="150">
        <v>-30.92</v>
      </c>
      <c r="H2102" s="151">
        <v>41760</v>
      </c>
      <c r="I2102" s="87">
        <v>0</v>
      </c>
      <c r="J2102" s="87" t="s">
        <v>604</v>
      </c>
      <c r="K2102" s="87" t="s">
        <v>3698</v>
      </c>
      <c r="L2102" s="87" t="s">
        <v>3954</v>
      </c>
      <c r="M2102" s="56" t="s">
        <v>3700</v>
      </c>
      <c r="N2102" s="87" t="s">
        <v>68</v>
      </c>
      <c r="O2102" s="56" t="s">
        <v>5866</v>
      </c>
      <c r="P2102" s="87">
        <v>2013</v>
      </c>
      <c r="Q2102" s="87">
        <v>3236014005</v>
      </c>
      <c r="R2102" s="87" t="s">
        <v>3683</v>
      </c>
    </row>
    <row r="2103" spans="1:18">
      <c r="A2103" s="87" t="s">
        <v>764</v>
      </c>
      <c r="B2103" s="87" t="s">
        <v>765</v>
      </c>
      <c r="C2103" s="87" t="s">
        <v>5910</v>
      </c>
      <c r="D2103" s="150">
        <v>6240</v>
      </c>
      <c r="E2103" s="150">
        <v>-4075.25</v>
      </c>
      <c r="F2103" s="150">
        <v>2164.75</v>
      </c>
      <c r="G2103" s="150">
        <v>-30.92</v>
      </c>
      <c r="H2103" s="151">
        <v>41760</v>
      </c>
      <c r="I2103" s="87">
        <v>0</v>
      </c>
      <c r="J2103" s="87" t="s">
        <v>328</v>
      </c>
      <c r="K2103" s="87" t="s">
        <v>3698</v>
      </c>
      <c r="L2103" s="87" t="s">
        <v>4141</v>
      </c>
      <c r="M2103" s="56" t="s">
        <v>3700</v>
      </c>
      <c r="N2103" s="87" t="s">
        <v>35</v>
      </c>
      <c r="O2103" s="56" t="s">
        <v>5866</v>
      </c>
      <c r="P2103" s="87">
        <v>2013</v>
      </c>
      <c r="Q2103" s="87">
        <v>3236014005</v>
      </c>
      <c r="R2103" s="87" t="s">
        <v>3683</v>
      </c>
    </row>
    <row r="2104" spans="1:18">
      <c r="A2104" s="87" t="s">
        <v>5914</v>
      </c>
      <c r="B2104" s="87" t="s">
        <v>1171</v>
      </c>
      <c r="C2104" s="87" t="s">
        <v>5915</v>
      </c>
      <c r="D2104" s="150">
        <v>10776</v>
      </c>
      <c r="E2104" s="150">
        <v>-7032.88</v>
      </c>
      <c r="F2104" s="150">
        <v>3743.12</v>
      </c>
      <c r="G2104" s="150">
        <v>-53.47</v>
      </c>
      <c r="H2104" s="151">
        <v>41760</v>
      </c>
      <c r="I2104" s="87">
        <v>0</v>
      </c>
      <c r="J2104" s="87" t="s">
        <v>580</v>
      </c>
      <c r="K2104" s="87" t="s">
        <v>3698</v>
      </c>
      <c r="L2104" s="87" t="s">
        <v>4162</v>
      </c>
      <c r="M2104" s="56" t="s">
        <v>3700</v>
      </c>
      <c r="N2104" s="87" t="s">
        <v>36</v>
      </c>
      <c r="O2104" s="56" t="s">
        <v>5916</v>
      </c>
      <c r="P2104" s="87">
        <v>2013</v>
      </c>
      <c r="Q2104" s="87">
        <v>3236014005</v>
      </c>
      <c r="R2104" s="87" t="s">
        <v>3676</v>
      </c>
    </row>
    <row r="2105" spans="1:18">
      <c r="A2105" s="87" t="s">
        <v>5917</v>
      </c>
      <c r="B2105" s="87" t="s">
        <v>1171</v>
      </c>
      <c r="C2105" s="87" t="s">
        <v>5915</v>
      </c>
      <c r="D2105" s="150">
        <v>10776</v>
      </c>
      <c r="E2105" s="150">
        <v>-7032.88</v>
      </c>
      <c r="F2105" s="150">
        <v>3743.12</v>
      </c>
      <c r="G2105" s="150">
        <v>-53.47</v>
      </c>
      <c r="H2105" s="151">
        <v>41760</v>
      </c>
      <c r="I2105" s="87">
        <v>0</v>
      </c>
      <c r="J2105" s="87" t="s">
        <v>604</v>
      </c>
      <c r="K2105" s="87" t="s">
        <v>5787</v>
      </c>
      <c r="L2105" s="87" t="s">
        <v>3954</v>
      </c>
      <c r="M2105" s="56" t="s">
        <v>3700</v>
      </c>
      <c r="N2105" s="87" t="s">
        <v>68</v>
      </c>
      <c r="O2105" s="56" t="s">
        <v>5916</v>
      </c>
      <c r="P2105" s="87">
        <v>2013</v>
      </c>
      <c r="Q2105" s="87">
        <v>3236014004</v>
      </c>
      <c r="R2105" s="87" t="s">
        <v>3676</v>
      </c>
    </row>
    <row r="2106" spans="1:18">
      <c r="A2106" s="87" t="s">
        <v>5918</v>
      </c>
      <c r="B2106" s="87" t="s">
        <v>1171</v>
      </c>
      <c r="C2106" s="87" t="s">
        <v>5915</v>
      </c>
      <c r="D2106" s="150">
        <v>10776</v>
      </c>
      <c r="E2106" s="150">
        <v>-7032.88</v>
      </c>
      <c r="F2106" s="150">
        <v>3743.12</v>
      </c>
      <c r="G2106" s="150">
        <v>-53.47</v>
      </c>
      <c r="H2106" s="151">
        <v>41760</v>
      </c>
      <c r="I2106" s="87">
        <v>0</v>
      </c>
      <c r="J2106" s="87" t="s">
        <v>604</v>
      </c>
      <c r="K2106" s="87" t="s">
        <v>3698</v>
      </c>
      <c r="L2106" s="87" t="s">
        <v>3954</v>
      </c>
      <c r="M2106" s="56" t="s">
        <v>3700</v>
      </c>
      <c r="N2106" s="87" t="s">
        <v>68</v>
      </c>
      <c r="O2106" s="56" t="s">
        <v>5916</v>
      </c>
      <c r="P2106" s="87">
        <v>2013</v>
      </c>
      <c r="Q2106" s="87">
        <v>3236014005</v>
      </c>
      <c r="R2106" s="87" t="s">
        <v>3676</v>
      </c>
    </row>
    <row r="2107" spans="1:18">
      <c r="A2107" s="87" t="s">
        <v>5919</v>
      </c>
      <c r="B2107" s="87" t="s">
        <v>1171</v>
      </c>
      <c r="C2107" s="87" t="s">
        <v>5915</v>
      </c>
      <c r="D2107" s="150">
        <v>10776</v>
      </c>
      <c r="E2107" s="150">
        <v>-7032.88</v>
      </c>
      <c r="F2107" s="150">
        <v>3743.12</v>
      </c>
      <c r="G2107" s="150">
        <v>-53.47</v>
      </c>
      <c r="H2107" s="151">
        <v>41760</v>
      </c>
      <c r="I2107" s="87">
        <v>0</v>
      </c>
      <c r="J2107" s="87" t="s">
        <v>604</v>
      </c>
      <c r="K2107" s="87" t="s">
        <v>3698</v>
      </c>
      <c r="L2107" s="87" t="s">
        <v>3954</v>
      </c>
      <c r="M2107" s="56" t="s">
        <v>3700</v>
      </c>
      <c r="N2107" s="87" t="s">
        <v>68</v>
      </c>
      <c r="O2107" s="56" t="s">
        <v>5916</v>
      </c>
      <c r="P2107" s="87">
        <v>2013</v>
      </c>
      <c r="Q2107" s="87">
        <v>3536014005</v>
      </c>
      <c r="R2107" s="87" t="s">
        <v>3676</v>
      </c>
    </row>
    <row r="2108" spans="1:18">
      <c r="A2108" s="87" t="s">
        <v>1470</v>
      </c>
      <c r="B2108" s="87" t="s">
        <v>1171</v>
      </c>
      <c r="C2108" s="87" t="s">
        <v>5915</v>
      </c>
      <c r="D2108" s="150">
        <v>10776</v>
      </c>
      <c r="E2108" s="150">
        <v>-7032.88</v>
      </c>
      <c r="F2108" s="150">
        <v>3743.12</v>
      </c>
      <c r="G2108" s="150">
        <v>-53.47</v>
      </c>
      <c r="H2108" s="151">
        <v>41760</v>
      </c>
      <c r="I2108" s="87">
        <v>0</v>
      </c>
      <c r="J2108" s="87" t="s">
        <v>944</v>
      </c>
      <c r="K2108" s="87" t="s">
        <v>3698</v>
      </c>
      <c r="L2108" s="87" t="s">
        <v>3962</v>
      </c>
      <c r="M2108" s="56" t="s">
        <v>3700</v>
      </c>
      <c r="N2108" s="87" t="s">
        <v>27</v>
      </c>
      <c r="O2108" s="56" t="s">
        <v>5920</v>
      </c>
      <c r="P2108" s="87">
        <v>2013</v>
      </c>
      <c r="Q2108" s="87">
        <v>35360144005</v>
      </c>
      <c r="R2108" s="87" t="s">
        <v>3676</v>
      </c>
    </row>
    <row r="2109" spans="1:18">
      <c r="A2109" s="87" t="s">
        <v>1471</v>
      </c>
      <c r="B2109" s="87" t="s">
        <v>1171</v>
      </c>
      <c r="C2109" s="87" t="s">
        <v>5915</v>
      </c>
      <c r="D2109" s="150">
        <v>10776</v>
      </c>
      <c r="E2109" s="150">
        <v>-7032.88</v>
      </c>
      <c r="F2109" s="150">
        <v>3743.12</v>
      </c>
      <c r="G2109" s="150">
        <v>-53.47</v>
      </c>
      <c r="H2109" s="151">
        <v>41760</v>
      </c>
      <c r="I2109" s="87">
        <v>0</v>
      </c>
      <c r="J2109" s="87" t="s">
        <v>944</v>
      </c>
      <c r="K2109" s="87" t="s">
        <v>3698</v>
      </c>
      <c r="L2109" s="87" t="s">
        <v>3962</v>
      </c>
      <c r="M2109" s="56" t="s">
        <v>3700</v>
      </c>
      <c r="N2109" s="87" t="s">
        <v>27</v>
      </c>
      <c r="O2109" s="56" t="s">
        <v>5920</v>
      </c>
      <c r="P2109" s="87">
        <v>2013</v>
      </c>
      <c r="Q2109" s="87">
        <v>3236014005</v>
      </c>
      <c r="R2109" s="87" t="s">
        <v>3676</v>
      </c>
    </row>
    <row r="2110" spans="1:18">
      <c r="A2110" s="87" t="s">
        <v>1472</v>
      </c>
      <c r="B2110" s="87" t="s">
        <v>1171</v>
      </c>
      <c r="C2110" s="87" t="s">
        <v>5915</v>
      </c>
      <c r="D2110" s="150">
        <v>10776</v>
      </c>
      <c r="E2110" s="150">
        <v>-7032.88</v>
      </c>
      <c r="F2110" s="150">
        <v>3743.12</v>
      </c>
      <c r="G2110" s="150">
        <v>-53.47</v>
      </c>
      <c r="H2110" s="151">
        <v>41760</v>
      </c>
      <c r="I2110" s="87">
        <v>0</v>
      </c>
      <c r="J2110" s="87" t="s">
        <v>944</v>
      </c>
      <c r="K2110" s="87" t="s">
        <v>3698</v>
      </c>
      <c r="L2110" s="87" t="s">
        <v>3962</v>
      </c>
      <c r="M2110" s="56" t="s">
        <v>3700</v>
      </c>
      <c r="N2110" s="87" t="s">
        <v>27</v>
      </c>
      <c r="O2110" s="56" t="s">
        <v>5920</v>
      </c>
      <c r="P2110" s="87">
        <v>2013</v>
      </c>
      <c r="Q2110" s="87">
        <v>3236014005</v>
      </c>
      <c r="R2110" s="87" t="s">
        <v>3676</v>
      </c>
    </row>
    <row r="2111" spans="1:18">
      <c r="A2111" s="87" t="s">
        <v>1473</v>
      </c>
      <c r="B2111" s="87" t="s">
        <v>1171</v>
      </c>
      <c r="C2111" s="87" t="s">
        <v>5915</v>
      </c>
      <c r="D2111" s="150">
        <v>10776</v>
      </c>
      <c r="E2111" s="150">
        <v>-7032.88</v>
      </c>
      <c r="F2111" s="150">
        <v>3743.12</v>
      </c>
      <c r="G2111" s="150">
        <v>-53.47</v>
      </c>
      <c r="H2111" s="151">
        <v>41760</v>
      </c>
      <c r="I2111" s="87">
        <v>0</v>
      </c>
      <c r="J2111" s="87" t="s">
        <v>944</v>
      </c>
      <c r="K2111" s="87" t="s">
        <v>3698</v>
      </c>
      <c r="L2111" s="87" t="s">
        <v>3962</v>
      </c>
      <c r="M2111" s="56" t="s">
        <v>3700</v>
      </c>
      <c r="N2111" s="87" t="s">
        <v>27</v>
      </c>
      <c r="O2111" s="56" t="s">
        <v>5920</v>
      </c>
      <c r="P2111" s="87">
        <v>2013</v>
      </c>
      <c r="Q2111" s="87">
        <v>3236014005</v>
      </c>
      <c r="R2111" s="87" t="s">
        <v>3676</v>
      </c>
    </row>
    <row r="2112" spans="1:18">
      <c r="A2112" s="87" t="s">
        <v>1474</v>
      </c>
      <c r="B2112" s="87" t="s">
        <v>1171</v>
      </c>
      <c r="C2112" s="87" t="s">
        <v>5915</v>
      </c>
      <c r="D2112" s="150">
        <v>10776</v>
      </c>
      <c r="E2112" s="150">
        <v>-7032.88</v>
      </c>
      <c r="F2112" s="150">
        <v>3743.12</v>
      </c>
      <c r="G2112" s="150">
        <v>-53.47</v>
      </c>
      <c r="H2112" s="151">
        <v>41760</v>
      </c>
      <c r="I2112" s="87">
        <v>0</v>
      </c>
      <c r="J2112" s="87" t="s">
        <v>944</v>
      </c>
      <c r="K2112" s="87" t="s">
        <v>3698</v>
      </c>
      <c r="L2112" s="87" t="s">
        <v>3962</v>
      </c>
      <c r="M2112" s="56" t="s">
        <v>3700</v>
      </c>
      <c r="N2112" s="87" t="s">
        <v>27</v>
      </c>
      <c r="O2112" s="56" t="s">
        <v>5920</v>
      </c>
      <c r="P2112" s="87">
        <v>2013</v>
      </c>
      <c r="Q2112" s="87">
        <v>3236014005</v>
      </c>
      <c r="R2112" s="87" t="s">
        <v>3676</v>
      </c>
    </row>
    <row r="2113" spans="1:18">
      <c r="A2113" s="87" t="s">
        <v>5921</v>
      </c>
      <c r="B2113" s="87" t="s">
        <v>1035</v>
      </c>
      <c r="C2113" s="87" t="s">
        <v>5922</v>
      </c>
      <c r="D2113" s="150">
        <v>15180</v>
      </c>
      <c r="E2113" s="150">
        <v>-9901.11</v>
      </c>
      <c r="F2113" s="150">
        <v>5278.89</v>
      </c>
      <c r="G2113" s="150">
        <v>-75.41</v>
      </c>
      <c r="H2113" s="151">
        <v>41760</v>
      </c>
      <c r="I2113" s="87">
        <v>0</v>
      </c>
      <c r="J2113" s="87" t="s">
        <v>1128</v>
      </c>
      <c r="K2113" s="87" t="s">
        <v>3698</v>
      </c>
      <c r="L2113" s="87" t="s">
        <v>4478</v>
      </c>
      <c r="M2113" s="56" t="s">
        <v>3700</v>
      </c>
      <c r="N2113" s="87" t="s">
        <v>75</v>
      </c>
      <c r="O2113" s="56" t="s">
        <v>5923</v>
      </c>
      <c r="P2113" s="87">
        <v>2014</v>
      </c>
      <c r="Q2113" s="87">
        <v>3236014005</v>
      </c>
      <c r="R2113" s="87" t="s">
        <v>3676</v>
      </c>
    </row>
    <row r="2114" spans="1:18">
      <c r="A2114" s="87" t="s">
        <v>5924</v>
      </c>
      <c r="B2114" s="87" t="s">
        <v>1035</v>
      </c>
      <c r="C2114" s="87" t="s">
        <v>5925</v>
      </c>
      <c r="D2114" s="150">
        <v>27180</v>
      </c>
      <c r="E2114" s="150">
        <v>-17732.28</v>
      </c>
      <c r="F2114" s="150">
        <v>9447.7199999999993</v>
      </c>
      <c r="G2114" s="150">
        <v>-134.97</v>
      </c>
      <c r="H2114" s="151">
        <v>41760</v>
      </c>
      <c r="I2114" s="87">
        <v>0</v>
      </c>
      <c r="J2114" s="87" t="s">
        <v>1128</v>
      </c>
      <c r="K2114" s="87" t="s">
        <v>3698</v>
      </c>
      <c r="L2114" s="87" t="s">
        <v>4478</v>
      </c>
      <c r="M2114" s="56" t="s">
        <v>3700</v>
      </c>
      <c r="N2114" s="87" t="s">
        <v>75</v>
      </c>
      <c r="O2114" s="56" t="s">
        <v>5926</v>
      </c>
      <c r="P2114" s="87">
        <v>2013</v>
      </c>
      <c r="Q2114" s="87">
        <v>3236014005</v>
      </c>
      <c r="R2114" s="87" t="s">
        <v>3676</v>
      </c>
    </row>
    <row r="2115" spans="1:18">
      <c r="A2115" s="87" t="s">
        <v>5927</v>
      </c>
      <c r="B2115" s="87" t="s">
        <v>1035</v>
      </c>
      <c r="C2115" s="87" t="s">
        <v>5925</v>
      </c>
      <c r="D2115" s="150">
        <v>27180</v>
      </c>
      <c r="E2115" s="150">
        <v>-17732.28</v>
      </c>
      <c r="F2115" s="150">
        <v>9447.7199999999993</v>
      </c>
      <c r="G2115" s="150">
        <v>-134.97</v>
      </c>
      <c r="H2115" s="151">
        <v>41760</v>
      </c>
      <c r="I2115" s="87">
        <v>0</v>
      </c>
      <c r="J2115" s="87" t="s">
        <v>1128</v>
      </c>
      <c r="K2115" s="87" t="s">
        <v>3698</v>
      </c>
      <c r="L2115" s="87" t="s">
        <v>4478</v>
      </c>
      <c r="M2115" s="56" t="s">
        <v>3700</v>
      </c>
      <c r="N2115" s="87" t="s">
        <v>75</v>
      </c>
      <c r="O2115" s="56" t="s">
        <v>5923</v>
      </c>
      <c r="P2115" s="87">
        <v>2013</v>
      </c>
      <c r="Q2115" s="87">
        <v>3236014005</v>
      </c>
      <c r="R2115" s="87" t="s">
        <v>3676</v>
      </c>
    </row>
    <row r="2116" spans="1:18">
      <c r="A2116" s="87" t="s">
        <v>5928</v>
      </c>
      <c r="B2116" s="87" t="s">
        <v>1035</v>
      </c>
      <c r="C2116" s="87" t="s">
        <v>5925</v>
      </c>
      <c r="D2116" s="150">
        <v>27180</v>
      </c>
      <c r="E2116" s="150">
        <v>-17732.28</v>
      </c>
      <c r="F2116" s="150">
        <v>9447.7199999999993</v>
      </c>
      <c r="G2116" s="150">
        <v>-134.97</v>
      </c>
      <c r="H2116" s="151">
        <v>41760</v>
      </c>
      <c r="I2116" s="87">
        <v>0</v>
      </c>
      <c r="J2116" s="87" t="s">
        <v>1128</v>
      </c>
      <c r="K2116" s="87" t="s">
        <v>3698</v>
      </c>
      <c r="L2116" s="87" t="s">
        <v>4478</v>
      </c>
      <c r="M2116" s="56" t="s">
        <v>3700</v>
      </c>
      <c r="N2116" s="87" t="s">
        <v>75</v>
      </c>
      <c r="O2116" s="56" t="s">
        <v>5923</v>
      </c>
      <c r="P2116" s="87">
        <v>2013</v>
      </c>
      <c r="Q2116" s="87">
        <v>3236014005</v>
      </c>
      <c r="R2116" s="87" t="s">
        <v>3676</v>
      </c>
    </row>
    <row r="2117" spans="1:18">
      <c r="A2117" s="87" t="s">
        <v>5929</v>
      </c>
      <c r="B2117" s="87" t="s">
        <v>1035</v>
      </c>
      <c r="C2117" s="87" t="s">
        <v>5925</v>
      </c>
      <c r="D2117" s="150">
        <v>27180</v>
      </c>
      <c r="E2117" s="150">
        <v>-17732.28</v>
      </c>
      <c r="F2117" s="150">
        <v>9447.7199999999993</v>
      </c>
      <c r="G2117" s="150">
        <v>-134.97</v>
      </c>
      <c r="H2117" s="151">
        <v>41760</v>
      </c>
      <c r="I2117" s="87">
        <v>0</v>
      </c>
      <c r="J2117" s="87" t="s">
        <v>401</v>
      </c>
      <c r="K2117" s="87" t="s">
        <v>3698</v>
      </c>
      <c r="L2117" s="87" t="s">
        <v>5723</v>
      </c>
      <c r="M2117" s="56" t="s">
        <v>3700</v>
      </c>
      <c r="N2117" s="87" t="s">
        <v>49</v>
      </c>
      <c r="O2117" s="56" t="s">
        <v>5923</v>
      </c>
      <c r="P2117" s="87">
        <v>2013</v>
      </c>
      <c r="Q2117" s="87">
        <v>3236014005</v>
      </c>
      <c r="R2117" s="87" t="s">
        <v>3676</v>
      </c>
    </row>
    <row r="2118" spans="1:18">
      <c r="A2118" s="87" t="s">
        <v>5930</v>
      </c>
      <c r="B2118" s="87" t="s">
        <v>1035</v>
      </c>
      <c r="C2118" s="87" t="s">
        <v>5925</v>
      </c>
      <c r="D2118" s="150">
        <v>27180</v>
      </c>
      <c r="E2118" s="150">
        <v>-17732.28</v>
      </c>
      <c r="F2118" s="150">
        <v>9447.7199999999993</v>
      </c>
      <c r="G2118" s="150">
        <v>-134.97</v>
      </c>
      <c r="H2118" s="151">
        <v>41760</v>
      </c>
      <c r="I2118" s="87">
        <v>0</v>
      </c>
      <c r="J2118" s="87" t="s">
        <v>401</v>
      </c>
      <c r="K2118" s="87" t="s">
        <v>3698</v>
      </c>
      <c r="L2118" s="87" t="s">
        <v>5723</v>
      </c>
      <c r="M2118" s="56" t="s">
        <v>3700</v>
      </c>
      <c r="N2118" s="87" t="s">
        <v>49</v>
      </c>
      <c r="O2118" s="56" t="s">
        <v>5923</v>
      </c>
      <c r="P2118" s="87">
        <v>2013</v>
      </c>
      <c r="Q2118" s="87">
        <v>3236014005</v>
      </c>
      <c r="R2118" s="87" t="s">
        <v>3676</v>
      </c>
    </row>
    <row r="2119" spans="1:18">
      <c r="A2119" s="87" t="s">
        <v>5931</v>
      </c>
      <c r="B2119" s="87" t="s">
        <v>1035</v>
      </c>
      <c r="C2119" s="87" t="s">
        <v>5925</v>
      </c>
      <c r="D2119" s="150">
        <v>27180</v>
      </c>
      <c r="E2119" s="150">
        <v>-17732.28</v>
      </c>
      <c r="F2119" s="150">
        <v>9447.7199999999993</v>
      </c>
      <c r="G2119" s="150">
        <v>-134.97</v>
      </c>
      <c r="H2119" s="151">
        <v>41760</v>
      </c>
      <c r="I2119" s="87">
        <v>0</v>
      </c>
      <c r="J2119" s="87" t="s">
        <v>401</v>
      </c>
      <c r="K2119" s="87" t="s">
        <v>3698</v>
      </c>
      <c r="L2119" s="87" t="s">
        <v>5723</v>
      </c>
      <c r="M2119" s="56" t="s">
        <v>3700</v>
      </c>
      <c r="N2119" s="87" t="s">
        <v>49</v>
      </c>
      <c r="O2119" s="56" t="s">
        <v>5923</v>
      </c>
      <c r="P2119" s="87">
        <v>2013</v>
      </c>
      <c r="Q2119" s="87">
        <v>3236014005</v>
      </c>
      <c r="R2119" s="87" t="s">
        <v>3676</v>
      </c>
    </row>
    <row r="2120" spans="1:18">
      <c r="A2120" s="87" t="s">
        <v>5932</v>
      </c>
      <c r="B2120" s="87" t="s">
        <v>1035</v>
      </c>
      <c r="C2120" s="87" t="s">
        <v>5925</v>
      </c>
      <c r="D2120" s="150">
        <v>27180</v>
      </c>
      <c r="E2120" s="150">
        <v>-17732.28</v>
      </c>
      <c r="F2120" s="150">
        <v>9447.7199999999993</v>
      </c>
      <c r="G2120" s="150">
        <v>-134.97</v>
      </c>
      <c r="H2120" s="151">
        <v>41760</v>
      </c>
      <c r="I2120" s="87">
        <v>0</v>
      </c>
      <c r="J2120" s="87" t="s">
        <v>401</v>
      </c>
      <c r="K2120" s="87" t="s">
        <v>3698</v>
      </c>
      <c r="L2120" s="87" t="s">
        <v>5723</v>
      </c>
      <c r="M2120" s="56" t="s">
        <v>3700</v>
      </c>
      <c r="N2120" s="87" t="s">
        <v>49</v>
      </c>
      <c r="O2120" s="56" t="s">
        <v>5923</v>
      </c>
      <c r="P2120" s="87">
        <v>2013</v>
      </c>
      <c r="Q2120" s="87">
        <v>3236014005</v>
      </c>
      <c r="R2120" s="87" t="s">
        <v>3676</v>
      </c>
    </row>
    <row r="2121" spans="1:18">
      <c r="A2121" s="87" t="s">
        <v>5933</v>
      </c>
      <c r="B2121" s="87" t="s">
        <v>1035</v>
      </c>
      <c r="C2121" s="87" t="s">
        <v>5925</v>
      </c>
      <c r="D2121" s="150">
        <v>27180</v>
      </c>
      <c r="E2121" s="150">
        <v>-17732.28</v>
      </c>
      <c r="F2121" s="150">
        <v>9447.7199999999993</v>
      </c>
      <c r="G2121" s="150">
        <v>-134.97</v>
      </c>
      <c r="H2121" s="151">
        <v>41760</v>
      </c>
      <c r="I2121" s="87">
        <v>0</v>
      </c>
      <c r="J2121" s="87" t="s">
        <v>944</v>
      </c>
      <c r="K2121" s="87" t="s">
        <v>3698</v>
      </c>
      <c r="L2121" s="87" t="s">
        <v>3962</v>
      </c>
      <c r="M2121" s="56" t="s">
        <v>3700</v>
      </c>
      <c r="N2121" s="87" t="s">
        <v>27</v>
      </c>
      <c r="O2121" s="56" t="s">
        <v>5923</v>
      </c>
      <c r="P2121" s="87">
        <v>2013</v>
      </c>
      <c r="Q2121" s="87">
        <v>3236014005</v>
      </c>
      <c r="R2121" s="87" t="s">
        <v>3676</v>
      </c>
    </row>
    <row r="2122" spans="1:18">
      <c r="A2122" s="87" t="s">
        <v>5934</v>
      </c>
      <c r="B2122" s="87" t="s">
        <v>1035</v>
      </c>
      <c r="C2122" s="87" t="s">
        <v>5925</v>
      </c>
      <c r="D2122" s="150">
        <v>27180</v>
      </c>
      <c r="E2122" s="150">
        <v>-17732.28</v>
      </c>
      <c r="F2122" s="150">
        <v>9447.7199999999993</v>
      </c>
      <c r="G2122" s="150">
        <v>-134.97</v>
      </c>
      <c r="H2122" s="151">
        <v>41760</v>
      </c>
      <c r="I2122" s="87">
        <v>0</v>
      </c>
      <c r="J2122" s="87" t="s">
        <v>944</v>
      </c>
      <c r="K2122" s="87" t="s">
        <v>3698</v>
      </c>
      <c r="L2122" s="87" t="s">
        <v>3962</v>
      </c>
      <c r="M2122" s="56" t="s">
        <v>3700</v>
      </c>
      <c r="N2122" s="87" t="s">
        <v>27</v>
      </c>
      <c r="O2122" s="56" t="s">
        <v>5923</v>
      </c>
      <c r="P2122" s="87">
        <v>2013</v>
      </c>
      <c r="Q2122" s="87">
        <v>3236014005</v>
      </c>
      <c r="R2122" s="87" t="s">
        <v>3676</v>
      </c>
    </row>
    <row r="2123" spans="1:18">
      <c r="A2123" s="87" t="s">
        <v>5935</v>
      </c>
      <c r="B2123" s="87" t="s">
        <v>1035</v>
      </c>
      <c r="C2123" s="87" t="s">
        <v>5925</v>
      </c>
      <c r="D2123" s="150">
        <v>27180</v>
      </c>
      <c r="E2123" s="150">
        <v>-17732.28</v>
      </c>
      <c r="F2123" s="150">
        <v>9447.7199999999993</v>
      </c>
      <c r="G2123" s="150">
        <v>-134.97</v>
      </c>
      <c r="H2123" s="151">
        <v>41760</v>
      </c>
      <c r="I2123" s="87">
        <v>0</v>
      </c>
      <c r="J2123" s="87" t="s">
        <v>944</v>
      </c>
      <c r="K2123" s="87" t="s">
        <v>3698</v>
      </c>
      <c r="L2123" s="87" t="s">
        <v>3962</v>
      </c>
      <c r="M2123" s="56" t="s">
        <v>3700</v>
      </c>
      <c r="N2123" s="87" t="s">
        <v>27</v>
      </c>
      <c r="O2123" s="56" t="s">
        <v>5923</v>
      </c>
      <c r="P2123" s="87">
        <v>2013</v>
      </c>
      <c r="Q2123" s="87">
        <v>3236014005</v>
      </c>
      <c r="R2123" s="87" t="s">
        <v>3676</v>
      </c>
    </row>
    <row r="2124" spans="1:18">
      <c r="A2124" s="87" t="s">
        <v>5936</v>
      </c>
      <c r="B2124" s="87" t="s">
        <v>1035</v>
      </c>
      <c r="C2124" s="87" t="s">
        <v>5925</v>
      </c>
      <c r="D2124" s="150">
        <v>27180</v>
      </c>
      <c r="E2124" s="150">
        <v>-17732.28</v>
      </c>
      <c r="F2124" s="150">
        <v>9447.7199999999993</v>
      </c>
      <c r="G2124" s="150">
        <v>-134.97</v>
      </c>
      <c r="H2124" s="151">
        <v>41760</v>
      </c>
      <c r="I2124" s="87">
        <v>0</v>
      </c>
      <c r="J2124" s="87" t="s">
        <v>944</v>
      </c>
      <c r="K2124" s="87" t="s">
        <v>3698</v>
      </c>
      <c r="L2124" s="87" t="s">
        <v>3962</v>
      </c>
      <c r="M2124" s="56" t="s">
        <v>3700</v>
      </c>
      <c r="N2124" s="87" t="s">
        <v>27</v>
      </c>
      <c r="O2124" s="56" t="s">
        <v>5923</v>
      </c>
      <c r="P2124" s="87">
        <v>2013</v>
      </c>
      <c r="Q2124" s="87">
        <v>3236014005</v>
      </c>
      <c r="R2124" s="87" t="s">
        <v>3676</v>
      </c>
    </row>
    <row r="2125" spans="1:18">
      <c r="A2125" s="87" t="s">
        <v>5937</v>
      </c>
      <c r="B2125" s="87" t="s">
        <v>2141</v>
      </c>
      <c r="C2125" s="87" t="s">
        <v>5938</v>
      </c>
      <c r="D2125" s="150">
        <v>7176</v>
      </c>
      <c r="E2125" s="150">
        <v>-4685.7299999999996</v>
      </c>
      <c r="F2125" s="150">
        <v>2490.27</v>
      </c>
      <c r="G2125" s="150">
        <v>-35.58</v>
      </c>
      <c r="H2125" s="151">
        <v>41760</v>
      </c>
      <c r="I2125" s="87">
        <v>0</v>
      </c>
      <c r="J2125" s="87" t="s">
        <v>1128</v>
      </c>
      <c r="K2125" s="87" t="s">
        <v>3698</v>
      </c>
      <c r="L2125" s="87" t="s">
        <v>4478</v>
      </c>
      <c r="M2125" s="56" t="s">
        <v>3700</v>
      </c>
      <c r="N2125" s="87" t="s">
        <v>75</v>
      </c>
      <c r="O2125" s="56" t="s">
        <v>5939</v>
      </c>
      <c r="P2125" s="87">
        <v>2013</v>
      </c>
      <c r="Q2125" s="87">
        <v>3236014005</v>
      </c>
      <c r="R2125" s="87" t="s">
        <v>4359</v>
      </c>
    </row>
    <row r="2126" spans="1:18">
      <c r="A2126" s="87" t="s">
        <v>5940</v>
      </c>
      <c r="B2126" s="87" t="s">
        <v>2141</v>
      </c>
      <c r="C2126" s="87" t="s">
        <v>5938</v>
      </c>
      <c r="D2126" s="150">
        <v>7176</v>
      </c>
      <c r="E2126" s="150">
        <v>-4685.7299999999996</v>
      </c>
      <c r="F2126" s="150">
        <v>2490.27</v>
      </c>
      <c r="G2126" s="150">
        <v>-35.58</v>
      </c>
      <c r="H2126" s="151">
        <v>41760</v>
      </c>
      <c r="I2126" s="87">
        <v>0</v>
      </c>
      <c r="J2126" s="87" t="s">
        <v>1128</v>
      </c>
      <c r="K2126" s="87" t="s">
        <v>3698</v>
      </c>
      <c r="L2126" s="87" t="s">
        <v>4478</v>
      </c>
      <c r="M2126" s="56" t="s">
        <v>3700</v>
      </c>
      <c r="N2126" s="87" t="s">
        <v>75</v>
      </c>
      <c r="O2126" s="56" t="s">
        <v>5901</v>
      </c>
      <c r="P2126" s="87">
        <v>2013</v>
      </c>
      <c r="Q2126" s="87">
        <v>3236014005</v>
      </c>
      <c r="R2126" s="87" t="s">
        <v>4359</v>
      </c>
    </row>
    <row r="2127" spans="1:18">
      <c r="A2127" s="87" t="s">
        <v>5941</v>
      </c>
      <c r="B2127" s="87" t="s">
        <v>2141</v>
      </c>
      <c r="C2127" s="87" t="s">
        <v>5938</v>
      </c>
      <c r="D2127" s="150">
        <v>7176</v>
      </c>
      <c r="E2127" s="150">
        <v>-4685.7299999999996</v>
      </c>
      <c r="F2127" s="150">
        <v>2490.27</v>
      </c>
      <c r="G2127" s="150">
        <v>-35.58</v>
      </c>
      <c r="H2127" s="151">
        <v>41760</v>
      </c>
      <c r="I2127" s="87">
        <v>0</v>
      </c>
      <c r="J2127" s="87" t="s">
        <v>1128</v>
      </c>
      <c r="K2127" s="87" t="s">
        <v>3698</v>
      </c>
      <c r="L2127" s="87" t="s">
        <v>4478</v>
      </c>
      <c r="M2127" s="56" t="s">
        <v>3700</v>
      </c>
      <c r="N2127" s="87" t="s">
        <v>75</v>
      </c>
      <c r="O2127" s="56" t="s">
        <v>5901</v>
      </c>
      <c r="P2127" s="87">
        <v>2013</v>
      </c>
      <c r="Q2127" s="87">
        <v>3236014005</v>
      </c>
      <c r="R2127" s="87" t="s">
        <v>4359</v>
      </c>
    </row>
    <row r="2128" spans="1:18">
      <c r="A2128" s="87" t="s">
        <v>5942</v>
      </c>
      <c r="B2128" s="87" t="s">
        <v>2141</v>
      </c>
      <c r="C2128" s="87" t="s">
        <v>5938</v>
      </c>
      <c r="D2128" s="150">
        <v>7176</v>
      </c>
      <c r="E2128" s="150">
        <v>-4685.7299999999996</v>
      </c>
      <c r="F2128" s="150">
        <v>2490.27</v>
      </c>
      <c r="G2128" s="150">
        <v>-35.58</v>
      </c>
      <c r="H2128" s="151">
        <v>41760</v>
      </c>
      <c r="I2128" s="87">
        <v>0</v>
      </c>
      <c r="J2128" s="87" t="s">
        <v>1128</v>
      </c>
      <c r="K2128" s="87" t="s">
        <v>3698</v>
      </c>
      <c r="L2128" s="87" t="s">
        <v>4478</v>
      </c>
      <c r="M2128" s="56" t="s">
        <v>3700</v>
      </c>
      <c r="N2128" s="87" t="s">
        <v>75</v>
      </c>
      <c r="O2128" s="56" t="s">
        <v>5901</v>
      </c>
      <c r="P2128" s="87">
        <v>2013</v>
      </c>
      <c r="Q2128" s="87">
        <v>3236014005</v>
      </c>
      <c r="R2128" s="87" t="s">
        <v>4359</v>
      </c>
    </row>
    <row r="2129" spans="1:18">
      <c r="A2129" s="87" t="s">
        <v>5943</v>
      </c>
      <c r="B2129" s="87" t="s">
        <v>5639</v>
      </c>
      <c r="C2129" s="87" t="s">
        <v>5865</v>
      </c>
      <c r="D2129" s="150">
        <v>75000</v>
      </c>
      <c r="E2129" s="150">
        <v>-48909.25</v>
      </c>
      <c r="F2129" s="150">
        <v>26090.75</v>
      </c>
      <c r="G2129" s="150">
        <v>-372.72</v>
      </c>
      <c r="H2129" s="151">
        <v>41760</v>
      </c>
      <c r="I2129" s="87">
        <v>0</v>
      </c>
      <c r="J2129" s="87" t="s">
        <v>1128</v>
      </c>
      <c r="K2129" s="87" t="s">
        <v>3698</v>
      </c>
      <c r="L2129" s="87" t="s">
        <v>4478</v>
      </c>
      <c r="M2129" s="56" t="s">
        <v>3700</v>
      </c>
      <c r="N2129" s="87" t="s">
        <v>75</v>
      </c>
      <c r="O2129" s="56" t="s">
        <v>5944</v>
      </c>
      <c r="P2129" s="87">
        <v>2013</v>
      </c>
      <c r="Q2129" s="87">
        <v>3236014005</v>
      </c>
      <c r="R2129" s="87" t="s">
        <v>3683</v>
      </c>
    </row>
    <row r="2130" spans="1:18">
      <c r="A2130" s="87" t="s">
        <v>1195</v>
      </c>
      <c r="B2130" s="87" t="s">
        <v>1035</v>
      </c>
      <c r="C2130" s="87" t="s">
        <v>5945</v>
      </c>
      <c r="D2130" s="150">
        <v>16440</v>
      </c>
      <c r="E2130" s="150">
        <v>-10732.59</v>
      </c>
      <c r="F2130" s="150">
        <v>5707.41</v>
      </c>
      <c r="G2130" s="150">
        <v>-81.53</v>
      </c>
      <c r="H2130" s="151">
        <v>41760</v>
      </c>
      <c r="I2130" s="87">
        <v>0</v>
      </c>
      <c r="J2130" s="87" t="s">
        <v>604</v>
      </c>
      <c r="K2130" s="87" t="s">
        <v>3698</v>
      </c>
      <c r="L2130" s="87" t="s">
        <v>3954</v>
      </c>
      <c r="M2130" s="56" t="s">
        <v>3700</v>
      </c>
      <c r="N2130" s="87" t="s">
        <v>68</v>
      </c>
      <c r="O2130" s="56" t="s">
        <v>5923</v>
      </c>
      <c r="P2130" s="87">
        <v>2013</v>
      </c>
      <c r="Q2130" s="87">
        <v>3236014005</v>
      </c>
      <c r="R2130" s="87" t="s">
        <v>3676</v>
      </c>
    </row>
    <row r="2131" spans="1:18">
      <c r="A2131" s="87" t="s">
        <v>5946</v>
      </c>
      <c r="B2131" s="87" t="s">
        <v>5947</v>
      </c>
      <c r="C2131" s="87" t="s">
        <v>5948</v>
      </c>
      <c r="D2131" s="150">
        <v>37200</v>
      </c>
      <c r="E2131" s="150">
        <v>-24262.25</v>
      </c>
      <c r="F2131" s="150">
        <v>12937.75</v>
      </c>
      <c r="G2131" s="150">
        <v>-184.82</v>
      </c>
      <c r="H2131" s="151">
        <v>41760</v>
      </c>
      <c r="I2131" s="87">
        <v>0</v>
      </c>
      <c r="J2131" s="87" t="s">
        <v>1128</v>
      </c>
      <c r="K2131" s="87" t="s">
        <v>3698</v>
      </c>
      <c r="L2131" s="87" t="s">
        <v>4478</v>
      </c>
      <c r="M2131" s="56" t="s">
        <v>3700</v>
      </c>
      <c r="N2131" s="87" t="s">
        <v>75</v>
      </c>
      <c r="O2131" s="56" t="s">
        <v>5901</v>
      </c>
      <c r="P2131" s="87">
        <v>2013</v>
      </c>
      <c r="Q2131" s="87">
        <v>3236014005</v>
      </c>
      <c r="R2131" s="87" t="s">
        <v>4359</v>
      </c>
    </row>
    <row r="2132" spans="1:18">
      <c r="A2132" s="87" t="s">
        <v>5949</v>
      </c>
      <c r="B2132" s="87" t="s">
        <v>5950</v>
      </c>
      <c r="C2132" s="87" t="s">
        <v>5951</v>
      </c>
      <c r="D2132" s="150">
        <v>14160</v>
      </c>
      <c r="E2132" s="150">
        <v>-9239.35</v>
      </c>
      <c r="F2132" s="150">
        <v>4920.6499999999996</v>
      </c>
      <c r="G2132" s="150">
        <v>-70.290000000000006</v>
      </c>
      <c r="H2132" s="151">
        <v>41760</v>
      </c>
      <c r="I2132" s="87">
        <v>0</v>
      </c>
      <c r="J2132" s="87" t="s">
        <v>604</v>
      </c>
      <c r="K2132" s="87" t="s">
        <v>3698</v>
      </c>
      <c r="L2132" s="87" t="s">
        <v>3954</v>
      </c>
      <c r="M2132" s="56" t="s">
        <v>3700</v>
      </c>
      <c r="N2132" s="87" t="s">
        <v>68</v>
      </c>
      <c r="O2132" s="56" t="s">
        <v>5952</v>
      </c>
      <c r="P2132" s="87">
        <v>2013</v>
      </c>
      <c r="Q2132" s="87">
        <v>3236014005</v>
      </c>
      <c r="R2132" s="87" t="s">
        <v>4359</v>
      </c>
    </row>
    <row r="2133" spans="1:18">
      <c r="A2133" s="87" t="s">
        <v>5953</v>
      </c>
      <c r="B2133" s="87" t="s">
        <v>5950</v>
      </c>
      <c r="C2133" s="87" t="s">
        <v>5951</v>
      </c>
      <c r="D2133" s="150">
        <v>14160</v>
      </c>
      <c r="E2133" s="150">
        <v>-9239.35</v>
      </c>
      <c r="F2133" s="150">
        <v>4920.6499999999996</v>
      </c>
      <c r="G2133" s="150">
        <v>-70.290000000000006</v>
      </c>
      <c r="H2133" s="151">
        <v>41760</v>
      </c>
      <c r="I2133" s="87">
        <v>0</v>
      </c>
      <c r="J2133" s="87" t="s">
        <v>604</v>
      </c>
      <c r="K2133" s="87" t="s">
        <v>3698</v>
      </c>
      <c r="L2133" s="87" t="s">
        <v>3954</v>
      </c>
      <c r="M2133" s="56" t="s">
        <v>3700</v>
      </c>
      <c r="N2133" s="87" t="s">
        <v>68</v>
      </c>
      <c r="O2133" s="56" t="s">
        <v>5906</v>
      </c>
      <c r="P2133" s="87">
        <v>2013</v>
      </c>
      <c r="Q2133" s="87">
        <v>3236014005</v>
      </c>
      <c r="R2133" s="87" t="s">
        <v>4359</v>
      </c>
    </row>
    <row r="2134" spans="1:18">
      <c r="A2134" s="87" t="s">
        <v>5954</v>
      </c>
      <c r="B2134" s="87" t="s">
        <v>5950</v>
      </c>
      <c r="C2134" s="87" t="s">
        <v>5951</v>
      </c>
      <c r="D2134" s="150">
        <v>14160</v>
      </c>
      <c r="E2134" s="150">
        <v>-9239.35</v>
      </c>
      <c r="F2134" s="150">
        <v>4920.6499999999996</v>
      </c>
      <c r="G2134" s="150">
        <v>-70.290000000000006</v>
      </c>
      <c r="H2134" s="151">
        <v>41760</v>
      </c>
      <c r="I2134" s="87">
        <v>0</v>
      </c>
      <c r="J2134" s="87" t="s">
        <v>604</v>
      </c>
      <c r="K2134" s="87" t="s">
        <v>3698</v>
      </c>
      <c r="L2134" s="87" t="s">
        <v>3954</v>
      </c>
      <c r="M2134" s="56" t="s">
        <v>3700</v>
      </c>
      <c r="N2134" s="87" t="s">
        <v>68</v>
      </c>
      <c r="O2134" s="56" t="s">
        <v>5906</v>
      </c>
      <c r="P2134" s="87">
        <v>2013</v>
      </c>
      <c r="Q2134" s="87">
        <v>3236014005</v>
      </c>
      <c r="R2134" s="87" t="s">
        <v>4359</v>
      </c>
    </row>
    <row r="2135" spans="1:18">
      <c r="A2135" s="87" t="s">
        <v>5955</v>
      </c>
      <c r="B2135" s="87" t="s">
        <v>5950</v>
      </c>
      <c r="C2135" s="87" t="s">
        <v>5951</v>
      </c>
      <c r="D2135" s="150">
        <v>14160</v>
      </c>
      <c r="E2135" s="150">
        <v>-9239.35</v>
      </c>
      <c r="F2135" s="150">
        <v>4920.6499999999996</v>
      </c>
      <c r="G2135" s="150">
        <v>-70.290000000000006</v>
      </c>
      <c r="H2135" s="151">
        <v>41760</v>
      </c>
      <c r="I2135" s="87">
        <v>0</v>
      </c>
      <c r="J2135" s="87" t="s">
        <v>390</v>
      </c>
      <c r="K2135" s="87" t="s">
        <v>3698</v>
      </c>
      <c r="L2135" s="87" t="s">
        <v>4264</v>
      </c>
      <c r="M2135" s="56" t="s">
        <v>3700</v>
      </c>
      <c r="N2135" s="87" t="s">
        <v>67</v>
      </c>
      <c r="O2135" s="56" t="s">
        <v>5906</v>
      </c>
      <c r="P2135" s="87">
        <v>2013</v>
      </c>
      <c r="Q2135" s="87">
        <v>3236014005</v>
      </c>
      <c r="R2135" s="87" t="s">
        <v>4359</v>
      </c>
    </row>
    <row r="2136" spans="1:18">
      <c r="A2136" s="87" t="s">
        <v>5956</v>
      </c>
      <c r="B2136" s="87" t="s">
        <v>5950</v>
      </c>
      <c r="C2136" s="87" t="s">
        <v>5951</v>
      </c>
      <c r="D2136" s="150">
        <v>14160</v>
      </c>
      <c r="E2136" s="150">
        <v>-9239.35</v>
      </c>
      <c r="F2136" s="150">
        <v>4920.6499999999996</v>
      </c>
      <c r="G2136" s="150">
        <v>-70.290000000000006</v>
      </c>
      <c r="H2136" s="151">
        <v>41760</v>
      </c>
      <c r="I2136" s="87">
        <v>0</v>
      </c>
      <c r="J2136" s="87" t="s">
        <v>390</v>
      </c>
      <c r="K2136" s="87" t="s">
        <v>3698</v>
      </c>
      <c r="L2136" s="87" t="s">
        <v>3968</v>
      </c>
      <c r="M2136" s="56" t="s">
        <v>3700</v>
      </c>
      <c r="N2136" s="87" t="s">
        <v>67</v>
      </c>
      <c r="O2136" s="56" t="s">
        <v>5906</v>
      </c>
      <c r="P2136" s="87">
        <v>2013</v>
      </c>
      <c r="Q2136" s="87">
        <v>3236014005</v>
      </c>
      <c r="R2136" s="87" t="s">
        <v>4359</v>
      </c>
    </row>
    <row r="2137" spans="1:18">
      <c r="A2137" s="87" t="s">
        <v>5957</v>
      </c>
      <c r="B2137" s="87" t="s">
        <v>5950</v>
      </c>
      <c r="C2137" s="87" t="s">
        <v>5951</v>
      </c>
      <c r="D2137" s="150">
        <v>14160</v>
      </c>
      <c r="E2137" s="150">
        <v>-9239.35</v>
      </c>
      <c r="F2137" s="150">
        <v>4920.6499999999996</v>
      </c>
      <c r="G2137" s="150">
        <v>-70.290000000000006</v>
      </c>
      <c r="H2137" s="151">
        <v>41760</v>
      </c>
      <c r="I2137" s="87">
        <v>0</v>
      </c>
      <c r="J2137" s="87" t="s">
        <v>604</v>
      </c>
      <c r="K2137" s="87" t="s">
        <v>3698</v>
      </c>
      <c r="L2137" s="87" t="s">
        <v>3954</v>
      </c>
      <c r="M2137" s="56" t="s">
        <v>3700</v>
      </c>
      <c r="N2137" s="87" t="s">
        <v>68</v>
      </c>
      <c r="O2137" s="56" t="s">
        <v>5906</v>
      </c>
      <c r="P2137" s="87">
        <v>2013</v>
      </c>
      <c r="Q2137" s="87">
        <v>3236014005</v>
      </c>
      <c r="R2137" s="87" t="s">
        <v>4359</v>
      </c>
    </row>
    <row r="2138" spans="1:18">
      <c r="A2138" s="87" t="s">
        <v>5958</v>
      </c>
      <c r="B2138" s="87" t="s">
        <v>5950</v>
      </c>
      <c r="C2138" s="87" t="s">
        <v>5951</v>
      </c>
      <c r="D2138" s="150">
        <v>14160</v>
      </c>
      <c r="E2138" s="150">
        <v>-9239.35</v>
      </c>
      <c r="F2138" s="150">
        <v>4920.6499999999996</v>
      </c>
      <c r="G2138" s="150">
        <v>-70.290000000000006</v>
      </c>
      <c r="H2138" s="151">
        <v>41760</v>
      </c>
      <c r="I2138" s="87">
        <v>0</v>
      </c>
      <c r="J2138" s="87" t="s">
        <v>604</v>
      </c>
      <c r="K2138" s="87" t="s">
        <v>3698</v>
      </c>
      <c r="L2138" s="87" t="s">
        <v>3954</v>
      </c>
      <c r="M2138" s="56" t="s">
        <v>3700</v>
      </c>
      <c r="N2138" s="87" t="s">
        <v>68</v>
      </c>
      <c r="O2138" s="56" t="s">
        <v>5906</v>
      </c>
      <c r="P2138" s="87">
        <v>2013</v>
      </c>
      <c r="Q2138" s="87">
        <v>3236014005</v>
      </c>
      <c r="R2138" s="87" t="s">
        <v>4359</v>
      </c>
    </row>
    <row r="2139" spans="1:18">
      <c r="A2139" s="87" t="s">
        <v>5959</v>
      </c>
      <c r="B2139" s="87" t="s">
        <v>5950</v>
      </c>
      <c r="C2139" s="87" t="s">
        <v>5951</v>
      </c>
      <c r="D2139" s="150">
        <v>14160</v>
      </c>
      <c r="E2139" s="150">
        <v>-9239.35</v>
      </c>
      <c r="F2139" s="150">
        <v>4920.6499999999996</v>
      </c>
      <c r="G2139" s="150">
        <v>-70.290000000000006</v>
      </c>
      <c r="H2139" s="151">
        <v>41760</v>
      </c>
      <c r="I2139" s="87">
        <v>0</v>
      </c>
      <c r="J2139" s="87" t="s">
        <v>604</v>
      </c>
      <c r="K2139" s="87" t="s">
        <v>3698</v>
      </c>
      <c r="L2139" s="87" t="s">
        <v>3954</v>
      </c>
      <c r="M2139" s="56" t="s">
        <v>3700</v>
      </c>
      <c r="N2139" s="87" t="s">
        <v>68</v>
      </c>
      <c r="O2139" s="56" t="s">
        <v>5906</v>
      </c>
      <c r="P2139" s="87">
        <v>2013</v>
      </c>
      <c r="Q2139" s="87">
        <v>3236014005</v>
      </c>
      <c r="R2139" s="87" t="s">
        <v>4359</v>
      </c>
    </row>
    <row r="2140" spans="1:18">
      <c r="A2140" s="87" t="s">
        <v>5960</v>
      </c>
      <c r="B2140" s="87" t="s">
        <v>5950</v>
      </c>
      <c r="C2140" s="87" t="s">
        <v>5951</v>
      </c>
      <c r="D2140" s="150">
        <v>14160</v>
      </c>
      <c r="E2140" s="150">
        <v>-9239.35</v>
      </c>
      <c r="F2140" s="150">
        <v>4920.6499999999996</v>
      </c>
      <c r="G2140" s="150">
        <v>-70.290000000000006</v>
      </c>
      <c r="H2140" s="151">
        <v>41760</v>
      </c>
      <c r="I2140" s="87">
        <v>0</v>
      </c>
      <c r="J2140" s="87" t="s">
        <v>604</v>
      </c>
      <c r="K2140" s="87" t="s">
        <v>3698</v>
      </c>
      <c r="L2140" s="87" t="s">
        <v>3954</v>
      </c>
      <c r="M2140" s="56" t="s">
        <v>3700</v>
      </c>
      <c r="N2140" s="87" t="s">
        <v>68</v>
      </c>
      <c r="O2140" s="56" t="s">
        <v>5906</v>
      </c>
      <c r="P2140" s="87">
        <v>2013</v>
      </c>
      <c r="Q2140" s="87">
        <v>3236014005</v>
      </c>
      <c r="R2140" s="87" t="s">
        <v>4359</v>
      </c>
    </row>
    <row r="2141" spans="1:18">
      <c r="A2141" s="87" t="s">
        <v>5961</v>
      </c>
      <c r="B2141" s="87" t="s">
        <v>5950</v>
      </c>
      <c r="C2141" s="87" t="s">
        <v>5951</v>
      </c>
      <c r="D2141" s="150">
        <v>14160</v>
      </c>
      <c r="E2141" s="150">
        <v>-9239.35</v>
      </c>
      <c r="F2141" s="150">
        <v>4920.6499999999996</v>
      </c>
      <c r="G2141" s="150">
        <v>-70.290000000000006</v>
      </c>
      <c r="H2141" s="151">
        <v>41760</v>
      </c>
      <c r="I2141" s="87">
        <v>0</v>
      </c>
      <c r="J2141" s="87" t="s">
        <v>604</v>
      </c>
      <c r="K2141" s="87" t="s">
        <v>3698</v>
      </c>
      <c r="L2141" s="87" t="s">
        <v>3954</v>
      </c>
      <c r="M2141" s="56" t="s">
        <v>3700</v>
      </c>
      <c r="N2141" s="87" t="s">
        <v>68</v>
      </c>
      <c r="O2141" s="56" t="s">
        <v>5906</v>
      </c>
      <c r="P2141" s="87">
        <v>2013</v>
      </c>
      <c r="Q2141" s="87">
        <v>3236014005</v>
      </c>
      <c r="R2141" s="87" t="s">
        <v>4359</v>
      </c>
    </row>
    <row r="2142" spans="1:18">
      <c r="A2142" s="87" t="s">
        <v>5962</v>
      </c>
      <c r="B2142" s="87" t="s">
        <v>5950</v>
      </c>
      <c r="C2142" s="87" t="s">
        <v>5951</v>
      </c>
      <c r="D2142" s="150">
        <v>14160</v>
      </c>
      <c r="E2142" s="150">
        <v>-9239.35</v>
      </c>
      <c r="F2142" s="150">
        <v>4920.6499999999996</v>
      </c>
      <c r="G2142" s="150">
        <v>-70.290000000000006</v>
      </c>
      <c r="H2142" s="151">
        <v>41760</v>
      </c>
      <c r="I2142" s="87">
        <v>0</v>
      </c>
      <c r="J2142" s="87" t="s">
        <v>604</v>
      </c>
      <c r="K2142" s="87" t="s">
        <v>3698</v>
      </c>
      <c r="L2142" s="87" t="s">
        <v>3954</v>
      </c>
      <c r="M2142" s="56" t="s">
        <v>3700</v>
      </c>
      <c r="N2142" s="87" t="s">
        <v>68</v>
      </c>
      <c r="O2142" s="56" t="s">
        <v>5906</v>
      </c>
      <c r="P2142" s="87">
        <v>2013</v>
      </c>
      <c r="Q2142" s="87">
        <v>3236014005</v>
      </c>
      <c r="R2142" s="87" t="s">
        <v>4359</v>
      </c>
    </row>
    <row r="2143" spans="1:18">
      <c r="A2143" s="87" t="s">
        <v>5963</v>
      </c>
      <c r="B2143" s="87" t="s">
        <v>5950</v>
      </c>
      <c r="C2143" s="87" t="s">
        <v>5951</v>
      </c>
      <c r="D2143" s="150">
        <v>14160</v>
      </c>
      <c r="E2143" s="150">
        <v>-9239.35</v>
      </c>
      <c r="F2143" s="150">
        <v>4920.6499999999996</v>
      </c>
      <c r="G2143" s="150">
        <v>-70.290000000000006</v>
      </c>
      <c r="H2143" s="151">
        <v>41760</v>
      </c>
      <c r="I2143" s="87">
        <v>0</v>
      </c>
      <c r="J2143" s="87" t="s">
        <v>604</v>
      </c>
      <c r="K2143" s="87" t="s">
        <v>3698</v>
      </c>
      <c r="L2143" s="87" t="s">
        <v>3954</v>
      </c>
      <c r="M2143" s="56" t="s">
        <v>3700</v>
      </c>
      <c r="N2143" s="87" t="s">
        <v>68</v>
      </c>
      <c r="O2143" s="56" t="s">
        <v>5906</v>
      </c>
      <c r="P2143" s="87">
        <v>2013</v>
      </c>
      <c r="Q2143" s="87">
        <v>3236014005</v>
      </c>
      <c r="R2143" s="87" t="s">
        <v>4359</v>
      </c>
    </row>
    <row r="2144" spans="1:18">
      <c r="A2144" s="87" t="s">
        <v>5964</v>
      </c>
      <c r="B2144" s="87" t="s">
        <v>5950</v>
      </c>
      <c r="C2144" s="87" t="s">
        <v>5951</v>
      </c>
      <c r="D2144" s="150">
        <v>14160</v>
      </c>
      <c r="E2144" s="150">
        <v>-9239.35</v>
      </c>
      <c r="F2144" s="150">
        <v>4920.6499999999996</v>
      </c>
      <c r="G2144" s="150">
        <v>-70.290000000000006</v>
      </c>
      <c r="H2144" s="151">
        <v>41760</v>
      </c>
      <c r="I2144" s="87">
        <v>0</v>
      </c>
      <c r="J2144" s="87" t="s">
        <v>446</v>
      </c>
      <c r="K2144" s="87" t="s">
        <v>3698</v>
      </c>
      <c r="L2144" s="87" t="s">
        <v>5965</v>
      </c>
      <c r="M2144" s="56" t="s">
        <v>3700</v>
      </c>
      <c r="N2144" s="87" t="s">
        <v>50</v>
      </c>
      <c r="O2144" s="56" t="s">
        <v>5906</v>
      </c>
      <c r="P2144" s="87">
        <v>2013</v>
      </c>
      <c r="Q2144" s="87">
        <v>3236014005</v>
      </c>
      <c r="R2144" s="87" t="s">
        <v>4359</v>
      </c>
    </row>
    <row r="2145" spans="1:18">
      <c r="A2145" s="87" t="s">
        <v>5966</v>
      </c>
      <c r="B2145" s="87" t="s">
        <v>5950</v>
      </c>
      <c r="C2145" s="87" t="s">
        <v>5951</v>
      </c>
      <c r="D2145" s="150">
        <v>14160</v>
      </c>
      <c r="E2145" s="150">
        <v>-9239.35</v>
      </c>
      <c r="F2145" s="150">
        <v>4920.6499999999996</v>
      </c>
      <c r="G2145" s="150">
        <v>-70.290000000000006</v>
      </c>
      <c r="H2145" s="151">
        <v>41760</v>
      </c>
      <c r="I2145" s="87">
        <v>0</v>
      </c>
      <c r="J2145" s="87" t="s">
        <v>604</v>
      </c>
      <c r="K2145" s="87" t="s">
        <v>3698</v>
      </c>
      <c r="L2145" s="87" t="s">
        <v>3954</v>
      </c>
      <c r="M2145" s="56" t="s">
        <v>3700</v>
      </c>
      <c r="N2145" s="87" t="s">
        <v>68</v>
      </c>
      <c r="O2145" s="56" t="s">
        <v>5906</v>
      </c>
      <c r="P2145" s="87">
        <v>2013</v>
      </c>
      <c r="Q2145" s="87">
        <v>3236014005</v>
      </c>
      <c r="R2145" s="87" t="s">
        <v>4359</v>
      </c>
    </row>
    <row r="2146" spans="1:18">
      <c r="A2146" s="87" t="s">
        <v>5967</v>
      </c>
      <c r="B2146" s="87" t="s">
        <v>5968</v>
      </c>
      <c r="C2146" s="87" t="s">
        <v>5951</v>
      </c>
      <c r="D2146" s="150">
        <v>14160</v>
      </c>
      <c r="E2146" s="150">
        <v>-9239.35</v>
      </c>
      <c r="F2146" s="150">
        <v>4920.6499999999996</v>
      </c>
      <c r="G2146" s="150">
        <v>-70.290000000000006</v>
      </c>
      <c r="H2146" s="151">
        <v>41760</v>
      </c>
      <c r="I2146" s="87">
        <v>0</v>
      </c>
      <c r="J2146" s="87" t="s">
        <v>328</v>
      </c>
      <c r="K2146" s="87" t="s">
        <v>3698</v>
      </c>
      <c r="L2146" s="87" t="s">
        <v>4141</v>
      </c>
      <c r="M2146" s="56" t="s">
        <v>3700</v>
      </c>
      <c r="N2146" s="87" t="s">
        <v>35</v>
      </c>
      <c r="O2146" s="56" t="s">
        <v>5906</v>
      </c>
      <c r="P2146" s="87">
        <v>2013</v>
      </c>
      <c r="Q2146" s="87">
        <v>3236014005</v>
      </c>
      <c r="R2146" s="87" t="s">
        <v>4359</v>
      </c>
    </row>
    <row r="2147" spans="1:18">
      <c r="A2147" s="87" t="s">
        <v>5969</v>
      </c>
      <c r="B2147" s="87" t="s">
        <v>5968</v>
      </c>
      <c r="C2147" s="87" t="s">
        <v>5951</v>
      </c>
      <c r="D2147" s="150">
        <v>14160</v>
      </c>
      <c r="E2147" s="150">
        <v>-9239.35</v>
      </c>
      <c r="F2147" s="150">
        <v>4920.6499999999996</v>
      </c>
      <c r="G2147" s="150">
        <v>-70.290000000000006</v>
      </c>
      <c r="H2147" s="151">
        <v>41760</v>
      </c>
      <c r="I2147" s="87">
        <v>0</v>
      </c>
      <c r="J2147" s="87" t="s">
        <v>328</v>
      </c>
      <c r="K2147" s="87" t="s">
        <v>3698</v>
      </c>
      <c r="L2147" s="87" t="s">
        <v>4141</v>
      </c>
      <c r="M2147" s="56" t="s">
        <v>3700</v>
      </c>
      <c r="N2147" s="87" t="s">
        <v>35</v>
      </c>
      <c r="O2147" s="56" t="s">
        <v>5906</v>
      </c>
      <c r="P2147" s="87">
        <v>2013</v>
      </c>
      <c r="Q2147" s="87">
        <v>3236014005</v>
      </c>
      <c r="R2147" s="87" t="s">
        <v>4359</v>
      </c>
    </row>
    <row r="2148" spans="1:18">
      <c r="A2148" s="87" t="s">
        <v>5970</v>
      </c>
      <c r="B2148" s="87" t="s">
        <v>1035</v>
      </c>
      <c r="C2148" s="87" t="s">
        <v>5925</v>
      </c>
      <c r="D2148" s="150">
        <v>27840</v>
      </c>
      <c r="E2148" s="150">
        <v>-18159.349999999999</v>
      </c>
      <c r="F2148" s="150">
        <v>9680.65</v>
      </c>
      <c r="G2148" s="150">
        <v>-138.29</v>
      </c>
      <c r="H2148" s="151">
        <v>41760</v>
      </c>
      <c r="I2148" s="87">
        <v>0</v>
      </c>
      <c r="J2148" s="87" t="s">
        <v>604</v>
      </c>
      <c r="K2148" s="87" t="s">
        <v>5787</v>
      </c>
      <c r="L2148" s="87" t="s">
        <v>3954</v>
      </c>
      <c r="M2148" s="56" t="s">
        <v>3700</v>
      </c>
      <c r="N2148" s="87" t="s">
        <v>68</v>
      </c>
      <c r="O2148" s="56" t="s">
        <v>5923</v>
      </c>
      <c r="P2148" s="87">
        <v>2013</v>
      </c>
      <c r="Q2148" s="87">
        <v>3236014005</v>
      </c>
      <c r="R2148" s="87" t="s">
        <v>3676</v>
      </c>
    </row>
    <row r="2149" spans="1:18">
      <c r="A2149" s="87" t="s">
        <v>5971</v>
      </c>
      <c r="B2149" s="87" t="s">
        <v>1035</v>
      </c>
      <c r="C2149" s="87" t="s">
        <v>5925</v>
      </c>
      <c r="D2149" s="150">
        <v>27840</v>
      </c>
      <c r="E2149" s="150">
        <v>-18159.349999999999</v>
      </c>
      <c r="F2149" s="150">
        <v>9680.65</v>
      </c>
      <c r="G2149" s="150">
        <v>-138.29</v>
      </c>
      <c r="H2149" s="151">
        <v>41760</v>
      </c>
      <c r="I2149" s="87">
        <v>0</v>
      </c>
      <c r="J2149" s="87" t="s">
        <v>604</v>
      </c>
      <c r="K2149" s="87" t="s">
        <v>5787</v>
      </c>
      <c r="L2149" s="87" t="s">
        <v>3954</v>
      </c>
      <c r="M2149" s="56" t="s">
        <v>3700</v>
      </c>
      <c r="N2149" s="87" t="s">
        <v>68</v>
      </c>
      <c r="O2149" s="56" t="s">
        <v>5972</v>
      </c>
      <c r="P2149" s="87">
        <v>2013</v>
      </c>
      <c r="Q2149" s="87">
        <v>3236014005</v>
      </c>
      <c r="R2149" s="87" t="s">
        <v>3676</v>
      </c>
    </row>
    <row r="2150" spans="1:18">
      <c r="A2150" s="87" t="s">
        <v>5973</v>
      </c>
      <c r="B2150" s="87" t="s">
        <v>5974</v>
      </c>
      <c r="C2150" s="87" t="s">
        <v>5975</v>
      </c>
      <c r="D2150" s="150">
        <v>45600</v>
      </c>
      <c r="E2150" s="150">
        <v>-29746.05</v>
      </c>
      <c r="F2150" s="150">
        <v>15853.95</v>
      </c>
      <c r="G2150" s="150">
        <v>-226.48</v>
      </c>
      <c r="H2150" s="151">
        <v>41760</v>
      </c>
      <c r="I2150" s="87">
        <v>0</v>
      </c>
      <c r="J2150" s="87" t="s">
        <v>604</v>
      </c>
      <c r="K2150" s="87" t="s">
        <v>5787</v>
      </c>
      <c r="L2150" s="87" t="s">
        <v>3954</v>
      </c>
      <c r="M2150" s="56" t="s">
        <v>3700</v>
      </c>
      <c r="N2150" s="87" t="s">
        <v>68</v>
      </c>
      <c r="O2150" s="56" t="s">
        <v>5976</v>
      </c>
      <c r="P2150" s="87">
        <v>2013</v>
      </c>
      <c r="Q2150" s="87">
        <v>3236014005</v>
      </c>
      <c r="R2150" s="87" t="s">
        <v>3694</v>
      </c>
    </row>
    <row r="2151" spans="1:18">
      <c r="A2151" s="87" t="s">
        <v>5977</v>
      </c>
      <c r="B2151" s="87" t="s">
        <v>5978</v>
      </c>
      <c r="C2151" s="87" t="s">
        <v>5979</v>
      </c>
      <c r="D2151" s="150">
        <v>9636</v>
      </c>
      <c r="E2151" s="150">
        <v>-6286.23</v>
      </c>
      <c r="F2151" s="150">
        <v>3349.77</v>
      </c>
      <c r="G2151" s="150">
        <v>-47.85</v>
      </c>
      <c r="H2151" s="151">
        <v>41760</v>
      </c>
      <c r="I2151" s="87">
        <v>0</v>
      </c>
      <c r="J2151" s="87" t="s">
        <v>944</v>
      </c>
      <c r="K2151" s="87" t="s">
        <v>3698</v>
      </c>
      <c r="L2151" s="87" t="s">
        <v>3962</v>
      </c>
      <c r="M2151" s="56" t="s">
        <v>3700</v>
      </c>
      <c r="N2151" s="87" t="s">
        <v>27</v>
      </c>
      <c r="O2151" s="56" t="s">
        <v>5980</v>
      </c>
      <c r="P2151" s="87">
        <v>2013</v>
      </c>
      <c r="Q2151" s="87">
        <v>3236014005</v>
      </c>
      <c r="R2151" s="87" t="s">
        <v>3751</v>
      </c>
    </row>
    <row r="2152" spans="1:18">
      <c r="A2152" s="87" t="s">
        <v>3126</v>
      </c>
      <c r="B2152" s="87" t="s">
        <v>3127</v>
      </c>
      <c r="C2152" s="87" t="s">
        <v>5981</v>
      </c>
      <c r="D2152" s="150">
        <v>45600</v>
      </c>
      <c r="E2152" s="150">
        <v>-29746.05</v>
      </c>
      <c r="F2152" s="150">
        <v>15853.95</v>
      </c>
      <c r="G2152" s="150">
        <v>-226.48</v>
      </c>
      <c r="H2152" s="151">
        <v>41760</v>
      </c>
      <c r="I2152" s="87">
        <v>0</v>
      </c>
      <c r="J2152" s="87" t="s">
        <v>944</v>
      </c>
      <c r="K2152" s="87" t="s">
        <v>3698</v>
      </c>
      <c r="L2152" s="87" t="s">
        <v>3962</v>
      </c>
      <c r="M2152" s="56" t="s">
        <v>3700</v>
      </c>
      <c r="N2152" s="87" t="s">
        <v>27</v>
      </c>
      <c r="O2152" s="56" t="s">
        <v>5982</v>
      </c>
      <c r="P2152" s="87">
        <v>2013</v>
      </c>
      <c r="Q2152" s="87">
        <v>3236014005</v>
      </c>
      <c r="R2152" s="87" t="s">
        <v>3680</v>
      </c>
    </row>
    <row r="2153" spans="1:18">
      <c r="A2153" s="87" t="s">
        <v>5983</v>
      </c>
      <c r="B2153" s="87" t="s">
        <v>2963</v>
      </c>
      <c r="C2153" s="87" t="s">
        <v>4813</v>
      </c>
      <c r="D2153" s="150">
        <v>91571.87</v>
      </c>
      <c r="E2153" s="150">
        <v>-57053.18</v>
      </c>
      <c r="F2153" s="150">
        <v>34518.69</v>
      </c>
      <c r="G2153" s="150">
        <v>-493.12</v>
      </c>
      <c r="H2153" s="151">
        <v>41760</v>
      </c>
      <c r="I2153" s="87">
        <v>0</v>
      </c>
      <c r="J2153" s="87" t="s">
        <v>944</v>
      </c>
      <c r="K2153" s="87" t="s">
        <v>3698</v>
      </c>
      <c r="L2153" s="87" t="s">
        <v>3962</v>
      </c>
      <c r="M2153" s="56" t="s">
        <v>3700</v>
      </c>
      <c r="N2153" s="87" t="s">
        <v>27</v>
      </c>
      <c r="O2153" s="56" t="s">
        <v>4992</v>
      </c>
      <c r="P2153" s="87">
        <v>2013</v>
      </c>
      <c r="Q2153" s="87">
        <v>3236014005</v>
      </c>
      <c r="R2153" s="87" t="s">
        <v>3680</v>
      </c>
    </row>
    <row r="2154" spans="1:18">
      <c r="A2154" s="87" t="s">
        <v>5984</v>
      </c>
      <c r="B2154" s="87" t="s">
        <v>1035</v>
      </c>
      <c r="C2154" s="87" t="s">
        <v>5985</v>
      </c>
      <c r="D2154" s="150">
        <v>59040</v>
      </c>
      <c r="E2154" s="150">
        <v>-38515.949999999997</v>
      </c>
      <c r="F2154" s="150">
        <v>20524.05</v>
      </c>
      <c r="G2154" s="150">
        <v>-293.2</v>
      </c>
      <c r="H2154" s="151">
        <v>41760</v>
      </c>
      <c r="I2154" s="87">
        <v>0</v>
      </c>
      <c r="J2154" s="87" t="s">
        <v>328</v>
      </c>
      <c r="K2154" s="87" t="s">
        <v>5787</v>
      </c>
      <c r="L2154" s="87" t="s">
        <v>4141</v>
      </c>
      <c r="M2154" s="56" t="s">
        <v>3700</v>
      </c>
      <c r="N2154" s="87" t="s">
        <v>35</v>
      </c>
      <c r="O2154" s="56" t="s">
        <v>5923</v>
      </c>
      <c r="P2154" s="87">
        <v>2013</v>
      </c>
      <c r="Q2154" s="87">
        <v>3236014005</v>
      </c>
      <c r="R2154" s="87" t="s">
        <v>3676</v>
      </c>
    </row>
    <row r="2155" spans="1:18">
      <c r="A2155" s="87" t="s">
        <v>5986</v>
      </c>
      <c r="B2155" s="87" t="s">
        <v>1035</v>
      </c>
      <c r="C2155" s="87" t="s">
        <v>5985</v>
      </c>
      <c r="D2155" s="150">
        <v>27840</v>
      </c>
      <c r="E2155" s="150">
        <v>-18159.349999999999</v>
      </c>
      <c r="F2155" s="150">
        <v>9680.65</v>
      </c>
      <c r="G2155" s="150">
        <v>-138.29</v>
      </c>
      <c r="H2155" s="151">
        <v>41760</v>
      </c>
      <c r="I2155" s="87">
        <v>0</v>
      </c>
      <c r="J2155" s="87" t="s">
        <v>328</v>
      </c>
      <c r="K2155" s="87" t="s">
        <v>5787</v>
      </c>
      <c r="L2155" s="87" t="s">
        <v>4141</v>
      </c>
      <c r="M2155" s="56" t="s">
        <v>3700</v>
      </c>
      <c r="N2155" s="87" t="s">
        <v>35</v>
      </c>
      <c r="O2155" s="56" t="s">
        <v>5923</v>
      </c>
      <c r="P2155" s="87">
        <v>2013</v>
      </c>
      <c r="Q2155" s="87">
        <v>3236014005</v>
      </c>
      <c r="R2155" s="87" t="s">
        <v>3676</v>
      </c>
    </row>
    <row r="2156" spans="1:18">
      <c r="A2156" s="87" t="s">
        <v>5987</v>
      </c>
      <c r="B2156" s="87" t="s">
        <v>1035</v>
      </c>
      <c r="C2156" s="87" t="s">
        <v>5985</v>
      </c>
      <c r="D2156" s="150">
        <v>27840</v>
      </c>
      <c r="E2156" s="150">
        <v>-18159.349999999999</v>
      </c>
      <c r="F2156" s="150">
        <v>9680.65</v>
      </c>
      <c r="G2156" s="150">
        <v>-138.29</v>
      </c>
      <c r="H2156" s="151">
        <v>41760</v>
      </c>
      <c r="I2156" s="87">
        <v>0</v>
      </c>
      <c r="J2156" s="87" t="s">
        <v>328</v>
      </c>
      <c r="K2156" s="87" t="s">
        <v>5787</v>
      </c>
      <c r="L2156" s="87" t="s">
        <v>4141</v>
      </c>
      <c r="M2156" s="56" t="s">
        <v>3700</v>
      </c>
      <c r="N2156" s="87" t="s">
        <v>35</v>
      </c>
      <c r="O2156" s="56" t="s">
        <v>5923</v>
      </c>
      <c r="P2156" s="87">
        <v>2013</v>
      </c>
      <c r="Q2156" s="87">
        <v>3236014005</v>
      </c>
      <c r="R2156" s="87" t="s">
        <v>3676</v>
      </c>
    </row>
    <row r="2157" spans="1:18">
      <c r="A2157" s="87" t="s">
        <v>5988</v>
      </c>
      <c r="B2157" s="87" t="s">
        <v>1035</v>
      </c>
      <c r="C2157" s="87" t="s">
        <v>5985</v>
      </c>
      <c r="D2157" s="150">
        <v>27840</v>
      </c>
      <c r="E2157" s="150">
        <v>-18159.349999999999</v>
      </c>
      <c r="F2157" s="150">
        <v>9680.65</v>
      </c>
      <c r="G2157" s="150">
        <v>-138.29</v>
      </c>
      <c r="H2157" s="151">
        <v>41760</v>
      </c>
      <c r="I2157" s="87">
        <v>0</v>
      </c>
      <c r="J2157" s="87" t="s">
        <v>328</v>
      </c>
      <c r="K2157" s="87" t="s">
        <v>5787</v>
      </c>
      <c r="L2157" s="87" t="s">
        <v>4141</v>
      </c>
      <c r="M2157" s="56" t="s">
        <v>3700</v>
      </c>
      <c r="N2157" s="87" t="s">
        <v>35</v>
      </c>
      <c r="O2157" s="56" t="s">
        <v>5923</v>
      </c>
      <c r="P2157" s="87">
        <v>2013</v>
      </c>
      <c r="Q2157" s="87">
        <v>3236014005</v>
      </c>
      <c r="R2157" s="87" t="s">
        <v>3676</v>
      </c>
    </row>
    <row r="2158" spans="1:18">
      <c r="A2158" s="87" t="s">
        <v>5989</v>
      </c>
      <c r="B2158" s="87" t="s">
        <v>1035</v>
      </c>
      <c r="C2158" s="87" t="s">
        <v>5985</v>
      </c>
      <c r="D2158" s="150">
        <v>27840</v>
      </c>
      <c r="E2158" s="150">
        <v>-18159.349999999999</v>
      </c>
      <c r="F2158" s="150">
        <v>9680.65</v>
      </c>
      <c r="G2158" s="150">
        <v>-138.29</v>
      </c>
      <c r="H2158" s="151">
        <v>41760</v>
      </c>
      <c r="I2158" s="87">
        <v>0</v>
      </c>
      <c r="J2158" s="87" t="s">
        <v>328</v>
      </c>
      <c r="K2158" s="87" t="s">
        <v>5787</v>
      </c>
      <c r="L2158" s="87" t="s">
        <v>4141</v>
      </c>
      <c r="M2158" s="56" t="s">
        <v>3700</v>
      </c>
      <c r="N2158" s="87" t="s">
        <v>35</v>
      </c>
      <c r="O2158" s="56" t="s">
        <v>5923</v>
      </c>
      <c r="P2158" s="87">
        <v>2013</v>
      </c>
      <c r="Q2158" s="87">
        <v>3236014005</v>
      </c>
      <c r="R2158" s="87" t="s">
        <v>3676</v>
      </c>
    </row>
    <row r="2159" spans="1:18">
      <c r="A2159" s="87" t="s">
        <v>5990</v>
      </c>
      <c r="B2159" s="87" t="s">
        <v>1035</v>
      </c>
      <c r="C2159" s="87" t="s">
        <v>5985</v>
      </c>
      <c r="D2159" s="150">
        <v>27840</v>
      </c>
      <c r="E2159" s="150">
        <v>-18159.349999999999</v>
      </c>
      <c r="F2159" s="150">
        <v>9680.65</v>
      </c>
      <c r="G2159" s="150">
        <v>-138.29</v>
      </c>
      <c r="H2159" s="151">
        <v>41760</v>
      </c>
      <c r="I2159" s="87">
        <v>0</v>
      </c>
      <c r="J2159" s="87" t="s">
        <v>328</v>
      </c>
      <c r="K2159" s="87" t="s">
        <v>5787</v>
      </c>
      <c r="L2159" s="87" t="s">
        <v>4141</v>
      </c>
      <c r="M2159" s="56" t="s">
        <v>3700</v>
      </c>
      <c r="N2159" s="87" t="s">
        <v>35</v>
      </c>
      <c r="O2159" s="56" t="s">
        <v>5923</v>
      </c>
      <c r="P2159" s="87">
        <v>2013</v>
      </c>
      <c r="Q2159" s="87">
        <v>3236014005</v>
      </c>
      <c r="R2159" s="87" t="s">
        <v>3676</v>
      </c>
    </row>
    <row r="2160" spans="1:18">
      <c r="A2160" s="87" t="s">
        <v>5991</v>
      </c>
      <c r="B2160" s="87" t="s">
        <v>1035</v>
      </c>
      <c r="C2160" s="87" t="s">
        <v>5985</v>
      </c>
      <c r="D2160" s="150">
        <v>27840</v>
      </c>
      <c r="E2160" s="150">
        <v>-18159.349999999999</v>
      </c>
      <c r="F2160" s="150">
        <v>9680.65</v>
      </c>
      <c r="G2160" s="150">
        <v>-138.29</v>
      </c>
      <c r="H2160" s="151">
        <v>41760</v>
      </c>
      <c r="I2160" s="87">
        <v>0</v>
      </c>
      <c r="J2160" s="87" t="s">
        <v>328</v>
      </c>
      <c r="K2160" s="87" t="s">
        <v>5787</v>
      </c>
      <c r="L2160" s="87" t="s">
        <v>4141</v>
      </c>
      <c r="M2160" s="56" t="s">
        <v>3700</v>
      </c>
      <c r="N2160" s="87" t="s">
        <v>35</v>
      </c>
      <c r="O2160" s="56" t="s">
        <v>5923</v>
      </c>
      <c r="P2160" s="87">
        <v>2013</v>
      </c>
      <c r="Q2160" s="87">
        <v>3236014005</v>
      </c>
      <c r="R2160" s="87" t="s">
        <v>3676</v>
      </c>
    </row>
    <row r="2161" spans="1:18">
      <c r="A2161" s="87" t="s">
        <v>5992</v>
      </c>
      <c r="B2161" s="87" t="s">
        <v>1035</v>
      </c>
      <c r="C2161" s="87" t="s">
        <v>5985</v>
      </c>
      <c r="D2161" s="150">
        <v>27840</v>
      </c>
      <c r="E2161" s="150">
        <v>-18159.349999999999</v>
      </c>
      <c r="F2161" s="150">
        <v>9680.65</v>
      </c>
      <c r="G2161" s="150">
        <v>-138.29</v>
      </c>
      <c r="H2161" s="151">
        <v>41760</v>
      </c>
      <c r="I2161" s="87">
        <v>0</v>
      </c>
      <c r="J2161" s="87" t="s">
        <v>328</v>
      </c>
      <c r="K2161" s="87" t="s">
        <v>5787</v>
      </c>
      <c r="L2161" s="87" t="s">
        <v>4141</v>
      </c>
      <c r="M2161" s="56" t="s">
        <v>3700</v>
      </c>
      <c r="N2161" s="87" t="s">
        <v>35</v>
      </c>
      <c r="O2161" s="56" t="s">
        <v>5923</v>
      </c>
      <c r="P2161" s="87">
        <v>2013</v>
      </c>
      <c r="Q2161" s="87">
        <v>3236014005</v>
      </c>
      <c r="R2161" s="87" t="s">
        <v>3676</v>
      </c>
    </row>
    <row r="2162" spans="1:18">
      <c r="A2162" s="87" t="s">
        <v>5993</v>
      </c>
      <c r="B2162" s="87" t="s">
        <v>1035</v>
      </c>
      <c r="C2162" s="87" t="s">
        <v>5985</v>
      </c>
      <c r="D2162" s="150">
        <v>27840</v>
      </c>
      <c r="E2162" s="150">
        <v>-18159.349999999999</v>
      </c>
      <c r="F2162" s="150">
        <v>9680.65</v>
      </c>
      <c r="G2162" s="150">
        <v>-138.29</v>
      </c>
      <c r="H2162" s="151">
        <v>41760</v>
      </c>
      <c r="I2162" s="87">
        <v>0</v>
      </c>
      <c r="J2162" s="87" t="s">
        <v>328</v>
      </c>
      <c r="K2162" s="87" t="s">
        <v>5787</v>
      </c>
      <c r="L2162" s="87" t="s">
        <v>4141</v>
      </c>
      <c r="M2162" s="56" t="s">
        <v>3700</v>
      </c>
      <c r="N2162" s="87" t="s">
        <v>35</v>
      </c>
      <c r="O2162" s="56" t="s">
        <v>5923</v>
      </c>
      <c r="P2162" s="87">
        <v>2013</v>
      </c>
      <c r="Q2162" s="87">
        <v>3236014005</v>
      </c>
      <c r="R2162" s="87" t="s">
        <v>3676</v>
      </c>
    </row>
    <row r="2163" spans="1:18">
      <c r="A2163" s="87" t="s">
        <v>5994</v>
      </c>
      <c r="B2163" s="87" t="s">
        <v>1035</v>
      </c>
      <c r="C2163" s="87" t="s">
        <v>5985</v>
      </c>
      <c r="D2163" s="150">
        <v>27840</v>
      </c>
      <c r="E2163" s="150">
        <v>-18159.349999999999</v>
      </c>
      <c r="F2163" s="150">
        <v>9680.65</v>
      </c>
      <c r="G2163" s="150">
        <v>-138.29</v>
      </c>
      <c r="H2163" s="151">
        <v>41760</v>
      </c>
      <c r="I2163" s="87">
        <v>0</v>
      </c>
      <c r="J2163" s="87" t="s">
        <v>328</v>
      </c>
      <c r="K2163" s="87" t="s">
        <v>5787</v>
      </c>
      <c r="L2163" s="87" t="s">
        <v>4141</v>
      </c>
      <c r="M2163" s="56" t="s">
        <v>3700</v>
      </c>
      <c r="N2163" s="87" t="s">
        <v>35</v>
      </c>
      <c r="O2163" s="56" t="s">
        <v>5923</v>
      </c>
      <c r="P2163" s="87">
        <v>2013</v>
      </c>
      <c r="Q2163" s="87">
        <v>3236014005</v>
      </c>
      <c r="R2163" s="87" t="s">
        <v>3676</v>
      </c>
    </row>
    <row r="2164" spans="1:18">
      <c r="A2164" s="87" t="s">
        <v>5995</v>
      </c>
      <c r="B2164" s="87" t="s">
        <v>5996</v>
      </c>
      <c r="C2164" s="87" t="s">
        <v>5997</v>
      </c>
      <c r="D2164" s="150">
        <v>15980.4</v>
      </c>
      <c r="E2164" s="150">
        <v>-10420.65</v>
      </c>
      <c r="F2164" s="150">
        <v>5559.75</v>
      </c>
      <c r="G2164" s="150">
        <v>-79.42</v>
      </c>
      <c r="H2164" s="151">
        <v>41760</v>
      </c>
      <c r="I2164" s="87">
        <v>0</v>
      </c>
      <c r="J2164" s="87" t="s">
        <v>944</v>
      </c>
      <c r="K2164" s="87" t="s">
        <v>3698</v>
      </c>
      <c r="L2164" s="87" t="s">
        <v>3962</v>
      </c>
      <c r="M2164" s="56" t="s">
        <v>3700</v>
      </c>
      <c r="N2164" s="87" t="s">
        <v>27</v>
      </c>
      <c r="O2164" s="56" t="s">
        <v>5998</v>
      </c>
      <c r="P2164" s="87">
        <v>2013</v>
      </c>
      <c r="Q2164" s="87">
        <v>3236014005</v>
      </c>
      <c r="R2164" s="87" t="s">
        <v>3751</v>
      </c>
    </row>
    <row r="2165" spans="1:18">
      <c r="A2165" s="87" t="s">
        <v>5999</v>
      </c>
      <c r="B2165" s="87" t="s">
        <v>5996</v>
      </c>
      <c r="C2165" s="87" t="s">
        <v>5997</v>
      </c>
      <c r="D2165" s="150">
        <v>16675.2</v>
      </c>
      <c r="E2165" s="150">
        <v>-10880.84</v>
      </c>
      <c r="F2165" s="150">
        <v>5794.36</v>
      </c>
      <c r="G2165" s="150">
        <v>-82.78</v>
      </c>
      <c r="H2165" s="151">
        <v>41760</v>
      </c>
      <c r="I2165" s="87">
        <v>0</v>
      </c>
      <c r="J2165" s="87" t="s">
        <v>604</v>
      </c>
      <c r="K2165" s="87" t="s">
        <v>3698</v>
      </c>
      <c r="L2165" s="87" t="s">
        <v>3954</v>
      </c>
      <c r="M2165" s="56" t="s">
        <v>3700</v>
      </c>
      <c r="N2165" s="87" t="s">
        <v>68</v>
      </c>
      <c r="O2165" s="56" t="s">
        <v>5998</v>
      </c>
      <c r="P2165" s="87">
        <v>2013</v>
      </c>
      <c r="Q2165" s="87">
        <v>3236014005</v>
      </c>
      <c r="R2165" s="87" t="s">
        <v>3751</v>
      </c>
    </row>
    <row r="2166" spans="1:18">
      <c r="A2166" s="87" t="s">
        <v>4806</v>
      </c>
      <c r="B2166" s="87" t="s">
        <v>4807</v>
      </c>
      <c r="C2166" s="87" t="s">
        <v>4808</v>
      </c>
      <c r="D2166" s="150">
        <v>22503.84</v>
      </c>
      <c r="E2166" s="150">
        <v>-14918.83</v>
      </c>
      <c r="F2166" s="150">
        <v>7585.01</v>
      </c>
      <c r="G2166" s="150">
        <v>-109.93</v>
      </c>
      <c r="H2166" s="151">
        <v>41730</v>
      </c>
      <c r="I2166" s="87">
        <v>0</v>
      </c>
      <c r="J2166" s="87" t="s">
        <v>1373</v>
      </c>
      <c r="K2166" s="87" t="s">
        <v>3672</v>
      </c>
      <c r="L2166" s="87" t="s">
        <v>3892</v>
      </c>
      <c r="M2166" s="56" t="s">
        <v>3711</v>
      </c>
      <c r="N2166" s="87" t="s">
        <v>156</v>
      </c>
      <c r="O2166" s="56" t="s">
        <v>4809</v>
      </c>
      <c r="P2166" s="87">
        <v>2013</v>
      </c>
      <c r="Q2166" s="87" t="s">
        <v>4810</v>
      </c>
      <c r="R2166" s="87" t="s">
        <v>3680</v>
      </c>
    </row>
    <row r="2167" spans="1:18">
      <c r="A2167" s="87" t="s">
        <v>4811</v>
      </c>
      <c r="B2167" s="87" t="s">
        <v>4807</v>
      </c>
      <c r="C2167" s="87" t="s">
        <v>4812</v>
      </c>
      <c r="D2167" s="150">
        <v>37507.06</v>
      </c>
      <c r="E2167" s="150">
        <v>-24871.62</v>
      </c>
      <c r="F2167" s="150">
        <v>12635.44</v>
      </c>
      <c r="G2167" s="150">
        <v>-183.12</v>
      </c>
      <c r="H2167" s="151">
        <v>41730</v>
      </c>
      <c r="I2167" s="87">
        <v>0</v>
      </c>
      <c r="J2167" s="87" t="s">
        <v>1198</v>
      </c>
      <c r="K2167" s="87" t="s">
        <v>3672</v>
      </c>
      <c r="L2167" s="87" t="s">
        <v>3966</v>
      </c>
      <c r="M2167" s="56" t="s">
        <v>3711</v>
      </c>
      <c r="N2167" s="87" t="s">
        <v>163</v>
      </c>
      <c r="O2167" s="56" t="s">
        <v>4813</v>
      </c>
      <c r="P2167" s="87">
        <v>2013</v>
      </c>
      <c r="Q2167" s="87"/>
      <c r="R2167" s="87" t="s">
        <v>3680</v>
      </c>
    </row>
    <row r="2168" spans="1:18">
      <c r="A2168" s="87" t="s">
        <v>4814</v>
      </c>
      <c r="B2168" s="87" t="s">
        <v>4815</v>
      </c>
      <c r="C2168" s="87" t="s">
        <v>4816</v>
      </c>
      <c r="D2168" s="150">
        <v>50854.25</v>
      </c>
      <c r="E2168" s="150">
        <v>-33706.94</v>
      </c>
      <c r="F2168" s="150">
        <v>17147.310000000001</v>
      </c>
      <c r="G2168" s="150">
        <v>-248.51</v>
      </c>
      <c r="H2168" s="151">
        <v>41730</v>
      </c>
      <c r="I2168" s="87">
        <v>0</v>
      </c>
      <c r="J2168" s="87" t="s">
        <v>1504</v>
      </c>
      <c r="K2168" s="87" t="s">
        <v>3672</v>
      </c>
      <c r="L2168" s="87" t="s">
        <v>3885</v>
      </c>
      <c r="M2168" s="56" t="s">
        <v>3711</v>
      </c>
      <c r="N2168" s="87" t="s">
        <v>136</v>
      </c>
      <c r="O2168" s="56" t="s">
        <v>4817</v>
      </c>
      <c r="P2168" s="87">
        <v>2013</v>
      </c>
      <c r="Q2168" s="87" t="s">
        <v>4818</v>
      </c>
      <c r="R2168" s="87" t="s">
        <v>3680</v>
      </c>
    </row>
    <row r="2169" spans="1:18">
      <c r="A2169" s="87" t="s">
        <v>4819</v>
      </c>
      <c r="B2169" s="87" t="s">
        <v>4807</v>
      </c>
      <c r="C2169" s="87" t="s">
        <v>4820</v>
      </c>
      <c r="D2169" s="150">
        <v>34815.839999999997</v>
      </c>
      <c r="E2169" s="150">
        <v>-23075.84</v>
      </c>
      <c r="F2169" s="150">
        <v>11740</v>
      </c>
      <c r="G2169" s="150">
        <v>-170.15</v>
      </c>
      <c r="H2169" s="151">
        <v>41730</v>
      </c>
      <c r="I2169" s="87">
        <v>0</v>
      </c>
      <c r="J2169" s="87" t="s">
        <v>944</v>
      </c>
      <c r="K2169" s="87" t="s">
        <v>3672</v>
      </c>
      <c r="L2169" s="87" t="s">
        <v>3962</v>
      </c>
      <c r="M2169" s="56" t="s">
        <v>3711</v>
      </c>
      <c r="N2169" s="87" t="s">
        <v>27</v>
      </c>
      <c r="O2169" s="56" t="s">
        <v>4817</v>
      </c>
      <c r="P2169" s="87">
        <v>2013</v>
      </c>
      <c r="Q2169" s="87" t="s">
        <v>4821</v>
      </c>
      <c r="R2169" s="87" t="s">
        <v>3680</v>
      </c>
    </row>
    <row r="2170" spans="1:18">
      <c r="A2170" s="87" t="s">
        <v>4822</v>
      </c>
      <c r="B2170" s="87" t="s">
        <v>4815</v>
      </c>
      <c r="C2170" s="87" t="s">
        <v>4820</v>
      </c>
      <c r="D2170" s="150">
        <v>27298.75</v>
      </c>
      <c r="E2170" s="150">
        <v>-18103.84</v>
      </c>
      <c r="F2170" s="150">
        <v>9194.91</v>
      </c>
      <c r="G2170" s="150">
        <v>-133.26</v>
      </c>
      <c r="H2170" s="151">
        <v>41730</v>
      </c>
      <c r="I2170" s="87">
        <v>0</v>
      </c>
      <c r="J2170" s="87" t="s">
        <v>944</v>
      </c>
      <c r="K2170" s="87" t="s">
        <v>3672</v>
      </c>
      <c r="L2170" s="87" t="s">
        <v>3962</v>
      </c>
      <c r="M2170" s="56" t="s">
        <v>3711</v>
      </c>
      <c r="N2170" s="87" t="s">
        <v>27</v>
      </c>
      <c r="O2170" s="56" t="s">
        <v>4817</v>
      </c>
      <c r="P2170" s="87">
        <v>2013</v>
      </c>
      <c r="Q2170" s="87" t="s">
        <v>4818</v>
      </c>
      <c r="R2170" s="87" t="s">
        <v>3680</v>
      </c>
    </row>
    <row r="2171" spans="1:18">
      <c r="A2171" s="87" t="s">
        <v>4833</v>
      </c>
      <c r="B2171" s="87" t="s">
        <v>4807</v>
      </c>
      <c r="C2171" s="87" t="s">
        <v>4834</v>
      </c>
      <c r="D2171" s="150">
        <v>6363.54</v>
      </c>
      <c r="E2171" s="150">
        <v>-4228.7299999999996</v>
      </c>
      <c r="F2171" s="150">
        <v>2134.81</v>
      </c>
      <c r="G2171" s="150">
        <v>-30.94</v>
      </c>
      <c r="H2171" s="151">
        <v>41730</v>
      </c>
      <c r="I2171" s="87">
        <v>0</v>
      </c>
      <c r="J2171" s="87" t="s">
        <v>944</v>
      </c>
      <c r="K2171" s="87" t="s">
        <v>3672</v>
      </c>
      <c r="L2171" s="87" t="s">
        <v>3962</v>
      </c>
      <c r="M2171" s="56" t="s">
        <v>3711</v>
      </c>
      <c r="N2171" s="87" t="s">
        <v>27</v>
      </c>
      <c r="O2171" s="56" t="s">
        <v>4817</v>
      </c>
      <c r="P2171" s="87">
        <v>2013</v>
      </c>
      <c r="Q2171" s="87" t="s">
        <v>4818</v>
      </c>
      <c r="R2171" s="87" t="s">
        <v>3680</v>
      </c>
    </row>
    <row r="2172" spans="1:18">
      <c r="A2172" s="87" t="s">
        <v>4835</v>
      </c>
      <c r="B2172" s="87" t="s">
        <v>4815</v>
      </c>
      <c r="C2172" s="87" t="s">
        <v>4820</v>
      </c>
      <c r="D2172" s="150">
        <v>2880.78</v>
      </c>
      <c r="E2172" s="150">
        <v>-1928.93</v>
      </c>
      <c r="F2172" s="150">
        <v>951.85</v>
      </c>
      <c r="G2172" s="150">
        <v>-13.8</v>
      </c>
      <c r="H2172" s="151">
        <v>41730</v>
      </c>
      <c r="I2172" s="87">
        <v>0</v>
      </c>
      <c r="J2172" s="87" t="s">
        <v>944</v>
      </c>
      <c r="K2172" s="87" t="s">
        <v>3672</v>
      </c>
      <c r="L2172" s="87" t="s">
        <v>3962</v>
      </c>
      <c r="M2172" s="56" t="s">
        <v>3711</v>
      </c>
      <c r="N2172" s="87" t="s">
        <v>27</v>
      </c>
      <c r="O2172" s="56" t="s">
        <v>4836</v>
      </c>
      <c r="P2172" s="87">
        <v>2013</v>
      </c>
      <c r="Q2172" s="87" t="s">
        <v>4818</v>
      </c>
      <c r="R2172" s="87" t="s">
        <v>3680</v>
      </c>
    </row>
    <row r="2173" spans="1:18">
      <c r="A2173" s="87" t="s">
        <v>4837</v>
      </c>
      <c r="B2173" s="87" t="s">
        <v>4838</v>
      </c>
      <c r="C2173" s="87"/>
      <c r="D2173" s="150">
        <v>2057.88</v>
      </c>
      <c r="E2173" s="150">
        <v>-1371.95</v>
      </c>
      <c r="F2173" s="150">
        <v>685.93</v>
      </c>
      <c r="G2173" s="150">
        <v>-9.94</v>
      </c>
      <c r="H2173" s="151">
        <v>41730</v>
      </c>
      <c r="I2173" s="87">
        <v>0</v>
      </c>
      <c r="J2173" s="87" t="s">
        <v>1373</v>
      </c>
      <c r="K2173" s="87" t="s">
        <v>3672</v>
      </c>
      <c r="L2173" s="87" t="s">
        <v>3892</v>
      </c>
      <c r="M2173" s="56" t="s">
        <v>4752</v>
      </c>
      <c r="N2173" s="87" t="s">
        <v>156</v>
      </c>
      <c r="O2173" s="56" t="s">
        <v>4839</v>
      </c>
      <c r="P2173" s="87">
        <v>2014</v>
      </c>
      <c r="Q2173" s="87" t="s">
        <v>4840</v>
      </c>
      <c r="R2173" s="87" t="s">
        <v>3780</v>
      </c>
    </row>
    <row r="2174" spans="1:18">
      <c r="A2174" s="87" t="s">
        <v>4873</v>
      </c>
      <c r="B2174" s="87" t="s">
        <v>4874</v>
      </c>
      <c r="C2174" s="87" t="s">
        <v>4820</v>
      </c>
      <c r="D2174" s="150">
        <v>12280.27</v>
      </c>
      <c r="E2174" s="150">
        <v>-8145.18</v>
      </c>
      <c r="F2174" s="150">
        <v>4135.09</v>
      </c>
      <c r="G2174" s="150">
        <v>-59.93</v>
      </c>
      <c r="H2174" s="151">
        <v>41730</v>
      </c>
      <c r="I2174" s="87">
        <v>0</v>
      </c>
      <c r="J2174" s="87" t="s">
        <v>619</v>
      </c>
      <c r="K2174" s="87" t="s">
        <v>3672</v>
      </c>
      <c r="L2174" s="87" t="s">
        <v>3850</v>
      </c>
      <c r="M2174" s="56" t="s">
        <v>3711</v>
      </c>
      <c r="N2174" s="87" t="s">
        <v>127</v>
      </c>
      <c r="O2174" s="56" t="s">
        <v>4817</v>
      </c>
      <c r="P2174" s="87">
        <v>2013</v>
      </c>
      <c r="Q2174" s="87" t="s">
        <v>4818</v>
      </c>
      <c r="R2174" s="87" t="s">
        <v>3680</v>
      </c>
    </row>
    <row r="2175" spans="1:18">
      <c r="A2175" s="87" t="s">
        <v>5689</v>
      </c>
      <c r="B2175" s="87" t="s">
        <v>1569</v>
      </c>
      <c r="C2175" s="87" t="s">
        <v>5690</v>
      </c>
      <c r="D2175" s="150">
        <v>5400</v>
      </c>
      <c r="E2175" s="150">
        <v>-3598.07</v>
      </c>
      <c r="F2175" s="150">
        <v>1801.93</v>
      </c>
      <c r="G2175" s="150">
        <v>-26.12</v>
      </c>
      <c r="H2175" s="151">
        <v>41730</v>
      </c>
      <c r="I2175" s="87">
        <v>0</v>
      </c>
      <c r="J2175" s="87" t="s">
        <v>347</v>
      </c>
      <c r="K2175" s="87" t="s">
        <v>3672</v>
      </c>
      <c r="L2175" s="87" t="s">
        <v>3931</v>
      </c>
      <c r="M2175" s="56" t="s">
        <v>5025</v>
      </c>
      <c r="N2175" s="87" t="s">
        <v>51</v>
      </c>
      <c r="O2175" s="56" t="s">
        <v>5691</v>
      </c>
      <c r="P2175" s="87">
        <v>2014</v>
      </c>
      <c r="Q2175" s="87" t="s">
        <v>5692</v>
      </c>
      <c r="R2175" s="87" t="s">
        <v>4359</v>
      </c>
    </row>
    <row r="2176" spans="1:18">
      <c r="A2176" s="87" t="s">
        <v>8145</v>
      </c>
      <c r="B2176" s="87" t="s">
        <v>8146</v>
      </c>
      <c r="C2176" s="87" t="s">
        <v>8147</v>
      </c>
      <c r="D2176" s="150">
        <v>1920</v>
      </c>
      <c r="E2176" s="150">
        <v>-1278.83</v>
      </c>
      <c r="F2176" s="150">
        <v>641.16999999999996</v>
      </c>
      <c r="G2176" s="150">
        <v>-9.2899999999999991</v>
      </c>
      <c r="H2176" s="151">
        <v>41730</v>
      </c>
      <c r="I2176" s="87">
        <v>0</v>
      </c>
      <c r="J2176" s="87" t="s">
        <v>1257</v>
      </c>
      <c r="K2176" s="87" t="s">
        <v>3672</v>
      </c>
      <c r="L2176" s="87" t="s">
        <v>7988</v>
      </c>
      <c r="M2176" s="56" t="s">
        <v>5025</v>
      </c>
      <c r="N2176" s="87" t="s">
        <v>171</v>
      </c>
      <c r="O2176" s="56" t="s">
        <v>8148</v>
      </c>
      <c r="P2176" s="87">
        <v>2014</v>
      </c>
      <c r="Q2176" s="87" t="s">
        <v>8149</v>
      </c>
      <c r="R2176" s="87" t="s">
        <v>3680</v>
      </c>
    </row>
    <row r="2177" spans="1:18">
      <c r="A2177" s="87" t="s">
        <v>8150</v>
      </c>
      <c r="B2177" s="87" t="s">
        <v>8146</v>
      </c>
      <c r="C2177" s="87" t="s">
        <v>8147</v>
      </c>
      <c r="D2177" s="150">
        <v>1920</v>
      </c>
      <c r="E2177" s="150">
        <v>-1278.83</v>
      </c>
      <c r="F2177" s="150">
        <v>641.16999999999996</v>
      </c>
      <c r="G2177" s="150">
        <v>-9.2899999999999991</v>
      </c>
      <c r="H2177" s="151">
        <v>41730</v>
      </c>
      <c r="I2177" s="87">
        <v>0</v>
      </c>
      <c r="J2177" s="87" t="s">
        <v>1259</v>
      </c>
      <c r="K2177" s="87" t="s">
        <v>3672</v>
      </c>
      <c r="L2177" s="87" t="s">
        <v>8025</v>
      </c>
      <c r="M2177" s="56" t="s">
        <v>5025</v>
      </c>
      <c r="N2177" s="87" t="s">
        <v>172</v>
      </c>
      <c r="O2177" s="56" t="s">
        <v>8151</v>
      </c>
      <c r="P2177" s="87">
        <v>2014</v>
      </c>
      <c r="Q2177" s="87" t="s">
        <v>8152</v>
      </c>
      <c r="R2177" s="87" t="s">
        <v>3680</v>
      </c>
    </row>
    <row r="2178" spans="1:18">
      <c r="A2178" s="87" t="s">
        <v>8469</v>
      </c>
      <c r="B2178" s="87" t="s">
        <v>4807</v>
      </c>
      <c r="C2178" s="87" t="s">
        <v>8470</v>
      </c>
      <c r="D2178" s="150">
        <v>6363.54</v>
      </c>
      <c r="E2178" s="150">
        <v>-4228.7299999999996</v>
      </c>
      <c r="F2178" s="150">
        <v>2134.81</v>
      </c>
      <c r="G2178" s="150">
        <v>-30.94</v>
      </c>
      <c r="H2178" s="151">
        <v>41730</v>
      </c>
      <c r="I2178" s="87">
        <v>0</v>
      </c>
      <c r="J2178" s="87" t="s">
        <v>315</v>
      </c>
      <c r="K2178" s="87" t="s">
        <v>3672</v>
      </c>
      <c r="L2178" s="87" t="s">
        <v>7984</v>
      </c>
      <c r="M2178" s="56" t="s">
        <v>3711</v>
      </c>
      <c r="N2178" s="87" t="s">
        <v>29</v>
      </c>
      <c r="O2178" s="56" t="s">
        <v>4992</v>
      </c>
      <c r="P2178" s="87">
        <v>2013</v>
      </c>
      <c r="Q2178" s="87" t="s">
        <v>4818</v>
      </c>
      <c r="R2178" s="87" t="s">
        <v>3680</v>
      </c>
    </row>
    <row r="2179" spans="1:18">
      <c r="A2179" s="87" t="s">
        <v>8471</v>
      </c>
      <c r="B2179" s="87" t="s">
        <v>4807</v>
      </c>
      <c r="C2179" s="87" t="s">
        <v>8470</v>
      </c>
      <c r="D2179" s="150">
        <v>90685.86</v>
      </c>
      <c r="E2179" s="150">
        <v>-60092.38</v>
      </c>
      <c r="F2179" s="150">
        <v>30593.48</v>
      </c>
      <c r="G2179" s="150">
        <v>-443.38</v>
      </c>
      <c r="H2179" s="151">
        <v>41730</v>
      </c>
      <c r="I2179" s="87">
        <v>0</v>
      </c>
      <c r="J2179" s="87" t="s">
        <v>315</v>
      </c>
      <c r="K2179" s="87" t="s">
        <v>3672</v>
      </c>
      <c r="L2179" s="87" t="s">
        <v>7984</v>
      </c>
      <c r="M2179" s="56" t="s">
        <v>3711</v>
      </c>
      <c r="N2179" s="87" t="s">
        <v>29</v>
      </c>
      <c r="O2179" s="56" t="s">
        <v>4992</v>
      </c>
      <c r="P2179" s="87">
        <v>2013</v>
      </c>
      <c r="Q2179" s="87" t="s">
        <v>4818</v>
      </c>
      <c r="R2179" s="87" t="s">
        <v>3680</v>
      </c>
    </row>
    <row r="2180" spans="1:18">
      <c r="A2180" s="87" t="s">
        <v>8553</v>
      </c>
      <c r="B2180" s="87" t="s">
        <v>4815</v>
      </c>
      <c r="C2180" s="87" t="s">
        <v>4808</v>
      </c>
      <c r="D2180" s="150">
        <v>71983.75</v>
      </c>
      <c r="E2180" s="150">
        <v>-47696.61</v>
      </c>
      <c r="F2180" s="150">
        <v>24287.14</v>
      </c>
      <c r="G2180" s="150">
        <v>-351.99</v>
      </c>
      <c r="H2180" s="151">
        <v>41730</v>
      </c>
      <c r="I2180" s="87">
        <v>0</v>
      </c>
      <c r="J2180" s="87" t="s">
        <v>315</v>
      </c>
      <c r="K2180" s="87" t="s">
        <v>3672</v>
      </c>
      <c r="L2180" s="87" t="s">
        <v>7984</v>
      </c>
      <c r="M2180" s="56" t="s">
        <v>3711</v>
      </c>
      <c r="N2180" s="87" t="s">
        <v>29</v>
      </c>
      <c r="O2180" s="56" t="s">
        <v>4813</v>
      </c>
      <c r="P2180" s="87">
        <v>2013</v>
      </c>
      <c r="Q2180" s="87" t="s">
        <v>4818</v>
      </c>
      <c r="R2180" s="87" t="s">
        <v>3680</v>
      </c>
    </row>
    <row r="2181" spans="1:18">
      <c r="A2181" s="87" t="s">
        <v>8554</v>
      </c>
      <c r="B2181" s="87" t="s">
        <v>4815</v>
      </c>
      <c r="C2181" s="87" t="s">
        <v>4820</v>
      </c>
      <c r="D2181" s="150">
        <v>162835.96</v>
      </c>
      <c r="E2181" s="150">
        <v>-107913.35</v>
      </c>
      <c r="F2181" s="150">
        <v>54922.61</v>
      </c>
      <c r="G2181" s="150">
        <v>-795.98</v>
      </c>
      <c r="H2181" s="151">
        <v>41730</v>
      </c>
      <c r="I2181" s="87">
        <v>0</v>
      </c>
      <c r="J2181" s="87" t="s">
        <v>315</v>
      </c>
      <c r="K2181" s="87" t="s">
        <v>3672</v>
      </c>
      <c r="L2181" s="87" t="s">
        <v>7984</v>
      </c>
      <c r="M2181" s="56" t="s">
        <v>3711</v>
      </c>
      <c r="N2181" s="87" t="s">
        <v>29</v>
      </c>
      <c r="O2181" s="56" t="s">
        <v>4836</v>
      </c>
      <c r="P2181" s="87">
        <v>2013</v>
      </c>
      <c r="Q2181" s="87" t="s">
        <v>4818</v>
      </c>
      <c r="R2181" s="87" t="s">
        <v>3680</v>
      </c>
    </row>
    <row r="2182" spans="1:18">
      <c r="A2182" s="87" t="s">
        <v>8555</v>
      </c>
      <c r="B2182" s="87" t="s">
        <v>4815</v>
      </c>
      <c r="C2182" s="87" t="s">
        <v>4820</v>
      </c>
      <c r="D2182" s="150">
        <v>2880.78</v>
      </c>
      <c r="E2182" s="150">
        <v>-1928.93</v>
      </c>
      <c r="F2182" s="150">
        <v>951.85</v>
      </c>
      <c r="G2182" s="150">
        <v>-13.8</v>
      </c>
      <c r="H2182" s="151">
        <v>41730</v>
      </c>
      <c r="I2182" s="87">
        <v>0</v>
      </c>
      <c r="J2182" s="87" t="s">
        <v>315</v>
      </c>
      <c r="K2182" s="87" t="s">
        <v>3672</v>
      </c>
      <c r="L2182" s="87" t="s">
        <v>7984</v>
      </c>
      <c r="M2182" s="56" t="s">
        <v>3711</v>
      </c>
      <c r="N2182" s="87" t="s">
        <v>29</v>
      </c>
      <c r="O2182" s="56" t="s">
        <v>4813</v>
      </c>
      <c r="P2182" s="87">
        <v>2013</v>
      </c>
      <c r="Q2182" s="87" t="s">
        <v>4818</v>
      </c>
      <c r="R2182" s="87" t="s">
        <v>3680</v>
      </c>
    </row>
    <row r="2183" spans="1:18">
      <c r="A2183" s="87" t="s">
        <v>5621</v>
      </c>
      <c r="B2183" s="87" t="s">
        <v>5622</v>
      </c>
      <c r="C2183" s="87" t="s">
        <v>5623</v>
      </c>
      <c r="D2183" s="150">
        <v>82141.929999999993</v>
      </c>
      <c r="E2183" s="150">
        <v>-51302.23</v>
      </c>
      <c r="F2183" s="150">
        <v>30839.7</v>
      </c>
      <c r="G2183" s="150">
        <v>-453.52</v>
      </c>
      <c r="H2183" s="151">
        <v>41699</v>
      </c>
      <c r="I2183" s="87">
        <v>0</v>
      </c>
      <c r="J2183" s="87" t="s">
        <v>944</v>
      </c>
      <c r="K2183" s="87" t="s">
        <v>3672</v>
      </c>
      <c r="L2183" s="87" t="s">
        <v>3962</v>
      </c>
      <c r="M2183" s="56" t="s">
        <v>3711</v>
      </c>
      <c r="N2183" s="87" t="s">
        <v>27</v>
      </c>
      <c r="O2183" s="56" t="s">
        <v>4992</v>
      </c>
      <c r="P2183" s="87">
        <v>2013</v>
      </c>
      <c r="Q2183" s="87" t="s">
        <v>5624</v>
      </c>
      <c r="R2183" s="87" t="s">
        <v>3680</v>
      </c>
    </row>
    <row r="2184" spans="1:18">
      <c r="A2184" s="87" t="s">
        <v>5657</v>
      </c>
      <c r="B2184" s="87" t="s">
        <v>5658</v>
      </c>
      <c r="C2184" s="87" t="s">
        <v>5659</v>
      </c>
      <c r="D2184" s="150">
        <v>8502.31</v>
      </c>
      <c r="E2184" s="150">
        <v>-5741.06</v>
      </c>
      <c r="F2184" s="150">
        <v>2761.25</v>
      </c>
      <c r="G2184" s="150">
        <v>-40.61</v>
      </c>
      <c r="H2184" s="151">
        <v>41699</v>
      </c>
      <c r="I2184" s="87">
        <v>0</v>
      </c>
      <c r="J2184" s="87" t="s">
        <v>1504</v>
      </c>
      <c r="K2184" s="87" t="s">
        <v>3672</v>
      </c>
      <c r="L2184" s="87" t="s">
        <v>3885</v>
      </c>
      <c r="M2184" s="56" t="s">
        <v>5214</v>
      </c>
      <c r="N2184" s="87" t="s">
        <v>136</v>
      </c>
      <c r="O2184" s="56" t="s">
        <v>5660</v>
      </c>
      <c r="P2184" s="87">
        <v>2010</v>
      </c>
      <c r="Q2184" s="87">
        <v>590217</v>
      </c>
      <c r="R2184" s="87" t="s">
        <v>3676</v>
      </c>
    </row>
    <row r="2185" spans="1:18">
      <c r="A2185" s="87" t="s">
        <v>5693</v>
      </c>
      <c r="B2185" s="87" t="s">
        <v>5694</v>
      </c>
      <c r="C2185" s="87" t="s">
        <v>5695</v>
      </c>
      <c r="D2185" s="150">
        <v>5515.78</v>
      </c>
      <c r="E2185" s="150">
        <v>-3720.24</v>
      </c>
      <c r="F2185" s="150">
        <v>1795.54</v>
      </c>
      <c r="G2185" s="150">
        <v>-26.4</v>
      </c>
      <c r="H2185" s="151">
        <v>41699</v>
      </c>
      <c r="I2185" s="87">
        <v>0</v>
      </c>
      <c r="J2185" s="87" t="s">
        <v>1526</v>
      </c>
      <c r="K2185" s="87" t="s">
        <v>3672</v>
      </c>
      <c r="L2185" s="87" t="s">
        <v>4123</v>
      </c>
      <c r="M2185" s="56" t="s">
        <v>4752</v>
      </c>
      <c r="N2185" s="87" t="s">
        <v>160</v>
      </c>
      <c r="O2185" s="56" t="s">
        <v>4723</v>
      </c>
      <c r="P2185" s="87">
        <v>2014</v>
      </c>
      <c r="Q2185" s="87"/>
      <c r="R2185" s="87" t="s">
        <v>3680</v>
      </c>
    </row>
    <row r="2186" spans="1:18">
      <c r="A2186" s="87" t="s">
        <v>8507</v>
      </c>
      <c r="B2186" s="87" t="s">
        <v>8508</v>
      </c>
      <c r="C2186" s="87" t="s">
        <v>7060</v>
      </c>
      <c r="D2186" s="150">
        <v>14448</v>
      </c>
      <c r="E2186" s="150">
        <v>-9730.2099999999991</v>
      </c>
      <c r="F2186" s="150">
        <v>4717.79</v>
      </c>
      <c r="G2186" s="150">
        <v>-69.38</v>
      </c>
      <c r="H2186" s="151">
        <v>41699</v>
      </c>
      <c r="I2186" s="87">
        <v>0</v>
      </c>
      <c r="J2186" s="87" t="s">
        <v>698</v>
      </c>
      <c r="K2186" s="87" t="s">
        <v>3672</v>
      </c>
      <c r="L2186" s="87" t="s">
        <v>3761</v>
      </c>
      <c r="M2186" s="56" t="s">
        <v>4867</v>
      </c>
      <c r="N2186" s="87" t="s">
        <v>56</v>
      </c>
      <c r="O2186" s="56" t="s">
        <v>8509</v>
      </c>
      <c r="P2186" s="87">
        <v>2013</v>
      </c>
      <c r="Q2186" s="87">
        <v>14033.140310000001</v>
      </c>
      <c r="R2186" s="87" t="s">
        <v>3676</v>
      </c>
    </row>
    <row r="2187" spans="1:18">
      <c r="A2187" s="87" t="s">
        <v>8510</v>
      </c>
      <c r="B2187" s="87" t="s">
        <v>8511</v>
      </c>
      <c r="C2187" s="87" t="s">
        <v>8512</v>
      </c>
      <c r="D2187" s="150">
        <v>16008</v>
      </c>
      <c r="E2187" s="150">
        <v>-10787.08</v>
      </c>
      <c r="F2187" s="150">
        <v>5220.92</v>
      </c>
      <c r="G2187" s="150">
        <v>-76.78</v>
      </c>
      <c r="H2187" s="151">
        <v>41699</v>
      </c>
      <c r="I2187" s="87">
        <v>0</v>
      </c>
      <c r="J2187" s="87" t="s">
        <v>698</v>
      </c>
      <c r="K2187" s="87" t="s">
        <v>3672</v>
      </c>
      <c r="L2187" s="87" t="s">
        <v>3761</v>
      </c>
      <c r="M2187" s="56" t="s">
        <v>4867</v>
      </c>
      <c r="N2187" s="87" t="s">
        <v>56</v>
      </c>
      <c r="O2187" s="56" t="s">
        <v>8509</v>
      </c>
      <c r="P2187" s="87">
        <v>2013</v>
      </c>
      <c r="Q2187" s="87">
        <v>14032.140299999999</v>
      </c>
      <c r="R2187" s="87" t="s">
        <v>3676</v>
      </c>
    </row>
    <row r="2188" spans="1:18">
      <c r="A2188" s="87" t="s">
        <v>8528</v>
      </c>
      <c r="B2188" s="87" t="s">
        <v>8529</v>
      </c>
      <c r="C2188" s="87" t="s">
        <v>8530</v>
      </c>
      <c r="D2188" s="150">
        <v>4422</v>
      </c>
      <c r="E2188" s="150">
        <v>-4010.25</v>
      </c>
      <c r="F2188" s="150">
        <v>411.75</v>
      </c>
      <c r="G2188" s="150">
        <v>-20.59</v>
      </c>
      <c r="H2188" s="151">
        <v>41699</v>
      </c>
      <c r="I2188" s="87">
        <v>0</v>
      </c>
      <c r="J2188" s="87" t="s">
        <v>1397</v>
      </c>
      <c r="K2188" s="87" t="s">
        <v>3672</v>
      </c>
      <c r="L2188" s="87" t="s">
        <v>3897</v>
      </c>
      <c r="M2188" s="56" t="s">
        <v>8531</v>
      </c>
      <c r="N2188" s="87" t="s">
        <v>84</v>
      </c>
      <c r="O2188" s="56" t="s">
        <v>5166</v>
      </c>
      <c r="P2188" s="87">
        <v>2013</v>
      </c>
      <c r="Q2188" s="87">
        <v>21410183.184</v>
      </c>
      <c r="R2188" s="87" t="s">
        <v>3680</v>
      </c>
    </row>
    <row r="2189" spans="1:18">
      <c r="A2189" s="87" t="s">
        <v>8548</v>
      </c>
      <c r="B2189" s="87" t="s">
        <v>8549</v>
      </c>
      <c r="C2189" s="87" t="s">
        <v>8550</v>
      </c>
      <c r="D2189" s="150">
        <v>7554</v>
      </c>
      <c r="E2189" s="150">
        <v>-6841.1</v>
      </c>
      <c r="F2189" s="150">
        <v>712.9</v>
      </c>
      <c r="G2189" s="150">
        <v>-35.64</v>
      </c>
      <c r="H2189" s="151">
        <v>41699</v>
      </c>
      <c r="I2189" s="87">
        <v>0</v>
      </c>
      <c r="J2189" s="87" t="s">
        <v>7994</v>
      </c>
      <c r="K2189" s="87" t="s">
        <v>3672</v>
      </c>
      <c r="L2189" s="87" t="s">
        <v>7995</v>
      </c>
      <c r="M2189" s="56" t="s">
        <v>8551</v>
      </c>
      <c r="N2189" s="87" t="s">
        <v>47</v>
      </c>
      <c r="O2189" s="56" t="s">
        <v>8552</v>
      </c>
      <c r="P2189" s="87">
        <v>2014</v>
      </c>
      <c r="Q2189" s="87">
        <v>105140027</v>
      </c>
      <c r="R2189" s="87" t="s">
        <v>4621</v>
      </c>
    </row>
    <row r="2190" spans="1:18">
      <c r="A2190" s="87" t="s">
        <v>3471</v>
      </c>
      <c r="B2190" s="87" t="s">
        <v>3472</v>
      </c>
      <c r="C2190" s="87" t="s">
        <v>5688</v>
      </c>
      <c r="D2190" s="150">
        <v>2376</v>
      </c>
      <c r="E2190" s="150">
        <v>-1645.14</v>
      </c>
      <c r="F2190" s="150">
        <v>730.86</v>
      </c>
      <c r="G2190" s="150">
        <v>-10.91</v>
      </c>
      <c r="H2190" s="151">
        <v>41671</v>
      </c>
      <c r="I2190" s="87">
        <v>0</v>
      </c>
      <c r="J2190" s="87" t="s">
        <v>307</v>
      </c>
      <c r="K2190" s="87" t="s">
        <v>3672</v>
      </c>
      <c r="L2190" s="87" t="s">
        <v>3690</v>
      </c>
      <c r="M2190" s="56" t="s">
        <v>4867</v>
      </c>
      <c r="N2190" s="87" t="s">
        <v>66</v>
      </c>
      <c r="O2190" s="56" t="s">
        <v>5354</v>
      </c>
      <c r="P2190" s="87">
        <v>2013</v>
      </c>
      <c r="Q2190" s="87">
        <v>14025</v>
      </c>
      <c r="R2190" s="87" t="s">
        <v>4621</v>
      </c>
    </row>
    <row r="2191" spans="1:18">
      <c r="A2191" s="87" t="s">
        <v>5696</v>
      </c>
      <c r="B2191" s="87" t="s">
        <v>5697</v>
      </c>
      <c r="C2191" s="87" t="s">
        <v>5698</v>
      </c>
      <c r="D2191" s="150">
        <v>5193.26</v>
      </c>
      <c r="E2191" s="150">
        <v>-3567.51</v>
      </c>
      <c r="F2191" s="150">
        <v>1625.75</v>
      </c>
      <c r="G2191" s="150">
        <v>-24.27</v>
      </c>
      <c r="H2191" s="151">
        <v>41671</v>
      </c>
      <c r="I2191" s="87">
        <v>0</v>
      </c>
      <c r="J2191" s="87" t="s">
        <v>2196</v>
      </c>
      <c r="K2191" s="87" t="s">
        <v>3672</v>
      </c>
      <c r="L2191" s="87" t="s">
        <v>3776</v>
      </c>
      <c r="M2191" s="56" t="s">
        <v>4752</v>
      </c>
      <c r="N2191" s="87" t="s">
        <v>117</v>
      </c>
      <c r="O2191" s="56" t="s">
        <v>5699</v>
      </c>
      <c r="P2191" s="87">
        <v>2013</v>
      </c>
      <c r="Q2191" s="87" t="s">
        <v>5700</v>
      </c>
      <c r="R2191" s="87" t="s">
        <v>3780</v>
      </c>
    </row>
    <row r="2192" spans="1:18">
      <c r="A2192" s="87" t="s">
        <v>5708</v>
      </c>
      <c r="B2192" s="87" t="s">
        <v>5709</v>
      </c>
      <c r="C2192" s="87" t="s">
        <v>5710</v>
      </c>
      <c r="D2192" s="150">
        <v>7800</v>
      </c>
      <c r="E2192" s="150">
        <v>-7138.14</v>
      </c>
      <c r="F2192" s="150">
        <v>661.86</v>
      </c>
      <c r="G2192" s="150">
        <v>-34.83</v>
      </c>
      <c r="H2192" s="151">
        <v>41671</v>
      </c>
      <c r="I2192" s="87">
        <v>0</v>
      </c>
      <c r="J2192" s="87" t="s">
        <v>604</v>
      </c>
      <c r="K2192" s="87" t="s">
        <v>5319</v>
      </c>
      <c r="L2192" s="87" t="s">
        <v>3954</v>
      </c>
      <c r="M2192" s="56" t="s">
        <v>4782</v>
      </c>
      <c r="N2192" s="87" t="s">
        <v>68</v>
      </c>
      <c r="O2192" s="56" t="s">
        <v>5711</v>
      </c>
      <c r="P2192" s="87">
        <v>2012</v>
      </c>
      <c r="Q2192" s="87" t="s">
        <v>5712</v>
      </c>
      <c r="R2192" s="87" t="s">
        <v>3676</v>
      </c>
    </row>
    <row r="2193" spans="1:18">
      <c r="A2193" s="87" t="s">
        <v>5713</v>
      </c>
      <c r="B2193" s="87" t="s">
        <v>2520</v>
      </c>
      <c r="C2193" s="87" t="s">
        <v>5536</v>
      </c>
      <c r="D2193" s="150">
        <v>9906</v>
      </c>
      <c r="E2193" s="150">
        <v>-6778.21</v>
      </c>
      <c r="F2193" s="150">
        <v>3127.79</v>
      </c>
      <c r="G2193" s="150">
        <v>-46.68</v>
      </c>
      <c r="H2193" s="151">
        <v>41671</v>
      </c>
      <c r="I2193" s="87">
        <v>0</v>
      </c>
      <c r="J2193" s="87" t="s">
        <v>1879</v>
      </c>
      <c r="K2193" s="87" t="s">
        <v>3672</v>
      </c>
      <c r="L2193" s="87" t="s">
        <v>3686</v>
      </c>
      <c r="M2193" s="56" t="s">
        <v>3711</v>
      </c>
      <c r="N2193" s="87" t="s">
        <v>101</v>
      </c>
      <c r="O2193" s="56" t="s">
        <v>5714</v>
      </c>
      <c r="P2193" s="87">
        <v>2013</v>
      </c>
      <c r="Q2193" s="87">
        <v>300161314.65012002</v>
      </c>
      <c r="R2193" s="87" t="s">
        <v>3680</v>
      </c>
    </row>
    <row r="2194" spans="1:18">
      <c r="A2194" s="87" t="s">
        <v>8052</v>
      </c>
      <c r="B2194" s="87" t="s">
        <v>8053</v>
      </c>
      <c r="C2194" s="87" t="s">
        <v>8054</v>
      </c>
      <c r="D2194" s="150">
        <v>9030</v>
      </c>
      <c r="E2194" s="150">
        <v>-6183.28</v>
      </c>
      <c r="F2194" s="150">
        <v>2846.72</v>
      </c>
      <c r="G2194" s="150">
        <v>-42.49</v>
      </c>
      <c r="H2194" s="151">
        <v>41671</v>
      </c>
      <c r="I2194" s="87">
        <v>0</v>
      </c>
      <c r="J2194" s="87" t="s">
        <v>319</v>
      </c>
      <c r="K2194" s="87" t="s">
        <v>3672</v>
      </c>
      <c r="L2194" s="87" t="s">
        <v>8055</v>
      </c>
      <c r="M2194" s="56" t="s">
        <v>8056</v>
      </c>
      <c r="N2194" s="87" t="s">
        <v>52</v>
      </c>
      <c r="O2194" s="56" t="s">
        <v>8057</v>
      </c>
      <c r="P2194" s="87">
        <v>2008</v>
      </c>
      <c r="Q2194" s="87" t="s">
        <v>8058</v>
      </c>
      <c r="R2194" s="87" t="s">
        <v>4364</v>
      </c>
    </row>
    <row r="2195" spans="1:18">
      <c r="A2195" s="87" t="s">
        <v>8495</v>
      </c>
      <c r="B2195" s="87" t="s">
        <v>1569</v>
      </c>
      <c r="C2195" s="87" t="s">
        <v>8344</v>
      </c>
      <c r="D2195" s="150">
        <v>2988</v>
      </c>
      <c r="E2195" s="150">
        <v>-2052.54</v>
      </c>
      <c r="F2195" s="150">
        <v>935.46</v>
      </c>
      <c r="G2195" s="150">
        <v>-13.96</v>
      </c>
      <c r="H2195" s="151">
        <v>41671</v>
      </c>
      <c r="I2195" s="87">
        <v>0</v>
      </c>
      <c r="J2195" s="87" t="s">
        <v>738</v>
      </c>
      <c r="K2195" s="87" t="s">
        <v>3672</v>
      </c>
      <c r="L2195" s="87" t="s">
        <v>4206</v>
      </c>
      <c r="M2195" s="56" t="s">
        <v>5025</v>
      </c>
      <c r="N2195" s="87" t="s">
        <v>120</v>
      </c>
      <c r="O2195" s="56" t="s">
        <v>5448</v>
      </c>
      <c r="P2195" s="87">
        <v>2013</v>
      </c>
      <c r="Q2195" s="87">
        <v>1470003</v>
      </c>
      <c r="R2195" s="87" t="s">
        <v>4359</v>
      </c>
    </row>
    <row r="2196" spans="1:18">
      <c r="A2196" s="87" t="s">
        <v>8497</v>
      </c>
      <c r="B2196" s="87" t="s">
        <v>1569</v>
      </c>
      <c r="C2196" s="87" t="s">
        <v>8344</v>
      </c>
      <c r="D2196" s="150">
        <v>2988</v>
      </c>
      <c r="E2196" s="150">
        <v>-2052.54</v>
      </c>
      <c r="F2196" s="150">
        <v>935.46</v>
      </c>
      <c r="G2196" s="150">
        <v>-13.96</v>
      </c>
      <c r="H2196" s="151">
        <v>41671</v>
      </c>
      <c r="I2196" s="87">
        <v>0</v>
      </c>
      <c r="J2196" s="87" t="s">
        <v>738</v>
      </c>
      <c r="K2196" s="87" t="s">
        <v>3672</v>
      </c>
      <c r="L2196" s="87" t="s">
        <v>4206</v>
      </c>
      <c r="M2196" s="56" t="s">
        <v>5025</v>
      </c>
      <c r="N2196" s="87" t="s">
        <v>120</v>
      </c>
      <c r="O2196" s="56" t="s">
        <v>5448</v>
      </c>
      <c r="P2196" s="87">
        <v>2013</v>
      </c>
      <c r="Q2196" s="87" t="s">
        <v>8498</v>
      </c>
      <c r="R2196" s="87" t="s">
        <v>4359</v>
      </c>
    </row>
    <row r="2197" spans="1:18">
      <c r="A2197" s="87" t="s">
        <v>8537</v>
      </c>
      <c r="B2197" s="87" t="s">
        <v>2520</v>
      </c>
      <c r="C2197" s="87" t="s">
        <v>602</v>
      </c>
      <c r="D2197" s="150">
        <v>5262</v>
      </c>
      <c r="E2197" s="150">
        <v>-3615.48</v>
      </c>
      <c r="F2197" s="150">
        <v>1646.52</v>
      </c>
      <c r="G2197" s="150">
        <v>-24.58</v>
      </c>
      <c r="H2197" s="151">
        <v>41671</v>
      </c>
      <c r="I2197" s="87">
        <v>0</v>
      </c>
      <c r="J2197" s="87" t="s">
        <v>698</v>
      </c>
      <c r="K2197" s="87" t="s">
        <v>3672</v>
      </c>
      <c r="L2197" s="87" t="s">
        <v>3761</v>
      </c>
      <c r="M2197" s="56" t="s">
        <v>3711</v>
      </c>
      <c r="N2197" s="87" t="s">
        <v>56</v>
      </c>
      <c r="O2197" s="56" t="s">
        <v>2492</v>
      </c>
      <c r="P2197" s="87">
        <v>2013</v>
      </c>
      <c r="Q2197" s="87" t="s">
        <v>8538</v>
      </c>
      <c r="R2197" s="87" t="s">
        <v>3680</v>
      </c>
    </row>
    <row r="2198" spans="1:18">
      <c r="A2198" s="87" t="s">
        <v>8539</v>
      </c>
      <c r="B2198" s="87" t="s">
        <v>2520</v>
      </c>
      <c r="C2198" s="87" t="s">
        <v>602</v>
      </c>
      <c r="D2198" s="150">
        <v>8520</v>
      </c>
      <c r="E2198" s="150">
        <v>-5836.45</v>
      </c>
      <c r="F2198" s="150">
        <v>2683.55</v>
      </c>
      <c r="G2198" s="150">
        <v>-40.049999999999997</v>
      </c>
      <c r="H2198" s="151">
        <v>41671</v>
      </c>
      <c r="I2198" s="87">
        <v>0</v>
      </c>
      <c r="J2198" s="87" t="s">
        <v>698</v>
      </c>
      <c r="K2198" s="87" t="s">
        <v>3672</v>
      </c>
      <c r="L2198" s="87" t="s">
        <v>3761</v>
      </c>
      <c r="M2198" s="56" t="s">
        <v>3711</v>
      </c>
      <c r="N2198" s="87" t="s">
        <v>56</v>
      </c>
      <c r="O2198" s="56" t="s">
        <v>2492</v>
      </c>
      <c r="P2198" s="87">
        <v>2013</v>
      </c>
      <c r="Q2198" s="87" t="s">
        <v>8538</v>
      </c>
      <c r="R2198" s="87" t="s">
        <v>3680</v>
      </c>
    </row>
    <row r="2199" spans="1:18">
      <c r="A2199" s="87" t="s">
        <v>8540</v>
      </c>
      <c r="B2199" s="87" t="s">
        <v>2520</v>
      </c>
      <c r="C2199" s="87" t="s">
        <v>3417</v>
      </c>
      <c r="D2199" s="150">
        <v>6900</v>
      </c>
      <c r="E2199" s="150">
        <v>-4718.82</v>
      </c>
      <c r="F2199" s="150">
        <v>2181.1799999999998</v>
      </c>
      <c r="G2199" s="150">
        <v>-32.56</v>
      </c>
      <c r="H2199" s="151">
        <v>41671</v>
      </c>
      <c r="I2199" s="87">
        <v>0</v>
      </c>
      <c r="J2199" s="87" t="s">
        <v>698</v>
      </c>
      <c r="K2199" s="87" t="s">
        <v>3672</v>
      </c>
      <c r="L2199" s="87" t="s">
        <v>3761</v>
      </c>
      <c r="M2199" s="56" t="s">
        <v>3711</v>
      </c>
      <c r="N2199" s="87" t="s">
        <v>56</v>
      </c>
      <c r="O2199" s="56" t="s">
        <v>6065</v>
      </c>
      <c r="P2199" s="87">
        <v>2013</v>
      </c>
      <c r="Q2199" s="87" t="s">
        <v>8541</v>
      </c>
      <c r="R2199" s="87" t="s">
        <v>3680</v>
      </c>
    </row>
    <row r="2200" spans="1:18">
      <c r="A2200" s="87" t="s">
        <v>8542</v>
      </c>
      <c r="B2200" s="87" t="s">
        <v>2520</v>
      </c>
      <c r="C2200" s="87" t="s">
        <v>8543</v>
      </c>
      <c r="D2200" s="150">
        <v>6900</v>
      </c>
      <c r="E2200" s="150">
        <v>-4718.82</v>
      </c>
      <c r="F2200" s="150">
        <v>2181.1799999999998</v>
      </c>
      <c r="G2200" s="150">
        <v>-32.56</v>
      </c>
      <c r="H2200" s="151">
        <v>41671</v>
      </c>
      <c r="I2200" s="87">
        <v>0</v>
      </c>
      <c r="J2200" s="87" t="s">
        <v>698</v>
      </c>
      <c r="K2200" s="87" t="s">
        <v>3672</v>
      </c>
      <c r="L2200" s="87" t="s">
        <v>3761</v>
      </c>
      <c r="M2200" s="56" t="s">
        <v>3711</v>
      </c>
      <c r="N2200" s="87" t="s">
        <v>56</v>
      </c>
      <c r="O2200" s="56" t="s">
        <v>2492</v>
      </c>
      <c r="P2200" s="87">
        <v>2013</v>
      </c>
      <c r="Q2200" s="87" t="s">
        <v>8544</v>
      </c>
      <c r="R2200" s="87" t="s">
        <v>3680</v>
      </c>
    </row>
    <row r="2201" spans="1:18">
      <c r="A2201" s="87" t="s">
        <v>8545</v>
      </c>
      <c r="B2201" s="87" t="s">
        <v>2520</v>
      </c>
      <c r="C2201" s="87" t="s">
        <v>8546</v>
      </c>
      <c r="D2201" s="150">
        <v>4452</v>
      </c>
      <c r="E2201" s="150">
        <v>-3046</v>
      </c>
      <c r="F2201" s="150">
        <v>1406</v>
      </c>
      <c r="G2201" s="150">
        <v>-20.99</v>
      </c>
      <c r="H2201" s="151">
        <v>41671</v>
      </c>
      <c r="I2201" s="87">
        <v>0</v>
      </c>
      <c r="J2201" s="87" t="s">
        <v>698</v>
      </c>
      <c r="K2201" s="87" t="s">
        <v>3672</v>
      </c>
      <c r="L2201" s="87" t="s">
        <v>3761</v>
      </c>
      <c r="M2201" s="56" t="s">
        <v>3711</v>
      </c>
      <c r="N2201" s="87" t="s">
        <v>56</v>
      </c>
      <c r="O2201" s="56" t="s">
        <v>6065</v>
      </c>
      <c r="P2201" s="87">
        <v>2013</v>
      </c>
      <c r="Q2201" s="87" t="s">
        <v>8547</v>
      </c>
      <c r="R2201" s="87" t="s">
        <v>3680</v>
      </c>
    </row>
    <row r="2202" spans="1:18">
      <c r="A2202" s="87" t="s">
        <v>5661</v>
      </c>
      <c r="B2202" s="87" t="s">
        <v>5662</v>
      </c>
      <c r="C2202" s="87" t="s">
        <v>5663</v>
      </c>
      <c r="D2202" s="150">
        <v>17040</v>
      </c>
      <c r="E2202" s="150">
        <v>-11827.64</v>
      </c>
      <c r="F2202" s="150">
        <v>5212.3599999999997</v>
      </c>
      <c r="G2202" s="150">
        <v>-78.98</v>
      </c>
      <c r="H2202" s="151">
        <v>41640</v>
      </c>
      <c r="I2202" s="87">
        <v>0</v>
      </c>
      <c r="J2202" s="87" t="s">
        <v>772</v>
      </c>
      <c r="K2202" s="87" t="s">
        <v>3672</v>
      </c>
      <c r="L2202" s="87" t="s">
        <v>3820</v>
      </c>
      <c r="M2202" s="56" t="s">
        <v>4867</v>
      </c>
      <c r="N2202" s="87" t="s">
        <v>130</v>
      </c>
      <c r="O2202" s="56" t="s">
        <v>5664</v>
      </c>
      <c r="P2202" s="87">
        <v>2013</v>
      </c>
      <c r="Q2202" s="87">
        <v>13342.13357</v>
      </c>
      <c r="R2202" s="87" t="s">
        <v>4559</v>
      </c>
    </row>
    <row r="2203" spans="1:18">
      <c r="A2203" s="87" t="s">
        <v>5665</v>
      </c>
      <c r="B2203" s="87" t="s">
        <v>5666</v>
      </c>
      <c r="C2203" s="87" t="s">
        <v>5667</v>
      </c>
      <c r="D2203" s="150">
        <v>18792</v>
      </c>
      <c r="E2203" s="150">
        <v>-13057.56</v>
      </c>
      <c r="F2203" s="150">
        <v>5734.44</v>
      </c>
      <c r="G2203" s="150">
        <v>-86.89</v>
      </c>
      <c r="H2203" s="151">
        <v>41640</v>
      </c>
      <c r="I2203" s="87">
        <v>0</v>
      </c>
      <c r="J2203" s="87" t="s">
        <v>772</v>
      </c>
      <c r="K2203" s="87" t="s">
        <v>3672</v>
      </c>
      <c r="L2203" s="87" t="s">
        <v>3820</v>
      </c>
      <c r="M2203" s="56" t="s">
        <v>4867</v>
      </c>
      <c r="N2203" s="87" t="s">
        <v>130</v>
      </c>
      <c r="O2203" s="56" t="s">
        <v>5664</v>
      </c>
      <c r="P2203" s="87">
        <v>2013</v>
      </c>
      <c r="Q2203" s="87" t="s">
        <v>5668</v>
      </c>
      <c r="R2203" s="87" t="s">
        <v>4559</v>
      </c>
    </row>
    <row r="2204" spans="1:18">
      <c r="A2204" s="87" t="s">
        <v>5704</v>
      </c>
      <c r="B2204" s="87" t="s">
        <v>5705</v>
      </c>
      <c r="C2204" s="87" t="s">
        <v>4751</v>
      </c>
      <c r="D2204" s="150">
        <v>1800</v>
      </c>
      <c r="E2204" s="150">
        <v>-1270.45</v>
      </c>
      <c r="F2204" s="150">
        <v>529.54999999999995</v>
      </c>
      <c r="G2204" s="150">
        <v>-8.02</v>
      </c>
      <c r="H2204" s="151">
        <v>41640</v>
      </c>
      <c r="I2204" s="87">
        <v>0</v>
      </c>
      <c r="J2204" s="87" t="s">
        <v>1198</v>
      </c>
      <c r="K2204" s="87" t="s">
        <v>3672</v>
      </c>
      <c r="L2204" s="87" t="s">
        <v>3966</v>
      </c>
      <c r="M2204" s="56" t="s">
        <v>4782</v>
      </c>
      <c r="N2204" s="87" t="s">
        <v>163</v>
      </c>
      <c r="O2204" s="56" t="s">
        <v>5706</v>
      </c>
      <c r="P2204" s="87">
        <v>2013</v>
      </c>
      <c r="Q2204" s="87" t="s">
        <v>5707</v>
      </c>
      <c r="R2204" s="87" t="s">
        <v>4373</v>
      </c>
    </row>
    <row r="2205" spans="1:18">
      <c r="A2205" s="87" t="s">
        <v>8437</v>
      </c>
      <c r="B2205" s="87" t="s">
        <v>8438</v>
      </c>
      <c r="C2205" s="87" t="s">
        <v>8439</v>
      </c>
      <c r="D2205" s="150">
        <v>85800</v>
      </c>
      <c r="E2205" s="150">
        <v>-58723.43</v>
      </c>
      <c r="F2205" s="150">
        <v>27076.57</v>
      </c>
      <c r="G2205" s="150">
        <v>-410.25</v>
      </c>
      <c r="H2205" s="151">
        <v>41640</v>
      </c>
      <c r="I2205" s="87">
        <v>0</v>
      </c>
      <c r="J2205" s="87" t="s">
        <v>315</v>
      </c>
      <c r="K2205" s="87" t="s">
        <v>3672</v>
      </c>
      <c r="L2205" s="87" t="s">
        <v>7984</v>
      </c>
      <c r="M2205" s="56" t="s">
        <v>5214</v>
      </c>
      <c r="N2205" s="87" t="s">
        <v>29</v>
      </c>
      <c r="O2205" s="56" t="s">
        <v>8440</v>
      </c>
      <c r="P2205" s="87">
        <v>2013</v>
      </c>
      <c r="Q2205" s="87" t="s">
        <v>8441</v>
      </c>
      <c r="R2205" s="87" t="s">
        <v>3676</v>
      </c>
    </row>
    <row r="2206" spans="1:18">
      <c r="A2206" s="87" t="s">
        <v>811</v>
      </c>
      <c r="B2206" s="87" t="s">
        <v>812</v>
      </c>
      <c r="C2206" s="87" t="s">
        <v>8484</v>
      </c>
      <c r="D2206" s="150">
        <v>2340</v>
      </c>
      <c r="E2206" s="150">
        <v>-1634.13</v>
      </c>
      <c r="F2206" s="150">
        <v>705.87</v>
      </c>
      <c r="G2206" s="150">
        <v>-10.69</v>
      </c>
      <c r="H2206" s="151">
        <v>41640</v>
      </c>
      <c r="I2206" s="87">
        <v>0</v>
      </c>
      <c r="J2206" s="87" t="s">
        <v>1253</v>
      </c>
      <c r="K2206" s="87" t="s">
        <v>3672</v>
      </c>
      <c r="L2206" s="87" t="s">
        <v>3750</v>
      </c>
      <c r="M2206" s="56" t="s">
        <v>4867</v>
      </c>
      <c r="N2206" s="87" t="s">
        <v>177</v>
      </c>
      <c r="O2206" s="56" t="s">
        <v>8485</v>
      </c>
      <c r="P2206" s="87">
        <v>2013</v>
      </c>
      <c r="Q2206" s="87">
        <v>13355</v>
      </c>
      <c r="R2206" s="87" t="s">
        <v>4851</v>
      </c>
    </row>
    <row r="2207" spans="1:18">
      <c r="A2207" s="87" t="s">
        <v>947</v>
      </c>
      <c r="B2207" s="87" t="s">
        <v>812</v>
      </c>
      <c r="C2207" s="87" t="s">
        <v>8484</v>
      </c>
      <c r="D2207" s="150">
        <v>2340</v>
      </c>
      <c r="E2207" s="150">
        <v>-1634.13</v>
      </c>
      <c r="F2207" s="150">
        <v>705.87</v>
      </c>
      <c r="G2207" s="150">
        <v>-10.69</v>
      </c>
      <c r="H2207" s="151">
        <v>41640</v>
      </c>
      <c r="I2207" s="87">
        <v>0</v>
      </c>
      <c r="J2207" s="87" t="s">
        <v>1253</v>
      </c>
      <c r="K2207" s="87" t="s">
        <v>3672</v>
      </c>
      <c r="L2207" s="87" t="s">
        <v>3750</v>
      </c>
      <c r="M2207" s="56" t="s">
        <v>4867</v>
      </c>
      <c r="N2207" s="87" t="s">
        <v>177</v>
      </c>
      <c r="O2207" s="56" t="s">
        <v>8486</v>
      </c>
      <c r="P2207" s="87">
        <v>2013</v>
      </c>
      <c r="Q2207" s="87">
        <v>13353</v>
      </c>
      <c r="R2207" s="87" t="s">
        <v>4851</v>
      </c>
    </row>
    <row r="2208" spans="1:18">
      <c r="A2208" s="87" t="s">
        <v>1073</v>
      </c>
      <c r="B2208" s="87" t="s">
        <v>812</v>
      </c>
      <c r="C2208" s="87" t="s">
        <v>8484</v>
      </c>
      <c r="D2208" s="150">
        <v>2340</v>
      </c>
      <c r="E2208" s="150">
        <v>-1634.13</v>
      </c>
      <c r="F2208" s="150">
        <v>705.87</v>
      </c>
      <c r="G2208" s="150">
        <v>-10.69</v>
      </c>
      <c r="H2208" s="151">
        <v>41640</v>
      </c>
      <c r="I2208" s="87">
        <v>0</v>
      </c>
      <c r="J2208" s="87" t="s">
        <v>755</v>
      </c>
      <c r="K2208" s="87" t="s">
        <v>3672</v>
      </c>
      <c r="L2208" s="87" t="s">
        <v>7684</v>
      </c>
      <c r="M2208" s="56" t="s">
        <v>4867</v>
      </c>
      <c r="N2208" s="87" t="s">
        <v>122</v>
      </c>
      <c r="O2208" s="56" t="s">
        <v>8487</v>
      </c>
      <c r="P2208" s="87">
        <v>2013</v>
      </c>
      <c r="Q2208" s="87">
        <v>13354</v>
      </c>
      <c r="R2208" s="87" t="s">
        <v>4851</v>
      </c>
    </row>
    <row r="2209" spans="1:18">
      <c r="A2209" s="87" t="s">
        <v>8513</v>
      </c>
      <c r="B2209" s="87" t="s">
        <v>8514</v>
      </c>
      <c r="C2209" s="87" t="s">
        <v>8515</v>
      </c>
      <c r="D2209" s="150">
        <v>2754</v>
      </c>
      <c r="E2209" s="150">
        <v>-1926.69</v>
      </c>
      <c r="F2209" s="150">
        <v>827.31</v>
      </c>
      <c r="G2209" s="150">
        <v>-12.53</v>
      </c>
      <c r="H2209" s="151">
        <v>41640</v>
      </c>
      <c r="I2209" s="87">
        <v>0</v>
      </c>
      <c r="J2209" s="87" t="s">
        <v>615</v>
      </c>
      <c r="K2209" s="87" t="s">
        <v>3672</v>
      </c>
      <c r="L2209" s="87" t="s">
        <v>8516</v>
      </c>
      <c r="M2209" s="56" t="s">
        <v>8517</v>
      </c>
      <c r="N2209" s="87" t="s">
        <v>128</v>
      </c>
      <c r="O2209" s="56" t="s">
        <v>8518</v>
      </c>
      <c r="P2209" s="87">
        <v>2013</v>
      </c>
      <c r="Q2209" s="87">
        <v>12130035</v>
      </c>
      <c r="R2209" s="87" t="s">
        <v>4959</v>
      </c>
    </row>
    <row r="2210" spans="1:18">
      <c r="A2210" s="87" t="s">
        <v>2598</v>
      </c>
      <c r="B2210" s="87" t="s">
        <v>2599</v>
      </c>
      <c r="C2210" s="87" t="s">
        <v>5410</v>
      </c>
      <c r="D2210" s="150">
        <v>9993.1200000000008</v>
      </c>
      <c r="E2210" s="150">
        <v>-6936.4</v>
      </c>
      <c r="F2210" s="150">
        <v>3056.72</v>
      </c>
      <c r="G2210" s="150">
        <v>-46.31</v>
      </c>
      <c r="H2210" s="151">
        <v>41640</v>
      </c>
      <c r="I2210" s="87">
        <v>0</v>
      </c>
      <c r="J2210" s="87" t="s">
        <v>315</v>
      </c>
      <c r="K2210" s="87" t="s">
        <v>3672</v>
      </c>
      <c r="L2210" s="87" t="s">
        <v>7984</v>
      </c>
      <c r="M2210" s="56" t="s">
        <v>8519</v>
      </c>
      <c r="N2210" s="87" t="s">
        <v>29</v>
      </c>
      <c r="O2210" s="56" t="s">
        <v>4992</v>
      </c>
      <c r="P2210" s="87">
        <v>2013</v>
      </c>
      <c r="Q2210" s="87">
        <v>10130004</v>
      </c>
      <c r="R2210" s="87" t="s">
        <v>3680</v>
      </c>
    </row>
    <row r="2211" spans="1:18">
      <c r="A2211" s="87" t="s">
        <v>8524</v>
      </c>
      <c r="B2211" s="87" t="s">
        <v>8525</v>
      </c>
      <c r="C2211" s="87" t="s">
        <v>8526</v>
      </c>
      <c r="D2211" s="150">
        <v>5744.16</v>
      </c>
      <c r="E2211" s="150">
        <v>-3989.49</v>
      </c>
      <c r="F2211" s="150">
        <v>1754.67</v>
      </c>
      <c r="G2211" s="150">
        <v>-26.59</v>
      </c>
      <c r="H2211" s="151">
        <v>41640</v>
      </c>
      <c r="I2211" s="87">
        <v>0</v>
      </c>
      <c r="J2211" s="87" t="s">
        <v>8490</v>
      </c>
      <c r="K2211" s="87" t="s">
        <v>3672</v>
      </c>
      <c r="L2211" s="87" t="s">
        <v>8491</v>
      </c>
      <c r="M2211" s="56" t="s">
        <v>5348</v>
      </c>
      <c r="N2211" s="87" t="s">
        <v>65</v>
      </c>
      <c r="O2211" s="56" t="s">
        <v>8527</v>
      </c>
      <c r="P2211" s="87">
        <v>2012</v>
      </c>
      <c r="Q2211" s="87">
        <v>126640</v>
      </c>
      <c r="R2211" s="87" t="s">
        <v>3680</v>
      </c>
    </row>
    <row r="2212" spans="1:18">
      <c r="A2212" s="87" t="s">
        <v>8532</v>
      </c>
      <c r="B2212" s="87" t="s">
        <v>8533</v>
      </c>
      <c r="C2212" s="87" t="s">
        <v>8534</v>
      </c>
      <c r="D2212" s="150">
        <v>39000</v>
      </c>
      <c r="E2212" s="150">
        <v>-25230.62</v>
      </c>
      <c r="F2212" s="150">
        <v>13769.38</v>
      </c>
      <c r="G2212" s="150">
        <v>-208.63</v>
      </c>
      <c r="H2212" s="151">
        <v>41640</v>
      </c>
      <c r="I2212" s="87">
        <v>0</v>
      </c>
      <c r="J2212" s="87" t="s">
        <v>8535</v>
      </c>
      <c r="K2212" s="87" t="s">
        <v>5319</v>
      </c>
      <c r="L2212" s="87" t="s">
        <v>8536</v>
      </c>
      <c r="M2212" s="56" t="s">
        <v>8531</v>
      </c>
      <c r="N2212" s="87" t="s">
        <v>113</v>
      </c>
      <c r="O2212" s="56" t="s">
        <v>6321</v>
      </c>
      <c r="P2212" s="87">
        <v>2012</v>
      </c>
      <c r="Q2212" s="87" t="s">
        <v>5712</v>
      </c>
      <c r="R2212" s="87" t="s">
        <v>3780</v>
      </c>
    </row>
    <row r="2213" spans="1:18">
      <c r="A2213" s="87" t="s">
        <v>5669</v>
      </c>
      <c r="B2213" s="87" t="s">
        <v>1519</v>
      </c>
      <c r="C2213" s="87" t="s">
        <v>5670</v>
      </c>
      <c r="D2213" s="150">
        <v>110064</v>
      </c>
      <c r="E2213" s="150">
        <v>-77483.95</v>
      </c>
      <c r="F2213" s="150">
        <v>32580.05</v>
      </c>
      <c r="G2213" s="150">
        <v>-501.23</v>
      </c>
      <c r="H2213" s="151">
        <v>41609</v>
      </c>
      <c r="I2213" s="87">
        <v>0</v>
      </c>
      <c r="J2213" s="87" t="s">
        <v>2079</v>
      </c>
      <c r="K2213" s="87" t="s">
        <v>3672</v>
      </c>
      <c r="L2213" s="87" t="s">
        <v>3878</v>
      </c>
      <c r="M2213" s="56" t="s">
        <v>5671</v>
      </c>
      <c r="N2213" s="87" t="s">
        <v>79</v>
      </c>
      <c r="O2213" s="56" t="s">
        <v>5672</v>
      </c>
      <c r="P2213" s="87">
        <v>2013</v>
      </c>
      <c r="Q2213" s="87" t="s">
        <v>5673</v>
      </c>
      <c r="R2213" s="87" t="s">
        <v>4851</v>
      </c>
    </row>
    <row r="2214" spans="1:18">
      <c r="A2214" s="87" t="s">
        <v>1518</v>
      </c>
      <c r="B2214" s="87" t="s">
        <v>1519</v>
      </c>
      <c r="C2214" s="87" t="s">
        <v>5674</v>
      </c>
      <c r="D2214" s="150">
        <v>142002</v>
      </c>
      <c r="E2214" s="150">
        <v>-99780.93</v>
      </c>
      <c r="F2214" s="150">
        <v>42221.07</v>
      </c>
      <c r="G2214" s="150">
        <v>-649.55999999999995</v>
      </c>
      <c r="H2214" s="151">
        <v>41609</v>
      </c>
      <c r="I2214" s="87">
        <v>0</v>
      </c>
      <c r="J2214" s="87" t="s">
        <v>1522</v>
      </c>
      <c r="K2214" s="87" t="s">
        <v>3672</v>
      </c>
      <c r="L2214" s="87" t="s">
        <v>3991</v>
      </c>
      <c r="M2214" s="56" t="s">
        <v>5671</v>
      </c>
      <c r="N2214" s="87" t="s">
        <v>1521</v>
      </c>
      <c r="O2214" s="56" t="s">
        <v>5675</v>
      </c>
      <c r="P2214" s="87">
        <v>2013</v>
      </c>
      <c r="Q2214" s="87" t="s">
        <v>5676</v>
      </c>
      <c r="R2214" s="87" t="s">
        <v>4851</v>
      </c>
    </row>
    <row r="2215" spans="1:18">
      <c r="A2215" s="87" t="s">
        <v>5677</v>
      </c>
      <c r="B2215" s="87" t="s">
        <v>5678</v>
      </c>
      <c r="C2215" s="87" t="s">
        <v>5679</v>
      </c>
      <c r="D2215" s="150">
        <v>51720</v>
      </c>
      <c r="E2215" s="150">
        <v>-29579.59</v>
      </c>
      <c r="F2215" s="150">
        <v>22140.41</v>
      </c>
      <c r="G2215" s="150">
        <v>-191.08</v>
      </c>
      <c r="H2215" s="151">
        <v>41609</v>
      </c>
      <c r="I2215" s="87">
        <v>0</v>
      </c>
      <c r="J2215" s="87" t="s">
        <v>604</v>
      </c>
      <c r="K2215" s="87" t="s">
        <v>3672</v>
      </c>
      <c r="L2215" s="87" t="s">
        <v>3954</v>
      </c>
      <c r="M2215" s="56" t="s">
        <v>5671</v>
      </c>
      <c r="N2215" s="87" t="s">
        <v>68</v>
      </c>
      <c r="O2215" s="56" t="s">
        <v>5680</v>
      </c>
      <c r="P2215" s="87">
        <v>2010</v>
      </c>
      <c r="Q2215" s="87" t="s">
        <v>5676</v>
      </c>
      <c r="R2215" s="87" t="s">
        <v>4922</v>
      </c>
    </row>
    <row r="2216" spans="1:18">
      <c r="A2216" s="87" t="s">
        <v>3479</v>
      </c>
      <c r="B2216" s="87" t="s">
        <v>1519</v>
      </c>
      <c r="C2216" s="87" t="s">
        <v>8499</v>
      </c>
      <c r="D2216" s="150">
        <v>158400</v>
      </c>
      <c r="E2216" s="150">
        <v>-111523.63</v>
      </c>
      <c r="F2216" s="150">
        <v>46876.37</v>
      </c>
      <c r="G2216" s="150">
        <v>-721.18</v>
      </c>
      <c r="H2216" s="151">
        <v>41609</v>
      </c>
      <c r="I2216" s="87">
        <v>0</v>
      </c>
      <c r="J2216" s="87" t="s">
        <v>484</v>
      </c>
      <c r="K2216" s="87" t="s">
        <v>3672</v>
      </c>
      <c r="L2216" s="87" t="s">
        <v>3810</v>
      </c>
      <c r="M2216" s="56" t="s">
        <v>5671</v>
      </c>
      <c r="N2216" s="87" t="s">
        <v>30</v>
      </c>
      <c r="O2216" s="56" t="s">
        <v>8500</v>
      </c>
      <c r="P2216" s="87">
        <v>2013</v>
      </c>
      <c r="Q2216" s="87" t="s">
        <v>5676</v>
      </c>
      <c r="R2216" s="87" t="s">
        <v>4851</v>
      </c>
    </row>
    <row r="2217" spans="1:18">
      <c r="A2217" s="87" t="s">
        <v>5615</v>
      </c>
      <c r="B2217" s="87" t="s">
        <v>5616</v>
      </c>
      <c r="C2217" s="87" t="s">
        <v>5617</v>
      </c>
      <c r="D2217" s="150">
        <v>2268</v>
      </c>
      <c r="E2217" s="150">
        <v>-1630.89</v>
      </c>
      <c r="F2217" s="150">
        <v>637.11</v>
      </c>
      <c r="G2217" s="150">
        <v>-9.9499999999999993</v>
      </c>
      <c r="H2217" s="151">
        <v>41579</v>
      </c>
      <c r="I2217" s="87">
        <v>0</v>
      </c>
      <c r="J2217" s="87" t="s">
        <v>4240</v>
      </c>
      <c r="K2217" s="87" t="s">
        <v>3672</v>
      </c>
      <c r="L2217" s="87" t="s">
        <v>4241</v>
      </c>
      <c r="M2217" s="56" t="s">
        <v>5618</v>
      </c>
      <c r="N2217" s="87" t="s">
        <v>1150</v>
      </c>
      <c r="O2217" s="56" t="s">
        <v>5619</v>
      </c>
      <c r="P2217" s="87">
        <v>2011</v>
      </c>
      <c r="Q2217" s="87" t="s">
        <v>5620</v>
      </c>
      <c r="R2217" s="87" t="s">
        <v>3680</v>
      </c>
    </row>
    <row r="2218" spans="1:18">
      <c r="A2218" s="87" t="s">
        <v>2759</v>
      </c>
      <c r="B2218" s="87" t="s">
        <v>2760</v>
      </c>
      <c r="C2218" s="87" t="s">
        <v>5650</v>
      </c>
      <c r="D2218" s="150">
        <v>11820</v>
      </c>
      <c r="E2218" s="150">
        <v>-8459.68</v>
      </c>
      <c r="F2218" s="150">
        <v>3360.32</v>
      </c>
      <c r="G2218" s="150">
        <v>-52.5</v>
      </c>
      <c r="H2218" s="151">
        <v>41579</v>
      </c>
      <c r="I2218" s="87">
        <v>0</v>
      </c>
      <c r="J2218" s="87" t="s">
        <v>919</v>
      </c>
      <c r="K2218" s="87" t="s">
        <v>3672</v>
      </c>
      <c r="L2218" s="87" t="s">
        <v>3823</v>
      </c>
      <c r="M2218" s="56" t="s">
        <v>4849</v>
      </c>
      <c r="N2218" s="87" t="s">
        <v>54</v>
      </c>
      <c r="O2218" s="56" t="s">
        <v>5651</v>
      </c>
      <c r="P2218" s="87">
        <v>2013</v>
      </c>
      <c r="Q2218" s="87" t="s">
        <v>5652</v>
      </c>
      <c r="R2218" s="87" t="s">
        <v>5653</v>
      </c>
    </row>
    <row r="2219" spans="1:18">
      <c r="A2219" s="87" t="s">
        <v>5681</v>
      </c>
      <c r="B2219" s="87" t="s">
        <v>5682</v>
      </c>
      <c r="C2219" s="87" t="s">
        <v>5683</v>
      </c>
      <c r="D2219" s="150">
        <v>34967.230000000003</v>
      </c>
      <c r="E2219" s="150">
        <v>-32922.699999999997</v>
      </c>
      <c r="F2219" s="150">
        <v>2044.53</v>
      </c>
      <c r="G2219" s="150">
        <v>-127.78</v>
      </c>
      <c r="H2219" s="151">
        <v>41579</v>
      </c>
      <c r="I2219" s="87">
        <v>0</v>
      </c>
      <c r="J2219" s="87" t="s">
        <v>5684</v>
      </c>
      <c r="K2219" s="87" t="s">
        <v>3672</v>
      </c>
      <c r="L2219" s="87" t="s">
        <v>5685</v>
      </c>
      <c r="M2219" s="56" t="s">
        <v>5686</v>
      </c>
      <c r="N2219" s="87" t="s">
        <v>5687</v>
      </c>
      <c r="O2219" s="56"/>
      <c r="P2219" s="87">
        <v>0</v>
      </c>
      <c r="Q2219" s="87"/>
      <c r="R2219" s="87" t="s">
        <v>4922</v>
      </c>
    </row>
    <row r="2220" spans="1:18">
      <c r="A2220" s="87" t="s">
        <v>8461</v>
      </c>
      <c r="B2220" s="87" t="s">
        <v>6423</v>
      </c>
      <c r="C2220" s="87" t="s">
        <v>6424</v>
      </c>
      <c r="D2220" s="150">
        <v>2505.61</v>
      </c>
      <c r="E2220" s="150">
        <v>-1793.75</v>
      </c>
      <c r="F2220" s="150">
        <v>711.86</v>
      </c>
      <c r="G2220" s="150">
        <v>-11.12</v>
      </c>
      <c r="H2220" s="151">
        <v>41579</v>
      </c>
      <c r="I2220" s="87">
        <v>0</v>
      </c>
      <c r="J2220" s="87" t="s">
        <v>8462</v>
      </c>
      <c r="K2220" s="87" t="s">
        <v>3672</v>
      </c>
      <c r="L2220" s="87" t="s">
        <v>8463</v>
      </c>
      <c r="M2220" s="56" t="s">
        <v>4782</v>
      </c>
      <c r="N2220" s="87" t="s">
        <v>8464</v>
      </c>
      <c r="O2220" s="56" t="s">
        <v>8465</v>
      </c>
      <c r="P2220" s="87">
        <v>2013</v>
      </c>
      <c r="Q2220" s="87" t="s">
        <v>8466</v>
      </c>
      <c r="R2220" s="87" t="s">
        <v>4364</v>
      </c>
    </row>
    <row r="2221" spans="1:18">
      <c r="A2221" s="87" t="s">
        <v>8477</v>
      </c>
      <c r="B2221" s="87" t="s">
        <v>1252</v>
      </c>
      <c r="C2221" s="87" t="s">
        <v>5603</v>
      </c>
      <c r="D2221" s="150">
        <v>2376</v>
      </c>
      <c r="E2221" s="150">
        <v>-1719.66</v>
      </c>
      <c r="F2221" s="150">
        <v>656.34</v>
      </c>
      <c r="G2221" s="150">
        <v>-10.26</v>
      </c>
      <c r="H2221" s="151">
        <v>41579</v>
      </c>
      <c r="I2221" s="87">
        <v>0</v>
      </c>
      <c r="J2221" s="87" t="s">
        <v>7968</v>
      </c>
      <c r="K2221" s="87" t="s">
        <v>3672</v>
      </c>
      <c r="L2221" s="87" t="s">
        <v>7969</v>
      </c>
      <c r="M2221" s="56" t="s">
        <v>4867</v>
      </c>
      <c r="N2221" s="87" t="s">
        <v>7970</v>
      </c>
      <c r="O2221" s="56" t="s">
        <v>8478</v>
      </c>
      <c r="P2221" s="87">
        <v>2012</v>
      </c>
      <c r="Q2221" s="87" t="s">
        <v>8479</v>
      </c>
      <c r="R2221" s="87" t="s">
        <v>3676</v>
      </c>
    </row>
    <row r="2222" spans="1:18">
      <c r="A2222" s="87" t="s">
        <v>8480</v>
      </c>
      <c r="B2222" s="87" t="s">
        <v>8481</v>
      </c>
      <c r="C2222" s="87" t="s">
        <v>4911</v>
      </c>
      <c r="D2222" s="150">
        <v>5160</v>
      </c>
      <c r="E2222" s="150">
        <v>-3692.34</v>
      </c>
      <c r="F2222" s="150">
        <v>1467.66</v>
      </c>
      <c r="G2222" s="150">
        <v>-22.93</v>
      </c>
      <c r="H2222" s="151">
        <v>41579</v>
      </c>
      <c r="I2222" s="87">
        <v>0</v>
      </c>
      <c r="J2222" s="87" t="s">
        <v>484</v>
      </c>
      <c r="K2222" s="87" t="s">
        <v>3672</v>
      </c>
      <c r="L2222" s="87" t="s">
        <v>3764</v>
      </c>
      <c r="M2222" s="56" t="s">
        <v>4867</v>
      </c>
      <c r="N2222" s="87" t="s">
        <v>30</v>
      </c>
      <c r="O2222" s="56" t="s">
        <v>8482</v>
      </c>
      <c r="P2222" s="87">
        <v>2013</v>
      </c>
      <c r="Q2222" s="87" t="s">
        <v>8483</v>
      </c>
      <c r="R2222" s="87" t="s">
        <v>3676</v>
      </c>
    </row>
    <row r="2223" spans="1:18">
      <c r="A2223" s="87" t="s">
        <v>1251</v>
      </c>
      <c r="B2223" s="87" t="s">
        <v>1252</v>
      </c>
      <c r="C2223" s="87" t="s">
        <v>5603</v>
      </c>
      <c r="D2223" s="150">
        <v>2376</v>
      </c>
      <c r="E2223" s="150">
        <v>-1719.66</v>
      </c>
      <c r="F2223" s="150">
        <v>656.34</v>
      </c>
      <c r="G2223" s="150">
        <v>-10.26</v>
      </c>
      <c r="H2223" s="151">
        <v>41579</v>
      </c>
      <c r="I2223" s="87">
        <v>0</v>
      </c>
      <c r="J2223" s="87" t="s">
        <v>1253</v>
      </c>
      <c r="K2223" s="87" t="s">
        <v>3672</v>
      </c>
      <c r="L2223" s="87" t="s">
        <v>3750</v>
      </c>
      <c r="M2223" s="56" t="s">
        <v>4867</v>
      </c>
      <c r="N2223" s="87" t="s">
        <v>177</v>
      </c>
      <c r="O2223" s="56" t="s">
        <v>8478</v>
      </c>
      <c r="P2223" s="87">
        <v>2012</v>
      </c>
      <c r="Q2223" s="87" t="s">
        <v>8496</v>
      </c>
      <c r="R2223" s="87" t="s">
        <v>3676</v>
      </c>
    </row>
    <row r="2224" spans="1:18">
      <c r="A2224" s="87" t="s">
        <v>8501</v>
      </c>
      <c r="B2224" s="87" t="s">
        <v>8502</v>
      </c>
      <c r="C2224" s="87" t="s">
        <v>8503</v>
      </c>
      <c r="D2224" s="150">
        <v>22974</v>
      </c>
      <c r="E2224" s="150">
        <v>-16426.669999999998</v>
      </c>
      <c r="F2224" s="150">
        <v>6547.33</v>
      </c>
      <c r="G2224" s="150">
        <v>-102.3</v>
      </c>
      <c r="H2224" s="151">
        <v>41579</v>
      </c>
      <c r="I2224" s="87">
        <v>0</v>
      </c>
      <c r="J2224" s="87" t="s">
        <v>1001</v>
      </c>
      <c r="K2224" s="87" t="s">
        <v>3672</v>
      </c>
      <c r="L2224" s="87" t="s">
        <v>7736</v>
      </c>
      <c r="M2224" s="56" t="s">
        <v>8504</v>
      </c>
      <c r="N2224" s="87" t="s">
        <v>87</v>
      </c>
      <c r="O2224" s="56" t="s">
        <v>8505</v>
      </c>
      <c r="P2224" s="87">
        <v>2013</v>
      </c>
      <c r="Q2224" s="87" t="s">
        <v>8506</v>
      </c>
      <c r="R2224" s="87" t="s">
        <v>3676</v>
      </c>
    </row>
    <row r="2225" spans="1:18">
      <c r="A2225" s="87" t="s">
        <v>5597</v>
      </c>
      <c r="B2225" s="87" t="s">
        <v>5598</v>
      </c>
      <c r="C2225" s="87" t="s">
        <v>5432</v>
      </c>
      <c r="D2225" s="150">
        <v>2196</v>
      </c>
      <c r="E2225" s="150">
        <v>-1602.06</v>
      </c>
      <c r="F2225" s="150">
        <v>593.94000000000005</v>
      </c>
      <c r="G2225" s="150">
        <v>-9.43</v>
      </c>
      <c r="H2225" s="151">
        <v>41548</v>
      </c>
      <c r="I2225" s="87">
        <v>0</v>
      </c>
      <c r="J2225" s="87" t="s">
        <v>689</v>
      </c>
      <c r="K2225" s="87" t="s">
        <v>3672</v>
      </c>
      <c r="L2225" s="87" t="s">
        <v>3994</v>
      </c>
      <c r="M2225" s="56" t="s">
        <v>4867</v>
      </c>
      <c r="N2225" s="87" t="s">
        <v>28</v>
      </c>
      <c r="O2225" s="56" t="s">
        <v>5599</v>
      </c>
      <c r="P2225" s="87">
        <v>2013</v>
      </c>
      <c r="Q2225" s="87" t="s">
        <v>5600</v>
      </c>
      <c r="R2225" s="87" t="s">
        <v>3676</v>
      </c>
    </row>
    <row r="2226" spans="1:18">
      <c r="A2226" s="87" t="s">
        <v>5606</v>
      </c>
      <c r="B2226" s="87" t="s">
        <v>2496</v>
      </c>
      <c r="C2226" s="87" t="s">
        <v>5276</v>
      </c>
      <c r="D2226" s="150">
        <v>9985.99</v>
      </c>
      <c r="E2226" s="150">
        <v>-7239.03</v>
      </c>
      <c r="F2226" s="150">
        <v>2746.96</v>
      </c>
      <c r="G2226" s="150">
        <v>-43.6</v>
      </c>
      <c r="H2226" s="151">
        <v>41548</v>
      </c>
      <c r="I2226" s="87">
        <v>0</v>
      </c>
      <c r="J2226" s="87" t="s">
        <v>944</v>
      </c>
      <c r="K2226" s="87" t="s">
        <v>3672</v>
      </c>
      <c r="L2226" s="87" t="s">
        <v>3962</v>
      </c>
      <c r="M2226" s="56" t="s">
        <v>3711</v>
      </c>
      <c r="N2226" s="87" t="s">
        <v>27</v>
      </c>
      <c r="O2226" s="56" t="s">
        <v>4992</v>
      </c>
      <c r="P2226" s="87">
        <v>2013</v>
      </c>
      <c r="Q2226" s="87" t="s">
        <v>5607</v>
      </c>
      <c r="R2226" s="87" t="s">
        <v>3680</v>
      </c>
    </row>
    <row r="2227" spans="1:18">
      <c r="A2227" s="87" t="s">
        <v>1980</v>
      </c>
      <c r="B2227" s="87" t="s">
        <v>1981</v>
      </c>
      <c r="C2227" s="87" t="s">
        <v>8442</v>
      </c>
      <c r="D2227" s="150">
        <v>2485.56</v>
      </c>
      <c r="E2227" s="150">
        <v>-1811.15</v>
      </c>
      <c r="F2227" s="150">
        <v>674.41</v>
      </c>
      <c r="G2227" s="150">
        <v>-10.71</v>
      </c>
      <c r="H2227" s="151">
        <v>41548</v>
      </c>
      <c r="I2227" s="87">
        <v>0</v>
      </c>
      <c r="J2227" s="87" t="s">
        <v>1405</v>
      </c>
      <c r="K2227" s="87" t="s">
        <v>3672</v>
      </c>
      <c r="L2227" s="87" t="s">
        <v>8443</v>
      </c>
      <c r="M2227" s="56" t="s">
        <v>4782</v>
      </c>
      <c r="N2227" s="87" t="s">
        <v>93</v>
      </c>
      <c r="O2227" s="56" t="s">
        <v>8444</v>
      </c>
      <c r="P2227" s="87">
        <v>2013</v>
      </c>
      <c r="Q2227" s="87" t="s">
        <v>8445</v>
      </c>
      <c r="R2227" s="87" t="s">
        <v>4359</v>
      </c>
    </row>
    <row r="2228" spans="1:18">
      <c r="A2228" s="87" t="s">
        <v>8446</v>
      </c>
      <c r="B2228" s="87" t="s">
        <v>8447</v>
      </c>
      <c r="C2228" s="87" t="s">
        <v>8448</v>
      </c>
      <c r="D2228" s="150">
        <v>3000</v>
      </c>
      <c r="E2228" s="150">
        <v>-2180.4299999999998</v>
      </c>
      <c r="F2228" s="150">
        <v>819.57</v>
      </c>
      <c r="G2228" s="150">
        <v>-13.01</v>
      </c>
      <c r="H2228" s="151">
        <v>41548</v>
      </c>
      <c r="I2228" s="87">
        <v>0</v>
      </c>
      <c r="J2228" s="87" t="s">
        <v>1405</v>
      </c>
      <c r="K2228" s="87" t="s">
        <v>3672</v>
      </c>
      <c r="L2228" s="87" t="s">
        <v>8449</v>
      </c>
      <c r="M2228" s="56" t="s">
        <v>8450</v>
      </c>
      <c r="N2228" s="87" t="s">
        <v>93</v>
      </c>
      <c r="O2228" s="56" t="s">
        <v>8451</v>
      </c>
      <c r="P2228" s="87">
        <v>2013</v>
      </c>
      <c r="Q2228" s="87" t="s">
        <v>8452</v>
      </c>
      <c r="R2228" s="87" t="s">
        <v>4359</v>
      </c>
    </row>
    <row r="2229" spans="1:18">
      <c r="A2229" s="87" t="s">
        <v>1183</v>
      </c>
      <c r="B2229" s="87" t="s">
        <v>985</v>
      </c>
      <c r="C2229" s="87" t="s">
        <v>5432</v>
      </c>
      <c r="D2229" s="150">
        <v>2196</v>
      </c>
      <c r="E2229" s="150">
        <v>-1602.06</v>
      </c>
      <c r="F2229" s="150">
        <v>593.94000000000005</v>
      </c>
      <c r="G2229" s="150">
        <v>-9.43</v>
      </c>
      <c r="H2229" s="151">
        <v>41548</v>
      </c>
      <c r="I2229" s="87">
        <v>0</v>
      </c>
      <c r="J2229" s="87" t="s">
        <v>377</v>
      </c>
      <c r="K2229" s="87" t="s">
        <v>3672</v>
      </c>
      <c r="L2229" s="87" t="s">
        <v>8467</v>
      </c>
      <c r="M2229" s="56" t="s">
        <v>4867</v>
      </c>
      <c r="N2229" s="87" t="s">
        <v>53</v>
      </c>
      <c r="O2229" s="56" t="s">
        <v>8468</v>
      </c>
      <c r="P2229" s="87">
        <v>2013</v>
      </c>
      <c r="Q2229" s="87">
        <v>13214</v>
      </c>
      <c r="R2229" s="87" t="s">
        <v>3676</v>
      </c>
    </row>
    <row r="2230" spans="1:18">
      <c r="A2230" s="87" t="s">
        <v>8472</v>
      </c>
      <c r="B2230" s="87" t="s">
        <v>8473</v>
      </c>
      <c r="C2230" s="87" t="s">
        <v>8474</v>
      </c>
      <c r="D2230" s="150">
        <v>2593.1999999999998</v>
      </c>
      <c r="E2230" s="150">
        <v>-1901.01</v>
      </c>
      <c r="F2230" s="150">
        <v>692.19</v>
      </c>
      <c r="G2230" s="150">
        <v>-10.99</v>
      </c>
      <c r="H2230" s="151">
        <v>41548</v>
      </c>
      <c r="I2230" s="87">
        <v>0</v>
      </c>
      <c r="J2230" s="87" t="s">
        <v>1405</v>
      </c>
      <c r="K2230" s="87" t="s">
        <v>3672</v>
      </c>
      <c r="L2230" s="87" t="s">
        <v>8186</v>
      </c>
      <c r="M2230" s="56" t="s">
        <v>4782</v>
      </c>
      <c r="N2230" s="87" t="s">
        <v>93</v>
      </c>
      <c r="O2230" s="56" t="s">
        <v>8475</v>
      </c>
      <c r="P2230" s="87">
        <v>2013</v>
      </c>
      <c r="Q2230" s="87" t="s">
        <v>8476</v>
      </c>
      <c r="R2230" s="87" t="s">
        <v>4959</v>
      </c>
    </row>
    <row r="2231" spans="1:18">
      <c r="A2231" s="87" t="s">
        <v>8488</v>
      </c>
      <c r="B2231" s="87" t="s">
        <v>8489</v>
      </c>
      <c r="C2231" s="87" t="s">
        <v>6612</v>
      </c>
      <c r="D2231" s="150">
        <v>111456</v>
      </c>
      <c r="E2231" s="150">
        <v>-80705.39</v>
      </c>
      <c r="F2231" s="150">
        <v>30750.61</v>
      </c>
      <c r="G2231" s="150">
        <v>-488.11</v>
      </c>
      <c r="H2231" s="151">
        <v>41548</v>
      </c>
      <c r="I2231" s="87">
        <v>0</v>
      </c>
      <c r="J2231" s="87" t="s">
        <v>8490</v>
      </c>
      <c r="K2231" s="87" t="s">
        <v>3672</v>
      </c>
      <c r="L2231" s="87" t="s">
        <v>8491</v>
      </c>
      <c r="M2231" s="56" t="s">
        <v>4855</v>
      </c>
      <c r="N2231" s="87" t="s">
        <v>65</v>
      </c>
      <c r="O2231" s="56" t="s">
        <v>195</v>
      </c>
      <c r="P2231" s="87">
        <v>2013</v>
      </c>
      <c r="Q2231" s="87" t="s">
        <v>8492</v>
      </c>
      <c r="R2231" s="87" t="s">
        <v>4359</v>
      </c>
    </row>
    <row r="2232" spans="1:18">
      <c r="A2232" s="87" t="s">
        <v>8493</v>
      </c>
      <c r="B2232" s="87" t="s">
        <v>8489</v>
      </c>
      <c r="C2232" s="87" t="s">
        <v>6612</v>
      </c>
      <c r="D2232" s="150">
        <v>111456</v>
      </c>
      <c r="E2232" s="150">
        <v>-80706.02</v>
      </c>
      <c r="F2232" s="150">
        <v>30749.98</v>
      </c>
      <c r="G2232" s="150">
        <v>-488.1</v>
      </c>
      <c r="H2232" s="151">
        <v>41548</v>
      </c>
      <c r="I2232" s="87">
        <v>0</v>
      </c>
      <c r="J2232" s="87" t="s">
        <v>8490</v>
      </c>
      <c r="K2232" s="87" t="s">
        <v>3672</v>
      </c>
      <c r="L2232" s="87" t="s">
        <v>8491</v>
      </c>
      <c r="M2232" s="56" t="s">
        <v>4855</v>
      </c>
      <c r="N2232" s="87" t="s">
        <v>65</v>
      </c>
      <c r="O2232" s="56" t="s">
        <v>195</v>
      </c>
      <c r="P2232" s="87">
        <v>2013</v>
      </c>
      <c r="Q2232" s="87" t="s">
        <v>8494</v>
      </c>
      <c r="R2232" s="87" t="s">
        <v>4359</v>
      </c>
    </row>
    <row r="2233" spans="1:18">
      <c r="A2233" s="87" t="s">
        <v>5316</v>
      </c>
      <c r="B2233" s="87" t="s">
        <v>5317</v>
      </c>
      <c r="C2233" s="87" t="s">
        <v>5318</v>
      </c>
      <c r="D2233" s="150">
        <v>71284.399999999994</v>
      </c>
      <c r="E2233" s="150">
        <v>-51061.59</v>
      </c>
      <c r="F2233" s="150">
        <v>20222.810000000001</v>
      </c>
      <c r="G2233" s="150">
        <v>-326.17</v>
      </c>
      <c r="H2233" s="151">
        <v>41518</v>
      </c>
      <c r="I2233" s="87">
        <v>0</v>
      </c>
      <c r="J2233" s="87" t="s">
        <v>919</v>
      </c>
      <c r="K2233" s="87" t="s">
        <v>5319</v>
      </c>
      <c r="L2233" s="87" t="s">
        <v>3823</v>
      </c>
      <c r="M2233" s="56" t="s">
        <v>5320</v>
      </c>
      <c r="N2233" s="87" t="s">
        <v>54</v>
      </c>
      <c r="O2233" s="56" t="s">
        <v>5321</v>
      </c>
      <c r="P2233" s="87">
        <v>2012</v>
      </c>
      <c r="Q2233" s="87" t="s">
        <v>5322</v>
      </c>
      <c r="R2233" s="87" t="s">
        <v>3676</v>
      </c>
    </row>
    <row r="2234" spans="1:18">
      <c r="A2234" s="87" t="s">
        <v>5421</v>
      </c>
      <c r="B2234" s="87" t="s">
        <v>5422</v>
      </c>
      <c r="C2234" s="87" t="s">
        <v>5423</v>
      </c>
      <c r="D2234" s="150">
        <v>20028.97</v>
      </c>
      <c r="E2234" s="150">
        <v>-14725.75</v>
      </c>
      <c r="F2234" s="150">
        <v>5303.22</v>
      </c>
      <c r="G2234" s="150">
        <v>-85.54</v>
      </c>
      <c r="H2234" s="151">
        <v>41518</v>
      </c>
      <c r="I2234" s="87">
        <v>0</v>
      </c>
      <c r="J2234" s="87" t="s">
        <v>1504</v>
      </c>
      <c r="K2234" s="87" t="s">
        <v>3672</v>
      </c>
      <c r="L2234" s="87" t="s">
        <v>3885</v>
      </c>
      <c r="M2234" s="56" t="s">
        <v>4803</v>
      </c>
      <c r="N2234" s="87" t="s">
        <v>136</v>
      </c>
      <c r="O2234" s="56" t="s">
        <v>4859</v>
      </c>
      <c r="P2234" s="87">
        <v>2012</v>
      </c>
      <c r="Q2234" s="87" t="s">
        <v>5424</v>
      </c>
      <c r="R2234" s="87" t="s">
        <v>3680</v>
      </c>
    </row>
    <row r="2235" spans="1:18">
      <c r="A2235" s="87" t="s">
        <v>1469</v>
      </c>
      <c r="B2235" s="87" t="s">
        <v>1252</v>
      </c>
      <c r="C2235" s="87" t="s">
        <v>5603</v>
      </c>
      <c r="D2235" s="150">
        <v>2268</v>
      </c>
      <c r="E2235" s="150">
        <v>-1677.14</v>
      </c>
      <c r="F2235" s="150">
        <v>590.86</v>
      </c>
      <c r="G2235" s="150">
        <v>-9.5299999999999994</v>
      </c>
      <c r="H2235" s="151">
        <v>41518</v>
      </c>
      <c r="I2235" s="87">
        <v>0</v>
      </c>
      <c r="J2235" s="87" t="s">
        <v>944</v>
      </c>
      <c r="K2235" s="87" t="s">
        <v>3672</v>
      </c>
      <c r="L2235" s="87" t="s">
        <v>3962</v>
      </c>
      <c r="M2235" s="56" t="s">
        <v>4867</v>
      </c>
      <c r="N2235" s="87" t="s">
        <v>27</v>
      </c>
      <c r="O2235" s="56" t="s">
        <v>5604</v>
      </c>
      <c r="P2235" s="87">
        <v>2012</v>
      </c>
      <c r="Q2235" s="87" t="s">
        <v>5605</v>
      </c>
      <c r="R2235" s="87" t="s">
        <v>3676</v>
      </c>
    </row>
    <row r="2236" spans="1:18">
      <c r="A2236" s="87" t="s">
        <v>2184</v>
      </c>
      <c r="B2236" s="87" t="s">
        <v>2185</v>
      </c>
      <c r="C2236" s="87" t="s">
        <v>5608</v>
      </c>
      <c r="D2236" s="150">
        <v>4960.72</v>
      </c>
      <c r="E2236" s="150">
        <v>-3644.77</v>
      </c>
      <c r="F2236" s="150">
        <v>1315.95</v>
      </c>
      <c r="G2236" s="150">
        <v>-21.22</v>
      </c>
      <c r="H2236" s="151">
        <v>41518</v>
      </c>
      <c r="I2236" s="87">
        <v>0</v>
      </c>
      <c r="J2236" s="87" t="s">
        <v>354</v>
      </c>
      <c r="K2236" s="87" t="s">
        <v>3672</v>
      </c>
      <c r="L2236" s="87" t="s">
        <v>3792</v>
      </c>
      <c r="M2236" s="56" t="s">
        <v>4752</v>
      </c>
      <c r="N2236" s="87" t="s">
        <v>96</v>
      </c>
      <c r="O2236" s="56" t="s">
        <v>5609</v>
      </c>
      <c r="P2236" s="87">
        <v>2013</v>
      </c>
      <c r="Q2236" s="87"/>
      <c r="R2236" s="87" t="s">
        <v>3680</v>
      </c>
    </row>
    <row r="2237" spans="1:18">
      <c r="A2237" s="87" t="s">
        <v>5610</v>
      </c>
      <c r="B2237" s="87" t="s">
        <v>1252</v>
      </c>
      <c r="C2237" s="87" t="s">
        <v>5603</v>
      </c>
      <c r="D2237" s="150">
        <v>2268</v>
      </c>
      <c r="E2237" s="150">
        <v>-1677.14</v>
      </c>
      <c r="F2237" s="150">
        <v>590.86</v>
      </c>
      <c r="G2237" s="150">
        <v>-9.5299999999999994</v>
      </c>
      <c r="H2237" s="151">
        <v>41518</v>
      </c>
      <c r="I2237" s="87">
        <v>0</v>
      </c>
      <c r="J2237" s="87" t="s">
        <v>307</v>
      </c>
      <c r="K2237" s="87" t="s">
        <v>3672</v>
      </c>
      <c r="L2237" s="87" t="s">
        <v>3690</v>
      </c>
      <c r="M2237" s="56" t="s">
        <v>4867</v>
      </c>
      <c r="N2237" s="87" t="s">
        <v>66</v>
      </c>
      <c r="O2237" s="56"/>
      <c r="P2237" s="87">
        <v>2012</v>
      </c>
      <c r="Q2237" s="87">
        <v>13180</v>
      </c>
      <c r="R2237" s="87" t="s">
        <v>3676</v>
      </c>
    </row>
    <row r="2238" spans="1:18">
      <c r="A2238" s="87" t="s">
        <v>5611</v>
      </c>
      <c r="B2238" s="87" t="s">
        <v>5612</v>
      </c>
      <c r="C2238" s="87" t="s">
        <v>5613</v>
      </c>
      <c r="D2238" s="150">
        <v>17880</v>
      </c>
      <c r="E2238" s="150">
        <v>-12731.57</v>
      </c>
      <c r="F2238" s="150">
        <v>5148.43</v>
      </c>
      <c r="G2238" s="150">
        <v>-367.74</v>
      </c>
      <c r="H2238" s="151">
        <v>41518</v>
      </c>
      <c r="I2238" s="87">
        <v>0</v>
      </c>
      <c r="J2238" s="87" t="s">
        <v>1087</v>
      </c>
      <c r="K2238" s="87" t="s">
        <v>5319</v>
      </c>
      <c r="L2238" s="87" t="s">
        <v>4115</v>
      </c>
      <c r="M2238" s="56" t="s">
        <v>4867</v>
      </c>
      <c r="N2238" s="87" t="s">
        <v>71</v>
      </c>
      <c r="O2238" s="56" t="s">
        <v>5349</v>
      </c>
      <c r="P2238" s="87">
        <v>2012</v>
      </c>
      <c r="Q2238" s="87" t="s">
        <v>5614</v>
      </c>
      <c r="R2238" s="87" t="s">
        <v>3676</v>
      </c>
    </row>
    <row r="2239" spans="1:18">
      <c r="A2239" s="87" t="s">
        <v>8333</v>
      </c>
      <c r="B2239" s="87" t="s">
        <v>8334</v>
      </c>
      <c r="C2239" s="87" t="s">
        <v>8335</v>
      </c>
      <c r="D2239" s="150">
        <v>1992</v>
      </c>
      <c r="E2239" s="150">
        <v>-1470.5</v>
      </c>
      <c r="F2239" s="150">
        <v>521.5</v>
      </c>
      <c r="G2239" s="150">
        <v>-8.41</v>
      </c>
      <c r="H2239" s="151">
        <v>41518</v>
      </c>
      <c r="I2239" s="87">
        <v>0</v>
      </c>
      <c r="J2239" s="87" t="s">
        <v>435</v>
      </c>
      <c r="K2239" s="87" t="s">
        <v>5319</v>
      </c>
      <c r="L2239" s="87" t="s">
        <v>3754</v>
      </c>
      <c r="M2239" s="56" t="s">
        <v>8331</v>
      </c>
      <c r="N2239" s="87" t="s">
        <v>100</v>
      </c>
      <c r="O2239" s="56" t="s">
        <v>6765</v>
      </c>
      <c r="P2239" s="87">
        <v>2012</v>
      </c>
      <c r="Q2239" s="87" t="s">
        <v>8336</v>
      </c>
      <c r="R2239" s="87" t="s">
        <v>4621</v>
      </c>
    </row>
    <row r="2240" spans="1:18">
      <c r="A2240" s="87" t="s">
        <v>8453</v>
      </c>
      <c r="B2240" s="87" t="s">
        <v>1042</v>
      </c>
      <c r="C2240" s="87" t="s">
        <v>8454</v>
      </c>
      <c r="D2240" s="150">
        <v>2412</v>
      </c>
      <c r="E2240" s="150">
        <v>-1783</v>
      </c>
      <c r="F2240" s="150">
        <v>629</v>
      </c>
      <c r="G2240" s="150">
        <v>-10.15</v>
      </c>
      <c r="H2240" s="151">
        <v>41518</v>
      </c>
      <c r="I2240" s="87">
        <v>0</v>
      </c>
      <c r="J2240" s="87" t="s">
        <v>1760</v>
      </c>
      <c r="K2240" s="87" t="s">
        <v>3672</v>
      </c>
      <c r="L2240" s="87" t="s">
        <v>3770</v>
      </c>
      <c r="M2240" s="56" t="s">
        <v>4867</v>
      </c>
      <c r="N2240" s="87" t="s">
        <v>181</v>
      </c>
      <c r="O2240" s="56" t="s">
        <v>8455</v>
      </c>
      <c r="P2240" s="87">
        <v>2013</v>
      </c>
      <c r="Q2240" s="87" t="s">
        <v>8456</v>
      </c>
      <c r="R2240" s="87" t="s">
        <v>4621</v>
      </c>
    </row>
    <row r="2241" spans="1:18">
      <c r="A2241" s="87" t="s">
        <v>1041</v>
      </c>
      <c r="B2241" s="87" t="s">
        <v>1042</v>
      </c>
      <c r="C2241" s="87" t="s">
        <v>8454</v>
      </c>
      <c r="D2241" s="150">
        <v>2412</v>
      </c>
      <c r="E2241" s="150">
        <v>-1783</v>
      </c>
      <c r="F2241" s="150">
        <v>629</v>
      </c>
      <c r="G2241" s="150">
        <v>-10.15</v>
      </c>
      <c r="H2241" s="151">
        <v>41518</v>
      </c>
      <c r="I2241" s="87">
        <v>0</v>
      </c>
      <c r="J2241" s="87" t="s">
        <v>1760</v>
      </c>
      <c r="K2241" s="87" t="s">
        <v>3672</v>
      </c>
      <c r="L2241" s="87" t="s">
        <v>3770</v>
      </c>
      <c r="M2241" s="56" t="s">
        <v>4867</v>
      </c>
      <c r="N2241" s="87" t="s">
        <v>181</v>
      </c>
      <c r="O2241" s="56" t="s">
        <v>8455</v>
      </c>
      <c r="P2241" s="87">
        <v>2013</v>
      </c>
      <c r="Q2241" s="87" t="s">
        <v>8457</v>
      </c>
      <c r="R2241" s="87" t="s">
        <v>4621</v>
      </c>
    </row>
    <row r="2242" spans="1:18">
      <c r="A2242" s="87" t="s">
        <v>2495</v>
      </c>
      <c r="B2242" s="87" t="s">
        <v>2496</v>
      </c>
      <c r="C2242" s="87" t="s">
        <v>5276</v>
      </c>
      <c r="D2242" s="150">
        <v>17969.11</v>
      </c>
      <c r="E2242" s="150">
        <v>-13383.09</v>
      </c>
      <c r="F2242" s="150">
        <v>4586.0200000000004</v>
      </c>
      <c r="G2242" s="150">
        <v>-75.180000000000007</v>
      </c>
      <c r="H2242" s="151">
        <v>41487</v>
      </c>
      <c r="I2242" s="87">
        <v>0</v>
      </c>
      <c r="J2242" s="87" t="s">
        <v>944</v>
      </c>
      <c r="K2242" s="87" t="s">
        <v>3672</v>
      </c>
      <c r="L2242" s="87" t="s">
        <v>3962</v>
      </c>
      <c r="M2242" s="56" t="s">
        <v>3711</v>
      </c>
      <c r="N2242" s="87" t="s">
        <v>27</v>
      </c>
      <c r="O2242" s="56" t="s">
        <v>5323</v>
      </c>
      <c r="P2242" s="87">
        <v>2013</v>
      </c>
      <c r="Q2242" s="87">
        <v>300129504.14882398</v>
      </c>
      <c r="R2242" s="87" t="s">
        <v>3680</v>
      </c>
    </row>
    <row r="2243" spans="1:18">
      <c r="A2243" s="87" t="s">
        <v>2929</v>
      </c>
      <c r="B2243" s="87" t="s">
        <v>2930</v>
      </c>
      <c r="C2243" s="87"/>
      <c r="D2243" s="150">
        <v>5940</v>
      </c>
      <c r="E2243" s="150">
        <v>-4432.68</v>
      </c>
      <c r="F2243" s="150">
        <v>1507.32</v>
      </c>
      <c r="G2243" s="150">
        <v>-24.71</v>
      </c>
      <c r="H2243" s="151">
        <v>41487</v>
      </c>
      <c r="I2243" s="87">
        <v>0</v>
      </c>
      <c r="J2243" s="87" t="s">
        <v>2932</v>
      </c>
      <c r="K2243" s="87" t="s">
        <v>3672</v>
      </c>
      <c r="L2243" s="87" t="s">
        <v>3877</v>
      </c>
      <c r="M2243" s="56" t="s">
        <v>5127</v>
      </c>
      <c r="N2243" s="87" t="s">
        <v>105</v>
      </c>
      <c r="O2243" s="56"/>
      <c r="P2243" s="87">
        <v>0</v>
      </c>
      <c r="Q2243" s="87"/>
      <c r="R2243" s="87" t="s">
        <v>3676</v>
      </c>
    </row>
    <row r="2244" spans="1:18">
      <c r="A2244" s="87" t="s">
        <v>5522</v>
      </c>
      <c r="B2244" s="87" t="s">
        <v>5523</v>
      </c>
      <c r="C2244" s="87" t="s">
        <v>5524</v>
      </c>
      <c r="D2244" s="150">
        <v>5940</v>
      </c>
      <c r="E2244" s="150">
        <v>-4432.68</v>
      </c>
      <c r="F2244" s="150">
        <v>1507.32</v>
      </c>
      <c r="G2244" s="150">
        <v>-24.71</v>
      </c>
      <c r="H2244" s="151">
        <v>41487</v>
      </c>
      <c r="I2244" s="87">
        <v>0</v>
      </c>
      <c r="J2244" s="87" t="s">
        <v>2932</v>
      </c>
      <c r="K2244" s="87" t="s">
        <v>3672</v>
      </c>
      <c r="L2244" s="87" t="s">
        <v>3877</v>
      </c>
      <c r="M2244" s="56" t="s">
        <v>5025</v>
      </c>
      <c r="N2244" s="87" t="s">
        <v>105</v>
      </c>
      <c r="O2244" s="56" t="s">
        <v>5525</v>
      </c>
      <c r="P2244" s="87">
        <v>2013</v>
      </c>
      <c r="Q2244" s="87" t="s">
        <v>5526</v>
      </c>
      <c r="R2244" s="87" t="s">
        <v>3751</v>
      </c>
    </row>
    <row r="2245" spans="1:18">
      <c r="A2245" s="87" t="s">
        <v>1460</v>
      </c>
      <c r="B2245" s="87" t="s">
        <v>1461</v>
      </c>
      <c r="C2245" s="87" t="s">
        <v>5527</v>
      </c>
      <c r="D2245" s="150">
        <v>2364</v>
      </c>
      <c r="E2245" s="150">
        <v>-1763.45</v>
      </c>
      <c r="F2245" s="150">
        <v>600.54999999999995</v>
      </c>
      <c r="G2245" s="150">
        <v>-9.85</v>
      </c>
      <c r="H2245" s="151">
        <v>41487</v>
      </c>
      <c r="I2245" s="87">
        <v>0</v>
      </c>
      <c r="J2245" s="87" t="s">
        <v>328</v>
      </c>
      <c r="K2245" s="87" t="s">
        <v>3672</v>
      </c>
      <c r="L2245" s="87" t="s">
        <v>3930</v>
      </c>
      <c r="M2245" s="56" t="s">
        <v>4867</v>
      </c>
      <c r="N2245" s="87" t="s">
        <v>35</v>
      </c>
      <c r="O2245" s="56" t="s">
        <v>5528</v>
      </c>
      <c r="P2245" s="87">
        <v>2011</v>
      </c>
      <c r="Q2245" s="87">
        <v>13004</v>
      </c>
      <c r="R2245" s="87" t="s">
        <v>3676</v>
      </c>
    </row>
    <row r="2246" spans="1:18">
      <c r="A2246" s="87" t="s">
        <v>5547</v>
      </c>
      <c r="B2246" s="87" t="s">
        <v>5291</v>
      </c>
      <c r="C2246" s="87" t="s">
        <v>5548</v>
      </c>
      <c r="D2246" s="150">
        <v>4186.08</v>
      </c>
      <c r="E2246" s="150">
        <v>-3136.01</v>
      </c>
      <c r="F2246" s="150">
        <v>1050.07</v>
      </c>
      <c r="G2246" s="150">
        <v>-17.21</v>
      </c>
      <c r="H2246" s="151">
        <v>41487</v>
      </c>
      <c r="I2246" s="87">
        <v>0</v>
      </c>
      <c r="J2246" s="87" t="s">
        <v>328</v>
      </c>
      <c r="K2246" s="87" t="s">
        <v>3672</v>
      </c>
      <c r="L2246" s="87" t="s">
        <v>4141</v>
      </c>
      <c r="M2246" s="56" t="s">
        <v>4752</v>
      </c>
      <c r="N2246" s="87" t="s">
        <v>35</v>
      </c>
      <c r="O2246" s="56" t="s">
        <v>5549</v>
      </c>
      <c r="P2246" s="87">
        <v>2013</v>
      </c>
      <c r="Q2246" s="87" t="s">
        <v>5550</v>
      </c>
      <c r="R2246" s="87" t="s">
        <v>3680</v>
      </c>
    </row>
    <row r="2247" spans="1:18">
      <c r="A2247" s="87" t="s">
        <v>5564</v>
      </c>
      <c r="B2247" s="87" t="s">
        <v>5565</v>
      </c>
      <c r="C2247" s="87" t="s">
        <v>5566</v>
      </c>
      <c r="D2247" s="150">
        <v>96765.6</v>
      </c>
      <c r="E2247" s="150">
        <v>-72038.61</v>
      </c>
      <c r="F2247" s="150">
        <v>24726.99</v>
      </c>
      <c r="G2247" s="150">
        <v>-405.36</v>
      </c>
      <c r="H2247" s="151">
        <v>41487</v>
      </c>
      <c r="I2247" s="87">
        <v>0</v>
      </c>
      <c r="J2247" s="87" t="s">
        <v>3817</v>
      </c>
      <c r="K2247" s="87" t="s">
        <v>3672</v>
      </c>
      <c r="L2247" s="87" t="s">
        <v>3818</v>
      </c>
      <c r="M2247" s="56" t="s">
        <v>4752</v>
      </c>
      <c r="N2247" s="87" t="s">
        <v>3819</v>
      </c>
      <c r="O2247" s="56" t="s">
        <v>5567</v>
      </c>
      <c r="P2247" s="87">
        <v>2013</v>
      </c>
      <c r="Q2247" s="87" t="s">
        <v>5568</v>
      </c>
      <c r="R2247" s="87" t="s">
        <v>3780</v>
      </c>
    </row>
    <row r="2248" spans="1:18">
      <c r="A2248" s="87" t="s">
        <v>5569</v>
      </c>
      <c r="B2248" s="87" t="s">
        <v>5570</v>
      </c>
      <c r="C2248" s="87" t="s">
        <v>5571</v>
      </c>
      <c r="D2248" s="150">
        <v>27008</v>
      </c>
      <c r="E2248" s="150">
        <v>-20121</v>
      </c>
      <c r="F2248" s="150">
        <v>6887</v>
      </c>
      <c r="G2248" s="150">
        <v>-112.9</v>
      </c>
      <c r="H2248" s="151">
        <v>41487</v>
      </c>
      <c r="I2248" s="87">
        <v>0</v>
      </c>
      <c r="J2248" s="87" t="s">
        <v>3697</v>
      </c>
      <c r="K2248" s="87" t="s">
        <v>3672</v>
      </c>
      <c r="L2248" s="87" t="s">
        <v>3699</v>
      </c>
      <c r="M2248" s="56" t="s">
        <v>5214</v>
      </c>
      <c r="N2248" s="87" t="s">
        <v>26</v>
      </c>
      <c r="O2248" s="56" t="s">
        <v>5572</v>
      </c>
      <c r="P2248" s="87">
        <v>2012</v>
      </c>
      <c r="Q2248" s="87" t="s">
        <v>5573</v>
      </c>
      <c r="R2248" s="87" t="s">
        <v>3676</v>
      </c>
    </row>
    <row r="2249" spans="1:18">
      <c r="A2249" s="87" t="s">
        <v>5574</v>
      </c>
      <c r="B2249" s="87" t="s">
        <v>5575</v>
      </c>
      <c r="C2249" s="87" t="s">
        <v>5576</v>
      </c>
      <c r="D2249" s="150">
        <v>69885.98</v>
      </c>
      <c r="E2249" s="150">
        <v>-52018.3</v>
      </c>
      <c r="F2249" s="150">
        <v>17867.68</v>
      </c>
      <c r="G2249" s="150">
        <v>-292.91000000000003</v>
      </c>
      <c r="H2249" s="151">
        <v>41487</v>
      </c>
      <c r="I2249" s="87">
        <v>0</v>
      </c>
      <c r="J2249" s="87" t="s">
        <v>604</v>
      </c>
      <c r="K2249" s="87" t="s">
        <v>3672</v>
      </c>
      <c r="L2249" s="87" t="s">
        <v>3954</v>
      </c>
      <c r="M2249" s="56" t="s">
        <v>5214</v>
      </c>
      <c r="N2249" s="87" t="s">
        <v>68</v>
      </c>
      <c r="O2249" s="56" t="s">
        <v>5577</v>
      </c>
      <c r="P2249" s="87">
        <v>2013</v>
      </c>
      <c r="Q2249" s="87" t="s">
        <v>5578</v>
      </c>
      <c r="R2249" s="87" t="s">
        <v>4457</v>
      </c>
    </row>
    <row r="2250" spans="1:18">
      <c r="A2250" s="87" t="s">
        <v>5579</v>
      </c>
      <c r="B2250" s="87" t="s">
        <v>5580</v>
      </c>
      <c r="C2250" s="87" t="s">
        <v>5581</v>
      </c>
      <c r="D2250" s="150">
        <v>3101.76</v>
      </c>
      <c r="E2250" s="150">
        <v>-2330.54</v>
      </c>
      <c r="F2250" s="150">
        <v>771.22</v>
      </c>
      <c r="G2250" s="150">
        <v>-12.64</v>
      </c>
      <c r="H2250" s="151">
        <v>41487</v>
      </c>
      <c r="I2250" s="87">
        <v>0</v>
      </c>
      <c r="J2250" s="87" t="s">
        <v>2932</v>
      </c>
      <c r="K2250" s="87" t="s">
        <v>3672</v>
      </c>
      <c r="L2250" s="87" t="s">
        <v>3877</v>
      </c>
      <c r="M2250" s="56" t="s">
        <v>4691</v>
      </c>
      <c r="N2250" s="87" t="s">
        <v>105</v>
      </c>
      <c r="O2250" s="56" t="s">
        <v>5582</v>
      </c>
      <c r="P2250" s="87">
        <v>2012</v>
      </c>
      <c r="Q2250" s="87" t="s">
        <v>5583</v>
      </c>
      <c r="R2250" s="87" t="s">
        <v>3694</v>
      </c>
    </row>
    <row r="2251" spans="1:18">
      <c r="A2251" s="87" t="s">
        <v>984</v>
      </c>
      <c r="B2251" s="87" t="s">
        <v>985</v>
      </c>
      <c r="C2251" s="87" t="s">
        <v>5524</v>
      </c>
      <c r="D2251" s="150">
        <v>2340</v>
      </c>
      <c r="E2251" s="150">
        <v>-1753.49</v>
      </c>
      <c r="F2251" s="150">
        <v>586.51</v>
      </c>
      <c r="G2251" s="150">
        <v>-9.6199999999999992</v>
      </c>
      <c r="H2251" s="151">
        <v>41487</v>
      </c>
      <c r="I2251" s="87">
        <v>0</v>
      </c>
      <c r="J2251" s="87" t="s">
        <v>503</v>
      </c>
      <c r="K2251" s="87" t="s">
        <v>3672</v>
      </c>
      <c r="L2251" s="87" t="s">
        <v>5477</v>
      </c>
      <c r="M2251" s="56" t="s">
        <v>5025</v>
      </c>
      <c r="N2251" s="87" t="s">
        <v>34</v>
      </c>
      <c r="O2251" s="56" t="s">
        <v>5584</v>
      </c>
      <c r="P2251" s="87">
        <v>2013</v>
      </c>
      <c r="Q2251" s="87" t="s">
        <v>5585</v>
      </c>
      <c r="R2251" s="87" t="s">
        <v>3751</v>
      </c>
    </row>
    <row r="2252" spans="1:18">
      <c r="A2252" s="87" t="s">
        <v>5586</v>
      </c>
      <c r="B2252" s="87" t="s">
        <v>5587</v>
      </c>
      <c r="C2252" s="87" t="s">
        <v>5588</v>
      </c>
      <c r="D2252" s="150">
        <v>3420</v>
      </c>
      <c r="E2252" s="150">
        <v>-2557.17</v>
      </c>
      <c r="F2252" s="150">
        <v>862.83</v>
      </c>
      <c r="G2252" s="150">
        <v>-14.14</v>
      </c>
      <c r="H2252" s="151">
        <v>41487</v>
      </c>
      <c r="I2252" s="87">
        <v>0</v>
      </c>
      <c r="J2252" s="87" t="s">
        <v>393</v>
      </c>
      <c r="K2252" s="87" t="s">
        <v>3672</v>
      </c>
      <c r="L2252" s="87" t="s">
        <v>3785</v>
      </c>
      <c r="M2252" s="56" t="s">
        <v>4867</v>
      </c>
      <c r="N2252" s="87" t="s">
        <v>70</v>
      </c>
      <c r="O2252" s="56" t="s">
        <v>5354</v>
      </c>
      <c r="P2252" s="87">
        <v>2013</v>
      </c>
      <c r="Q2252" s="87" t="s">
        <v>5589</v>
      </c>
      <c r="R2252" s="87" t="s">
        <v>4621</v>
      </c>
    </row>
    <row r="2253" spans="1:18">
      <c r="A2253" s="87" t="s">
        <v>5590</v>
      </c>
      <c r="B2253" s="87" t="s">
        <v>5291</v>
      </c>
      <c r="C2253" s="87" t="s">
        <v>5292</v>
      </c>
      <c r="D2253" s="150">
        <v>4186.08</v>
      </c>
      <c r="E2253" s="150">
        <v>-3136.01</v>
      </c>
      <c r="F2253" s="150">
        <v>1050.07</v>
      </c>
      <c r="G2253" s="150">
        <v>-17.21</v>
      </c>
      <c r="H2253" s="151">
        <v>41487</v>
      </c>
      <c r="I2253" s="87">
        <v>0</v>
      </c>
      <c r="J2253" s="87" t="s">
        <v>604</v>
      </c>
      <c r="K2253" s="87" t="s">
        <v>3672</v>
      </c>
      <c r="L2253" s="87" t="s">
        <v>3954</v>
      </c>
      <c r="M2253" s="56" t="s">
        <v>4752</v>
      </c>
      <c r="N2253" s="87" t="s">
        <v>68</v>
      </c>
      <c r="O2253" s="56" t="s">
        <v>5591</v>
      </c>
      <c r="P2253" s="87">
        <v>2013</v>
      </c>
      <c r="Q2253" s="87" t="s">
        <v>5592</v>
      </c>
      <c r="R2253" s="87" t="s">
        <v>3680</v>
      </c>
    </row>
    <row r="2254" spans="1:18">
      <c r="A2254" s="87" t="s">
        <v>5593</v>
      </c>
      <c r="B2254" s="87" t="s">
        <v>5594</v>
      </c>
      <c r="C2254" s="87" t="s">
        <v>5595</v>
      </c>
      <c r="D2254" s="150">
        <v>4188</v>
      </c>
      <c r="E2254" s="150">
        <v>-3136.85</v>
      </c>
      <c r="F2254" s="150">
        <v>1051.1500000000001</v>
      </c>
      <c r="G2254" s="150">
        <v>-17.23</v>
      </c>
      <c r="H2254" s="151">
        <v>41487</v>
      </c>
      <c r="I2254" s="87">
        <v>0</v>
      </c>
      <c r="J2254" s="87" t="s">
        <v>328</v>
      </c>
      <c r="K2254" s="87" t="s">
        <v>3672</v>
      </c>
      <c r="L2254" s="87" t="s">
        <v>4141</v>
      </c>
      <c r="M2254" s="56" t="s">
        <v>5214</v>
      </c>
      <c r="N2254" s="87" t="s">
        <v>35</v>
      </c>
      <c r="O2254" s="56" t="s">
        <v>5572</v>
      </c>
      <c r="P2254" s="87">
        <v>2012</v>
      </c>
      <c r="Q2254" s="87" t="s">
        <v>5596</v>
      </c>
      <c r="R2254" s="87" t="s">
        <v>3676</v>
      </c>
    </row>
    <row r="2255" spans="1:18">
      <c r="A2255" s="87" t="s">
        <v>8431</v>
      </c>
      <c r="B2255" s="87" t="s">
        <v>8432</v>
      </c>
      <c r="C2255" s="87" t="s">
        <v>8433</v>
      </c>
      <c r="D2255" s="150">
        <v>11923.39</v>
      </c>
      <c r="E2255" s="150">
        <v>-8883.02</v>
      </c>
      <c r="F2255" s="150">
        <v>3040.37</v>
      </c>
      <c r="G2255" s="150">
        <v>-49.84</v>
      </c>
      <c r="H2255" s="151">
        <v>41487</v>
      </c>
      <c r="I2255" s="87">
        <v>0</v>
      </c>
      <c r="J2255" s="87" t="s">
        <v>698</v>
      </c>
      <c r="K2255" s="87" t="s">
        <v>3672</v>
      </c>
      <c r="L2255" s="87" t="s">
        <v>3761</v>
      </c>
      <c r="M2255" s="56" t="s">
        <v>8434</v>
      </c>
      <c r="N2255" s="87" t="s">
        <v>56</v>
      </c>
      <c r="O2255" s="56" t="s">
        <v>8435</v>
      </c>
      <c r="P2255" s="87">
        <v>2008</v>
      </c>
      <c r="Q2255" s="87" t="s">
        <v>8436</v>
      </c>
      <c r="R2255" s="87" t="s">
        <v>4373</v>
      </c>
    </row>
    <row r="2256" spans="1:18">
      <c r="A2256" s="87" t="s">
        <v>5474</v>
      </c>
      <c r="B2256" s="87" t="s">
        <v>5475</v>
      </c>
      <c r="C2256" s="87" t="s">
        <v>5476</v>
      </c>
      <c r="D2256" s="150">
        <v>1825.2</v>
      </c>
      <c r="E2256" s="150">
        <v>-1410.58</v>
      </c>
      <c r="F2256" s="150">
        <v>414.62</v>
      </c>
      <c r="G2256" s="150">
        <v>-7.03</v>
      </c>
      <c r="H2256" s="151">
        <v>41426</v>
      </c>
      <c r="I2256" s="87">
        <v>0</v>
      </c>
      <c r="J2256" s="87" t="s">
        <v>503</v>
      </c>
      <c r="K2256" s="87" t="s">
        <v>3672</v>
      </c>
      <c r="L2256" s="87" t="s">
        <v>5477</v>
      </c>
      <c r="M2256" s="56" t="s">
        <v>4752</v>
      </c>
      <c r="N2256" s="87" t="s">
        <v>34</v>
      </c>
      <c r="O2256" s="56" t="s">
        <v>5478</v>
      </c>
      <c r="P2256" s="87">
        <v>2012</v>
      </c>
      <c r="Q2256" s="87"/>
      <c r="R2256" s="87" t="s">
        <v>3751</v>
      </c>
    </row>
    <row r="2257" spans="1:18">
      <c r="A2257" s="87" t="s">
        <v>5479</v>
      </c>
      <c r="B2257" s="87" t="s">
        <v>5475</v>
      </c>
      <c r="C2257" s="87" t="s">
        <v>5480</v>
      </c>
      <c r="D2257" s="150">
        <v>1825.2</v>
      </c>
      <c r="E2257" s="150">
        <v>-1410.58</v>
      </c>
      <c r="F2257" s="150">
        <v>414.62</v>
      </c>
      <c r="G2257" s="150">
        <v>-7.03</v>
      </c>
      <c r="H2257" s="151">
        <v>41426</v>
      </c>
      <c r="I2257" s="87">
        <v>0</v>
      </c>
      <c r="J2257" s="87" t="s">
        <v>503</v>
      </c>
      <c r="K2257" s="87" t="s">
        <v>3672</v>
      </c>
      <c r="L2257" s="87" t="s">
        <v>4343</v>
      </c>
      <c r="M2257" s="56" t="s">
        <v>4752</v>
      </c>
      <c r="N2257" s="87" t="s">
        <v>34</v>
      </c>
      <c r="O2257" s="56" t="s">
        <v>5481</v>
      </c>
      <c r="P2257" s="87">
        <v>2012</v>
      </c>
      <c r="Q2257" s="87" t="s">
        <v>5482</v>
      </c>
      <c r="R2257" s="87" t="s">
        <v>3751</v>
      </c>
    </row>
    <row r="2258" spans="1:18">
      <c r="A2258" s="87" t="s">
        <v>5483</v>
      </c>
      <c r="B2258" s="87" t="s">
        <v>5475</v>
      </c>
      <c r="C2258" s="87" t="s">
        <v>5476</v>
      </c>
      <c r="D2258" s="150">
        <v>1825.2</v>
      </c>
      <c r="E2258" s="150">
        <v>-1410.58</v>
      </c>
      <c r="F2258" s="150">
        <v>414.62</v>
      </c>
      <c r="G2258" s="150">
        <v>-7.03</v>
      </c>
      <c r="H2258" s="151">
        <v>41426</v>
      </c>
      <c r="I2258" s="87">
        <v>0</v>
      </c>
      <c r="J2258" s="87" t="s">
        <v>503</v>
      </c>
      <c r="K2258" s="87" t="s">
        <v>3672</v>
      </c>
      <c r="L2258" s="87" t="s">
        <v>5484</v>
      </c>
      <c r="M2258" s="56" t="s">
        <v>4752</v>
      </c>
      <c r="N2258" s="87" t="s">
        <v>34</v>
      </c>
      <c r="O2258" s="56" t="s">
        <v>5478</v>
      </c>
      <c r="P2258" s="87">
        <v>2012</v>
      </c>
      <c r="Q2258" s="87" t="s">
        <v>5482</v>
      </c>
      <c r="R2258" s="87" t="s">
        <v>3751</v>
      </c>
    </row>
    <row r="2259" spans="1:18">
      <c r="A2259" s="87" t="s">
        <v>1850</v>
      </c>
      <c r="B2259" s="87" t="s">
        <v>1851</v>
      </c>
      <c r="C2259" s="87" t="s">
        <v>5491</v>
      </c>
      <c r="D2259" s="150">
        <v>9852</v>
      </c>
      <c r="E2259" s="150">
        <v>-7530.06</v>
      </c>
      <c r="F2259" s="150">
        <v>2321.94</v>
      </c>
      <c r="G2259" s="150">
        <v>-39.36</v>
      </c>
      <c r="H2259" s="151">
        <v>41426</v>
      </c>
      <c r="I2259" s="87">
        <v>0</v>
      </c>
      <c r="J2259" s="87" t="s">
        <v>604</v>
      </c>
      <c r="K2259" s="87" t="s">
        <v>3672</v>
      </c>
      <c r="L2259" s="87" t="s">
        <v>3954</v>
      </c>
      <c r="M2259" s="56" t="s">
        <v>3729</v>
      </c>
      <c r="N2259" s="87" t="s">
        <v>68</v>
      </c>
      <c r="O2259" s="56" t="s">
        <v>5492</v>
      </c>
      <c r="P2259" s="87">
        <v>2013</v>
      </c>
      <c r="Q2259" s="87">
        <v>213001006</v>
      </c>
      <c r="R2259" s="87" t="s">
        <v>4373</v>
      </c>
    </row>
    <row r="2260" spans="1:18">
      <c r="A2260" s="87" t="s">
        <v>5504</v>
      </c>
      <c r="B2260" s="87" t="s">
        <v>5505</v>
      </c>
      <c r="C2260" s="87" t="s">
        <v>5506</v>
      </c>
      <c r="D2260" s="150">
        <v>3744.6</v>
      </c>
      <c r="E2260" s="150">
        <v>-2885.27</v>
      </c>
      <c r="F2260" s="150">
        <v>859.33</v>
      </c>
      <c r="G2260" s="150">
        <v>-14.57</v>
      </c>
      <c r="H2260" s="151">
        <v>41426</v>
      </c>
      <c r="I2260" s="87">
        <v>0</v>
      </c>
      <c r="J2260" s="87" t="s">
        <v>5218</v>
      </c>
      <c r="K2260" s="87" t="s">
        <v>3672</v>
      </c>
      <c r="L2260" s="87" t="s">
        <v>5223</v>
      </c>
      <c r="M2260" s="56" t="s">
        <v>5214</v>
      </c>
      <c r="N2260" s="87" t="s">
        <v>5220</v>
      </c>
      <c r="O2260" s="56" t="s">
        <v>5507</v>
      </c>
      <c r="P2260" s="87">
        <v>2008</v>
      </c>
      <c r="Q2260" s="87">
        <v>610070</v>
      </c>
      <c r="R2260" s="87" t="s">
        <v>3676</v>
      </c>
    </row>
    <row r="2261" spans="1:18">
      <c r="A2261" s="87" t="s">
        <v>5508</v>
      </c>
      <c r="B2261" s="87" t="s">
        <v>5505</v>
      </c>
      <c r="C2261" s="87" t="s">
        <v>5506</v>
      </c>
      <c r="D2261" s="150">
        <v>3744.6</v>
      </c>
      <c r="E2261" s="150">
        <v>-2885.27</v>
      </c>
      <c r="F2261" s="150">
        <v>859.33</v>
      </c>
      <c r="G2261" s="150">
        <v>-14.57</v>
      </c>
      <c r="H2261" s="151">
        <v>41426</v>
      </c>
      <c r="I2261" s="87">
        <v>0</v>
      </c>
      <c r="J2261" s="87" t="s">
        <v>5218</v>
      </c>
      <c r="K2261" s="87" t="s">
        <v>3672</v>
      </c>
      <c r="L2261" s="87" t="s">
        <v>5223</v>
      </c>
      <c r="M2261" s="56" t="s">
        <v>5214</v>
      </c>
      <c r="N2261" s="87" t="s">
        <v>5220</v>
      </c>
      <c r="O2261" s="56" t="s">
        <v>5507</v>
      </c>
      <c r="P2261" s="87">
        <v>2006</v>
      </c>
      <c r="Q2261" s="87">
        <v>610070</v>
      </c>
      <c r="R2261" s="87" t="s">
        <v>3676</v>
      </c>
    </row>
    <row r="2262" spans="1:18">
      <c r="A2262" s="87" t="s">
        <v>5509</v>
      </c>
      <c r="B2262" s="87" t="s">
        <v>5505</v>
      </c>
      <c r="C2262" s="87" t="s">
        <v>5506</v>
      </c>
      <c r="D2262" s="150">
        <v>3744.6</v>
      </c>
      <c r="E2262" s="150">
        <v>-2885.27</v>
      </c>
      <c r="F2262" s="150">
        <v>859.33</v>
      </c>
      <c r="G2262" s="150">
        <v>-14.57</v>
      </c>
      <c r="H2262" s="151">
        <v>41426</v>
      </c>
      <c r="I2262" s="87">
        <v>0</v>
      </c>
      <c r="J2262" s="87" t="s">
        <v>5218</v>
      </c>
      <c r="K2262" s="87" t="s">
        <v>3672</v>
      </c>
      <c r="L2262" s="87" t="s">
        <v>5223</v>
      </c>
      <c r="M2262" s="56" t="s">
        <v>5214</v>
      </c>
      <c r="N2262" s="87" t="s">
        <v>5220</v>
      </c>
      <c r="O2262" s="56" t="s">
        <v>5507</v>
      </c>
      <c r="P2262" s="87">
        <v>2006</v>
      </c>
      <c r="Q2262" s="87">
        <v>610069</v>
      </c>
      <c r="R2262" s="87" t="s">
        <v>3676</v>
      </c>
    </row>
    <row r="2263" spans="1:18">
      <c r="A2263" s="87" t="s">
        <v>5510</v>
      </c>
      <c r="B2263" s="87" t="s">
        <v>5505</v>
      </c>
      <c r="C2263" s="87" t="s">
        <v>5506</v>
      </c>
      <c r="D2263" s="150">
        <v>3744.6</v>
      </c>
      <c r="E2263" s="150">
        <v>-2885.27</v>
      </c>
      <c r="F2263" s="150">
        <v>859.33</v>
      </c>
      <c r="G2263" s="150">
        <v>-14.57</v>
      </c>
      <c r="H2263" s="151">
        <v>41426</v>
      </c>
      <c r="I2263" s="87">
        <v>0</v>
      </c>
      <c r="J2263" s="87" t="s">
        <v>5218</v>
      </c>
      <c r="K2263" s="87" t="s">
        <v>3672</v>
      </c>
      <c r="L2263" s="87" t="s">
        <v>5223</v>
      </c>
      <c r="M2263" s="56" t="s">
        <v>5214</v>
      </c>
      <c r="N2263" s="87" t="s">
        <v>5220</v>
      </c>
      <c r="O2263" s="56" t="s">
        <v>5507</v>
      </c>
      <c r="P2263" s="87">
        <v>2006</v>
      </c>
      <c r="Q2263" s="87">
        <v>610069</v>
      </c>
      <c r="R2263" s="87" t="s">
        <v>3676</v>
      </c>
    </row>
    <row r="2264" spans="1:18">
      <c r="A2264" s="87" t="s">
        <v>5511</v>
      </c>
      <c r="B2264" s="87" t="s">
        <v>5505</v>
      </c>
      <c r="C2264" s="87" t="s">
        <v>5506</v>
      </c>
      <c r="D2264" s="150">
        <v>3744.6</v>
      </c>
      <c r="E2264" s="150">
        <v>-2885.27</v>
      </c>
      <c r="F2264" s="150">
        <v>859.33</v>
      </c>
      <c r="G2264" s="150">
        <v>-14.57</v>
      </c>
      <c r="H2264" s="151">
        <v>41426</v>
      </c>
      <c r="I2264" s="87">
        <v>0</v>
      </c>
      <c r="J2264" s="87" t="s">
        <v>5218</v>
      </c>
      <c r="K2264" s="87" t="s">
        <v>3672</v>
      </c>
      <c r="L2264" s="87" t="s">
        <v>5223</v>
      </c>
      <c r="M2264" s="56" t="s">
        <v>5214</v>
      </c>
      <c r="N2264" s="87" t="s">
        <v>5220</v>
      </c>
      <c r="O2264" s="56" t="s">
        <v>5507</v>
      </c>
      <c r="P2264" s="87">
        <v>2008</v>
      </c>
      <c r="Q2264" s="87">
        <v>610071</v>
      </c>
      <c r="R2264" s="87" t="s">
        <v>3676</v>
      </c>
    </row>
    <row r="2265" spans="1:18">
      <c r="A2265" s="87" t="s">
        <v>2135</v>
      </c>
      <c r="B2265" s="87" t="s">
        <v>2136</v>
      </c>
      <c r="C2265" s="87" t="s">
        <v>5529</v>
      </c>
      <c r="D2265" s="150">
        <v>23161.200000000001</v>
      </c>
      <c r="E2265" s="150">
        <v>-17700.62</v>
      </c>
      <c r="F2265" s="150">
        <v>5460.58</v>
      </c>
      <c r="G2265" s="150">
        <v>-92.55</v>
      </c>
      <c r="H2265" s="151">
        <v>41426</v>
      </c>
      <c r="I2265" s="87">
        <v>0</v>
      </c>
      <c r="J2265" s="87" t="s">
        <v>393</v>
      </c>
      <c r="K2265" s="87" t="s">
        <v>3672</v>
      </c>
      <c r="L2265" s="87" t="s">
        <v>3785</v>
      </c>
      <c r="M2265" s="56" t="s">
        <v>4752</v>
      </c>
      <c r="N2265" s="87" t="s">
        <v>70</v>
      </c>
      <c r="O2265" s="56" t="s">
        <v>5486</v>
      </c>
      <c r="P2265" s="87">
        <v>2013</v>
      </c>
      <c r="Q2265" s="87" t="s">
        <v>5530</v>
      </c>
      <c r="R2265" s="87" t="s">
        <v>3680</v>
      </c>
    </row>
    <row r="2266" spans="1:18">
      <c r="A2266" s="87" t="s">
        <v>2138</v>
      </c>
      <c r="B2266" s="87" t="s">
        <v>2139</v>
      </c>
      <c r="C2266" s="87" t="s">
        <v>5531</v>
      </c>
      <c r="D2266" s="150">
        <v>9750</v>
      </c>
      <c r="E2266" s="150">
        <v>-7462.57</v>
      </c>
      <c r="F2266" s="150">
        <v>2287.4299999999998</v>
      </c>
      <c r="G2266" s="150">
        <v>-38.770000000000003</v>
      </c>
      <c r="H2266" s="151">
        <v>41426</v>
      </c>
      <c r="I2266" s="87">
        <v>0</v>
      </c>
      <c r="J2266" s="87" t="s">
        <v>393</v>
      </c>
      <c r="K2266" s="87" t="s">
        <v>4950</v>
      </c>
      <c r="L2266" s="87" t="s">
        <v>3785</v>
      </c>
      <c r="M2266" s="56" t="s">
        <v>4752</v>
      </c>
      <c r="N2266" s="87" t="s">
        <v>70</v>
      </c>
      <c r="O2266" s="56" t="s">
        <v>5532</v>
      </c>
      <c r="P2266" s="87">
        <v>2013</v>
      </c>
      <c r="Q2266" s="87" t="s">
        <v>5533</v>
      </c>
      <c r="R2266" s="87" t="s">
        <v>3680</v>
      </c>
    </row>
    <row r="2267" spans="1:18">
      <c r="A2267" s="87" t="s">
        <v>5534</v>
      </c>
      <c r="B2267" s="87" t="s">
        <v>5535</v>
      </c>
      <c r="C2267" s="87" t="s">
        <v>5536</v>
      </c>
      <c r="D2267" s="150">
        <v>9486</v>
      </c>
      <c r="E2267" s="150">
        <v>-7252.56</v>
      </c>
      <c r="F2267" s="150">
        <v>2233.44</v>
      </c>
      <c r="G2267" s="150">
        <v>-37.86</v>
      </c>
      <c r="H2267" s="151">
        <v>41426</v>
      </c>
      <c r="I2267" s="87">
        <v>0</v>
      </c>
      <c r="J2267" s="87" t="s">
        <v>328</v>
      </c>
      <c r="K2267" s="87" t="s">
        <v>3672</v>
      </c>
      <c r="L2267" s="87" t="s">
        <v>4141</v>
      </c>
      <c r="M2267" s="56" t="s">
        <v>3711</v>
      </c>
      <c r="N2267" s="87" t="s">
        <v>35</v>
      </c>
      <c r="O2267" s="56" t="s">
        <v>5537</v>
      </c>
      <c r="P2267" s="87">
        <v>2013</v>
      </c>
      <c r="Q2267" s="87">
        <v>300144454.30014402</v>
      </c>
      <c r="R2267" s="87" t="s">
        <v>3680</v>
      </c>
    </row>
    <row r="2268" spans="1:18">
      <c r="A2268" s="87" t="s">
        <v>5538</v>
      </c>
      <c r="B2268" s="87" t="s">
        <v>5535</v>
      </c>
      <c r="C2268" s="87" t="s">
        <v>5536</v>
      </c>
      <c r="D2268" s="150">
        <v>9486</v>
      </c>
      <c r="E2268" s="150">
        <v>-7252.56</v>
      </c>
      <c r="F2268" s="150">
        <v>2233.44</v>
      </c>
      <c r="G2268" s="150">
        <v>-37.86</v>
      </c>
      <c r="H2268" s="151">
        <v>41426</v>
      </c>
      <c r="I2268" s="87">
        <v>0</v>
      </c>
      <c r="J2268" s="87" t="s">
        <v>328</v>
      </c>
      <c r="K2268" s="87" t="s">
        <v>3672</v>
      </c>
      <c r="L2268" s="87" t="s">
        <v>4141</v>
      </c>
      <c r="M2268" s="56" t="s">
        <v>3711</v>
      </c>
      <c r="N2268" s="87" t="s">
        <v>35</v>
      </c>
      <c r="O2268" s="56" t="s">
        <v>5537</v>
      </c>
      <c r="P2268" s="87">
        <v>2013</v>
      </c>
      <c r="Q2268" s="87">
        <v>300144454.30014402</v>
      </c>
      <c r="R2268" s="87" t="s">
        <v>3680</v>
      </c>
    </row>
    <row r="2269" spans="1:18">
      <c r="A2269" s="87" t="s">
        <v>5539</v>
      </c>
      <c r="B2269" s="87" t="s">
        <v>5535</v>
      </c>
      <c r="C2269" s="87" t="s">
        <v>5536</v>
      </c>
      <c r="D2269" s="150">
        <v>10284</v>
      </c>
      <c r="E2269" s="150">
        <v>-7859.99</v>
      </c>
      <c r="F2269" s="150">
        <v>2424.0100000000002</v>
      </c>
      <c r="G2269" s="150">
        <v>-41.09</v>
      </c>
      <c r="H2269" s="151">
        <v>41426</v>
      </c>
      <c r="I2269" s="87">
        <v>0</v>
      </c>
      <c r="J2269" s="87" t="s">
        <v>689</v>
      </c>
      <c r="K2269" s="87" t="s">
        <v>3672</v>
      </c>
      <c r="L2269" s="87" t="s">
        <v>3994</v>
      </c>
      <c r="M2269" s="56" t="s">
        <v>3711</v>
      </c>
      <c r="N2269" s="87" t="s">
        <v>28</v>
      </c>
      <c r="O2269" s="56" t="s">
        <v>5537</v>
      </c>
      <c r="P2269" s="87">
        <v>2013</v>
      </c>
      <c r="Q2269" s="87">
        <v>300144454.30014402</v>
      </c>
      <c r="R2269" s="87" t="s">
        <v>3680</v>
      </c>
    </row>
    <row r="2270" spans="1:18">
      <c r="A2270" s="87" t="s">
        <v>5540</v>
      </c>
      <c r="B2270" s="87" t="s">
        <v>5541</v>
      </c>
      <c r="C2270" s="87" t="s">
        <v>5536</v>
      </c>
      <c r="D2270" s="150">
        <v>10284</v>
      </c>
      <c r="E2270" s="150">
        <v>-7859.99</v>
      </c>
      <c r="F2270" s="150">
        <v>2424.0100000000002</v>
      </c>
      <c r="G2270" s="150">
        <v>-41.09</v>
      </c>
      <c r="H2270" s="151">
        <v>41426</v>
      </c>
      <c r="I2270" s="87">
        <v>0</v>
      </c>
      <c r="J2270" s="87" t="s">
        <v>689</v>
      </c>
      <c r="K2270" s="87" t="s">
        <v>3672</v>
      </c>
      <c r="L2270" s="87" t="s">
        <v>3994</v>
      </c>
      <c r="M2270" s="56" t="s">
        <v>3711</v>
      </c>
      <c r="N2270" s="87" t="s">
        <v>28</v>
      </c>
      <c r="O2270" s="56" t="s">
        <v>5537</v>
      </c>
      <c r="P2270" s="87">
        <v>2013</v>
      </c>
      <c r="Q2270" s="87">
        <v>300144454.30014402</v>
      </c>
      <c r="R2270" s="87" t="s">
        <v>3680</v>
      </c>
    </row>
    <row r="2271" spans="1:18">
      <c r="A2271" s="87" t="s">
        <v>5542</v>
      </c>
      <c r="B2271" s="87" t="s">
        <v>5535</v>
      </c>
      <c r="C2271" s="87" t="s">
        <v>5536</v>
      </c>
      <c r="D2271" s="150">
        <v>11082</v>
      </c>
      <c r="E2271" s="150">
        <v>-8467.51</v>
      </c>
      <c r="F2271" s="150">
        <v>2614.4899999999998</v>
      </c>
      <c r="G2271" s="150">
        <v>-44.31</v>
      </c>
      <c r="H2271" s="151">
        <v>41426</v>
      </c>
      <c r="I2271" s="87">
        <v>0</v>
      </c>
      <c r="J2271" s="87" t="s">
        <v>604</v>
      </c>
      <c r="K2271" s="87" t="s">
        <v>3672</v>
      </c>
      <c r="L2271" s="87" t="s">
        <v>3954</v>
      </c>
      <c r="M2271" s="56" t="s">
        <v>3711</v>
      </c>
      <c r="N2271" s="87" t="s">
        <v>68</v>
      </c>
      <c r="O2271" s="56" t="s">
        <v>5537</v>
      </c>
      <c r="P2271" s="87">
        <v>2013</v>
      </c>
      <c r="Q2271" s="87">
        <v>300144454.30014402</v>
      </c>
      <c r="R2271" s="87" t="s">
        <v>3680</v>
      </c>
    </row>
    <row r="2272" spans="1:18">
      <c r="A2272" s="87" t="s">
        <v>5543</v>
      </c>
      <c r="B2272" s="87" t="s">
        <v>5535</v>
      </c>
      <c r="C2272" s="87" t="s">
        <v>5536</v>
      </c>
      <c r="D2272" s="150">
        <v>8688</v>
      </c>
      <c r="E2272" s="150">
        <v>-6645.13</v>
      </c>
      <c r="F2272" s="150">
        <v>2042.87</v>
      </c>
      <c r="G2272" s="150">
        <v>-34.630000000000003</v>
      </c>
      <c r="H2272" s="151">
        <v>41426</v>
      </c>
      <c r="I2272" s="87">
        <v>0</v>
      </c>
      <c r="J2272" s="87" t="s">
        <v>604</v>
      </c>
      <c r="K2272" s="87" t="s">
        <v>3672</v>
      </c>
      <c r="L2272" s="87" t="s">
        <v>3954</v>
      </c>
      <c r="M2272" s="56" t="s">
        <v>3711</v>
      </c>
      <c r="N2272" s="87" t="s">
        <v>68</v>
      </c>
      <c r="O2272" s="56" t="s">
        <v>5537</v>
      </c>
      <c r="P2272" s="87">
        <v>2013</v>
      </c>
      <c r="Q2272" s="87">
        <v>300144454.30014402</v>
      </c>
      <c r="R2272" s="87" t="s">
        <v>3680</v>
      </c>
    </row>
    <row r="2273" spans="1:18">
      <c r="A2273" s="87" t="s">
        <v>5544</v>
      </c>
      <c r="B2273" s="87" t="s">
        <v>5535</v>
      </c>
      <c r="C2273" s="87" t="s">
        <v>5536</v>
      </c>
      <c r="D2273" s="150">
        <v>8688</v>
      </c>
      <c r="E2273" s="150">
        <v>-6645.13</v>
      </c>
      <c r="F2273" s="150">
        <v>2042.87</v>
      </c>
      <c r="G2273" s="150">
        <v>-34.630000000000003</v>
      </c>
      <c r="H2273" s="151">
        <v>41426</v>
      </c>
      <c r="I2273" s="87">
        <v>0</v>
      </c>
      <c r="J2273" s="87" t="s">
        <v>604</v>
      </c>
      <c r="K2273" s="87" t="s">
        <v>3672</v>
      </c>
      <c r="L2273" s="87" t="s">
        <v>3954</v>
      </c>
      <c r="M2273" s="56" t="s">
        <v>3711</v>
      </c>
      <c r="N2273" s="87" t="s">
        <v>68</v>
      </c>
      <c r="O2273" s="56" t="s">
        <v>5537</v>
      </c>
      <c r="P2273" s="87">
        <v>2013</v>
      </c>
      <c r="Q2273" s="87">
        <v>300144454.30014402</v>
      </c>
      <c r="R2273" s="87" t="s">
        <v>3680</v>
      </c>
    </row>
    <row r="2274" spans="1:18">
      <c r="A2274" s="87" t="s">
        <v>5545</v>
      </c>
      <c r="B2274" s="87" t="s">
        <v>5535</v>
      </c>
      <c r="C2274" s="87" t="s">
        <v>5536</v>
      </c>
      <c r="D2274" s="150">
        <v>10284</v>
      </c>
      <c r="E2274" s="150">
        <v>-7859.99</v>
      </c>
      <c r="F2274" s="150">
        <v>2424.0100000000002</v>
      </c>
      <c r="G2274" s="150">
        <v>-41.09</v>
      </c>
      <c r="H2274" s="151">
        <v>41426</v>
      </c>
      <c r="I2274" s="87">
        <v>0</v>
      </c>
      <c r="J2274" s="87" t="s">
        <v>604</v>
      </c>
      <c r="K2274" s="87" t="s">
        <v>3672</v>
      </c>
      <c r="L2274" s="87" t="s">
        <v>3954</v>
      </c>
      <c r="M2274" s="56" t="s">
        <v>3711</v>
      </c>
      <c r="N2274" s="87" t="s">
        <v>68</v>
      </c>
      <c r="O2274" s="56" t="s">
        <v>5537</v>
      </c>
      <c r="P2274" s="87">
        <v>2013</v>
      </c>
      <c r="Q2274" s="87">
        <v>300144454.30014402</v>
      </c>
      <c r="R2274" s="87" t="s">
        <v>3680</v>
      </c>
    </row>
    <row r="2275" spans="1:18">
      <c r="A2275" s="87" t="s">
        <v>5546</v>
      </c>
      <c r="B2275" s="87" t="s">
        <v>5535</v>
      </c>
      <c r="C2275" s="87" t="s">
        <v>5536</v>
      </c>
      <c r="D2275" s="150">
        <v>11082</v>
      </c>
      <c r="E2275" s="150">
        <v>-8467.51</v>
      </c>
      <c r="F2275" s="150">
        <v>2614.4899999999998</v>
      </c>
      <c r="G2275" s="150">
        <v>-44.31</v>
      </c>
      <c r="H2275" s="151">
        <v>41426</v>
      </c>
      <c r="I2275" s="87">
        <v>0</v>
      </c>
      <c r="J2275" s="87" t="s">
        <v>604</v>
      </c>
      <c r="K2275" s="87" t="s">
        <v>3672</v>
      </c>
      <c r="L2275" s="87" t="s">
        <v>3954</v>
      </c>
      <c r="M2275" s="56" t="s">
        <v>3711</v>
      </c>
      <c r="N2275" s="87" t="s">
        <v>68</v>
      </c>
      <c r="O2275" s="56" t="s">
        <v>5537</v>
      </c>
      <c r="P2275" s="87">
        <v>2013</v>
      </c>
      <c r="Q2275" s="87">
        <v>300144454.30014402</v>
      </c>
      <c r="R2275" s="87" t="s">
        <v>3680</v>
      </c>
    </row>
    <row r="2276" spans="1:18">
      <c r="A2276" s="87" t="s">
        <v>5551</v>
      </c>
      <c r="B2276" s="87" t="s">
        <v>5552</v>
      </c>
      <c r="C2276" s="87" t="s">
        <v>5480</v>
      </c>
      <c r="D2276" s="150">
        <v>1825.2</v>
      </c>
      <c r="E2276" s="150">
        <v>-1410.58</v>
      </c>
      <c r="F2276" s="150">
        <v>414.62</v>
      </c>
      <c r="G2276" s="150">
        <v>-7.03</v>
      </c>
      <c r="H2276" s="151">
        <v>41426</v>
      </c>
      <c r="I2276" s="87">
        <v>0</v>
      </c>
      <c r="J2276" s="87" t="s">
        <v>1526</v>
      </c>
      <c r="K2276" s="87" t="s">
        <v>3672</v>
      </c>
      <c r="L2276" s="87" t="s">
        <v>4123</v>
      </c>
      <c r="M2276" s="56" t="s">
        <v>4752</v>
      </c>
      <c r="N2276" s="87" t="s">
        <v>160</v>
      </c>
      <c r="O2276" s="56" t="s">
        <v>5553</v>
      </c>
      <c r="P2276" s="87">
        <v>2012</v>
      </c>
      <c r="Q2276" s="87" t="s">
        <v>5554</v>
      </c>
      <c r="R2276" s="87" t="s">
        <v>3751</v>
      </c>
    </row>
    <row r="2277" spans="1:18">
      <c r="A2277" s="87" t="s">
        <v>5555</v>
      </c>
      <c r="B2277" s="87" t="s">
        <v>5556</v>
      </c>
      <c r="C2277" s="87" t="s">
        <v>5557</v>
      </c>
      <c r="D2277" s="150">
        <v>2157.6</v>
      </c>
      <c r="E2277" s="150">
        <v>-1648.99</v>
      </c>
      <c r="F2277" s="150">
        <v>508.61</v>
      </c>
      <c r="G2277" s="150">
        <v>-8.6199999999999992</v>
      </c>
      <c r="H2277" s="151">
        <v>41426</v>
      </c>
      <c r="I2277" s="87">
        <v>0</v>
      </c>
      <c r="J2277" s="87" t="s">
        <v>1522</v>
      </c>
      <c r="K2277" s="87" t="s">
        <v>3672</v>
      </c>
      <c r="L2277" s="87" t="s">
        <v>3991</v>
      </c>
      <c r="M2277" s="56" t="s">
        <v>4752</v>
      </c>
      <c r="N2277" s="87" t="s">
        <v>1521</v>
      </c>
      <c r="O2277" s="56" t="s">
        <v>5558</v>
      </c>
      <c r="P2277" s="87">
        <v>2012</v>
      </c>
      <c r="Q2277" s="87" t="s">
        <v>5559</v>
      </c>
      <c r="R2277" s="87" t="s">
        <v>3751</v>
      </c>
    </row>
    <row r="2278" spans="1:18">
      <c r="A2278" s="87" t="s">
        <v>5560</v>
      </c>
      <c r="B2278" s="87" t="s">
        <v>1851</v>
      </c>
      <c r="C2278" s="87" t="s">
        <v>5561</v>
      </c>
      <c r="D2278" s="150">
        <v>9852</v>
      </c>
      <c r="E2278" s="150">
        <v>-7530.06</v>
      </c>
      <c r="F2278" s="150">
        <v>2321.94</v>
      </c>
      <c r="G2278" s="150">
        <v>-39.36</v>
      </c>
      <c r="H2278" s="151">
        <v>41426</v>
      </c>
      <c r="I2278" s="87">
        <v>0</v>
      </c>
      <c r="J2278" s="87" t="s">
        <v>604</v>
      </c>
      <c r="K2278" s="87" t="s">
        <v>3672</v>
      </c>
      <c r="L2278" s="87" t="s">
        <v>3954</v>
      </c>
      <c r="M2278" s="56" t="s">
        <v>3729</v>
      </c>
      <c r="N2278" s="87" t="s">
        <v>68</v>
      </c>
      <c r="O2278" s="56" t="s">
        <v>5562</v>
      </c>
      <c r="P2278" s="87">
        <v>2013</v>
      </c>
      <c r="Q2278" s="87" t="s">
        <v>5563</v>
      </c>
      <c r="R2278" s="87" t="s">
        <v>4373</v>
      </c>
    </row>
    <row r="2279" spans="1:18">
      <c r="A2279" s="87" t="s">
        <v>8409</v>
      </c>
      <c r="B2279" s="87" t="s">
        <v>366</v>
      </c>
      <c r="C2279" s="87" t="s">
        <v>8406</v>
      </c>
      <c r="D2279" s="150">
        <v>2158.92</v>
      </c>
      <c r="E2279" s="150">
        <v>-2110.25</v>
      </c>
      <c r="F2279" s="150">
        <v>48.67</v>
      </c>
      <c r="G2279" s="150">
        <v>-4.43</v>
      </c>
      <c r="H2279" s="151">
        <v>41426</v>
      </c>
      <c r="I2279" s="87">
        <v>0</v>
      </c>
      <c r="J2279" s="87" t="s">
        <v>7994</v>
      </c>
      <c r="K2279" s="87" t="s">
        <v>3672</v>
      </c>
      <c r="L2279" s="87" t="s">
        <v>7995</v>
      </c>
      <c r="M2279" s="56" t="s">
        <v>8035</v>
      </c>
      <c r="N2279" s="87" t="s">
        <v>47</v>
      </c>
      <c r="O2279" s="56" t="s">
        <v>8092</v>
      </c>
      <c r="P2279" s="87">
        <v>2010</v>
      </c>
      <c r="Q2279" s="87" t="s">
        <v>8410</v>
      </c>
      <c r="R2279" s="87" t="s">
        <v>3680</v>
      </c>
    </row>
    <row r="2280" spans="1:18">
      <c r="A2280" s="87" t="s">
        <v>1030</v>
      </c>
      <c r="B2280" s="87" t="s">
        <v>1031</v>
      </c>
      <c r="C2280" s="87" t="s">
        <v>8417</v>
      </c>
      <c r="D2280" s="150">
        <v>2643.6</v>
      </c>
      <c r="E2280" s="150">
        <v>-2026.57</v>
      </c>
      <c r="F2280" s="150">
        <v>617.03</v>
      </c>
      <c r="G2280" s="150">
        <v>-10.46</v>
      </c>
      <c r="H2280" s="151">
        <v>41426</v>
      </c>
      <c r="I2280" s="87">
        <v>0</v>
      </c>
      <c r="J2280" s="87" t="s">
        <v>748</v>
      </c>
      <c r="K2280" s="87" t="s">
        <v>3672</v>
      </c>
      <c r="L2280" s="87" t="s">
        <v>8340</v>
      </c>
      <c r="M2280" s="56" t="s">
        <v>4867</v>
      </c>
      <c r="N2280" s="87" t="s">
        <v>119</v>
      </c>
      <c r="O2280" s="56" t="s">
        <v>8418</v>
      </c>
      <c r="P2280" s="87">
        <v>2013</v>
      </c>
      <c r="Q2280" s="87" t="s">
        <v>8419</v>
      </c>
      <c r="R2280" s="87" t="s">
        <v>4621</v>
      </c>
    </row>
    <row r="2281" spans="1:18">
      <c r="A2281" s="87" t="s">
        <v>8420</v>
      </c>
      <c r="B2281" s="87" t="s">
        <v>8421</v>
      </c>
      <c r="C2281" s="87" t="s">
        <v>602</v>
      </c>
      <c r="D2281" s="150">
        <v>11880</v>
      </c>
      <c r="E2281" s="150">
        <v>-9100.2199999999993</v>
      </c>
      <c r="F2281" s="150">
        <v>2779.78</v>
      </c>
      <c r="G2281" s="150">
        <v>-47.12</v>
      </c>
      <c r="H2281" s="151">
        <v>41426</v>
      </c>
      <c r="I2281" s="87">
        <v>0</v>
      </c>
      <c r="J2281" s="87" t="s">
        <v>580</v>
      </c>
      <c r="K2281" s="87" t="s">
        <v>3672</v>
      </c>
      <c r="L2281" s="87" t="s">
        <v>4162</v>
      </c>
      <c r="M2281" s="56" t="s">
        <v>3711</v>
      </c>
      <c r="N2281" s="87" t="s">
        <v>36</v>
      </c>
      <c r="O2281" s="56" t="s">
        <v>5537</v>
      </c>
      <c r="P2281" s="87">
        <v>2013</v>
      </c>
      <c r="Q2281" s="87">
        <v>300144454.30014402</v>
      </c>
      <c r="R2281" s="87" t="s">
        <v>3680</v>
      </c>
    </row>
    <row r="2282" spans="1:18">
      <c r="A2282" s="87" t="s">
        <v>8422</v>
      </c>
      <c r="B2282" s="87" t="s">
        <v>8421</v>
      </c>
      <c r="C2282" s="87" t="s">
        <v>602</v>
      </c>
      <c r="D2282" s="150">
        <v>11880</v>
      </c>
      <c r="E2282" s="150">
        <v>-9100.2199999999993</v>
      </c>
      <c r="F2282" s="150">
        <v>2779.78</v>
      </c>
      <c r="G2282" s="150">
        <v>-47.12</v>
      </c>
      <c r="H2282" s="151">
        <v>41426</v>
      </c>
      <c r="I2282" s="87">
        <v>0</v>
      </c>
      <c r="J2282" s="87" t="s">
        <v>580</v>
      </c>
      <c r="K2282" s="87" t="s">
        <v>3672</v>
      </c>
      <c r="L2282" s="87" t="s">
        <v>4162</v>
      </c>
      <c r="M2282" s="56" t="s">
        <v>3711</v>
      </c>
      <c r="N2282" s="87" t="s">
        <v>36</v>
      </c>
      <c r="O2282" s="56" t="s">
        <v>5537</v>
      </c>
      <c r="P2282" s="87">
        <v>2013</v>
      </c>
      <c r="Q2282" s="87">
        <v>300144454.30014402</v>
      </c>
      <c r="R2282" s="87" t="s">
        <v>3680</v>
      </c>
    </row>
    <row r="2283" spans="1:18">
      <c r="A2283" s="87" t="s">
        <v>8423</v>
      </c>
      <c r="B2283" s="87" t="s">
        <v>8421</v>
      </c>
      <c r="C2283" s="87" t="s">
        <v>696</v>
      </c>
      <c r="D2283" s="150">
        <v>8688</v>
      </c>
      <c r="E2283" s="150">
        <v>-6645.13</v>
      </c>
      <c r="F2283" s="150">
        <v>2042.87</v>
      </c>
      <c r="G2283" s="150">
        <v>-34.630000000000003</v>
      </c>
      <c r="H2283" s="151">
        <v>41426</v>
      </c>
      <c r="I2283" s="87">
        <v>0</v>
      </c>
      <c r="J2283" s="87" t="s">
        <v>580</v>
      </c>
      <c r="K2283" s="87" t="s">
        <v>3672</v>
      </c>
      <c r="L2283" s="87" t="s">
        <v>4162</v>
      </c>
      <c r="M2283" s="56" t="s">
        <v>3711</v>
      </c>
      <c r="N2283" s="87" t="s">
        <v>36</v>
      </c>
      <c r="O2283" s="56" t="s">
        <v>5537</v>
      </c>
      <c r="P2283" s="87">
        <v>2013</v>
      </c>
      <c r="Q2283" s="87">
        <v>300144454.30014402</v>
      </c>
      <c r="R2283" s="87" t="s">
        <v>3680</v>
      </c>
    </row>
    <row r="2284" spans="1:18">
      <c r="A2284" s="87" t="s">
        <v>8424</v>
      </c>
      <c r="B2284" s="87" t="s">
        <v>8425</v>
      </c>
      <c r="C2284" s="87" t="s">
        <v>5281</v>
      </c>
      <c r="D2284" s="150">
        <v>8688</v>
      </c>
      <c r="E2284" s="150">
        <v>-6645.13</v>
      </c>
      <c r="F2284" s="150">
        <v>2042.87</v>
      </c>
      <c r="G2284" s="150">
        <v>-34.630000000000003</v>
      </c>
      <c r="H2284" s="151">
        <v>41426</v>
      </c>
      <c r="I2284" s="87">
        <v>0</v>
      </c>
      <c r="J2284" s="87" t="s">
        <v>580</v>
      </c>
      <c r="K2284" s="87" t="s">
        <v>3672</v>
      </c>
      <c r="L2284" s="87" t="s">
        <v>4162</v>
      </c>
      <c r="M2284" s="56" t="s">
        <v>3711</v>
      </c>
      <c r="N2284" s="87" t="s">
        <v>36</v>
      </c>
      <c r="O2284" s="56" t="s">
        <v>5537</v>
      </c>
      <c r="P2284" s="87">
        <v>2013</v>
      </c>
      <c r="Q2284" s="87">
        <v>300144454.30014402</v>
      </c>
      <c r="R2284" s="87" t="s">
        <v>3680</v>
      </c>
    </row>
    <row r="2285" spans="1:18">
      <c r="A2285" s="87" t="s">
        <v>8426</v>
      </c>
      <c r="B2285" s="87" t="s">
        <v>8425</v>
      </c>
      <c r="C2285" s="87" t="s">
        <v>5281</v>
      </c>
      <c r="D2285" s="150">
        <v>11880</v>
      </c>
      <c r="E2285" s="150">
        <v>-9100.2199999999993</v>
      </c>
      <c r="F2285" s="150">
        <v>2779.78</v>
      </c>
      <c r="G2285" s="150">
        <v>-47.12</v>
      </c>
      <c r="H2285" s="151">
        <v>41426</v>
      </c>
      <c r="I2285" s="87">
        <v>0</v>
      </c>
      <c r="J2285" s="87" t="s">
        <v>580</v>
      </c>
      <c r="K2285" s="87" t="s">
        <v>3672</v>
      </c>
      <c r="L2285" s="87" t="s">
        <v>4162</v>
      </c>
      <c r="M2285" s="56" t="s">
        <v>3711</v>
      </c>
      <c r="N2285" s="87" t="s">
        <v>36</v>
      </c>
      <c r="O2285" s="56" t="s">
        <v>5537</v>
      </c>
      <c r="P2285" s="87">
        <v>2013</v>
      </c>
      <c r="Q2285" s="87">
        <v>300144454.30014402</v>
      </c>
      <c r="R2285" s="87" t="s">
        <v>3680</v>
      </c>
    </row>
    <row r="2286" spans="1:18">
      <c r="A2286" s="87" t="s">
        <v>8427</v>
      </c>
      <c r="B2286" s="87" t="s">
        <v>8425</v>
      </c>
      <c r="C2286" s="87" t="s">
        <v>5281</v>
      </c>
      <c r="D2286" s="150">
        <v>8688</v>
      </c>
      <c r="E2286" s="150">
        <v>-6645.13</v>
      </c>
      <c r="F2286" s="150">
        <v>2042.87</v>
      </c>
      <c r="G2286" s="150">
        <v>-34.630000000000003</v>
      </c>
      <c r="H2286" s="151">
        <v>41426</v>
      </c>
      <c r="I2286" s="87">
        <v>0</v>
      </c>
      <c r="J2286" s="87" t="s">
        <v>580</v>
      </c>
      <c r="K2286" s="87" t="s">
        <v>3672</v>
      </c>
      <c r="L2286" s="87" t="s">
        <v>4162</v>
      </c>
      <c r="M2286" s="56" t="s">
        <v>3711</v>
      </c>
      <c r="N2286" s="87" t="s">
        <v>36</v>
      </c>
      <c r="O2286" s="56" t="s">
        <v>5537</v>
      </c>
      <c r="P2286" s="87">
        <v>2013</v>
      </c>
      <c r="Q2286" s="87">
        <v>300144454.30014402</v>
      </c>
      <c r="R2286" s="87" t="s">
        <v>3680</v>
      </c>
    </row>
    <row r="2287" spans="1:18">
      <c r="A2287" s="87" t="s">
        <v>8428</v>
      </c>
      <c r="B2287" s="87" t="s">
        <v>8429</v>
      </c>
      <c r="C2287" s="87" t="s">
        <v>5740</v>
      </c>
      <c r="D2287" s="150">
        <v>10284</v>
      </c>
      <c r="E2287" s="150">
        <v>-7859.99</v>
      </c>
      <c r="F2287" s="150">
        <v>2424.0100000000002</v>
      </c>
      <c r="G2287" s="150">
        <v>-41.09</v>
      </c>
      <c r="H2287" s="151">
        <v>41426</v>
      </c>
      <c r="I2287" s="87">
        <v>0</v>
      </c>
      <c r="J2287" s="87" t="s">
        <v>435</v>
      </c>
      <c r="K2287" s="87" t="s">
        <v>3672</v>
      </c>
      <c r="L2287" s="87" t="s">
        <v>3754</v>
      </c>
      <c r="M2287" s="56" t="s">
        <v>3711</v>
      </c>
      <c r="N2287" s="87" t="s">
        <v>100</v>
      </c>
      <c r="O2287" s="56" t="s">
        <v>5537</v>
      </c>
      <c r="P2287" s="87">
        <v>2013</v>
      </c>
      <c r="Q2287" s="87">
        <v>300144454.30014402</v>
      </c>
      <c r="R2287" s="87" t="s">
        <v>3680</v>
      </c>
    </row>
    <row r="2288" spans="1:18">
      <c r="A2288" s="87" t="s">
        <v>8430</v>
      </c>
      <c r="B2288" s="87" t="s">
        <v>8429</v>
      </c>
      <c r="C2288" s="87" t="s">
        <v>5740</v>
      </c>
      <c r="D2288" s="150">
        <v>10284</v>
      </c>
      <c r="E2288" s="150">
        <v>-7960.23</v>
      </c>
      <c r="F2288" s="150">
        <v>2323.77</v>
      </c>
      <c r="G2288" s="150">
        <v>-40.06</v>
      </c>
      <c r="H2288" s="151">
        <v>41426</v>
      </c>
      <c r="I2288" s="87">
        <v>0</v>
      </c>
      <c r="J2288" s="87" t="s">
        <v>435</v>
      </c>
      <c r="K2288" s="87" t="s">
        <v>3672</v>
      </c>
      <c r="L2288" s="87" t="s">
        <v>3754</v>
      </c>
      <c r="M2288" s="56" t="s">
        <v>3711</v>
      </c>
      <c r="N2288" s="87" t="s">
        <v>100</v>
      </c>
      <c r="O2288" s="56" t="s">
        <v>5537</v>
      </c>
      <c r="P2288" s="87">
        <v>2013</v>
      </c>
      <c r="Q2288" s="87">
        <v>300144454.30014402</v>
      </c>
      <c r="R2288" s="87" t="s">
        <v>3680</v>
      </c>
    </row>
    <row r="2289" spans="1:18">
      <c r="A2289" s="87" t="s">
        <v>5287</v>
      </c>
      <c r="B2289" s="87" t="s">
        <v>5288</v>
      </c>
      <c r="C2289" s="87"/>
      <c r="D2289" s="150">
        <v>12240</v>
      </c>
      <c r="E2289" s="150">
        <v>-9494.57</v>
      </c>
      <c r="F2289" s="150">
        <v>2745.43</v>
      </c>
      <c r="G2289" s="150">
        <v>-47.33</v>
      </c>
      <c r="H2289" s="151">
        <v>41395</v>
      </c>
      <c r="I2289" s="87">
        <v>0</v>
      </c>
      <c r="J2289" s="87" t="s">
        <v>1504</v>
      </c>
      <c r="K2289" s="87" t="s">
        <v>3672</v>
      </c>
      <c r="L2289" s="87" t="s">
        <v>3885</v>
      </c>
      <c r="M2289" s="56" t="s">
        <v>5289</v>
      </c>
      <c r="N2289" s="87" t="s">
        <v>136</v>
      </c>
      <c r="O2289" s="56"/>
      <c r="P2289" s="87">
        <v>0</v>
      </c>
      <c r="Q2289" s="87"/>
      <c r="R2289" s="87" t="s">
        <v>3680</v>
      </c>
    </row>
    <row r="2290" spans="1:18">
      <c r="A2290" s="87" t="s">
        <v>5290</v>
      </c>
      <c r="B2290" s="87" t="s">
        <v>5291</v>
      </c>
      <c r="C2290" s="87" t="s">
        <v>5292</v>
      </c>
      <c r="D2290" s="150">
        <v>6447</v>
      </c>
      <c r="E2290" s="150">
        <v>-4999.09</v>
      </c>
      <c r="F2290" s="150">
        <v>1447.91</v>
      </c>
      <c r="G2290" s="150">
        <v>-24.96</v>
      </c>
      <c r="H2290" s="151">
        <v>41395</v>
      </c>
      <c r="I2290" s="87">
        <v>0</v>
      </c>
      <c r="J2290" s="87" t="s">
        <v>689</v>
      </c>
      <c r="K2290" s="87" t="s">
        <v>3672</v>
      </c>
      <c r="L2290" s="87" t="s">
        <v>3994</v>
      </c>
      <c r="M2290" s="56" t="s">
        <v>4752</v>
      </c>
      <c r="N2290" s="87" t="s">
        <v>28</v>
      </c>
      <c r="O2290" s="56" t="s">
        <v>5293</v>
      </c>
      <c r="P2290" s="87">
        <v>2012</v>
      </c>
      <c r="Q2290" s="87" t="s">
        <v>5294</v>
      </c>
      <c r="R2290" s="87" t="s">
        <v>3680</v>
      </c>
    </row>
    <row r="2291" spans="1:18">
      <c r="A2291" s="87" t="s">
        <v>5306</v>
      </c>
      <c r="B2291" s="87" t="s">
        <v>5307</v>
      </c>
      <c r="C2291" s="87" t="s">
        <v>5308</v>
      </c>
      <c r="D2291" s="150">
        <v>19716</v>
      </c>
      <c r="E2291" s="150">
        <v>-15256.84</v>
      </c>
      <c r="F2291" s="150">
        <v>4459.16</v>
      </c>
      <c r="G2291" s="150">
        <v>-76.88</v>
      </c>
      <c r="H2291" s="151">
        <v>41395</v>
      </c>
      <c r="I2291" s="87">
        <v>0</v>
      </c>
      <c r="J2291" s="87" t="s">
        <v>772</v>
      </c>
      <c r="K2291" s="87" t="s">
        <v>3672</v>
      </c>
      <c r="L2291" s="87" t="s">
        <v>3820</v>
      </c>
      <c r="M2291" s="56" t="s">
        <v>5289</v>
      </c>
      <c r="N2291" s="87" t="s">
        <v>130</v>
      </c>
      <c r="O2291" s="56" t="s">
        <v>5309</v>
      </c>
      <c r="P2291" s="87">
        <v>2013</v>
      </c>
      <c r="Q2291" s="87" t="s">
        <v>5310</v>
      </c>
      <c r="R2291" s="87" t="s">
        <v>3676</v>
      </c>
    </row>
    <row r="2292" spans="1:18">
      <c r="A2292" s="87" t="s">
        <v>981</v>
      </c>
      <c r="B2292" s="87" t="s">
        <v>982</v>
      </c>
      <c r="C2292" s="87" t="s">
        <v>5428</v>
      </c>
      <c r="D2292" s="150">
        <v>2376</v>
      </c>
      <c r="E2292" s="150">
        <v>-1863.57</v>
      </c>
      <c r="F2292" s="150">
        <v>512.42999999999995</v>
      </c>
      <c r="G2292" s="150">
        <v>-8.83</v>
      </c>
      <c r="H2292" s="151">
        <v>41395</v>
      </c>
      <c r="I2292" s="87">
        <v>0</v>
      </c>
      <c r="J2292" s="87" t="s">
        <v>390</v>
      </c>
      <c r="K2292" s="87" t="s">
        <v>3672</v>
      </c>
      <c r="L2292" s="87" t="s">
        <v>4264</v>
      </c>
      <c r="M2292" s="56" t="s">
        <v>4867</v>
      </c>
      <c r="N2292" s="87" t="s">
        <v>67</v>
      </c>
      <c r="O2292" s="56" t="s">
        <v>5429</v>
      </c>
      <c r="P2292" s="87">
        <v>2011</v>
      </c>
      <c r="Q2292" s="87" t="s">
        <v>5430</v>
      </c>
      <c r="R2292" s="87" t="s">
        <v>4621</v>
      </c>
    </row>
    <row r="2293" spans="1:18">
      <c r="A2293" s="87" t="s">
        <v>5431</v>
      </c>
      <c r="B2293" s="87" t="s">
        <v>985</v>
      </c>
      <c r="C2293" s="87" t="s">
        <v>5432</v>
      </c>
      <c r="D2293" s="150">
        <v>2316</v>
      </c>
      <c r="E2293" s="150">
        <v>-1812.85</v>
      </c>
      <c r="F2293" s="150">
        <v>503.15</v>
      </c>
      <c r="G2293" s="150">
        <v>-8.67</v>
      </c>
      <c r="H2293" s="151">
        <v>41395</v>
      </c>
      <c r="I2293" s="87">
        <v>0</v>
      </c>
      <c r="J2293" s="87" t="s">
        <v>1080</v>
      </c>
      <c r="K2293" s="87" t="s">
        <v>3672</v>
      </c>
      <c r="L2293" s="87" t="s">
        <v>4309</v>
      </c>
      <c r="M2293" s="56" t="s">
        <v>4867</v>
      </c>
      <c r="N2293" s="87" t="s">
        <v>151</v>
      </c>
      <c r="O2293" s="56" t="s">
        <v>5433</v>
      </c>
      <c r="P2293" s="87">
        <v>2012</v>
      </c>
      <c r="Q2293" s="87" t="s">
        <v>5434</v>
      </c>
      <c r="R2293" s="87" t="s">
        <v>3676</v>
      </c>
    </row>
    <row r="2294" spans="1:18">
      <c r="A2294" s="87" t="s">
        <v>5450</v>
      </c>
      <c r="B2294" s="87" t="s">
        <v>5442</v>
      </c>
      <c r="C2294" s="87" t="s">
        <v>5451</v>
      </c>
      <c r="D2294" s="150">
        <v>5220</v>
      </c>
      <c r="E2294" s="150">
        <v>-4051.01</v>
      </c>
      <c r="F2294" s="150">
        <v>1168.99</v>
      </c>
      <c r="G2294" s="150">
        <v>-20.149999999999999</v>
      </c>
      <c r="H2294" s="151">
        <v>41395</v>
      </c>
      <c r="I2294" s="87">
        <v>0</v>
      </c>
      <c r="J2294" s="87" t="s">
        <v>347</v>
      </c>
      <c r="K2294" s="87" t="s">
        <v>3672</v>
      </c>
      <c r="L2294" s="87" t="s">
        <v>4278</v>
      </c>
      <c r="M2294" s="56" t="s">
        <v>4831</v>
      </c>
      <c r="N2294" s="87" t="s">
        <v>51</v>
      </c>
      <c r="O2294" s="56" t="s">
        <v>5452</v>
      </c>
      <c r="P2294" s="87">
        <v>2012</v>
      </c>
      <c r="Q2294" s="87" t="s">
        <v>5453</v>
      </c>
      <c r="R2294" s="87" t="s">
        <v>4359</v>
      </c>
    </row>
    <row r="2295" spans="1:18">
      <c r="A2295" s="87" t="s">
        <v>5454</v>
      </c>
      <c r="B2295" s="87" t="s">
        <v>5442</v>
      </c>
      <c r="C2295" s="87" t="s">
        <v>5443</v>
      </c>
      <c r="D2295" s="150">
        <v>5220</v>
      </c>
      <c r="E2295" s="150">
        <v>-4051.01</v>
      </c>
      <c r="F2295" s="150">
        <v>1168.99</v>
      </c>
      <c r="G2295" s="150">
        <v>-20.149999999999999</v>
      </c>
      <c r="H2295" s="151">
        <v>41395</v>
      </c>
      <c r="I2295" s="87">
        <v>0</v>
      </c>
      <c r="J2295" s="87" t="s">
        <v>347</v>
      </c>
      <c r="K2295" s="87" t="s">
        <v>3672</v>
      </c>
      <c r="L2295" s="87" t="s">
        <v>4278</v>
      </c>
      <c r="M2295" s="56" t="s">
        <v>4831</v>
      </c>
      <c r="N2295" s="87" t="s">
        <v>51</v>
      </c>
      <c r="O2295" s="56" t="s">
        <v>5455</v>
      </c>
      <c r="P2295" s="87">
        <v>2012</v>
      </c>
      <c r="Q2295" s="87" t="s">
        <v>5456</v>
      </c>
      <c r="R2295" s="87" t="s">
        <v>4359</v>
      </c>
    </row>
    <row r="2296" spans="1:18">
      <c r="A2296" s="87" t="s">
        <v>2677</v>
      </c>
      <c r="B2296" s="87" t="s">
        <v>2678</v>
      </c>
      <c r="C2296" s="87" t="s">
        <v>5485</v>
      </c>
      <c r="D2296" s="150">
        <v>2564.4</v>
      </c>
      <c r="E2296" s="150">
        <v>-1993.55</v>
      </c>
      <c r="F2296" s="150">
        <v>570.85</v>
      </c>
      <c r="G2296" s="150">
        <v>-9.84</v>
      </c>
      <c r="H2296" s="151">
        <v>41395</v>
      </c>
      <c r="I2296" s="87">
        <v>0</v>
      </c>
      <c r="J2296" s="87" t="s">
        <v>1504</v>
      </c>
      <c r="K2296" s="87" t="s">
        <v>3672</v>
      </c>
      <c r="L2296" s="87" t="s">
        <v>3885</v>
      </c>
      <c r="M2296" s="56" t="s">
        <v>4752</v>
      </c>
      <c r="N2296" s="87" t="s">
        <v>136</v>
      </c>
      <c r="O2296" s="56" t="s">
        <v>5486</v>
      </c>
      <c r="P2296" s="87">
        <v>2013</v>
      </c>
      <c r="Q2296" s="87" t="s">
        <v>5487</v>
      </c>
      <c r="R2296" s="87" t="s">
        <v>3680</v>
      </c>
    </row>
    <row r="2297" spans="1:18">
      <c r="A2297" s="87" t="s">
        <v>345</v>
      </c>
      <c r="B2297" s="87" t="s">
        <v>346</v>
      </c>
      <c r="C2297" s="87" t="s">
        <v>5488</v>
      </c>
      <c r="D2297" s="150">
        <v>67088.7</v>
      </c>
      <c r="E2297" s="150">
        <v>-51906.36</v>
      </c>
      <c r="F2297" s="150">
        <v>15182.34</v>
      </c>
      <c r="G2297" s="150">
        <v>-261.76</v>
      </c>
      <c r="H2297" s="151">
        <v>41395</v>
      </c>
      <c r="I2297" s="87">
        <v>0</v>
      </c>
      <c r="J2297" s="87" t="s">
        <v>1198</v>
      </c>
      <c r="K2297" s="87" t="s">
        <v>3672</v>
      </c>
      <c r="L2297" s="87" t="s">
        <v>3966</v>
      </c>
      <c r="M2297" s="56" t="s">
        <v>3711</v>
      </c>
      <c r="N2297" s="87" t="s">
        <v>163</v>
      </c>
      <c r="O2297" s="56" t="s">
        <v>5489</v>
      </c>
      <c r="P2297" s="87">
        <v>2012</v>
      </c>
      <c r="Q2297" s="87" t="s">
        <v>5490</v>
      </c>
      <c r="R2297" s="87" t="s">
        <v>4373</v>
      </c>
    </row>
    <row r="2298" spans="1:18">
      <c r="A2298" s="87" t="s">
        <v>5493</v>
      </c>
      <c r="B2298" s="87" t="s">
        <v>5494</v>
      </c>
      <c r="C2298" s="87" t="s">
        <v>5495</v>
      </c>
      <c r="D2298" s="150">
        <v>13980</v>
      </c>
      <c r="E2298" s="150">
        <v>-10836.35</v>
      </c>
      <c r="F2298" s="150">
        <v>3143.65</v>
      </c>
      <c r="G2298" s="150">
        <v>-54.2</v>
      </c>
      <c r="H2298" s="151">
        <v>41395</v>
      </c>
      <c r="I2298" s="87">
        <v>0</v>
      </c>
      <c r="J2298" s="87" t="s">
        <v>1504</v>
      </c>
      <c r="K2298" s="87" t="s">
        <v>3672</v>
      </c>
      <c r="L2298" s="87" t="s">
        <v>3885</v>
      </c>
      <c r="M2298" s="56" t="s">
        <v>4867</v>
      </c>
      <c r="N2298" s="87" t="s">
        <v>136</v>
      </c>
      <c r="O2298" s="56" t="s">
        <v>5496</v>
      </c>
      <c r="P2298" s="87">
        <v>2012</v>
      </c>
      <c r="Q2298" s="87" t="s">
        <v>5497</v>
      </c>
      <c r="R2298" s="87" t="s">
        <v>4559</v>
      </c>
    </row>
    <row r="2299" spans="1:18">
      <c r="A2299" s="87" t="s">
        <v>5498</v>
      </c>
      <c r="B2299" s="87" t="s">
        <v>5499</v>
      </c>
      <c r="C2299" s="87" t="s">
        <v>5500</v>
      </c>
      <c r="D2299" s="150">
        <v>10766.71</v>
      </c>
      <c r="E2299" s="150">
        <v>-8341.0499999999993</v>
      </c>
      <c r="F2299" s="150">
        <v>2425.66</v>
      </c>
      <c r="G2299" s="150">
        <v>-41.82</v>
      </c>
      <c r="H2299" s="151">
        <v>41395</v>
      </c>
      <c r="I2299" s="87">
        <v>0</v>
      </c>
      <c r="J2299" s="87" t="s">
        <v>944</v>
      </c>
      <c r="K2299" s="87" t="s">
        <v>3672</v>
      </c>
      <c r="L2299" s="87" t="s">
        <v>3962</v>
      </c>
      <c r="M2299" s="56" t="s">
        <v>3711</v>
      </c>
      <c r="N2299" s="87" t="s">
        <v>27</v>
      </c>
      <c r="O2299" s="56" t="s">
        <v>4813</v>
      </c>
      <c r="P2299" s="87">
        <v>2013</v>
      </c>
      <c r="Q2299" s="87" t="s">
        <v>5501</v>
      </c>
      <c r="R2299" s="87" t="s">
        <v>3680</v>
      </c>
    </row>
    <row r="2300" spans="1:18">
      <c r="A2300" s="87" t="s">
        <v>5502</v>
      </c>
      <c r="B2300" s="87" t="s">
        <v>2534</v>
      </c>
      <c r="C2300" s="87" t="s">
        <v>5410</v>
      </c>
      <c r="D2300" s="150">
        <v>8664.08</v>
      </c>
      <c r="E2300" s="150">
        <v>-6719.63</v>
      </c>
      <c r="F2300" s="150">
        <v>1944.45</v>
      </c>
      <c r="G2300" s="150">
        <v>-33.520000000000003</v>
      </c>
      <c r="H2300" s="151">
        <v>41395</v>
      </c>
      <c r="I2300" s="87">
        <v>0</v>
      </c>
      <c r="J2300" s="87" t="s">
        <v>944</v>
      </c>
      <c r="K2300" s="87" t="s">
        <v>3672</v>
      </c>
      <c r="L2300" s="87" t="s">
        <v>3962</v>
      </c>
      <c r="M2300" s="56" t="s">
        <v>3711</v>
      </c>
      <c r="N2300" s="87" t="s">
        <v>27</v>
      </c>
      <c r="O2300" s="56" t="s">
        <v>4813</v>
      </c>
      <c r="P2300" s="87">
        <v>2013</v>
      </c>
      <c r="Q2300" s="87" t="s">
        <v>5503</v>
      </c>
      <c r="R2300" s="87" t="s">
        <v>3680</v>
      </c>
    </row>
    <row r="2301" spans="1:18">
      <c r="A2301" s="87" t="s">
        <v>5512</v>
      </c>
      <c r="B2301" s="87" t="s">
        <v>5513</v>
      </c>
      <c r="C2301" s="87" t="s">
        <v>5514</v>
      </c>
      <c r="D2301" s="150">
        <v>1830.96</v>
      </c>
      <c r="E2301" s="150">
        <v>-1431.05</v>
      </c>
      <c r="F2301" s="150">
        <v>399.91</v>
      </c>
      <c r="G2301" s="150">
        <v>-6.89</v>
      </c>
      <c r="H2301" s="151">
        <v>41395</v>
      </c>
      <c r="I2301" s="87">
        <v>0</v>
      </c>
      <c r="J2301" s="87" t="s">
        <v>604</v>
      </c>
      <c r="K2301" s="87" t="s">
        <v>3672</v>
      </c>
      <c r="L2301" s="87" t="s">
        <v>3954</v>
      </c>
      <c r="M2301" s="56" t="s">
        <v>5214</v>
      </c>
      <c r="N2301" s="87" t="s">
        <v>68</v>
      </c>
      <c r="O2301" s="56" t="s">
        <v>5515</v>
      </c>
      <c r="P2301" s="87">
        <v>2012</v>
      </c>
      <c r="Q2301" s="87" t="s">
        <v>5516</v>
      </c>
      <c r="R2301" s="87" t="s">
        <v>3676</v>
      </c>
    </row>
    <row r="2302" spans="1:18">
      <c r="A2302" s="87" t="s">
        <v>5517</v>
      </c>
      <c r="B2302" s="87" t="s">
        <v>5518</v>
      </c>
      <c r="C2302" s="87" t="s">
        <v>5519</v>
      </c>
      <c r="D2302" s="150">
        <v>6253.2</v>
      </c>
      <c r="E2302" s="150">
        <v>-4841.3500000000004</v>
      </c>
      <c r="F2302" s="150">
        <v>1411.85</v>
      </c>
      <c r="G2302" s="150">
        <v>-24.34</v>
      </c>
      <c r="H2302" s="151">
        <v>41395</v>
      </c>
      <c r="I2302" s="87">
        <v>0</v>
      </c>
      <c r="J2302" s="87" t="s">
        <v>1504</v>
      </c>
      <c r="K2302" s="87" t="s">
        <v>3672</v>
      </c>
      <c r="L2302" s="87" t="s">
        <v>3885</v>
      </c>
      <c r="M2302" s="56" t="s">
        <v>5127</v>
      </c>
      <c r="N2302" s="87" t="s">
        <v>136</v>
      </c>
      <c r="O2302" s="56" t="s">
        <v>5520</v>
      </c>
      <c r="P2302" s="87">
        <v>2013</v>
      </c>
      <c r="Q2302" s="87" t="s">
        <v>5521</v>
      </c>
      <c r="R2302" s="87" t="s">
        <v>3676</v>
      </c>
    </row>
    <row r="2303" spans="1:18">
      <c r="A2303" s="87" t="s">
        <v>7944</v>
      </c>
      <c r="B2303" s="87" t="s">
        <v>5307</v>
      </c>
      <c r="C2303" s="87" t="s">
        <v>5308</v>
      </c>
      <c r="D2303" s="150">
        <v>19716</v>
      </c>
      <c r="E2303" s="150">
        <v>-15256.84</v>
      </c>
      <c r="F2303" s="150">
        <v>4459.16</v>
      </c>
      <c r="G2303" s="150">
        <v>-76.88</v>
      </c>
      <c r="H2303" s="151">
        <v>41395</v>
      </c>
      <c r="I2303" s="87">
        <v>0</v>
      </c>
      <c r="J2303" s="87" t="s">
        <v>1504</v>
      </c>
      <c r="K2303" s="87" t="s">
        <v>3672</v>
      </c>
      <c r="L2303" s="87" t="s">
        <v>3885</v>
      </c>
      <c r="M2303" s="56" t="s">
        <v>5289</v>
      </c>
      <c r="N2303" s="87" t="s">
        <v>136</v>
      </c>
      <c r="O2303" s="56" t="s">
        <v>5520</v>
      </c>
      <c r="P2303" s="87">
        <v>2012</v>
      </c>
      <c r="Q2303" s="87" t="s">
        <v>7945</v>
      </c>
      <c r="R2303" s="87" t="s">
        <v>3676</v>
      </c>
    </row>
    <row r="2304" spans="1:18">
      <c r="A2304" s="87" t="s">
        <v>8235</v>
      </c>
      <c r="B2304" s="87" t="s">
        <v>8236</v>
      </c>
      <c r="C2304" s="87" t="s">
        <v>8237</v>
      </c>
      <c r="D2304" s="150">
        <v>5400</v>
      </c>
      <c r="E2304" s="150">
        <v>-4203.03</v>
      </c>
      <c r="F2304" s="150">
        <v>1196.97</v>
      </c>
      <c r="G2304" s="150">
        <v>-20.64</v>
      </c>
      <c r="H2304" s="151">
        <v>41395</v>
      </c>
      <c r="I2304" s="87">
        <v>0</v>
      </c>
      <c r="J2304" s="87" t="s">
        <v>8238</v>
      </c>
      <c r="K2304" s="87" t="s">
        <v>3672</v>
      </c>
      <c r="L2304" s="87" t="s">
        <v>8239</v>
      </c>
      <c r="M2304" s="56" t="s">
        <v>4782</v>
      </c>
      <c r="N2304" s="87" t="s">
        <v>90</v>
      </c>
      <c r="O2304" s="56" t="s">
        <v>8240</v>
      </c>
      <c r="P2304" s="87">
        <v>2012</v>
      </c>
      <c r="Q2304" s="87" t="s">
        <v>8241</v>
      </c>
      <c r="R2304" s="87" t="s">
        <v>4851</v>
      </c>
    </row>
    <row r="2305" spans="1:18">
      <c r="A2305" s="87" t="s">
        <v>457</v>
      </c>
      <c r="B2305" s="87" t="s">
        <v>458</v>
      </c>
      <c r="C2305" s="87" t="s">
        <v>8387</v>
      </c>
      <c r="D2305" s="150">
        <v>43197.36</v>
      </c>
      <c r="E2305" s="150">
        <v>-32331.99</v>
      </c>
      <c r="F2305" s="150">
        <v>10865.37</v>
      </c>
      <c r="G2305" s="150">
        <v>-187.33</v>
      </c>
      <c r="H2305" s="151">
        <v>41395</v>
      </c>
      <c r="I2305" s="87">
        <v>0</v>
      </c>
      <c r="J2305" s="87" t="s">
        <v>315</v>
      </c>
      <c r="K2305" s="87" t="s">
        <v>3672</v>
      </c>
      <c r="L2305" s="87" t="s">
        <v>7984</v>
      </c>
      <c r="M2305" s="56" t="s">
        <v>5214</v>
      </c>
      <c r="N2305" s="87" t="s">
        <v>29</v>
      </c>
      <c r="O2305" s="56" t="s">
        <v>8388</v>
      </c>
      <c r="P2305" s="87">
        <v>2012</v>
      </c>
      <c r="Q2305" s="87" t="s">
        <v>8389</v>
      </c>
      <c r="R2305" s="87" t="s">
        <v>3676</v>
      </c>
    </row>
    <row r="2306" spans="1:18">
      <c r="A2306" s="87" t="s">
        <v>8398</v>
      </c>
      <c r="B2306" s="87" t="s">
        <v>8399</v>
      </c>
      <c r="C2306" s="87"/>
      <c r="D2306" s="150">
        <v>1722</v>
      </c>
      <c r="E2306" s="150">
        <v>-1334.27</v>
      </c>
      <c r="F2306" s="150">
        <v>387.73</v>
      </c>
      <c r="G2306" s="150">
        <v>-6.68</v>
      </c>
      <c r="H2306" s="151">
        <v>41395</v>
      </c>
      <c r="I2306" s="87">
        <v>0</v>
      </c>
      <c r="J2306" s="87" t="s">
        <v>354</v>
      </c>
      <c r="K2306" s="87" t="s">
        <v>3672</v>
      </c>
      <c r="L2306" s="87" t="s">
        <v>3792</v>
      </c>
      <c r="M2306" s="56" t="s">
        <v>5025</v>
      </c>
      <c r="N2306" s="87" t="s">
        <v>96</v>
      </c>
      <c r="O2306" s="56"/>
      <c r="P2306" s="87">
        <v>0</v>
      </c>
      <c r="Q2306" s="87"/>
      <c r="R2306" s="87" t="s">
        <v>4359</v>
      </c>
    </row>
    <row r="2307" spans="1:18">
      <c r="A2307" s="87" t="s">
        <v>8411</v>
      </c>
      <c r="B2307" s="87" t="s">
        <v>8412</v>
      </c>
      <c r="C2307" s="87" t="s">
        <v>8413</v>
      </c>
      <c r="D2307" s="150">
        <v>62130</v>
      </c>
      <c r="E2307" s="150">
        <v>-48092.55</v>
      </c>
      <c r="F2307" s="150">
        <v>14037.45</v>
      </c>
      <c r="G2307" s="150">
        <v>-242.02</v>
      </c>
      <c r="H2307" s="151">
        <v>41395</v>
      </c>
      <c r="I2307" s="87">
        <v>0</v>
      </c>
      <c r="J2307" s="87" t="s">
        <v>698</v>
      </c>
      <c r="K2307" s="87" t="s">
        <v>3672</v>
      </c>
      <c r="L2307" s="87" t="s">
        <v>3761</v>
      </c>
      <c r="M2307" s="56" t="s">
        <v>5289</v>
      </c>
      <c r="N2307" s="87" t="s">
        <v>56</v>
      </c>
      <c r="O2307" s="56" t="s">
        <v>5520</v>
      </c>
      <c r="P2307" s="87">
        <v>2012</v>
      </c>
      <c r="Q2307" s="87" t="s">
        <v>8414</v>
      </c>
      <c r="R2307" s="87" t="s">
        <v>4559</v>
      </c>
    </row>
    <row r="2308" spans="1:18">
      <c r="A2308" s="87" t="s">
        <v>8415</v>
      </c>
      <c r="B2308" s="87" t="s">
        <v>8412</v>
      </c>
      <c r="C2308" s="87"/>
      <c r="D2308" s="150">
        <v>62130</v>
      </c>
      <c r="E2308" s="150">
        <v>-48092.55</v>
      </c>
      <c r="F2308" s="150">
        <v>14037.45</v>
      </c>
      <c r="G2308" s="150">
        <v>-242.02</v>
      </c>
      <c r="H2308" s="151">
        <v>41395</v>
      </c>
      <c r="I2308" s="87">
        <v>0</v>
      </c>
      <c r="J2308" s="87" t="s">
        <v>698</v>
      </c>
      <c r="K2308" s="87" t="s">
        <v>3672</v>
      </c>
      <c r="L2308" s="87" t="s">
        <v>3761</v>
      </c>
      <c r="M2308" s="56" t="s">
        <v>5289</v>
      </c>
      <c r="N2308" s="87" t="s">
        <v>56</v>
      </c>
      <c r="O2308" s="56"/>
      <c r="P2308" s="87">
        <v>0</v>
      </c>
      <c r="Q2308" s="87"/>
      <c r="R2308" s="87" t="s">
        <v>4559</v>
      </c>
    </row>
    <row r="2309" spans="1:18">
      <c r="A2309" s="87" t="s">
        <v>8416</v>
      </c>
      <c r="B2309" s="87" t="s">
        <v>8412</v>
      </c>
      <c r="C2309" s="87" t="s">
        <v>8413</v>
      </c>
      <c r="D2309" s="150">
        <v>62130</v>
      </c>
      <c r="E2309" s="150">
        <v>-48092.55</v>
      </c>
      <c r="F2309" s="150">
        <v>14037.45</v>
      </c>
      <c r="G2309" s="150">
        <v>-242.02</v>
      </c>
      <c r="H2309" s="151">
        <v>41395</v>
      </c>
      <c r="I2309" s="87">
        <v>0</v>
      </c>
      <c r="J2309" s="87" t="s">
        <v>698</v>
      </c>
      <c r="K2309" s="87" t="s">
        <v>3672</v>
      </c>
      <c r="L2309" s="87" t="s">
        <v>3761</v>
      </c>
      <c r="M2309" s="56" t="s">
        <v>5289</v>
      </c>
      <c r="N2309" s="87" t="s">
        <v>56</v>
      </c>
      <c r="O2309" s="56" t="s">
        <v>6756</v>
      </c>
      <c r="P2309" s="87">
        <v>2012</v>
      </c>
      <c r="Q2309" s="87" t="s">
        <v>8414</v>
      </c>
      <c r="R2309" s="87" t="s">
        <v>4559</v>
      </c>
    </row>
    <row r="2310" spans="1:18">
      <c r="A2310" s="87" t="s">
        <v>5328</v>
      </c>
      <c r="B2310" s="87" t="s">
        <v>5329</v>
      </c>
      <c r="C2310" s="87" t="s">
        <v>5330</v>
      </c>
      <c r="D2310" s="150">
        <v>2376</v>
      </c>
      <c r="E2310" s="150">
        <v>-1886.76</v>
      </c>
      <c r="F2310" s="150">
        <v>489.24</v>
      </c>
      <c r="G2310" s="150">
        <v>-8.58</v>
      </c>
      <c r="H2310" s="151">
        <v>41365</v>
      </c>
      <c r="I2310" s="87">
        <v>0</v>
      </c>
      <c r="J2310" s="87" t="s">
        <v>328</v>
      </c>
      <c r="K2310" s="87" t="s">
        <v>3672</v>
      </c>
      <c r="L2310" s="87" t="s">
        <v>3945</v>
      </c>
      <c r="M2310" s="56" t="s">
        <v>5025</v>
      </c>
      <c r="N2310" s="87" t="s">
        <v>35</v>
      </c>
      <c r="O2310" s="56" t="s">
        <v>5331</v>
      </c>
      <c r="P2310" s="87">
        <v>2012</v>
      </c>
      <c r="Q2310" s="87"/>
      <c r="R2310" s="87" t="s">
        <v>4359</v>
      </c>
    </row>
    <row r="2311" spans="1:18">
      <c r="A2311" s="87" t="s">
        <v>5332</v>
      </c>
      <c r="B2311" s="87" t="s">
        <v>5329</v>
      </c>
      <c r="C2311" s="87" t="s">
        <v>5330</v>
      </c>
      <c r="D2311" s="150">
        <v>2376</v>
      </c>
      <c r="E2311" s="150">
        <v>-1886.76</v>
      </c>
      <c r="F2311" s="150">
        <v>489.24</v>
      </c>
      <c r="G2311" s="150">
        <v>-8.58</v>
      </c>
      <c r="H2311" s="151">
        <v>41365</v>
      </c>
      <c r="I2311" s="87">
        <v>0</v>
      </c>
      <c r="J2311" s="87" t="s">
        <v>328</v>
      </c>
      <c r="K2311" s="87" t="s">
        <v>3672</v>
      </c>
      <c r="L2311" s="87" t="s">
        <v>3945</v>
      </c>
      <c r="M2311" s="56" t="s">
        <v>5025</v>
      </c>
      <c r="N2311" s="87" t="s">
        <v>35</v>
      </c>
      <c r="O2311" s="56" t="s">
        <v>5331</v>
      </c>
      <c r="P2311" s="87">
        <v>2012</v>
      </c>
      <c r="Q2311" s="87" t="s">
        <v>5333</v>
      </c>
      <c r="R2311" s="87" t="s">
        <v>4359</v>
      </c>
    </row>
    <row r="2312" spans="1:18">
      <c r="A2312" s="87" t="s">
        <v>5334</v>
      </c>
      <c r="B2312" s="87" t="s">
        <v>5329</v>
      </c>
      <c r="C2312" s="87" t="s">
        <v>5330</v>
      </c>
      <c r="D2312" s="150">
        <v>2376</v>
      </c>
      <c r="E2312" s="150">
        <v>-1886.76</v>
      </c>
      <c r="F2312" s="150">
        <v>489.24</v>
      </c>
      <c r="G2312" s="150">
        <v>-8.58</v>
      </c>
      <c r="H2312" s="151">
        <v>41365</v>
      </c>
      <c r="I2312" s="87">
        <v>0</v>
      </c>
      <c r="J2312" s="87" t="s">
        <v>328</v>
      </c>
      <c r="K2312" s="87" t="s">
        <v>3672</v>
      </c>
      <c r="L2312" s="87" t="s">
        <v>3945</v>
      </c>
      <c r="M2312" s="56" t="s">
        <v>5025</v>
      </c>
      <c r="N2312" s="87" t="s">
        <v>35</v>
      </c>
      <c r="O2312" s="56" t="s">
        <v>5331</v>
      </c>
      <c r="P2312" s="87">
        <v>2012</v>
      </c>
      <c r="Q2312" s="87" t="s">
        <v>5333</v>
      </c>
      <c r="R2312" s="87" t="s">
        <v>4359</v>
      </c>
    </row>
    <row r="2313" spans="1:18">
      <c r="A2313" s="87" t="s">
        <v>5375</v>
      </c>
      <c r="B2313" s="87" t="s">
        <v>5376</v>
      </c>
      <c r="C2313" s="87" t="s">
        <v>5367</v>
      </c>
      <c r="D2313" s="150">
        <v>8636.2000000000007</v>
      </c>
      <c r="E2313" s="150">
        <v>-6765.75</v>
      </c>
      <c r="F2313" s="150">
        <v>1870.45</v>
      </c>
      <c r="G2313" s="150">
        <v>-32.82</v>
      </c>
      <c r="H2313" s="151">
        <v>41365</v>
      </c>
      <c r="I2313" s="87">
        <v>0</v>
      </c>
      <c r="J2313" s="87" t="s">
        <v>1198</v>
      </c>
      <c r="K2313" s="87" t="s">
        <v>3672</v>
      </c>
      <c r="L2313" s="87" t="s">
        <v>3966</v>
      </c>
      <c r="M2313" s="56" t="s">
        <v>3711</v>
      </c>
      <c r="N2313" s="87" t="s">
        <v>163</v>
      </c>
      <c r="O2313" s="56" t="s">
        <v>5377</v>
      </c>
      <c r="P2313" s="87">
        <v>2012</v>
      </c>
      <c r="Q2313" s="87" t="s">
        <v>5378</v>
      </c>
      <c r="R2313" s="87" t="s">
        <v>3676</v>
      </c>
    </row>
    <row r="2314" spans="1:18">
      <c r="A2314" s="87" t="s">
        <v>5382</v>
      </c>
      <c r="B2314" s="87" t="s">
        <v>5383</v>
      </c>
      <c r="C2314" s="87" t="s">
        <v>5384</v>
      </c>
      <c r="D2314" s="150">
        <v>3294</v>
      </c>
      <c r="E2314" s="150">
        <v>-2586.41</v>
      </c>
      <c r="F2314" s="150">
        <v>707.59</v>
      </c>
      <c r="G2314" s="150">
        <v>-12.41</v>
      </c>
      <c r="H2314" s="151">
        <v>41365</v>
      </c>
      <c r="I2314" s="87">
        <v>0</v>
      </c>
      <c r="J2314" s="87" t="s">
        <v>1879</v>
      </c>
      <c r="K2314" s="87" t="s">
        <v>3672</v>
      </c>
      <c r="L2314" s="87" t="s">
        <v>3686</v>
      </c>
      <c r="M2314" s="56" t="s">
        <v>4681</v>
      </c>
      <c r="N2314" s="87" t="s">
        <v>101</v>
      </c>
      <c r="O2314" s="56" t="s">
        <v>5385</v>
      </c>
      <c r="P2314" s="87">
        <v>2012</v>
      </c>
      <c r="Q2314" s="87" t="s">
        <v>5386</v>
      </c>
      <c r="R2314" s="87" t="s">
        <v>3680</v>
      </c>
    </row>
    <row r="2315" spans="1:18">
      <c r="A2315" s="87" t="s">
        <v>2560</v>
      </c>
      <c r="B2315" s="87" t="s">
        <v>2561</v>
      </c>
      <c r="C2315" s="87" t="s">
        <v>5413</v>
      </c>
      <c r="D2315" s="150">
        <v>23091.16</v>
      </c>
      <c r="E2315" s="150">
        <v>-18093.689999999999</v>
      </c>
      <c r="F2315" s="150">
        <v>4997.47</v>
      </c>
      <c r="G2315" s="150">
        <v>-87.68</v>
      </c>
      <c r="H2315" s="151">
        <v>41365</v>
      </c>
      <c r="I2315" s="87">
        <v>0</v>
      </c>
      <c r="J2315" s="87" t="s">
        <v>944</v>
      </c>
      <c r="K2315" s="87" t="s">
        <v>3672</v>
      </c>
      <c r="L2315" s="87" t="s">
        <v>3962</v>
      </c>
      <c r="M2315" s="56" t="s">
        <v>3711</v>
      </c>
      <c r="N2315" s="87" t="s">
        <v>27</v>
      </c>
      <c r="O2315" s="56" t="s">
        <v>5414</v>
      </c>
      <c r="P2315" s="87">
        <v>2012</v>
      </c>
      <c r="Q2315" s="87" t="s">
        <v>5415</v>
      </c>
      <c r="R2315" s="87" t="s">
        <v>3680</v>
      </c>
    </row>
    <row r="2316" spans="1:18">
      <c r="A2316" s="87" t="s">
        <v>5416</v>
      </c>
      <c r="B2316" s="87" t="s">
        <v>5417</v>
      </c>
      <c r="C2316" s="87" t="s">
        <v>5418</v>
      </c>
      <c r="D2316" s="150">
        <v>8636.2000000000007</v>
      </c>
      <c r="E2316" s="150">
        <v>-6765.75</v>
      </c>
      <c r="F2316" s="150">
        <v>1870.45</v>
      </c>
      <c r="G2316" s="150">
        <v>-32.82</v>
      </c>
      <c r="H2316" s="151">
        <v>41365</v>
      </c>
      <c r="I2316" s="87">
        <v>0</v>
      </c>
      <c r="J2316" s="87" t="s">
        <v>1504</v>
      </c>
      <c r="K2316" s="87" t="s">
        <v>3672</v>
      </c>
      <c r="L2316" s="87" t="s">
        <v>3885</v>
      </c>
      <c r="M2316" s="56" t="s">
        <v>5214</v>
      </c>
      <c r="N2316" s="87" t="s">
        <v>136</v>
      </c>
      <c r="O2316" s="56" t="s">
        <v>5419</v>
      </c>
      <c r="P2316" s="87">
        <v>2012</v>
      </c>
      <c r="Q2316" s="87" t="s">
        <v>5420</v>
      </c>
      <c r="R2316" s="87" t="s">
        <v>3676</v>
      </c>
    </row>
    <row r="2317" spans="1:18">
      <c r="A2317" s="87" t="s">
        <v>5435</v>
      </c>
      <c r="B2317" s="87" t="s">
        <v>5436</v>
      </c>
      <c r="C2317" s="87"/>
      <c r="D2317" s="150">
        <v>4680</v>
      </c>
      <c r="E2317" s="150">
        <v>-3691.34</v>
      </c>
      <c r="F2317" s="150">
        <v>988.66</v>
      </c>
      <c r="G2317" s="150">
        <v>-17.34</v>
      </c>
      <c r="H2317" s="151">
        <v>41365</v>
      </c>
      <c r="I2317" s="87">
        <v>0</v>
      </c>
      <c r="J2317" s="87" t="s">
        <v>328</v>
      </c>
      <c r="K2317" s="87" t="s">
        <v>3672</v>
      </c>
      <c r="L2317" s="87" t="s">
        <v>4511</v>
      </c>
      <c r="M2317" s="56" t="s">
        <v>4867</v>
      </c>
      <c r="N2317" s="87" t="s">
        <v>35</v>
      </c>
      <c r="O2317" s="56"/>
      <c r="P2317" s="87">
        <v>0</v>
      </c>
      <c r="Q2317" s="87"/>
      <c r="R2317" s="87" t="s">
        <v>3676</v>
      </c>
    </row>
    <row r="2318" spans="1:18">
      <c r="A2318" s="87" t="s">
        <v>5437</v>
      </c>
      <c r="B2318" s="87" t="s">
        <v>5436</v>
      </c>
      <c r="C2318" s="87" t="s">
        <v>5438</v>
      </c>
      <c r="D2318" s="150">
        <v>4680</v>
      </c>
      <c r="E2318" s="150">
        <v>-3823.79</v>
      </c>
      <c r="F2318" s="150">
        <v>856.21</v>
      </c>
      <c r="G2318" s="150">
        <v>-15.86</v>
      </c>
      <c r="H2318" s="151">
        <v>41365</v>
      </c>
      <c r="I2318" s="87">
        <v>0</v>
      </c>
      <c r="J2318" s="87" t="s">
        <v>328</v>
      </c>
      <c r="K2318" s="87" t="s">
        <v>3672</v>
      </c>
      <c r="L2318" s="87" t="s">
        <v>4511</v>
      </c>
      <c r="M2318" s="56" t="s">
        <v>5025</v>
      </c>
      <c r="N2318" s="87" t="s">
        <v>35</v>
      </c>
      <c r="O2318" s="56" t="s">
        <v>5439</v>
      </c>
      <c r="P2318" s="87">
        <v>2013</v>
      </c>
      <c r="Q2318" s="87" t="s">
        <v>5440</v>
      </c>
      <c r="R2318" s="87" t="s">
        <v>4359</v>
      </c>
    </row>
    <row r="2319" spans="1:18">
      <c r="A2319" s="87" t="s">
        <v>5441</v>
      </c>
      <c r="B2319" s="87" t="s">
        <v>5442</v>
      </c>
      <c r="C2319" s="87" t="s">
        <v>5443</v>
      </c>
      <c r="D2319" s="150">
        <v>5460</v>
      </c>
      <c r="E2319" s="150">
        <v>-4280.96</v>
      </c>
      <c r="F2319" s="150">
        <v>1179.04</v>
      </c>
      <c r="G2319" s="150">
        <v>-20.69</v>
      </c>
      <c r="H2319" s="151">
        <v>41365</v>
      </c>
      <c r="I2319" s="87">
        <v>0</v>
      </c>
      <c r="J2319" s="87" t="s">
        <v>591</v>
      </c>
      <c r="K2319" s="87" t="s">
        <v>3672</v>
      </c>
      <c r="L2319" s="87" t="s">
        <v>3766</v>
      </c>
      <c r="M2319" s="56" t="s">
        <v>5025</v>
      </c>
      <c r="N2319" s="87" t="s">
        <v>32</v>
      </c>
      <c r="O2319" s="56" t="s">
        <v>5444</v>
      </c>
      <c r="P2319" s="87">
        <v>2013</v>
      </c>
      <c r="Q2319" s="87" t="s">
        <v>5445</v>
      </c>
      <c r="R2319" s="87" t="s">
        <v>4359</v>
      </c>
    </row>
    <row r="2320" spans="1:18">
      <c r="A2320" s="87" t="s">
        <v>5446</v>
      </c>
      <c r="B2320" s="87" t="s">
        <v>5442</v>
      </c>
      <c r="C2320" s="87" t="s">
        <v>5447</v>
      </c>
      <c r="D2320" s="150">
        <v>5460</v>
      </c>
      <c r="E2320" s="150">
        <v>-4280.96</v>
      </c>
      <c r="F2320" s="150">
        <v>1179.04</v>
      </c>
      <c r="G2320" s="150">
        <v>-20.69</v>
      </c>
      <c r="H2320" s="151">
        <v>41365</v>
      </c>
      <c r="I2320" s="87">
        <v>0</v>
      </c>
      <c r="J2320" s="87" t="s">
        <v>591</v>
      </c>
      <c r="K2320" s="87" t="s">
        <v>3672</v>
      </c>
      <c r="L2320" s="87" t="s">
        <v>3766</v>
      </c>
      <c r="M2320" s="56" t="s">
        <v>5025</v>
      </c>
      <c r="N2320" s="87" t="s">
        <v>32</v>
      </c>
      <c r="O2320" s="56" t="s">
        <v>5448</v>
      </c>
      <c r="P2320" s="87">
        <v>2013</v>
      </c>
      <c r="Q2320" s="87" t="s">
        <v>5449</v>
      </c>
      <c r="R2320" s="87" t="s">
        <v>4359</v>
      </c>
    </row>
    <row r="2321" spans="1:18">
      <c r="A2321" s="87" t="s">
        <v>5463</v>
      </c>
      <c r="B2321" s="87" t="s">
        <v>5329</v>
      </c>
      <c r="C2321" s="87" t="s">
        <v>5330</v>
      </c>
      <c r="D2321" s="150">
        <v>2376</v>
      </c>
      <c r="E2321" s="150">
        <v>-1886.76</v>
      </c>
      <c r="F2321" s="150">
        <v>489.24</v>
      </c>
      <c r="G2321" s="150">
        <v>-8.58</v>
      </c>
      <c r="H2321" s="151">
        <v>41365</v>
      </c>
      <c r="I2321" s="87">
        <v>0</v>
      </c>
      <c r="J2321" s="87" t="s">
        <v>328</v>
      </c>
      <c r="K2321" s="87" t="s">
        <v>3672</v>
      </c>
      <c r="L2321" s="87" t="s">
        <v>3945</v>
      </c>
      <c r="M2321" s="56" t="s">
        <v>5025</v>
      </c>
      <c r="N2321" s="87" t="s">
        <v>35</v>
      </c>
      <c r="O2321" s="56" t="s">
        <v>5452</v>
      </c>
      <c r="P2321" s="87">
        <v>2012</v>
      </c>
      <c r="Q2321" s="87" t="s">
        <v>5464</v>
      </c>
      <c r="R2321" s="87" t="s">
        <v>4359</v>
      </c>
    </row>
    <row r="2322" spans="1:18">
      <c r="A2322" s="87" t="s">
        <v>5465</v>
      </c>
      <c r="B2322" s="87" t="s">
        <v>5329</v>
      </c>
      <c r="C2322" s="87" t="s">
        <v>5330</v>
      </c>
      <c r="D2322" s="150">
        <v>2376</v>
      </c>
      <c r="E2322" s="150">
        <v>-1886.76</v>
      </c>
      <c r="F2322" s="150">
        <v>489.24</v>
      </c>
      <c r="G2322" s="150">
        <v>-8.58</v>
      </c>
      <c r="H2322" s="151">
        <v>41365</v>
      </c>
      <c r="I2322" s="87">
        <v>0</v>
      </c>
      <c r="J2322" s="87" t="s">
        <v>328</v>
      </c>
      <c r="K2322" s="87" t="s">
        <v>3672</v>
      </c>
      <c r="L2322" s="87" t="s">
        <v>3945</v>
      </c>
      <c r="M2322" s="56" t="s">
        <v>5025</v>
      </c>
      <c r="N2322" s="87" t="s">
        <v>35</v>
      </c>
      <c r="O2322" s="56" t="s">
        <v>5466</v>
      </c>
      <c r="P2322" s="87">
        <v>2012</v>
      </c>
      <c r="Q2322" s="87" t="s">
        <v>5333</v>
      </c>
      <c r="R2322" s="87" t="s">
        <v>4359</v>
      </c>
    </row>
    <row r="2323" spans="1:18">
      <c r="A2323" s="87" t="s">
        <v>1948</v>
      </c>
      <c r="B2323" s="87" t="s">
        <v>1949</v>
      </c>
      <c r="C2323" s="87" t="s">
        <v>5467</v>
      </c>
      <c r="D2323" s="150">
        <v>3962.4</v>
      </c>
      <c r="E2323" s="150">
        <v>-3128.57</v>
      </c>
      <c r="F2323" s="150">
        <v>833.83</v>
      </c>
      <c r="G2323" s="150">
        <v>-14.63</v>
      </c>
      <c r="H2323" s="151">
        <v>41365</v>
      </c>
      <c r="I2323" s="87">
        <v>0</v>
      </c>
      <c r="J2323" s="87" t="s">
        <v>1532</v>
      </c>
      <c r="K2323" s="87" t="s">
        <v>3672</v>
      </c>
      <c r="L2323" s="87" t="s">
        <v>4396</v>
      </c>
      <c r="M2323" s="56" t="s">
        <v>5025</v>
      </c>
      <c r="N2323" s="87" t="s">
        <v>83</v>
      </c>
      <c r="O2323" s="56" t="s">
        <v>5468</v>
      </c>
      <c r="P2323" s="87">
        <v>2013</v>
      </c>
      <c r="Q2323" s="87" t="s">
        <v>5469</v>
      </c>
      <c r="R2323" s="87" t="s">
        <v>4359</v>
      </c>
    </row>
    <row r="2324" spans="1:18">
      <c r="A2324" s="87" t="s">
        <v>5470</v>
      </c>
      <c r="B2324" s="87" t="s">
        <v>5471</v>
      </c>
      <c r="C2324" s="87" t="s">
        <v>5472</v>
      </c>
      <c r="D2324" s="150">
        <v>9584.5</v>
      </c>
      <c r="E2324" s="150">
        <v>-7529.94</v>
      </c>
      <c r="F2324" s="150">
        <v>2054.56</v>
      </c>
      <c r="G2324" s="150">
        <v>-36.049999999999997</v>
      </c>
      <c r="H2324" s="151">
        <v>41365</v>
      </c>
      <c r="I2324" s="87">
        <v>0</v>
      </c>
      <c r="J2324" s="87" t="s">
        <v>619</v>
      </c>
      <c r="K2324" s="87" t="s">
        <v>3672</v>
      </c>
      <c r="L2324" s="87" t="s">
        <v>3850</v>
      </c>
      <c r="M2324" s="56" t="s">
        <v>3711</v>
      </c>
      <c r="N2324" s="87" t="s">
        <v>127</v>
      </c>
      <c r="O2324" s="56" t="s">
        <v>5277</v>
      </c>
      <c r="P2324" s="87">
        <v>2013</v>
      </c>
      <c r="Q2324" s="87" t="s">
        <v>5473</v>
      </c>
      <c r="R2324" s="87" t="s">
        <v>3680</v>
      </c>
    </row>
    <row r="2325" spans="1:18">
      <c r="A2325" s="87" t="s">
        <v>8364</v>
      </c>
      <c r="B2325" s="87" t="s">
        <v>8365</v>
      </c>
      <c r="C2325" s="87" t="s">
        <v>8366</v>
      </c>
      <c r="D2325" s="150">
        <v>16024.8</v>
      </c>
      <c r="E2325" s="150">
        <v>-12562.81</v>
      </c>
      <c r="F2325" s="150">
        <v>3461.99</v>
      </c>
      <c r="G2325" s="150">
        <v>-60.74</v>
      </c>
      <c r="H2325" s="151">
        <v>41365</v>
      </c>
      <c r="I2325" s="87">
        <v>0</v>
      </c>
      <c r="J2325" s="87" t="s">
        <v>3697</v>
      </c>
      <c r="K2325" s="87" t="s">
        <v>3672</v>
      </c>
      <c r="L2325" s="87" t="s">
        <v>3699</v>
      </c>
      <c r="M2325" s="56" t="s">
        <v>4752</v>
      </c>
      <c r="N2325" s="87" t="s">
        <v>26</v>
      </c>
      <c r="O2325" s="56" t="s">
        <v>8367</v>
      </c>
      <c r="P2325" s="87">
        <v>2012</v>
      </c>
      <c r="Q2325" s="87" t="s">
        <v>8368</v>
      </c>
      <c r="R2325" s="87" t="s">
        <v>3680</v>
      </c>
    </row>
    <row r="2326" spans="1:18">
      <c r="A2326" s="87" t="s">
        <v>8369</v>
      </c>
      <c r="B2326" s="87" t="s">
        <v>8370</v>
      </c>
      <c r="C2326" s="87" t="s">
        <v>8371</v>
      </c>
      <c r="D2326" s="150">
        <v>24731.1</v>
      </c>
      <c r="E2326" s="150">
        <v>-19384.13</v>
      </c>
      <c r="F2326" s="150">
        <v>5346.97</v>
      </c>
      <c r="G2326" s="150">
        <v>-93.81</v>
      </c>
      <c r="H2326" s="151">
        <v>41365</v>
      </c>
      <c r="I2326" s="87">
        <v>0</v>
      </c>
      <c r="J2326" s="87" t="s">
        <v>755</v>
      </c>
      <c r="K2326" s="87" t="s">
        <v>3672</v>
      </c>
      <c r="L2326" s="87" t="s">
        <v>7684</v>
      </c>
      <c r="M2326" s="56" t="s">
        <v>4803</v>
      </c>
      <c r="N2326" s="87" t="s">
        <v>122</v>
      </c>
      <c r="O2326" s="56" t="s">
        <v>8372</v>
      </c>
      <c r="P2326" s="87">
        <v>2012</v>
      </c>
      <c r="Q2326" s="87" t="s">
        <v>8373</v>
      </c>
      <c r="R2326" s="87" t="s">
        <v>4359</v>
      </c>
    </row>
    <row r="2327" spans="1:18">
      <c r="A2327" s="87" t="s">
        <v>8386</v>
      </c>
      <c r="B2327" s="87" t="s">
        <v>8370</v>
      </c>
      <c r="C2327" s="87" t="s">
        <v>8371</v>
      </c>
      <c r="D2327" s="150">
        <v>24960.3</v>
      </c>
      <c r="E2327" s="150">
        <v>-19558.72</v>
      </c>
      <c r="F2327" s="150">
        <v>5401.58</v>
      </c>
      <c r="G2327" s="150">
        <v>-94.76</v>
      </c>
      <c r="H2327" s="151">
        <v>41365</v>
      </c>
      <c r="I2327" s="87">
        <v>0</v>
      </c>
      <c r="J2327" s="87" t="s">
        <v>755</v>
      </c>
      <c r="K2327" s="87" t="s">
        <v>3672</v>
      </c>
      <c r="L2327" s="87" t="s">
        <v>7684</v>
      </c>
      <c r="M2327" s="56" t="s">
        <v>4803</v>
      </c>
      <c r="N2327" s="87" t="s">
        <v>122</v>
      </c>
      <c r="O2327" s="56" t="s">
        <v>8372</v>
      </c>
      <c r="P2327" s="87">
        <v>2012</v>
      </c>
      <c r="Q2327" s="87">
        <v>20122001.201221999</v>
      </c>
      <c r="R2327" s="87" t="s">
        <v>4359</v>
      </c>
    </row>
    <row r="2328" spans="1:18">
      <c r="A2328" s="87" t="s">
        <v>8390</v>
      </c>
      <c r="B2328" s="87" t="s">
        <v>8391</v>
      </c>
      <c r="C2328" s="87" t="s">
        <v>8392</v>
      </c>
      <c r="D2328" s="150">
        <v>7500</v>
      </c>
      <c r="E2328" s="150">
        <v>-5895.9</v>
      </c>
      <c r="F2328" s="150">
        <v>1604.1</v>
      </c>
      <c r="G2328" s="150">
        <v>-28.14</v>
      </c>
      <c r="H2328" s="151">
        <v>41365</v>
      </c>
      <c r="I2328" s="87">
        <v>0</v>
      </c>
      <c r="J2328" s="87" t="s">
        <v>377</v>
      </c>
      <c r="K2328" s="87" t="s">
        <v>3672</v>
      </c>
      <c r="L2328" s="87" t="s">
        <v>7999</v>
      </c>
      <c r="M2328" s="56" t="s">
        <v>4978</v>
      </c>
      <c r="N2328" s="87" t="s">
        <v>53</v>
      </c>
      <c r="O2328" s="56" t="s">
        <v>4905</v>
      </c>
      <c r="P2328" s="87">
        <v>2012</v>
      </c>
      <c r="Q2328" s="87" t="s">
        <v>8393</v>
      </c>
      <c r="R2328" s="87" t="s">
        <v>3676</v>
      </c>
    </row>
    <row r="2329" spans="1:18">
      <c r="A2329" s="87" t="s">
        <v>8394</v>
      </c>
      <c r="B2329" s="87" t="s">
        <v>5442</v>
      </c>
      <c r="C2329" s="87" t="s">
        <v>5447</v>
      </c>
      <c r="D2329" s="150">
        <v>5460</v>
      </c>
      <c r="E2329" s="150">
        <v>-4280.96</v>
      </c>
      <c r="F2329" s="150">
        <v>1179.04</v>
      </c>
      <c r="G2329" s="150">
        <v>-20.69</v>
      </c>
      <c r="H2329" s="151">
        <v>41365</v>
      </c>
      <c r="I2329" s="87">
        <v>0</v>
      </c>
      <c r="J2329" s="87" t="s">
        <v>580</v>
      </c>
      <c r="K2329" s="87" t="s">
        <v>3672</v>
      </c>
      <c r="L2329" s="87" t="s">
        <v>4162</v>
      </c>
      <c r="M2329" s="56" t="s">
        <v>5025</v>
      </c>
      <c r="N2329" s="87" t="s">
        <v>36</v>
      </c>
      <c r="O2329" s="56" t="s">
        <v>5448</v>
      </c>
      <c r="P2329" s="87">
        <v>2013</v>
      </c>
      <c r="Q2329" s="87" t="s">
        <v>8395</v>
      </c>
      <c r="R2329" s="87" t="s">
        <v>4359</v>
      </c>
    </row>
    <row r="2330" spans="1:18">
      <c r="A2330" s="87" t="s">
        <v>8396</v>
      </c>
      <c r="B2330" s="87" t="s">
        <v>5442</v>
      </c>
      <c r="C2330" s="87" t="s">
        <v>5447</v>
      </c>
      <c r="D2330" s="150">
        <v>5460</v>
      </c>
      <c r="E2330" s="150">
        <v>-4280.96</v>
      </c>
      <c r="F2330" s="150">
        <v>1179.04</v>
      </c>
      <c r="G2330" s="150">
        <v>-20.69</v>
      </c>
      <c r="H2330" s="151">
        <v>41365</v>
      </c>
      <c r="I2330" s="87">
        <v>0</v>
      </c>
      <c r="J2330" s="87" t="s">
        <v>580</v>
      </c>
      <c r="K2330" s="87" t="s">
        <v>3672</v>
      </c>
      <c r="L2330" s="87" t="s">
        <v>4162</v>
      </c>
      <c r="M2330" s="56" t="s">
        <v>5025</v>
      </c>
      <c r="N2330" s="87" t="s">
        <v>36</v>
      </c>
      <c r="O2330" s="56" t="s">
        <v>5448</v>
      </c>
      <c r="P2330" s="87">
        <v>2013</v>
      </c>
      <c r="Q2330" s="87" t="s">
        <v>8397</v>
      </c>
      <c r="R2330" s="87" t="s">
        <v>4359</v>
      </c>
    </row>
    <row r="2331" spans="1:18">
      <c r="A2331" s="87" t="s">
        <v>8400</v>
      </c>
      <c r="B2331" s="87" t="s">
        <v>8401</v>
      </c>
      <c r="C2331" s="87" t="s">
        <v>8402</v>
      </c>
      <c r="D2331" s="150">
        <v>1746</v>
      </c>
      <c r="E2331" s="150">
        <v>-1386.95</v>
      </c>
      <c r="F2331" s="150">
        <v>359.05</v>
      </c>
      <c r="G2331" s="150">
        <v>-6.3</v>
      </c>
      <c r="H2331" s="151">
        <v>41365</v>
      </c>
      <c r="I2331" s="87">
        <v>0</v>
      </c>
      <c r="J2331" s="87" t="s">
        <v>8238</v>
      </c>
      <c r="K2331" s="87" t="s">
        <v>3672</v>
      </c>
      <c r="L2331" s="87" t="s">
        <v>8239</v>
      </c>
      <c r="M2331" s="56" t="s">
        <v>6607</v>
      </c>
      <c r="N2331" s="87" t="s">
        <v>90</v>
      </c>
      <c r="O2331" s="56" t="s">
        <v>8403</v>
      </c>
      <c r="P2331" s="87">
        <v>2012</v>
      </c>
      <c r="Q2331" s="87" t="s">
        <v>8404</v>
      </c>
      <c r="R2331" s="87" t="s">
        <v>3838</v>
      </c>
    </row>
    <row r="2332" spans="1:18">
      <c r="A2332" s="87" t="s">
        <v>8405</v>
      </c>
      <c r="B2332" s="87" t="s">
        <v>366</v>
      </c>
      <c r="C2332" s="87" t="s">
        <v>8406</v>
      </c>
      <c r="D2332" s="150">
        <v>2158.92</v>
      </c>
      <c r="E2332" s="150">
        <v>-2133.23</v>
      </c>
      <c r="F2332" s="150">
        <v>25.69</v>
      </c>
      <c r="G2332" s="150">
        <v>-2.86</v>
      </c>
      <c r="H2332" s="151">
        <v>41365</v>
      </c>
      <c r="I2332" s="87">
        <v>0</v>
      </c>
      <c r="J2332" s="87" t="s">
        <v>1266</v>
      </c>
      <c r="K2332" s="87" t="s">
        <v>3672</v>
      </c>
      <c r="L2332" s="87" t="s">
        <v>3831</v>
      </c>
      <c r="M2332" s="56" t="s">
        <v>6607</v>
      </c>
      <c r="N2332" s="87" t="s">
        <v>91</v>
      </c>
      <c r="O2332" s="56" t="s">
        <v>8407</v>
      </c>
      <c r="P2332" s="87">
        <v>2013</v>
      </c>
      <c r="Q2332" s="87" t="s">
        <v>8408</v>
      </c>
      <c r="R2332" s="87" t="s">
        <v>3680</v>
      </c>
    </row>
    <row r="2333" spans="1:18">
      <c r="A2333" s="87" t="s">
        <v>5216</v>
      </c>
      <c r="B2333" s="87" t="s">
        <v>5217</v>
      </c>
      <c r="C2333" s="87" t="s">
        <v>5213</v>
      </c>
      <c r="D2333" s="150">
        <v>9129</v>
      </c>
      <c r="E2333" s="150">
        <v>-7243.08</v>
      </c>
      <c r="F2333" s="150">
        <v>1885.92</v>
      </c>
      <c r="G2333" s="150">
        <v>-33.68</v>
      </c>
      <c r="H2333" s="151">
        <v>41334</v>
      </c>
      <c r="I2333" s="87">
        <v>0</v>
      </c>
      <c r="J2333" s="87" t="s">
        <v>5218</v>
      </c>
      <c r="K2333" s="87" t="s">
        <v>3672</v>
      </c>
      <c r="L2333" s="87" t="s">
        <v>5219</v>
      </c>
      <c r="M2333" s="56" t="s">
        <v>5214</v>
      </c>
      <c r="N2333" s="87" t="s">
        <v>5220</v>
      </c>
      <c r="O2333" s="56" t="s">
        <v>4905</v>
      </c>
      <c r="P2333" s="87">
        <v>2011</v>
      </c>
      <c r="Q2333" s="87" t="s">
        <v>5221</v>
      </c>
      <c r="R2333" s="87" t="s">
        <v>3676</v>
      </c>
    </row>
    <row r="2334" spans="1:18">
      <c r="A2334" s="87" t="s">
        <v>5379</v>
      </c>
      <c r="B2334" s="87" t="s">
        <v>5380</v>
      </c>
      <c r="C2334" s="87" t="s">
        <v>5367</v>
      </c>
      <c r="D2334" s="150">
        <v>8636.2000000000007</v>
      </c>
      <c r="E2334" s="150">
        <v>-6848.31</v>
      </c>
      <c r="F2334" s="150">
        <v>1787.89</v>
      </c>
      <c r="G2334" s="150">
        <v>-31.93</v>
      </c>
      <c r="H2334" s="151">
        <v>41334</v>
      </c>
      <c r="I2334" s="87">
        <v>0</v>
      </c>
      <c r="J2334" s="87" t="s">
        <v>1198</v>
      </c>
      <c r="K2334" s="87" t="s">
        <v>3672</v>
      </c>
      <c r="L2334" s="87" t="s">
        <v>3966</v>
      </c>
      <c r="M2334" s="56" t="s">
        <v>5214</v>
      </c>
      <c r="N2334" s="87" t="s">
        <v>163</v>
      </c>
      <c r="O2334" s="56" t="s">
        <v>4905</v>
      </c>
      <c r="P2334" s="87">
        <v>2012</v>
      </c>
      <c r="Q2334" s="87" t="s">
        <v>5381</v>
      </c>
      <c r="R2334" s="87" t="s">
        <v>3676</v>
      </c>
    </row>
    <row r="2335" spans="1:18">
      <c r="A2335" s="87" t="s">
        <v>5402</v>
      </c>
      <c r="B2335" s="87" t="s">
        <v>5403</v>
      </c>
      <c r="C2335" s="87" t="s">
        <v>5404</v>
      </c>
      <c r="D2335" s="150">
        <v>3464.4</v>
      </c>
      <c r="E2335" s="150">
        <v>-2769.72</v>
      </c>
      <c r="F2335" s="150">
        <v>694.68</v>
      </c>
      <c r="G2335" s="150">
        <v>-12.4</v>
      </c>
      <c r="H2335" s="151">
        <v>41334</v>
      </c>
      <c r="I2335" s="87">
        <v>0</v>
      </c>
      <c r="J2335" s="87" t="s">
        <v>393</v>
      </c>
      <c r="K2335" s="87" t="s">
        <v>3672</v>
      </c>
      <c r="L2335" s="87" t="s">
        <v>3785</v>
      </c>
      <c r="M2335" s="56" t="s">
        <v>4702</v>
      </c>
      <c r="N2335" s="87" t="s">
        <v>70</v>
      </c>
      <c r="O2335" s="56" t="s">
        <v>5405</v>
      </c>
      <c r="P2335" s="87">
        <v>2012</v>
      </c>
      <c r="Q2335" s="87" t="s">
        <v>5406</v>
      </c>
      <c r="R2335" s="87" t="s">
        <v>4359</v>
      </c>
    </row>
    <row r="2336" spans="1:18">
      <c r="A2336" s="87" t="s">
        <v>2606</v>
      </c>
      <c r="B2336" s="87" t="s">
        <v>2607</v>
      </c>
      <c r="C2336" s="87" t="s">
        <v>5410</v>
      </c>
      <c r="D2336" s="150">
        <v>8664.08</v>
      </c>
      <c r="E2336" s="150">
        <v>-6886.36</v>
      </c>
      <c r="F2336" s="150">
        <v>1777.72</v>
      </c>
      <c r="G2336" s="150">
        <v>-31.74</v>
      </c>
      <c r="H2336" s="151">
        <v>41334</v>
      </c>
      <c r="I2336" s="87">
        <v>0</v>
      </c>
      <c r="J2336" s="87" t="s">
        <v>944</v>
      </c>
      <c r="K2336" s="87" t="s">
        <v>3672</v>
      </c>
      <c r="L2336" s="87" t="s">
        <v>3962</v>
      </c>
      <c r="M2336" s="56" t="s">
        <v>3711</v>
      </c>
      <c r="N2336" s="87" t="s">
        <v>27</v>
      </c>
      <c r="O2336" s="56" t="s">
        <v>5411</v>
      </c>
      <c r="P2336" s="87">
        <v>2012</v>
      </c>
      <c r="Q2336" s="87" t="s">
        <v>5412</v>
      </c>
      <c r="R2336" s="87" t="s">
        <v>3680</v>
      </c>
    </row>
    <row r="2337" spans="1:18">
      <c r="A2337" s="87" t="s">
        <v>2977</v>
      </c>
      <c r="B2337" s="87" t="s">
        <v>2978</v>
      </c>
      <c r="C2337" s="87" t="s">
        <v>8355</v>
      </c>
      <c r="D2337" s="150">
        <v>9919.99</v>
      </c>
      <c r="E2337" s="150">
        <v>-7870.54</v>
      </c>
      <c r="F2337" s="150">
        <v>2049.4499999999998</v>
      </c>
      <c r="G2337" s="150">
        <v>-36.6</v>
      </c>
      <c r="H2337" s="151">
        <v>41334</v>
      </c>
      <c r="I2337" s="87">
        <v>0</v>
      </c>
      <c r="J2337" s="87" t="s">
        <v>493</v>
      </c>
      <c r="K2337" s="87" t="s">
        <v>3672</v>
      </c>
      <c r="L2337" s="87" t="s">
        <v>5337</v>
      </c>
      <c r="M2337" s="56" t="s">
        <v>4849</v>
      </c>
      <c r="N2337" s="87" t="s">
        <v>55</v>
      </c>
      <c r="O2337" s="56" t="s">
        <v>8356</v>
      </c>
      <c r="P2337" s="87">
        <v>2012</v>
      </c>
      <c r="Q2337" s="87" t="s">
        <v>8357</v>
      </c>
      <c r="R2337" s="87" t="s">
        <v>4851</v>
      </c>
    </row>
    <row r="2338" spans="1:18">
      <c r="A2338" s="87" t="s">
        <v>1060</v>
      </c>
      <c r="B2338" s="87" t="s">
        <v>4948</v>
      </c>
      <c r="C2338" s="87" t="s">
        <v>4949</v>
      </c>
      <c r="D2338" s="150">
        <v>2605.9899999999998</v>
      </c>
      <c r="E2338" s="150">
        <v>-2112.1</v>
      </c>
      <c r="F2338" s="150">
        <v>493.89</v>
      </c>
      <c r="G2338" s="150">
        <v>-8.98</v>
      </c>
      <c r="H2338" s="151">
        <v>41306</v>
      </c>
      <c r="I2338" s="87">
        <v>0</v>
      </c>
      <c r="J2338" s="87" t="s">
        <v>1526</v>
      </c>
      <c r="K2338" s="87" t="s">
        <v>4950</v>
      </c>
      <c r="L2338" s="87" t="s">
        <v>4123</v>
      </c>
      <c r="M2338" s="56" t="s">
        <v>4752</v>
      </c>
      <c r="N2338" s="87" t="s">
        <v>160</v>
      </c>
      <c r="O2338" s="56" t="s">
        <v>4951</v>
      </c>
      <c r="P2338" s="87">
        <v>2012</v>
      </c>
      <c r="Q2338" s="87" t="s">
        <v>4952</v>
      </c>
      <c r="R2338" s="87" t="s">
        <v>4621</v>
      </c>
    </row>
    <row r="2339" spans="1:18">
      <c r="A2339" s="87" t="s">
        <v>1557</v>
      </c>
      <c r="B2339" s="87" t="s">
        <v>1061</v>
      </c>
      <c r="C2339" s="87" t="s">
        <v>4949</v>
      </c>
      <c r="D2339" s="150">
        <v>2605.9899999999998</v>
      </c>
      <c r="E2339" s="150">
        <v>-2112.1</v>
      </c>
      <c r="F2339" s="150">
        <v>493.89</v>
      </c>
      <c r="G2339" s="150">
        <v>-8.98</v>
      </c>
      <c r="H2339" s="151">
        <v>41306</v>
      </c>
      <c r="I2339" s="87">
        <v>0</v>
      </c>
      <c r="J2339" s="87" t="s">
        <v>1526</v>
      </c>
      <c r="K2339" s="87" t="s">
        <v>4950</v>
      </c>
      <c r="L2339" s="87" t="s">
        <v>4123</v>
      </c>
      <c r="M2339" s="56" t="s">
        <v>4752</v>
      </c>
      <c r="N2339" s="87" t="s">
        <v>160</v>
      </c>
      <c r="O2339" s="56" t="s">
        <v>5049</v>
      </c>
      <c r="P2339" s="87">
        <v>2012</v>
      </c>
      <c r="Q2339" s="87" t="s">
        <v>4952</v>
      </c>
      <c r="R2339" s="87" t="s">
        <v>4621</v>
      </c>
    </row>
    <row r="2340" spans="1:18">
      <c r="A2340" s="87" t="s">
        <v>5311</v>
      </c>
      <c r="B2340" s="87" t="s">
        <v>5312</v>
      </c>
      <c r="C2340" s="87" t="s">
        <v>5313</v>
      </c>
      <c r="D2340" s="150">
        <v>4364.95</v>
      </c>
      <c r="E2340" s="150">
        <v>-3511.82</v>
      </c>
      <c r="F2340" s="150">
        <v>853.13</v>
      </c>
      <c r="G2340" s="150">
        <v>-15.51</v>
      </c>
      <c r="H2340" s="151">
        <v>41306</v>
      </c>
      <c r="I2340" s="87">
        <v>0</v>
      </c>
      <c r="J2340" s="87" t="s">
        <v>1610</v>
      </c>
      <c r="K2340" s="87" t="s">
        <v>3672</v>
      </c>
      <c r="L2340" s="87" t="s">
        <v>3920</v>
      </c>
      <c r="M2340" s="56" t="s">
        <v>4929</v>
      </c>
      <c r="N2340" s="87" t="s">
        <v>166</v>
      </c>
      <c r="O2340" s="56" t="s">
        <v>5314</v>
      </c>
      <c r="P2340" s="87">
        <v>2012</v>
      </c>
      <c r="Q2340" s="87" t="s">
        <v>5315</v>
      </c>
      <c r="R2340" s="87" t="s">
        <v>4621</v>
      </c>
    </row>
    <row r="2341" spans="1:18">
      <c r="A2341" s="87" t="s">
        <v>5351</v>
      </c>
      <c r="B2341" s="87" t="s">
        <v>5352</v>
      </c>
      <c r="C2341" s="87" t="s">
        <v>5353</v>
      </c>
      <c r="D2341" s="150">
        <v>2412</v>
      </c>
      <c r="E2341" s="150">
        <v>-1948.34</v>
      </c>
      <c r="F2341" s="150">
        <v>463.66</v>
      </c>
      <c r="G2341" s="150">
        <v>-8.43</v>
      </c>
      <c r="H2341" s="151">
        <v>41306</v>
      </c>
      <c r="I2341" s="87">
        <v>0</v>
      </c>
      <c r="J2341" s="87" t="s">
        <v>830</v>
      </c>
      <c r="K2341" s="87" t="s">
        <v>3672</v>
      </c>
      <c r="L2341" s="87" t="s">
        <v>3888</v>
      </c>
      <c r="M2341" s="56" t="s">
        <v>4867</v>
      </c>
      <c r="N2341" s="87" t="s">
        <v>38</v>
      </c>
      <c r="O2341" s="56" t="s">
        <v>5354</v>
      </c>
      <c r="P2341" s="87">
        <v>2012</v>
      </c>
      <c r="Q2341" s="87" t="s">
        <v>5355</v>
      </c>
      <c r="R2341" s="87" t="s">
        <v>4621</v>
      </c>
    </row>
    <row r="2342" spans="1:18">
      <c r="A2342" s="87" t="s">
        <v>5365</v>
      </c>
      <c r="B2342" s="87" t="s">
        <v>5366</v>
      </c>
      <c r="C2342" s="87" t="s">
        <v>5367</v>
      </c>
      <c r="D2342" s="150">
        <v>8636.2099999999991</v>
      </c>
      <c r="E2342" s="150">
        <v>-6929.89</v>
      </c>
      <c r="F2342" s="150">
        <v>1706.32</v>
      </c>
      <c r="G2342" s="150">
        <v>-31.02</v>
      </c>
      <c r="H2342" s="151">
        <v>41306</v>
      </c>
      <c r="I2342" s="87">
        <v>0</v>
      </c>
      <c r="J2342" s="87" t="s">
        <v>619</v>
      </c>
      <c r="K2342" s="87" t="s">
        <v>3672</v>
      </c>
      <c r="L2342" s="87" t="s">
        <v>3850</v>
      </c>
      <c r="M2342" s="56" t="s">
        <v>5214</v>
      </c>
      <c r="N2342" s="87" t="s">
        <v>127</v>
      </c>
      <c r="O2342" s="56" t="s">
        <v>4905</v>
      </c>
      <c r="P2342" s="87">
        <v>2011</v>
      </c>
      <c r="Q2342" s="87" t="s">
        <v>5368</v>
      </c>
      <c r="R2342" s="87" t="s">
        <v>3676</v>
      </c>
    </row>
    <row r="2343" spans="1:18">
      <c r="A2343" s="87" t="s">
        <v>5369</v>
      </c>
      <c r="B2343" s="87" t="s">
        <v>5366</v>
      </c>
      <c r="C2343" s="87" t="s">
        <v>5367</v>
      </c>
      <c r="D2343" s="150">
        <v>8636.2099999999991</v>
      </c>
      <c r="E2343" s="150">
        <v>-6929.89</v>
      </c>
      <c r="F2343" s="150">
        <v>1706.32</v>
      </c>
      <c r="G2343" s="150">
        <v>-31.02</v>
      </c>
      <c r="H2343" s="151">
        <v>41306</v>
      </c>
      <c r="I2343" s="87">
        <v>0</v>
      </c>
      <c r="J2343" s="87" t="s">
        <v>619</v>
      </c>
      <c r="K2343" s="87" t="s">
        <v>3672</v>
      </c>
      <c r="L2343" s="87" t="s">
        <v>3850</v>
      </c>
      <c r="M2343" s="56" t="s">
        <v>5214</v>
      </c>
      <c r="N2343" s="87" t="s">
        <v>127</v>
      </c>
      <c r="O2343" s="56" t="s">
        <v>4905</v>
      </c>
      <c r="P2343" s="87">
        <v>2011</v>
      </c>
      <c r="Q2343" s="87" t="s">
        <v>5368</v>
      </c>
      <c r="R2343" s="87" t="s">
        <v>3676</v>
      </c>
    </row>
    <row r="2344" spans="1:18">
      <c r="A2344" s="87" t="s">
        <v>5370</v>
      </c>
      <c r="B2344" s="87" t="s">
        <v>5371</v>
      </c>
      <c r="C2344" s="87" t="s">
        <v>5372</v>
      </c>
      <c r="D2344" s="150">
        <v>4765.07</v>
      </c>
      <c r="E2344" s="150">
        <v>-3844.65</v>
      </c>
      <c r="F2344" s="150">
        <v>920.42</v>
      </c>
      <c r="G2344" s="150">
        <v>-16.739999999999998</v>
      </c>
      <c r="H2344" s="151">
        <v>41306</v>
      </c>
      <c r="I2344" s="87">
        <v>0</v>
      </c>
      <c r="J2344" s="87" t="s">
        <v>944</v>
      </c>
      <c r="K2344" s="87" t="s">
        <v>3672</v>
      </c>
      <c r="L2344" s="87" t="s">
        <v>3962</v>
      </c>
      <c r="M2344" s="56" t="s">
        <v>3711</v>
      </c>
      <c r="N2344" s="87" t="s">
        <v>27</v>
      </c>
      <c r="O2344" s="56" t="s">
        <v>5373</v>
      </c>
      <c r="P2344" s="87">
        <v>2012</v>
      </c>
      <c r="Q2344" s="87" t="s">
        <v>5374</v>
      </c>
      <c r="R2344" s="87" t="s">
        <v>3680</v>
      </c>
    </row>
    <row r="2345" spans="1:18">
      <c r="A2345" s="87" t="s">
        <v>5392</v>
      </c>
      <c r="B2345" s="87" t="s">
        <v>5393</v>
      </c>
      <c r="C2345" s="87"/>
      <c r="D2345" s="150">
        <v>4740</v>
      </c>
      <c r="E2345" s="150">
        <v>-3807.19</v>
      </c>
      <c r="F2345" s="150">
        <v>932.81</v>
      </c>
      <c r="G2345" s="150">
        <v>-16.96</v>
      </c>
      <c r="H2345" s="151">
        <v>41306</v>
      </c>
      <c r="I2345" s="87">
        <v>0</v>
      </c>
      <c r="J2345" s="87" t="s">
        <v>1504</v>
      </c>
      <c r="K2345" s="87" t="s">
        <v>3672</v>
      </c>
      <c r="L2345" s="87" t="s">
        <v>3885</v>
      </c>
      <c r="M2345" s="56" t="s">
        <v>5394</v>
      </c>
      <c r="N2345" s="87" t="s">
        <v>136</v>
      </c>
      <c r="O2345" s="56"/>
      <c r="P2345" s="87">
        <v>0</v>
      </c>
      <c r="Q2345" s="87"/>
      <c r="R2345" s="87" t="s">
        <v>3680</v>
      </c>
    </row>
    <row r="2346" spans="1:18">
      <c r="A2346" s="87" t="s">
        <v>5407</v>
      </c>
      <c r="B2346" s="87" t="s">
        <v>5371</v>
      </c>
      <c r="C2346" s="87" t="s">
        <v>5372</v>
      </c>
      <c r="D2346" s="150">
        <v>4765.07</v>
      </c>
      <c r="E2346" s="150">
        <v>-3844.65</v>
      </c>
      <c r="F2346" s="150">
        <v>920.42</v>
      </c>
      <c r="G2346" s="150">
        <v>-16.739999999999998</v>
      </c>
      <c r="H2346" s="151">
        <v>41306</v>
      </c>
      <c r="I2346" s="87">
        <v>0</v>
      </c>
      <c r="J2346" s="87" t="s">
        <v>944</v>
      </c>
      <c r="K2346" s="87" t="s">
        <v>3672</v>
      </c>
      <c r="L2346" s="87" t="s">
        <v>3962</v>
      </c>
      <c r="M2346" s="56" t="s">
        <v>3711</v>
      </c>
      <c r="N2346" s="87" t="s">
        <v>27</v>
      </c>
      <c r="O2346" s="56" t="s">
        <v>5408</v>
      </c>
      <c r="P2346" s="87">
        <v>2012</v>
      </c>
      <c r="Q2346" s="87" t="s">
        <v>5409</v>
      </c>
      <c r="R2346" s="87" t="s">
        <v>3680</v>
      </c>
    </row>
    <row r="2347" spans="1:18">
      <c r="A2347" s="87" t="s">
        <v>5425</v>
      </c>
      <c r="B2347" s="87" t="s">
        <v>5366</v>
      </c>
      <c r="C2347" s="87" t="s">
        <v>5426</v>
      </c>
      <c r="D2347" s="150">
        <v>8636.2000000000007</v>
      </c>
      <c r="E2347" s="150">
        <v>-6929.89</v>
      </c>
      <c r="F2347" s="150">
        <v>1706.31</v>
      </c>
      <c r="G2347" s="150">
        <v>-31.02</v>
      </c>
      <c r="H2347" s="151">
        <v>41306</v>
      </c>
      <c r="I2347" s="87">
        <v>0</v>
      </c>
      <c r="J2347" s="87" t="s">
        <v>1373</v>
      </c>
      <c r="K2347" s="87" t="s">
        <v>3672</v>
      </c>
      <c r="L2347" s="87" t="s">
        <v>3892</v>
      </c>
      <c r="M2347" s="56" t="s">
        <v>5214</v>
      </c>
      <c r="N2347" s="87" t="s">
        <v>156</v>
      </c>
      <c r="O2347" s="56" t="s">
        <v>4905</v>
      </c>
      <c r="P2347" s="87">
        <v>2012</v>
      </c>
      <c r="Q2347" s="87" t="s">
        <v>5427</v>
      </c>
      <c r="R2347" s="87" t="s">
        <v>3676</v>
      </c>
    </row>
    <row r="2348" spans="1:18">
      <c r="A2348" s="87" t="s">
        <v>8324</v>
      </c>
      <c r="B2348" s="87" t="s">
        <v>8325</v>
      </c>
      <c r="C2348" s="87" t="s">
        <v>8326</v>
      </c>
      <c r="D2348" s="150">
        <v>2340</v>
      </c>
      <c r="E2348" s="150">
        <v>-1890.55</v>
      </c>
      <c r="F2348" s="150">
        <v>449.45</v>
      </c>
      <c r="G2348" s="150">
        <v>-8.17</v>
      </c>
      <c r="H2348" s="151">
        <v>41306</v>
      </c>
      <c r="I2348" s="87">
        <v>0</v>
      </c>
      <c r="J2348" s="87" t="s">
        <v>738</v>
      </c>
      <c r="K2348" s="87" t="s">
        <v>3672</v>
      </c>
      <c r="L2348" s="87" t="s">
        <v>4206</v>
      </c>
      <c r="M2348" s="56" t="s">
        <v>4867</v>
      </c>
      <c r="N2348" s="87" t="s">
        <v>120</v>
      </c>
      <c r="O2348" s="56" t="s">
        <v>8327</v>
      </c>
      <c r="P2348" s="87">
        <v>2012</v>
      </c>
      <c r="Q2348" s="87" t="s">
        <v>8328</v>
      </c>
      <c r="R2348" s="87" t="s">
        <v>4621</v>
      </c>
    </row>
    <row r="2349" spans="1:18">
      <c r="A2349" s="87" t="s">
        <v>8329</v>
      </c>
      <c r="B2349" s="87" t="s">
        <v>8325</v>
      </c>
      <c r="C2349" s="87" t="s">
        <v>8330</v>
      </c>
      <c r="D2349" s="150">
        <v>2340</v>
      </c>
      <c r="E2349" s="150">
        <v>-1890.55</v>
      </c>
      <c r="F2349" s="150">
        <v>449.45</v>
      </c>
      <c r="G2349" s="150">
        <v>-8.17</v>
      </c>
      <c r="H2349" s="151">
        <v>41306</v>
      </c>
      <c r="I2349" s="87">
        <v>0</v>
      </c>
      <c r="J2349" s="87" t="s">
        <v>738</v>
      </c>
      <c r="K2349" s="87" t="s">
        <v>3672</v>
      </c>
      <c r="L2349" s="87" t="s">
        <v>4206</v>
      </c>
      <c r="M2349" s="56" t="s">
        <v>8331</v>
      </c>
      <c r="N2349" s="87" t="s">
        <v>120</v>
      </c>
      <c r="O2349" s="56" t="s">
        <v>8332</v>
      </c>
      <c r="P2349" s="87">
        <v>2012</v>
      </c>
      <c r="Q2349" s="87" t="s">
        <v>8328</v>
      </c>
      <c r="R2349" s="87" t="s">
        <v>4621</v>
      </c>
    </row>
    <row r="2350" spans="1:18">
      <c r="A2350" s="87" t="s">
        <v>8343</v>
      </c>
      <c r="B2350" s="87" t="s">
        <v>1569</v>
      </c>
      <c r="C2350" s="87" t="s">
        <v>8344</v>
      </c>
      <c r="D2350" s="150">
        <v>2988</v>
      </c>
      <c r="E2350" s="150">
        <v>-2410.4499999999998</v>
      </c>
      <c r="F2350" s="150">
        <v>577.54999999999995</v>
      </c>
      <c r="G2350" s="150">
        <v>-10.5</v>
      </c>
      <c r="H2350" s="151">
        <v>41306</v>
      </c>
      <c r="I2350" s="87">
        <v>0</v>
      </c>
      <c r="J2350" s="87" t="s">
        <v>738</v>
      </c>
      <c r="K2350" s="87" t="s">
        <v>3672</v>
      </c>
      <c r="L2350" s="87" t="s">
        <v>4206</v>
      </c>
      <c r="M2350" s="56" t="s">
        <v>5025</v>
      </c>
      <c r="N2350" s="87" t="s">
        <v>120</v>
      </c>
      <c r="O2350" s="56" t="s">
        <v>8345</v>
      </c>
      <c r="P2350" s="87">
        <v>2012</v>
      </c>
      <c r="Q2350" s="87" t="s">
        <v>8346</v>
      </c>
      <c r="R2350" s="87" t="s">
        <v>4359</v>
      </c>
    </row>
    <row r="2351" spans="1:18">
      <c r="A2351" s="87" t="s">
        <v>8347</v>
      </c>
      <c r="B2351" s="87" t="s">
        <v>1569</v>
      </c>
      <c r="C2351" s="87" t="s">
        <v>8344</v>
      </c>
      <c r="D2351" s="150">
        <v>2988</v>
      </c>
      <c r="E2351" s="150">
        <v>-2410.4499999999998</v>
      </c>
      <c r="F2351" s="150">
        <v>577.54999999999995</v>
      </c>
      <c r="G2351" s="150">
        <v>-10.5</v>
      </c>
      <c r="H2351" s="151">
        <v>41306</v>
      </c>
      <c r="I2351" s="87">
        <v>0</v>
      </c>
      <c r="J2351" s="87" t="s">
        <v>738</v>
      </c>
      <c r="K2351" s="87" t="s">
        <v>3672</v>
      </c>
      <c r="L2351" s="87" t="s">
        <v>4206</v>
      </c>
      <c r="M2351" s="56" t="s">
        <v>5025</v>
      </c>
      <c r="N2351" s="87" t="s">
        <v>120</v>
      </c>
      <c r="O2351" s="56" t="s">
        <v>8345</v>
      </c>
      <c r="P2351" s="87">
        <v>2012</v>
      </c>
      <c r="Q2351" s="87" t="s">
        <v>8346</v>
      </c>
      <c r="R2351" s="87" t="s">
        <v>4359</v>
      </c>
    </row>
    <row r="2352" spans="1:18">
      <c r="A2352" s="87" t="s">
        <v>8348</v>
      </c>
      <c r="B2352" s="87" t="s">
        <v>1569</v>
      </c>
      <c r="C2352" s="87" t="s">
        <v>8344</v>
      </c>
      <c r="D2352" s="150">
        <v>2988</v>
      </c>
      <c r="E2352" s="150">
        <v>-2410.4499999999998</v>
      </c>
      <c r="F2352" s="150">
        <v>577.54999999999995</v>
      </c>
      <c r="G2352" s="150">
        <v>-10.5</v>
      </c>
      <c r="H2352" s="151">
        <v>41306</v>
      </c>
      <c r="I2352" s="87">
        <v>0</v>
      </c>
      <c r="J2352" s="87" t="s">
        <v>738</v>
      </c>
      <c r="K2352" s="87" t="s">
        <v>3672</v>
      </c>
      <c r="L2352" s="87" t="s">
        <v>4206</v>
      </c>
      <c r="M2352" s="56" t="s">
        <v>5025</v>
      </c>
      <c r="N2352" s="87" t="s">
        <v>120</v>
      </c>
      <c r="O2352" s="56" t="s">
        <v>8345</v>
      </c>
      <c r="P2352" s="87">
        <v>2012</v>
      </c>
      <c r="Q2352" s="87" t="s">
        <v>8346</v>
      </c>
      <c r="R2352" s="87" t="s">
        <v>4359</v>
      </c>
    </row>
    <row r="2353" spans="1:18">
      <c r="A2353" s="87" t="s">
        <v>8349</v>
      </c>
      <c r="B2353" s="87" t="s">
        <v>1569</v>
      </c>
      <c r="C2353" s="87" t="s">
        <v>8344</v>
      </c>
      <c r="D2353" s="150">
        <v>2988</v>
      </c>
      <c r="E2353" s="150">
        <v>-2410.4499999999998</v>
      </c>
      <c r="F2353" s="150">
        <v>577.54999999999995</v>
      </c>
      <c r="G2353" s="150">
        <v>-10.5</v>
      </c>
      <c r="H2353" s="151">
        <v>41306</v>
      </c>
      <c r="I2353" s="87">
        <v>0</v>
      </c>
      <c r="J2353" s="87" t="s">
        <v>738</v>
      </c>
      <c r="K2353" s="87" t="s">
        <v>3672</v>
      </c>
      <c r="L2353" s="87" t="s">
        <v>4206</v>
      </c>
      <c r="M2353" s="56" t="s">
        <v>5025</v>
      </c>
      <c r="N2353" s="87" t="s">
        <v>120</v>
      </c>
      <c r="O2353" s="56" t="s">
        <v>8345</v>
      </c>
      <c r="P2353" s="87">
        <v>2012</v>
      </c>
      <c r="Q2353" s="87" t="s">
        <v>8346</v>
      </c>
      <c r="R2353" s="87" t="s">
        <v>4359</v>
      </c>
    </row>
    <row r="2354" spans="1:18">
      <c r="A2354" s="87" t="s">
        <v>8350</v>
      </c>
      <c r="B2354" s="87" t="s">
        <v>8351</v>
      </c>
      <c r="C2354" s="87" t="s">
        <v>8352</v>
      </c>
      <c r="D2354" s="150">
        <v>7126.19</v>
      </c>
      <c r="E2354" s="150">
        <v>-5717.92</v>
      </c>
      <c r="F2354" s="150">
        <v>1408.27</v>
      </c>
      <c r="G2354" s="150">
        <v>-25.61</v>
      </c>
      <c r="H2354" s="151">
        <v>41306</v>
      </c>
      <c r="I2354" s="87">
        <v>0</v>
      </c>
      <c r="J2354" s="87" t="s">
        <v>493</v>
      </c>
      <c r="K2354" s="87" t="s">
        <v>3672</v>
      </c>
      <c r="L2354" s="87" t="s">
        <v>5337</v>
      </c>
      <c r="M2354" s="56" t="s">
        <v>4849</v>
      </c>
      <c r="N2354" s="87" t="s">
        <v>55</v>
      </c>
      <c r="O2354" s="56" t="s">
        <v>8353</v>
      </c>
      <c r="P2354" s="87">
        <v>2012</v>
      </c>
      <c r="Q2354" s="87" t="s">
        <v>8354</v>
      </c>
      <c r="R2354" s="87" t="s">
        <v>3676</v>
      </c>
    </row>
    <row r="2355" spans="1:18">
      <c r="A2355" s="87" t="s">
        <v>3357</v>
      </c>
      <c r="B2355" s="87" t="s">
        <v>1035</v>
      </c>
      <c r="C2355" s="87" t="s">
        <v>8326</v>
      </c>
      <c r="D2355" s="150">
        <v>2340</v>
      </c>
      <c r="E2355" s="150">
        <v>-1890.55</v>
      </c>
      <c r="F2355" s="150">
        <v>449.45</v>
      </c>
      <c r="G2355" s="150">
        <v>-8.17</v>
      </c>
      <c r="H2355" s="151">
        <v>41306</v>
      </c>
      <c r="I2355" s="87">
        <v>0</v>
      </c>
      <c r="J2355" s="87" t="s">
        <v>5218</v>
      </c>
      <c r="K2355" s="87" t="s">
        <v>3672</v>
      </c>
      <c r="L2355" s="87" t="s">
        <v>5219</v>
      </c>
      <c r="M2355" s="56" t="s">
        <v>4867</v>
      </c>
      <c r="N2355" s="87" t="s">
        <v>5220</v>
      </c>
      <c r="O2355" s="56" t="s">
        <v>8358</v>
      </c>
      <c r="P2355" s="87">
        <v>2012</v>
      </c>
      <c r="Q2355" s="87" t="s">
        <v>8359</v>
      </c>
      <c r="R2355" s="87" t="s">
        <v>4621</v>
      </c>
    </row>
    <row r="2356" spans="1:18">
      <c r="A2356" s="87" t="s">
        <v>8360</v>
      </c>
      <c r="B2356" s="87" t="s">
        <v>1035</v>
      </c>
      <c r="C2356" s="87" t="s">
        <v>8326</v>
      </c>
      <c r="D2356" s="150">
        <v>2340</v>
      </c>
      <c r="E2356" s="150">
        <v>-1890.55</v>
      </c>
      <c r="F2356" s="150">
        <v>449.45</v>
      </c>
      <c r="G2356" s="150">
        <v>-8.17</v>
      </c>
      <c r="H2356" s="151">
        <v>41306</v>
      </c>
      <c r="I2356" s="87">
        <v>0</v>
      </c>
      <c r="J2356" s="87" t="s">
        <v>319</v>
      </c>
      <c r="K2356" s="87" t="s">
        <v>3672</v>
      </c>
      <c r="L2356" s="87" t="s">
        <v>8361</v>
      </c>
      <c r="M2356" s="56" t="s">
        <v>4867</v>
      </c>
      <c r="N2356" s="87" t="s">
        <v>52</v>
      </c>
      <c r="O2356" s="56" t="s">
        <v>8358</v>
      </c>
      <c r="P2356" s="87">
        <v>2012</v>
      </c>
      <c r="Q2356" s="87" t="s">
        <v>8359</v>
      </c>
      <c r="R2356" s="87" t="s">
        <v>4621</v>
      </c>
    </row>
    <row r="2357" spans="1:18">
      <c r="A2357" s="87" t="s">
        <v>2787</v>
      </c>
      <c r="B2357" s="87" t="s">
        <v>8325</v>
      </c>
      <c r="C2357" s="87" t="s">
        <v>8326</v>
      </c>
      <c r="D2357" s="150">
        <v>2340</v>
      </c>
      <c r="E2357" s="150">
        <v>-1890.55</v>
      </c>
      <c r="F2357" s="150">
        <v>449.45</v>
      </c>
      <c r="G2357" s="150">
        <v>-8.17</v>
      </c>
      <c r="H2357" s="151">
        <v>41306</v>
      </c>
      <c r="I2357" s="87">
        <v>0</v>
      </c>
      <c r="J2357" s="87" t="s">
        <v>738</v>
      </c>
      <c r="K2357" s="87" t="s">
        <v>3672</v>
      </c>
      <c r="L2357" s="87" t="s">
        <v>4206</v>
      </c>
      <c r="M2357" s="56" t="s">
        <v>4867</v>
      </c>
      <c r="N2357" s="87" t="s">
        <v>120</v>
      </c>
      <c r="O2357" s="56" t="s">
        <v>8362</v>
      </c>
      <c r="P2357" s="87">
        <v>2012</v>
      </c>
      <c r="Q2357" s="87" t="s">
        <v>8363</v>
      </c>
      <c r="R2357" s="87" t="s">
        <v>4621</v>
      </c>
    </row>
    <row r="2358" spans="1:18">
      <c r="A2358" s="87" t="s">
        <v>8374</v>
      </c>
      <c r="B2358" s="87" t="s">
        <v>5366</v>
      </c>
      <c r="C2358" s="87" t="s">
        <v>5367</v>
      </c>
      <c r="D2358" s="150">
        <v>8636.2099999999991</v>
      </c>
      <c r="E2358" s="150">
        <v>-6929.89</v>
      </c>
      <c r="F2358" s="150">
        <v>1706.32</v>
      </c>
      <c r="G2358" s="150">
        <v>-31.02</v>
      </c>
      <c r="H2358" s="151">
        <v>41306</v>
      </c>
      <c r="I2358" s="87">
        <v>0</v>
      </c>
      <c r="J2358" s="87" t="s">
        <v>315</v>
      </c>
      <c r="K2358" s="87" t="s">
        <v>3672</v>
      </c>
      <c r="L2358" s="87" t="s">
        <v>7984</v>
      </c>
      <c r="M2358" s="56" t="s">
        <v>5214</v>
      </c>
      <c r="N2358" s="87" t="s">
        <v>29</v>
      </c>
      <c r="O2358" s="56" t="s">
        <v>4905</v>
      </c>
      <c r="P2358" s="87">
        <v>2011</v>
      </c>
      <c r="Q2358" s="87" t="s">
        <v>8375</v>
      </c>
      <c r="R2358" s="87" t="s">
        <v>3676</v>
      </c>
    </row>
    <row r="2359" spans="1:18">
      <c r="A2359" s="87" t="s">
        <v>8376</v>
      </c>
      <c r="B2359" s="87" t="s">
        <v>5366</v>
      </c>
      <c r="C2359" s="87" t="s">
        <v>5367</v>
      </c>
      <c r="D2359" s="150">
        <v>8636.2099999999991</v>
      </c>
      <c r="E2359" s="150">
        <v>-6929.89</v>
      </c>
      <c r="F2359" s="150">
        <v>1706.32</v>
      </c>
      <c r="G2359" s="150">
        <v>-31.02</v>
      </c>
      <c r="H2359" s="151">
        <v>41306</v>
      </c>
      <c r="I2359" s="87">
        <v>0</v>
      </c>
      <c r="J2359" s="87" t="s">
        <v>315</v>
      </c>
      <c r="K2359" s="87" t="s">
        <v>3672</v>
      </c>
      <c r="L2359" s="87" t="s">
        <v>7984</v>
      </c>
      <c r="M2359" s="56" t="s">
        <v>5214</v>
      </c>
      <c r="N2359" s="87" t="s">
        <v>29</v>
      </c>
      <c r="O2359" s="56" t="s">
        <v>4905</v>
      </c>
      <c r="P2359" s="87">
        <v>2011</v>
      </c>
      <c r="Q2359" s="87" t="s">
        <v>8377</v>
      </c>
      <c r="R2359" s="87" t="s">
        <v>3676</v>
      </c>
    </row>
    <row r="2360" spans="1:18">
      <c r="A2360" s="87" t="s">
        <v>8378</v>
      </c>
      <c r="B2360" s="87" t="s">
        <v>5366</v>
      </c>
      <c r="C2360" s="87" t="s">
        <v>5367</v>
      </c>
      <c r="D2360" s="150">
        <v>8636.2099999999991</v>
      </c>
      <c r="E2360" s="150">
        <v>-6929.89</v>
      </c>
      <c r="F2360" s="150">
        <v>1706.32</v>
      </c>
      <c r="G2360" s="150">
        <v>-31.02</v>
      </c>
      <c r="H2360" s="151">
        <v>41306</v>
      </c>
      <c r="I2360" s="87">
        <v>0</v>
      </c>
      <c r="J2360" s="87" t="s">
        <v>315</v>
      </c>
      <c r="K2360" s="87" t="s">
        <v>3672</v>
      </c>
      <c r="L2360" s="87" t="s">
        <v>7984</v>
      </c>
      <c r="M2360" s="56" t="s">
        <v>5214</v>
      </c>
      <c r="N2360" s="87" t="s">
        <v>29</v>
      </c>
      <c r="O2360" s="56" t="s">
        <v>4905</v>
      </c>
      <c r="P2360" s="87">
        <v>2011</v>
      </c>
      <c r="Q2360" s="87" t="s">
        <v>8379</v>
      </c>
      <c r="R2360" s="87" t="s">
        <v>3676</v>
      </c>
    </row>
    <row r="2361" spans="1:18">
      <c r="A2361" s="87" t="s">
        <v>8380</v>
      </c>
      <c r="B2361" s="87" t="s">
        <v>5366</v>
      </c>
      <c r="C2361" s="87" t="s">
        <v>5367</v>
      </c>
      <c r="D2361" s="150">
        <v>8636.2099999999991</v>
      </c>
      <c r="E2361" s="150">
        <v>-6929.89</v>
      </c>
      <c r="F2361" s="150">
        <v>1706.32</v>
      </c>
      <c r="G2361" s="150">
        <v>-31.02</v>
      </c>
      <c r="H2361" s="151">
        <v>41306</v>
      </c>
      <c r="I2361" s="87">
        <v>0</v>
      </c>
      <c r="J2361" s="87" t="s">
        <v>315</v>
      </c>
      <c r="K2361" s="87" t="s">
        <v>3672</v>
      </c>
      <c r="L2361" s="87" t="s">
        <v>7984</v>
      </c>
      <c r="M2361" s="56" t="s">
        <v>5214</v>
      </c>
      <c r="N2361" s="87" t="s">
        <v>29</v>
      </c>
      <c r="O2361" s="56" t="s">
        <v>4905</v>
      </c>
      <c r="P2361" s="87">
        <v>2011</v>
      </c>
      <c r="Q2361" s="87" t="s">
        <v>8381</v>
      </c>
      <c r="R2361" s="87" t="s">
        <v>3676</v>
      </c>
    </row>
    <row r="2362" spans="1:18">
      <c r="A2362" s="87" t="s">
        <v>8382</v>
      </c>
      <c r="B2362" s="87" t="s">
        <v>5366</v>
      </c>
      <c r="C2362" s="87" t="s">
        <v>5367</v>
      </c>
      <c r="D2362" s="150">
        <v>8636.2099999999991</v>
      </c>
      <c r="E2362" s="150">
        <v>-6929.89</v>
      </c>
      <c r="F2362" s="150">
        <v>1706.32</v>
      </c>
      <c r="G2362" s="150">
        <v>-31.02</v>
      </c>
      <c r="H2362" s="151">
        <v>41306</v>
      </c>
      <c r="I2362" s="87">
        <v>0</v>
      </c>
      <c r="J2362" s="87" t="s">
        <v>315</v>
      </c>
      <c r="K2362" s="87" t="s">
        <v>3672</v>
      </c>
      <c r="L2362" s="87" t="s">
        <v>7984</v>
      </c>
      <c r="M2362" s="56" t="s">
        <v>5214</v>
      </c>
      <c r="N2362" s="87" t="s">
        <v>29</v>
      </c>
      <c r="O2362" s="56" t="s">
        <v>4905</v>
      </c>
      <c r="P2362" s="87">
        <v>2011</v>
      </c>
      <c r="Q2362" s="87" t="s">
        <v>8383</v>
      </c>
      <c r="R2362" s="87" t="s">
        <v>3676</v>
      </c>
    </row>
    <row r="2363" spans="1:18">
      <c r="A2363" s="87" t="s">
        <v>8384</v>
      </c>
      <c r="B2363" s="87" t="s">
        <v>5366</v>
      </c>
      <c r="C2363" s="87" t="s">
        <v>5367</v>
      </c>
      <c r="D2363" s="150">
        <v>8636.2099999999991</v>
      </c>
      <c r="E2363" s="150">
        <v>-6929.89</v>
      </c>
      <c r="F2363" s="150">
        <v>1706.32</v>
      </c>
      <c r="G2363" s="150">
        <v>-31.02</v>
      </c>
      <c r="H2363" s="151">
        <v>41306</v>
      </c>
      <c r="I2363" s="87">
        <v>0</v>
      </c>
      <c r="J2363" s="87" t="s">
        <v>315</v>
      </c>
      <c r="K2363" s="87" t="s">
        <v>3672</v>
      </c>
      <c r="L2363" s="87" t="s">
        <v>7984</v>
      </c>
      <c r="M2363" s="56" t="s">
        <v>5214</v>
      </c>
      <c r="N2363" s="87" t="s">
        <v>29</v>
      </c>
      <c r="O2363" s="56"/>
      <c r="P2363" s="87">
        <v>2011</v>
      </c>
      <c r="Q2363" s="87" t="s">
        <v>8385</v>
      </c>
      <c r="R2363" s="87" t="s">
        <v>3676</v>
      </c>
    </row>
    <row r="2364" spans="1:18">
      <c r="A2364" s="87" t="s">
        <v>5222</v>
      </c>
      <c r="B2364" s="87" t="s">
        <v>1679</v>
      </c>
      <c r="C2364" s="87"/>
      <c r="D2364" s="150">
        <v>2376</v>
      </c>
      <c r="E2364" s="150">
        <v>-1955.36</v>
      </c>
      <c r="F2364" s="150">
        <v>420.64</v>
      </c>
      <c r="G2364" s="150">
        <v>-7.79</v>
      </c>
      <c r="H2364" s="151">
        <v>41275</v>
      </c>
      <c r="I2364" s="87">
        <v>0</v>
      </c>
      <c r="J2364" s="87" t="s">
        <v>5218</v>
      </c>
      <c r="K2364" s="87" t="s">
        <v>3672</v>
      </c>
      <c r="L2364" s="87" t="s">
        <v>5223</v>
      </c>
      <c r="M2364" s="56" t="s">
        <v>5214</v>
      </c>
      <c r="N2364" s="87" t="s">
        <v>5220</v>
      </c>
      <c r="O2364" s="56"/>
      <c r="P2364" s="87">
        <v>0</v>
      </c>
      <c r="Q2364" s="87"/>
      <c r="R2364" s="87" t="s">
        <v>3676</v>
      </c>
    </row>
    <row r="2365" spans="1:18">
      <c r="A2365" s="87" t="s">
        <v>1678</v>
      </c>
      <c r="B2365" s="87" t="s">
        <v>1679</v>
      </c>
      <c r="C2365" s="87" t="s">
        <v>5224</v>
      </c>
      <c r="D2365" s="150">
        <v>2376</v>
      </c>
      <c r="E2365" s="150">
        <v>-1955.36</v>
      </c>
      <c r="F2365" s="150">
        <v>420.64</v>
      </c>
      <c r="G2365" s="150">
        <v>-7.79</v>
      </c>
      <c r="H2365" s="151">
        <v>41275</v>
      </c>
      <c r="I2365" s="87">
        <v>0</v>
      </c>
      <c r="J2365" s="87" t="s">
        <v>1198</v>
      </c>
      <c r="K2365" s="87" t="s">
        <v>3672</v>
      </c>
      <c r="L2365" s="87" t="s">
        <v>3966</v>
      </c>
      <c r="M2365" s="56" t="s">
        <v>4867</v>
      </c>
      <c r="N2365" s="87" t="s">
        <v>163</v>
      </c>
      <c r="O2365" s="56" t="s">
        <v>5225</v>
      </c>
      <c r="P2365" s="87">
        <v>2012</v>
      </c>
      <c r="Q2365" s="87">
        <v>12123</v>
      </c>
      <c r="R2365" s="87" t="s">
        <v>4851</v>
      </c>
    </row>
    <row r="2366" spans="1:18">
      <c r="A2366" s="87" t="s">
        <v>5237</v>
      </c>
      <c r="B2366" s="87" t="s">
        <v>5238</v>
      </c>
      <c r="C2366" s="87" t="s">
        <v>5239</v>
      </c>
      <c r="D2366" s="150">
        <v>2629.92</v>
      </c>
      <c r="E2366" s="150">
        <v>-2147.38</v>
      </c>
      <c r="F2366" s="150">
        <v>482.54</v>
      </c>
      <c r="G2366" s="150">
        <v>-8.94</v>
      </c>
      <c r="H2366" s="151">
        <v>41275</v>
      </c>
      <c r="I2366" s="87">
        <v>0</v>
      </c>
      <c r="J2366" s="87" t="s">
        <v>604</v>
      </c>
      <c r="K2366" s="87" t="s">
        <v>3672</v>
      </c>
      <c r="L2366" s="87" t="s">
        <v>3954</v>
      </c>
      <c r="M2366" s="56" t="s">
        <v>4752</v>
      </c>
      <c r="N2366" s="87" t="s">
        <v>68</v>
      </c>
      <c r="O2366" s="56" t="s">
        <v>4905</v>
      </c>
      <c r="P2366" s="87">
        <v>2012</v>
      </c>
      <c r="Q2366" s="87" t="s">
        <v>5240</v>
      </c>
      <c r="R2366" s="87" t="s">
        <v>3676</v>
      </c>
    </row>
    <row r="2367" spans="1:18">
      <c r="A2367" s="87" t="s">
        <v>5241</v>
      </c>
      <c r="B2367" s="87" t="s">
        <v>5238</v>
      </c>
      <c r="C2367" s="87" t="s">
        <v>5239</v>
      </c>
      <c r="D2367" s="150">
        <v>3341.28</v>
      </c>
      <c r="E2367" s="150">
        <v>-2727.9</v>
      </c>
      <c r="F2367" s="150">
        <v>613.38</v>
      </c>
      <c r="G2367" s="150">
        <v>-11.36</v>
      </c>
      <c r="H2367" s="151">
        <v>41275</v>
      </c>
      <c r="I2367" s="87">
        <v>0</v>
      </c>
      <c r="J2367" s="87" t="s">
        <v>604</v>
      </c>
      <c r="K2367" s="87" t="s">
        <v>3672</v>
      </c>
      <c r="L2367" s="87" t="s">
        <v>3954</v>
      </c>
      <c r="M2367" s="56" t="s">
        <v>5214</v>
      </c>
      <c r="N2367" s="87" t="s">
        <v>68</v>
      </c>
      <c r="O2367" s="56" t="s">
        <v>4905</v>
      </c>
      <c r="P2367" s="87">
        <v>2012</v>
      </c>
      <c r="Q2367" s="87" t="s">
        <v>5242</v>
      </c>
      <c r="R2367" s="87" t="s">
        <v>3676</v>
      </c>
    </row>
    <row r="2368" spans="1:18">
      <c r="A2368" s="87" t="s">
        <v>5243</v>
      </c>
      <c r="B2368" s="87" t="s">
        <v>5238</v>
      </c>
      <c r="C2368" s="87" t="s">
        <v>5239</v>
      </c>
      <c r="D2368" s="150">
        <v>2037.12</v>
      </c>
      <c r="E2368" s="150">
        <v>-1672.35</v>
      </c>
      <c r="F2368" s="150">
        <v>364.77</v>
      </c>
      <c r="G2368" s="150">
        <v>-6.75</v>
      </c>
      <c r="H2368" s="151">
        <v>41275</v>
      </c>
      <c r="I2368" s="87">
        <v>0</v>
      </c>
      <c r="J2368" s="87" t="s">
        <v>604</v>
      </c>
      <c r="K2368" s="87" t="s">
        <v>3672</v>
      </c>
      <c r="L2368" s="87" t="s">
        <v>3954</v>
      </c>
      <c r="M2368" s="56" t="s">
        <v>5214</v>
      </c>
      <c r="N2368" s="87" t="s">
        <v>68</v>
      </c>
      <c r="O2368" s="56" t="s">
        <v>5244</v>
      </c>
      <c r="P2368" s="87">
        <v>2012</v>
      </c>
      <c r="Q2368" s="87" t="s">
        <v>5245</v>
      </c>
      <c r="R2368" s="87" t="s">
        <v>3676</v>
      </c>
    </row>
    <row r="2369" spans="1:18">
      <c r="A2369" s="87" t="s">
        <v>2565</v>
      </c>
      <c r="B2369" s="87" t="s">
        <v>2566</v>
      </c>
      <c r="C2369" s="87" t="s">
        <v>5276</v>
      </c>
      <c r="D2369" s="150">
        <v>26338.62</v>
      </c>
      <c r="E2369" s="150">
        <v>-20976.21</v>
      </c>
      <c r="F2369" s="150">
        <v>5362.41</v>
      </c>
      <c r="G2369" s="150">
        <v>-99.3</v>
      </c>
      <c r="H2369" s="151">
        <v>41275</v>
      </c>
      <c r="I2369" s="87">
        <v>0</v>
      </c>
      <c r="J2369" s="87" t="s">
        <v>944</v>
      </c>
      <c r="K2369" s="87" t="s">
        <v>3672</v>
      </c>
      <c r="L2369" s="87" t="s">
        <v>3962</v>
      </c>
      <c r="M2369" s="56" t="s">
        <v>3711</v>
      </c>
      <c r="N2369" s="87" t="s">
        <v>27</v>
      </c>
      <c r="O2369" s="56" t="s">
        <v>5277</v>
      </c>
      <c r="P2369" s="87">
        <v>2012</v>
      </c>
      <c r="Q2369" s="87" t="s">
        <v>5278</v>
      </c>
      <c r="R2369" s="87" t="s">
        <v>3680</v>
      </c>
    </row>
    <row r="2370" spans="1:18">
      <c r="A2370" s="87" t="s">
        <v>5279</v>
      </c>
      <c r="B2370" s="87" t="s">
        <v>5280</v>
      </c>
      <c r="C2370" s="87" t="s">
        <v>5281</v>
      </c>
      <c r="D2370" s="150">
        <v>2196</v>
      </c>
      <c r="E2370" s="150">
        <v>-1795.77</v>
      </c>
      <c r="F2370" s="150">
        <v>400.23</v>
      </c>
      <c r="G2370" s="150">
        <v>-7.41</v>
      </c>
      <c r="H2370" s="151">
        <v>41275</v>
      </c>
      <c r="I2370" s="87">
        <v>0</v>
      </c>
      <c r="J2370" s="87" t="s">
        <v>354</v>
      </c>
      <c r="K2370" s="87" t="s">
        <v>3672</v>
      </c>
      <c r="L2370" s="87" t="s">
        <v>5282</v>
      </c>
      <c r="M2370" s="56" t="s">
        <v>3711</v>
      </c>
      <c r="N2370" s="87" t="s">
        <v>96</v>
      </c>
      <c r="O2370" s="56" t="s">
        <v>2492</v>
      </c>
      <c r="P2370" s="87">
        <v>2012</v>
      </c>
      <c r="Q2370" s="87" t="s">
        <v>5283</v>
      </c>
      <c r="R2370" s="87" t="s">
        <v>3680</v>
      </c>
    </row>
    <row r="2371" spans="1:18">
      <c r="A2371" s="87" t="s">
        <v>5284</v>
      </c>
      <c r="B2371" s="87" t="s">
        <v>5280</v>
      </c>
      <c r="C2371" s="87" t="s">
        <v>696</v>
      </c>
      <c r="D2371" s="150">
        <v>3112.8</v>
      </c>
      <c r="E2371" s="150">
        <v>-2547.15</v>
      </c>
      <c r="F2371" s="150">
        <v>565.65</v>
      </c>
      <c r="G2371" s="150">
        <v>-10.47</v>
      </c>
      <c r="H2371" s="151">
        <v>41275</v>
      </c>
      <c r="I2371" s="87">
        <v>0</v>
      </c>
      <c r="J2371" s="87" t="s">
        <v>354</v>
      </c>
      <c r="K2371" s="87" t="s">
        <v>3672</v>
      </c>
      <c r="L2371" s="87" t="s">
        <v>5282</v>
      </c>
      <c r="M2371" s="56" t="s">
        <v>3711</v>
      </c>
      <c r="N2371" s="87" t="s">
        <v>96</v>
      </c>
      <c r="O2371" s="56" t="s">
        <v>5285</v>
      </c>
      <c r="P2371" s="87">
        <v>2012</v>
      </c>
      <c r="Q2371" s="87" t="s">
        <v>5286</v>
      </c>
      <c r="R2371" s="87" t="s">
        <v>3680</v>
      </c>
    </row>
    <row r="2372" spans="1:18">
      <c r="A2372" s="87" t="s">
        <v>2522</v>
      </c>
      <c r="B2372" s="87" t="s">
        <v>741</v>
      </c>
      <c r="C2372" s="87" t="s">
        <v>5324</v>
      </c>
      <c r="D2372" s="150">
        <v>3006</v>
      </c>
      <c r="E2372" s="150">
        <v>-2738.19</v>
      </c>
      <c r="F2372" s="150">
        <v>267.81</v>
      </c>
      <c r="G2372" s="150">
        <v>-6.38</v>
      </c>
      <c r="H2372" s="151">
        <v>41275</v>
      </c>
      <c r="I2372" s="87">
        <v>0</v>
      </c>
      <c r="J2372" s="87" t="s">
        <v>393</v>
      </c>
      <c r="K2372" s="87" t="s">
        <v>3672</v>
      </c>
      <c r="L2372" s="87" t="s">
        <v>3785</v>
      </c>
      <c r="M2372" s="56" t="s">
        <v>3711</v>
      </c>
      <c r="N2372" s="87" t="s">
        <v>70</v>
      </c>
      <c r="O2372" s="56" t="s">
        <v>5325</v>
      </c>
      <c r="P2372" s="87">
        <v>2012</v>
      </c>
      <c r="Q2372" s="87" t="s">
        <v>5326</v>
      </c>
      <c r="R2372" s="87" t="s">
        <v>3680</v>
      </c>
    </row>
    <row r="2373" spans="1:18">
      <c r="A2373" s="87" t="s">
        <v>2523</v>
      </c>
      <c r="B2373" s="87" t="s">
        <v>741</v>
      </c>
      <c r="C2373" s="87" t="s">
        <v>5324</v>
      </c>
      <c r="D2373" s="150">
        <v>3450</v>
      </c>
      <c r="E2373" s="150">
        <v>-2802.3</v>
      </c>
      <c r="F2373" s="150">
        <v>647.70000000000005</v>
      </c>
      <c r="G2373" s="150">
        <v>-11.99</v>
      </c>
      <c r="H2373" s="151">
        <v>41275</v>
      </c>
      <c r="I2373" s="87">
        <v>0</v>
      </c>
      <c r="J2373" s="87" t="s">
        <v>393</v>
      </c>
      <c r="K2373" s="87" t="s">
        <v>3672</v>
      </c>
      <c r="L2373" s="87" t="s">
        <v>3785</v>
      </c>
      <c r="M2373" s="56" t="s">
        <v>3711</v>
      </c>
      <c r="N2373" s="87" t="s">
        <v>70</v>
      </c>
      <c r="O2373" s="56" t="s">
        <v>2492</v>
      </c>
      <c r="P2373" s="87">
        <v>2012</v>
      </c>
      <c r="Q2373" s="87" t="s">
        <v>5327</v>
      </c>
      <c r="R2373" s="87" t="s">
        <v>3680</v>
      </c>
    </row>
    <row r="2374" spans="1:18">
      <c r="A2374" s="87" t="s">
        <v>5345</v>
      </c>
      <c r="B2374" s="87" t="s">
        <v>5346</v>
      </c>
      <c r="C2374" s="87" t="s">
        <v>5347</v>
      </c>
      <c r="D2374" s="150">
        <v>5964</v>
      </c>
      <c r="E2374" s="150">
        <v>-4845.1099999999997</v>
      </c>
      <c r="F2374" s="150">
        <v>1118.8900000000001</v>
      </c>
      <c r="G2374" s="150">
        <v>-20.72</v>
      </c>
      <c r="H2374" s="151">
        <v>41275</v>
      </c>
      <c r="I2374" s="87">
        <v>0</v>
      </c>
      <c r="J2374" s="87" t="s">
        <v>689</v>
      </c>
      <c r="K2374" s="87" t="s">
        <v>3672</v>
      </c>
      <c r="L2374" s="87" t="s">
        <v>3994</v>
      </c>
      <c r="M2374" s="56" t="s">
        <v>5348</v>
      </c>
      <c r="N2374" s="87" t="s">
        <v>28</v>
      </c>
      <c r="O2374" s="56" t="s">
        <v>5349</v>
      </c>
      <c r="P2374" s="87">
        <v>2012</v>
      </c>
      <c r="Q2374" s="87" t="s">
        <v>5350</v>
      </c>
      <c r="R2374" s="87" t="s">
        <v>3676</v>
      </c>
    </row>
    <row r="2375" spans="1:18">
      <c r="A2375" s="87" t="s">
        <v>5356</v>
      </c>
      <c r="B2375" s="87" t="s">
        <v>5352</v>
      </c>
      <c r="C2375" s="87" t="s">
        <v>5357</v>
      </c>
      <c r="D2375" s="150">
        <v>2412</v>
      </c>
      <c r="E2375" s="150">
        <v>-1971.09</v>
      </c>
      <c r="F2375" s="150">
        <v>440.91</v>
      </c>
      <c r="G2375" s="150">
        <v>-8.16</v>
      </c>
      <c r="H2375" s="151">
        <v>41275</v>
      </c>
      <c r="I2375" s="87">
        <v>0</v>
      </c>
      <c r="J2375" s="87" t="s">
        <v>830</v>
      </c>
      <c r="K2375" s="87" t="s">
        <v>3672</v>
      </c>
      <c r="L2375" s="87" t="s">
        <v>3888</v>
      </c>
      <c r="M2375" s="56" t="s">
        <v>4867</v>
      </c>
      <c r="N2375" s="87" t="s">
        <v>38</v>
      </c>
      <c r="O2375" s="56" t="s">
        <v>5358</v>
      </c>
      <c r="P2375" s="87">
        <v>2012</v>
      </c>
      <c r="Q2375" s="87" t="s">
        <v>5359</v>
      </c>
      <c r="R2375" s="87" t="s">
        <v>4621</v>
      </c>
    </row>
    <row r="2376" spans="1:18">
      <c r="A2376" s="87" t="s">
        <v>5360</v>
      </c>
      <c r="B2376" s="87" t="s">
        <v>2741</v>
      </c>
      <c r="C2376" s="87" t="s">
        <v>5361</v>
      </c>
      <c r="D2376" s="150">
        <v>5988</v>
      </c>
      <c r="E2376" s="150">
        <v>-4882.46</v>
      </c>
      <c r="F2376" s="150">
        <v>1105.54</v>
      </c>
      <c r="G2376" s="150">
        <v>-20.47</v>
      </c>
      <c r="H2376" s="151">
        <v>41275</v>
      </c>
      <c r="I2376" s="87">
        <v>0</v>
      </c>
      <c r="J2376" s="87" t="s">
        <v>3983</v>
      </c>
      <c r="K2376" s="87" t="s">
        <v>3672</v>
      </c>
      <c r="L2376" s="87" t="s">
        <v>3984</v>
      </c>
      <c r="M2376" s="56" t="s">
        <v>5362</v>
      </c>
      <c r="N2376" s="87" t="s">
        <v>148</v>
      </c>
      <c r="O2376" s="56" t="s">
        <v>5363</v>
      </c>
      <c r="P2376" s="87">
        <v>2012</v>
      </c>
      <c r="Q2376" s="87" t="s">
        <v>5364</v>
      </c>
      <c r="R2376" s="87" t="s">
        <v>3680</v>
      </c>
    </row>
    <row r="2377" spans="1:18">
      <c r="A2377" s="87" t="s">
        <v>5387</v>
      </c>
      <c r="B2377" s="87" t="s">
        <v>5388</v>
      </c>
      <c r="C2377" s="87" t="s">
        <v>5389</v>
      </c>
      <c r="D2377" s="150">
        <v>4765.07</v>
      </c>
      <c r="E2377" s="150">
        <v>-3889.46</v>
      </c>
      <c r="F2377" s="150">
        <v>875.61</v>
      </c>
      <c r="G2377" s="150">
        <v>-16.21</v>
      </c>
      <c r="H2377" s="151">
        <v>41275</v>
      </c>
      <c r="I2377" s="87">
        <v>0</v>
      </c>
      <c r="J2377" s="87" t="s">
        <v>944</v>
      </c>
      <c r="K2377" s="87" t="s">
        <v>3672</v>
      </c>
      <c r="L2377" s="87" t="s">
        <v>3962</v>
      </c>
      <c r="M2377" s="56" t="s">
        <v>3711</v>
      </c>
      <c r="N2377" s="87" t="s">
        <v>27</v>
      </c>
      <c r="O2377" s="56" t="s">
        <v>5390</v>
      </c>
      <c r="P2377" s="87">
        <v>2012</v>
      </c>
      <c r="Q2377" s="87" t="s">
        <v>5391</v>
      </c>
      <c r="R2377" s="87" t="s">
        <v>3680</v>
      </c>
    </row>
    <row r="2378" spans="1:18">
      <c r="A2378" s="87" t="s">
        <v>5395</v>
      </c>
      <c r="B2378" s="87" t="s">
        <v>5396</v>
      </c>
      <c r="C2378" s="87"/>
      <c r="D2378" s="150">
        <v>4797.6000000000004</v>
      </c>
      <c r="E2378" s="150">
        <v>-4797.6000000000004</v>
      </c>
      <c r="F2378" s="150">
        <v>0</v>
      </c>
      <c r="G2378" s="150">
        <v>0</v>
      </c>
      <c r="H2378" s="151">
        <v>41275</v>
      </c>
      <c r="I2378" s="87">
        <v>0</v>
      </c>
      <c r="J2378" s="87" t="s">
        <v>5397</v>
      </c>
      <c r="K2378" s="87" t="s">
        <v>3672</v>
      </c>
      <c r="L2378" s="87" t="s">
        <v>5398</v>
      </c>
      <c r="M2378" s="56" t="s">
        <v>5399</v>
      </c>
      <c r="N2378" s="87" t="s">
        <v>5400</v>
      </c>
      <c r="O2378" s="56"/>
      <c r="P2378" s="87">
        <v>0</v>
      </c>
      <c r="Q2378" s="87" t="s">
        <v>5401</v>
      </c>
      <c r="R2378" s="87" t="s">
        <v>3680</v>
      </c>
    </row>
    <row r="2379" spans="1:18">
      <c r="A2379" s="87" t="s">
        <v>8315</v>
      </c>
      <c r="B2379" s="87" t="s">
        <v>8316</v>
      </c>
      <c r="C2379" s="87" t="s">
        <v>8317</v>
      </c>
      <c r="D2379" s="150">
        <v>3464.4</v>
      </c>
      <c r="E2379" s="150">
        <v>-2835.57</v>
      </c>
      <c r="F2379" s="150">
        <v>628.83000000000004</v>
      </c>
      <c r="G2379" s="150">
        <v>-11.64</v>
      </c>
      <c r="H2379" s="151">
        <v>41275</v>
      </c>
      <c r="I2379" s="87">
        <v>0</v>
      </c>
      <c r="J2379" s="87" t="s">
        <v>354</v>
      </c>
      <c r="K2379" s="87" t="s">
        <v>3672</v>
      </c>
      <c r="L2379" s="87" t="s">
        <v>3792</v>
      </c>
      <c r="M2379" s="56" t="s">
        <v>4702</v>
      </c>
      <c r="N2379" s="87" t="s">
        <v>96</v>
      </c>
      <c r="O2379" s="56" t="s">
        <v>8318</v>
      </c>
      <c r="P2379" s="87">
        <v>2012</v>
      </c>
      <c r="Q2379" s="87" t="s">
        <v>8319</v>
      </c>
      <c r="R2379" s="87" t="s">
        <v>4359</v>
      </c>
    </row>
    <row r="2380" spans="1:18">
      <c r="A2380" s="87" t="s">
        <v>8320</v>
      </c>
      <c r="B2380" s="87" t="s">
        <v>8316</v>
      </c>
      <c r="C2380" s="87" t="s">
        <v>8321</v>
      </c>
      <c r="D2380" s="150">
        <v>3464.4</v>
      </c>
      <c r="E2380" s="150">
        <v>-2835.57</v>
      </c>
      <c r="F2380" s="150">
        <v>628.83000000000004</v>
      </c>
      <c r="G2380" s="150">
        <v>-11.64</v>
      </c>
      <c r="H2380" s="151">
        <v>41275</v>
      </c>
      <c r="I2380" s="87">
        <v>0</v>
      </c>
      <c r="J2380" s="87" t="s">
        <v>354</v>
      </c>
      <c r="K2380" s="87" t="s">
        <v>3672</v>
      </c>
      <c r="L2380" s="87" t="s">
        <v>3792</v>
      </c>
      <c r="M2380" s="56" t="s">
        <v>4702</v>
      </c>
      <c r="N2380" s="87" t="s">
        <v>96</v>
      </c>
      <c r="O2380" s="56" t="s">
        <v>8322</v>
      </c>
      <c r="P2380" s="87">
        <v>2012</v>
      </c>
      <c r="Q2380" s="87" t="s">
        <v>8319</v>
      </c>
      <c r="R2380" s="87" t="s">
        <v>4359</v>
      </c>
    </row>
    <row r="2381" spans="1:18">
      <c r="A2381" s="87" t="s">
        <v>8323</v>
      </c>
      <c r="B2381" s="87" t="s">
        <v>8316</v>
      </c>
      <c r="C2381" s="87" t="s">
        <v>8321</v>
      </c>
      <c r="D2381" s="150">
        <v>3464.4</v>
      </c>
      <c r="E2381" s="150">
        <v>-2835.57</v>
      </c>
      <c r="F2381" s="150">
        <v>628.83000000000004</v>
      </c>
      <c r="G2381" s="150">
        <v>-11.64</v>
      </c>
      <c r="H2381" s="151">
        <v>41275</v>
      </c>
      <c r="I2381" s="87">
        <v>0</v>
      </c>
      <c r="J2381" s="87" t="s">
        <v>354</v>
      </c>
      <c r="K2381" s="87" t="s">
        <v>3672</v>
      </c>
      <c r="L2381" s="87" t="s">
        <v>3792</v>
      </c>
      <c r="M2381" s="56" t="s">
        <v>4702</v>
      </c>
      <c r="N2381" s="87" t="s">
        <v>96</v>
      </c>
      <c r="O2381" s="56" t="s">
        <v>4946</v>
      </c>
      <c r="P2381" s="87">
        <v>2012</v>
      </c>
      <c r="Q2381" s="87" t="s">
        <v>8319</v>
      </c>
      <c r="R2381" s="87" t="s">
        <v>4359</v>
      </c>
    </row>
    <row r="2382" spans="1:18">
      <c r="A2382" s="87" t="s">
        <v>8337</v>
      </c>
      <c r="B2382" s="87" t="s">
        <v>8338</v>
      </c>
      <c r="C2382" s="87" t="s">
        <v>8339</v>
      </c>
      <c r="D2382" s="150">
        <v>2643.6</v>
      </c>
      <c r="E2382" s="150">
        <v>-2153.3000000000002</v>
      </c>
      <c r="F2382" s="150">
        <v>490.3</v>
      </c>
      <c r="G2382" s="150">
        <v>-9.08</v>
      </c>
      <c r="H2382" s="151">
        <v>41275</v>
      </c>
      <c r="I2382" s="87">
        <v>0</v>
      </c>
      <c r="J2382" s="87" t="s">
        <v>748</v>
      </c>
      <c r="K2382" s="87" t="s">
        <v>3672</v>
      </c>
      <c r="L2382" s="87" t="s">
        <v>8340</v>
      </c>
      <c r="M2382" s="56" t="s">
        <v>4867</v>
      </c>
      <c r="N2382" s="87" t="s">
        <v>119</v>
      </c>
      <c r="O2382" s="56" t="s">
        <v>8341</v>
      </c>
      <c r="P2382" s="87">
        <v>2012</v>
      </c>
      <c r="Q2382" s="87" t="s">
        <v>8342</v>
      </c>
      <c r="R2382" s="87" t="s">
        <v>4621</v>
      </c>
    </row>
    <row r="2383" spans="1:18">
      <c r="A2383" s="87" t="s">
        <v>4938</v>
      </c>
      <c r="B2383" s="87" t="s">
        <v>4939</v>
      </c>
      <c r="C2383" s="87" t="s">
        <v>4940</v>
      </c>
      <c r="D2383" s="150">
        <v>14537.26</v>
      </c>
      <c r="E2383" s="150">
        <v>-11637.83</v>
      </c>
      <c r="F2383" s="150">
        <v>2899.43</v>
      </c>
      <c r="G2383" s="150">
        <v>-54.71</v>
      </c>
      <c r="H2383" s="151">
        <v>41244</v>
      </c>
      <c r="I2383" s="87">
        <v>0</v>
      </c>
      <c r="J2383" s="87" t="s">
        <v>944</v>
      </c>
      <c r="K2383" s="87" t="s">
        <v>3672</v>
      </c>
      <c r="L2383" s="87" t="s">
        <v>3962</v>
      </c>
      <c r="M2383" s="56" t="s">
        <v>4803</v>
      </c>
      <c r="N2383" s="87" t="s">
        <v>27</v>
      </c>
      <c r="O2383" s="56" t="s">
        <v>4941</v>
      </c>
      <c r="P2383" s="87">
        <v>2012</v>
      </c>
      <c r="Q2383" s="87" t="s">
        <v>4942</v>
      </c>
      <c r="R2383" s="87" t="s">
        <v>3683</v>
      </c>
    </row>
    <row r="2384" spans="1:18">
      <c r="A2384" s="87" t="s">
        <v>5196</v>
      </c>
      <c r="B2384" s="87" t="s">
        <v>5197</v>
      </c>
      <c r="C2384" s="87" t="s">
        <v>5198</v>
      </c>
      <c r="D2384" s="150">
        <v>8412</v>
      </c>
      <c r="E2384" s="150">
        <v>-6910.17</v>
      </c>
      <c r="F2384" s="150">
        <v>1501.83</v>
      </c>
      <c r="G2384" s="150">
        <v>-28.34</v>
      </c>
      <c r="H2384" s="151">
        <v>41244</v>
      </c>
      <c r="I2384" s="87">
        <v>0</v>
      </c>
      <c r="J2384" s="87" t="s">
        <v>393</v>
      </c>
      <c r="K2384" s="87" t="s">
        <v>3672</v>
      </c>
      <c r="L2384" s="87" t="s">
        <v>3785</v>
      </c>
      <c r="M2384" s="56" t="s">
        <v>4867</v>
      </c>
      <c r="N2384" s="87" t="s">
        <v>70</v>
      </c>
      <c r="O2384" s="56" t="s">
        <v>5199</v>
      </c>
      <c r="P2384" s="87">
        <v>2012</v>
      </c>
      <c r="Q2384" s="87" t="s">
        <v>5200</v>
      </c>
      <c r="R2384" s="87" t="s">
        <v>3680</v>
      </c>
    </row>
    <row r="2385" spans="1:18">
      <c r="A2385" s="87" t="s">
        <v>5211</v>
      </c>
      <c r="B2385" s="87" t="s">
        <v>5212</v>
      </c>
      <c r="C2385" s="87" t="s">
        <v>5213</v>
      </c>
      <c r="D2385" s="150">
        <v>9129</v>
      </c>
      <c r="E2385" s="150">
        <v>-7499.89</v>
      </c>
      <c r="F2385" s="150">
        <v>1629.11</v>
      </c>
      <c r="G2385" s="150">
        <v>-30.74</v>
      </c>
      <c r="H2385" s="151">
        <v>41244</v>
      </c>
      <c r="I2385" s="87">
        <v>0</v>
      </c>
      <c r="J2385" s="87" t="s">
        <v>619</v>
      </c>
      <c r="K2385" s="87" t="s">
        <v>3672</v>
      </c>
      <c r="L2385" s="87" t="s">
        <v>3850</v>
      </c>
      <c r="M2385" s="56" t="s">
        <v>5214</v>
      </c>
      <c r="N2385" s="87" t="s">
        <v>127</v>
      </c>
      <c r="O2385" s="56" t="s">
        <v>4905</v>
      </c>
      <c r="P2385" s="87">
        <v>2011</v>
      </c>
      <c r="Q2385" s="87" t="s">
        <v>5215</v>
      </c>
      <c r="R2385" s="87" t="s">
        <v>3676</v>
      </c>
    </row>
    <row r="2386" spans="1:18">
      <c r="A2386" s="87" t="s">
        <v>5263</v>
      </c>
      <c r="B2386" s="87" t="s">
        <v>5264</v>
      </c>
      <c r="C2386" s="87" t="s">
        <v>5265</v>
      </c>
      <c r="D2386" s="150">
        <v>9325.61</v>
      </c>
      <c r="E2386" s="150">
        <v>-7668.57</v>
      </c>
      <c r="F2386" s="150">
        <v>1657.04</v>
      </c>
      <c r="G2386" s="150">
        <v>-31.27</v>
      </c>
      <c r="H2386" s="151">
        <v>41244</v>
      </c>
      <c r="I2386" s="87">
        <v>0</v>
      </c>
      <c r="J2386" s="87" t="s">
        <v>919</v>
      </c>
      <c r="K2386" s="87" t="s">
        <v>3672</v>
      </c>
      <c r="L2386" s="87" t="s">
        <v>3823</v>
      </c>
      <c r="M2386" s="56" t="s">
        <v>4849</v>
      </c>
      <c r="N2386" s="87" t="s">
        <v>54</v>
      </c>
      <c r="O2386" s="56" t="s">
        <v>5266</v>
      </c>
      <c r="P2386" s="87">
        <v>2012</v>
      </c>
      <c r="Q2386" s="87">
        <v>20121300</v>
      </c>
      <c r="R2386" s="87" t="s">
        <v>3676</v>
      </c>
    </row>
    <row r="2387" spans="1:18">
      <c r="A2387" s="87" t="s">
        <v>2602</v>
      </c>
      <c r="B2387" s="87" t="s">
        <v>2603</v>
      </c>
      <c r="C2387" s="87" t="s">
        <v>5274</v>
      </c>
      <c r="D2387" s="150">
        <v>8664.08</v>
      </c>
      <c r="E2387" s="150">
        <v>-7130.53</v>
      </c>
      <c r="F2387" s="150">
        <v>1533.55</v>
      </c>
      <c r="G2387" s="150">
        <v>-28.94</v>
      </c>
      <c r="H2387" s="151">
        <v>41244</v>
      </c>
      <c r="I2387" s="87">
        <v>0</v>
      </c>
      <c r="J2387" s="87" t="s">
        <v>944</v>
      </c>
      <c r="K2387" s="87" t="s">
        <v>3672</v>
      </c>
      <c r="L2387" s="87" t="s">
        <v>3962</v>
      </c>
      <c r="M2387" s="56" t="s">
        <v>3711</v>
      </c>
      <c r="N2387" s="87" t="s">
        <v>27</v>
      </c>
      <c r="O2387" s="56" t="s">
        <v>4813</v>
      </c>
      <c r="P2387" s="87">
        <v>2012</v>
      </c>
      <c r="Q2387" s="87" t="s">
        <v>5275</v>
      </c>
      <c r="R2387" s="87" t="s">
        <v>3680</v>
      </c>
    </row>
    <row r="2388" spans="1:18">
      <c r="A2388" s="87" t="s">
        <v>1192</v>
      </c>
      <c r="B2388" s="87" t="s">
        <v>881</v>
      </c>
      <c r="C2388" s="87" t="s">
        <v>5295</v>
      </c>
      <c r="D2388" s="150">
        <v>2912.28</v>
      </c>
      <c r="E2388" s="150">
        <v>-2405.87</v>
      </c>
      <c r="F2388" s="150">
        <v>506.41</v>
      </c>
      <c r="G2388" s="150">
        <v>-9.56</v>
      </c>
      <c r="H2388" s="151">
        <v>41244</v>
      </c>
      <c r="I2388" s="87">
        <v>0</v>
      </c>
      <c r="J2388" s="87" t="s">
        <v>4054</v>
      </c>
      <c r="K2388" s="87" t="s">
        <v>3672</v>
      </c>
      <c r="L2388" s="87" t="s">
        <v>4055</v>
      </c>
      <c r="M2388" s="56" t="s">
        <v>4782</v>
      </c>
      <c r="N2388" s="87" t="s">
        <v>155</v>
      </c>
      <c r="O2388" s="56" t="s">
        <v>4872</v>
      </c>
      <c r="P2388" s="87">
        <v>2012</v>
      </c>
      <c r="Q2388" s="87" t="s">
        <v>5296</v>
      </c>
      <c r="R2388" s="87" t="s">
        <v>4364</v>
      </c>
    </row>
    <row r="2389" spans="1:18">
      <c r="A2389" s="87" t="s">
        <v>5297</v>
      </c>
      <c r="B2389" s="87" t="s">
        <v>5298</v>
      </c>
      <c r="C2389" s="87" t="s">
        <v>5299</v>
      </c>
      <c r="D2389" s="150">
        <v>3277.2</v>
      </c>
      <c r="E2389" s="150">
        <v>-2703.48</v>
      </c>
      <c r="F2389" s="150">
        <v>573.72</v>
      </c>
      <c r="G2389" s="150">
        <v>-10.83</v>
      </c>
      <c r="H2389" s="151">
        <v>41244</v>
      </c>
      <c r="I2389" s="87">
        <v>0</v>
      </c>
      <c r="J2389" s="87" t="s">
        <v>393</v>
      </c>
      <c r="K2389" s="87" t="s">
        <v>3672</v>
      </c>
      <c r="L2389" s="87" t="s">
        <v>3785</v>
      </c>
      <c r="M2389" s="56" t="s">
        <v>4867</v>
      </c>
      <c r="N2389" s="87" t="s">
        <v>70</v>
      </c>
      <c r="O2389" s="56" t="s">
        <v>5300</v>
      </c>
      <c r="P2389" s="87">
        <v>2012</v>
      </c>
      <c r="Q2389" s="87" t="s">
        <v>5301</v>
      </c>
      <c r="R2389" s="87" t="s">
        <v>3676</v>
      </c>
    </row>
    <row r="2390" spans="1:18">
      <c r="A2390" s="87" t="s">
        <v>8262</v>
      </c>
      <c r="B2390" s="87" t="s">
        <v>8263</v>
      </c>
      <c r="C2390" s="87" t="s">
        <v>8264</v>
      </c>
      <c r="D2390" s="150">
        <v>9300</v>
      </c>
      <c r="E2390" s="150">
        <v>-7657.27</v>
      </c>
      <c r="F2390" s="150">
        <v>1642.73</v>
      </c>
      <c r="G2390" s="150">
        <v>-31</v>
      </c>
      <c r="H2390" s="151">
        <v>41244</v>
      </c>
      <c r="I2390" s="87">
        <v>0</v>
      </c>
      <c r="J2390" s="87" t="s">
        <v>1257</v>
      </c>
      <c r="K2390" s="87" t="s">
        <v>3672</v>
      </c>
      <c r="L2390" s="87" t="s">
        <v>7988</v>
      </c>
      <c r="M2390" s="56" t="s">
        <v>4849</v>
      </c>
      <c r="N2390" s="87" t="s">
        <v>171</v>
      </c>
      <c r="O2390" s="56" t="s">
        <v>8265</v>
      </c>
      <c r="P2390" s="87">
        <v>2011</v>
      </c>
      <c r="Q2390" s="87" t="s">
        <v>8266</v>
      </c>
      <c r="R2390" s="87" t="s">
        <v>3676</v>
      </c>
    </row>
    <row r="2391" spans="1:18">
      <c r="A2391" s="87" t="s">
        <v>3026</v>
      </c>
      <c r="B2391" s="87" t="s">
        <v>3027</v>
      </c>
      <c r="C2391" s="87" t="s">
        <v>8307</v>
      </c>
      <c r="D2391" s="150">
        <v>9047.06</v>
      </c>
      <c r="E2391" s="150">
        <v>-7436.29</v>
      </c>
      <c r="F2391" s="150">
        <v>1610.77</v>
      </c>
      <c r="G2391" s="150">
        <v>-30.39</v>
      </c>
      <c r="H2391" s="151">
        <v>41244</v>
      </c>
      <c r="I2391" s="87">
        <v>0</v>
      </c>
      <c r="J2391" s="87" t="s">
        <v>782</v>
      </c>
      <c r="K2391" s="87" t="s">
        <v>5319</v>
      </c>
      <c r="L2391" s="87" t="s">
        <v>8308</v>
      </c>
      <c r="M2391" s="56" t="s">
        <v>4867</v>
      </c>
      <c r="N2391" s="87" t="s">
        <v>37</v>
      </c>
      <c r="O2391" s="56" t="s">
        <v>8309</v>
      </c>
      <c r="P2391" s="87">
        <v>2010</v>
      </c>
      <c r="Q2391" s="87" t="s">
        <v>8310</v>
      </c>
      <c r="R2391" s="87" t="s">
        <v>3680</v>
      </c>
    </row>
    <row r="2392" spans="1:18">
      <c r="A2392" s="87" t="s">
        <v>8311</v>
      </c>
      <c r="B2392" s="87" t="s">
        <v>8312</v>
      </c>
      <c r="C2392" s="87" t="s">
        <v>8313</v>
      </c>
      <c r="D2392" s="150">
        <v>2340</v>
      </c>
      <c r="E2392" s="150">
        <v>-1934.56</v>
      </c>
      <c r="F2392" s="150">
        <v>405.44</v>
      </c>
      <c r="G2392" s="150">
        <v>-7.65</v>
      </c>
      <c r="H2392" s="151">
        <v>41244</v>
      </c>
      <c r="I2392" s="87">
        <v>0</v>
      </c>
      <c r="J2392" s="87" t="s">
        <v>674</v>
      </c>
      <c r="K2392" s="87" t="s">
        <v>3672</v>
      </c>
      <c r="L2392" s="87" t="s">
        <v>7663</v>
      </c>
      <c r="M2392" s="56" t="s">
        <v>4867</v>
      </c>
      <c r="N2392" s="87" t="s">
        <v>94</v>
      </c>
      <c r="O2392" s="56" t="s">
        <v>5354</v>
      </c>
      <c r="P2392" s="87">
        <v>2012</v>
      </c>
      <c r="Q2392" s="87" t="s">
        <v>8314</v>
      </c>
      <c r="R2392" s="87" t="s">
        <v>4621</v>
      </c>
    </row>
    <row r="2393" spans="1:18">
      <c r="A2393" s="87" t="s">
        <v>1458</v>
      </c>
      <c r="B2393" s="87" t="s">
        <v>1459</v>
      </c>
      <c r="C2393" s="87" t="s">
        <v>5126</v>
      </c>
      <c r="D2393" s="150">
        <v>5860.8</v>
      </c>
      <c r="E2393" s="150">
        <v>-4881.51</v>
      </c>
      <c r="F2393" s="150">
        <v>979.29</v>
      </c>
      <c r="G2393" s="150">
        <v>-18.829999999999998</v>
      </c>
      <c r="H2393" s="151">
        <v>41214</v>
      </c>
      <c r="I2393" s="87">
        <v>0</v>
      </c>
      <c r="J2393" s="87" t="s">
        <v>1128</v>
      </c>
      <c r="K2393" s="87" t="s">
        <v>3672</v>
      </c>
      <c r="L2393" s="87" t="s">
        <v>4478</v>
      </c>
      <c r="M2393" s="56" t="s">
        <v>5127</v>
      </c>
      <c r="N2393" s="87" t="s">
        <v>75</v>
      </c>
      <c r="O2393" s="56" t="s">
        <v>5128</v>
      </c>
      <c r="P2393" s="87">
        <v>2012</v>
      </c>
      <c r="Q2393" s="87" t="s">
        <v>5129</v>
      </c>
      <c r="R2393" s="87" t="s">
        <v>3680</v>
      </c>
    </row>
    <row r="2394" spans="1:18">
      <c r="A2394" s="87" t="s">
        <v>2839</v>
      </c>
      <c r="B2394" s="87" t="s">
        <v>2840</v>
      </c>
      <c r="C2394" s="87" t="s">
        <v>5205</v>
      </c>
      <c r="D2394" s="150">
        <v>2340</v>
      </c>
      <c r="E2394" s="150">
        <v>-1934.56</v>
      </c>
      <c r="F2394" s="150">
        <v>405.44</v>
      </c>
      <c r="G2394" s="150">
        <v>-7.65</v>
      </c>
      <c r="H2394" s="151">
        <v>41214</v>
      </c>
      <c r="I2394" s="87">
        <v>0</v>
      </c>
      <c r="J2394" s="87" t="s">
        <v>689</v>
      </c>
      <c r="K2394" s="87" t="s">
        <v>3672</v>
      </c>
      <c r="L2394" s="87" t="s">
        <v>3994</v>
      </c>
      <c r="M2394" s="56" t="s">
        <v>4867</v>
      </c>
      <c r="N2394" s="87" t="s">
        <v>28</v>
      </c>
      <c r="O2394" s="56" t="s">
        <v>5206</v>
      </c>
      <c r="P2394" s="87">
        <v>2012</v>
      </c>
      <c r="Q2394" s="87" t="s">
        <v>5207</v>
      </c>
      <c r="R2394" s="87" t="s">
        <v>4621</v>
      </c>
    </row>
    <row r="2395" spans="1:18">
      <c r="A2395" s="87" t="s">
        <v>5208</v>
      </c>
      <c r="B2395" s="87" t="s">
        <v>2840</v>
      </c>
      <c r="C2395" s="87" t="s">
        <v>5209</v>
      </c>
      <c r="D2395" s="150">
        <v>2340</v>
      </c>
      <c r="E2395" s="150">
        <v>-1956.15</v>
      </c>
      <c r="F2395" s="150">
        <v>383.85</v>
      </c>
      <c r="G2395" s="150">
        <v>-7.38</v>
      </c>
      <c r="H2395" s="151">
        <v>41214</v>
      </c>
      <c r="I2395" s="87">
        <v>0</v>
      </c>
      <c r="J2395" s="87" t="s">
        <v>689</v>
      </c>
      <c r="K2395" s="87" t="s">
        <v>3672</v>
      </c>
      <c r="L2395" s="87" t="s">
        <v>3994</v>
      </c>
      <c r="M2395" s="56" t="s">
        <v>4867</v>
      </c>
      <c r="N2395" s="87" t="s">
        <v>28</v>
      </c>
      <c r="O2395" s="56" t="s">
        <v>5210</v>
      </c>
      <c r="P2395" s="87">
        <v>2012</v>
      </c>
      <c r="Q2395" s="87" t="s">
        <v>5207</v>
      </c>
      <c r="R2395" s="87" t="s">
        <v>4621</v>
      </c>
    </row>
    <row r="2396" spans="1:18">
      <c r="A2396" s="87" t="s">
        <v>5226</v>
      </c>
      <c r="B2396" s="87" t="s">
        <v>5227</v>
      </c>
      <c r="C2396" s="87" t="s">
        <v>5228</v>
      </c>
      <c r="D2396" s="150">
        <v>4188</v>
      </c>
      <c r="E2396" s="150">
        <v>-3499.32</v>
      </c>
      <c r="F2396" s="150">
        <v>688.68</v>
      </c>
      <c r="G2396" s="150">
        <v>-13.24</v>
      </c>
      <c r="H2396" s="151">
        <v>41214</v>
      </c>
      <c r="I2396" s="87">
        <v>0</v>
      </c>
      <c r="J2396" s="87" t="s">
        <v>604</v>
      </c>
      <c r="K2396" s="87" t="s">
        <v>3672</v>
      </c>
      <c r="L2396" s="87" t="s">
        <v>3954</v>
      </c>
      <c r="M2396" s="56" t="s">
        <v>5214</v>
      </c>
      <c r="N2396" s="87" t="s">
        <v>68</v>
      </c>
      <c r="O2396" s="56" t="s">
        <v>5229</v>
      </c>
      <c r="P2396" s="87">
        <v>2012</v>
      </c>
      <c r="Q2396" s="87" t="s">
        <v>5230</v>
      </c>
      <c r="R2396" s="87" t="s">
        <v>3683</v>
      </c>
    </row>
    <row r="2397" spans="1:18">
      <c r="A2397" s="87" t="s">
        <v>5231</v>
      </c>
      <c r="B2397" s="87" t="s">
        <v>5227</v>
      </c>
      <c r="C2397" s="87" t="s">
        <v>5232</v>
      </c>
      <c r="D2397" s="150">
        <v>4188</v>
      </c>
      <c r="E2397" s="150">
        <v>-3460.59</v>
      </c>
      <c r="F2397" s="150">
        <v>727.41</v>
      </c>
      <c r="G2397" s="150">
        <v>-13.72</v>
      </c>
      <c r="H2397" s="151">
        <v>41214</v>
      </c>
      <c r="I2397" s="87">
        <v>0</v>
      </c>
      <c r="J2397" s="87" t="s">
        <v>698</v>
      </c>
      <c r="K2397" s="87" t="s">
        <v>3672</v>
      </c>
      <c r="L2397" s="87" t="s">
        <v>3761</v>
      </c>
      <c r="M2397" s="56" t="s">
        <v>5214</v>
      </c>
      <c r="N2397" s="87" t="s">
        <v>56</v>
      </c>
      <c r="O2397" s="56" t="s">
        <v>5229</v>
      </c>
      <c r="P2397" s="87">
        <v>2012</v>
      </c>
      <c r="Q2397" s="87" t="s">
        <v>5230</v>
      </c>
      <c r="R2397" s="87" t="s">
        <v>3683</v>
      </c>
    </row>
    <row r="2398" spans="1:18">
      <c r="A2398" s="87" t="s">
        <v>5246</v>
      </c>
      <c r="B2398" s="87" t="s">
        <v>5247</v>
      </c>
      <c r="C2398" s="87" t="s">
        <v>5248</v>
      </c>
      <c r="D2398" s="150">
        <v>9975.6</v>
      </c>
      <c r="E2398" s="150">
        <v>-8293.14</v>
      </c>
      <c r="F2398" s="150">
        <v>1682.46</v>
      </c>
      <c r="G2398" s="150">
        <v>-32.35</v>
      </c>
      <c r="H2398" s="151">
        <v>41214</v>
      </c>
      <c r="I2398" s="87">
        <v>0</v>
      </c>
      <c r="J2398" s="87" t="s">
        <v>919</v>
      </c>
      <c r="K2398" s="87" t="s">
        <v>3672</v>
      </c>
      <c r="L2398" s="87" t="s">
        <v>3823</v>
      </c>
      <c r="M2398" s="56" t="s">
        <v>4849</v>
      </c>
      <c r="N2398" s="87" t="s">
        <v>54</v>
      </c>
      <c r="O2398" s="56" t="s">
        <v>5249</v>
      </c>
      <c r="P2398" s="87">
        <v>2012</v>
      </c>
      <c r="Q2398" s="87" t="s">
        <v>5250</v>
      </c>
      <c r="R2398" s="87" t="s">
        <v>3780</v>
      </c>
    </row>
    <row r="2399" spans="1:18">
      <c r="A2399" s="87" t="s">
        <v>2939</v>
      </c>
      <c r="B2399" s="87" t="s">
        <v>2940</v>
      </c>
      <c r="C2399" s="87" t="s">
        <v>5251</v>
      </c>
      <c r="D2399" s="150">
        <v>9919.99</v>
      </c>
      <c r="E2399" s="150">
        <v>-8240.65</v>
      </c>
      <c r="F2399" s="150">
        <v>1679.34</v>
      </c>
      <c r="G2399" s="150">
        <v>-32.29</v>
      </c>
      <c r="H2399" s="151">
        <v>41214</v>
      </c>
      <c r="I2399" s="87">
        <v>0</v>
      </c>
      <c r="J2399" s="87" t="s">
        <v>919</v>
      </c>
      <c r="K2399" s="87" t="s">
        <v>3672</v>
      </c>
      <c r="L2399" s="87" t="s">
        <v>3823</v>
      </c>
      <c r="M2399" s="56" t="s">
        <v>4849</v>
      </c>
      <c r="N2399" s="87" t="s">
        <v>54</v>
      </c>
      <c r="O2399" s="56" t="s">
        <v>5252</v>
      </c>
      <c r="P2399" s="87">
        <v>2012</v>
      </c>
      <c r="Q2399" s="87"/>
      <c r="R2399" s="87" t="s">
        <v>4851</v>
      </c>
    </row>
    <row r="2400" spans="1:18">
      <c r="A2400" s="87" t="s">
        <v>5253</v>
      </c>
      <c r="B2400" s="87" t="s">
        <v>5254</v>
      </c>
      <c r="C2400" s="87" t="s">
        <v>5255</v>
      </c>
      <c r="D2400" s="150">
        <v>9840</v>
      </c>
      <c r="E2400" s="150">
        <v>-8177.3</v>
      </c>
      <c r="F2400" s="150">
        <v>1662.7</v>
      </c>
      <c r="G2400" s="150">
        <v>-31.97</v>
      </c>
      <c r="H2400" s="151">
        <v>41214</v>
      </c>
      <c r="I2400" s="87">
        <v>0</v>
      </c>
      <c r="J2400" s="87" t="s">
        <v>919</v>
      </c>
      <c r="K2400" s="87" t="s">
        <v>3672</v>
      </c>
      <c r="L2400" s="87" t="s">
        <v>3823</v>
      </c>
      <c r="M2400" s="56" t="s">
        <v>4849</v>
      </c>
      <c r="N2400" s="87" t="s">
        <v>54</v>
      </c>
      <c r="O2400" s="56" t="s">
        <v>5256</v>
      </c>
      <c r="P2400" s="87">
        <v>2012</v>
      </c>
      <c r="Q2400" s="87" t="s">
        <v>5257</v>
      </c>
      <c r="R2400" s="87" t="s">
        <v>3780</v>
      </c>
    </row>
    <row r="2401" spans="1:18">
      <c r="A2401" s="87" t="s">
        <v>5258</v>
      </c>
      <c r="B2401" s="87" t="s">
        <v>5259</v>
      </c>
      <c r="C2401" s="87" t="s">
        <v>5260</v>
      </c>
      <c r="D2401" s="150">
        <v>9750</v>
      </c>
      <c r="E2401" s="150">
        <v>-8109.57</v>
      </c>
      <c r="F2401" s="150">
        <v>1640.43</v>
      </c>
      <c r="G2401" s="150">
        <v>-31.55</v>
      </c>
      <c r="H2401" s="151">
        <v>41214</v>
      </c>
      <c r="I2401" s="87">
        <v>0</v>
      </c>
      <c r="J2401" s="87" t="s">
        <v>919</v>
      </c>
      <c r="K2401" s="87" t="s">
        <v>3672</v>
      </c>
      <c r="L2401" s="87" t="s">
        <v>3823</v>
      </c>
      <c r="M2401" s="56" t="s">
        <v>4849</v>
      </c>
      <c r="N2401" s="87" t="s">
        <v>54</v>
      </c>
      <c r="O2401" s="56" t="s">
        <v>5261</v>
      </c>
      <c r="P2401" s="87">
        <v>2012</v>
      </c>
      <c r="Q2401" s="87" t="s">
        <v>5262</v>
      </c>
      <c r="R2401" s="87" t="s">
        <v>4851</v>
      </c>
    </row>
    <row r="2402" spans="1:18">
      <c r="A2402" s="87" t="s">
        <v>5267</v>
      </c>
      <c r="B2402" s="87" t="s">
        <v>1591</v>
      </c>
      <c r="C2402" s="87" t="s">
        <v>5268</v>
      </c>
      <c r="D2402" s="150">
        <v>2574</v>
      </c>
      <c r="E2402" s="150">
        <v>-2143.64</v>
      </c>
      <c r="F2402" s="150">
        <v>430.36</v>
      </c>
      <c r="G2402" s="150">
        <v>-8.2799999999999994</v>
      </c>
      <c r="H2402" s="151">
        <v>41214</v>
      </c>
      <c r="I2402" s="87">
        <v>0</v>
      </c>
      <c r="J2402" s="87" t="s">
        <v>328</v>
      </c>
      <c r="K2402" s="87" t="s">
        <v>3672</v>
      </c>
      <c r="L2402" s="87" t="s">
        <v>4511</v>
      </c>
      <c r="M2402" s="56" t="s">
        <v>4867</v>
      </c>
      <c r="N2402" s="87" t="s">
        <v>35</v>
      </c>
      <c r="O2402" s="56" t="s">
        <v>5269</v>
      </c>
      <c r="P2402" s="87">
        <v>2010</v>
      </c>
      <c r="Q2402" s="87" t="s">
        <v>5270</v>
      </c>
      <c r="R2402" s="87" t="s">
        <v>4621</v>
      </c>
    </row>
    <row r="2403" spans="1:18">
      <c r="A2403" s="87" t="s">
        <v>1590</v>
      </c>
      <c r="B2403" s="87" t="s">
        <v>1591</v>
      </c>
      <c r="C2403" s="87" t="s">
        <v>5271</v>
      </c>
      <c r="D2403" s="150">
        <v>2574</v>
      </c>
      <c r="E2403" s="150">
        <v>-2143.64</v>
      </c>
      <c r="F2403" s="150">
        <v>430.36</v>
      </c>
      <c r="G2403" s="150">
        <v>-8.2799999999999994</v>
      </c>
      <c r="H2403" s="151">
        <v>41214</v>
      </c>
      <c r="I2403" s="87">
        <v>0</v>
      </c>
      <c r="J2403" s="87" t="s">
        <v>328</v>
      </c>
      <c r="K2403" s="87" t="s">
        <v>3672</v>
      </c>
      <c r="L2403" s="87" t="s">
        <v>3945</v>
      </c>
      <c r="M2403" s="56" t="s">
        <v>4867</v>
      </c>
      <c r="N2403" s="87" t="s">
        <v>35</v>
      </c>
      <c r="O2403" s="56" t="s">
        <v>5272</v>
      </c>
      <c r="P2403" s="87">
        <v>2010</v>
      </c>
      <c r="Q2403" s="87" t="s">
        <v>5273</v>
      </c>
      <c r="R2403" s="87" t="s">
        <v>4621</v>
      </c>
    </row>
    <row r="2404" spans="1:18">
      <c r="A2404" s="87" t="s">
        <v>5302</v>
      </c>
      <c r="B2404" s="87" t="s">
        <v>1569</v>
      </c>
      <c r="C2404" s="87" t="s">
        <v>5303</v>
      </c>
      <c r="D2404" s="150">
        <v>7812</v>
      </c>
      <c r="E2404" s="150">
        <v>-6498.48</v>
      </c>
      <c r="F2404" s="150">
        <v>1313.52</v>
      </c>
      <c r="G2404" s="150">
        <v>-25.26</v>
      </c>
      <c r="H2404" s="151">
        <v>41214</v>
      </c>
      <c r="I2404" s="87">
        <v>0</v>
      </c>
      <c r="J2404" s="87" t="s">
        <v>689</v>
      </c>
      <c r="K2404" s="87" t="s">
        <v>3672</v>
      </c>
      <c r="L2404" s="87" t="s">
        <v>3994</v>
      </c>
      <c r="M2404" s="56" t="s">
        <v>5025</v>
      </c>
      <c r="N2404" s="87" t="s">
        <v>28</v>
      </c>
      <c r="O2404" s="56" t="s">
        <v>5304</v>
      </c>
      <c r="P2404" s="87">
        <v>20120</v>
      </c>
      <c r="Q2404" s="87" t="s">
        <v>5305</v>
      </c>
      <c r="R2404" s="87" t="s">
        <v>4359</v>
      </c>
    </row>
    <row r="2405" spans="1:18">
      <c r="A2405" s="87" t="s">
        <v>7660</v>
      </c>
      <c r="B2405" s="87" t="s">
        <v>7661</v>
      </c>
      <c r="C2405" s="87" t="s">
        <v>7662</v>
      </c>
      <c r="D2405" s="150">
        <v>2280</v>
      </c>
      <c r="E2405" s="150">
        <v>-1901.7</v>
      </c>
      <c r="F2405" s="150">
        <v>378.3</v>
      </c>
      <c r="G2405" s="150">
        <v>-7.27</v>
      </c>
      <c r="H2405" s="151">
        <v>41214</v>
      </c>
      <c r="I2405" s="87">
        <v>0</v>
      </c>
      <c r="J2405" s="87" t="s">
        <v>674</v>
      </c>
      <c r="K2405" s="87" t="s">
        <v>5319</v>
      </c>
      <c r="L2405" s="87" t="s">
        <v>7663</v>
      </c>
      <c r="M2405" s="56" t="s">
        <v>5320</v>
      </c>
      <c r="N2405" s="87" t="s">
        <v>94</v>
      </c>
      <c r="O2405" s="56" t="s">
        <v>7664</v>
      </c>
      <c r="P2405" s="87">
        <v>2011</v>
      </c>
      <c r="Q2405" s="87" t="s">
        <v>7665</v>
      </c>
      <c r="R2405" s="87" t="s">
        <v>4621</v>
      </c>
    </row>
    <row r="2406" spans="1:18">
      <c r="A2406" s="87" t="s">
        <v>8269</v>
      </c>
      <c r="B2406" s="87" t="s">
        <v>8270</v>
      </c>
      <c r="C2406" s="87" t="s">
        <v>8271</v>
      </c>
      <c r="D2406" s="150">
        <v>2695.93</v>
      </c>
      <c r="E2406" s="150">
        <v>-2253.15</v>
      </c>
      <c r="F2406" s="150">
        <v>442.78</v>
      </c>
      <c r="G2406" s="150">
        <v>-8.51</v>
      </c>
      <c r="H2406" s="151">
        <v>41214</v>
      </c>
      <c r="I2406" s="87">
        <v>0</v>
      </c>
      <c r="J2406" s="87" t="s">
        <v>1397</v>
      </c>
      <c r="K2406" s="87" t="s">
        <v>3672</v>
      </c>
      <c r="L2406" s="87" t="s">
        <v>3897</v>
      </c>
      <c r="M2406" s="56" t="s">
        <v>5214</v>
      </c>
      <c r="N2406" s="87" t="s">
        <v>84</v>
      </c>
      <c r="O2406" s="56" t="s">
        <v>6382</v>
      </c>
      <c r="P2406" s="87">
        <v>2012</v>
      </c>
      <c r="Q2406" s="87" t="s">
        <v>8272</v>
      </c>
      <c r="R2406" s="87" t="s">
        <v>3751</v>
      </c>
    </row>
    <row r="2407" spans="1:18">
      <c r="A2407" s="87" t="s">
        <v>2535</v>
      </c>
      <c r="B2407" s="87" t="s">
        <v>2536</v>
      </c>
      <c r="C2407" s="87" t="s">
        <v>8273</v>
      </c>
      <c r="D2407" s="150">
        <v>52261.82</v>
      </c>
      <c r="E2407" s="150">
        <v>-41027.1</v>
      </c>
      <c r="F2407" s="150">
        <v>11234.72</v>
      </c>
      <c r="G2407" s="150">
        <v>-216.05</v>
      </c>
      <c r="H2407" s="151">
        <v>41214</v>
      </c>
      <c r="I2407" s="87">
        <v>0</v>
      </c>
      <c r="J2407" s="87" t="s">
        <v>315</v>
      </c>
      <c r="K2407" s="87" t="s">
        <v>3672</v>
      </c>
      <c r="L2407" s="87" t="s">
        <v>7984</v>
      </c>
      <c r="M2407" s="56" t="s">
        <v>3711</v>
      </c>
      <c r="N2407" s="87" t="s">
        <v>29</v>
      </c>
      <c r="O2407" s="56" t="s">
        <v>8274</v>
      </c>
      <c r="P2407" s="87">
        <v>2012</v>
      </c>
      <c r="Q2407" s="87"/>
      <c r="R2407" s="87" t="s">
        <v>3680</v>
      </c>
    </row>
    <row r="2408" spans="1:18">
      <c r="A2408" s="87" t="s">
        <v>8303</v>
      </c>
      <c r="B2408" s="87" t="s">
        <v>8304</v>
      </c>
      <c r="C2408" s="87" t="s">
        <v>5209</v>
      </c>
      <c r="D2408" s="150">
        <v>2340</v>
      </c>
      <c r="E2408" s="150">
        <v>-1956.15</v>
      </c>
      <c r="F2408" s="150">
        <v>383.85</v>
      </c>
      <c r="G2408" s="150">
        <v>-7.38</v>
      </c>
      <c r="H2408" s="151">
        <v>41214</v>
      </c>
      <c r="I2408" s="87">
        <v>0</v>
      </c>
      <c r="J2408" s="87" t="s">
        <v>674</v>
      </c>
      <c r="K2408" s="87" t="s">
        <v>3672</v>
      </c>
      <c r="L2408" s="87" t="s">
        <v>7663</v>
      </c>
      <c r="M2408" s="56" t="s">
        <v>4867</v>
      </c>
      <c r="N2408" s="87" t="s">
        <v>94</v>
      </c>
      <c r="O2408" s="56" t="s">
        <v>8305</v>
      </c>
      <c r="P2408" s="87">
        <v>2012</v>
      </c>
      <c r="Q2408" s="87" t="s">
        <v>8306</v>
      </c>
      <c r="R2408" s="87" t="s">
        <v>4621</v>
      </c>
    </row>
    <row r="2409" spans="1:18">
      <c r="A2409" s="87" t="s">
        <v>8257</v>
      </c>
      <c r="B2409" s="87" t="s">
        <v>8258</v>
      </c>
      <c r="C2409" s="87" t="s">
        <v>8259</v>
      </c>
      <c r="D2409" s="150">
        <v>5456.4</v>
      </c>
      <c r="E2409" s="150">
        <v>-4584.97</v>
      </c>
      <c r="F2409" s="150">
        <v>871.43</v>
      </c>
      <c r="G2409" s="150">
        <v>-17.09</v>
      </c>
      <c r="H2409" s="151">
        <v>41183</v>
      </c>
      <c r="I2409" s="87">
        <v>0</v>
      </c>
      <c r="J2409" s="87" t="s">
        <v>426</v>
      </c>
      <c r="K2409" s="87" t="s">
        <v>3672</v>
      </c>
      <c r="L2409" s="87" t="s">
        <v>8191</v>
      </c>
      <c r="M2409" s="56" t="s">
        <v>4782</v>
      </c>
      <c r="N2409" s="87" t="s">
        <v>103</v>
      </c>
      <c r="O2409" s="56" t="s">
        <v>8260</v>
      </c>
      <c r="P2409" s="87">
        <v>2012</v>
      </c>
      <c r="Q2409" s="87" t="s">
        <v>8261</v>
      </c>
      <c r="R2409" s="87" t="s">
        <v>4959</v>
      </c>
    </row>
    <row r="2410" spans="1:18">
      <c r="A2410" s="87" t="s">
        <v>8279</v>
      </c>
      <c r="B2410" s="87" t="s">
        <v>8280</v>
      </c>
      <c r="C2410" s="87" t="s">
        <v>5239</v>
      </c>
      <c r="D2410" s="150">
        <v>2748.48</v>
      </c>
      <c r="E2410" s="150">
        <v>-2329.52</v>
      </c>
      <c r="F2410" s="150">
        <v>418.96</v>
      </c>
      <c r="G2410" s="150">
        <v>-8.2200000000000006</v>
      </c>
      <c r="H2410" s="151">
        <v>41183</v>
      </c>
      <c r="I2410" s="87">
        <v>0</v>
      </c>
      <c r="J2410" s="87" t="s">
        <v>580</v>
      </c>
      <c r="K2410" s="87" t="s">
        <v>3672</v>
      </c>
      <c r="L2410" s="87" t="s">
        <v>4162</v>
      </c>
      <c r="M2410" s="56" t="s">
        <v>5214</v>
      </c>
      <c r="N2410" s="87" t="s">
        <v>36</v>
      </c>
      <c r="O2410" s="56" t="s">
        <v>4905</v>
      </c>
      <c r="P2410" s="87">
        <v>2012</v>
      </c>
      <c r="Q2410" s="87" t="s">
        <v>8281</v>
      </c>
      <c r="R2410" s="87" t="s">
        <v>3676</v>
      </c>
    </row>
    <row r="2411" spans="1:18">
      <c r="A2411" s="87" t="s">
        <v>8282</v>
      </c>
      <c r="B2411" s="87" t="s">
        <v>8280</v>
      </c>
      <c r="C2411" s="87" t="s">
        <v>5239</v>
      </c>
      <c r="D2411" s="150">
        <v>2748.48</v>
      </c>
      <c r="E2411" s="150">
        <v>-2329.52</v>
      </c>
      <c r="F2411" s="150">
        <v>418.96</v>
      </c>
      <c r="G2411" s="150">
        <v>-8.2200000000000006</v>
      </c>
      <c r="H2411" s="151">
        <v>41183</v>
      </c>
      <c r="I2411" s="87">
        <v>0</v>
      </c>
      <c r="J2411" s="87" t="s">
        <v>580</v>
      </c>
      <c r="K2411" s="87" t="s">
        <v>3672</v>
      </c>
      <c r="L2411" s="87" t="s">
        <v>4162</v>
      </c>
      <c r="M2411" s="56" t="s">
        <v>5214</v>
      </c>
      <c r="N2411" s="87" t="s">
        <v>36</v>
      </c>
      <c r="O2411" s="56" t="s">
        <v>4905</v>
      </c>
      <c r="P2411" s="87">
        <v>2012</v>
      </c>
      <c r="Q2411" s="87">
        <v>611799</v>
      </c>
      <c r="R2411" s="87" t="s">
        <v>3676</v>
      </c>
    </row>
    <row r="2412" spans="1:18">
      <c r="A2412" s="87" t="s">
        <v>616</v>
      </c>
      <c r="B2412" s="87" t="s">
        <v>488</v>
      </c>
      <c r="C2412" s="87" t="s">
        <v>8283</v>
      </c>
      <c r="D2412" s="150">
        <v>24000</v>
      </c>
      <c r="E2412" s="150">
        <v>-20158.73</v>
      </c>
      <c r="F2412" s="150">
        <v>3841.27</v>
      </c>
      <c r="G2412" s="150">
        <v>-75.319999999999993</v>
      </c>
      <c r="H2412" s="151">
        <v>41183</v>
      </c>
      <c r="I2412" s="87">
        <v>0</v>
      </c>
      <c r="J2412" s="87" t="s">
        <v>315</v>
      </c>
      <c r="K2412" s="87" t="s">
        <v>5319</v>
      </c>
      <c r="L2412" s="87" t="s">
        <v>7984</v>
      </c>
      <c r="M2412" s="56" t="s">
        <v>5214</v>
      </c>
      <c r="N2412" s="87" t="s">
        <v>29</v>
      </c>
      <c r="O2412" s="56" t="s">
        <v>8284</v>
      </c>
      <c r="P2412" s="87">
        <v>2011</v>
      </c>
      <c r="Q2412" s="87" t="s">
        <v>8285</v>
      </c>
      <c r="R2412" s="87" t="s">
        <v>4922</v>
      </c>
    </row>
    <row r="2413" spans="1:18">
      <c r="A2413" s="87" t="s">
        <v>8286</v>
      </c>
      <c r="B2413" s="87" t="s">
        <v>8287</v>
      </c>
      <c r="C2413" s="87" t="s">
        <v>4983</v>
      </c>
      <c r="D2413" s="150">
        <v>4392</v>
      </c>
      <c r="E2413" s="150">
        <v>-3713.45</v>
      </c>
      <c r="F2413" s="150">
        <v>678.55</v>
      </c>
      <c r="G2413" s="150">
        <v>-13.31</v>
      </c>
      <c r="H2413" s="151">
        <v>41183</v>
      </c>
      <c r="I2413" s="87">
        <v>0</v>
      </c>
      <c r="J2413" s="87" t="s">
        <v>1405</v>
      </c>
      <c r="K2413" s="87" t="s">
        <v>3672</v>
      </c>
      <c r="L2413" s="87" t="s">
        <v>8186</v>
      </c>
      <c r="M2413" s="56" t="s">
        <v>4782</v>
      </c>
      <c r="N2413" s="87" t="s">
        <v>93</v>
      </c>
      <c r="O2413" s="56" t="s">
        <v>8288</v>
      </c>
      <c r="P2413" s="87">
        <v>2012</v>
      </c>
      <c r="Q2413" s="87" t="s">
        <v>8289</v>
      </c>
      <c r="R2413" s="87" t="s">
        <v>4959</v>
      </c>
    </row>
    <row r="2414" spans="1:18">
      <c r="A2414" s="87" t="s">
        <v>8290</v>
      </c>
      <c r="B2414" s="87" t="s">
        <v>8291</v>
      </c>
      <c r="C2414" s="87" t="s">
        <v>8292</v>
      </c>
      <c r="D2414" s="150">
        <v>32060</v>
      </c>
      <c r="E2414" s="150">
        <v>-26924.05</v>
      </c>
      <c r="F2414" s="150">
        <v>5135.95</v>
      </c>
      <c r="G2414" s="150">
        <v>-100.71</v>
      </c>
      <c r="H2414" s="151">
        <v>41183</v>
      </c>
      <c r="I2414" s="87">
        <v>0</v>
      </c>
      <c r="J2414" s="87" t="s">
        <v>8293</v>
      </c>
      <c r="K2414" s="87" t="s">
        <v>5319</v>
      </c>
      <c r="L2414" s="87" t="s">
        <v>8294</v>
      </c>
      <c r="M2414" s="56" t="s">
        <v>4782</v>
      </c>
      <c r="N2414" s="87" t="s">
        <v>8295</v>
      </c>
      <c r="O2414" s="56" t="s">
        <v>5528</v>
      </c>
      <c r="P2414" s="87">
        <v>2009</v>
      </c>
      <c r="Q2414" s="87" t="s">
        <v>8296</v>
      </c>
      <c r="R2414" s="87" t="s">
        <v>4621</v>
      </c>
    </row>
    <row r="2415" spans="1:18">
      <c r="A2415" s="87" t="s">
        <v>3453</v>
      </c>
      <c r="B2415" s="87" t="s">
        <v>3454</v>
      </c>
      <c r="C2415" s="87" t="s">
        <v>8297</v>
      </c>
      <c r="D2415" s="150">
        <v>2700</v>
      </c>
      <c r="E2415" s="150">
        <v>-2279.65</v>
      </c>
      <c r="F2415" s="150">
        <v>420.35</v>
      </c>
      <c r="G2415" s="150">
        <v>-8.24</v>
      </c>
      <c r="H2415" s="151">
        <v>41183</v>
      </c>
      <c r="I2415" s="87">
        <v>0</v>
      </c>
      <c r="J2415" s="87" t="s">
        <v>315</v>
      </c>
      <c r="K2415" s="87" t="s">
        <v>3672</v>
      </c>
      <c r="L2415" s="87" t="s">
        <v>7984</v>
      </c>
      <c r="M2415" s="56" t="s">
        <v>6669</v>
      </c>
      <c r="N2415" s="87" t="s">
        <v>29</v>
      </c>
      <c r="O2415" s="56" t="s">
        <v>8298</v>
      </c>
      <c r="P2415" s="87">
        <v>2012</v>
      </c>
      <c r="Q2415" s="87" t="s">
        <v>8299</v>
      </c>
      <c r="R2415" s="87" t="s">
        <v>3751</v>
      </c>
    </row>
    <row r="2416" spans="1:18">
      <c r="A2416" s="87" t="s">
        <v>8300</v>
      </c>
      <c r="B2416" s="87" t="s">
        <v>3454</v>
      </c>
      <c r="C2416" s="87" t="s">
        <v>8301</v>
      </c>
      <c r="D2416" s="150">
        <v>2700</v>
      </c>
      <c r="E2416" s="150">
        <v>-2279.65</v>
      </c>
      <c r="F2416" s="150">
        <v>420.35</v>
      </c>
      <c r="G2416" s="150">
        <v>-8.24</v>
      </c>
      <c r="H2416" s="151">
        <v>41183</v>
      </c>
      <c r="I2416" s="87">
        <v>0</v>
      </c>
      <c r="J2416" s="87" t="s">
        <v>315</v>
      </c>
      <c r="K2416" s="87" t="s">
        <v>3672</v>
      </c>
      <c r="L2416" s="87" t="s">
        <v>7984</v>
      </c>
      <c r="M2416" s="56" t="s">
        <v>6669</v>
      </c>
      <c r="N2416" s="87" t="s">
        <v>29</v>
      </c>
      <c r="O2416" s="56" t="s">
        <v>8302</v>
      </c>
      <c r="P2416" s="87">
        <v>2012</v>
      </c>
      <c r="Q2416" s="87" t="s">
        <v>8299</v>
      </c>
      <c r="R2416" s="87" t="s">
        <v>3751</v>
      </c>
    </row>
    <row r="2417" spans="1:18">
      <c r="A2417" s="87" t="s">
        <v>4943</v>
      </c>
      <c r="B2417" s="87" t="s">
        <v>4944</v>
      </c>
      <c r="C2417" s="87" t="s">
        <v>4945</v>
      </c>
      <c r="D2417" s="150">
        <v>3464.4</v>
      </c>
      <c r="E2417" s="150">
        <v>-2963.15</v>
      </c>
      <c r="F2417" s="150">
        <v>501.25</v>
      </c>
      <c r="G2417" s="150">
        <v>-10.02</v>
      </c>
      <c r="H2417" s="151">
        <v>41153</v>
      </c>
      <c r="I2417" s="87">
        <v>0</v>
      </c>
      <c r="J2417" s="87" t="s">
        <v>393</v>
      </c>
      <c r="K2417" s="87" t="s">
        <v>3672</v>
      </c>
      <c r="L2417" s="87" t="s">
        <v>3785</v>
      </c>
      <c r="M2417" s="56" t="s">
        <v>4702</v>
      </c>
      <c r="N2417" s="87" t="s">
        <v>70</v>
      </c>
      <c r="O2417" s="56" t="s">
        <v>4946</v>
      </c>
      <c r="P2417" s="87">
        <v>2012</v>
      </c>
      <c r="Q2417" s="87" t="s">
        <v>4947</v>
      </c>
      <c r="R2417" s="87" t="s">
        <v>4359</v>
      </c>
    </row>
    <row r="2418" spans="1:18">
      <c r="A2418" s="87" t="s">
        <v>1733</v>
      </c>
      <c r="B2418" s="87" t="s">
        <v>1734</v>
      </c>
      <c r="C2418" s="87" t="s">
        <v>6670</v>
      </c>
      <c r="D2418" s="150">
        <v>2672.28</v>
      </c>
      <c r="E2418" s="150">
        <v>-2291.46</v>
      </c>
      <c r="F2418" s="150">
        <v>380.82</v>
      </c>
      <c r="G2418" s="150">
        <v>-7.62</v>
      </c>
      <c r="H2418" s="151">
        <v>41153</v>
      </c>
      <c r="I2418" s="87">
        <v>0</v>
      </c>
      <c r="J2418" s="87" t="s">
        <v>319</v>
      </c>
      <c r="K2418" s="87" t="s">
        <v>3672</v>
      </c>
      <c r="L2418" s="87" t="s">
        <v>8055</v>
      </c>
      <c r="M2418" s="56" t="s">
        <v>4782</v>
      </c>
      <c r="N2418" s="87" t="s">
        <v>52</v>
      </c>
      <c r="O2418" s="56" t="s">
        <v>8252</v>
      </c>
      <c r="P2418" s="87">
        <v>2012</v>
      </c>
      <c r="Q2418" s="87"/>
      <c r="R2418" s="87" t="s">
        <v>4364</v>
      </c>
    </row>
    <row r="2419" spans="1:18">
      <c r="A2419" s="87" t="s">
        <v>8253</v>
      </c>
      <c r="B2419" s="87" t="s">
        <v>8254</v>
      </c>
      <c r="C2419" s="87" t="s">
        <v>8255</v>
      </c>
      <c r="D2419" s="150">
        <v>4503</v>
      </c>
      <c r="E2419" s="150">
        <v>-3832.15</v>
      </c>
      <c r="F2419" s="150">
        <v>670.85</v>
      </c>
      <c r="G2419" s="150">
        <v>-13.42</v>
      </c>
      <c r="H2419" s="151">
        <v>41153</v>
      </c>
      <c r="I2419" s="87">
        <v>0</v>
      </c>
      <c r="J2419" s="87" t="s">
        <v>319</v>
      </c>
      <c r="K2419" s="87" t="s">
        <v>3672</v>
      </c>
      <c r="L2419" s="87" t="s">
        <v>8055</v>
      </c>
      <c r="M2419" s="56" t="s">
        <v>4867</v>
      </c>
      <c r="N2419" s="87" t="s">
        <v>52</v>
      </c>
      <c r="O2419" s="56" t="s">
        <v>8256</v>
      </c>
      <c r="P2419" s="87">
        <v>2012</v>
      </c>
      <c r="Q2419" s="87"/>
      <c r="R2419" s="87" t="s">
        <v>4621</v>
      </c>
    </row>
    <row r="2420" spans="1:18">
      <c r="A2420" s="87" t="s">
        <v>1304</v>
      </c>
      <c r="B2420" s="87" t="s">
        <v>1305</v>
      </c>
      <c r="C2420" s="87" t="s">
        <v>8255</v>
      </c>
      <c r="D2420" s="150">
        <v>4740</v>
      </c>
      <c r="E2420" s="150">
        <v>-4024.81</v>
      </c>
      <c r="F2420" s="150">
        <v>715.19</v>
      </c>
      <c r="G2420" s="150">
        <v>-14.3</v>
      </c>
      <c r="H2420" s="151">
        <v>41153</v>
      </c>
      <c r="I2420" s="87">
        <v>0</v>
      </c>
      <c r="J2420" s="87" t="s">
        <v>416</v>
      </c>
      <c r="K2420" s="87" t="s">
        <v>3672</v>
      </c>
      <c r="L2420" s="87" t="s">
        <v>6153</v>
      </c>
      <c r="M2420" s="56" t="s">
        <v>4867</v>
      </c>
      <c r="N2420" s="87" t="s">
        <v>111</v>
      </c>
      <c r="O2420" s="56" t="s">
        <v>6765</v>
      </c>
      <c r="P2420" s="87">
        <v>2012</v>
      </c>
      <c r="Q2420" s="87"/>
      <c r="R2420" s="87" t="s">
        <v>4621</v>
      </c>
    </row>
    <row r="2421" spans="1:18">
      <c r="A2421" s="87" t="s">
        <v>1038</v>
      </c>
      <c r="B2421" s="87" t="s">
        <v>1039</v>
      </c>
      <c r="C2421" s="87" t="s">
        <v>5205</v>
      </c>
      <c r="D2421" s="150">
        <v>2340</v>
      </c>
      <c r="E2421" s="150">
        <v>-1998.75</v>
      </c>
      <c r="F2421" s="150">
        <v>341.25</v>
      </c>
      <c r="G2421" s="150">
        <v>-6.82</v>
      </c>
      <c r="H2421" s="151">
        <v>41153</v>
      </c>
      <c r="I2421" s="87">
        <v>0</v>
      </c>
      <c r="J2421" s="87" t="s">
        <v>1760</v>
      </c>
      <c r="K2421" s="87" t="s">
        <v>3672</v>
      </c>
      <c r="L2421" s="87" t="s">
        <v>3770</v>
      </c>
      <c r="M2421" s="56" t="s">
        <v>4867</v>
      </c>
      <c r="N2421" s="87" t="s">
        <v>181</v>
      </c>
      <c r="O2421" s="56" t="s">
        <v>8267</v>
      </c>
      <c r="P2421" s="87">
        <v>2012</v>
      </c>
      <c r="Q2421" s="87" t="s">
        <v>8268</v>
      </c>
      <c r="R2421" s="87" t="s">
        <v>4621</v>
      </c>
    </row>
    <row r="2422" spans="1:18">
      <c r="A2422" s="87" t="s">
        <v>8275</v>
      </c>
      <c r="B2422" s="87" t="s">
        <v>1039</v>
      </c>
      <c r="C2422" s="87" t="s">
        <v>8255</v>
      </c>
      <c r="D2422" s="150">
        <v>2340</v>
      </c>
      <c r="E2422" s="150">
        <v>-1998.75</v>
      </c>
      <c r="F2422" s="150">
        <v>341.25</v>
      </c>
      <c r="G2422" s="150">
        <v>-6.82</v>
      </c>
      <c r="H2422" s="151">
        <v>41153</v>
      </c>
      <c r="I2422" s="87">
        <v>0</v>
      </c>
      <c r="J2422" s="87" t="s">
        <v>1760</v>
      </c>
      <c r="K2422" s="87" t="s">
        <v>3672</v>
      </c>
      <c r="L2422" s="87" t="s">
        <v>3770</v>
      </c>
      <c r="M2422" s="56" t="s">
        <v>4867</v>
      </c>
      <c r="N2422" s="87" t="s">
        <v>181</v>
      </c>
      <c r="O2422" s="56" t="s">
        <v>8276</v>
      </c>
      <c r="P2422" s="87">
        <v>2012</v>
      </c>
      <c r="Q2422" s="87" t="s">
        <v>8268</v>
      </c>
      <c r="R2422" s="87" t="s">
        <v>4621</v>
      </c>
    </row>
    <row r="2423" spans="1:18">
      <c r="A2423" s="87" t="s">
        <v>8277</v>
      </c>
      <c r="B2423" s="87" t="s">
        <v>8278</v>
      </c>
      <c r="C2423" s="87" t="s">
        <v>8147</v>
      </c>
      <c r="D2423" s="150">
        <v>2178</v>
      </c>
      <c r="E2423" s="150">
        <v>-1868.26</v>
      </c>
      <c r="F2423" s="150">
        <v>309.74</v>
      </c>
      <c r="G2423" s="150">
        <v>-6.19</v>
      </c>
      <c r="H2423" s="151">
        <v>41153</v>
      </c>
      <c r="I2423" s="87">
        <v>0</v>
      </c>
      <c r="J2423" s="87" t="s">
        <v>416</v>
      </c>
      <c r="K2423" s="87" t="s">
        <v>3672</v>
      </c>
      <c r="L2423" s="87" t="s">
        <v>6153</v>
      </c>
      <c r="M2423" s="56" t="s">
        <v>5025</v>
      </c>
      <c r="N2423" s="87" t="s">
        <v>111</v>
      </c>
      <c r="O2423" s="56" t="s">
        <v>8151</v>
      </c>
      <c r="P2423" s="87">
        <v>2012</v>
      </c>
      <c r="Q2423" s="87"/>
      <c r="R2423" s="87" t="s">
        <v>3680</v>
      </c>
    </row>
    <row r="2424" spans="1:18">
      <c r="A2424" s="87" t="s">
        <v>4960</v>
      </c>
      <c r="B2424" s="87" t="s">
        <v>4961</v>
      </c>
      <c r="C2424" s="87" t="s">
        <v>4962</v>
      </c>
      <c r="D2424" s="150">
        <v>9960.2999999999993</v>
      </c>
      <c r="E2424" s="150">
        <v>-8554.81</v>
      </c>
      <c r="F2424" s="150">
        <v>1405.49</v>
      </c>
      <c r="G2424" s="150">
        <v>-28.68</v>
      </c>
      <c r="H2424" s="151">
        <v>41122</v>
      </c>
      <c r="I2424" s="87">
        <v>0</v>
      </c>
      <c r="J2424" s="87" t="s">
        <v>1373</v>
      </c>
      <c r="K2424" s="87" t="s">
        <v>3672</v>
      </c>
      <c r="L2424" s="87" t="s">
        <v>3892</v>
      </c>
      <c r="M2424" s="56" t="s">
        <v>4963</v>
      </c>
      <c r="N2424" s="87" t="s">
        <v>156</v>
      </c>
      <c r="O2424" s="56" t="s">
        <v>4964</v>
      </c>
      <c r="P2424" s="87">
        <v>2011</v>
      </c>
      <c r="Q2424" s="87" t="s">
        <v>4965</v>
      </c>
      <c r="R2424" s="87" t="s">
        <v>4559</v>
      </c>
    </row>
    <row r="2425" spans="1:18">
      <c r="A2425" s="87" t="s">
        <v>3097</v>
      </c>
      <c r="B2425" s="87" t="s">
        <v>3098</v>
      </c>
      <c r="C2425" s="87" t="s">
        <v>4993</v>
      </c>
      <c r="D2425" s="150">
        <v>9120</v>
      </c>
      <c r="E2425" s="150">
        <v>-7495.82</v>
      </c>
      <c r="F2425" s="150">
        <v>1624.18</v>
      </c>
      <c r="G2425" s="150">
        <v>-30.65</v>
      </c>
      <c r="H2425" s="151">
        <v>41122</v>
      </c>
      <c r="I2425" s="87">
        <v>0</v>
      </c>
      <c r="J2425" s="87" t="s">
        <v>604</v>
      </c>
      <c r="K2425" s="87" t="s">
        <v>3672</v>
      </c>
      <c r="L2425" s="87" t="s">
        <v>3954</v>
      </c>
      <c r="M2425" s="56" t="s">
        <v>4994</v>
      </c>
      <c r="N2425" s="87" t="s">
        <v>68</v>
      </c>
      <c r="O2425" s="56" t="s">
        <v>4995</v>
      </c>
      <c r="P2425" s="87">
        <v>2012</v>
      </c>
      <c r="Q2425" s="87" t="s">
        <v>4996</v>
      </c>
      <c r="R2425" s="87" t="s">
        <v>3680</v>
      </c>
    </row>
    <row r="2426" spans="1:18">
      <c r="A2426" s="87" t="s">
        <v>5022</v>
      </c>
      <c r="B2426" s="87" t="s">
        <v>5023</v>
      </c>
      <c r="C2426" s="87" t="s">
        <v>5024</v>
      </c>
      <c r="D2426" s="150">
        <v>1800</v>
      </c>
      <c r="E2426" s="150">
        <v>-1570.95</v>
      </c>
      <c r="F2426" s="150">
        <v>229.05</v>
      </c>
      <c r="G2426" s="150">
        <v>-4.67</v>
      </c>
      <c r="H2426" s="151">
        <v>41122</v>
      </c>
      <c r="I2426" s="87">
        <v>0</v>
      </c>
      <c r="J2426" s="87" t="s">
        <v>944</v>
      </c>
      <c r="K2426" s="87" t="s">
        <v>3672</v>
      </c>
      <c r="L2426" s="87" t="s">
        <v>3962</v>
      </c>
      <c r="M2426" s="56" t="s">
        <v>5025</v>
      </c>
      <c r="N2426" s="87" t="s">
        <v>27</v>
      </c>
      <c r="O2426" s="56" t="s">
        <v>5026</v>
      </c>
      <c r="P2426" s="87">
        <v>2012</v>
      </c>
      <c r="Q2426" s="87" t="s">
        <v>5027</v>
      </c>
      <c r="R2426" s="87" t="s">
        <v>3680</v>
      </c>
    </row>
    <row r="2427" spans="1:18">
      <c r="A2427" s="87" t="s">
        <v>2234</v>
      </c>
      <c r="B2427" s="87" t="s">
        <v>2235</v>
      </c>
      <c r="C2427" s="87" t="s">
        <v>8242</v>
      </c>
      <c r="D2427" s="150">
        <v>4752</v>
      </c>
      <c r="E2427" s="150">
        <v>-4101.01</v>
      </c>
      <c r="F2427" s="150">
        <v>650.99</v>
      </c>
      <c r="G2427" s="150">
        <v>-13.29</v>
      </c>
      <c r="H2427" s="151">
        <v>41122</v>
      </c>
      <c r="I2427" s="87">
        <v>0</v>
      </c>
      <c r="J2427" s="87" t="s">
        <v>315</v>
      </c>
      <c r="K2427" s="87" t="s">
        <v>3672</v>
      </c>
      <c r="L2427" s="87" t="s">
        <v>7984</v>
      </c>
      <c r="M2427" s="56" t="s">
        <v>4752</v>
      </c>
      <c r="N2427" s="87" t="s">
        <v>29</v>
      </c>
      <c r="O2427" s="56" t="s">
        <v>8243</v>
      </c>
      <c r="P2427" s="87">
        <v>2012</v>
      </c>
      <c r="Q2427" s="87"/>
      <c r="R2427" s="87" t="s">
        <v>3680</v>
      </c>
    </row>
    <row r="2428" spans="1:18">
      <c r="A2428" s="87" t="s">
        <v>8244</v>
      </c>
      <c r="B2428" s="87" t="s">
        <v>8245</v>
      </c>
      <c r="C2428" s="87" t="s">
        <v>8246</v>
      </c>
      <c r="D2428" s="150">
        <v>4888.8</v>
      </c>
      <c r="E2428" s="150">
        <v>-4192.63</v>
      </c>
      <c r="F2428" s="150">
        <v>696.17</v>
      </c>
      <c r="G2428" s="150">
        <v>-14.21</v>
      </c>
      <c r="H2428" s="151">
        <v>41122</v>
      </c>
      <c r="I2428" s="87">
        <v>0</v>
      </c>
      <c r="J2428" s="87" t="s">
        <v>1161</v>
      </c>
      <c r="K2428" s="87" t="s">
        <v>3672</v>
      </c>
      <c r="L2428" s="87" t="s">
        <v>3973</v>
      </c>
      <c r="M2428" s="56" t="s">
        <v>4855</v>
      </c>
      <c r="N2428" s="87" t="s">
        <v>146</v>
      </c>
      <c r="O2428" s="56" t="s">
        <v>8247</v>
      </c>
      <c r="P2428" s="87">
        <v>2012</v>
      </c>
      <c r="Q2428" s="87" t="s">
        <v>8248</v>
      </c>
      <c r="R2428" s="87" t="s">
        <v>3680</v>
      </c>
    </row>
    <row r="2429" spans="1:18">
      <c r="A2429" s="87" t="s">
        <v>8229</v>
      </c>
      <c r="B2429" s="87" t="s">
        <v>8230</v>
      </c>
      <c r="C2429" s="87" t="s">
        <v>8231</v>
      </c>
      <c r="D2429" s="150">
        <v>2415</v>
      </c>
      <c r="E2429" s="150">
        <v>-2103.94</v>
      </c>
      <c r="F2429" s="150">
        <v>311.06</v>
      </c>
      <c r="G2429" s="150">
        <v>-6.48</v>
      </c>
      <c r="H2429" s="151">
        <v>41091</v>
      </c>
      <c r="I2429" s="87">
        <v>0</v>
      </c>
      <c r="J2429" s="87" t="s">
        <v>755</v>
      </c>
      <c r="K2429" s="87" t="s">
        <v>3672</v>
      </c>
      <c r="L2429" s="87" t="s">
        <v>7684</v>
      </c>
      <c r="M2429" s="56" t="s">
        <v>6943</v>
      </c>
      <c r="N2429" s="87" t="s">
        <v>122</v>
      </c>
      <c r="O2429" s="56" t="s">
        <v>8232</v>
      </c>
      <c r="P2429" s="87">
        <v>2011</v>
      </c>
      <c r="Q2429" s="87" t="s">
        <v>8233</v>
      </c>
      <c r="R2429" s="87" t="s">
        <v>4621</v>
      </c>
    </row>
    <row r="2430" spans="1:18">
      <c r="A2430" s="87" t="s">
        <v>1649</v>
      </c>
      <c r="B2430" s="87" t="s">
        <v>1650</v>
      </c>
      <c r="C2430" s="87" t="s">
        <v>4738</v>
      </c>
      <c r="D2430" s="150">
        <v>1891</v>
      </c>
      <c r="E2430" s="150">
        <v>-1658.34</v>
      </c>
      <c r="F2430" s="150">
        <v>232.66</v>
      </c>
      <c r="G2430" s="150">
        <v>-4.8499999999999996</v>
      </c>
      <c r="H2430" s="151">
        <v>41091</v>
      </c>
      <c r="I2430" s="87">
        <v>0</v>
      </c>
      <c r="J2430" s="87" t="s">
        <v>698</v>
      </c>
      <c r="K2430" s="87" t="s">
        <v>5319</v>
      </c>
      <c r="L2430" s="87" t="s">
        <v>3761</v>
      </c>
      <c r="M2430" s="56" t="s">
        <v>6943</v>
      </c>
      <c r="N2430" s="87" t="s">
        <v>56</v>
      </c>
      <c r="O2430" s="56" t="s">
        <v>8232</v>
      </c>
      <c r="P2430" s="87">
        <v>2011</v>
      </c>
      <c r="Q2430" s="87" t="s">
        <v>8234</v>
      </c>
      <c r="R2430" s="87" t="s">
        <v>4621</v>
      </c>
    </row>
    <row r="2431" spans="1:18">
      <c r="A2431" s="87" t="s">
        <v>1652</v>
      </c>
      <c r="B2431" s="87" t="s">
        <v>1650</v>
      </c>
      <c r="C2431" s="87" t="s">
        <v>4738</v>
      </c>
      <c r="D2431" s="150">
        <v>1891.01</v>
      </c>
      <c r="E2431" s="150">
        <v>-1658.34</v>
      </c>
      <c r="F2431" s="150">
        <v>232.67</v>
      </c>
      <c r="G2431" s="150">
        <v>-4.8499999999999996</v>
      </c>
      <c r="H2431" s="151">
        <v>41091</v>
      </c>
      <c r="I2431" s="87">
        <v>0</v>
      </c>
      <c r="J2431" s="87" t="s">
        <v>698</v>
      </c>
      <c r="K2431" s="87" t="s">
        <v>5319</v>
      </c>
      <c r="L2431" s="87" t="s">
        <v>3761</v>
      </c>
      <c r="M2431" s="56" t="s">
        <v>6943</v>
      </c>
      <c r="N2431" s="87" t="s">
        <v>56</v>
      </c>
      <c r="O2431" s="56" t="s">
        <v>8232</v>
      </c>
      <c r="P2431" s="87">
        <v>2011</v>
      </c>
      <c r="Q2431" s="87" t="s">
        <v>8234</v>
      </c>
      <c r="R2431" s="87" t="s">
        <v>4621</v>
      </c>
    </row>
    <row r="2432" spans="1:18">
      <c r="A2432" s="87" t="s">
        <v>1653</v>
      </c>
      <c r="B2432" s="87" t="s">
        <v>1650</v>
      </c>
      <c r="C2432" s="87" t="s">
        <v>4738</v>
      </c>
      <c r="D2432" s="150">
        <v>1891.01</v>
      </c>
      <c r="E2432" s="150">
        <v>-1658.34</v>
      </c>
      <c r="F2432" s="150">
        <v>232.67</v>
      </c>
      <c r="G2432" s="150">
        <v>-4.8499999999999996</v>
      </c>
      <c r="H2432" s="151">
        <v>41091</v>
      </c>
      <c r="I2432" s="87">
        <v>0</v>
      </c>
      <c r="J2432" s="87" t="s">
        <v>698</v>
      </c>
      <c r="K2432" s="87" t="s">
        <v>5319</v>
      </c>
      <c r="L2432" s="87" t="s">
        <v>3761</v>
      </c>
      <c r="M2432" s="56" t="s">
        <v>6943</v>
      </c>
      <c r="N2432" s="87" t="s">
        <v>56</v>
      </c>
      <c r="O2432" s="56" t="s">
        <v>8232</v>
      </c>
      <c r="P2432" s="87">
        <v>2011</v>
      </c>
      <c r="Q2432" s="87" t="s">
        <v>8234</v>
      </c>
      <c r="R2432" s="87" t="s">
        <v>4621</v>
      </c>
    </row>
    <row r="2433" spans="1:18">
      <c r="A2433" s="87" t="s">
        <v>1654</v>
      </c>
      <c r="B2433" s="87" t="s">
        <v>1650</v>
      </c>
      <c r="C2433" s="87" t="s">
        <v>4738</v>
      </c>
      <c r="D2433" s="150">
        <v>1891.01</v>
      </c>
      <c r="E2433" s="150">
        <v>-1658.34</v>
      </c>
      <c r="F2433" s="150">
        <v>232.67</v>
      </c>
      <c r="G2433" s="150">
        <v>-4.8499999999999996</v>
      </c>
      <c r="H2433" s="151">
        <v>41091</v>
      </c>
      <c r="I2433" s="87">
        <v>0</v>
      </c>
      <c r="J2433" s="87" t="s">
        <v>698</v>
      </c>
      <c r="K2433" s="87" t="s">
        <v>5319</v>
      </c>
      <c r="L2433" s="87" t="s">
        <v>3761</v>
      </c>
      <c r="M2433" s="56" t="s">
        <v>6943</v>
      </c>
      <c r="N2433" s="87" t="s">
        <v>56</v>
      </c>
      <c r="O2433" s="56" t="s">
        <v>8232</v>
      </c>
      <c r="P2433" s="87">
        <v>2011</v>
      </c>
      <c r="Q2433" s="87" t="s">
        <v>8234</v>
      </c>
      <c r="R2433" s="87" t="s">
        <v>4621</v>
      </c>
    </row>
    <row r="2434" spans="1:18">
      <c r="A2434" s="87" t="s">
        <v>8249</v>
      </c>
      <c r="B2434" s="87" t="s">
        <v>8250</v>
      </c>
      <c r="C2434" s="87"/>
      <c r="D2434" s="150">
        <v>4385.2</v>
      </c>
      <c r="E2434" s="150">
        <v>-4385.2</v>
      </c>
      <c r="F2434" s="150">
        <v>0</v>
      </c>
      <c r="G2434" s="150">
        <v>0</v>
      </c>
      <c r="H2434" s="151">
        <v>41091</v>
      </c>
      <c r="I2434" s="87">
        <v>0</v>
      </c>
      <c r="J2434" s="87" t="s">
        <v>5684</v>
      </c>
      <c r="K2434" s="87" t="s">
        <v>3672</v>
      </c>
      <c r="L2434" s="87" t="s">
        <v>5685</v>
      </c>
      <c r="M2434" s="56" t="s">
        <v>5686</v>
      </c>
      <c r="N2434" s="87" t="s">
        <v>5687</v>
      </c>
      <c r="O2434" s="56"/>
      <c r="P2434" s="87">
        <v>2011</v>
      </c>
      <c r="Q2434" s="87" t="s">
        <v>8251</v>
      </c>
      <c r="R2434" s="87" t="s">
        <v>3680</v>
      </c>
    </row>
    <row r="2435" spans="1:18">
      <c r="A2435" s="87" t="s">
        <v>4927</v>
      </c>
      <c r="B2435" s="87" t="s">
        <v>1315</v>
      </c>
      <c r="C2435" s="87" t="s">
        <v>4928</v>
      </c>
      <c r="D2435" s="150">
        <v>1998</v>
      </c>
      <c r="E2435" s="150">
        <v>-1754.31</v>
      </c>
      <c r="F2435" s="150">
        <v>243.69</v>
      </c>
      <c r="G2435" s="150">
        <v>-5.19</v>
      </c>
      <c r="H2435" s="151">
        <v>41061</v>
      </c>
      <c r="I2435" s="87">
        <v>0</v>
      </c>
      <c r="J2435" s="87" t="s">
        <v>1005</v>
      </c>
      <c r="K2435" s="87" t="s">
        <v>3672</v>
      </c>
      <c r="L2435" s="87" t="s">
        <v>3957</v>
      </c>
      <c r="M2435" s="56" t="s">
        <v>4929</v>
      </c>
      <c r="N2435" s="87" t="s">
        <v>57</v>
      </c>
      <c r="O2435" s="56" t="s">
        <v>4930</v>
      </c>
      <c r="P2435" s="87">
        <v>2012</v>
      </c>
      <c r="Q2435" s="87"/>
      <c r="R2435" s="87" t="s">
        <v>4621</v>
      </c>
    </row>
    <row r="2436" spans="1:18">
      <c r="A2436" s="87" t="s">
        <v>4931</v>
      </c>
      <c r="B2436" s="87" t="s">
        <v>4932</v>
      </c>
      <c r="C2436" s="87" t="s">
        <v>4933</v>
      </c>
      <c r="D2436" s="150">
        <v>4620</v>
      </c>
      <c r="E2436" s="150">
        <v>-4063.76</v>
      </c>
      <c r="F2436" s="150">
        <v>556.24</v>
      </c>
      <c r="G2436" s="150">
        <v>-11.84</v>
      </c>
      <c r="H2436" s="151">
        <v>41061</v>
      </c>
      <c r="I2436" s="87">
        <v>0</v>
      </c>
      <c r="J2436" s="87" t="s">
        <v>919</v>
      </c>
      <c r="K2436" s="87" t="s">
        <v>3672</v>
      </c>
      <c r="L2436" s="87" t="s">
        <v>3823</v>
      </c>
      <c r="M2436" s="56" t="s">
        <v>4929</v>
      </c>
      <c r="N2436" s="87" t="s">
        <v>54</v>
      </c>
      <c r="O2436" s="56" t="s">
        <v>4934</v>
      </c>
      <c r="P2436" s="87">
        <v>2012</v>
      </c>
      <c r="Q2436" s="87" t="s">
        <v>4935</v>
      </c>
      <c r="R2436" s="87" t="s">
        <v>3780</v>
      </c>
    </row>
    <row r="2437" spans="1:18">
      <c r="A2437" s="87" t="s">
        <v>5335</v>
      </c>
      <c r="B2437" s="87" t="s">
        <v>1315</v>
      </c>
      <c r="C2437" s="87" t="s">
        <v>5336</v>
      </c>
      <c r="D2437" s="150">
        <v>1998</v>
      </c>
      <c r="E2437" s="150">
        <v>-1754.31</v>
      </c>
      <c r="F2437" s="150">
        <v>243.69</v>
      </c>
      <c r="G2437" s="150">
        <v>-5.19</v>
      </c>
      <c r="H2437" s="151">
        <v>41061</v>
      </c>
      <c r="I2437" s="87">
        <v>0</v>
      </c>
      <c r="J2437" s="87" t="s">
        <v>493</v>
      </c>
      <c r="K2437" s="87" t="s">
        <v>3672</v>
      </c>
      <c r="L2437" s="87" t="s">
        <v>5337</v>
      </c>
      <c r="M2437" s="56" t="s">
        <v>4929</v>
      </c>
      <c r="N2437" s="87" t="s">
        <v>55</v>
      </c>
      <c r="O2437" s="56" t="s">
        <v>5338</v>
      </c>
      <c r="P2437" s="87">
        <v>2012</v>
      </c>
      <c r="Q2437" s="87" t="s">
        <v>5339</v>
      </c>
      <c r="R2437" s="87" t="s">
        <v>4621</v>
      </c>
    </row>
    <row r="2438" spans="1:18">
      <c r="A2438" s="87" t="s">
        <v>5340</v>
      </c>
      <c r="B2438" s="87" t="s">
        <v>5312</v>
      </c>
      <c r="C2438" s="87" t="s">
        <v>5341</v>
      </c>
      <c r="D2438" s="150">
        <v>1980</v>
      </c>
      <c r="E2438" s="150">
        <v>-1745.71</v>
      </c>
      <c r="F2438" s="150">
        <v>234.29</v>
      </c>
      <c r="G2438" s="150">
        <v>-4.99</v>
      </c>
      <c r="H2438" s="151">
        <v>41061</v>
      </c>
      <c r="I2438" s="87">
        <v>0</v>
      </c>
      <c r="J2438" s="87" t="s">
        <v>328</v>
      </c>
      <c r="K2438" s="87" t="s">
        <v>3672</v>
      </c>
      <c r="L2438" s="87" t="s">
        <v>4027</v>
      </c>
      <c r="M2438" s="56" t="s">
        <v>4929</v>
      </c>
      <c r="N2438" s="87" t="s">
        <v>35</v>
      </c>
      <c r="O2438" s="56" t="s">
        <v>5342</v>
      </c>
      <c r="P2438" s="87">
        <v>2012</v>
      </c>
      <c r="Q2438" s="87"/>
      <c r="R2438" s="87" t="s">
        <v>4621</v>
      </c>
    </row>
    <row r="2439" spans="1:18">
      <c r="A2439" s="87" t="s">
        <v>5343</v>
      </c>
      <c r="B2439" s="87" t="s">
        <v>5312</v>
      </c>
      <c r="C2439" s="87" t="s">
        <v>5341</v>
      </c>
      <c r="D2439" s="150">
        <v>1980</v>
      </c>
      <c r="E2439" s="150">
        <v>-1745.71</v>
      </c>
      <c r="F2439" s="150">
        <v>234.29</v>
      </c>
      <c r="G2439" s="150">
        <v>-4.99</v>
      </c>
      <c r="H2439" s="151">
        <v>41061</v>
      </c>
      <c r="I2439" s="87">
        <v>0</v>
      </c>
      <c r="J2439" s="87" t="s">
        <v>328</v>
      </c>
      <c r="K2439" s="87" t="s">
        <v>3672</v>
      </c>
      <c r="L2439" s="87" t="s">
        <v>4027</v>
      </c>
      <c r="M2439" s="56" t="s">
        <v>4929</v>
      </c>
      <c r="N2439" s="87" t="s">
        <v>35</v>
      </c>
      <c r="O2439" s="56" t="s">
        <v>5344</v>
      </c>
      <c r="P2439" s="87">
        <v>2012</v>
      </c>
      <c r="Q2439" s="87"/>
      <c r="R2439" s="87" t="s">
        <v>4621</v>
      </c>
    </row>
    <row r="2440" spans="1:18">
      <c r="A2440" s="87" t="s">
        <v>8215</v>
      </c>
      <c r="B2440" s="87" t="s">
        <v>5312</v>
      </c>
      <c r="C2440" s="87" t="s">
        <v>5341</v>
      </c>
      <c r="D2440" s="150">
        <v>1980</v>
      </c>
      <c r="E2440" s="150">
        <v>-1745.71</v>
      </c>
      <c r="F2440" s="150">
        <v>234.29</v>
      </c>
      <c r="G2440" s="150">
        <v>-4.99</v>
      </c>
      <c r="H2440" s="151">
        <v>41061</v>
      </c>
      <c r="I2440" s="87">
        <v>0</v>
      </c>
      <c r="J2440" s="87" t="s">
        <v>1424</v>
      </c>
      <c r="K2440" s="87" t="s">
        <v>3672</v>
      </c>
      <c r="L2440" s="87" t="s">
        <v>3757</v>
      </c>
      <c r="M2440" s="56" t="s">
        <v>4929</v>
      </c>
      <c r="N2440" s="87" t="s">
        <v>176</v>
      </c>
      <c r="O2440" s="56" t="s">
        <v>5338</v>
      </c>
      <c r="P2440" s="87">
        <v>2012</v>
      </c>
      <c r="Q2440" s="87" t="s">
        <v>8216</v>
      </c>
      <c r="R2440" s="87" t="s">
        <v>4621</v>
      </c>
    </row>
    <row r="2441" spans="1:18">
      <c r="A2441" s="87" t="s">
        <v>8217</v>
      </c>
      <c r="B2441" s="87" t="s">
        <v>5312</v>
      </c>
      <c r="C2441" s="87" t="s">
        <v>5341</v>
      </c>
      <c r="D2441" s="150">
        <v>1980</v>
      </c>
      <c r="E2441" s="150">
        <v>-1745.71</v>
      </c>
      <c r="F2441" s="150">
        <v>234.29</v>
      </c>
      <c r="G2441" s="150">
        <v>-4.99</v>
      </c>
      <c r="H2441" s="151">
        <v>41061</v>
      </c>
      <c r="I2441" s="87">
        <v>0</v>
      </c>
      <c r="J2441" s="87" t="s">
        <v>1424</v>
      </c>
      <c r="K2441" s="87" t="s">
        <v>3672</v>
      </c>
      <c r="L2441" s="87" t="s">
        <v>3757</v>
      </c>
      <c r="M2441" s="56" t="s">
        <v>4929</v>
      </c>
      <c r="N2441" s="87" t="s">
        <v>176</v>
      </c>
      <c r="O2441" s="56" t="s">
        <v>5338</v>
      </c>
      <c r="P2441" s="87">
        <v>2012</v>
      </c>
      <c r="Q2441" s="87"/>
      <c r="R2441" s="87" t="s">
        <v>4621</v>
      </c>
    </row>
    <row r="2442" spans="1:18">
      <c r="A2442" s="87" t="s">
        <v>8218</v>
      </c>
      <c r="B2442" s="87" t="s">
        <v>5312</v>
      </c>
      <c r="C2442" s="87" t="s">
        <v>5341</v>
      </c>
      <c r="D2442" s="150">
        <v>1980</v>
      </c>
      <c r="E2442" s="150">
        <v>-1745.71</v>
      </c>
      <c r="F2442" s="150">
        <v>234.29</v>
      </c>
      <c r="G2442" s="150">
        <v>-4.99</v>
      </c>
      <c r="H2442" s="151">
        <v>41061</v>
      </c>
      <c r="I2442" s="87">
        <v>0</v>
      </c>
      <c r="J2442" s="87" t="s">
        <v>1424</v>
      </c>
      <c r="K2442" s="87" t="s">
        <v>3672</v>
      </c>
      <c r="L2442" s="87" t="s">
        <v>3757</v>
      </c>
      <c r="M2442" s="56" t="s">
        <v>4929</v>
      </c>
      <c r="N2442" s="87" t="s">
        <v>176</v>
      </c>
      <c r="O2442" s="56" t="s">
        <v>5338</v>
      </c>
      <c r="P2442" s="87">
        <v>2012</v>
      </c>
      <c r="Q2442" s="87"/>
      <c r="R2442" s="87" t="s">
        <v>4621</v>
      </c>
    </row>
    <row r="2443" spans="1:18">
      <c r="A2443" s="87" t="s">
        <v>8219</v>
      </c>
      <c r="B2443" s="87" t="s">
        <v>5312</v>
      </c>
      <c r="C2443" s="87" t="s">
        <v>5341</v>
      </c>
      <c r="D2443" s="150">
        <v>1980</v>
      </c>
      <c r="E2443" s="150">
        <v>-1745.71</v>
      </c>
      <c r="F2443" s="150">
        <v>234.29</v>
      </c>
      <c r="G2443" s="150">
        <v>-4.99</v>
      </c>
      <c r="H2443" s="151">
        <v>41061</v>
      </c>
      <c r="I2443" s="87">
        <v>0</v>
      </c>
      <c r="J2443" s="87" t="s">
        <v>1424</v>
      </c>
      <c r="K2443" s="87" t="s">
        <v>3672</v>
      </c>
      <c r="L2443" s="87" t="s">
        <v>3757</v>
      </c>
      <c r="M2443" s="56" t="s">
        <v>4929</v>
      </c>
      <c r="N2443" s="87" t="s">
        <v>176</v>
      </c>
      <c r="O2443" s="56" t="s">
        <v>5338</v>
      </c>
      <c r="P2443" s="87">
        <v>2012</v>
      </c>
      <c r="Q2443" s="87" t="s">
        <v>8220</v>
      </c>
      <c r="R2443" s="87" t="s">
        <v>4621</v>
      </c>
    </row>
    <row r="2444" spans="1:18">
      <c r="A2444" s="87" t="s">
        <v>8221</v>
      </c>
      <c r="B2444" s="87" t="s">
        <v>1315</v>
      </c>
      <c r="C2444" s="87" t="s">
        <v>4928</v>
      </c>
      <c r="D2444" s="150">
        <v>1998</v>
      </c>
      <c r="E2444" s="150">
        <v>-1754.31</v>
      </c>
      <c r="F2444" s="150">
        <v>243.69</v>
      </c>
      <c r="G2444" s="150">
        <v>-5.19</v>
      </c>
      <c r="H2444" s="151">
        <v>41061</v>
      </c>
      <c r="I2444" s="87">
        <v>0</v>
      </c>
      <c r="J2444" s="87" t="s">
        <v>351</v>
      </c>
      <c r="K2444" s="87" t="s">
        <v>3672</v>
      </c>
      <c r="L2444" s="87" t="s">
        <v>8222</v>
      </c>
      <c r="M2444" s="56" t="s">
        <v>4929</v>
      </c>
      <c r="N2444" s="87" t="s">
        <v>31</v>
      </c>
      <c r="O2444" s="56" t="s">
        <v>5342</v>
      </c>
      <c r="P2444" s="87">
        <v>2012</v>
      </c>
      <c r="Q2444" s="87" t="s">
        <v>8223</v>
      </c>
      <c r="R2444" s="87" t="s">
        <v>4621</v>
      </c>
    </row>
    <row r="2445" spans="1:18">
      <c r="A2445" s="87" t="s">
        <v>1314</v>
      </c>
      <c r="B2445" s="87" t="s">
        <v>1315</v>
      </c>
      <c r="C2445" s="87" t="s">
        <v>4928</v>
      </c>
      <c r="D2445" s="150">
        <v>1998</v>
      </c>
      <c r="E2445" s="150">
        <v>-1754.31</v>
      </c>
      <c r="F2445" s="150">
        <v>243.69</v>
      </c>
      <c r="G2445" s="150">
        <v>-5.19</v>
      </c>
      <c r="H2445" s="151">
        <v>41061</v>
      </c>
      <c r="I2445" s="87">
        <v>0</v>
      </c>
      <c r="J2445" s="87" t="s">
        <v>351</v>
      </c>
      <c r="K2445" s="87" t="s">
        <v>3672</v>
      </c>
      <c r="L2445" s="87" t="s">
        <v>8222</v>
      </c>
      <c r="M2445" s="56" t="s">
        <v>4929</v>
      </c>
      <c r="N2445" s="87" t="s">
        <v>31</v>
      </c>
      <c r="O2445" s="56" t="s">
        <v>8224</v>
      </c>
      <c r="P2445" s="87">
        <v>2012</v>
      </c>
      <c r="Q2445" s="87" t="s">
        <v>8225</v>
      </c>
      <c r="R2445" s="87" t="s">
        <v>4621</v>
      </c>
    </row>
    <row r="2446" spans="1:18">
      <c r="A2446" s="87" t="s">
        <v>8226</v>
      </c>
      <c r="B2446" s="87" t="s">
        <v>1315</v>
      </c>
      <c r="C2446" s="87" t="s">
        <v>5336</v>
      </c>
      <c r="D2446" s="150">
        <v>1998</v>
      </c>
      <c r="E2446" s="150">
        <v>-1754.31</v>
      </c>
      <c r="F2446" s="150">
        <v>243.69</v>
      </c>
      <c r="G2446" s="150">
        <v>-5.19</v>
      </c>
      <c r="H2446" s="151">
        <v>41061</v>
      </c>
      <c r="I2446" s="87">
        <v>0</v>
      </c>
      <c r="J2446" s="87" t="s">
        <v>5218</v>
      </c>
      <c r="K2446" s="87" t="s">
        <v>3672</v>
      </c>
      <c r="L2446" s="87" t="s">
        <v>5219</v>
      </c>
      <c r="M2446" s="56" t="s">
        <v>4929</v>
      </c>
      <c r="N2446" s="87" t="s">
        <v>5220</v>
      </c>
      <c r="O2446" s="56" t="s">
        <v>8227</v>
      </c>
      <c r="P2446" s="87">
        <v>2012</v>
      </c>
      <c r="Q2446" s="87" t="s">
        <v>8225</v>
      </c>
      <c r="R2446" s="87" t="s">
        <v>4621</v>
      </c>
    </row>
    <row r="2447" spans="1:18">
      <c r="A2447" s="87" t="s">
        <v>8228</v>
      </c>
      <c r="B2447" s="87" t="s">
        <v>1315</v>
      </c>
      <c r="C2447" s="87" t="s">
        <v>4928</v>
      </c>
      <c r="D2447" s="150">
        <v>1998</v>
      </c>
      <c r="E2447" s="150">
        <v>-1754.31</v>
      </c>
      <c r="F2447" s="150">
        <v>243.69</v>
      </c>
      <c r="G2447" s="150">
        <v>-5.19</v>
      </c>
      <c r="H2447" s="151">
        <v>41061</v>
      </c>
      <c r="I2447" s="87">
        <v>0</v>
      </c>
      <c r="J2447" s="87" t="s">
        <v>416</v>
      </c>
      <c r="K2447" s="87" t="s">
        <v>3672</v>
      </c>
      <c r="L2447" s="87" t="s">
        <v>6153</v>
      </c>
      <c r="M2447" s="56" t="s">
        <v>4929</v>
      </c>
      <c r="N2447" s="87" t="s">
        <v>111</v>
      </c>
      <c r="O2447" s="56" t="s">
        <v>8224</v>
      </c>
      <c r="P2447" s="87">
        <v>2012</v>
      </c>
      <c r="Q2447" s="87"/>
      <c r="R2447" s="87" t="s">
        <v>4621</v>
      </c>
    </row>
    <row r="2448" spans="1:18">
      <c r="A2448" s="87" t="s">
        <v>4997</v>
      </c>
      <c r="B2448" s="87" t="s">
        <v>4998</v>
      </c>
      <c r="C2448" s="87" t="s">
        <v>4999</v>
      </c>
      <c r="D2448" s="150">
        <v>37140</v>
      </c>
      <c r="E2448" s="150">
        <v>-32491</v>
      </c>
      <c r="F2448" s="150">
        <v>4649</v>
      </c>
      <c r="G2448" s="150">
        <v>-98.98</v>
      </c>
      <c r="H2448" s="151">
        <v>41060</v>
      </c>
      <c r="I2448" s="87">
        <v>0</v>
      </c>
      <c r="J2448" s="87" t="s">
        <v>1641</v>
      </c>
      <c r="K2448" s="87" t="s">
        <v>5000</v>
      </c>
      <c r="L2448" s="87" t="s">
        <v>5001</v>
      </c>
      <c r="M2448" s="56" t="s">
        <v>5002</v>
      </c>
      <c r="N2448" s="87" t="s">
        <v>89</v>
      </c>
      <c r="O2448" s="56" t="s">
        <v>5003</v>
      </c>
      <c r="P2448" s="87">
        <v>2012</v>
      </c>
      <c r="Q2448" s="87"/>
      <c r="R2448" s="87" t="s">
        <v>4373</v>
      </c>
    </row>
    <row r="2449" spans="1:18">
      <c r="A2449" s="87" t="s">
        <v>5004</v>
      </c>
      <c r="B2449" s="87" t="s">
        <v>4998</v>
      </c>
      <c r="C2449" s="87" t="s">
        <v>4999</v>
      </c>
      <c r="D2449" s="150">
        <v>37140</v>
      </c>
      <c r="E2449" s="150">
        <v>-32491</v>
      </c>
      <c r="F2449" s="150">
        <v>4649</v>
      </c>
      <c r="G2449" s="150">
        <v>-98.98</v>
      </c>
      <c r="H2449" s="151">
        <v>41060</v>
      </c>
      <c r="I2449" s="87">
        <v>0</v>
      </c>
      <c r="J2449" s="87" t="s">
        <v>1641</v>
      </c>
      <c r="K2449" s="87" t="s">
        <v>5000</v>
      </c>
      <c r="L2449" s="87" t="s">
        <v>5001</v>
      </c>
      <c r="M2449" s="56" t="s">
        <v>5002</v>
      </c>
      <c r="N2449" s="87" t="s">
        <v>89</v>
      </c>
      <c r="O2449" s="56" t="s">
        <v>5003</v>
      </c>
      <c r="P2449" s="87">
        <v>2012</v>
      </c>
      <c r="Q2449" s="87"/>
      <c r="R2449" s="87" t="s">
        <v>4373</v>
      </c>
    </row>
    <row r="2450" spans="1:18">
      <c r="A2450" s="87" t="s">
        <v>5005</v>
      </c>
      <c r="B2450" s="87" t="s">
        <v>5006</v>
      </c>
      <c r="C2450" s="87" t="s">
        <v>5007</v>
      </c>
      <c r="D2450" s="150">
        <v>28309.200000000001</v>
      </c>
      <c r="E2450" s="150">
        <v>-28309.200000000001</v>
      </c>
      <c r="F2450" s="150">
        <v>0</v>
      </c>
      <c r="G2450" s="150">
        <v>0</v>
      </c>
      <c r="H2450" s="151">
        <v>41060</v>
      </c>
      <c r="I2450" s="87">
        <v>0</v>
      </c>
      <c r="J2450" s="87" t="s">
        <v>1641</v>
      </c>
      <c r="K2450" s="87" t="s">
        <v>5000</v>
      </c>
      <c r="L2450" s="87" t="s">
        <v>5001</v>
      </c>
      <c r="M2450" s="56" t="s">
        <v>5002</v>
      </c>
      <c r="N2450" s="87" t="s">
        <v>89</v>
      </c>
      <c r="O2450" s="56" t="s">
        <v>5003</v>
      </c>
      <c r="P2450" s="87">
        <v>2012</v>
      </c>
      <c r="Q2450" s="87"/>
      <c r="R2450" s="87" t="s">
        <v>4373</v>
      </c>
    </row>
    <row r="2451" spans="1:18">
      <c r="A2451" s="87" t="s">
        <v>5008</v>
      </c>
      <c r="B2451" s="87" t="s">
        <v>5009</v>
      </c>
      <c r="C2451" s="87" t="s">
        <v>5010</v>
      </c>
      <c r="D2451" s="150">
        <v>18908.400000000001</v>
      </c>
      <c r="E2451" s="150">
        <v>-16549.97</v>
      </c>
      <c r="F2451" s="150">
        <v>2358.4299999999998</v>
      </c>
      <c r="G2451" s="150">
        <v>-50.22</v>
      </c>
      <c r="H2451" s="151">
        <v>41060</v>
      </c>
      <c r="I2451" s="87">
        <v>0</v>
      </c>
      <c r="J2451" s="87" t="s">
        <v>1641</v>
      </c>
      <c r="K2451" s="87" t="s">
        <v>5000</v>
      </c>
      <c r="L2451" s="87" t="s">
        <v>5001</v>
      </c>
      <c r="M2451" s="56" t="s">
        <v>5011</v>
      </c>
      <c r="N2451" s="87" t="s">
        <v>89</v>
      </c>
      <c r="O2451" s="56" t="s">
        <v>5012</v>
      </c>
      <c r="P2451" s="87">
        <v>2012</v>
      </c>
      <c r="Q2451" s="87" t="s">
        <v>5013</v>
      </c>
      <c r="R2451" s="87" t="s">
        <v>3780</v>
      </c>
    </row>
    <row r="2452" spans="1:18">
      <c r="A2452" s="87" t="s">
        <v>5014</v>
      </c>
      <c r="B2452" s="87" t="s">
        <v>5015</v>
      </c>
      <c r="C2452" s="87" t="s">
        <v>5016</v>
      </c>
      <c r="D2452" s="150">
        <v>3552</v>
      </c>
      <c r="E2452" s="150">
        <v>-3126.25</v>
      </c>
      <c r="F2452" s="150">
        <v>425.75</v>
      </c>
      <c r="G2452" s="150">
        <v>-9.07</v>
      </c>
      <c r="H2452" s="151">
        <v>41060</v>
      </c>
      <c r="I2452" s="87">
        <v>0</v>
      </c>
      <c r="J2452" s="87" t="s">
        <v>1641</v>
      </c>
      <c r="K2452" s="87" t="s">
        <v>5000</v>
      </c>
      <c r="L2452" s="87" t="s">
        <v>5001</v>
      </c>
      <c r="M2452" s="56" t="s">
        <v>5002</v>
      </c>
      <c r="N2452" s="87" t="s">
        <v>89</v>
      </c>
      <c r="O2452" s="56" t="s">
        <v>5017</v>
      </c>
      <c r="P2452" s="87">
        <v>2012</v>
      </c>
      <c r="Q2452" s="87"/>
      <c r="R2452" s="87" t="s">
        <v>3680</v>
      </c>
    </row>
    <row r="2453" spans="1:18">
      <c r="A2453" s="87" t="s">
        <v>5018</v>
      </c>
      <c r="B2453" s="87" t="s">
        <v>5019</v>
      </c>
      <c r="C2453" s="87" t="s">
        <v>5020</v>
      </c>
      <c r="D2453" s="150">
        <v>5739.6</v>
      </c>
      <c r="E2453" s="150">
        <v>-5028.76</v>
      </c>
      <c r="F2453" s="150">
        <v>710.84</v>
      </c>
      <c r="G2453" s="150">
        <v>-15.14</v>
      </c>
      <c r="H2453" s="151">
        <v>41060</v>
      </c>
      <c r="I2453" s="87">
        <v>0</v>
      </c>
      <c r="J2453" s="87" t="s">
        <v>1641</v>
      </c>
      <c r="K2453" s="87" t="s">
        <v>5000</v>
      </c>
      <c r="L2453" s="87" t="s">
        <v>5001</v>
      </c>
      <c r="M2453" s="56" t="s">
        <v>5002</v>
      </c>
      <c r="N2453" s="87" t="s">
        <v>89</v>
      </c>
      <c r="O2453" s="56" t="s">
        <v>5021</v>
      </c>
      <c r="P2453" s="87">
        <v>2012</v>
      </c>
      <c r="Q2453" s="87"/>
      <c r="R2453" s="87" t="s">
        <v>3680</v>
      </c>
    </row>
    <row r="2454" spans="1:18">
      <c r="A2454" s="87" t="s">
        <v>5028</v>
      </c>
      <c r="B2454" s="87" t="s">
        <v>5029</v>
      </c>
      <c r="C2454" s="87" t="s">
        <v>5030</v>
      </c>
      <c r="D2454" s="150">
        <v>9633.6</v>
      </c>
      <c r="E2454" s="150">
        <v>-9633.6</v>
      </c>
      <c r="F2454" s="150">
        <v>0</v>
      </c>
      <c r="G2454" s="150">
        <v>0</v>
      </c>
      <c r="H2454" s="151">
        <v>41060</v>
      </c>
      <c r="I2454" s="87">
        <v>0</v>
      </c>
      <c r="J2454" s="87" t="s">
        <v>1641</v>
      </c>
      <c r="K2454" s="87" t="s">
        <v>5000</v>
      </c>
      <c r="L2454" s="87" t="s">
        <v>5001</v>
      </c>
      <c r="M2454" s="56" t="s">
        <v>5002</v>
      </c>
      <c r="N2454" s="87" t="s">
        <v>89</v>
      </c>
      <c r="O2454" s="56" t="s">
        <v>5031</v>
      </c>
      <c r="P2454" s="87">
        <v>2012</v>
      </c>
      <c r="Q2454" s="87"/>
      <c r="R2454" s="87" t="s">
        <v>4851</v>
      </c>
    </row>
    <row r="2455" spans="1:18">
      <c r="A2455" s="87" t="s">
        <v>5032</v>
      </c>
      <c r="B2455" s="87" t="s">
        <v>5033</v>
      </c>
      <c r="C2455" s="87" t="s">
        <v>5034</v>
      </c>
      <c r="D2455" s="150">
        <v>4758</v>
      </c>
      <c r="E2455" s="150">
        <v>-4188.6000000000004</v>
      </c>
      <c r="F2455" s="150">
        <v>569.4</v>
      </c>
      <c r="G2455" s="150">
        <v>-12.12</v>
      </c>
      <c r="H2455" s="151">
        <v>41060</v>
      </c>
      <c r="I2455" s="87">
        <v>0</v>
      </c>
      <c r="J2455" s="87" t="s">
        <v>1641</v>
      </c>
      <c r="K2455" s="87" t="s">
        <v>5000</v>
      </c>
      <c r="L2455" s="87" t="s">
        <v>5001</v>
      </c>
      <c r="M2455" s="56" t="s">
        <v>5011</v>
      </c>
      <c r="N2455" s="87" t="s">
        <v>89</v>
      </c>
      <c r="O2455" s="56" t="s">
        <v>5035</v>
      </c>
      <c r="P2455" s="87">
        <v>2012</v>
      </c>
      <c r="Q2455" s="87" t="s">
        <v>5013</v>
      </c>
      <c r="R2455" s="87" t="s">
        <v>4851</v>
      </c>
    </row>
    <row r="2456" spans="1:18">
      <c r="A2456" s="87" t="s">
        <v>2362</v>
      </c>
      <c r="B2456" s="87" t="s">
        <v>2363</v>
      </c>
      <c r="C2456" s="87" t="s">
        <v>4987</v>
      </c>
      <c r="D2456" s="150">
        <v>29976</v>
      </c>
      <c r="E2456" s="150">
        <v>-29976</v>
      </c>
      <c r="F2456" s="150">
        <v>0</v>
      </c>
      <c r="G2456" s="150">
        <v>0</v>
      </c>
      <c r="H2456" s="151">
        <v>41060</v>
      </c>
      <c r="I2456" s="87">
        <v>0</v>
      </c>
      <c r="J2456" s="87" t="s">
        <v>1641</v>
      </c>
      <c r="K2456" s="87" t="s">
        <v>5000</v>
      </c>
      <c r="L2456" s="87" t="s">
        <v>5001</v>
      </c>
      <c r="M2456" s="56" t="s">
        <v>5002</v>
      </c>
      <c r="N2456" s="87" t="s">
        <v>89</v>
      </c>
      <c r="O2456" s="56" t="s">
        <v>5036</v>
      </c>
      <c r="P2456" s="87">
        <v>2012</v>
      </c>
      <c r="Q2456" s="87"/>
      <c r="R2456" s="87" t="s">
        <v>3680</v>
      </c>
    </row>
    <row r="2457" spans="1:18">
      <c r="A2457" s="87" t="s">
        <v>5037</v>
      </c>
      <c r="B2457" s="87" t="s">
        <v>5038</v>
      </c>
      <c r="C2457" s="87" t="s">
        <v>5039</v>
      </c>
      <c r="D2457" s="150">
        <v>16136.4</v>
      </c>
      <c r="E2457" s="150">
        <v>-16136.4</v>
      </c>
      <c r="F2457" s="150">
        <v>0</v>
      </c>
      <c r="G2457" s="150">
        <v>0</v>
      </c>
      <c r="H2457" s="151">
        <v>41060</v>
      </c>
      <c r="I2457" s="87">
        <v>0</v>
      </c>
      <c r="J2457" s="87" t="s">
        <v>1641</v>
      </c>
      <c r="K2457" s="87" t="s">
        <v>5000</v>
      </c>
      <c r="L2457" s="87" t="s">
        <v>5001</v>
      </c>
      <c r="M2457" s="56" t="s">
        <v>5002</v>
      </c>
      <c r="N2457" s="87" t="s">
        <v>89</v>
      </c>
      <c r="O2457" s="56" t="s">
        <v>5040</v>
      </c>
      <c r="P2457" s="87">
        <v>2012</v>
      </c>
      <c r="Q2457" s="87"/>
      <c r="R2457" s="87" t="s">
        <v>3680</v>
      </c>
    </row>
    <row r="2458" spans="1:18">
      <c r="A2458" s="87" t="s">
        <v>5041</v>
      </c>
      <c r="B2458" s="87" t="s">
        <v>5042</v>
      </c>
      <c r="C2458" s="87" t="s">
        <v>5043</v>
      </c>
      <c r="D2458" s="150">
        <v>7912.8</v>
      </c>
      <c r="E2458" s="150">
        <v>-7912.8</v>
      </c>
      <c r="F2458" s="150">
        <v>0</v>
      </c>
      <c r="G2458" s="150">
        <v>0</v>
      </c>
      <c r="H2458" s="151">
        <v>41060</v>
      </c>
      <c r="I2458" s="87">
        <v>0</v>
      </c>
      <c r="J2458" s="87" t="s">
        <v>1641</v>
      </c>
      <c r="K2458" s="87" t="s">
        <v>5000</v>
      </c>
      <c r="L2458" s="87" t="s">
        <v>5001</v>
      </c>
      <c r="M2458" s="56" t="s">
        <v>5002</v>
      </c>
      <c r="N2458" s="87" t="s">
        <v>89</v>
      </c>
      <c r="O2458" s="56" t="s">
        <v>5044</v>
      </c>
      <c r="P2458" s="87">
        <v>2012</v>
      </c>
      <c r="Q2458" s="87"/>
      <c r="R2458" s="87" t="s">
        <v>3680</v>
      </c>
    </row>
    <row r="2459" spans="1:18">
      <c r="A2459" s="87" t="s">
        <v>5045</v>
      </c>
      <c r="B2459" s="87" t="s">
        <v>5046</v>
      </c>
      <c r="C2459" s="87" t="s">
        <v>5047</v>
      </c>
      <c r="D2459" s="150">
        <v>8674.7999999999993</v>
      </c>
      <c r="E2459" s="150">
        <v>-8674.7999999999993</v>
      </c>
      <c r="F2459" s="150">
        <v>0</v>
      </c>
      <c r="G2459" s="150">
        <v>0</v>
      </c>
      <c r="H2459" s="151">
        <v>41060</v>
      </c>
      <c r="I2459" s="87">
        <v>0</v>
      </c>
      <c r="J2459" s="87" t="s">
        <v>1641</v>
      </c>
      <c r="K2459" s="87" t="s">
        <v>5000</v>
      </c>
      <c r="L2459" s="87" t="s">
        <v>5001</v>
      </c>
      <c r="M2459" s="56" t="s">
        <v>5002</v>
      </c>
      <c r="N2459" s="87" t="s">
        <v>89</v>
      </c>
      <c r="O2459" s="56" t="s">
        <v>5048</v>
      </c>
      <c r="P2459" s="87">
        <v>2012</v>
      </c>
      <c r="Q2459" s="87"/>
      <c r="R2459" s="87" t="s">
        <v>4359</v>
      </c>
    </row>
    <row r="2460" spans="1:18">
      <c r="A2460" s="87" t="s">
        <v>5050</v>
      </c>
      <c r="B2460" s="87" t="s">
        <v>5051</v>
      </c>
      <c r="C2460" s="87" t="s">
        <v>5052</v>
      </c>
      <c r="D2460" s="150">
        <v>3284.4</v>
      </c>
      <c r="E2460" s="150">
        <v>-3284.4</v>
      </c>
      <c r="F2460" s="150">
        <v>0</v>
      </c>
      <c r="G2460" s="150">
        <v>0</v>
      </c>
      <c r="H2460" s="151">
        <v>41060</v>
      </c>
      <c r="I2460" s="87">
        <v>0</v>
      </c>
      <c r="J2460" s="87" t="s">
        <v>1641</v>
      </c>
      <c r="K2460" s="87" t="s">
        <v>5000</v>
      </c>
      <c r="L2460" s="87" t="s">
        <v>5001</v>
      </c>
      <c r="M2460" s="56" t="s">
        <v>5002</v>
      </c>
      <c r="N2460" s="87" t="s">
        <v>89</v>
      </c>
      <c r="O2460" s="56" t="s">
        <v>5053</v>
      </c>
      <c r="P2460" s="87">
        <v>2012</v>
      </c>
      <c r="Q2460" s="87"/>
      <c r="R2460" s="87" t="s">
        <v>3680</v>
      </c>
    </row>
    <row r="2461" spans="1:18">
      <c r="A2461" s="87" t="s">
        <v>2398</v>
      </c>
      <c r="B2461" s="87" t="s">
        <v>2399</v>
      </c>
      <c r="C2461" s="87" t="s">
        <v>5054</v>
      </c>
      <c r="D2461" s="150">
        <v>3295.2</v>
      </c>
      <c r="E2461" s="150">
        <v>-3295.2</v>
      </c>
      <c r="F2461" s="150">
        <v>0</v>
      </c>
      <c r="G2461" s="150">
        <v>0</v>
      </c>
      <c r="H2461" s="151">
        <v>41060</v>
      </c>
      <c r="I2461" s="87">
        <v>0</v>
      </c>
      <c r="J2461" s="87" t="s">
        <v>1641</v>
      </c>
      <c r="K2461" s="87" t="s">
        <v>5000</v>
      </c>
      <c r="L2461" s="87" t="s">
        <v>5001</v>
      </c>
      <c r="M2461" s="56" t="s">
        <v>5002</v>
      </c>
      <c r="N2461" s="87" t="s">
        <v>89</v>
      </c>
      <c r="O2461" s="56" t="s">
        <v>5055</v>
      </c>
      <c r="P2461" s="87">
        <v>2012</v>
      </c>
      <c r="Q2461" s="87"/>
      <c r="R2461" s="87" t="s">
        <v>3680</v>
      </c>
    </row>
    <row r="2462" spans="1:18">
      <c r="A2462" s="87" t="s">
        <v>5056</v>
      </c>
      <c r="B2462" s="87" t="s">
        <v>5057</v>
      </c>
      <c r="C2462" s="87" t="s">
        <v>5058</v>
      </c>
      <c r="D2462" s="150">
        <v>61230</v>
      </c>
      <c r="E2462" s="150">
        <v>-61230</v>
      </c>
      <c r="F2462" s="150">
        <v>0</v>
      </c>
      <c r="G2462" s="150">
        <v>0</v>
      </c>
      <c r="H2462" s="151">
        <v>41060</v>
      </c>
      <c r="I2462" s="87">
        <v>0</v>
      </c>
      <c r="J2462" s="87" t="s">
        <v>1641</v>
      </c>
      <c r="K2462" s="87" t="s">
        <v>5000</v>
      </c>
      <c r="L2462" s="87" t="s">
        <v>5001</v>
      </c>
      <c r="M2462" s="56" t="s">
        <v>5002</v>
      </c>
      <c r="N2462" s="87" t="s">
        <v>89</v>
      </c>
      <c r="O2462" s="56" t="s">
        <v>5059</v>
      </c>
      <c r="P2462" s="87">
        <v>2012</v>
      </c>
      <c r="Q2462" s="87"/>
      <c r="R2462" s="87" t="s">
        <v>3680</v>
      </c>
    </row>
    <row r="2463" spans="1:18">
      <c r="A2463" s="87" t="s">
        <v>5060</v>
      </c>
      <c r="B2463" s="87" t="s">
        <v>3074</v>
      </c>
      <c r="C2463" s="87" t="s">
        <v>5061</v>
      </c>
      <c r="D2463" s="150">
        <v>11434.8</v>
      </c>
      <c r="E2463" s="150">
        <v>-11434.8</v>
      </c>
      <c r="F2463" s="150">
        <v>0</v>
      </c>
      <c r="G2463" s="150">
        <v>0</v>
      </c>
      <c r="H2463" s="151">
        <v>41060</v>
      </c>
      <c r="I2463" s="87">
        <v>0</v>
      </c>
      <c r="J2463" s="87" t="s">
        <v>1641</v>
      </c>
      <c r="K2463" s="87" t="s">
        <v>5000</v>
      </c>
      <c r="L2463" s="87" t="s">
        <v>5001</v>
      </c>
      <c r="M2463" s="56" t="s">
        <v>5002</v>
      </c>
      <c r="N2463" s="87" t="s">
        <v>89</v>
      </c>
      <c r="O2463" s="56" t="s">
        <v>5062</v>
      </c>
      <c r="P2463" s="87">
        <v>2012</v>
      </c>
      <c r="Q2463" s="87"/>
      <c r="R2463" s="87" t="s">
        <v>4359</v>
      </c>
    </row>
    <row r="2464" spans="1:18">
      <c r="A2464" s="87" t="s">
        <v>5063</v>
      </c>
      <c r="B2464" s="87" t="s">
        <v>5064</v>
      </c>
      <c r="C2464" s="87" t="s">
        <v>5065</v>
      </c>
      <c r="D2464" s="150">
        <v>4747.2</v>
      </c>
      <c r="E2464" s="150">
        <v>-4154.72</v>
      </c>
      <c r="F2464" s="150">
        <v>592.48</v>
      </c>
      <c r="G2464" s="150">
        <v>-12.62</v>
      </c>
      <c r="H2464" s="151">
        <v>41060</v>
      </c>
      <c r="I2464" s="87">
        <v>0</v>
      </c>
      <c r="J2464" s="87" t="s">
        <v>1641</v>
      </c>
      <c r="K2464" s="87" t="s">
        <v>5000</v>
      </c>
      <c r="L2464" s="87" t="s">
        <v>5001</v>
      </c>
      <c r="M2464" s="56" t="s">
        <v>5011</v>
      </c>
      <c r="N2464" s="87" t="s">
        <v>89</v>
      </c>
      <c r="O2464" s="56" t="s">
        <v>5012</v>
      </c>
      <c r="P2464" s="87">
        <v>2012</v>
      </c>
      <c r="Q2464" s="87" t="s">
        <v>5066</v>
      </c>
      <c r="R2464" s="87" t="s">
        <v>5067</v>
      </c>
    </row>
    <row r="2465" spans="1:18">
      <c r="A2465" s="87" t="s">
        <v>5068</v>
      </c>
      <c r="B2465" s="87" t="s">
        <v>5069</v>
      </c>
      <c r="C2465" s="87" t="s">
        <v>5070</v>
      </c>
      <c r="D2465" s="150">
        <v>12697.2</v>
      </c>
      <c r="E2465" s="150">
        <v>-11124.96</v>
      </c>
      <c r="F2465" s="150">
        <v>1572.24</v>
      </c>
      <c r="G2465" s="150">
        <v>-33.479999999999997</v>
      </c>
      <c r="H2465" s="151">
        <v>41060</v>
      </c>
      <c r="I2465" s="87">
        <v>0</v>
      </c>
      <c r="J2465" s="87" t="s">
        <v>1641</v>
      </c>
      <c r="K2465" s="87" t="s">
        <v>5000</v>
      </c>
      <c r="L2465" s="87" t="s">
        <v>5001</v>
      </c>
      <c r="M2465" s="56" t="s">
        <v>5002</v>
      </c>
      <c r="N2465" s="87" t="s">
        <v>89</v>
      </c>
      <c r="O2465" s="56" t="s">
        <v>5071</v>
      </c>
      <c r="P2465" s="87">
        <v>2012</v>
      </c>
      <c r="Q2465" s="87"/>
      <c r="R2465" s="87" t="s">
        <v>3680</v>
      </c>
    </row>
    <row r="2466" spans="1:18">
      <c r="A2466" s="87" t="s">
        <v>5072</v>
      </c>
      <c r="B2466" s="87" t="s">
        <v>5073</v>
      </c>
      <c r="C2466" s="87" t="s">
        <v>5074</v>
      </c>
      <c r="D2466" s="150">
        <v>52920</v>
      </c>
      <c r="E2466" s="150">
        <v>-52920</v>
      </c>
      <c r="F2466" s="150">
        <v>0</v>
      </c>
      <c r="G2466" s="150">
        <v>0</v>
      </c>
      <c r="H2466" s="151">
        <v>41060</v>
      </c>
      <c r="I2466" s="87">
        <v>0</v>
      </c>
      <c r="J2466" s="87" t="s">
        <v>1641</v>
      </c>
      <c r="K2466" s="87" t="s">
        <v>5000</v>
      </c>
      <c r="L2466" s="87" t="s">
        <v>5001</v>
      </c>
      <c r="M2466" s="56" t="s">
        <v>5002</v>
      </c>
      <c r="N2466" s="87" t="s">
        <v>89</v>
      </c>
      <c r="O2466" s="56" t="s">
        <v>5075</v>
      </c>
      <c r="P2466" s="87">
        <v>2012</v>
      </c>
      <c r="Q2466" s="87"/>
      <c r="R2466" s="87" t="s">
        <v>3680</v>
      </c>
    </row>
    <row r="2467" spans="1:18">
      <c r="A2467" s="87" t="s">
        <v>5076</v>
      </c>
      <c r="B2467" s="87" t="s">
        <v>5077</v>
      </c>
      <c r="C2467" s="87" t="s">
        <v>5078</v>
      </c>
      <c r="D2467" s="150">
        <v>33608.400000000001</v>
      </c>
      <c r="E2467" s="150">
        <v>-33608.400000000001</v>
      </c>
      <c r="F2467" s="150">
        <v>0</v>
      </c>
      <c r="G2467" s="150">
        <v>0</v>
      </c>
      <c r="H2467" s="151">
        <v>41060</v>
      </c>
      <c r="I2467" s="87">
        <v>0</v>
      </c>
      <c r="J2467" s="87" t="s">
        <v>1641</v>
      </c>
      <c r="K2467" s="87" t="s">
        <v>5000</v>
      </c>
      <c r="L2467" s="87" t="s">
        <v>5001</v>
      </c>
      <c r="M2467" s="56" t="s">
        <v>5002</v>
      </c>
      <c r="N2467" s="87" t="s">
        <v>89</v>
      </c>
      <c r="O2467" s="56" t="s">
        <v>5079</v>
      </c>
      <c r="P2467" s="87">
        <v>2012</v>
      </c>
      <c r="Q2467" s="87"/>
      <c r="R2467" s="87" t="s">
        <v>4359</v>
      </c>
    </row>
    <row r="2468" spans="1:18">
      <c r="A2468" s="87" t="s">
        <v>5080</v>
      </c>
      <c r="B2468" s="87" t="s">
        <v>5081</v>
      </c>
      <c r="C2468" s="87" t="s">
        <v>5082</v>
      </c>
      <c r="D2468" s="150">
        <v>4389.6000000000004</v>
      </c>
      <c r="E2468" s="150">
        <v>-4389.6000000000004</v>
      </c>
      <c r="F2468" s="150">
        <v>0</v>
      </c>
      <c r="G2468" s="150">
        <v>0</v>
      </c>
      <c r="H2468" s="151">
        <v>41060</v>
      </c>
      <c r="I2468" s="87">
        <v>0</v>
      </c>
      <c r="J2468" s="87" t="s">
        <v>1641</v>
      </c>
      <c r="K2468" s="87" t="s">
        <v>5000</v>
      </c>
      <c r="L2468" s="87" t="s">
        <v>5001</v>
      </c>
      <c r="M2468" s="56" t="s">
        <v>5002</v>
      </c>
      <c r="N2468" s="87" t="s">
        <v>89</v>
      </c>
      <c r="O2468" s="56" t="s">
        <v>5083</v>
      </c>
      <c r="P2468" s="87">
        <v>2012</v>
      </c>
      <c r="Q2468" s="87"/>
      <c r="R2468" s="87" t="s">
        <v>3680</v>
      </c>
    </row>
    <row r="2469" spans="1:18">
      <c r="A2469" s="87" t="s">
        <v>5084</v>
      </c>
      <c r="B2469" s="87" t="s">
        <v>5085</v>
      </c>
      <c r="C2469" s="87" t="s">
        <v>5086</v>
      </c>
      <c r="D2469" s="150">
        <v>14268</v>
      </c>
      <c r="E2469" s="150">
        <v>-12504.17</v>
      </c>
      <c r="F2469" s="150">
        <v>1763.83</v>
      </c>
      <c r="G2469" s="150">
        <v>-37.549999999999997</v>
      </c>
      <c r="H2469" s="151">
        <v>41060</v>
      </c>
      <c r="I2469" s="87">
        <v>0</v>
      </c>
      <c r="J2469" s="87" t="s">
        <v>1641</v>
      </c>
      <c r="K2469" s="87" t="s">
        <v>5000</v>
      </c>
      <c r="L2469" s="87" t="s">
        <v>5001</v>
      </c>
      <c r="M2469" s="56" t="s">
        <v>5011</v>
      </c>
      <c r="N2469" s="87" t="s">
        <v>89</v>
      </c>
      <c r="O2469" s="56" t="s">
        <v>5087</v>
      </c>
      <c r="P2469" s="87">
        <v>2012</v>
      </c>
      <c r="Q2469" s="87" t="s">
        <v>5013</v>
      </c>
      <c r="R2469" s="87" t="s">
        <v>5067</v>
      </c>
    </row>
    <row r="2470" spans="1:18">
      <c r="A2470" s="87" t="s">
        <v>5088</v>
      </c>
      <c r="B2470" s="87" t="s">
        <v>5089</v>
      </c>
      <c r="C2470" s="87" t="s">
        <v>5090</v>
      </c>
      <c r="D2470" s="150">
        <v>1748.4</v>
      </c>
      <c r="E2470" s="150">
        <v>-1550.06</v>
      </c>
      <c r="F2470" s="150">
        <v>198.34</v>
      </c>
      <c r="G2470" s="150">
        <v>-4.22</v>
      </c>
      <c r="H2470" s="151">
        <v>41060</v>
      </c>
      <c r="I2470" s="87">
        <v>0</v>
      </c>
      <c r="J2470" s="87" t="s">
        <v>1641</v>
      </c>
      <c r="K2470" s="87" t="s">
        <v>5000</v>
      </c>
      <c r="L2470" s="87" t="s">
        <v>5001</v>
      </c>
      <c r="M2470" s="56" t="s">
        <v>5002</v>
      </c>
      <c r="N2470" s="87" t="s">
        <v>89</v>
      </c>
      <c r="O2470" s="56" t="s">
        <v>5091</v>
      </c>
      <c r="P2470" s="87">
        <v>2012</v>
      </c>
      <c r="Q2470" s="87"/>
      <c r="R2470" s="87" t="s">
        <v>3680</v>
      </c>
    </row>
    <row r="2471" spans="1:18">
      <c r="A2471" s="87" t="s">
        <v>5092</v>
      </c>
      <c r="B2471" s="87" t="s">
        <v>5093</v>
      </c>
      <c r="C2471" s="87" t="s">
        <v>5094</v>
      </c>
      <c r="D2471" s="150">
        <v>2820</v>
      </c>
      <c r="E2471" s="150">
        <v>-2491</v>
      </c>
      <c r="F2471" s="150">
        <v>329</v>
      </c>
      <c r="G2471" s="150">
        <v>-7.01</v>
      </c>
      <c r="H2471" s="151">
        <v>41060</v>
      </c>
      <c r="I2471" s="87">
        <v>0</v>
      </c>
      <c r="J2471" s="87" t="s">
        <v>1641</v>
      </c>
      <c r="K2471" s="87" t="s">
        <v>5000</v>
      </c>
      <c r="L2471" s="87" t="s">
        <v>5001</v>
      </c>
      <c r="M2471" s="56" t="s">
        <v>5002</v>
      </c>
      <c r="N2471" s="87" t="s">
        <v>89</v>
      </c>
      <c r="O2471" s="56" t="s">
        <v>5095</v>
      </c>
      <c r="P2471" s="87">
        <v>2012</v>
      </c>
      <c r="Q2471" s="87"/>
      <c r="R2471" s="87" t="s">
        <v>3680</v>
      </c>
    </row>
    <row r="2472" spans="1:18">
      <c r="A2472" s="87" t="s">
        <v>5096</v>
      </c>
      <c r="B2472" s="87" t="s">
        <v>5097</v>
      </c>
      <c r="C2472" s="87" t="s">
        <v>5098</v>
      </c>
      <c r="D2472" s="150">
        <v>2378.4</v>
      </c>
      <c r="E2472" s="150">
        <v>-2378.4</v>
      </c>
      <c r="F2472" s="150">
        <v>0</v>
      </c>
      <c r="G2472" s="150">
        <v>0</v>
      </c>
      <c r="H2472" s="151">
        <v>41060</v>
      </c>
      <c r="I2472" s="87">
        <v>0</v>
      </c>
      <c r="J2472" s="87" t="s">
        <v>1641</v>
      </c>
      <c r="K2472" s="87" t="s">
        <v>5000</v>
      </c>
      <c r="L2472" s="87" t="s">
        <v>5001</v>
      </c>
      <c r="M2472" s="56" t="s">
        <v>5002</v>
      </c>
      <c r="N2472" s="87" t="s">
        <v>89</v>
      </c>
      <c r="O2472" s="56" t="s">
        <v>5099</v>
      </c>
      <c r="P2472" s="87">
        <v>2012</v>
      </c>
      <c r="Q2472" s="87"/>
      <c r="R2472" s="87" t="s">
        <v>3680</v>
      </c>
    </row>
    <row r="2473" spans="1:18">
      <c r="A2473" s="87" t="s">
        <v>5100</v>
      </c>
      <c r="B2473" s="87" t="s">
        <v>5064</v>
      </c>
      <c r="C2473" s="87"/>
      <c r="D2473" s="150">
        <v>5092.8</v>
      </c>
      <c r="E2473" s="150">
        <v>-4462.71</v>
      </c>
      <c r="F2473" s="150">
        <v>630.09</v>
      </c>
      <c r="G2473" s="150">
        <v>-13.42</v>
      </c>
      <c r="H2473" s="151">
        <v>41060</v>
      </c>
      <c r="I2473" s="87">
        <v>0</v>
      </c>
      <c r="J2473" s="87" t="s">
        <v>1641</v>
      </c>
      <c r="K2473" s="87" t="s">
        <v>5000</v>
      </c>
      <c r="L2473" s="87" t="s">
        <v>5001</v>
      </c>
      <c r="M2473" s="56" t="s">
        <v>5011</v>
      </c>
      <c r="N2473" s="87" t="s">
        <v>89</v>
      </c>
      <c r="O2473" s="56"/>
      <c r="P2473" s="87">
        <v>0</v>
      </c>
      <c r="Q2473" s="87"/>
      <c r="R2473" s="87" t="s">
        <v>3680</v>
      </c>
    </row>
    <row r="2474" spans="1:18">
      <c r="A2474" s="87" t="s">
        <v>5101</v>
      </c>
      <c r="B2474" s="87" t="s">
        <v>5102</v>
      </c>
      <c r="C2474" s="87" t="s">
        <v>5103</v>
      </c>
      <c r="D2474" s="150">
        <v>18075.599999999999</v>
      </c>
      <c r="E2474" s="150">
        <v>-15838.29</v>
      </c>
      <c r="F2474" s="150">
        <v>2237.31</v>
      </c>
      <c r="G2474" s="150">
        <v>-47.64</v>
      </c>
      <c r="H2474" s="151">
        <v>41060</v>
      </c>
      <c r="I2474" s="87">
        <v>0</v>
      </c>
      <c r="J2474" s="87" t="s">
        <v>1641</v>
      </c>
      <c r="K2474" s="87" t="s">
        <v>5000</v>
      </c>
      <c r="L2474" s="87" t="s">
        <v>5001</v>
      </c>
      <c r="M2474" s="56" t="s">
        <v>5011</v>
      </c>
      <c r="N2474" s="87" t="s">
        <v>89</v>
      </c>
      <c r="O2474" s="56" t="s">
        <v>5087</v>
      </c>
      <c r="P2474" s="87">
        <v>2012</v>
      </c>
      <c r="Q2474" s="87" t="s">
        <v>5013</v>
      </c>
      <c r="R2474" s="87" t="s">
        <v>3780</v>
      </c>
    </row>
    <row r="2475" spans="1:18">
      <c r="A2475" s="87" t="s">
        <v>5104</v>
      </c>
      <c r="B2475" s="87" t="s">
        <v>5105</v>
      </c>
      <c r="C2475" s="87" t="s">
        <v>5106</v>
      </c>
      <c r="D2475" s="150">
        <v>9276</v>
      </c>
      <c r="E2475" s="150">
        <v>-8118.74</v>
      </c>
      <c r="F2475" s="150">
        <v>1157.26</v>
      </c>
      <c r="G2475" s="150">
        <v>-24.64</v>
      </c>
      <c r="H2475" s="151">
        <v>41060</v>
      </c>
      <c r="I2475" s="87">
        <v>0</v>
      </c>
      <c r="J2475" s="87" t="s">
        <v>1641</v>
      </c>
      <c r="K2475" s="87" t="s">
        <v>5000</v>
      </c>
      <c r="L2475" s="87" t="s">
        <v>5001</v>
      </c>
      <c r="M2475" s="56" t="s">
        <v>5011</v>
      </c>
      <c r="N2475" s="87" t="s">
        <v>89</v>
      </c>
      <c r="O2475" s="56" t="s">
        <v>5107</v>
      </c>
      <c r="P2475" s="87">
        <v>2012</v>
      </c>
      <c r="Q2475" s="87" t="s">
        <v>5013</v>
      </c>
      <c r="R2475" s="87" t="s">
        <v>5067</v>
      </c>
    </row>
    <row r="2476" spans="1:18">
      <c r="A2476" s="87" t="s">
        <v>5108</v>
      </c>
      <c r="B2476" s="87" t="s">
        <v>5105</v>
      </c>
      <c r="C2476" s="87" t="s">
        <v>5106</v>
      </c>
      <c r="D2476" s="150">
        <v>9276</v>
      </c>
      <c r="E2476" s="150">
        <v>-8118.74</v>
      </c>
      <c r="F2476" s="150">
        <v>1157.26</v>
      </c>
      <c r="G2476" s="150">
        <v>-24.64</v>
      </c>
      <c r="H2476" s="151">
        <v>41060</v>
      </c>
      <c r="I2476" s="87">
        <v>0</v>
      </c>
      <c r="J2476" s="87" t="s">
        <v>1641</v>
      </c>
      <c r="K2476" s="87" t="s">
        <v>5000</v>
      </c>
      <c r="L2476" s="87" t="s">
        <v>5001</v>
      </c>
      <c r="M2476" s="56" t="s">
        <v>5011</v>
      </c>
      <c r="N2476" s="87" t="s">
        <v>89</v>
      </c>
      <c r="O2476" s="56" t="s">
        <v>5109</v>
      </c>
      <c r="P2476" s="87">
        <v>2012</v>
      </c>
      <c r="Q2476" s="87" t="s">
        <v>5013</v>
      </c>
      <c r="R2476" s="87" t="s">
        <v>5067</v>
      </c>
    </row>
    <row r="2477" spans="1:18">
      <c r="A2477" s="87" t="s">
        <v>5110</v>
      </c>
      <c r="B2477" s="87" t="s">
        <v>5111</v>
      </c>
      <c r="C2477" s="87" t="s">
        <v>5112</v>
      </c>
      <c r="D2477" s="150">
        <v>5092.8</v>
      </c>
      <c r="E2477" s="150">
        <v>-4462.71</v>
      </c>
      <c r="F2477" s="150">
        <v>630.09</v>
      </c>
      <c r="G2477" s="150">
        <v>-13.42</v>
      </c>
      <c r="H2477" s="151">
        <v>41060</v>
      </c>
      <c r="I2477" s="87">
        <v>0</v>
      </c>
      <c r="J2477" s="87" t="s">
        <v>1641</v>
      </c>
      <c r="K2477" s="87" t="s">
        <v>5000</v>
      </c>
      <c r="L2477" s="87" t="s">
        <v>5001</v>
      </c>
      <c r="M2477" s="56" t="s">
        <v>5011</v>
      </c>
      <c r="N2477" s="87" t="s">
        <v>89</v>
      </c>
      <c r="O2477" s="56" t="s">
        <v>5012</v>
      </c>
      <c r="P2477" s="87">
        <v>2012</v>
      </c>
      <c r="Q2477" s="87" t="s">
        <v>5066</v>
      </c>
      <c r="R2477" s="87" t="s">
        <v>5067</v>
      </c>
    </row>
    <row r="2478" spans="1:18">
      <c r="A2478" s="87" t="s">
        <v>5113</v>
      </c>
      <c r="B2478" s="87" t="s">
        <v>5111</v>
      </c>
      <c r="C2478" s="87" t="s">
        <v>5114</v>
      </c>
      <c r="D2478" s="150">
        <v>5092.8</v>
      </c>
      <c r="E2478" s="150">
        <v>-4462.71</v>
      </c>
      <c r="F2478" s="150">
        <v>630.09</v>
      </c>
      <c r="G2478" s="150">
        <v>-13.42</v>
      </c>
      <c r="H2478" s="151">
        <v>41060</v>
      </c>
      <c r="I2478" s="87">
        <v>0</v>
      </c>
      <c r="J2478" s="87" t="s">
        <v>1641</v>
      </c>
      <c r="K2478" s="87" t="s">
        <v>5000</v>
      </c>
      <c r="L2478" s="87" t="s">
        <v>5001</v>
      </c>
      <c r="M2478" s="56" t="s">
        <v>5011</v>
      </c>
      <c r="N2478" s="87" t="s">
        <v>89</v>
      </c>
      <c r="O2478" s="56" t="s">
        <v>5012</v>
      </c>
      <c r="P2478" s="87">
        <v>2012</v>
      </c>
      <c r="Q2478" s="87" t="s">
        <v>5013</v>
      </c>
      <c r="R2478" s="87" t="s">
        <v>5067</v>
      </c>
    </row>
    <row r="2479" spans="1:18">
      <c r="A2479" s="87" t="s">
        <v>5115</v>
      </c>
      <c r="B2479" s="87" t="s">
        <v>5116</v>
      </c>
      <c r="C2479" s="87" t="s">
        <v>5117</v>
      </c>
      <c r="D2479" s="150">
        <v>10813.2</v>
      </c>
      <c r="E2479" s="150">
        <v>-9482.33</v>
      </c>
      <c r="F2479" s="150">
        <v>1330.87</v>
      </c>
      <c r="G2479" s="150">
        <v>-28.34</v>
      </c>
      <c r="H2479" s="151">
        <v>41060</v>
      </c>
      <c r="I2479" s="87">
        <v>0</v>
      </c>
      <c r="J2479" s="87" t="s">
        <v>1641</v>
      </c>
      <c r="K2479" s="87" t="s">
        <v>5000</v>
      </c>
      <c r="L2479" s="87" t="s">
        <v>5001</v>
      </c>
      <c r="M2479" s="56" t="s">
        <v>5002</v>
      </c>
      <c r="N2479" s="87" t="s">
        <v>89</v>
      </c>
      <c r="O2479" s="56" t="s">
        <v>5118</v>
      </c>
      <c r="P2479" s="87">
        <v>2012</v>
      </c>
      <c r="Q2479" s="87"/>
      <c r="R2479" s="87" t="s">
        <v>3680</v>
      </c>
    </row>
    <row r="2480" spans="1:18">
      <c r="A2480" s="87" t="s">
        <v>5119</v>
      </c>
      <c r="B2480" s="87" t="s">
        <v>5120</v>
      </c>
      <c r="C2480" s="87" t="s">
        <v>5121</v>
      </c>
      <c r="D2480" s="150">
        <v>3567.6</v>
      </c>
      <c r="E2480" s="150">
        <v>-3133.77</v>
      </c>
      <c r="F2480" s="150">
        <v>433.83</v>
      </c>
      <c r="G2480" s="150">
        <v>-9.24</v>
      </c>
      <c r="H2480" s="151">
        <v>41060</v>
      </c>
      <c r="I2480" s="87">
        <v>0</v>
      </c>
      <c r="J2480" s="87" t="s">
        <v>1641</v>
      </c>
      <c r="K2480" s="87" t="s">
        <v>5000</v>
      </c>
      <c r="L2480" s="87" t="s">
        <v>5001</v>
      </c>
      <c r="M2480" s="56" t="s">
        <v>5002</v>
      </c>
      <c r="N2480" s="87" t="s">
        <v>89</v>
      </c>
      <c r="O2480" s="56" t="s">
        <v>5071</v>
      </c>
      <c r="P2480" s="87">
        <v>2012</v>
      </c>
      <c r="Q2480" s="87"/>
      <c r="R2480" s="87" t="s">
        <v>3680</v>
      </c>
    </row>
    <row r="2481" spans="1:18">
      <c r="A2481" s="87" t="s">
        <v>5122</v>
      </c>
      <c r="B2481" s="87" t="s">
        <v>5123</v>
      </c>
      <c r="C2481" s="87" t="s">
        <v>5124</v>
      </c>
      <c r="D2481" s="150">
        <v>23400</v>
      </c>
      <c r="E2481" s="150">
        <v>-20496.580000000002</v>
      </c>
      <c r="F2481" s="150">
        <v>2903.42</v>
      </c>
      <c r="G2481" s="150">
        <v>-61.82</v>
      </c>
      <c r="H2481" s="151">
        <v>41060</v>
      </c>
      <c r="I2481" s="87">
        <v>0</v>
      </c>
      <c r="J2481" s="87" t="s">
        <v>1641</v>
      </c>
      <c r="K2481" s="87" t="s">
        <v>5000</v>
      </c>
      <c r="L2481" s="87" t="s">
        <v>5001</v>
      </c>
      <c r="M2481" s="56" t="s">
        <v>5002</v>
      </c>
      <c r="N2481" s="87" t="s">
        <v>89</v>
      </c>
      <c r="O2481" s="56" t="s">
        <v>5125</v>
      </c>
      <c r="P2481" s="87">
        <v>2012</v>
      </c>
      <c r="Q2481" s="87"/>
      <c r="R2481" s="87" t="s">
        <v>3680</v>
      </c>
    </row>
    <row r="2482" spans="1:18">
      <c r="A2482" s="87" t="s">
        <v>5130</v>
      </c>
      <c r="B2482" s="87" t="s">
        <v>5131</v>
      </c>
      <c r="C2482" s="87" t="s">
        <v>5132</v>
      </c>
      <c r="D2482" s="150">
        <v>1772.4</v>
      </c>
      <c r="E2482" s="150">
        <v>-1561.43</v>
      </c>
      <c r="F2482" s="150">
        <v>210.97</v>
      </c>
      <c r="G2482" s="150">
        <v>-4.49</v>
      </c>
      <c r="H2482" s="151">
        <v>41060</v>
      </c>
      <c r="I2482" s="87">
        <v>0</v>
      </c>
      <c r="J2482" s="87" t="s">
        <v>1641</v>
      </c>
      <c r="K2482" s="87" t="s">
        <v>5000</v>
      </c>
      <c r="L2482" s="87" t="s">
        <v>5001</v>
      </c>
      <c r="M2482" s="56" t="s">
        <v>5002</v>
      </c>
      <c r="N2482" s="87" t="s">
        <v>89</v>
      </c>
      <c r="O2482" s="56" t="s">
        <v>5133</v>
      </c>
      <c r="P2482" s="87">
        <v>2012</v>
      </c>
      <c r="Q2482" s="87"/>
      <c r="R2482" s="87" t="s">
        <v>3751</v>
      </c>
    </row>
    <row r="2483" spans="1:18">
      <c r="A2483" s="87" t="s">
        <v>5134</v>
      </c>
      <c r="B2483" s="87" t="s">
        <v>5135</v>
      </c>
      <c r="C2483" s="87" t="s">
        <v>5010</v>
      </c>
      <c r="D2483" s="150">
        <v>18908.400000000001</v>
      </c>
      <c r="E2483" s="150">
        <v>-16549.97</v>
      </c>
      <c r="F2483" s="150">
        <v>2358.4299999999998</v>
      </c>
      <c r="G2483" s="150">
        <v>-50.22</v>
      </c>
      <c r="H2483" s="151">
        <v>41060</v>
      </c>
      <c r="I2483" s="87">
        <v>0</v>
      </c>
      <c r="J2483" s="87" t="s">
        <v>1641</v>
      </c>
      <c r="K2483" s="87" t="s">
        <v>5000</v>
      </c>
      <c r="L2483" s="87" t="s">
        <v>5001</v>
      </c>
      <c r="M2483" s="56" t="s">
        <v>5011</v>
      </c>
      <c r="N2483" s="87" t="s">
        <v>89</v>
      </c>
      <c r="O2483" s="56" t="s">
        <v>5087</v>
      </c>
      <c r="P2483" s="87">
        <v>2012</v>
      </c>
      <c r="Q2483" s="87" t="s">
        <v>5066</v>
      </c>
      <c r="R2483" s="87" t="s">
        <v>3780</v>
      </c>
    </row>
    <row r="2484" spans="1:18">
      <c r="A2484" s="87" t="s">
        <v>2859</v>
      </c>
      <c r="B2484" s="87" t="s">
        <v>2860</v>
      </c>
      <c r="C2484" s="87" t="s">
        <v>5136</v>
      </c>
      <c r="D2484" s="150">
        <v>3676.8</v>
      </c>
      <c r="E2484" s="150">
        <v>-3243.07</v>
      </c>
      <c r="F2484" s="150">
        <v>433.73</v>
      </c>
      <c r="G2484" s="150">
        <v>-9.23</v>
      </c>
      <c r="H2484" s="151">
        <v>41060</v>
      </c>
      <c r="I2484" s="87">
        <v>0</v>
      </c>
      <c r="J2484" s="87" t="s">
        <v>1641</v>
      </c>
      <c r="K2484" s="87" t="s">
        <v>5000</v>
      </c>
      <c r="L2484" s="87" t="s">
        <v>5001</v>
      </c>
      <c r="M2484" s="56" t="s">
        <v>5002</v>
      </c>
      <c r="N2484" s="87" t="s">
        <v>89</v>
      </c>
      <c r="O2484" s="56" t="s">
        <v>5137</v>
      </c>
      <c r="P2484" s="87">
        <v>2012</v>
      </c>
      <c r="Q2484" s="87"/>
      <c r="R2484" s="87" t="s">
        <v>3680</v>
      </c>
    </row>
    <row r="2485" spans="1:18">
      <c r="A2485" s="87" t="s">
        <v>5138</v>
      </c>
      <c r="B2485" s="87" t="s">
        <v>5139</v>
      </c>
      <c r="C2485" s="87" t="s">
        <v>5140</v>
      </c>
      <c r="D2485" s="150">
        <v>17838</v>
      </c>
      <c r="E2485" s="150">
        <v>-15610.14</v>
      </c>
      <c r="F2485" s="150">
        <v>2227.86</v>
      </c>
      <c r="G2485" s="150">
        <v>-47.44</v>
      </c>
      <c r="H2485" s="151">
        <v>41060</v>
      </c>
      <c r="I2485" s="87">
        <v>0</v>
      </c>
      <c r="J2485" s="87" t="s">
        <v>1641</v>
      </c>
      <c r="K2485" s="87" t="s">
        <v>5000</v>
      </c>
      <c r="L2485" s="87" t="s">
        <v>5001</v>
      </c>
      <c r="M2485" s="56" t="s">
        <v>5011</v>
      </c>
      <c r="N2485" s="87" t="s">
        <v>89</v>
      </c>
      <c r="O2485" s="56" t="s">
        <v>5141</v>
      </c>
      <c r="P2485" s="87">
        <v>2012</v>
      </c>
      <c r="Q2485" s="87" t="s">
        <v>5013</v>
      </c>
      <c r="R2485" s="87" t="s">
        <v>3780</v>
      </c>
    </row>
    <row r="2486" spans="1:18">
      <c r="A2486" s="87" t="s">
        <v>5142</v>
      </c>
      <c r="B2486" s="87" t="s">
        <v>5143</v>
      </c>
      <c r="C2486" s="87" t="s">
        <v>5144</v>
      </c>
      <c r="D2486" s="150">
        <v>7038</v>
      </c>
      <c r="E2486" s="150">
        <v>-6163.72</v>
      </c>
      <c r="F2486" s="150">
        <v>874.28</v>
      </c>
      <c r="G2486" s="150">
        <v>-18.62</v>
      </c>
      <c r="H2486" s="151">
        <v>41060</v>
      </c>
      <c r="I2486" s="87">
        <v>0</v>
      </c>
      <c r="J2486" s="87" t="s">
        <v>1641</v>
      </c>
      <c r="K2486" s="87" t="s">
        <v>5000</v>
      </c>
      <c r="L2486" s="87" t="s">
        <v>5001</v>
      </c>
      <c r="M2486" s="56" t="s">
        <v>5011</v>
      </c>
      <c r="N2486" s="87" t="s">
        <v>89</v>
      </c>
      <c r="O2486" s="56" t="s">
        <v>5087</v>
      </c>
      <c r="P2486" s="87">
        <v>2012</v>
      </c>
      <c r="Q2486" s="87" t="s">
        <v>5013</v>
      </c>
      <c r="R2486" s="87" t="s">
        <v>5067</v>
      </c>
    </row>
    <row r="2487" spans="1:18">
      <c r="A2487" s="87" t="s">
        <v>5145</v>
      </c>
      <c r="B2487" s="87" t="s">
        <v>5146</v>
      </c>
      <c r="C2487" s="87" t="s">
        <v>5147</v>
      </c>
      <c r="D2487" s="150">
        <v>20169.599999999999</v>
      </c>
      <c r="E2487" s="150">
        <v>-13682</v>
      </c>
      <c r="F2487" s="150">
        <v>6487.6</v>
      </c>
      <c r="G2487" s="150">
        <v>-141</v>
      </c>
      <c r="H2487" s="151">
        <v>41060</v>
      </c>
      <c r="I2487" s="87">
        <v>12</v>
      </c>
      <c r="J2487" s="87" t="s">
        <v>1641</v>
      </c>
      <c r="K2487" s="87" t="s">
        <v>5000</v>
      </c>
      <c r="L2487" s="87" t="s">
        <v>5001</v>
      </c>
      <c r="M2487" s="56" t="s">
        <v>5002</v>
      </c>
      <c r="N2487" s="87" t="s">
        <v>89</v>
      </c>
      <c r="O2487" s="56" t="s">
        <v>5148</v>
      </c>
      <c r="P2487" s="87">
        <v>2012</v>
      </c>
      <c r="Q2487" s="87"/>
      <c r="R2487" s="87" t="s">
        <v>3680</v>
      </c>
    </row>
    <row r="2488" spans="1:18">
      <c r="A2488" s="87" t="s">
        <v>5149</v>
      </c>
      <c r="B2488" s="87" t="s">
        <v>5150</v>
      </c>
      <c r="C2488" s="87" t="s">
        <v>5151</v>
      </c>
      <c r="D2488" s="150">
        <v>6614.4</v>
      </c>
      <c r="E2488" s="150">
        <v>-6614.4</v>
      </c>
      <c r="F2488" s="150">
        <v>0</v>
      </c>
      <c r="G2488" s="150">
        <v>0</v>
      </c>
      <c r="H2488" s="151">
        <v>41060</v>
      </c>
      <c r="I2488" s="87">
        <v>0</v>
      </c>
      <c r="J2488" s="87" t="s">
        <v>1641</v>
      </c>
      <c r="K2488" s="87" t="s">
        <v>5000</v>
      </c>
      <c r="L2488" s="87" t="s">
        <v>5001</v>
      </c>
      <c r="M2488" s="56" t="s">
        <v>5002</v>
      </c>
      <c r="N2488" s="87" t="s">
        <v>89</v>
      </c>
      <c r="O2488" s="56" t="s">
        <v>5152</v>
      </c>
      <c r="P2488" s="87">
        <v>2012</v>
      </c>
      <c r="Q2488" s="87"/>
      <c r="R2488" s="87" t="s">
        <v>5153</v>
      </c>
    </row>
    <row r="2489" spans="1:18">
      <c r="A2489" s="87" t="s">
        <v>5154</v>
      </c>
      <c r="B2489" s="87" t="s">
        <v>5155</v>
      </c>
      <c r="C2489" s="87" t="s">
        <v>5156</v>
      </c>
      <c r="D2489" s="150">
        <v>32664</v>
      </c>
      <c r="E2489" s="150">
        <v>-32664</v>
      </c>
      <c r="F2489" s="150">
        <v>0</v>
      </c>
      <c r="G2489" s="150">
        <v>0</v>
      </c>
      <c r="H2489" s="151">
        <v>41060</v>
      </c>
      <c r="I2489" s="87">
        <v>0</v>
      </c>
      <c r="J2489" s="87" t="s">
        <v>1641</v>
      </c>
      <c r="K2489" s="87" t="s">
        <v>5000</v>
      </c>
      <c r="L2489" s="87" t="s">
        <v>5001</v>
      </c>
      <c r="M2489" s="56" t="s">
        <v>5002</v>
      </c>
      <c r="N2489" s="87" t="s">
        <v>89</v>
      </c>
      <c r="O2489" s="56" t="s">
        <v>5157</v>
      </c>
      <c r="P2489" s="87">
        <v>2012</v>
      </c>
      <c r="Q2489" s="87"/>
      <c r="R2489" s="87" t="s">
        <v>3680</v>
      </c>
    </row>
    <row r="2490" spans="1:18">
      <c r="A2490" s="87" t="s">
        <v>5158</v>
      </c>
      <c r="B2490" s="87" t="s">
        <v>5159</v>
      </c>
      <c r="C2490" s="87" t="s">
        <v>5160</v>
      </c>
      <c r="D2490" s="150">
        <v>15753.6</v>
      </c>
      <c r="E2490" s="150">
        <v>-15753.6</v>
      </c>
      <c r="F2490" s="150">
        <v>0</v>
      </c>
      <c r="G2490" s="150">
        <v>0</v>
      </c>
      <c r="H2490" s="151">
        <v>41060</v>
      </c>
      <c r="I2490" s="87">
        <v>0</v>
      </c>
      <c r="J2490" s="87" t="s">
        <v>1641</v>
      </c>
      <c r="K2490" s="87" t="s">
        <v>5000</v>
      </c>
      <c r="L2490" s="87" t="s">
        <v>5001</v>
      </c>
      <c r="M2490" s="56" t="s">
        <v>5002</v>
      </c>
      <c r="N2490" s="87" t="s">
        <v>89</v>
      </c>
      <c r="O2490" s="56" t="s">
        <v>5161</v>
      </c>
      <c r="P2490" s="87">
        <v>2012</v>
      </c>
      <c r="Q2490" s="87"/>
      <c r="R2490" s="87" t="s">
        <v>4373</v>
      </c>
    </row>
    <row r="2491" spans="1:18">
      <c r="A2491" s="87" t="s">
        <v>5162</v>
      </c>
      <c r="B2491" s="87" t="s">
        <v>5163</v>
      </c>
      <c r="C2491" s="87" t="s">
        <v>5094</v>
      </c>
      <c r="D2491" s="150">
        <v>2820</v>
      </c>
      <c r="E2491" s="150">
        <v>-2491</v>
      </c>
      <c r="F2491" s="150">
        <v>329</v>
      </c>
      <c r="G2491" s="150">
        <v>-7.01</v>
      </c>
      <c r="H2491" s="151">
        <v>41060</v>
      </c>
      <c r="I2491" s="87">
        <v>0</v>
      </c>
      <c r="J2491" s="87" t="s">
        <v>1641</v>
      </c>
      <c r="K2491" s="87" t="s">
        <v>5000</v>
      </c>
      <c r="L2491" s="87" t="s">
        <v>5001</v>
      </c>
      <c r="M2491" s="56" t="s">
        <v>5002</v>
      </c>
      <c r="N2491" s="87" t="s">
        <v>89</v>
      </c>
      <c r="O2491" s="56" t="s">
        <v>5164</v>
      </c>
      <c r="P2491" s="87">
        <v>2012</v>
      </c>
      <c r="Q2491" s="87"/>
      <c r="R2491" s="87" t="s">
        <v>3680</v>
      </c>
    </row>
    <row r="2492" spans="1:18">
      <c r="A2492" s="87" t="s">
        <v>1638</v>
      </c>
      <c r="B2492" s="87" t="s">
        <v>1639</v>
      </c>
      <c r="C2492" s="87" t="s">
        <v>5165</v>
      </c>
      <c r="D2492" s="150">
        <v>3819.6</v>
      </c>
      <c r="E2492" s="150">
        <v>-3819.6</v>
      </c>
      <c r="F2492" s="150">
        <v>0</v>
      </c>
      <c r="G2492" s="150">
        <v>0</v>
      </c>
      <c r="H2492" s="151">
        <v>41060</v>
      </c>
      <c r="I2492" s="87">
        <v>0</v>
      </c>
      <c r="J2492" s="87" t="s">
        <v>1641</v>
      </c>
      <c r="K2492" s="87" t="s">
        <v>5000</v>
      </c>
      <c r="L2492" s="87" t="s">
        <v>5001</v>
      </c>
      <c r="M2492" s="56" t="s">
        <v>5002</v>
      </c>
      <c r="N2492" s="87" t="s">
        <v>89</v>
      </c>
      <c r="O2492" s="56" t="s">
        <v>5166</v>
      </c>
      <c r="P2492" s="87">
        <v>2012</v>
      </c>
      <c r="Q2492" s="87"/>
      <c r="R2492" s="87" t="s">
        <v>3680</v>
      </c>
    </row>
    <row r="2493" spans="1:18">
      <c r="A2493" s="87" t="s">
        <v>5167</v>
      </c>
      <c r="B2493" s="87" t="s">
        <v>5168</v>
      </c>
      <c r="C2493" s="87" t="s">
        <v>5169</v>
      </c>
      <c r="D2493" s="150">
        <v>5842.8</v>
      </c>
      <c r="E2493" s="150">
        <v>-5842.8</v>
      </c>
      <c r="F2493" s="150">
        <v>0</v>
      </c>
      <c r="G2493" s="150">
        <v>0</v>
      </c>
      <c r="H2493" s="151">
        <v>41060</v>
      </c>
      <c r="I2493" s="87">
        <v>0</v>
      </c>
      <c r="J2493" s="87" t="s">
        <v>1641</v>
      </c>
      <c r="K2493" s="87" t="s">
        <v>5000</v>
      </c>
      <c r="L2493" s="87" t="s">
        <v>5001</v>
      </c>
      <c r="M2493" s="56" t="s">
        <v>5002</v>
      </c>
      <c r="N2493" s="87" t="s">
        <v>89</v>
      </c>
      <c r="O2493" s="56" t="s">
        <v>5170</v>
      </c>
      <c r="P2493" s="87">
        <v>2012</v>
      </c>
      <c r="Q2493" s="87"/>
      <c r="R2493" s="87" t="s">
        <v>3680</v>
      </c>
    </row>
    <row r="2494" spans="1:18">
      <c r="A2494" s="87" t="s">
        <v>5171</v>
      </c>
      <c r="B2494" s="87" t="s">
        <v>5172</v>
      </c>
      <c r="C2494" s="87" t="s">
        <v>5173</v>
      </c>
      <c r="D2494" s="150">
        <v>11887.2</v>
      </c>
      <c r="E2494" s="150">
        <v>-11887.2</v>
      </c>
      <c r="F2494" s="150">
        <v>0</v>
      </c>
      <c r="G2494" s="150">
        <v>0</v>
      </c>
      <c r="H2494" s="151">
        <v>41060</v>
      </c>
      <c r="I2494" s="87">
        <v>0</v>
      </c>
      <c r="J2494" s="87" t="s">
        <v>1641</v>
      </c>
      <c r="K2494" s="87" t="s">
        <v>5000</v>
      </c>
      <c r="L2494" s="87" t="s">
        <v>5001</v>
      </c>
      <c r="M2494" s="56" t="s">
        <v>5002</v>
      </c>
      <c r="N2494" s="87" t="s">
        <v>89</v>
      </c>
      <c r="O2494" s="56" t="s">
        <v>5174</v>
      </c>
      <c r="P2494" s="87">
        <v>2012</v>
      </c>
      <c r="Q2494" s="87"/>
      <c r="R2494" s="87" t="s">
        <v>3676</v>
      </c>
    </row>
    <row r="2495" spans="1:18">
      <c r="A2495" s="87" t="s">
        <v>5175</v>
      </c>
      <c r="B2495" s="87" t="s">
        <v>5176</v>
      </c>
      <c r="C2495" s="87" t="s">
        <v>5177</v>
      </c>
      <c r="D2495" s="150">
        <v>2378.4</v>
      </c>
      <c r="E2495" s="150">
        <v>-2378.4</v>
      </c>
      <c r="F2495" s="150">
        <v>0</v>
      </c>
      <c r="G2495" s="150">
        <v>0</v>
      </c>
      <c r="H2495" s="151">
        <v>41060</v>
      </c>
      <c r="I2495" s="87">
        <v>0</v>
      </c>
      <c r="J2495" s="87" t="s">
        <v>1641</v>
      </c>
      <c r="K2495" s="87" t="s">
        <v>5000</v>
      </c>
      <c r="L2495" s="87" t="s">
        <v>5001</v>
      </c>
      <c r="M2495" s="56" t="s">
        <v>5002</v>
      </c>
      <c r="N2495" s="87" t="s">
        <v>89</v>
      </c>
      <c r="O2495" s="56" t="s">
        <v>5178</v>
      </c>
      <c r="P2495" s="87">
        <v>2012</v>
      </c>
      <c r="Q2495" s="87"/>
      <c r="R2495" s="87" t="s">
        <v>4959</v>
      </c>
    </row>
    <row r="2496" spans="1:18">
      <c r="A2496" s="87" t="s">
        <v>5179</v>
      </c>
      <c r="B2496" s="87" t="s">
        <v>5180</v>
      </c>
      <c r="C2496" s="87" t="s">
        <v>5181</v>
      </c>
      <c r="D2496" s="150">
        <v>3717.6</v>
      </c>
      <c r="E2496" s="150">
        <v>-3262.46</v>
      </c>
      <c r="F2496" s="150">
        <v>455.14</v>
      </c>
      <c r="G2496" s="150">
        <v>-9.69</v>
      </c>
      <c r="H2496" s="151">
        <v>41060</v>
      </c>
      <c r="I2496" s="87">
        <v>0</v>
      </c>
      <c r="J2496" s="87" t="s">
        <v>1641</v>
      </c>
      <c r="K2496" s="87" t="s">
        <v>5000</v>
      </c>
      <c r="L2496" s="87" t="s">
        <v>5001</v>
      </c>
      <c r="M2496" s="56" t="s">
        <v>5002</v>
      </c>
      <c r="N2496" s="87" t="s">
        <v>89</v>
      </c>
      <c r="O2496" s="56" t="s">
        <v>5182</v>
      </c>
      <c r="P2496" s="87">
        <v>2012</v>
      </c>
      <c r="Q2496" s="87"/>
      <c r="R2496" s="87" t="s">
        <v>3680</v>
      </c>
    </row>
    <row r="2497" spans="1:18">
      <c r="A2497" s="87" t="s">
        <v>5183</v>
      </c>
      <c r="B2497" s="87" t="s">
        <v>5089</v>
      </c>
      <c r="C2497" s="87" t="s">
        <v>5090</v>
      </c>
      <c r="D2497" s="150">
        <v>1736.4</v>
      </c>
      <c r="E2497" s="150">
        <v>-1544.54</v>
      </c>
      <c r="F2497" s="150">
        <v>191.86</v>
      </c>
      <c r="G2497" s="150">
        <v>-4.08</v>
      </c>
      <c r="H2497" s="151">
        <v>41060</v>
      </c>
      <c r="I2497" s="87">
        <v>0</v>
      </c>
      <c r="J2497" s="87" t="s">
        <v>1641</v>
      </c>
      <c r="K2497" s="87" t="s">
        <v>5000</v>
      </c>
      <c r="L2497" s="87" t="s">
        <v>5001</v>
      </c>
      <c r="M2497" s="56" t="s">
        <v>5002</v>
      </c>
      <c r="N2497" s="87" t="s">
        <v>89</v>
      </c>
      <c r="O2497" s="56" t="s">
        <v>5095</v>
      </c>
      <c r="P2497" s="87">
        <v>2012</v>
      </c>
      <c r="Q2497" s="87"/>
      <c r="R2497" s="87" t="s">
        <v>3680</v>
      </c>
    </row>
    <row r="2498" spans="1:18">
      <c r="A2498" s="87" t="s">
        <v>5184</v>
      </c>
      <c r="B2498" s="87" t="s">
        <v>5163</v>
      </c>
      <c r="C2498" s="87" t="s">
        <v>5094</v>
      </c>
      <c r="D2498" s="150">
        <v>2820</v>
      </c>
      <c r="E2498" s="150">
        <v>-2491</v>
      </c>
      <c r="F2498" s="150">
        <v>329</v>
      </c>
      <c r="G2498" s="150">
        <v>-7.01</v>
      </c>
      <c r="H2498" s="151">
        <v>41060</v>
      </c>
      <c r="I2498" s="87">
        <v>0</v>
      </c>
      <c r="J2498" s="87" t="s">
        <v>1641</v>
      </c>
      <c r="K2498" s="87" t="s">
        <v>5000</v>
      </c>
      <c r="L2498" s="87" t="s">
        <v>5001</v>
      </c>
      <c r="M2498" s="56" t="s">
        <v>5002</v>
      </c>
      <c r="N2498" s="87" t="s">
        <v>89</v>
      </c>
      <c r="O2498" s="56" t="s">
        <v>5185</v>
      </c>
      <c r="P2498" s="87">
        <v>2012</v>
      </c>
      <c r="Q2498" s="87"/>
      <c r="R2498" s="87" t="s">
        <v>3680</v>
      </c>
    </row>
    <row r="2499" spans="1:18">
      <c r="A2499" s="87" t="s">
        <v>5186</v>
      </c>
      <c r="B2499" s="87" t="s">
        <v>5187</v>
      </c>
      <c r="C2499" s="87" t="s">
        <v>5188</v>
      </c>
      <c r="D2499" s="150">
        <v>21169.200000000001</v>
      </c>
      <c r="E2499" s="150">
        <v>-21169.200000000001</v>
      </c>
      <c r="F2499" s="150">
        <v>0</v>
      </c>
      <c r="G2499" s="150">
        <v>0</v>
      </c>
      <c r="H2499" s="151">
        <v>41060</v>
      </c>
      <c r="I2499" s="87">
        <v>0</v>
      </c>
      <c r="J2499" s="87" t="s">
        <v>1641</v>
      </c>
      <c r="K2499" s="87" t="s">
        <v>5000</v>
      </c>
      <c r="L2499" s="87" t="s">
        <v>5001</v>
      </c>
      <c r="M2499" s="56" t="s">
        <v>5002</v>
      </c>
      <c r="N2499" s="87" t="s">
        <v>89</v>
      </c>
      <c r="O2499" s="56" t="s">
        <v>5071</v>
      </c>
      <c r="P2499" s="87">
        <v>2012</v>
      </c>
      <c r="Q2499" s="87"/>
      <c r="R2499" s="87" t="s">
        <v>3680</v>
      </c>
    </row>
    <row r="2500" spans="1:18">
      <c r="A2500" s="87" t="s">
        <v>5189</v>
      </c>
      <c r="B2500" s="87" t="s">
        <v>5187</v>
      </c>
      <c r="C2500" s="87" t="s">
        <v>5188</v>
      </c>
      <c r="D2500" s="150">
        <v>21169.200000000001</v>
      </c>
      <c r="E2500" s="150">
        <v>-21169.200000000001</v>
      </c>
      <c r="F2500" s="150">
        <v>0</v>
      </c>
      <c r="G2500" s="150">
        <v>0</v>
      </c>
      <c r="H2500" s="151">
        <v>41060</v>
      </c>
      <c r="I2500" s="87">
        <v>0</v>
      </c>
      <c r="J2500" s="87" t="s">
        <v>1641</v>
      </c>
      <c r="K2500" s="87" t="s">
        <v>5000</v>
      </c>
      <c r="L2500" s="87" t="s">
        <v>5001</v>
      </c>
      <c r="M2500" s="56" t="s">
        <v>5002</v>
      </c>
      <c r="N2500" s="87" t="s">
        <v>89</v>
      </c>
      <c r="O2500" s="56" t="s">
        <v>5190</v>
      </c>
      <c r="P2500" s="87">
        <v>2012</v>
      </c>
      <c r="Q2500" s="87"/>
      <c r="R2500" s="87" t="s">
        <v>3680</v>
      </c>
    </row>
    <row r="2501" spans="1:18">
      <c r="A2501" s="87" t="s">
        <v>2683</v>
      </c>
      <c r="B2501" s="87" t="s">
        <v>2684</v>
      </c>
      <c r="C2501" s="87" t="s">
        <v>5191</v>
      </c>
      <c r="D2501" s="150">
        <v>4789.2</v>
      </c>
      <c r="E2501" s="150">
        <v>-4789.2</v>
      </c>
      <c r="F2501" s="150">
        <v>0</v>
      </c>
      <c r="G2501" s="150">
        <v>0</v>
      </c>
      <c r="H2501" s="151">
        <v>41060</v>
      </c>
      <c r="I2501" s="87">
        <v>0</v>
      </c>
      <c r="J2501" s="87" t="s">
        <v>1641</v>
      </c>
      <c r="K2501" s="87" t="s">
        <v>5000</v>
      </c>
      <c r="L2501" s="87" t="s">
        <v>5001</v>
      </c>
      <c r="M2501" s="56" t="s">
        <v>5002</v>
      </c>
      <c r="N2501" s="87" t="s">
        <v>89</v>
      </c>
      <c r="O2501" s="56" t="s">
        <v>5192</v>
      </c>
      <c r="P2501" s="87">
        <v>2012</v>
      </c>
      <c r="Q2501" s="87"/>
      <c r="R2501" s="87" t="s">
        <v>4922</v>
      </c>
    </row>
    <row r="2502" spans="1:18">
      <c r="A2502" s="87" t="s">
        <v>2871</v>
      </c>
      <c r="B2502" s="87" t="s">
        <v>2872</v>
      </c>
      <c r="C2502" s="87" t="s">
        <v>5193</v>
      </c>
      <c r="D2502" s="150">
        <v>27036</v>
      </c>
      <c r="E2502" s="150">
        <v>-27036</v>
      </c>
      <c r="F2502" s="150">
        <v>0</v>
      </c>
      <c r="G2502" s="150">
        <v>0</v>
      </c>
      <c r="H2502" s="151">
        <v>41060</v>
      </c>
      <c r="I2502" s="87">
        <v>0</v>
      </c>
      <c r="J2502" s="87" t="s">
        <v>1641</v>
      </c>
      <c r="K2502" s="87" t="s">
        <v>5000</v>
      </c>
      <c r="L2502" s="87" t="s">
        <v>5001</v>
      </c>
      <c r="M2502" s="56" t="s">
        <v>5002</v>
      </c>
      <c r="N2502" s="87" t="s">
        <v>89</v>
      </c>
      <c r="O2502" s="56" t="s">
        <v>5192</v>
      </c>
      <c r="P2502" s="87">
        <v>2012</v>
      </c>
      <c r="Q2502" s="87"/>
      <c r="R2502" s="87" t="s">
        <v>4922</v>
      </c>
    </row>
    <row r="2503" spans="1:18">
      <c r="A2503" s="87" t="s">
        <v>2867</v>
      </c>
      <c r="B2503" s="87" t="s">
        <v>2868</v>
      </c>
      <c r="C2503" s="87" t="s">
        <v>5194</v>
      </c>
      <c r="D2503" s="150">
        <v>23252.400000000001</v>
      </c>
      <c r="E2503" s="150">
        <v>-23252.400000000001</v>
      </c>
      <c r="F2503" s="150">
        <v>0</v>
      </c>
      <c r="G2503" s="150">
        <v>0</v>
      </c>
      <c r="H2503" s="151">
        <v>41060</v>
      </c>
      <c r="I2503" s="87">
        <v>0</v>
      </c>
      <c r="J2503" s="87" t="s">
        <v>1641</v>
      </c>
      <c r="K2503" s="87" t="s">
        <v>5000</v>
      </c>
      <c r="L2503" s="87" t="s">
        <v>5001</v>
      </c>
      <c r="M2503" s="56" t="s">
        <v>5002</v>
      </c>
      <c r="N2503" s="87" t="s">
        <v>89</v>
      </c>
      <c r="O2503" s="56" t="s">
        <v>5192</v>
      </c>
      <c r="P2503" s="87">
        <v>2012</v>
      </c>
      <c r="Q2503" s="87"/>
      <c r="R2503" s="87" t="s">
        <v>4922</v>
      </c>
    </row>
    <row r="2504" spans="1:18">
      <c r="A2504" s="87" t="s">
        <v>2967</v>
      </c>
      <c r="B2504" s="87" t="s">
        <v>2968</v>
      </c>
      <c r="C2504" s="87" t="s">
        <v>5195</v>
      </c>
      <c r="D2504" s="150">
        <v>41161.199999999997</v>
      </c>
      <c r="E2504" s="150">
        <v>-41161.199999999997</v>
      </c>
      <c r="F2504" s="150">
        <v>0</v>
      </c>
      <c r="G2504" s="150">
        <v>0</v>
      </c>
      <c r="H2504" s="151">
        <v>41060</v>
      </c>
      <c r="I2504" s="87">
        <v>0</v>
      </c>
      <c r="J2504" s="87" t="s">
        <v>1641</v>
      </c>
      <c r="K2504" s="87" t="s">
        <v>5000</v>
      </c>
      <c r="L2504" s="87" t="s">
        <v>5001</v>
      </c>
      <c r="M2504" s="56" t="s">
        <v>5002</v>
      </c>
      <c r="N2504" s="87" t="s">
        <v>89</v>
      </c>
      <c r="O2504" s="56" t="s">
        <v>5166</v>
      </c>
      <c r="P2504" s="87">
        <v>2012</v>
      </c>
      <c r="Q2504" s="87"/>
      <c r="R2504" s="87" t="s">
        <v>3680</v>
      </c>
    </row>
    <row r="2505" spans="1:18">
      <c r="A2505" s="87" t="s">
        <v>5201</v>
      </c>
      <c r="B2505" s="87" t="s">
        <v>5202</v>
      </c>
      <c r="C2505" s="87" t="s">
        <v>5203</v>
      </c>
      <c r="D2505" s="150">
        <v>8019.6</v>
      </c>
      <c r="E2505" s="150">
        <v>-8019.6</v>
      </c>
      <c r="F2505" s="150">
        <v>0</v>
      </c>
      <c r="G2505" s="150">
        <v>0</v>
      </c>
      <c r="H2505" s="151">
        <v>41060</v>
      </c>
      <c r="I2505" s="87">
        <v>0</v>
      </c>
      <c r="J2505" s="87" t="s">
        <v>1641</v>
      </c>
      <c r="K2505" s="87" t="s">
        <v>5000</v>
      </c>
      <c r="L2505" s="87" t="s">
        <v>5001</v>
      </c>
      <c r="M2505" s="56" t="s">
        <v>5002</v>
      </c>
      <c r="N2505" s="87" t="s">
        <v>89</v>
      </c>
      <c r="O2505" s="56" t="s">
        <v>5204</v>
      </c>
      <c r="P2505" s="87">
        <v>2012</v>
      </c>
      <c r="Q2505" s="87"/>
      <c r="R2505" s="87" t="s">
        <v>4359</v>
      </c>
    </row>
    <row r="2506" spans="1:18">
      <c r="A2506" s="87" t="s">
        <v>3009</v>
      </c>
      <c r="B2506" s="87" t="s">
        <v>3010</v>
      </c>
      <c r="C2506" s="87" t="s">
        <v>4971</v>
      </c>
      <c r="D2506" s="150">
        <v>7560</v>
      </c>
      <c r="E2506" s="150">
        <v>-6704</v>
      </c>
      <c r="F2506" s="150">
        <v>856</v>
      </c>
      <c r="G2506" s="150">
        <v>-18.61</v>
      </c>
      <c r="H2506" s="151">
        <v>41030</v>
      </c>
      <c r="I2506" s="87">
        <v>0</v>
      </c>
      <c r="J2506" s="87" t="s">
        <v>919</v>
      </c>
      <c r="K2506" s="87" t="s">
        <v>3672</v>
      </c>
      <c r="L2506" s="87" t="s">
        <v>3823</v>
      </c>
      <c r="M2506" s="56" t="s">
        <v>4972</v>
      </c>
      <c r="N2506" s="87" t="s">
        <v>54</v>
      </c>
      <c r="O2506" s="56" t="s">
        <v>4973</v>
      </c>
      <c r="P2506" s="87">
        <v>20120</v>
      </c>
      <c r="Q2506" s="87" t="s">
        <v>4974</v>
      </c>
      <c r="R2506" s="87" t="s">
        <v>3780</v>
      </c>
    </row>
    <row r="2507" spans="1:18">
      <c r="A2507" s="87" t="s">
        <v>4975</v>
      </c>
      <c r="B2507" s="87" t="s">
        <v>4976</v>
      </c>
      <c r="C2507" s="87" t="s">
        <v>4977</v>
      </c>
      <c r="D2507" s="150">
        <v>4660.43</v>
      </c>
      <c r="E2507" s="150">
        <v>-4122.67</v>
      </c>
      <c r="F2507" s="150">
        <v>537.76</v>
      </c>
      <c r="G2507" s="150">
        <v>-11.69</v>
      </c>
      <c r="H2507" s="151">
        <v>41030</v>
      </c>
      <c r="I2507" s="87">
        <v>0</v>
      </c>
      <c r="J2507" s="87" t="s">
        <v>619</v>
      </c>
      <c r="K2507" s="87" t="s">
        <v>3672</v>
      </c>
      <c r="L2507" s="87" t="s">
        <v>3850</v>
      </c>
      <c r="M2507" s="56" t="s">
        <v>4978</v>
      </c>
      <c r="N2507" s="87" t="s">
        <v>127</v>
      </c>
      <c r="O2507" s="56" t="s">
        <v>4979</v>
      </c>
      <c r="P2507" s="87">
        <v>2011</v>
      </c>
      <c r="Q2507" s="87" t="s">
        <v>4980</v>
      </c>
      <c r="R2507" s="87" t="s">
        <v>3676</v>
      </c>
    </row>
    <row r="2508" spans="1:18">
      <c r="A2508" s="87" t="s">
        <v>4981</v>
      </c>
      <c r="B2508" s="87" t="s">
        <v>4982</v>
      </c>
      <c r="C2508" s="87" t="s">
        <v>4983</v>
      </c>
      <c r="D2508" s="150">
        <v>2199.6999999999998</v>
      </c>
      <c r="E2508" s="150">
        <v>-1955.21</v>
      </c>
      <c r="F2508" s="150">
        <v>244.49</v>
      </c>
      <c r="G2508" s="150">
        <v>-5.31</v>
      </c>
      <c r="H2508" s="151">
        <v>41030</v>
      </c>
      <c r="I2508" s="87">
        <v>0</v>
      </c>
      <c r="J2508" s="87" t="s">
        <v>328</v>
      </c>
      <c r="K2508" s="87" t="s">
        <v>3672</v>
      </c>
      <c r="L2508" s="87" t="s">
        <v>3945</v>
      </c>
      <c r="M2508" s="56" t="s">
        <v>4956</v>
      </c>
      <c r="N2508" s="87" t="s">
        <v>35</v>
      </c>
      <c r="O2508" s="56" t="s">
        <v>4984</v>
      </c>
      <c r="P2508" s="87">
        <v>2009</v>
      </c>
      <c r="Q2508" s="87"/>
      <c r="R2508" s="87" t="s">
        <v>4959</v>
      </c>
    </row>
    <row r="2509" spans="1:18">
      <c r="A2509" s="87" t="s">
        <v>4985</v>
      </c>
      <c r="B2509" s="87" t="s">
        <v>4986</v>
      </c>
      <c r="C2509" s="87" t="s">
        <v>4987</v>
      </c>
      <c r="D2509" s="150">
        <v>18350.259999999998</v>
      </c>
      <c r="E2509" s="150">
        <v>-16205.57</v>
      </c>
      <c r="F2509" s="150">
        <v>2144.69</v>
      </c>
      <c r="G2509" s="150">
        <v>-46.62</v>
      </c>
      <c r="H2509" s="151">
        <v>41030</v>
      </c>
      <c r="I2509" s="87">
        <v>0</v>
      </c>
      <c r="J2509" s="87" t="s">
        <v>619</v>
      </c>
      <c r="K2509" s="87" t="s">
        <v>3672</v>
      </c>
      <c r="L2509" s="87" t="s">
        <v>3850</v>
      </c>
      <c r="M2509" s="56" t="s">
        <v>3711</v>
      </c>
      <c r="N2509" s="87" t="s">
        <v>127</v>
      </c>
      <c r="O2509" s="56" t="s">
        <v>4988</v>
      </c>
      <c r="P2509" s="87">
        <v>2012</v>
      </c>
      <c r="Q2509" s="87" t="s">
        <v>4989</v>
      </c>
      <c r="R2509" s="87" t="s">
        <v>3680</v>
      </c>
    </row>
    <row r="2510" spans="1:18">
      <c r="A2510" s="87" t="s">
        <v>4990</v>
      </c>
      <c r="B2510" s="87" t="s">
        <v>4991</v>
      </c>
      <c r="C2510" s="87" t="s">
        <v>4987</v>
      </c>
      <c r="D2510" s="150">
        <v>11576.8</v>
      </c>
      <c r="E2510" s="150">
        <v>-10227.39</v>
      </c>
      <c r="F2510" s="150">
        <v>1349.41</v>
      </c>
      <c r="G2510" s="150">
        <v>-29.33</v>
      </c>
      <c r="H2510" s="151">
        <v>41030</v>
      </c>
      <c r="I2510" s="87">
        <v>0</v>
      </c>
      <c r="J2510" s="87" t="s">
        <v>619</v>
      </c>
      <c r="K2510" s="87" t="s">
        <v>3672</v>
      </c>
      <c r="L2510" s="87" t="s">
        <v>3850</v>
      </c>
      <c r="M2510" s="56" t="s">
        <v>3711</v>
      </c>
      <c r="N2510" s="87" t="s">
        <v>127</v>
      </c>
      <c r="O2510" s="56" t="s">
        <v>4992</v>
      </c>
      <c r="P2510" s="87">
        <v>2012</v>
      </c>
      <c r="Q2510" s="87" t="s">
        <v>4989</v>
      </c>
      <c r="R2510" s="87" t="s">
        <v>3680</v>
      </c>
    </row>
    <row r="2511" spans="1:18">
      <c r="A2511" s="87" t="s">
        <v>8210</v>
      </c>
      <c r="B2511" s="87" t="s">
        <v>8211</v>
      </c>
      <c r="C2511" s="87" t="s">
        <v>8212</v>
      </c>
      <c r="D2511" s="150">
        <v>3000</v>
      </c>
      <c r="E2511" s="150">
        <v>-2658.45</v>
      </c>
      <c r="F2511" s="150">
        <v>341.55</v>
      </c>
      <c r="G2511" s="150">
        <v>-7.42</v>
      </c>
      <c r="H2511" s="151">
        <v>41030</v>
      </c>
      <c r="I2511" s="87">
        <v>0</v>
      </c>
      <c r="J2511" s="87" t="s">
        <v>674</v>
      </c>
      <c r="K2511" s="87" t="s">
        <v>5319</v>
      </c>
      <c r="L2511" s="87" t="s">
        <v>7663</v>
      </c>
      <c r="M2511" s="56" t="s">
        <v>8035</v>
      </c>
      <c r="N2511" s="87" t="s">
        <v>94</v>
      </c>
      <c r="O2511" s="56" t="s">
        <v>8213</v>
      </c>
      <c r="P2511" s="87">
        <v>2012</v>
      </c>
      <c r="Q2511" s="87" t="s">
        <v>8214</v>
      </c>
      <c r="R2511" s="87" t="s">
        <v>4364</v>
      </c>
    </row>
    <row r="2512" spans="1:18">
      <c r="A2512" s="87" t="s">
        <v>4966</v>
      </c>
      <c r="B2512" s="87" t="s">
        <v>4967</v>
      </c>
      <c r="C2512" s="87" t="s">
        <v>4968</v>
      </c>
      <c r="D2512" s="150">
        <v>9018.94</v>
      </c>
      <c r="E2512" s="150">
        <v>-8134.99</v>
      </c>
      <c r="F2512" s="150">
        <v>883.95</v>
      </c>
      <c r="G2512" s="150">
        <v>-20.09</v>
      </c>
      <c r="H2512" s="151">
        <v>40969</v>
      </c>
      <c r="I2512" s="87">
        <v>0</v>
      </c>
      <c r="J2512" s="87" t="s">
        <v>1610</v>
      </c>
      <c r="K2512" s="87" t="s">
        <v>3672</v>
      </c>
      <c r="L2512" s="87" t="s">
        <v>3920</v>
      </c>
      <c r="M2512" s="56" t="s">
        <v>4849</v>
      </c>
      <c r="N2512" s="87" t="s">
        <v>166</v>
      </c>
      <c r="O2512" s="56" t="s">
        <v>4969</v>
      </c>
      <c r="P2512" s="87">
        <v>20110</v>
      </c>
      <c r="Q2512" s="87" t="s">
        <v>4970</v>
      </c>
      <c r="R2512" s="87" t="s">
        <v>3680</v>
      </c>
    </row>
    <row r="2513" spans="1:18">
      <c r="A2513" s="87" t="s">
        <v>8198</v>
      </c>
      <c r="B2513" s="87" t="s">
        <v>8199</v>
      </c>
      <c r="C2513" s="87" t="s">
        <v>8200</v>
      </c>
      <c r="D2513" s="150">
        <v>62828</v>
      </c>
      <c r="E2513" s="150">
        <v>-56529.99</v>
      </c>
      <c r="F2513" s="150">
        <v>6298.01</v>
      </c>
      <c r="G2513" s="150">
        <v>-143.13999999999999</v>
      </c>
      <c r="H2513" s="151">
        <v>40969</v>
      </c>
      <c r="I2513" s="87">
        <v>0</v>
      </c>
      <c r="J2513" s="87" t="s">
        <v>493</v>
      </c>
      <c r="K2513" s="87" t="s">
        <v>5319</v>
      </c>
      <c r="L2513" s="87" t="s">
        <v>5337</v>
      </c>
      <c r="M2513" s="56" t="s">
        <v>4849</v>
      </c>
      <c r="N2513" s="87" t="s">
        <v>55</v>
      </c>
      <c r="O2513" s="56" t="s">
        <v>8201</v>
      </c>
      <c r="P2513" s="87">
        <v>2011</v>
      </c>
      <c r="Q2513" s="87"/>
      <c r="R2513" s="87" t="s">
        <v>3676</v>
      </c>
    </row>
    <row r="2514" spans="1:18">
      <c r="A2514" s="87" t="s">
        <v>8208</v>
      </c>
      <c r="B2514" s="87" t="s">
        <v>8046</v>
      </c>
      <c r="C2514" s="87" t="s">
        <v>8047</v>
      </c>
      <c r="D2514" s="150">
        <v>2278.86</v>
      </c>
      <c r="E2514" s="150">
        <v>-2278.86</v>
      </c>
      <c r="F2514" s="150">
        <v>0</v>
      </c>
      <c r="G2514" s="150">
        <v>0</v>
      </c>
      <c r="H2514" s="151">
        <v>40969</v>
      </c>
      <c r="I2514" s="87">
        <v>0</v>
      </c>
      <c r="J2514" s="87" t="s">
        <v>1266</v>
      </c>
      <c r="K2514" s="87" t="s">
        <v>3672</v>
      </c>
      <c r="L2514" s="87" t="s">
        <v>3831</v>
      </c>
      <c r="M2514" s="56" t="s">
        <v>8035</v>
      </c>
      <c r="N2514" s="87" t="s">
        <v>91</v>
      </c>
      <c r="O2514" s="56" t="s">
        <v>8209</v>
      </c>
      <c r="P2514" s="87">
        <v>2012</v>
      </c>
      <c r="Q2514" s="87"/>
      <c r="R2514" s="87" t="s">
        <v>3680</v>
      </c>
    </row>
    <row r="2515" spans="1:18">
      <c r="A2515" s="87" t="s">
        <v>595</v>
      </c>
      <c r="B2515" s="87" t="s">
        <v>4801</v>
      </c>
      <c r="C2515" s="87" t="s">
        <v>4802</v>
      </c>
      <c r="D2515" s="150">
        <v>5367</v>
      </c>
      <c r="E2515" s="150">
        <v>-4885.1899999999996</v>
      </c>
      <c r="F2515" s="150">
        <v>481.81</v>
      </c>
      <c r="G2515" s="150">
        <v>-11.2</v>
      </c>
      <c r="H2515" s="151">
        <v>40940</v>
      </c>
      <c r="I2515" s="87">
        <v>0</v>
      </c>
      <c r="J2515" s="87" t="s">
        <v>4529</v>
      </c>
      <c r="K2515" s="87" t="s">
        <v>3672</v>
      </c>
      <c r="L2515" s="87" t="s">
        <v>4530</v>
      </c>
      <c r="M2515" s="56" t="s">
        <v>4803</v>
      </c>
      <c r="N2515" s="87" t="s">
        <v>4531</v>
      </c>
      <c r="O2515" s="56" t="s">
        <v>4804</v>
      </c>
      <c r="P2515" s="87">
        <v>2011</v>
      </c>
      <c r="Q2515" s="87" t="s">
        <v>4805</v>
      </c>
      <c r="R2515" s="87" t="s">
        <v>4559</v>
      </c>
    </row>
    <row r="2516" spans="1:18">
      <c r="A2516" s="87" t="s">
        <v>7884</v>
      </c>
      <c r="B2516" s="87" t="s">
        <v>7885</v>
      </c>
      <c r="C2516" s="87" t="s">
        <v>5716</v>
      </c>
      <c r="D2516" s="150">
        <v>11598</v>
      </c>
      <c r="E2516" s="150">
        <v>-10554.87</v>
      </c>
      <c r="F2516" s="150">
        <v>1043.1300000000001</v>
      </c>
      <c r="G2516" s="150">
        <v>-24.26</v>
      </c>
      <c r="H2516" s="151">
        <v>40940</v>
      </c>
      <c r="I2516" s="87">
        <v>0</v>
      </c>
      <c r="J2516" s="87" t="s">
        <v>604</v>
      </c>
      <c r="K2516" s="87" t="s">
        <v>3672</v>
      </c>
      <c r="L2516" s="87" t="s">
        <v>3954</v>
      </c>
      <c r="M2516" s="56" t="s">
        <v>3711</v>
      </c>
      <c r="N2516" s="87" t="s">
        <v>68</v>
      </c>
      <c r="O2516" s="56" t="s">
        <v>7886</v>
      </c>
      <c r="P2516" s="87">
        <v>2011</v>
      </c>
      <c r="Q2516" s="87" t="s">
        <v>7887</v>
      </c>
      <c r="R2516" s="87" t="s">
        <v>3680</v>
      </c>
    </row>
    <row r="2517" spans="1:18">
      <c r="A2517" s="87" t="s">
        <v>7888</v>
      </c>
      <c r="B2517" s="87" t="s">
        <v>7885</v>
      </c>
      <c r="C2517" s="87" t="s">
        <v>5716</v>
      </c>
      <c r="D2517" s="150">
        <v>11598</v>
      </c>
      <c r="E2517" s="150">
        <v>-10554.87</v>
      </c>
      <c r="F2517" s="150">
        <v>1043.1300000000001</v>
      </c>
      <c r="G2517" s="150">
        <v>-24.26</v>
      </c>
      <c r="H2517" s="151">
        <v>40940</v>
      </c>
      <c r="I2517" s="87">
        <v>0</v>
      </c>
      <c r="J2517" s="87" t="s">
        <v>604</v>
      </c>
      <c r="K2517" s="87" t="s">
        <v>3672</v>
      </c>
      <c r="L2517" s="87" t="s">
        <v>3954</v>
      </c>
      <c r="M2517" s="56" t="s">
        <v>3711</v>
      </c>
      <c r="N2517" s="87" t="s">
        <v>68</v>
      </c>
      <c r="O2517" s="56" t="s">
        <v>5716</v>
      </c>
      <c r="P2517" s="87">
        <v>2011</v>
      </c>
      <c r="Q2517" s="87" t="s">
        <v>7887</v>
      </c>
      <c r="R2517" s="87" t="s">
        <v>3680</v>
      </c>
    </row>
    <row r="2518" spans="1:18">
      <c r="A2518" s="87" t="s">
        <v>7889</v>
      </c>
      <c r="B2518" s="87" t="s">
        <v>7885</v>
      </c>
      <c r="C2518" s="87" t="s">
        <v>5716</v>
      </c>
      <c r="D2518" s="150">
        <v>11598</v>
      </c>
      <c r="E2518" s="150">
        <v>-10554.87</v>
      </c>
      <c r="F2518" s="150">
        <v>1043.1300000000001</v>
      </c>
      <c r="G2518" s="150">
        <v>-24.26</v>
      </c>
      <c r="H2518" s="151">
        <v>40940</v>
      </c>
      <c r="I2518" s="87">
        <v>0</v>
      </c>
      <c r="J2518" s="87" t="s">
        <v>604</v>
      </c>
      <c r="K2518" s="87" t="s">
        <v>3672</v>
      </c>
      <c r="L2518" s="87" t="s">
        <v>3954</v>
      </c>
      <c r="M2518" s="56" t="s">
        <v>3711</v>
      </c>
      <c r="N2518" s="87" t="s">
        <v>68</v>
      </c>
      <c r="O2518" s="56" t="s">
        <v>5716</v>
      </c>
      <c r="P2518" s="87">
        <v>2011</v>
      </c>
      <c r="Q2518" s="87" t="s">
        <v>7887</v>
      </c>
      <c r="R2518" s="87" t="s">
        <v>3680</v>
      </c>
    </row>
    <row r="2519" spans="1:18">
      <c r="A2519" s="87" t="s">
        <v>7890</v>
      </c>
      <c r="B2519" s="87" t="s">
        <v>7885</v>
      </c>
      <c r="C2519" s="87" t="s">
        <v>5716</v>
      </c>
      <c r="D2519" s="150">
        <v>11598</v>
      </c>
      <c r="E2519" s="150">
        <v>-10554.87</v>
      </c>
      <c r="F2519" s="150">
        <v>1043.1300000000001</v>
      </c>
      <c r="G2519" s="150">
        <v>-24.26</v>
      </c>
      <c r="H2519" s="151">
        <v>40940</v>
      </c>
      <c r="I2519" s="87">
        <v>0</v>
      </c>
      <c r="J2519" s="87" t="s">
        <v>604</v>
      </c>
      <c r="K2519" s="87" t="s">
        <v>3672</v>
      </c>
      <c r="L2519" s="87" t="s">
        <v>3954</v>
      </c>
      <c r="M2519" s="56" t="s">
        <v>3711</v>
      </c>
      <c r="N2519" s="87" t="s">
        <v>68</v>
      </c>
      <c r="O2519" s="56" t="s">
        <v>5716</v>
      </c>
      <c r="P2519" s="87">
        <v>2011</v>
      </c>
      <c r="Q2519" s="87" t="s">
        <v>7887</v>
      </c>
      <c r="R2519" s="87" t="s">
        <v>3680</v>
      </c>
    </row>
    <row r="2520" spans="1:18">
      <c r="A2520" s="87" t="s">
        <v>7891</v>
      </c>
      <c r="B2520" s="87" t="s">
        <v>7885</v>
      </c>
      <c r="C2520" s="87" t="s">
        <v>5716</v>
      </c>
      <c r="D2520" s="150">
        <v>11598</v>
      </c>
      <c r="E2520" s="150">
        <v>-10554.87</v>
      </c>
      <c r="F2520" s="150">
        <v>1043.1300000000001</v>
      </c>
      <c r="G2520" s="150">
        <v>-24.26</v>
      </c>
      <c r="H2520" s="151">
        <v>40940</v>
      </c>
      <c r="I2520" s="87">
        <v>0</v>
      </c>
      <c r="J2520" s="87" t="s">
        <v>604</v>
      </c>
      <c r="K2520" s="87" t="s">
        <v>3672</v>
      </c>
      <c r="L2520" s="87" t="s">
        <v>3954</v>
      </c>
      <c r="M2520" s="56" t="s">
        <v>3711</v>
      </c>
      <c r="N2520" s="87" t="s">
        <v>68</v>
      </c>
      <c r="O2520" s="56" t="s">
        <v>5716</v>
      </c>
      <c r="P2520" s="87">
        <v>2011</v>
      </c>
      <c r="Q2520" s="87" t="s">
        <v>7887</v>
      </c>
      <c r="R2520" s="87" t="s">
        <v>3680</v>
      </c>
    </row>
    <row r="2521" spans="1:18">
      <c r="A2521" s="87" t="s">
        <v>7892</v>
      </c>
      <c r="B2521" s="87" t="s">
        <v>7885</v>
      </c>
      <c r="C2521" s="87" t="s">
        <v>5716</v>
      </c>
      <c r="D2521" s="150">
        <v>11598</v>
      </c>
      <c r="E2521" s="150">
        <v>-10554.87</v>
      </c>
      <c r="F2521" s="150">
        <v>1043.1300000000001</v>
      </c>
      <c r="G2521" s="150">
        <v>-24.26</v>
      </c>
      <c r="H2521" s="151">
        <v>40940</v>
      </c>
      <c r="I2521" s="87">
        <v>0</v>
      </c>
      <c r="J2521" s="87" t="s">
        <v>604</v>
      </c>
      <c r="K2521" s="87" t="s">
        <v>3672</v>
      </c>
      <c r="L2521" s="87" t="s">
        <v>3954</v>
      </c>
      <c r="M2521" s="56" t="s">
        <v>3711</v>
      </c>
      <c r="N2521" s="87" t="s">
        <v>68</v>
      </c>
      <c r="O2521" s="56" t="s">
        <v>5716</v>
      </c>
      <c r="P2521" s="87">
        <v>2011</v>
      </c>
      <c r="Q2521" s="87" t="s">
        <v>7887</v>
      </c>
      <c r="R2521" s="87" t="s">
        <v>3680</v>
      </c>
    </row>
    <row r="2522" spans="1:18">
      <c r="A2522" s="87" t="s">
        <v>7893</v>
      </c>
      <c r="B2522" s="87" t="s">
        <v>7885</v>
      </c>
      <c r="C2522" s="87" t="s">
        <v>5716</v>
      </c>
      <c r="D2522" s="150">
        <v>11598</v>
      </c>
      <c r="E2522" s="150">
        <v>-10554.87</v>
      </c>
      <c r="F2522" s="150">
        <v>1043.1300000000001</v>
      </c>
      <c r="G2522" s="150">
        <v>-24.26</v>
      </c>
      <c r="H2522" s="151">
        <v>40940</v>
      </c>
      <c r="I2522" s="87">
        <v>0</v>
      </c>
      <c r="J2522" s="87" t="s">
        <v>604</v>
      </c>
      <c r="K2522" s="87" t="s">
        <v>3672</v>
      </c>
      <c r="L2522" s="87" t="s">
        <v>3954</v>
      </c>
      <c r="M2522" s="56" t="s">
        <v>3711</v>
      </c>
      <c r="N2522" s="87" t="s">
        <v>68</v>
      </c>
      <c r="O2522" s="56" t="s">
        <v>5716</v>
      </c>
      <c r="P2522" s="87">
        <v>2011</v>
      </c>
      <c r="Q2522" s="87" t="s">
        <v>7887</v>
      </c>
      <c r="R2522" s="87" t="s">
        <v>3680</v>
      </c>
    </row>
    <row r="2523" spans="1:18">
      <c r="A2523" s="87" t="s">
        <v>7894</v>
      </c>
      <c r="B2523" s="87" t="s">
        <v>7885</v>
      </c>
      <c r="C2523" s="87" t="s">
        <v>5716</v>
      </c>
      <c r="D2523" s="150">
        <v>11598</v>
      </c>
      <c r="E2523" s="150">
        <v>-10554.87</v>
      </c>
      <c r="F2523" s="150">
        <v>1043.1300000000001</v>
      </c>
      <c r="G2523" s="150">
        <v>-24.26</v>
      </c>
      <c r="H2523" s="151">
        <v>40940</v>
      </c>
      <c r="I2523" s="87">
        <v>0</v>
      </c>
      <c r="J2523" s="87" t="s">
        <v>604</v>
      </c>
      <c r="K2523" s="87" t="s">
        <v>3672</v>
      </c>
      <c r="L2523" s="87" t="s">
        <v>3954</v>
      </c>
      <c r="M2523" s="56" t="s">
        <v>3711</v>
      </c>
      <c r="N2523" s="87" t="s">
        <v>68</v>
      </c>
      <c r="O2523" s="56" t="s">
        <v>5716</v>
      </c>
      <c r="P2523" s="87">
        <v>2011</v>
      </c>
      <c r="Q2523" s="87" t="s">
        <v>7887</v>
      </c>
      <c r="R2523" s="87" t="s">
        <v>3680</v>
      </c>
    </row>
    <row r="2524" spans="1:18">
      <c r="A2524" s="87" t="s">
        <v>7895</v>
      </c>
      <c r="B2524" s="87" t="s">
        <v>7885</v>
      </c>
      <c r="C2524" s="87" t="s">
        <v>5716</v>
      </c>
      <c r="D2524" s="150">
        <v>11598</v>
      </c>
      <c r="E2524" s="150">
        <v>-10554.87</v>
      </c>
      <c r="F2524" s="150">
        <v>1043.1300000000001</v>
      </c>
      <c r="G2524" s="150">
        <v>-24.26</v>
      </c>
      <c r="H2524" s="151">
        <v>40940</v>
      </c>
      <c r="I2524" s="87">
        <v>0</v>
      </c>
      <c r="J2524" s="87" t="s">
        <v>604</v>
      </c>
      <c r="K2524" s="87" t="s">
        <v>3672</v>
      </c>
      <c r="L2524" s="87" t="s">
        <v>3954</v>
      </c>
      <c r="M2524" s="56" t="s">
        <v>3711</v>
      </c>
      <c r="N2524" s="87" t="s">
        <v>68</v>
      </c>
      <c r="O2524" s="56" t="s">
        <v>5716</v>
      </c>
      <c r="P2524" s="87">
        <v>2011</v>
      </c>
      <c r="Q2524" s="87" t="s">
        <v>7887</v>
      </c>
      <c r="R2524" s="87" t="s">
        <v>3680</v>
      </c>
    </row>
    <row r="2525" spans="1:18">
      <c r="A2525" s="87" t="s">
        <v>7896</v>
      </c>
      <c r="B2525" s="87" t="s">
        <v>7885</v>
      </c>
      <c r="C2525" s="87" t="s">
        <v>5716</v>
      </c>
      <c r="D2525" s="150">
        <v>11598</v>
      </c>
      <c r="E2525" s="150">
        <v>-10554.87</v>
      </c>
      <c r="F2525" s="150">
        <v>1043.1300000000001</v>
      </c>
      <c r="G2525" s="150">
        <v>-24.26</v>
      </c>
      <c r="H2525" s="151">
        <v>40940</v>
      </c>
      <c r="I2525" s="87">
        <v>0</v>
      </c>
      <c r="J2525" s="87" t="s">
        <v>689</v>
      </c>
      <c r="K2525" s="87" t="s">
        <v>3672</v>
      </c>
      <c r="L2525" s="87" t="s">
        <v>3994</v>
      </c>
      <c r="M2525" s="56" t="s">
        <v>3711</v>
      </c>
      <c r="N2525" s="87" t="s">
        <v>28</v>
      </c>
      <c r="O2525" s="56" t="s">
        <v>5716</v>
      </c>
      <c r="P2525" s="87">
        <v>2011</v>
      </c>
      <c r="Q2525" s="87" t="s">
        <v>7887</v>
      </c>
      <c r="R2525" s="87" t="s">
        <v>3680</v>
      </c>
    </row>
    <row r="2526" spans="1:18">
      <c r="A2526" s="87" t="s">
        <v>7897</v>
      </c>
      <c r="B2526" s="87" t="s">
        <v>7885</v>
      </c>
      <c r="C2526" s="87" t="s">
        <v>5716</v>
      </c>
      <c r="D2526" s="150">
        <v>11598</v>
      </c>
      <c r="E2526" s="150">
        <v>-10554.87</v>
      </c>
      <c r="F2526" s="150">
        <v>1043.1300000000001</v>
      </c>
      <c r="G2526" s="150">
        <v>-24.26</v>
      </c>
      <c r="H2526" s="151">
        <v>40940</v>
      </c>
      <c r="I2526" s="87">
        <v>0</v>
      </c>
      <c r="J2526" s="87" t="s">
        <v>689</v>
      </c>
      <c r="K2526" s="87" t="s">
        <v>3672</v>
      </c>
      <c r="L2526" s="87" t="s">
        <v>3994</v>
      </c>
      <c r="M2526" s="56" t="s">
        <v>3711</v>
      </c>
      <c r="N2526" s="87" t="s">
        <v>28</v>
      </c>
      <c r="O2526" s="56" t="s">
        <v>5716</v>
      </c>
      <c r="P2526" s="87">
        <v>2011</v>
      </c>
      <c r="Q2526" s="87" t="s">
        <v>7887</v>
      </c>
      <c r="R2526" s="87" t="s">
        <v>3680</v>
      </c>
    </row>
    <row r="2527" spans="1:18">
      <c r="A2527" s="87" t="s">
        <v>7930</v>
      </c>
      <c r="B2527" s="87" t="s">
        <v>7931</v>
      </c>
      <c r="C2527" s="87" t="s">
        <v>7932</v>
      </c>
      <c r="D2527" s="150">
        <v>8144</v>
      </c>
      <c r="E2527" s="150">
        <v>-7418.81</v>
      </c>
      <c r="F2527" s="150">
        <v>725.19</v>
      </c>
      <c r="G2527" s="150">
        <v>-16.87</v>
      </c>
      <c r="H2527" s="151">
        <v>40940</v>
      </c>
      <c r="I2527" s="87">
        <v>0</v>
      </c>
      <c r="J2527" s="87" t="s">
        <v>1879</v>
      </c>
      <c r="K2527" s="87" t="s">
        <v>3672</v>
      </c>
      <c r="L2527" s="87" t="s">
        <v>3686</v>
      </c>
      <c r="M2527" s="56" t="s">
        <v>7933</v>
      </c>
      <c r="N2527" s="87" t="s">
        <v>101</v>
      </c>
      <c r="O2527" s="56" t="s">
        <v>7934</v>
      </c>
      <c r="P2527" s="87">
        <v>2007</v>
      </c>
      <c r="Q2527" s="87" t="s">
        <v>7935</v>
      </c>
      <c r="R2527" s="87" t="s">
        <v>3751</v>
      </c>
    </row>
    <row r="2528" spans="1:18">
      <c r="A2528" s="87" t="s">
        <v>8193</v>
      </c>
      <c r="B2528" s="87" t="s">
        <v>8194</v>
      </c>
      <c r="C2528" s="87" t="s">
        <v>8195</v>
      </c>
      <c r="D2528" s="150">
        <v>8916.48</v>
      </c>
      <c r="E2528" s="150">
        <v>-8098.41</v>
      </c>
      <c r="F2528" s="150">
        <v>818.07</v>
      </c>
      <c r="G2528" s="150">
        <v>-19.03</v>
      </c>
      <c r="H2528" s="151">
        <v>40940</v>
      </c>
      <c r="I2528" s="87">
        <v>0</v>
      </c>
      <c r="J2528" s="87" t="s">
        <v>493</v>
      </c>
      <c r="K2528" s="87" t="s">
        <v>3672</v>
      </c>
      <c r="L2528" s="87" t="s">
        <v>5337</v>
      </c>
      <c r="M2528" s="56" t="s">
        <v>4849</v>
      </c>
      <c r="N2528" s="87" t="s">
        <v>55</v>
      </c>
      <c r="O2528" s="56" t="s">
        <v>8196</v>
      </c>
      <c r="P2528" s="87">
        <v>2011</v>
      </c>
      <c r="Q2528" s="87" t="s">
        <v>8197</v>
      </c>
      <c r="R2528" s="87" t="s">
        <v>3780</v>
      </c>
    </row>
    <row r="2529" spans="1:18">
      <c r="A2529" s="87" t="s">
        <v>8202</v>
      </c>
      <c r="B2529" s="87" t="s">
        <v>8203</v>
      </c>
      <c r="C2529" s="87" t="s">
        <v>8204</v>
      </c>
      <c r="D2529" s="150">
        <v>19500</v>
      </c>
      <c r="E2529" s="150">
        <v>-17705.330000000002</v>
      </c>
      <c r="F2529" s="150">
        <v>1794.67</v>
      </c>
      <c r="G2529" s="150">
        <v>-41.74</v>
      </c>
      <c r="H2529" s="151">
        <v>40940</v>
      </c>
      <c r="I2529" s="87">
        <v>0</v>
      </c>
      <c r="J2529" s="87" t="s">
        <v>580</v>
      </c>
      <c r="K2529" s="87" t="s">
        <v>3672</v>
      </c>
      <c r="L2529" s="87" t="s">
        <v>4162</v>
      </c>
      <c r="M2529" s="56" t="s">
        <v>8205</v>
      </c>
      <c r="N2529" s="87" t="s">
        <v>36</v>
      </c>
      <c r="O2529" s="56" t="s">
        <v>8206</v>
      </c>
      <c r="P2529" s="87">
        <v>2009</v>
      </c>
      <c r="Q2529" s="87" t="s">
        <v>8207</v>
      </c>
      <c r="R2529" s="87" t="s">
        <v>3680</v>
      </c>
    </row>
    <row r="2530" spans="1:18">
      <c r="A2530" s="87" t="s">
        <v>10821</v>
      </c>
      <c r="B2530" s="87" t="s">
        <v>10822</v>
      </c>
      <c r="C2530" s="87" t="s">
        <v>10823</v>
      </c>
      <c r="D2530" s="150">
        <v>11598</v>
      </c>
      <c r="E2530" s="150">
        <v>-10554.87</v>
      </c>
      <c r="F2530" s="150">
        <v>1043.1300000000001</v>
      </c>
      <c r="G2530" s="150">
        <v>-24.26</v>
      </c>
      <c r="H2530" s="151">
        <v>40940</v>
      </c>
      <c r="I2530" s="87">
        <v>0</v>
      </c>
      <c r="J2530" s="87" t="s">
        <v>580</v>
      </c>
      <c r="K2530" s="87" t="s">
        <v>3672</v>
      </c>
      <c r="L2530" s="87" t="s">
        <v>4162</v>
      </c>
      <c r="M2530" s="56" t="s">
        <v>3711</v>
      </c>
      <c r="N2530" s="87" t="s">
        <v>36</v>
      </c>
      <c r="O2530" s="56" t="s">
        <v>10824</v>
      </c>
      <c r="P2530" s="87">
        <v>2011</v>
      </c>
      <c r="Q2530" s="87" t="s">
        <v>7887</v>
      </c>
      <c r="R2530" s="87" t="s">
        <v>3680</v>
      </c>
    </row>
    <row r="2531" spans="1:18">
      <c r="A2531" s="87" t="s">
        <v>10825</v>
      </c>
      <c r="B2531" s="87" t="s">
        <v>10822</v>
      </c>
      <c r="C2531" s="87" t="s">
        <v>10823</v>
      </c>
      <c r="D2531" s="150">
        <v>11598</v>
      </c>
      <c r="E2531" s="150">
        <v>-10554.87</v>
      </c>
      <c r="F2531" s="150">
        <v>1043.1300000000001</v>
      </c>
      <c r="G2531" s="150">
        <v>-24.26</v>
      </c>
      <c r="H2531" s="151">
        <v>40940</v>
      </c>
      <c r="I2531" s="87">
        <v>0</v>
      </c>
      <c r="J2531" s="87" t="s">
        <v>580</v>
      </c>
      <c r="K2531" s="87" t="s">
        <v>3672</v>
      </c>
      <c r="L2531" s="87" t="s">
        <v>4162</v>
      </c>
      <c r="M2531" s="56" t="s">
        <v>3711</v>
      </c>
      <c r="N2531" s="87" t="s">
        <v>36</v>
      </c>
      <c r="O2531" s="56" t="s">
        <v>10824</v>
      </c>
      <c r="P2531" s="87">
        <v>2011</v>
      </c>
      <c r="Q2531" s="87" t="s">
        <v>7887</v>
      </c>
      <c r="R2531" s="87" t="s">
        <v>3680</v>
      </c>
    </row>
    <row r="2532" spans="1:18">
      <c r="A2532" s="87" t="s">
        <v>10826</v>
      </c>
      <c r="B2532" s="87" t="s">
        <v>10822</v>
      </c>
      <c r="C2532" s="87" t="s">
        <v>10823</v>
      </c>
      <c r="D2532" s="150">
        <v>11598</v>
      </c>
      <c r="E2532" s="150">
        <v>-10554.87</v>
      </c>
      <c r="F2532" s="150">
        <v>1043.1300000000001</v>
      </c>
      <c r="G2532" s="150">
        <v>-24.26</v>
      </c>
      <c r="H2532" s="151">
        <v>40940</v>
      </c>
      <c r="I2532" s="87">
        <v>0</v>
      </c>
      <c r="J2532" s="87" t="s">
        <v>580</v>
      </c>
      <c r="K2532" s="87" t="s">
        <v>3672</v>
      </c>
      <c r="L2532" s="87" t="s">
        <v>4162</v>
      </c>
      <c r="M2532" s="56" t="s">
        <v>3711</v>
      </c>
      <c r="N2532" s="87" t="s">
        <v>36</v>
      </c>
      <c r="O2532" s="56" t="s">
        <v>10824</v>
      </c>
      <c r="P2532" s="87">
        <v>2011</v>
      </c>
      <c r="Q2532" s="87" t="s">
        <v>7887</v>
      </c>
      <c r="R2532" s="87" t="s">
        <v>3680</v>
      </c>
    </row>
    <row r="2533" spans="1:18">
      <c r="A2533" s="87" t="s">
        <v>10827</v>
      </c>
      <c r="B2533" s="87" t="s">
        <v>10822</v>
      </c>
      <c r="C2533" s="87" t="s">
        <v>10823</v>
      </c>
      <c r="D2533" s="150">
        <v>11598</v>
      </c>
      <c r="E2533" s="150">
        <v>-10554.87</v>
      </c>
      <c r="F2533" s="150">
        <v>1043.1300000000001</v>
      </c>
      <c r="G2533" s="150">
        <v>-24.26</v>
      </c>
      <c r="H2533" s="151">
        <v>40940</v>
      </c>
      <c r="I2533" s="87">
        <v>0</v>
      </c>
      <c r="J2533" s="87" t="s">
        <v>580</v>
      </c>
      <c r="K2533" s="87" t="s">
        <v>3672</v>
      </c>
      <c r="L2533" s="87" t="s">
        <v>4162</v>
      </c>
      <c r="M2533" s="56" t="s">
        <v>3711</v>
      </c>
      <c r="N2533" s="87" t="s">
        <v>36</v>
      </c>
      <c r="O2533" s="56" t="s">
        <v>10824</v>
      </c>
      <c r="P2533" s="87">
        <v>2011</v>
      </c>
      <c r="Q2533" s="87" t="s">
        <v>7887</v>
      </c>
      <c r="R2533" s="87" t="s">
        <v>3680</v>
      </c>
    </row>
    <row r="2534" spans="1:18">
      <c r="A2534" s="87" t="s">
        <v>10828</v>
      </c>
      <c r="B2534" s="87" t="s">
        <v>10822</v>
      </c>
      <c r="C2534" s="87" t="s">
        <v>10823</v>
      </c>
      <c r="D2534" s="150">
        <v>11598</v>
      </c>
      <c r="E2534" s="150">
        <v>-10554.87</v>
      </c>
      <c r="F2534" s="150">
        <v>1043.1300000000001</v>
      </c>
      <c r="G2534" s="150">
        <v>-24.26</v>
      </c>
      <c r="H2534" s="151">
        <v>40940</v>
      </c>
      <c r="I2534" s="87">
        <v>0</v>
      </c>
      <c r="J2534" s="87" t="s">
        <v>580</v>
      </c>
      <c r="K2534" s="87" t="s">
        <v>3672</v>
      </c>
      <c r="L2534" s="87" t="s">
        <v>4162</v>
      </c>
      <c r="M2534" s="56" t="s">
        <v>3711</v>
      </c>
      <c r="N2534" s="87" t="s">
        <v>36</v>
      </c>
      <c r="O2534" s="56" t="s">
        <v>10824</v>
      </c>
      <c r="P2534" s="87">
        <v>2011</v>
      </c>
      <c r="Q2534" s="87" t="s">
        <v>7887</v>
      </c>
      <c r="R2534" s="87" t="s">
        <v>3680</v>
      </c>
    </row>
    <row r="2535" spans="1:18">
      <c r="A2535" s="87" t="s">
        <v>10829</v>
      </c>
      <c r="B2535" s="87" t="s">
        <v>10822</v>
      </c>
      <c r="C2535" s="87" t="s">
        <v>10823</v>
      </c>
      <c r="D2535" s="150">
        <v>11598</v>
      </c>
      <c r="E2535" s="150">
        <v>-10554.87</v>
      </c>
      <c r="F2535" s="150">
        <v>1043.1300000000001</v>
      </c>
      <c r="G2535" s="150">
        <v>-24.26</v>
      </c>
      <c r="H2535" s="151">
        <v>40940</v>
      </c>
      <c r="I2535" s="87">
        <v>0</v>
      </c>
      <c r="J2535" s="87" t="s">
        <v>580</v>
      </c>
      <c r="K2535" s="87" t="s">
        <v>3672</v>
      </c>
      <c r="L2535" s="87" t="s">
        <v>4162</v>
      </c>
      <c r="M2535" s="56" t="s">
        <v>3711</v>
      </c>
      <c r="N2535" s="87" t="s">
        <v>36</v>
      </c>
      <c r="O2535" s="56" t="s">
        <v>10824</v>
      </c>
      <c r="P2535" s="87">
        <v>2011</v>
      </c>
      <c r="Q2535" s="87" t="s">
        <v>7887</v>
      </c>
      <c r="R2535" s="87" t="s">
        <v>3680</v>
      </c>
    </row>
    <row r="2536" spans="1:18">
      <c r="A2536" s="87" t="s">
        <v>10830</v>
      </c>
      <c r="B2536" s="87" t="s">
        <v>10822</v>
      </c>
      <c r="C2536" s="87" t="s">
        <v>10823</v>
      </c>
      <c r="D2536" s="150">
        <v>11598</v>
      </c>
      <c r="E2536" s="150">
        <v>-10554.87</v>
      </c>
      <c r="F2536" s="150">
        <v>1043.1300000000001</v>
      </c>
      <c r="G2536" s="150">
        <v>-24.26</v>
      </c>
      <c r="H2536" s="151">
        <v>40940</v>
      </c>
      <c r="I2536" s="87">
        <v>0</v>
      </c>
      <c r="J2536" s="87" t="s">
        <v>580</v>
      </c>
      <c r="K2536" s="87" t="s">
        <v>3672</v>
      </c>
      <c r="L2536" s="87" t="s">
        <v>4162</v>
      </c>
      <c r="M2536" s="56" t="s">
        <v>3711</v>
      </c>
      <c r="N2536" s="87" t="s">
        <v>36</v>
      </c>
      <c r="O2536" s="56" t="s">
        <v>10824</v>
      </c>
      <c r="P2536" s="87">
        <v>2011</v>
      </c>
      <c r="Q2536" s="87" t="s">
        <v>7887</v>
      </c>
      <c r="R2536" s="87" t="s">
        <v>3680</v>
      </c>
    </row>
    <row r="2537" spans="1:18">
      <c r="A2537" s="87" t="s">
        <v>10831</v>
      </c>
      <c r="B2537" s="87" t="s">
        <v>10822</v>
      </c>
      <c r="C2537" s="87" t="s">
        <v>10823</v>
      </c>
      <c r="D2537" s="150">
        <v>11598</v>
      </c>
      <c r="E2537" s="150">
        <v>-10554.87</v>
      </c>
      <c r="F2537" s="150">
        <v>1043.1300000000001</v>
      </c>
      <c r="G2537" s="150">
        <v>-24.26</v>
      </c>
      <c r="H2537" s="151">
        <v>40940</v>
      </c>
      <c r="I2537" s="87">
        <v>0</v>
      </c>
      <c r="J2537" s="87" t="s">
        <v>580</v>
      </c>
      <c r="K2537" s="87" t="s">
        <v>3672</v>
      </c>
      <c r="L2537" s="87" t="s">
        <v>4162</v>
      </c>
      <c r="M2537" s="56" t="s">
        <v>3711</v>
      </c>
      <c r="N2537" s="87" t="s">
        <v>36</v>
      </c>
      <c r="O2537" s="56" t="s">
        <v>10824</v>
      </c>
      <c r="P2537" s="87">
        <v>2011</v>
      </c>
      <c r="Q2537" s="87" t="s">
        <v>7887</v>
      </c>
      <c r="R2537" s="87" t="s">
        <v>3680</v>
      </c>
    </row>
    <row r="2538" spans="1:18">
      <c r="A2538" s="87" t="s">
        <v>10832</v>
      </c>
      <c r="B2538" s="87" t="s">
        <v>10822</v>
      </c>
      <c r="C2538" s="87" t="s">
        <v>10823</v>
      </c>
      <c r="D2538" s="150">
        <v>11598</v>
      </c>
      <c r="E2538" s="150">
        <v>-10554.87</v>
      </c>
      <c r="F2538" s="150">
        <v>1043.1300000000001</v>
      </c>
      <c r="G2538" s="150">
        <v>-24.26</v>
      </c>
      <c r="H2538" s="151">
        <v>40940</v>
      </c>
      <c r="I2538" s="87">
        <v>0</v>
      </c>
      <c r="J2538" s="87" t="s">
        <v>580</v>
      </c>
      <c r="K2538" s="87" t="s">
        <v>3672</v>
      </c>
      <c r="L2538" s="87" t="s">
        <v>4162</v>
      </c>
      <c r="M2538" s="56" t="s">
        <v>3711</v>
      </c>
      <c r="N2538" s="87" t="s">
        <v>36</v>
      </c>
      <c r="O2538" s="56" t="s">
        <v>10824</v>
      </c>
      <c r="P2538" s="87">
        <v>2011</v>
      </c>
      <c r="Q2538" s="87" t="s">
        <v>7887</v>
      </c>
      <c r="R2538" s="87" t="s">
        <v>3680</v>
      </c>
    </row>
    <row r="2539" spans="1:18">
      <c r="A2539" s="87" t="s">
        <v>10833</v>
      </c>
      <c r="B2539" s="87" t="s">
        <v>10822</v>
      </c>
      <c r="C2539" s="87" t="s">
        <v>10823</v>
      </c>
      <c r="D2539" s="150">
        <v>11598</v>
      </c>
      <c r="E2539" s="150">
        <v>-10554.87</v>
      </c>
      <c r="F2539" s="150">
        <v>1043.1300000000001</v>
      </c>
      <c r="G2539" s="150">
        <v>-24.26</v>
      </c>
      <c r="H2539" s="151">
        <v>40940</v>
      </c>
      <c r="I2539" s="87">
        <v>0</v>
      </c>
      <c r="J2539" s="87" t="s">
        <v>580</v>
      </c>
      <c r="K2539" s="87" t="s">
        <v>3672</v>
      </c>
      <c r="L2539" s="87" t="s">
        <v>4162</v>
      </c>
      <c r="M2539" s="56" t="s">
        <v>3711</v>
      </c>
      <c r="N2539" s="87" t="s">
        <v>36</v>
      </c>
      <c r="O2539" s="56" t="s">
        <v>10824</v>
      </c>
      <c r="P2539" s="87">
        <v>2011</v>
      </c>
      <c r="Q2539" s="87" t="s">
        <v>7887</v>
      </c>
      <c r="R2539" s="87" t="s">
        <v>3680</v>
      </c>
    </row>
    <row r="2540" spans="1:18">
      <c r="A2540" s="87" t="s">
        <v>10834</v>
      </c>
      <c r="B2540" s="87" t="s">
        <v>10822</v>
      </c>
      <c r="C2540" s="87" t="s">
        <v>10823</v>
      </c>
      <c r="D2540" s="150">
        <v>11598</v>
      </c>
      <c r="E2540" s="150">
        <v>-10554.87</v>
      </c>
      <c r="F2540" s="150">
        <v>1043.1300000000001</v>
      </c>
      <c r="G2540" s="150">
        <v>-24.26</v>
      </c>
      <c r="H2540" s="151">
        <v>40940</v>
      </c>
      <c r="I2540" s="87">
        <v>0</v>
      </c>
      <c r="J2540" s="87" t="s">
        <v>580</v>
      </c>
      <c r="K2540" s="87" t="s">
        <v>3672</v>
      </c>
      <c r="L2540" s="87" t="s">
        <v>4162</v>
      </c>
      <c r="M2540" s="56" t="s">
        <v>3711</v>
      </c>
      <c r="N2540" s="87" t="s">
        <v>36</v>
      </c>
      <c r="O2540" s="56" t="s">
        <v>10824</v>
      </c>
      <c r="P2540" s="87">
        <v>2011</v>
      </c>
      <c r="Q2540" s="87" t="s">
        <v>7887</v>
      </c>
      <c r="R2540" s="87" t="s">
        <v>3680</v>
      </c>
    </row>
    <row r="2541" spans="1:18">
      <c r="A2541" s="87" t="s">
        <v>10835</v>
      </c>
      <c r="B2541" s="87" t="s">
        <v>10822</v>
      </c>
      <c r="C2541" s="87" t="s">
        <v>10823</v>
      </c>
      <c r="D2541" s="150">
        <v>11598</v>
      </c>
      <c r="E2541" s="150">
        <v>-10554.87</v>
      </c>
      <c r="F2541" s="150">
        <v>1043.1300000000001</v>
      </c>
      <c r="G2541" s="150">
        <v>-24.26</v>
      </c>
      <c r="H2541" s="151">
        <v>40940</v>
      </c>
      <c r="I2541" s="87">
        <v>0</v>
      </c>
      <c r="J2541" s="87" t="s">
        <v>580</v>
      </c>
      <c r="K2541" s="87" t="s">
        <v>3672</v>
      </c>
      <c r="L2541" s="87" t="s">
        <v>4162</v>
      </c>
      <c r="M2541" s="56" t="s">
        <v>3711</v>
      </c>
      <c r="N2541" s="87" t="s">
        <v>36</v>
      </c>
      <c r="O2541" s="56" t="s">
        <v>10824</v>
      </c>
      <c r="P2541" s="87">
        <v>2011</v>
      </c>
      <c r="Q2541" s="87" t="s">
        <v>7887</v>
      </c>
      <c r="R2541" s="87" t="s">
        <v>3680</v>
      </c>
    </row>
    <row r="2542" spans="1:18">
      <c r="A2542" s="87" t="s">
        <v>10836</v>
      </c>
      <c r="B2542" s="87" t="s">
        <v>10822</v>
      </c>
      <c r="C2542" s="87" t="s">
        <v>10823</v>
      </c>
      <c r="D2542" s="150">
        <v>11598</v>
      </c>
      <c r="E2542" s="150">
        <v>-10554.87</v>
      </c>
      <c r="F2542" s="150">
        <v>1043.1300000000001</v>
      </c>
      <c r="G2542" s="150">
        <v>-24.26</v>
      </c>
      <c r="H2542" s="151">
        <v>40940</v>
      </c>
      <c r="I2542" s="87">
        <v>0</v>
      </c>
      <c r="J2542" s="87" t="s">
        <v>435</v>
      </c>
      <c r="K2542" s="87" t="s">
        <v>3672</v>
      </c>
      <c r="L2542" s="87" t="s">
        <v>3754</v>
      </c>
      <c r="M2542" s="56" t="s">
        <v>3711</v>
      </c>
      <c r="N2542" s="87" t="s">
        <v>100</v>
      </c>
      <c r="O2542" s="56" t="s">
        <v>10824</v>
      </c>
      <c r="P2542" s="87">
        <v>2011</v>
      </c>
      <c r="Q2542" s="87" t="s">
        <v>7887</v>
      </c>
      <c r="R2542" s="87" t="s">
        <v>3680</v>
      </c>
    </row>
    <row r="2543" spans="1:18">
      <c r="A2543" s="87" t="s">
        <v>10837</v>
      </c>
      <c r="B2543" s="87" t="s">
        <v>10822</v>
      </c>
      <c r="C2543" s="87" t="s">
        <v>10823</v>
      </c>
      <c r="D2543" s="150">
        <v>11598</v>
      </c>
      <c r="E2543" s="150">
        <v>-10554.87</v>
      </c>
      <c r="F2543" s="150">
        <v>1043.1300000000001</v>
      </c>
      <c r="G2543" s="150">
        <v>-24.26</v>
      </c>
      <c r="H2543" s="151">
        <v>40940</v>
      </c>
      <c r="I2543" s="87">
        <v>0</v>
      </c>
      <c r="J2543" s="87" t="s">
        <v>435</v>
      </c>
      <c r="K2543" s="87" t="s">
        <v>3672</v>
      </c>
      <c r="L2543" s="87" t="s">
        <v>3754</v>
      </c>
      <c r="M2543" s="56" t="s">
        <v>3711</v>
      </c>
      <c r="N2543" s="87" t="s">
        <v>100</v>
      </c>
      <c r="O2543" s="56" t="s">
        <v>10824</v>
      </c>
      <c r="P2543" s="87">
        <v>2011</v>
      </c>
      <c r="Q2543" s="87" t="s">
        <v>7887</v>
      </c>
      <c r="R2543" s="87" t="s">
        <v>3680</v>
      </c>
    </row>
    <row r="2544" spans="1:18">
      <c r="A2544" s="87" t="s">
        <v>11049</v>
      </c>
      <c r="B2544" s="87" t="s">
        <v>11050</v>
      </c>
      <c r="C2544" s="87" t="s">
        <v>8292</v>
      </c>
      <c r="D2544" s="150">
        <v>24895.439999999999</v>
      </c>
      <c r="E2544" s="150">
        <v>-22604.62</v>
      </c>
      <c r="F2544" s="150">
        <v>2290.8200000000002</v>
      </c>
      <c r="G2544" s="150">
        <v>-53.28</v>
      </c>
      <c r="H2544" s="151">
        <v>40940</v>
      </c>
      <c r="I2544" s="87">
        <v>0</v>
      </c>
      <c r="J2544" s="87" t="s">
        <v>580</v>
      </c>
      <c r="K2544" s="87" t="s">
        <v>3672</v>
      </c>
      <c r="L2544" s="87" t="s">
        <v>4162</v>
      </c>
      <c r="M2544" s="56" t="s">
        <v>3711</v>
      </c>
      <c r="N2544" s="87" t="s">
        <v>36</v>
      </c>
      <c r="O2544" s="56" t="s">
        <v>11051</v>
      </c>
      <c r="P2544" s="87">
        <v>2008</v>
      </c>
      <c r="Q2544" s="87" t="s">
        <v>11052</v>
      </c>
      <c r="R2544" s="87" t="s">
        <v>3680</v>
      </c>
    </row>
    <row r="2545" spans="1:18">
      <c r="A2545" s="87" t="s">
        <v>4953</v>
      </c>
      <c r="B2545" s="87" t="s">
        <v>4954</v>
      </c>
      <c r="C2545" s="87" t="s">
        <v>4955</v>
      </c>
      <c r="D2545" s="150">
        <v>2706.43</v>
      </c>
      <c r="E2545" s="150">
        <v>-2490.59</v>
      </c>
      <c r="F2545" s="150">
        <v>215.84</v>
      </c>
      <c r="G2545" s="150">
        <v>-5.14</v>
      </c>
      <c r="H2545" s="151">
        <v>40909</v>
      </c>
      <c r="I2545" s="87">
        <v>0</v>
      </c>
      <c r="J2545" s="87" t="s">
        <v>1532</v>
      </c>
      <c r="K2545" s="87" t="s">
        <v>3672</v>
      </c>
      <c r="L2545" s="87" t="s">
        <v>3905</v>
      </c>
      <c r="M2545" s="56" t="s">
        <v>4956</v>
      </c>
      <c r="N2545" s="87" t="s">
        <v>83</v>
      </c>
      <c r="O2545" s="56" t="s">
        <v>4957</v>
      </c>
      <c r="P2545" s="87">
        <v>2009</v>
      </c>
      <c r="Q2545" s="87" t="s">
        <v>4958</v>
      </c>
      <c r="R2545" s="87" t="s">
        <v>4959</v>
      </c>
    </row>
    <row r="2546" spans="1:18">
      <c r="A2546" s="87" t="s">
        <v>8184</v>
      </c>
      <c r="B2546" s="87" t="s">
        <v>8185</v>
      </c>
      <c r="C2546" s="87" t="s">
        <v>4983</v>
      </c>
      <c r="D2546" s="150">
        <v>2273.06</v>
      </c>
      <c r="E2546" s="150">
        <v>-2094.35</v>
      </c>
      <c r="F2546" s="150">
        <v>178.71</v>
      </c>
      <c r="G2546" s="150">
        <v>-4.25</v>
      </c>
      <c r="H2546" s="151">
        <v>40909</v>
      </c>
      <c r="I2546" s="87">
        <v>0</v>
      </c>
      <c r="J2546" s="87" t="s">
        <v>1405</v>
      </c>
      <c r="K2546" s="87" t="s">
        <v>3672</v>
      </c>
      <c r="L2546" s="87" t="s">
        <v>8186</v>
      </c>
      <c r="M2546" s="56" t="s">
        <v>4956</v>
      </c>
      <c r="N2546" s="87" t="s">
        <v>93</v>
      </c>
      <c r="O2546" s="56" t="s">
        <v>8187</v>
      </c>
      <c r="P2546" s="87">
        <v>2009</v>
      </c>
      <c r="Q2546" s="87" t="s">
        <v>4958</v>
      </c>
      <c r="R2546" s="87" t="s">
        <v>4959</v>
      </c>
    </row>
    <row r="2547" spans="1:18">
      <c r="A2547" s="87" t="s">
        <v>8188</v>
      </c>
      <c r="B2547" s="87" t="s">
        <v>8185</v>
      </c>
      <c r="C2547" s="87" t="s">
        <v>4983</v>
      </c>
      <c r="D2547" s="150">
        <v>2273.06</v>
      </c>
      <c r="E2547" s="150">
        <v>-2094.35</v>
      </c>
      <c r="F2547" s="150">
        <v>178.71</v>
      </c>
      <c r="G2547" s="150">
        <v>-4.25</v>
      </c>
      <c r="H2547" s="151">
        <v>40909</v>
      </c>
      <c r="I2547" s="87">
        <v>0</v>
      </c>
      <c r="J2547" s="87" t="s">
        <v>1405</v>
      </c>
      <c r="K2547" s="87" t="s">
        <v>3672</v>
      </c>
      <c r="L2547" s="87" t="s">
        <v>8186</v>
      </c>
      <c r="M2547" s="56" t="s">
        <v>4956</v>
      </c>
      <c r="N2547" s="87" t="s">
        <v>93</v>
      </c>
      <c r="O2547" s="56" t="s">
        <v>8187</v>
      </c>
      <c r="P2547" s="87">
        <v>2009</v>
      </c>
      <c r="Q2547" s="87" t="s">
        <v>8189</v>
      </c>
      <c r="R2547" s="87" t="s">
        <v>4959</v>
      </c>
    </row>
    <row r="2548" spans="1:18">
      <c r="A2548" s="87" t="s">
        <v>8190</v>
      </c>
      <c r="B2548" s="87" t="s">
        <v>8185</v>
      </c>
      <c r="C2548" s="87" t="s">
        <v>4983</v>
      </c>
      <c r="D2548" s="150">
        <v>2273.06</v>
      </c>
      <c r="E2548" s="150">
        <v>-2094.35</v>
      </c>
      <c r="F2548" s="150">
        <v>178.71</v>
      </c>
      <c r="G2548" s="150">
        <v>-4.25</v>
      </c>
      <c r="H2548" s="151">
        <v>40909</v>
      </c>
      <c r="I2548" s="87">
        <v>0</v>
      </c>
      <c r="J2548" s="87" t="s">
        <v>426</v>
      </c>
      <c r="K2548" s="87" t="s">
        <v>3672</v>
      </c>
      <c r="L2548" s="87" t="s">
        <v>8191</v>
      </c>
      <c r="M2548" s="56" t="s">
        <v>4956</v>
      </c>
      <c r="N2548" s="87" t="s">
        <v>103</v>
      </c>
      <c r="O2548" s="56" t="s">
        <v>8187</v>
      </c>
      <c r="P2548" s="87">
        <v>2009</v>
      </c>
      <c r="Q2548" s="87" t="s">
        <v>8192</v>
      </c>
      <c r="R2548" s="87" t="s">
        <v>4959</v>
      </c>
    </row>
    <row r="2549" spans="1:18">
      <c r="A2549" s="87" t="s">
        <v>11023</v>
      </c>
      <c r="B2549" s="87" t="s">
        <v>11024</v>
      </c>
      <c r="C2549" s="87" t="s">
        <v>11025</v>
      </c>
      <c r="D2549" s="150">
        <v>1776</v>
      </c>
      <c r="E2549" s="150">
        <v>-1636.35</v>
      </c>
      <c r="F2549" s="150">
        <v>139.65</v>
      </c>
      <c r="G2549" s="150">
        <v>-3.33</v>
      </c>
      <c r="H2549" s="151">
        <v>40909</v>
      </c>
      <c r="I2549" s="87">
        <v>0</v>
      </c>
      <c r="J2549" s="87" t="s">
        <v>6188</v>
      </c>
      <c r="K2549" s="87" t="s">
        <v>3672</v>
      </c>
      <c r="L2549" s="87" t="s">
        <v>6189</v>
      </c>
      <c r="M2549" s="56" t="s">
        <v>4691</v>
      </c>
      <c r="N2549" s="87" t="s">
        <v>6190</v>
      </c>
      <c r="O2549" s="56" t="s">
        <v>11026</v>
      </c>
      <c r="P2549" s="87">
        <v>2011</v>
      </c>
      <c r="Q2549" s="87" t="s">
        <v>11027</v>
      </c>
      <c r="R2549" s="87" t="s">
        <v>4359</v>
      </c>
    </row>
    <row r="2550" spans="1:18">
      <c r="A2550" s="87" t="s">
        <v>11043</v>
      </c>
      <c r="B2550" s="87" t="s">
        <v>11044</v>
      </c>
      <c r="C2550" s="87" t="s">
        <v>11045</v>
      </c>
      <c r="D2550" s="150">
        <v>7242</v>
      </c>
      <c r="E2550" s="150">
        <v>-6644.04</v>
      </c>
      <c r="F2550" s="150">
        <v>597.96</v>
      </c>
      <c r="G2550" s="150">
        <v>-14.24</v>
      </c>
      <c r="H2550" s="151">
        <v>40909</v>
      </c>
      <c r="I2550" s="87">
        <v>0</v>
      </c>
      <c r="J2550" s="87" t="s">
        <v>580</v>
      </c>
      <c r="K2550" s="87" t="s">
        <v>3672</v>
      </c>
      <c r="L2550" s="87" t="s">
        <v>4162</v>
      </c>
      <c r="M2550" s="56" t="s">
        <v>5671</v>
      </c>
      <c r="N2550" s="87" t="s">
        <v>36</v>
      </c>
      <c r="O2550" s="56" t="s">
        <v>8963</v>
      </c>
      <c r="P2550" s="87">
        <v>2009</v>
      </c>
      <c r="Q2550" s="87" t="s">
        <v>11046</v>
      </c>
      <c r="R2550" s="87" t="s">
        <v>4559</v>
      </c>
    </row>
    <row r="2551" spans="1:18">
      <c r="A2551" s="87" t="s">
        <v>8170</v>
      </c>
      <c r="B2551" s="87" t="s">
        <v>8171</v>
      </c>
      <c r="C2551" s="87" t="s">
        <v>8172</v>
      </c>
      <c r="D2551" s="150">
        <v>2174.88</v>
      </c>
      <c r="E2551" s="150">
        <v>-2032.41</v>
      </c>
      <c r="F2551" s="150">
        <v>142.47</v>
      </c>
      <c r="G2551" s="150">
        <v>-3.48</v>
      </c>
      <c r="H2551" s="151">
        <v>40878</v>
      </c>
      <c r="I2551" s="87">
        <v>0</v>
      </c>
      <c r="J2551" s="87" t="s">
        <v>1236</v>
      </c>
      <c r="K2551" s="87" t="s">
        <v>3672</v>
      </c>
      <c r="L2551" s="87" t="s">
        <v>8154</v>
      </c>
      <c r="M2551" s="56" t="s">
        <v>4752</v>
      </c>
      <c r="N2551" s="87" t="s">
        <v>58</v>
      </c>
      <c r="O2551" s="56" t="s">
        <v>8173</v>
      </c>
      <c r="P2551" s="87">
        <v>2011</v>
      </c>
      <c r="Q2551" s="87" t="s">
        <v>8174</v>
      </c>
      <c r="R2551" s="87" t="s">
        <v>3680</v>
      </c>
    </row>
    <row r="2552" spans="1:18">
      <c r="A2552" s="87" t="s">
        <v>8175</v>
      </c>
      <c r="B2552" s="87" t="s">
        <v>8171</v>
      </c>
      <c r="C2552" s="87" t="s">
        <v>8172</v>
      </c>
      <c r="D2552" s="150">
        <v>2174.88</v>
      </c>
      <c r="E2552" s="150">
        <v>-2032.41</v>
      </c>
      <c r="F2552" s="150">
        <v>142.47</v>
      </c>
      <c r="G2552" s="150">
        <v>-3.48</v>
      </c>
      <c r="H2552" s="151">
        <v>40878</v>
      </c>
      <c r="I2552" s="87">
        <v>0</v>
      </c>
      <c r="J2552" s="87" t="s">
        <v>1236</v>
      </c>
      <c r="K2552" s="87" t="s">
        <v>3672</v>
      </c>
      <c r="L2552" s="87" t="s">
        <v>8154</v>
      </c>
      <c r="M2552" s="56" t="s">
        <v>4752</v>
      </c>
      <c r="N2552" s="87" t="s">
        <v>58</v>
      </c>
      <c r="O2552" s="56" t="s">
        <v>8173</v>
      </c>
      <c r="P2552" s="87">
        <v>2011</v>
      </c>
      <c r="Q2552" s="87" t="s">
        <v>8174</v>
      </c>
      <c r="R2552" s="87" t="s">
        <v>3680</v>
      </c>
    </row>
    <row r="2553" spans="1:18">
      <c r="A2553" s="87" t="s">
        <v>1022</v>
      </c>
      <c r="B2553" s="87" t="s">
        <v>8176</v>
      </c>
      <c r="C2553" s="87" t="s">
        <v>4787</v>
      </c>
      <c r="D2553" s="150">
        <v>3000</v>
      </c>
      <c r="E2553" s="150">
        <v>-2780.72</v>
      </c>
      <c r="F2553" s="150">
        <v>219.28</v>
      </c>
      <c r="G2553" s="150">
        <v>-5.35</v>
      </c>
      <c r="H2553" s="151">
        <v>40878</v>
      </c>
      <c r="I2553" s="87">
        <v>0</v>
      </c>
      <c r="J2553" s="87" t="s">
        <v>484</v>
      </c>
      <c r="K2553" s="87" t="s">
        <v>3672</v>
      </c>
      <c r="L2553" s="87" t="s">
        <v>3810</v>
      </c>
      <c r="M2553" s="56" t="s">
        <v>4788</v>
      </c>
      <c r="N2553" s="87" t="s">
        <v>30</v>
      </c>
      <c r="O2553" s="56" t="s">
        <v>8177</v>
      </c>
      <c r="P2553" s="87">
        <v>2011</v>
      </c>
      <c r="Q2553" s="87"/>
      <c r="R2553" s="87" t="s">
        <v>3676</v>
      </c>
    </row>
    <row r="2554" spans="1:18">
      <c r="A2554" s="87" t="s">
        <v>8178</v>
      </c>
      <c r="B2554" s="87" t="s">
        <v>8176</v>
      </c>
      <c r="C2554" s="87" t="s">
        <v>4787</v>
      </c>
      <c r="D2554" s="150">
        <v>3000</v>
      </c>
      <c r="E2554" s="150">
        <v>-2780.72</v>
      </c>
      <c r="F2554" s="150">
        <v>219.28</v>
      </c>
      <c r="G2554" s="150">
        <v>-5.35</v>
      </c>
      <c r="H2554" s="151">
        <v>40878</v>
      </c>
      <c r="I2554" s="87">
        <v>0</v>
      </c>
      <c r="J2554" s="87" t="s">
        <v>1424</v>
      </c>
      <c r="K2554" s="87" t="s">
        <v>3672</v>
      </c>
      <c r="L2554" s="87" t="s">
        <v>3757</v>
      </c>
      <c r="M2554" s="56" t="s">
        <v>4788</v>
      </c>
      <c r="N2554" s="87" t="s">
        <v>176</v>
      </c>
      <c r="O2554" s="56" t="s">
        <v>8177</v>
      </c>
      <c r="P2554" s="87">
        <v>2011</v>
      </c>
      <c r="Q2554" s="87"/>
      <c r="R2554" s="87" t="s">
        <v>3676</v>
      </c>
    </row>
    <row r="2555" spans="1:18">
      <c r="A2555" s="87" t="s">
        <v>8179</v>
      </c>
      <c r="B2555" s="87" t="s">
        <v>8180</v>
      </c>
      <c r="C2555" s="87" t="s">
        <v>8181</v>
      </c>
      <c r="D2555" s="150">
        <v>2720</v>
      </c>
      <c r="E2555" s="150">
        <v>-2720</v>
      </c>
      <c r="F2555" s="150">
        <v>0</v>
      </c>
      <c r="G2555" s="150">
        <v>0</v>
      </c>
      <c r="H2555" s="151">
        <v>40878</v>
      </c>
      <c r="I2555" s="87">
        <v>0</v>
      </c>
      <c r="J2555" s="87" t="s">
        <v>1397</v>
      </c>
      <c r="K2555" s="87" t="s">
        <v>3672</v>
      </c>
      <c r="L2555" s="87" t="s">
        <v>3897</v>
      </c>
      <c r="M2555" s="56" t="s">
        <v>6905</v>
      </c>
      <c r="N2555" s="87" t="s">
        <v>84</v>
      </c>
      <c r="O2555" s="56" t="s">
        <v>8092</v>
      </c>
      <c r="P2555" s="87">
        <v>2011</v>
      </c>
      <c r="Q2555" s="87" t="s">
        <v>8182</v>
      </c>
      <c r="R2555" s="87" t="s">
        <v>3680</v>
      </c>
    </row>
    <row r="2556" spans="1:18">
      <c r="A2556" s="87" t="s">
        <v>8183</v>
      </c>
      <c r="B2556" s="87" t="s">
        <v>8180</v>
      </c>
      <c r="C2556" s="87" t="s">
        <v>8181</v>
      </c>
      <c r="D2556" s="150">
        <v>2720</v>
      </c>
      <c r="E2556" s="150">
        <v>-2720</v>
      </c>
      <c r="F2556" s="150">
        <v>0</v>
      </c>
      <c r="G2556" s="150">
        <v>0</v>
      </c>
      <c r="H2556" s="151">
        <v>40878</v>
      </c>
      <c r="I2556" s="87">
        <v>0</v>
      </c>
      <c r="J2556" s="87" t="s">
        <v>1397</v>
      </c>
      <c r="K2556" s="87" t="s">
        <v>3672</v>
      </c>
      <c r="L2556" s="87" t="s">
        <v>3897</v>
      </c>
      <c r="M2556" s="56" t="s">
        <v>6905</v>
      </c>
      <c r="N2556" s="87" t="s">
        <v>84</v>
      </c>
      <c r="O2556" s="56" t="s">
        <v>8092</v>
      </c>
      <c r="P2556" s="87">
        <v>2011</v>
      </c>
      <c r="Q2556" s="87"/>
      <c r="R2556" s="87" t="s">
        <v>3680</v>
      </c>
    </row>
    <row r="2557" spans="1:18">
      <c r="A2557" s="87" t="s">
        <v>11047</v>
      </c>
      <c r="B2557" s="87" t="s">
        <v>11048</v>
      </c>
      <c r="C2557" s="87" t="s">
        <v>5281</v>
      </c>
      <c r="D2557" s="150">
        <v>2024.4</v>
      </c>
      <c r="E2557" s="150">
        <v>-1896.27</v>
      </c>
      <c r="F2557" s="150">
        <v>128.13</v>
      </c>
      <c r="G2557" s="150">
        <v>-3.13</v>
      </c>
      <c r="H2557" s="151">
        <v>40878</v>
      </c>
      <c r="I2557" s="87">
        <v>0</v>
      </c>
      <c r="J2557" s="87" t="s">
        <v>580</v>
      </c>
      <c r="K2557" s="87" t="s">
        <v>3672</v>
      </c>
      <c r="L2557" s="87" t="s">
        <v>4162</v>
      </c>
      <c r="M2557" s="56" t="s">
        <v>3711</v>
      </c>
      <c r="N2557" s="87" t="s">
        <v>36</v>
      </c>
      <c r="O2557" s="56" t="s">
        <v>7886</v>
      </c>
      <c r="P2557" s="87">
        <v>2011</v>
      </c>
      <c r="Q2557" s="87"/>
      <c r="R2557" s="87" t="s">
        <v>4559</v>
      </c>
    </row>
    <row r="2558" spans="1:18">
      <c r="A2558" s="87" t="s">
        <v>2434</v>
      </c>
      <c r="B2558" s="87" t="s">
        <v>4918</v>
      </c>
      <c r="C2558" s="87" t="s">
        <v>4919</v>
      </c>
      <c r="D2558" s="150">
        <v>114384</v>
      </c>
      <c r="E2558" s="150">
        <v>-107396.79</v>
      </c>
      <c r="F2558" s="150">
        <v>6987.21</v>
      </c>
      <c r="G2558" s="150">
        <v>-179.16</v>
      </c>
      <c r="H2558" s="151">
        <v>40817</v>
      </c>
      <c r="I2558" s="87">
        <v>0</v>
      </c>
      <c r="J2558" s="87" t="s">
        <v>2091</v>
      </c>
      <c r="K2558" s="87" t="s">
        <v>3672</v>
      </c>
      <c r="L2558" s="87" t="s">
        <v>3703</v>
      </c>
      <c r="M2558" s="56" t="s">
        <v>4883</v>
      </c>
      <c r="N2558" s="87" t="s">
        <v>80</v>
      </c>
      <c r="O2558" s="56" t="s">
        <v>4920</v>
      </c>
      <c r="P2558" s="87">
        <v>0</v>
      </c>
      <c r="Q2558" s="87" t="s">
        <v>4921</v>
      </c>
      <c r="R2558" s="87" t="s">
        <v>4922</v>
      </c>
    </row>
    <row r="2559" spans="1:18">
      <c r="A2559" s="87" t="s">
        <v>4914</v>
      </c>
      <c r="B2559" s="87" t="s">
        <v>4915</v>
      </c>
      <c r="C2559" s="87" t="s">
        <v>4916</v>
      </c>
      <c r="D2559" s="150">
        <v>4260</v>
      </c>
      <c r="E2559" s="150">
        <v>-4056.13</v>
      </c>
      <c r="F2559" s="150">
        <v>203.87</v>
      </c>
      <c r="G2559" s="150">
        <v>-5.36</v>
      </c>
      <c r="H2559" s="151">
        <v>40787</v>
      </c>
      <c r="I2559" s="87">
        <v>0</v>
      </c>
      <c r="J2559" s="87" t="s">
        <v>772</v>
      </c>
      <c r="K2559" s="87" t="s">
        <v>3672</v>
      </c>
      <c r="L2559" s="87" t="s">
        <v>3820</v>
      </c>
      <c r="M2559" s="56" t="s">
        <v>4883</v>
      </c>
      <c r="N2559" s="87" t="s">
        <v>130</v>
      </c>
      <c r="O2559" s="56" t="s">
        <v>4917</v>
      </c>
      <c r="P2559" s="87">
        <v>2010</v>
      </c>
      <c r="Q2559" s="87"/>
      <c r="R2559" s="87" t="s">
        <v>4359</v>
      </c>
    </row>
    <row r="2560" spans="1:18">
      <c r="A2560" s="87" t="s">
        <v>8164</v>
      </c>
      <c r="B2560" s="87" t="s">
        <v>8165</v>
      </c>
      <c r="C2560" s="87" t="s">
        <v>8166</v>
      </c>
      <c r="D2560" s="150">
        <v>65982.759999999995</v>
      </c>
      <c r="E2560" s="150">
        <v>-62451.9</v>
      </c>
      <c r="F2560" s="150">
        <v>3530.86</v>
      </c>
      <c r="G2560" s="150">
        <v>-92.92</v>
      </c>
      <c r="H2560" s="151">
        <v>40787</v>
      </c>
      <c r="I2560" s="87">
        <v>0</v>
      </c>
      <c r="J2560" s="87" t="s">
        <v>698</v>
      </c>
      <c r="K2560" s="87" t="s">
        <v>3672</v>
      </c>
      <c r="L2560" s="87" t="s">
        <v>3761</v>
      </c>
      <c r="M2560" s="56" t="s">
        <v>5127</v>
      </c>
      <c r="N2560" s="87" t="s">
        <v>56</v>
      </c>
      <c r="O2560" s="56" t="s">
        <v>8167</v>
      </c>
      <c r="P2560" s="87">
        <v>2011</v>
      </c>
      <c r="Q2560" s="87" t="s">
        <v>8168</v>
      </c>
      <c r="R2560" s="87" t="s">
        <v>3676</v>
      </c>
    </row>
    <row r="2561" spans="1:18">
      <c r="A2561" s="87" t="s">
        <v>8169</v>
      </c>
      <c r="B2561" s="87" t="s">
        <v>8165</v>
      </c>
      <c r="C2561" s="87" t="s">
        <v>8166</v>
      </c>
      <c r="D2561" s="150">
        <v>65982.759999999995</v>
      </c>
      <c r="E2561" s="150">
        <v>-62451.9</v>
      </c>
      <c r="F2561" s="150">
        <v>3530.86</v>
      </c>
      <c r="G2561" s="150">
        <v>-92.92</v>
      </c>
      <c r="H2561" s="151">
        <v>40787</v>
      </c>
      <c r="I2561" s="87">
        <v>0</v>
      </c>
      <c r="J2561" s="87" t="s">
        <v>698</v>
      </c>
      <c r="K2561" s="87" t="s">
        <v>3672</v>
      </c>
      <c r="L2561" s="87" t="s">
        <v>3761</v>
      </c>
      <c r="M2561" s="56" t="s">
        <v>5127</v>
      </c>
      <c r="N2561" s="87" t="s">
        <v>56</v>
      </c>
      <c r="O2561" s="56" t="s">
        <v>8167</v>
      </c>
      <c r="P2561" s="87">
        <v>2011</v>
      </c>
      <c r="Q2561" s="87" t="s">
        <v>8168</v>
      </c>
      <c r="R2561" s="87" t="s">
        <v>3676</v>
      </c>
    </row>
    <row r="2562" spans="1:18">
      <c r="A2562" s="87" t="s">
        <v>4886</v>
      </c>
      <c r="B2562" s="87" t="s">
        <v>4887</v>
      </c>
      <c r="C2562" s="87" t="s">
        <v>4888</v>
      </c>
      <c r="D2562" s="150">
        <v>7360</v>
      </c>
      <c r="E2562" s="150">
        <v>-7040.99</v>
      </c>
      <c r="F2562" s="150">
        <v>319.01</v>
      </c>
      <c r="G2562" s="150">
        <v>-8.6199999999999992</v>
      </c>
      <c r="H2562" s="151">
        <v>40756</v>
      </c>
      <c r="I2562" s="87">
        <v>0</v>
      </c>
      <c r="J2562" s="87" t="s">
        <v>1391</v>
      </c>
      <c r="K2562" s="87" t="s">
        <v>3672</v>
      </c>
      <c r="L2562" s="87" t="s">
        <v>4249</v>
      </c>
      <c r="M2562" s="56" t="s">
        <v>4889</v>
      </c>
      <c r="N2562" s="87" t="s">
        <v>164</v>
      </c>
      <c r="O2562" s="56" t="s">
        <v>4890</v>
      </c>
      <c r="P2562" s="87">
        <v>2011</v>
      </c>
      <c r="Q2562" s="87" t="s">
        <v>4891</v>
      </c>
      <c r="R2562" s="87" t="s">
        <v>4359</v>
      </c>
    </row>
    <row r="2563" spans="1:18">
      <c r="A2563" s="87" t="s">
        <v>4892</v>
      </c>
      <c r="B2563" s="87" t="s">
        <v>4893</v>
      </c>
      <c r="C2563" s="87" t="s">
        <v>4894</v>
      </c>
      <c r="D2563" s="150">
        <v>104203.08</v>
      </c>
      <c r="E2563" s="150">
        <v>-96837.68</v>
      </c>
      <c r="F2563" s="150">
        <v>7365.4</v>
      </c>
      <c r="G2563" s="150">
        <v>-199.07</v>
      </c>
      <c r="H2563" s="151">
        <v>40756</v>
      </c>
      <c r="I2563" s="87">
        <v>0</v>
      </c>
      <c r="J2563" s="87" t="s">
        <v>1373</v>
      </c>
      <c r="K2563" s="87" t="s">
        <v>3672</v>
      </c>
      <c r="L2563" s="87" t="s">
        <v>3892</v>
      </c>
      <c r="M2563" s="56" t="s">
        <v>4752</v>
      </c>
      <c r="N2563" s="87" t="s">
        <v>156</v>
      </c>
      <c r="O2563" s="56" t="s">
        <v>4895</v>
      </c>
      <c r="P2563" s="87">
        <v>2009</v>
      </c>
      <c r="Q2563" s="87" t="s">
        <v>4896</v>
      </c>
      <c r="R2563" s="87" t="s">
        <v>3780</v>
      </c>
    </row>
    <row r="2564" spans="1:18">
      <c r="A2564" s="87" t="s">
        <v>8157</v>
      </c>
      <c r="B2564" s="87" t="s">
        <v>8158</v>
      </c>
      <c r="C2564" s="87" t="s">
        <v>8159</v>
      </c>
      <c r="D2564" s="150">
        <v>66355.92</v>
      </c>
      <c r="E2564" s="150">
        <v>-63279.56</v>
      </c>
      <c r="F2564" s="150">
        <v>3076.36</v>
      </c>
      <c r="G2564" s="150">
        <v>-83.15</v>
      </c>
      <c r="H2564" s="151">
        <v>40756</v>
      </c>
      <c r="I2564" s="87">
        <v>0</v>
      </c>
      <c r="J2564" s="87" t="s">
        <v>580</v>
      </c>
      <c r="K2564" s="87" t="s">
        <v>3672</v>
      </c>
      <c r="L2564" s="87" t="s">
        <v>4162</v>
      </c>
      <c r="M2564" s="56" t="s">
        <v>3729</v>
      </c>
      <c r="N2564" s="87" t="s">
        <v>36</v>
      </c>
      <c r="O2564" s="56" t="s">
        <v>8160</v>
      </c>
      <c r="P2564" s="87">
        <v>2011</v>
      </c>
      <c r="Q2564" s="87" t="s">
        <v>8155</v>
      </c>
      <c r="R2564" s="87" t="s">
        <v>3680</v>
      </c>
    </row>
    <row r="2565" spans="1:18">
      <c r="A2565" s="87" t="s">
        <v>8161</v>
      </c>
      <c r="B2565" s="87" t="s">
        <v>8158</v>
      </c>
      <c r="C2565" s="87" t="s">
        <v>8159</v>
      </c>
      <c r="D2565" s="150">
        <v>69829.37</v>
      </c>
      <c r="E2565" s="150">
        <v>-65514.55</v>
      </c>
      <c r="F2565" s="150">
        <v>4314.82</v>
      </c>
      <c r="G2565" s="150">
        <v>-116.62</v>
      </c>
      <c r="H2565" s="151">
        <v>40756</v>
      </c>
      <c r="I2565" s="87">
        <v>0</v>
      </c>
      <c r="J2565" s="87" t="s">
        <v>580</v>
      </c>
      <c r="K2565" s="87" t="s">
        <v>3672</v>
      </c>
      <c r="L2565" s="87" t="s">
        <v>4162</v>
      </c>
      <c r="M2565" s="56" t="s">
        <v>3729</v>
      </c>
      <c r="N2565" s="87" t="s">
        <v>36</v>
      </c>
      <c r="O2565" s="56" t="s">
        <v>8160</v>
      </c>
      <c r="P2565" s="87">
        <v>2011</v>
      </c>
      <c r="Q2565" s="87" t="s">
        <v>8155</v>
      </c>
      <c r="R2565" s="87" t="s">
        <v>3680</v>
      </c>
    </row>
    <row r="2566" spans="1:18">
      <c r="A2566" s="87" t="s">
        <v>8162</v>
      </c>
      <c r="B2566" s="87" t="s">
        <v>8158</v>
      </c>
      <c r="C2566" s="87" t="s">
        <v>8159</v>
      </c>
      <c r="D2566" s="150">
        <v>69829.37</v>
      </c>
      <c r="E2566" s="150">
        <v>-65514.55</v>
      </c>
      <c r="F2566" s="150">
        <v>4314.82</v>
      </c>
      <c r="G2566" s="150">
        <v>-116.62</v>
      </c>
      <c r="H2566" s="151">
        <v>40756</v>
      </c>
      <c r="I2566" s="87">
        <v>0</v>
      </c>
      <c r="J2566" s="87" t="s">
        <v>580</v>
      </c>
      <c r="K2566" s="87" t="s">
        <v>3672</v>
      </c>
      <c r="L2566" s="87" t="s">
        <v>4162</v>
      </c>
      <c r="M2566" s="56" t="s">
        <v>3729</v>
      </c>
      <c r="N2566" s="87" t="s">
        <v>36</v>
      </c>
      <c r="O2566" s="56" t="s">
        <v>8160</v>
      </c>
      <c r="P2566" s="87">
        <v>2011</v>
      </c>
      <c r="Q2566" s="87" t="s">
        <v>8163</v>
      </c>
      <c r="R2566" s="87" t="s">
        <v>3680</v>
      </c>
    </row>
    <row r="2567" spans="1:18">
      <c r="A2567" s="87" t="s">
        <v>11033</v>
      </c>
      <c r="B2567" s="87" t="s">
        <v>11034</v>
      </c>
      <c r="C2567" s="87" t="s">
        <v>11035</v>
      </c>
      <c r="D2567" s="150">
        <v>39492</v>
      </c>
      <c r="E2567" s="150">
        <v>-37669.199999999997</v>
      </c>
      <c r="F2567" s="150">
        <v>1822.8</v>
      </c>
      <c r="G2567" s="150">
        <v>-49.27</v>
      </c>
      <c r="H2567" s="151">
        <v>40756</v>
      </c>
      <c r="I2567" s="87">
        <v>0</v>
      </c>
      <c r="J2567" s="87" t="s">
        <v>493</v>
      </c>
      <c r="K2567" s="87" t="s">
        <v>3672</v>
      </c>
      <c r="L2567" s="87" t="s">
        <v>5337</v>
      </c>
      <c r="M2567" s="56" t="s">
        <v>8934</v>
      </c>
      <c r="N2567" s="87" t="s">
        <v>55</v>
      </c>
      <c r="O2567" s="56" t="s">
        <v>11036</v>
      </c>
      <c r="P2567" s="87">
        <v>2011</v>
      </c>
      <c r="Q2567" s="87" t="s">
        <v>11037</v>
      </c>
      <c r="R2567" s="87" t="s">
        <v>3676</v>
      </c>
    </row>
    <row r="2568" spans="1:18">
      <c r="A2568" s="87" t="s">
        <v>11038</v>
      </c>
      <c r="B2568" s="87" t="s">
        <v>11039</v>
      </c>
      <c r="C2568" s="87" t="s">
        <v>11040</v>
      </c>
      <c r="D2568" s="150">
        <v>71241.2</v>
      </c>
      <c r="E2568" s="150">
        <v>-67941.850000000006</v>
      </c>
      <c r="F2568" s="150">
        <v>3299.35</v>
      </c>
      <c r="G2568" s="150">
        <v>-89.17</v>
      </c>
      <c r="H2568" s="151">
        <v>40756</v>
      </c>
      <c r="I2568" s="87">
        <v>0</v>
      </c>
      <c r="J2568" s="87" t="s">
        <v>1253</v>
      </c>
      <c r="K2568" s="87" t="s">
        <v>3672</v>
      </c>
      <c r="L2568" s="87" t="s">
        <v>3750</v>
      </c>
      <c r="M2568" s="56" t="s">
        <v>5671</v>
      </c>
      <c r="N2568" s="87" t="s">
        <v>177</v>
      </c>
      <c r="O2568" s="56" t="s">
        <v>11041</v>
      </c>
      <c r="P2568" s="87">
        <v>2011</v>
      </c>
      <c r="Q2568" s="87" t="s">
        <v>11042</v>
      </c>
      <c r="R2568" s="87" t="s">
        <v>4851</v>
      </c>
    </row>
    <row r="2569" spans="1:18">
      <c r="A2569" s="87" t="s">
        <v>1278</v>
      </c>
      <c r="B2569" s="87" t="s">
        <v>4903</v>
      </c>
      <c r="C2569" s="87" t="s">
        <v>4904</v>
      </c>
      <c r="D2569" s="150">
        <v>66355.92</v>
      </c>
      <c r="E2569" s="150">
        <v>-63748.26</v>
      </c>
      <c r="F2569" s="150">
        <v>2607.66</v>
      </c>
      <c r="G2569" s="150">
        <v>-72.430000000000007</v>
      </c>
      <c r="H2569" s="151">
        <v>40725</v>
      </c>
      <c r="I2569" s="87">
        <v>0</v>
      </c>
      <c r="J2569" s="87" t="s">
        <v>604</v>
      </c>
      <c r="K2569" s="87" t="s">
        <v>3672</v>
      </c>
      <c r="L2569" s="87" t="s">
        <v>3954</v>
      </c>
      <c r="M2569" s="56" t="s">
        <v>3729</v>
      </c>
      <c r="N2569" s="87" t="s">
        <v>68</v>
      </c>
      <c r="O2569" s="56" t="s">
        <v>4905</v>
      </c>
      <c r="P2569" s="87">
        <v>2009</v>
      </c>
      <c r="Q2569" s="87" t="s">
        <v>4906</v>
      </c>
      <c r="R2569" s="87" t="s">
        <v>3676</v>
      </c>
    </row>
    <row r="2570" spans="1:18">
      <c r="A2570" s="87" t="s">
        <v>4907</v>
      </c>
      <c r="B2570" s="87" t="s">
        <v>4903</v>
      </c>
      <c r="C2570" s="87" t="s">
        <v>4904</v>
      </c>
      <c r="D2570" s="150">
        <v>66355.92</v>
      </c>
      <c r="E2570" s="150">
        <v>-63748.26</v>
      </c>
      <c r="F2570" s="150">
        <v>2607.66</v>
      </c>
      <c r="G2570" s="150">
        <v>-72.430000000000007</v>
      </c>
      <c r="H2570" s="151">
        <v>40725</v>
      </c>
      <c r="I2570" s="87">
        <v>0</v>
      </c>
      <c r="J2570" s="87" t="s">
        <v>604</v>
      </c>
      <c r="K2570" s="87" t="s">
        <v>3672</v>
      </c>
      <c r="L2570" s="87" t="s">
        <v>3954</v>
      </c>
      <c r="M2570" s="56" t="s">
        <v>3729</v>
      </c>
      <c r="N2570" s="87" t="s">
        <v>68</v>
      </c>
      <c r="O2570" s="56" t="s">
        <v>4905</v>
      </c>
      <c r="P2570" s="87">
        <v>2009</v>
      </c>
      <c r="Q2570" s="87" t="s">
        <v>4906</v>
      </c>
      <c r="R2570" s="87" t="s">
        <v>3676</v>
      </c>
    </row>
    <row r="2571" spans="1:18">
      <c r="A2571" s="87" t="s">
        <v>4908</v>
      </c>
      <c r="B2571" s="87" t="s">
        <v>4903</v>
      </c>
      <c r="C2571" s="87" t="s">
        <v>4904</v>
      </c>
      <c r="D2571" s="150">
        <v>66355.92</v>
      </c>
      <c r="E2571" s="150">
        <v>-63748.26</v>
      </c>
      <c r="F2571" s="150">
        <v>2607.66</v>
      </c>
      <c r="G2571" s="150">
        <v>-72.430000000000007</v>
      </c>
      <c r="H2571" s="151">
        <v>40725</v>
      </c>
      <c r="I2571" s="87">
        <v>0</v>
      </c>
      <c r="J2571" s="87" t="s">
        <v>604</v>
      </c>
      <c r="K2571" s="87" t="s">
        <v>3672</v>
      </c>
      <c r="L2571" s="87" t="s">
        <v>3954</v>
      </c>
      <c r="M2571" s="56" t="s">
        <v>3729</v>
      </c>
      <c r="N2571" s="87" t="s">
        <v>68</v>
      </c>
      <c r="O2571" s="56" t="s">
        <v>4905</v>
      </c>
      <c r="P2571" s="87">
        <v>2009</v>
      </c>
      <c r="Q2571" s="87" t="s">
        <v>4906</v>
      </c>
      <c r="R2571" s="87" t="s">
        <v>3676</v>
      </c>
    </row>
    <row r="2572" spans="1:18">
      <c r="A2572" s="87" t="s">
        <v>4909</v>
      </c>
      <c r="B2572" s="87" t="s">
        <v>4910</v>
      </c>
      <c r="C2572" s="87" t="s">
        <v>4911</v>
      </c>
      <c r="D2572" s="150">
        <v>6778.8</v>
      </c>
      <c r="E2572" s="150">
        <v>-6537.05</v>
      </c>
      <c r="F2572" s="150">
        <v>241.75</v>
      </c>
      <c r="G2572" s="150">
        <v>-6.72</v>
      </c>
      <c r="H2572" s="151">
        <v>40725</v>
      </c>
      <c r="I2572" s="87">
        <v>0</v>
      </c>
      <c r="J2572" s="87" t="s">
        <v>1087</v>
      </c>
      <c r="K2572" s="87" t="s">
        <v>3672</v>
      </c>
      <c r="L2572" s="87" t="s">
        <v>4115</v>
      </c>
      <c r="M2572" s="56" t="s">
        <v>4788</v>
      </c>
      <c r="N2572" s="87" t="s">
        <v>71</v>
      </c>
      <c r="O2572" s="56" t="s">
        <v>4912</v>
      </c>
      <c r="P2572" s="87">
        <v>2010</v>
      </c>
      <c r="Q2572" s="87" t="s">
        <v>4913</v>
      </c>
      <c r="R2572" s="87" t="s">
        <v>3676</v>
      </c>
    </row>
    <row r="2573" spans="1:18">
      <c r="A2573" s="87" t="s">
        <v>11028</v>
      </c>
      <c r="B2573" s="87" t="s">
        <v>11029</v>
      </c>
      <c r="C2573" s="87"/>
      <c r="D2573" s="150">
        <v>13260</v>
      </c>
      <c r="E2573" s="150">
        <v>-13260</v>
      </c>
      <c r="F2573" s="150">
        <v>0</v>
      </c>
      <c r="G2573" s="150">
        <v>0</v>
      </c>
      <c r="H2573" s="151">
        <v>40725</v>
      </c>
      <c r="I2573" s="87">
        <v>0</v>
      </c>
      <c r="J2573" s="87" t="s">
        <v>387</v>
      </c>
      <c r="K2573" s="87" t="s">
        <v>3672</v>
      </c>
      <c r="L2573" s="87" t="s">
        <v>3884</v>
      </c>
      <c r="M2573" s="56" t="s">
        <v>11030</v>
      </c>
      <c r="N2573" s="87" t="s">
        <v>61</v>
      </c>
      <c r="O2573" s="56" t="s">
        <v>11031</v>
      </c>
      <c r="P2573" s="87">
        <v>2010</v>
      </c>
      <c r="Q2573" s="87" t="s">
        <v>11032</v>
      </c>
      <c r="R2573" s="87" t="s">
        <v>3680</v>
      </c>
    </row>
    <row r="2574" spans="1:18">
      <c r="A2574" s="87" t="s">
        <v>4880</v>
      </c>
      <c r="B2574" s="87" t="s">
        <v>4881</v>
      </c>
      <c r="C2574" s="87" t="s">
        <v>4882</v>
      </c>
      <c r="D2574" s="150">
        <v>1788</v>
      </c>
      <c r="E2574" s="150">
        <v>-1734.75</v>
      </c>
      <c r="F2574" s="150">
        <v>53.25</v>
      </c>
      <c r="G2574" s="150">
        <v>-1.52</v>
      </c>
      <c r="H2574" s="151">
        <v>40695</v>
      </c>
      <c r="I2574" s="87">
        <v>0</v>
      </c>
      <c r="J2574" s="87" t="s">
        <v>1128</v>
      </c>
      <c r="K2574" s="87" t="s">
        <v>3672</v>
      </c>
      <c r="L2574" s="87" t="s">
        <v>4478</v>
      </c>
      <c r="M2574" s="56" t="s">
        <v>4883</v>
      </c>
      <c r="N2574" s="87" t="s">
        <v>75</v>
      </c>
      <c r="O2574" s="56" t="s">
        <v>4884</v>
      </c>
      <c r="P2574" s="87">
        <v>2011</v>
      </c>
      <c r="Q2574" s="87" t="s">
        <v>4885</v>
      </c>
      <c r="R2574" s="87" t="s">
        <v>3676</v>
      </c>
    </row>
    <row r="2575" spans="1:18">
      <c r="A2575" s="87" t="s">
        <v>4897</v>
      </c>
      <c r="B2575" s="87" t="s">
        <v>4898</v>
      </c>
      <c r="C2575" s="87" t="s">
        <v>4899</v>
      </c>
      <c r="D2575" s="150">
        <v>2382.86</v>
      </c>
      <c r="E2575" s="150">
        <v>-2382.86</v>
      </c>
      <c r="F2575" s="150">
        <v>0</v>
      </c>
      <c r="G2575" s="150">
        <v>0</v>
      </c>
      <c r="H2575" s="151">
        <v>40695</v>
      </c>
      <c r="I2575" s="87">
        <v>0</v>
      </c>
      <c r="J2575" s="87" t="s">
        <v>1632</v>
      </c>
      <c r="K2575" s="87" t="s">
        <v>3672</v>
      </c>
      <c r="L2575" s="87" t="s">
        <v>4158</v>
      </c>
      <c r="M2575" s="56" t="s">
        <v>4900</v>
      </c>
      <c r="N2575" s="87" t="s">
        <v>98</v>
      </c>
      <c r="O2575" s="56" t="s">
        <v>4901</v>
      </c>
      <c r="P2575" s="87">
        <v>2010</v>
      </c>
      <c r="Q2575" s="87" t="s">
        <v>4902</v>
      </c>
      <c r="R2575" s="87" t="s">
        <v>3680</v>
      </c>
    </row>
    <row r="2576" spans="1:18">
      <c r="A2576" s="87" t="s">
        <v>7936</v>
      </c>
      <c r="B2576" s="87" t="s">
        <v>7937</v>
      </c>
      <c r="C2576" s="87" t="s">
        <v>7938</v>
      </c>
      <c r="D2576" s="150">
        <v>31869.599999999999</v>
      </c>
      <c r="E2576" s="150">
        <v>-30842.18</v>
      </c>
      <c r="F2576" s="150">
        <v>1027.42</v>
      </c>
      <c r="G2576" s="150">
        <v>-29.36</v>
      </c>
      <c r="H2576" s="151">
        <v>40695</v>
      </c>
      <c r="I2576" s="87">
        <v>0</v>
      </c>
      <c r="J2576" s="87" t="s">
        <v>919</v>
      </c>
      <c r="K2576" s="87" t="s">
        <v>3672</v>
      </c>
      <c r="L2576" s="87" t="s">
        <v>3823</v>
      </c>
      <c r="M2576" s="56" t="s">
        <v>7939</v>
      </c>
      <c r="N2576" s="87" t="s">
        <v>54</v>
      </c>
      <c r="O2576" s="56" t="s">
        <v>7940</v>
      </c>
      <c r="P2576" s="87">
        <v>2011</v>
      </c>
      <c r="Q2576" s="87" t="s">
        <v>7941</v>
      </c>
      <c r="R2576" s="87" t="s">
        <v>3780</v>
      </c>
    </row>
    <row r="2577" spans="1:18">
      <c r="A2577" s="87" t="s">
        <v>2109</v>
      </c>
      <c r="B2577" s="87" t="s">
        <v>2110</v>
      </c>
      <c r="C2577" s="87" t="s">
        <v>8153</v>
      </c>
      <c r="D2577" s="150">
        <v>44994.96</v>
      </c>
      <c r="E2577" s="150">
        <v>-43862.59</v>
      </c>
      <c r="F2577" s="150">
        <v>1132.3699999999999</v>
      </c>
      <c r="G2577" s="150">
        <v>-33.299999999999997</v>
      </c>
      <c r="H2577" s="151">
        <v>40664</v>
      </c>
      <c r="I2577" s="87">
        <v>0</v>
      </c>
      <c r="J2577" s="87" t="s">
        <v>1236</v>
      </c>
      <c r="K2577" s="87" t="s">
        <v>3672</v>
      </c>
      <c r="L2577" s="87" t="s">
        <v>8154</v>
      </c>
      <c r="M2577" s="56" t="s">
        <v>4752</v>
      </c>
      <c r="N2577" s="87" t="s">
        <v>58</v>
      </c>
      <c r="O2577" s="56" t="s">
        <v>7794</v>
      </c>
      <c r="P2577" s="87">
        <v>2011</v>
      </c>
      <c r="Q2577" s="87" t="s">
        <v>8155</v>
      </c>
      <c r="R2577" s="87" t="s">
        <v>3780</v>
      </c>
    </row>
    <row r="2578" spans="1:18">
      <c r="A2578" s="87" t="s">
        <v>2208</v>
      </c>
      <c r="B2578" s="87" t="s">
        <v>2209</v>
      </c>
      <c r="C2578" s="87" t="s">
        <v>8156</v>
      </c>
      <c r="D2578" s="150">
        <v>41673.26</v>
      </c>
      <c r="E2578" s="150">
        <v>-40600.730000000003</v>
      </c>
      <c r="F2578" s="150">
        <v>1072.53</v>
      </c>
      <c r="G2578" s="150">
        <v>-31.54</v>
      </c>
      <c r="H2578" s="151">
        <v>40664</v>
      </c>
      <c r="I2578" s="87">
        <v>0</v>
      </c>
      <c r="J2578" s="87" t="s">
        <v>1236</v>
      </c>
      <c r="K2578" s="87" t="s">
        <v>3672</v>
      </c>
      <c r="L2578" s="87" t="s">
        <v>8154</v>
      </c>
      <c r="M2578" s="56" t="s">
        <v>4752</v>
      </c>
      <c r="N2578" s="87" t="s">
        <v>58</v>
      </c>
      <c r="O2578" s="56" t="s">
        <v>7794</v>
      </c>
      <c r="P2578" s="87">
        <v>2011</v>
      </c>
      <c r="Q2578" s="87" t="s">
        <v>8155</v>
      </c>
      <c r="R2578" s="87" t="s">
        <v>3780</v>
      </c>
    </row>
    <row r="2579" spans="1:18">
      <c r="A2579" s="87" t="s">
        <v>11015</v>
      </c>
      <c r="B2579" s="87" t="s">
        <v>11016</v>
      </c>
      <c r="C2579" s="87" t="s">
        <v>11017</v>
      </c>
      <c r="D2579" s="150">
        <v>8065.44</v>
      </c>
      <c r="E2579" s="150">
        <v>-7886.4</v>
      </c>
      <c r="F2579" s="150">
        <v>179.04</v>
      </c>
      <c r="G2579" s="150">
        <v>-5.27</v>
      </c>
      <c r="H2579" s="151">
        <v>40664</v>
      </c>
      <c r="I2579" s="87">
        <v>0</v>
      </c>
      <c r="J2579" s="87" t="s">
        <v>11018</v>
      </c>
      <c r="K2579" s="87" t="s">
        <v>3672</v>
      </c>
      <c r="L2579" s="87" t="s">
        <v>11019</v>
      </c>
      <c r="M2579" s="56" t="s">
        <v>4691</v>
      </c>
      <c r="N2579" s="87" t="s">
        <v>11020</v>
      </c>
      <c r="O2579" s="56" t="s">
        <v>11021</v>
      </c>
      <c r="P2579" s="87">
        <v>2011</v>
      </c>
      <c r="Q2579" s="87" t="s">
        <v>11022</v>
      </c>
      <c r="R2579" s="87" t="s">
        <v>6569</v>
      </c>
    </row>
    <row r="2580" spans="1:18">
      <c r="A2580" s="87" t="s">
        <v>11006</v>
      </c>
      <c r="B2580" s="87" t="s">
        <v>741</v>
      </c>
      <c r="C2580" s="87" t="s">
        <v>11007</v>
      </c>
      <c r="D2580" s="150">
        <v>2152.79</v>
      </c>
      <c r="E2580" s="150">
        <v>-2128.63</v>
      </c>
      <c r="F2580" s="150">
        <v>24.16</v>
      </c>
      <c r="G2580" s="150">
        <v>-0.75</v>
      </c>
      <c r="H2580" s="151">
        <v>40603</v>
      </c>
      <c r="I2580" s="87">
        <v>0</v>
      </c>
      <c r="J2580" s="87" t="s">
        <v>435</v>
      </c>
      <c r="K2580" s="87" t="s">
        <v>3672</v>
      </c>
      <c r="L2580" s="87" t="s">
        <v>3754</v>
      </c>
      <c r="M2580" s="56" t="s">
        <v>3711</v>
      </c>
      <c r="N2580" s="87" t="s">
        <v>100</v>
      </c>
      <c r="O2580" s="56" t="s">
        <v>189</v>
      </c>
      <c r="P2580" s="87">
        <v>2010</v>
      </c>
      <c r="Q2580" s="87" t="s">
        <v>11008</v>
      </c>
      <c r="R2580" s="87" t="s">
        <v>3680</v>
      </c>
    </row>
    <row r="2581" spans="1:18">
      <c r="A2581" s="87" t="s">
        <v>11009</v>
      </c>
      <c r="B2581" s="87" t="s">
        <v>11010</v>
      </c>
      <c r="C2581" s="87" t="s">
        <v>11011</v>
      </c>
      <c r="D2581" s="150">
        <v>3398.82</v>
      </c>
      <c r="E2581" s="150">
        <v>-3398.82</v>
      </c>
      <c r="F2581" s="150">
        <v>0</v>
      </c>
      <c r="G2581" s="150">
        <v>0</v>
      </c>
      <c r="H2581" s="151">
        <v>40575</v>
      </c>
      <c r="I2581" s="87">
        <v>0</v>
      </c>
      <c r="J2581" s="87" t="s">
        <v>679</v>
      </c>
      <c r="K2581" s="87" t="s">
        <v>3672</v>
      </c>
      <c r="L2581" s="87" t="s">
        <v>3673</v>
      </c>
      <c r="M2581" s="56" t="s">
        <v>11012</v>
      </c>
      <c r="N2581" s="87" t="s">
        <v>59</v>
      </c>
      <c r="O2581" s="56" t="s">
        <v>11013</v>
      </c>
      <c r="P2581" s="87">
        <v>2009</v>
      </c>
      <c r="Q2581" s="87" t="s">
        <v>11014</v>
      </c>
      <c r="R2581" s="87" t="s">
        <v>4373</v>
      </c>
    </row>
    <row r="2582" spans="1:18">
      <c r="A2582" s="87" t="s">
        <v>8126</v>
      </c>
      <c r="B2582" s="87" t="s">
        <v>8127</v>
      </c>
      <c r="C2582" s="87" t="s">
        <v>8128</v>
      </c>
      <c r="D2582" s="150">
        <v>129996.2</v>
      </c>
      <c r="E2582" s="150">
        <v>-129214.85</v>
      </c>
      <c r="F2582" s="150">
        <v>781.35</v>
      </c>
      <c r="G2582" s="150">
        <v>-26.04</v>
      </c>
      <c r="H2582" s="151">
        <v>40574</v>
      </c>
      <c r="I2582" s="87">
        <v>0</v>
      </c>
      <c r="J2582" s="87" t="s">
        <v>8129</v>
      </c>
      <c r="K2582" s="87" t="s">
        <v>3672</v>
      </c>
      <c r="L2582" s="87" t="s">
        <v>8130</v>
      </c>
      <c r="M2582" s="56" t="s">
        <v>5671</v>
      </c>
      <c r="N2582" s="87" t="s">
        <v>18</v>
      </c>
      <c r="O2582" s="56" t="s">
        <v>8131</v>
      </c>
      <c r="P2582" s="87">
        <v>2010</v>
      </c>
      <c r="Q2582" s="87" t="s">
        <v>8132</v>
      </c>
      <c r="R2582" s="87" t="s">
        <v>4851</v>
      </c>
    </row>
    <row r="2583" spans="1:18">
      <c r="A2583" s="87" t="s">
        <v>2845</v>
      </c>
      <c r="B2583" s="87" t="s">
        <v>8140</v>
      </c>
      <c r="C2583" s="87" t="s">
        <v>8141</v>
      </c>
      <c r="D2583" s="150">
        <v>7525.79</v>
      </c>
      <c r="E2583" s="150">
        <v>-7525.79</v>
      </c>
      <c r="F2583" s="150">
        <v>0</v>
      </c>
      <c r="G2583" s="150">
        <v>0</v>
      </c>
      <c r="H2583" s="151">
        <v>40574</v>
      </c>
      <c r="I2583" s="87">
        <v>0</v>
      </c>
      <c r="J2583" s="87" t="s">
        <v>7994</v>
      </c>
      <c r="K2583" s="87" t="s">
        <v>3672</v>
      </c>
      <c r="L2583" s="87" t="s">
        <v>7995</v>
      </c>
      <c r="M2583" s="56" t="s">
        <v>8142</v>
      </c>
      <c r="N2583" s="87" t="s">
        <v>47</v>
      </c>
      <c r="O2583" s="56" t="s">
        <v>8143</v>
      </c>
      <c r="P2583" s="87">
        <v>2010</v>
      </c>
      <c r="Q2583" s="87" t="s">
        <v>8144</v>
      </c>
      <c r="R2583" s="87" t="s">
        <v>3680</v>
      </c>
    </row>
    <row r="2584" spans="1:18">
      <c r="A2584" s="87" t="s">
        <v>4875</v>
      </c>
      <c r="B2584" s="87" t="s">
        <v>4876</v>
      </c>
      <c r="C2584" s="87" t="s">
        <v>4877</v>
      </c>
      <c r="D2584" s="150">
        <v>4891.45</v>
      </c>
      <c r="E2584" s="150">
        <v>-4891.45</v>
      </c>
      <c r="F2584" s="150">
        <v>0</v>
      </c>
      <c r="G2584" s="150">
        <v>0</v>
      </c>
      <c r="H2584" s="151">
        <v>40544</v>
      </c>
      <c r="I2584" s="87">
        <v>0</v>
      </c>
      <c r="J2584" s="87" t="s">
        <v>446</v>
      </c>
      <c r="K2584" s="87" t="s">
        <v>3672</v>
      </c>
      <c r="L2584" s="87" t="s">
        <v>4076</v>
      </c>
      <c r="M2584" s="56" t="s">
        <v>4728</v>
      </c>
      <c r="N2584" s="87" t="s">
        <v>50</v>
      </c>
      <c r="O2584" s="56" t="s">
        <v>4878</v>
      </c>
      <c r="P2584" s="87">
        <v>2010</v>
      </c>
      <c r="Q2584" s="87" t="s">
        <v>4879</v>
      </c>
      <c r="R2584" s="87" t="s">
        <v>4359</v>
      </c>
    </row>
    <row r="2585" spans="1:18">
      <c r="A2585" s="87" t="s">
        <v>7879</v>
      </c>
      <c r="B2585" s="87" t="s">
        <v>7880</v>
      </c>
      <c r="C2585" s="87" t="s">
        <v>7881</v>
      </c>
      <c r="D2585" s="150">
        <v>118502.29</v>
      </c>
      <c r="E2585" s="150">
        <v>-118502.29</v>
      </c>
      <c r="F2585" s="150">
        <v>0</v>
      </c>
      <c r="G2585" s="150">
        <v>0</v>
      </c>
      <c r="H2585" s="151">
        <v>40513</v>
      </c>
      <c r="I2585" s="87">
        <v>0</v>
      </c>
      <c r="J2585" s="87" t="s">
        <v>2091</v>
      </c>
      <c r="K2585" s="87" t="s">
        <v>3672</v>
      </c>
      <c r="L2585" s="87" t="s">
        <v>3703</v>
      </c>
      <c r="M2585" s="56" t="s">
        <v>3729</v>
      </c>
      <c r="N2585" s="87" t="s">
        <v>80</v>
      </c>
      <c r="O2585" s="56" t="s">
        <v>7882</v>
      </c>
      <c r="P2585" s="87">
        <v>2009</v>
      </c>
      <c r="Q2585" s="87" t="s">
        <v>7883</v>
      </c>
      <c r="R2585" s="87" t="s">
        <v>4851</v>
      </c>
    </row>
    <row r="2586" spans="1:18">
      <c r="A2586" s="87" t="s">
        <v>8122</v>
      </c>
      <c r="B2586" s="87" t="s">
        <v>8123</v>
      </c>
      <c r="C2586" s="87" t="s">
        <v>8124</v>
      </c>
      <c r="D2586" s="150">
        <v>263242.23</v>
      </c>
      <c r="E2586" s="150">
        <v>-263242.23</v>
      </c>
      <c r="F2586" s="150">
        <v>0</v>
      </c>
      <c r="G2586" s="150">
        <v>0</v>
      </c>
      <c r="H2586" s="151">
        <v>40483</v>
      </c>
      <c r="I2586" s="87">
        <v>0</v>
      </c>
      <c r="J2586" s="87" t="s">
        <v>315</v>
      </c>
      <c r="K2586" s="87" t="s">
        <v>3672</v>
      </c>
      <c r="L2586" s="87" t="s">
        <v>7984</v>
      </c>
      <c r="M2586" s="56" t="s">
        <v>3729</v>
      </c>
      <c r="N2586" s="87" t="s">
        <v>29</v>
      </c>
      <c r="O2586" s="56" t="s">
        <v>6332</v>
      </c>
      <c r="P2586" s="87">
        <v>2009</v>
      </c>
      <c r="Q2586" s="87" t="s">
        <v>7878</v>
      </c>
      <c r="R2586" s="87" t="s">
        <v>3680</v>
      </c>
    </row>
    <row r="2587" spans="1:18">
      <c r="A2587" s="87" t="s">
        <v>1565</v>
      </c>
      <c r="B2587" s="87" t="s">
        <v>1566</v>
      </c>
      <c r="C2587" s="87" t="s">
        <v>8125</v>
      </c>
      <c r="D2587" s="150">
        <v>123940.44</v>
      </c>
      <c r="E2587" s="150">
        <v>-117752.3</v>
      </c>
      <c r="F2587" s="150">
        <v>6188.14</v>
      </c>
      <c r="G2587" s="150">
        <v>-221</v>
      </c>
      <c r="H2587" s="151">
        <v>40483</v>
      </c>
      <c r="I2587" s="87">
        <v>0</v>
      </c>
      <c r="J2587" s="87" t="s">
        <v>315</v>
      </c>
      <c r="K2587" s="87" t="s">
        <v>3672</v>
      </c>
      <c r="L2587" s="87" t="s">
        <v>7984</v>
      </c>
      <c r="M2587" s="56" t="s">
        <v>3729</v>
      </c>
      <c r="N2587" s="87" t="s">
        <v>29</v>
      </c>
      <c r="O2587" s="56" t="s">
        <v>6706</v>
      </c>
      <c r="P2587" s="87">
        <v>2009</v>
      </c>
      <c r="Q2587" s="87">
        <v>2009001068</v>
      </c>
      <c r="R2587" s="87" t="s">
        <v>3680</v>
      </c>
    </row>
    <row r="2588" spans="1:18">
      <c r="A2588" s="87" t="s">
        <v>3106</v>
      </c>
      <c r="B2588" s="87" t="s">
        <v>8133</v>
      </c>
      <c r="C2588" s="87" t="s">
        <v>3105</v>
      </c>
      <c r="D2588" s="150">
        <v>106140.66</v>
      </c>
      <c r="E2588" s="150">
        <v>-106140.66</v>
      </c>
      <c r="F2588" s="150">
        <v>0</v>
      </c>
      <c r="G2588" s="150">
        <v>0</v>
      </c>
      <c r="H2588" s="151">
        <v>40483</v>
      </c>
      <c r="I2588" s="87">
        <v>0</v>
      </c>
      <c r="J2588" s="87" t="s">
        <v>315</v>
      </c>
      <c r="K2588" s="87" t="s">
        <v>3672</v>
      </c>
      <c r="L2588" s="87" t="s">
        <v>7984</v>
      </c>
      <c r="M2588" s="56" t="s">
        <v>3729</v>
      </c>
      <c r="N2588" s="87" t="s">
        <v>29</v>
      </c>
      <c r="O2588" s="56" t="s">
        <v>8134</v>
      </c>
      <c r="P2588" s="87">
        <v>2009</v>
      </c>
      <c r="Q2588" s="87" t="s">
        <v>7878</v>
      </c>
      <c r="R2588" s="87" t="s">
        <v>3680</v>
      </c>
    </row>
    <row r="2589" spans="1:18">
      <c r="A2589" s="87" t="s">
        <v>8135</v>
      </c>
      <c r="B2589" s="87" t="s">
        <v>8136</v>
      </c>
      <c r="C2589" s="87" t="s">
        <v>8137</v>
      </c>
      <c r="D2589" s="150">
        <v>4594.59</v>
      </c>
      <c r="E2589" s="150">
        <v>-4594.59</v>
      </c>
      <c r="F2589" s="150">
        <v>0</v>
      </c>
      <c r="G2589" s="150">
        <v>0</v>
      </c>
      <c r="H2589" s="151">
        <v>40483</v>
      </c>
      <c r="I2589" s="87">
        <v>0</v>
      </c>
      <c r="J2589" s="87" t="s">
        <v>315</v>
      </c>
      <c r="K2589" s="87" t="s">
        <v>3672</v>
      </c>
      <c r="L2589" s="87" t="s">
        <v>7984</v>
      </c>
      <c r="M2589" s="56" t="s">
        <v>4803</v>
      </c>
      <c r="N2589" s="87" t="s">
        <v>29</v>
      </c>
      <c r="O2589" s="56" t="s">
        <v>8138</v>
      </c>
      <c r="P2589" s="87">
        <v>2010</v>
      </c>
      <c r="Q2589" s="87" t="s">
        <v>8139</v>
      </c>
      <c r="R2589" s="87" t="s">
        <v>3680</v>
      </c>
    </row>
    <row r="2590" spans="1:18">
      <c r="A2590" s="87" t="s">
        <v>1400</v>
      </c>
      <c r="B2590" s="87" t="s">
        <v>1097</v>
      </c>
      <c r="C2590" s="87" t="s">
        <v>7923</v>
      </c>
      <c r="D2590" s="150">
        <v>58584.43</v>
      </c>
      <c r="E2590" s="150">
        <v>-58584.43</v>
      </c>
      <c r="F2590" s="150">
        <v>0</v>
      </c>
      <c r="G2590" s="150">
        <v>0</v>
      </c>
      <c r="H2590" s="151">
        <v>40452</v>
      </c>
      <c r="I2590" s="87">
        <v>0</v>
      </c>
      <c r="J2590" s="87" t="s">
        <v>944</v>
      </c>
      <c r="K2590" s="87" t="s">
        <v>3672</v>
      </c>
      <c r="L2590" s="87" t="s">
        <v>3962</v>
      </c>
      <c r="M2590" s="56" t="s">
        <v>3725</v>
      </c>
      <c r="N2590" s="87" t="s">
        <v>27</v>
      </c>
      <c r="O2590" s="56" t="s">
        <v>232</v>
      </c>
      <c r="P2590" s="87">
        <v>2010</v>
      </c>
      <c r="Q2590" s="87" t="s">
        <v>7924</v>
      </c>
      <c r="R2590" s="87" t="s">
        <v>3680</v>
      </c>
    </row>
    <row r="2591" spans="1:18">
      <c r="A2591" s="87" t="s">
        <v>7925</v>
      </c>
      <c r="B2591" s="87" t="s">
        <v>7926</v>
      </c>
      <c r="C2591" s="87" t="s">
        <v>7927</v>
      </c>
      <c r="D2591" s="150">
        <v>34380.519999999997</v>
      </c>
      <c r="E2591" s="150">
        <v>-34380.519999999997</v>
      </c>
      <c r="F2591" s="150">
        <v>0</v>
      </c>
      <c r="G2591" s="150">
        <v>0</v>
      </c>
      <c r="H2591" s="151">
        <v>40452</v>
      </c>
      <c r="I2591" s="87">
        <v>0</v>
      </c>
      <c r="J2591" s="87" t="s">
        <v>944</v>
      </c>
      <c r="K2591" s="87" t="s">
        <v>3672</v>
      </c>
      <c r="L2591" s="87" t="s">
        <v>3962</v>
      </c>
      <c r="M2591" s="56" t="s">
        <v>3725</v>
      </c>
      <c r="N2591" s="87" t="s">
        <v>27</v>
      </c>
      <c r="O2591" s="56" t="s">
        <v>7928</v>
      </c>
      <c r="P2591" s="87">
        <v>2010</v>
      </c>
      <c r="Q2591" s="87" t="s">
        <v>7929</v>
      </c>
      <c r="R2591" s="87" t="s">
        <v>3680</v>
      </c>
    </row>
    <row r="2592" spans="1:18">
      <c r="A2592" s="87" t="s">
        <v>10995</v>
      </c>
      <c r="B2592" s="87" t="s">
        <v>10996</v>
      </c>
      <c r="C2592" s="87" t="s">
        <v>10997</v>
      </c>
      <c r="D2592" s="150">
        <v>4046</v>
      </c>
      <c r="E2592" s="150">
        <v>-4046</v>
      </c>
      <c r="F2592" s="150">
        <v>0</v>
      </c>
      <c r="G2592" s="150">
        <v>0</v>
      </c>
      <c r="H2592" s="151">
        <v>40452</v>
      </c>
      <c r="I2592" s="87">
        <v>0</v>
      </c>
      <c r="J2592" s="87" t="s">
        <v>387</v>
      </c>
      <c r="K2592" s="87" t="s">
        <v>3672</v>
      </c>
      <c r="L2592" s="87" t="s">
        <v>3884</v>
      </c>
      <c r="M2592" s="56" t="s">
        <v>10998</v>
      </c>
      <c r="N2592" s="87" t="s">
        <v>61</v>
      </c>
      <c r="O2592" s="56" t="s">
        <v>10999</v>
      </c>
      <c r="P2592" s="87">
        <v>2010</v>
      </c>
      <c r="Q2592" s="87" t="s">
        <v>11000</v>
      </c>
      <c r="R2592" s="87" t="s">
        <v>3676</v>
      </c>
    </row>
    <row r="2593" spans="1:18">
      <c r="A2593" s="87" t="s">
        <v>11001</v>
      </c>
      <c r="B2593" s="87" t="s">
        <v>2501</v>
      </c>
      <c r="C2593" s="87" t="s">
        <v>11002</v>
      </c>
      <c r="D2593" s="150">
        <v>1963.5</v>
      </c>
      <c r="E2593" s="150">
        <v>-1963.5</v>
      </c>
      <c r="F2593" s="150">
        <v>0</v>
      </c>
      <c r="G2593" s="150">
        <v>0</v>
      </c>
      <c r="H2593" s="151">
        <v>40452</v>
      </c>
      <c r="I2593" s="87">
        <v>0</v>
      </c>
      <c r="J2593" s="87" t="s">
        <v>580</v>
      </c>
      <c r="K2593" s="87" t="s">
        <v>3672</v>
      </c>
      <c r="L2593" s="87" t="s">
        <v>4162</v>
      </c>
      <c r="M2593" s="56" t="s">
        <v>10998</v>
      </c>
      <c r="N2593" s="87" t="s">
        <v>36</v>
      </c>
      <c r="O2593" s="56" t="s">
        <v>10824</v>
      </c>
      <c r="P2593" s="87">
        <v>2010</v>
      </c>
      <c r="Q2593" s="87"/>
      <c r="R2593" s="87" t="s">
        <v>3680</v>
      </c>
    </row>
    <row r="2594" spans="1:18">
      <c r="A2594" s="87" t="s">
        <v>11003</v>
      </c>
      <c r="B2594" s="87" t="s">
        <v>2501</v>
      </c>
      <c r="C2594" s="87" t="s">
        <v>11002</v>
      </c>
      <c r="D2594" s="150">
        <v>1963.5</v>
      </c>
      <c r="E2594" s="150">
        <v>-1963.5</v>
      </c>
      <c r="F2594" s="150">
        <v>0</v>
      </c>
      <c r="G2594" s="150">
        <v>0</v>
      </c>
      <c r="H2594" s="151">
        <v>40452</v>
      </c>
      <c r="I2594" s="87">
        <v>0</v>
      </c>
      <c r="J2594" s="87" t="s">
        <v>580</v>
      </c>
      <c r="K2594" s="87" t="s">
        <v>3672</v>
      </c>
      <c r="L2594" s="87" t="s">
        <v>4162</v>
      </c>
      <c r="M2594" s="56" t="s">
        <v>10998</v>
      </c>
      <c r="N2594" s="87" t="s">
        <v>36</v>
      </c>
      <c r="O2594" s="56" t="s">
        <v>10824</v>
      </c>
      <c r="P2594" s="87">
        <v>2010</v>
      </c>
      <c r="Q2594" s="87"/>
      <c r="R2594" s="87" t="s">
        <v>3680</v>
      </c>
    </row>
    <row r="2595" spans="1:18">
      <c r="A2595" s="87" t="s">
        <v>2500</v>
      </c>
      <c r="B2595" s="87" t="s">
        <v>2501</v>
      </c>
      <c r="C2595" s="87" t="s">
        <v>11002</v>
      </c>
      <c r="D2595" s="150">
        <v>1963.5</v>
      </c>
      <c r="E2595" s="150">
        <v>-1963.5</v>
      </c>
      <c r="F2595" s="150">
        <v>0</v>
      </c>
      <c r="G2595" s="150">
        <v>0</v>
      </c>
      <c r="H2595" s="151">
        <v>40452</v>
      </c>
      <c r="I2595" s="87">
        <v>0</v>
      </c>
      <c r="J2595" s="87" t="s">
        <v>580</v>
      </c>
      <c r="K2595" s="87" t="s">
        <v>3672</v>
      </c>
      <c r="L2595" s="87" t="s">
        <v>4162</v>
      </c>
      <c r="M2595" s="56" t="s">
        <v>10998</v>
      </c>
      <c r="N2595" s="87" t="s">
        <v>36</v>
      </c>
      <c r="O2595" s="56" t="s">
        <v>10824</v>
      </c>
      <c r="P2595" s="87">
        <v>2010</v>
      </c>
      <c r="Q2595" s="87"/>
      <c r="R2595" s="87" t="s">
        <v>3680</v>
      </c>
    </row>
    <row r="2596" spans="1:18">
      <c r="A2596" s="87" t="s">
        <v>11004</v>
      </c>
      <c r="B2596" s="87" t="s">
        <v>2501</v>
      </c>
      <c r="C2596" s="87" t="s">
        <v>11002</v>
      </c>
      <c r="D2596" s="150">
        <v>1963.5</v>
      </c>
      <c r="E2596" s="150">
        <v>-1963.5</v>
      </c>
      <c r="F2596" s="150">
        <v>0</v>
      </c>
      <c r="G2596" s="150">
        <v>0</v>
      </c>
      <c r="H2596" s="151">
        <v>40452</v>
      </c>
      <c r="I2596" s="87">
        <v>0</v>
      </c>
      <c r="J2596" s="87" t="s">
        <v>580</v>
      </c>
      <c r="K2596" s="87" t="s">
        <v>3672</v>
      </c>
      <c r="L2596" s="87" t="s">
        <v>4162</v>
      </c>
      <c r="M2596" s="56" t="s">
        <v>10998</v>
      </c>
      <c r="N2596" s="87" t="s">
        <v>36</v>
      </c>
      <c r="O2596" s="56" t="s">
        <v>10824</v>
      </c>
      <c r="P2596" s="87">
        <v>2010</v>
      </c>
      <c r="Q2596" s="87" t="s">
        <v>11005</v>
      </c>
      <c r="R2596" s="87" t="s">
        <v>3680</v>
      </c>
    </row>
    <row r="2597" spans="1:18">
      <c r="A2597" s="87" t="s">
        <v>365</v>
      </c>
      <c r="B2597" s="87" t="s">
        <v>8091</v>
      </c>
      <c r="C2597" s="87" t="s">
        <v>8047</v>
      </c>
      <c r="D2597" s="150">
        <v>2374.0500000000002</v>
      </c>
      <c r="E2597" s="150">
        <v>-2374.0500000000002</v>
      </c>
      <c r="F2597" s="150">
        <v>0</v>
      </c>
      <c r="G2597" s="150">
        <v>0</v>
      </c>
      <c r="H2597" s="151">
        <v>40422</v>
      </c>
      <c r="I2597" s="87">
        <v>0</v>
      </c>
      <c r="J2597" s="87" t="s">
        <v>1311</v>
      </c>
      <c r="K2597" s="87" t="s">
        <v>3672</v>
      </c>
      <c r="L2597" s="87" t="s">
        <v>7957</v>
      </c>
      <c r="M2597" s="56" t="s">
        <v>8035</v>
      </c>
      <c r="N2597" s="87" t="s">
        <v>60</v>
      </c>
      <c r="O2597" s="56" t="s">
        <v>8092</v>
      </c>
      <c r="P2597" s="87">
        <v>2010</v>
      </c>
      <c r="Q2597" s="87"/>
      <c r="R2597" s="87" t="s">
        <v>3680</v>
      </c>
    </row>
    <row r="2598" spans="1:18">
      <c r="A2598" s="87" t="s">
        <v>8113</v>
      </c>
      <c r="B2598" s="87" t="s">
        <v>8114</v>
      </c>
      <c r="C2598" s="87" t="s">
        <v>8047</v>
      </c>
      <c r="D2598" s="150">
        <v>2374.0500000000002</v>
      </c>
      <c r="E2598" s="150">
        <v>-2374.0500000000002</v>
      </c>
      <c r="F2598" s="150">
        <v>0</v>
      </c>
      <c r="G2598" s="150">
        <v>0</v>
      </c>
      <c r="H2598" s="151">
        <v>40422</v>
      </c>
      <c r="I2598" s="87">
        <v>0</v>
      </c>
      <c r="J2598" s="87" t="s">
        <v>1397</v>
      </c>
      <c r="K2598" s="87" t="s">
        <v>3672</v>
      </c>
      <c r="L2598" s="87" t="s">
        <v>3897</v>
      </c>
      <c r="M2598" s="56" t="s">
        <v>8035</v>
      </c>
      <c r="N2598" s="87" t="s">
        <v>84</v>
      </c>
      <c r="O2598" s="56" t="s">
        <v>8115</v>
      </c>
      <c r="P2598" s="87">
        <v>2010</v>
      </c>
      <c r="Q2598" s="87" t="s">
        <v>8116</v>
      </c>
      <c r="R2598" s="87" t="s">
        <v>3680</v>
      </c>
    </row>
    <row r="2599" spans="1:18">
      <c r="A2599" s="87" t="s">
        <v>8117</v>
      </c>
      <c r="B2599" s="87" t="s">
        <v>8118</v>
      </c>
      <c r="C2599" s="87" t="s">
        <v>8119</v>
      </c>
      <c r="D2599" s="150">
        <v>12912.97</v>
      </c>
      <c r="E2599" s="150">
        <v>-12912.97</v>
      </c>
      <c r="F2599" s="150">
        <v>0</v>
      </c>
      <c r="G2599" s="150">
        <v>0</v>
      </c>
      <c r="H2599" s="151">
        <v>40422</v>
      </c>
      <c r="I2599" s="87">
        <v>0</v>
      </c>
      <c r="J2599" s="87" t="s">
        <v>315</v>
      </c>
      <c r="K2599" s="87" t="s">
        <v>3672</v>
      </c>
      <c r="L2599" s="87" t="s">
        <v>7984</v>
      </c>
      <c r="M2599" s="56" t="s">
        <v>4963</v>
      </c>
      <c r="N2599" s="87" t="s">
        <v>29</v>
      </c>
      <c r="O2599" s="56" t="s">
        <v>8120</v>
      </c>
      <c r="P2599" s="87">
        <v>2010</v>
      </c>
      <c r="Q2599" s="87" t="s">
        <v>8121</v>
      </c>
      <c r="R2599" s="87" t="s">
        <v>3680</v>
      </c>
    </row>
    <row r="2600" spans="1:18">
      <c r="A2600" s="87" t="s">
        <v>10816</v>
      </c>
      <c r="B2600" s="87" t="s">
        <v>10817</v>
      </c>
      <c r="C2600" s="87" t="s">
        <v>10818</v>
      </c>
      <c r="D2600" s="150">
        <v>3297.28</v>
      </c>
      <c r="E2600" s="150">
        <v>-3297.28</v>
      </c>
      <c r="F2600" s="150">
        <v>0</v>
      </c>
      <c r="G2600" s="150">
        <v>0</v>
      </c>
      <c r="H2600" s="151">
        <v>40422</v>
      </c>
      <c r="I2600" s="87">
        <v>0</v>
      </c>
      <c r="J2600" s="87" t="s">
        <v>1257</v>
      </c>
      <c r="K2600" s="87" t="s">
        <v>3672</v>
      </c>
      <c r="L2600" s="87" t="s">
        <v>7988</v>
      </c>
      <c r="M2600" s="56" t="s">
        <v>4752</v>
      </c>
      <c r="N2600" s="87" t="s">
        <v>171</v>
      </c>
      <c r="O2600" s="56" t="s">
        <v>10819</v>
      </c>
      <c r="P2600" s="87">
        <v>2009</v>
      </c>
      <c r="Q2600" s="87" t="s">
        <v>10820</v>
      </c>
      <c r="R2600" s="87" t="s">
        <v>3680</v>
      </c>
    </row>
    <row r="2601" spans="1:18">
      <c r="A2601" s="87" t="s">
        <v>378</v>
      </c>
      <c r="B2601" s="87" t="s">
        <v>8049</v>
      </c>
      <c r="C2601" s="87" t="s">
        <v>8050</v>
      </c>
      <c r="D2601" s="150">
        <v>2249.1</v>
      </c>
      <c r="E2601" s="150">
        <v>-2249.1</v>
      </c>
      <c r="F2601" s="150">
        <v>0</v>
      </c>
      <c r="G2601" s="150">
        <v>0</v>
      </c>
      <c r="H2601" s="151">
        <v>40391</v>
      </c>
      <c r="I2601" s="87">
        <v>0</v>
      </c>
      <c r="J2601" s="87" t="s">
        <v>1311</v>
      </c>
      <c r="K2601" s="87" t="s">
        <v>3672</v>
      </c>
      <c r="L2601" s="87" t="s">
        <v>7957</v>
      </c>
      <c r="M2601" s="56" t="s">
        <v>8035</v>
      </c>
      <c r="N2601" s="87" t="s">
        <v>60</v>
      </c>
      <c r="O2601" s="56" t="s">
        <v>5182</v>
      </c>
      <c r="P2601" s="87">
        <v>2009</v>
      </c>
      <c r="Q2601" s="87" t="s">
        <v>8051</v>
      </c>
      <c r="R2601" s="87" t="s">
        <v>3680</v>
      </c>
    </row>
    <row r="2602" spans="1:18">
      <c r="A2602" s="87" t="s">
        <v>2461</v>
      </c>
      <c r="B2602" s="87" t="s">
        <v>8093</v>
      </c>
      <c r="C2602" s="87" t="s">
        <v>8094</v>
      </c>
      <c r="D2602" s="150">
        <v>14943.99</v>
      </c>
      <c r="E2602" s="150">
        <v>-14943.99</v>
      </c>
      <c r="F2602" s="150">
        <v>0</v>
      </c>
      <c r="G2602" s="150">
        <v>0</v>
      </c>
      <c r="H2602" s="151">
        <v>40391</v>
      </c>
      <c r="I2602" s="87">
        <v>0</v>
      </c>
      <c r="J2602" s="87" t="s">
        <v>315</v>
      </c>
      <c r="K2602" s="87" t="s">
        <v>3672</v>
      </c>
      <c r="L2602" s="87" t="s">
        <v>7984</v>
      </c>
      <c r="M2602" s="56" t="s">
        <v>4803</v>
      </c>
      <c r="N2602" s="87" t="s">
        <v>29</v>
      </c>
      <c r="O2602" s="56" t="s">
        <v>8095</v>
      </c>
      <c r="P2602" s="87">
        <v>2010</v>
      </c>
      <c r="Q2602" s="87" t="s">
        <v>8096</v>
      </c>
      <c r="R2602" s="87" t="s">
        <v>3683</v>
      </c>
    </row>
    <row r="2603" spans="1:18">
      <c r="A2603" s="87" t="s">
        <v>8098</v>
      </c>
      <c r="B2603" s="87" t="s">
        <v>8099</v>
      </c>
      <c r="C2603" s="87" t="s">
        <v>8100</v>
      </c>
      <c r="D2603" s="150">
        <v>13863.75</v>
      </c>
      <c r="E2603" s="150">
        <v>-13863.75</v>
      </c>
      <c r="F2603" s="150">
        <v>0</v>
      </c>
      <c r="G2603" s="150">
        <v>0</v>
      </c>
      <c r="H2603" s="151">
        <v>40391</v>
      </c>
      <c r="I2603" s="87">
        <v>0</v>
      </c>
      <c r="J2603" s="87" t="s">
        <v>315</v>
      </c>
      <c r="K2603" s="87" t="s">
        <v>3672</v>
      </c>
      <c r="L2603" s="87" t="s">
        <v>7984</v>
      </c>
      <c r="M2603" s="56" t="s">
        <v>4803</v>
      </c>
      <c r="N2603" s="87" t="s">
        <v>29</v>
      </c>
      <c r="O2603" s="56" t="s">
        <v>8101</v>
      </c>
      <c r="P2603" s="87">
        <v>2010</v>
      </c>
      <c r="Q2603" s="87" t="s">
        <v>8102</v>
      </c>
      <c r="R2603" s="87" t="s">
        <v>3683</v>
      </c>
    </row>
    <row r="2604" spans="1:18">
      <c r="A2604" s="87" t="s">
        <v>8103</v>
      </c>
      <c r="B2604" s="87" t="s">
        <v>8104</v>
      </c>
      <c r="C2604" s="87" t="s">
        <v>8105</v>
      </c>
      <c r="D2604" s="150">
        <v>3669.6</v>
      </c>
      <c r="E2604" s="150">
        <v>-3669.6</v>
      </c>
      <c r="F2604" s="150">
        <v>0</v>
      </c>
      <c r="G2604" s="150">
        <v>0</v>
      </c>
      <c r="H2604" s="151">
        <v>40391</v>
      </c>
      <c r="I2604" s="87">
        <v>8</v>
      </c>
      <c r="J2604" s="87" t="s">
        <v>1311</v>
      </c>
      <c r="K2604" s="87" t="s">
        <v>3672</v>
      </c>
      <c r="L2604" s="87" t="s">
        <v>7957</v>
      </c>
      <c r="M2604" s="56" t="s">
        <v>4803</v>
      </c>
      <c r="N2604" s="87" t="s">
        <v>60</v>
      </c>
      <c r="O2604" s="56" t="s">
        <v>8106</v>
      </c>
      <c r="P2604" s="87">
        <v>2009</v>
      </c>
      <c r="Q2604" s="87" t="s">
        <v>8107</v>
      </c>
      <c r="R2604" s="87" t="s">
        <v>3751</v>
      </c>
    </row>
    <row r="2605" spans="1:18">
      <c r="A2605" s="87" t="s">
        <v>8108</v>
      </c>
      <c r="B2605" s="87" t="s">
        <v>8109</v>
      </c>
      <c r="C2605" s="87" t="s">
        <v>8110</v>
      </c>
      <c r="D2605" s="150">
        <v>20022.939999999999</v>
      </c>
      <c r="E2605" s="150">
        <v>-20022.939999999999</v>
      </c>
      <c r="F2605" s="150">
        <v>0</v>
      </c>
      <c r="G2605" s="150">
        <v>0</v>
      </c>
      <c r="H2605" s="151">
        <v>40391</v>
      </c>
      <c r="I2605" s="87">
        <v>0</v>
      </c>
      <c r="J2605" s="87" t="s">
        <v>1311</v>
      </c>
      <c r="K2605" s="87" t="s">
        <v>3672</v>
      </c>
      <c r="L2605" s="87" t="s">
        <v>7957</v>
      </c>
      <c r="M2605" s="56" t="s">
        <v>8056</v>
      </c>
      <c r="N2605" s="87" t="s">
        <v>60</v>
      </c>
      <c r="O2605" s="56" t="s">
        <v>8111</v>
      </c>
      <c r="P2605" s="87">
        <v>2009</v>
      </c>
      <c r="Q2605" s="87" t="s">
        <v>8112</v>
      </c>
      <c r="R2605" s="87" t="s">
        <v>4364</v>
      </c>
    </row>
    <row r="2606" spans="1:18">
      <c r="A2606" s="87" t="s">
        <v>10986</v>
      </c>
      <c r="B2606" s="87" t="s">
        <v>10987</v>
      </c>
      <c r="C2606" s="87" t="s">
        <v>10988</v>
      </c>
      <c r="D2606" s="150">
        <v>11356.17</v>
      </c>
      <c r="E2606" s="150">
        <v>-11356.17</v>
      </c>
      <c r="F2606" s="150">
        <v>0</v>
      </c>
      <c r="G2606" s="150">
        <v>0</v>
      </c>
      <c r="H2606" s="151">
        <v>40391</v>
      </c>
      <c r="I2606" s="87">
        <v>0</v>
      </c>
      <c r="J2606" s="87" t="s">
        <v>2961</v>
      </c>
      <c r="K2606" s="87" t="s">
        <v>3672</v>
      </c>
      <c r="L2606" s="87" t="s">
        <v>8653</v>
      </c>
      <c r="M2606" s="56" t="s">
        <v>4849</v>
      </c>
      <c r="N2606" s="87" t="s">
        <v>170</v>
      </c>
      <c r="O2606" s="56" t="s">
        <v>10989</v>
      </c>
      <c r="P2606" s="87">
        <v>2010</v>
      </c>
      <c r="Q2606" s="87" t="s">
        <v>10990</v>
      </c>
      <c r="R2606" s="87" t="s">
        <v>3683</v>
      </c>
    </row>
    <row r="2607" spans="1:18">
      <c r="A2607" s="87" t="s">
        <v>8084</v>
      </c>
      <c r="B2607" s="87" t="s">
        <v>8085</v>
      </c>
      <c r="C2607" s="87" t="s">
        <v>8086</v>
      </c>
      <c r="D2607" s="150">
        <v>4819.5</v>
      </c>
      <c r="E2607" s="150">
        <v>-4819.5</v>
      </c>
      <c r="F2607" s="150">
        <v>0</v>
      </c>
      <c r="G2607" s="150">
        <v>0</v>
      </c>
      <c r="H2607" s="151">
        <v>40360</v>
      </c>
      <c r="I2607" s="87">
        <v>0</v>
      </c>
      <c r="J2607" s="87" t="s">
        <v>8087</v>
      </c>
      <c r="K2607" s="87" t="s">
        <v>3672</v>
      </c>
      <c r="L2607" s="87" t="s">
        <v>8088</v>
      </c>
      <c r="M2607" s="56" t="s">
        <v>8089</v>
      </c>
      <c r="N2607" s="87" t="s">
        <v>186</v>
      </c>
      <c r="O2607" s="56" t="s">
        <v>5429</v>
      </c>
      <c r="P2607" s="87">
        <v>2010</v>
      </c>
      <c r="Q2607" s="87" t="s">
        <v>8090</v>
      </c>
      <c r="R2607" s="87" t="s">
        <v>3680</v>
      </c>
    </row>
    <row r="2608" spans="1:18">
      <c r="A2608" s="87" t="s">
        <v>3359</v>
      </c>
      <c r="B2608" s="87" t="s">
        <v>10991</v>
      </c>
      <c r="C2608" s="87" t="s">
        <v>10992</v>
      </c>
      <c r="D2608" s="150">
        <v>29863.05</v>
      </c>
      <c r="E2608" s="150">
        <v>-29863.05</v>
      </c>
      <c r="F2608" s="150">
        <v>0</v>
      </c>
      <c r="G2608" s="150">
        <v>0</v>
      </c>
      <c r="H2608" s="151">
        <v>40360</v>
      </c>
      <c r="I2608" s="87">
        <v>0</v>
      </c>
      <c r="J2608" s="87" t="s">
        <v>315</v>
      </c>
      <c r="K2608" s="87" t="s">
        <v>3672</v>
      </c>
      <c r="L2608" s="87" t="s">
        <v>7984</v>
      </c>
      <c r="M2608" s="56" t="s">
        <v>4849</v>
      </c>
      <c r="N2608" s="87" t="s">
        <v>29</v>
      </c>
      <c r="O2608" s="56" t="s">
        <v>10993</v>
      </c>
      <c r="P2608" s="87">
        <v>2009</v>
      </c>
      <c r="Q2608" s="87" t="s">
        <v>10994</v>
      </c>
      <c r="R2608" s="87" t="s">
        <v>3680</v>
      </c>
    </row>
    <row r="2609" spans="1:18">
      <c r="A2609" s="87" t="s">
        <v>4796</v>
      </c>
      <c r="B2609" s="87" t="s">
        <v>4797</v>
      </c>
      <c r="C2609" s="87" t="s">
        <v>4798</v>
      </c>
      <c r="D2609" s="150">
        <v>2302</v>
      </c>
      <c r="E2609" s="150">
        <v>-2302</v>
      </c>
      <c r="F2609" s="150">
        <v>0</v>
      </c>
      <c r="G2609" s="150">
        <v>0</v>
      </c>
      <c r="H2609" s="151">
        <v>40330</v>
      </c>
      <c r="I2609" s="87">
        <v>0</v>
      </c>
      <c r="J2609" s="87" t="s">
        <v>4042</v>
      </c>
      <c r="K2609" s="87" t="s">
        <v>3672</v>
      </c>
      <c r="L2609" s="87" t="s">
        <v>4043</v>
      </c>
      <c r="M2609" s="56" t="s">
        <v>4782</v>
      </c>
      <c r="N2609" s="87" t="s">
        <v>142</v>
      </c>
      <c r="O2609" s="56" t="s">
        <v>4799</v>
      </c>
      <c r="P2609" s="87">
        <v>2009</v>
      </c>
      <c r="Q2609" s="87" t="s">
        <v>4800</v>
      </c>
      <c r="R2609" s="87" t="s">
        <v>4373</v>
      </c>
    </row>
    <row r="2610" spans="1:18">
      <c r="A2610" s="87" t="s">
        <v>7839</v>
      </c>
      <c r="B2610" s="87" t="s">
        <v>7840</v>
      </c>
      <c r="C2610" s="87" t="s">
        <v>7841</v>
      </c>
      <c r="D2610" s="150">
        <v>17757.59</v>
      </c>
      <c r="E2610" s="150">
        <v>-17757.59</v>
      </c>
      <c r="F2610" s="150">
        <v>0</v>
      </c>
      <c r="G2610" s="150">
        <v>0</v>
      </c>
      <c r="H2610" s="151">
        <v>40330</v>
      </c>
      <c r="I2610" s="87">
        <v>0</v>
      </c>
      <c r="J2610" s="87" t="s">
        <v>619</v>
      </c>
      <c r="K2610" s="87" t="s">
        <v>3672</v>
      </c>
      <c r="L2610" s="87" t="s">
        <v>3850</v>
      </c>
      <c r="M2610" s="56" t="s">
        <v>3711</v>
      </c>
      <c r="N2610" s="87" t="s">
        <v>127</v>
      </c>
      <c r="O2610" s="56" t="s">
        <v>7842</v>
      </c>
      <c r="P2610" s="87">
        <v>2009</v>
      </c>
      <c r="Q2610" s="87" t="s">
        <v>7843</v>
      </c>
      <c r="R2610" s="87" t="s">
        <v>3680</v>
      </c>
    </row>
    <row r="2611" spans="1:18">
      <c r="A2611" s="87" t="s">
        <v>3380</v>
      </c>
      <c r="B2611" s="87" t="s">
        <v>3381</v>
      </c>
      <c r="C2611" s="87" t="s">
        <v>8059</v>
      </c>
      <c r="D2611" s="150">
        <v>119504.56</v>
      </c>
      <c r="E2611" s="150">
        <v>-119504.56</v>
      </c>
      <c r="F2611" s="150">
        <v>0</v>
      </c>
      <c r="G2611" s="150">
        <v>0</v>
      </c>
      <c r="H2611" s="151">
        <v>40330</v>
      </c>
      <c r="I2611" s="87">
        <v>0</v>
      </c>
      <c r="J2611" s="87" t="s">
        <v>1311</v>
      </c>
      <c r="K2611" s="87" t="s">
        <v>3672</v>
      </c>
      <c r="L2611" s="87" t="s">
        <v>7957</v>
      </c>
      <c r="M2611" s="56" t="s">
        <v>8056</v>
      </c>
      <c r="N2611" s="87" t="s">
        <v>60</v>
      </c>
      <c r="O2611" s="56" t="s">
        <v>8057</v>
      </c>
      <c r="P2611" s="87">
        <v>2009</v>
      </c>
      <c r="Q2611" s="87" t="s">
        <v>8060</v>
      </c>
      <c r="R2611" s="87" t="s">
        <v>4364</v>
      </c>
    </row>
    <row r="2612" spans="1:18">
      <c r="A2612" s="87" t="s">
        <v>8065</v>
      </c>
      <c r="B2612" s="87" t="s">
        <v>8066</v>
      </c>
      <c r="C2612" s="87" t="s">
        <v>8067</v>
      </c>
      <c r="D2612" s="150">
        <v>3570</v>
      </c>
      <c r="E2612" s="150">
        <v>-3570</v>
      </c>
      <c r="F2612" s="150">
        <v>0</v>
      </c>
      <c r="G2612" s="150">
        <v>0</v>
      </c>
      <c r="H2612" s="151">
        <v>40330</v>
      </c>
      <c r="I2612" s="87">
        <v>0</v>
      </c>
      <c r="J2612" s="87" t="s">
        <v>315</v>
      </c>
      <c r="K2612" s="87" t="s">
        <v>3672</v>
      </c>
      <c r="L2612" s="87" t="s">
        <v>7984</v>
      </c>
      <c r="M2612" s="56" t="s">
        <v>4655</v>
      </c>
      <c r="N2612" s="87" t="s">
        <v>29</v>
      </c>
      <c r="O2612" s="56" t="s">
        <v>8068</v>
      </c>
      <c r="P2612" s="87">
        <v>2009</v>
      </c>
      <c r="Q2612" s="87" t="s">
        <v>8069</v>
      </c>
      <c r="R2612" s="87" t="s">
        <v>3680</v>
      </c>
    </row>
    <row r="2613" spans="1:18">
      <c r="A2613" s="87" t="s">
        <v>2829</v>
      </c>
      <c r="B2613" s="87" t="s">
        <v>8070</v>
      </c>
      <c r="C2613" s="87" t="s">
        <v>8071</v>
      </c>
      <c r="D2613" s="150">
        <v>13990</v>
      </c>
      <c r="E2613" s="150">
        <v>-13990</v>
      </c>
      <c r="F2613" s="150">
        <v>0</v>
      </c>
      <c r="G2613" s="150">
        <v>0</v>
      </c>
      <c r="H2613" s="151">
        <v>40330</v>
      </c>
      <c r="I2613" s="87">
        <v>0</v>
      </c>
      <c r="J2613" s="87" t="s">
        <v>679</v>
      </c>
      <c r="K2613" s="87" t="s">
        <v>3672</v>
      </c>
      <c r="L2613" s="87" t="s">
        <v>3673</v>
      </c>
      <c r="M2613" s="56" t="s">
        <v>4793</v>
      </c>
      <c r="N2613" s="87" t="s">
        <v>59</v>
      </c>
      <c r="O2613" s="56" t="s">
        <v>4794</v>
      </c>
      <c r="P2613" s="87">
        <v>2009</v>
      </c>
      <c r="Q2613" s="87" t="s">
        <v>8072</v>
      </c>
      <c r="R2613" s="87" t="s">
        <v>3676</v>
      </c>
    </row>
    <row r="2614" spans="1:18">
      <c r="A2614" s="87" t="s">
        <v>8080</v>
      </c>
      <c r="B2614" s="87" t="s">
        <v>8081</v>
      </c>
      <c r="C2614" s="87" t="s">
        <v>8082</v>
      </c>
      <c r="D2614" s="150">
        <v>333153.59000000003</v>
      </c>
      <c r="E2614" s="150">
        <v>-333153.59000000003</v>
      </c>
      <c r="F2614" s="150">
        <v>0</v>
      </c>
      <c r="G2614" s="150">
        <v>0</v>
      </c>
      <c r="H2614" s="151">
        <v>40330</v>
      </c>
      <c r="I2614" s="87">
        <v>0</v>
      </c>
      <c r="J2614" s="87" t="s">
        <v>1311</v>
      </c>
      <c r="K2614" s="87" t="s">
        <v>3672</v>
      </c>
      <c r="L2614" s="87" t="s">
        <v>7957</v>
      </c>
      <c r="M2614" s="56" t="s">
        <v>8056</v>
      </c>
      <c r="N2614" s="87" t="s">
        <v>60</v>
      </c>
      <c r="O2614" s="56" t="s">
        <v>8057</v>
      </c>
      <c r="P2614" s="87">
        <v>2009</v>
      </c>
      <c r="Q2614" s="87" t="s">
        <v>8083</v>
      </c>
      <c r="R2614" s="87" t="s">
        <v>4364</v>
      </c>
    </row>
    <row r="2615" spans="1:18">
      <c r="A2615" s="87" t="s">
        <v>2425</v>
      </c>
      <c r="B2615" s="87" t="s">
        <v>2426</v>
      </c>
      <c r="C2615" s="87" t="s">
        <v>8097</v>
      </c>
      <c r="D2615" s="150">
        <v>4172016.24</v>
      </c>
      <c r="E2615" s="150">
        <v>-4172016.24</v>
      </c>
      <c r="F2615" s="150">
        <v>0</v>
      </c>
      <c r="G2615" s="150">
        <v>0</v>
      </c>
      <c r="H2615" s="151">
        <v>40330</v>
      </c>
      <c r="I2615" s="87">
        <v>0</v>
      </c>
      <c r="J2615" s="87" t="s">
        <v>679</v>
      </c>
      <c r="K2615" s="87" t="s">
        <v>3672</v>
      </c>
      <c r="L2615" s="87" t="s">
        <v>3673</v>
      </c>
      <c r="M2615" s="56" t="s">
        <v>4803</v>
      </c>
      <c r="N2615" s="87" t="s">
        <v>59</v>
      </c>
      <c r="O2615" s="56" t="s">
        <v>7877</v>
      </c>
      <c r="P2615" s="87">
        <v>2009</v>
      </c>
      <c r="Q2615" s="87"/>
      <c r="R2615" s="87" t="s">
        <v>4922</v>
      </c>
    </row>
    <row r="2616" spans="1:18">
      <c r="A2616" s="87" t="s">
        <v>2061</v>
      </c>
      <c r="B2616" s="87" t="s">
        <v>3727</v>
      </c>
      <c r="C2616" s="87" t="s">
        <v>3728</v>
      </c>
      <c r="D2616" s="150">
        <v>149180.32999999999</v>
      </c>
      <c r="E2616" s="150">
        <v>-149180.32999999999</v>
      </c>
      <c r="F2616" s="150">
        <v>0</v>
      </c>
      <c r="G2616" s="150">
        <v>0</v>
      </c>
      <c r="H2616" s="151">
        <v>40299</v>
      </c>
      <c r="I2616" s="87">
        <v>0</v>
      </c>
      <c r="J2616" s="87" t="s">
        <v>679</v>
      </c>
      <c r="K2616" s="87" t="s">
        <v>3672</v>
      </c>
      <c r="L2616" s="87" t="s">
        <v>3673</v>
      </c>
      <c r="M2616" s="56" t="s">
        <v>3729</v>
      </c>
      <c r="N2616" s="87" t="s">
        <v>59</v>
      </c>
      <c r="O2616" s="56" t="s">
        <v>261</v>
      </c>
      <c r="P2616" s="87">
        <v>2009</v>
      </c>
      <c r="Q2616" s="87" t="s">
        <v>3730</v>
      </c>
      <c r="R2616" s="87" t="s">
        <v>3680</v>
      </c>
    </row>
    <row r="2617" spans="1:18">
      <c r="A2617" s="87" t="s">
        <v>2016</v>
      </c>
      <c r="B2617" s="87" t="s">
        <v>3727</v>
      </c>
      <c r="C2617" s="87" t="s">
        <v>3728</v>
      </c>
      <c r="D2617" s="150">
        <v>149180.32999999999</v>
      </c>
      <c r="E2617" s="150">
        <v>-149180.32999999999</v>
      </c>
      <c r="F2617" s="150">
        <v>0</v>
      </c>
      <c r="G2617" s="150">
        <v>0</v>
      </c>
      <c r="H2617" s="151">
        <v>40299</v>
      </c>
      <c r="I2617" s="87">
        <v>0</v>
      </c>
      <c r="J2617" s="87" t="s">
        <v>679</v>
      </c>
      <c r="K2617" s="87" t="s">
        <v>3672</v>
      </c>
      <c r="L2617" s="87" t="s">
        <v>3673</v>
      </c>
      <c r="M2617" s="56" t="s">
        <v>3729</v>
      </c>
      <c r="N2617" s="87" t="s">
        <v>59</v>
      </c>
      <c r="O2617" s="56" t="s">
        <v>261</v>
      </c>
      <c r="P2617" s="87">
        <v>2009</v>
      </c>
      <c r="Q2617" s="87" t="s">
        <v>3730</v>
      </c>
      <c r="R2617" s="87" t="s">
        <v>3680</v>
      </c>
    </row>
    <row r="2618" spans="1:18">
      <c r="A2618" s="87" t="s">
        <v>8061</v>
      </c>
      <c r="B2618" s="87" t="s">
        <v>8062</v>
      </c>
      <c r="C2618" s="87" t="s">
        <v>8063</v>
      </c>
      <c r="D2618" s="150">
        <v>7452.71</v>
      </c>
      <c r="E2618" s="150">
        <v>-7452.71</v>
      </c>
      <c r="F2618" s="150">
        <v>0</v>
      </c>
      <c r="G2618" s="150">
        <v>0</v>
      </c>
      <c r="H2618" s="151">
        <v>40269</v>
      </c>
      <c r="I2618" s="87">
        <v>0</v>
      </c>
      <c r="J2618" s="87" t="s">
        <v>319</v>
      </c>
      <c r="K2618" s="87" t="s">
        <v>3672</v>
      </c>
      <c r="L2618" s="87" t="s">
        <v>8055</v>
      </c>
      <c r="M2618" s="56" t="s">
        <v>4752</v>
      </c>
      <c r="N2618" s="87" t="s">
        <v>52</v>
      </c>
      <c r="O2618" s="56" t="s">
        <v>3775</v>
      </c>
      <c r="P2618" s="87">
        <v>2009</v>
      </c>
      <c r="Q2618" s="87" t="s">
        <v>8064</v>
      </c>
      <c r="R2618" s="87" t="s">
        <v>3780</v>
      </c>
    </row>
    <row r="2619" spans="1:18">
      <c r="A2619" s="87" t="s">
        <v>3082</v>
      </c>
      <c r="B2619" s="87" t="s">
        <v>3083</v>
      </c>
      <c r="C2619" s="87" t="s">
        <v>10977</v>
      </c>
      <c r="D2619" s="150">
        <v>2499</v>
      </c>
      <c r="E2619" s="150">
        <v>-2499</v>
      </c>
      <c r="F2619" s="150">
        <v>0</v>
      </c>
      <c r="G2619" s="150">
        <v>0</v>
      </c>
      <c r="H2619" s="151">
        <v>40269</v>
      </c>
      <c r="I2619" s="87">
        <v>0</v>
      </c>
      <c r="J2619" s="87" t="s">
        <v>354</v>
      </c>
      <c r="K2619" s="87" t="s">
        <v>3672</v>
      </c>
      <c r="L2619" s="87" t="s">
        <v>3792</v>
      </c>
      <c r="M2619" s="56" t="s">
        <v>7916</v>
      </c>
      <c r="N2619" s="87" t="s">
        <v>96</v>
      </c>
      <c r="O2619" s="56" t="s">
        <v>10978</v>
      </c>
      <c r="P2619" s="87">
        <v>2010</v>
      </c>
      <c r="Q2619" s="87" t="s">
        <v>10979</v>
      </c>
      <c r="R2619" s="87" t="s">
        <v>3676</v>
      </c>
    </row>
    <row r="2620" spans="1:18">
      <c r="A2620" s="87" t="s">
        <v>10980</v>
      </c>
      <c r="B2620" s="87" t="s">
        <v>10981</v>
      </c>
      <c r="C2620" s="87" t="s">
        <v>10982</v>
      </c>
      <c r="D2620" s="150">
        <v>4105.1099999999997</v>
      </c>
      <c r="E2620" s="150">
        <v>-4105.1099999999997</v>
      </c>
      <c r="F2620" s="150">
        <v>0</v>
      </c>
      <c r="G2620" s="150">
        <v>0</v>
      </c>
      <c r="H2620" s="151">
        <v>40269</v>
      </c>
      <c r="I2620" s="87">
        <v>0</v>
      </c>
      <c r="J2620" s="87" t="s">
        <v>354</v>
      </c>
      <c r="K2620" s="87" t="s">
        <v>3672</v>
      </c>
      <c r="L2620" s="87" t="s">
        <v>3792</v>
      </c>
      <c r="M2620" s="56" t="s">
        <v>7916</v>
      </c>
      <c r="N2620" s="87" t="s">
        <v>96</v>
      </c>
      <c r="O2620" s="56" t="s">
        <v>10983</v>
      </c>
      <c r="P2620" s="87">
        <v>2007</v>
      </c>
      <c r="Q2620" s="87" t="s">
        <v>10984</v>
      </c>
      <c r="R2620" s="87" t="s">
        <v>10985</v>
      </c>
    </row>
    <row r="2621" spans="1:18">
      <c r="A2621" s="87" t="s">
        <v>2815</v>
      </c>
      <c r="B2621" s="87" t="s">
        <v>4791</v>
      </c>
      <c r="C2621" s="87" t="s">
        <v>4792</v>
      </c>
      <c r="D2621" s="150">
        <v>14500</v>
      </c>
      <c r="E2621" s="150">
        <v>-14500</v>
      </c>
      <c r="F2621" s="150">
        <v>0</v>
      </c>
      <c r="G2621" s="150">
        <v>0</v>
      </c>
      <c r="H2621" s="151">
        <v>40238</v>
      </c>
      <c r="I2621" s="87">
        <v>0</v>
      </c>
      <c r="J2621" s="87" t="s">
        <v>2079</v>
      </c>
      <c r="K2621" s="87" t="s">
        <v>3672</v>
      </c>
      <c r="L2621" s="87" t="s">
        <v>3878</v>
      </c>
      <c r="M2621" s="56" t="s">
        <v>4793</v>
      </c>
      <c r="N2621" s="87" t="s">
        <v>79</v>
      </c>
      <c r="O2621" s="56" t="s">
        <v>4794</v>
      </c>
      <c r="P2621" s="87">
        <v>2009</v>
      </c>
      <c r="Q2621" s="87" t="s">
        <v>4795</v>
      </c>
      <c r="R2621" s="87" t="s">
        <v>3676</v>
      </c>
    </row>
    <row r="2622" spans="1:18">
      <c r="A2622" s="87" t="s">
        <v>995</v>
      </c>
      <c r="B2622" s="87" t="s">
        <v>8046</v>
      </c>
      <c r="C2622" s="87" t="s">
        <v>8047</v>
      </c>
      <c r="D2622" s="150">
        <v>2249.1</v>
      </c>
      <c r="E2622" s="150">
        <v>-2249.1</v>
      </c>
      <c r="F2622" s="150">
        <v>0</v>
      </c>
      <c r="G2622" s="150">
        <v>0</v>
      </c>
      <c r="H2622" s="151">
        <v>40210</v>
      </c>
      <c r="I2622" s="87">
        <v>0</v>
      </c>
      <c r="J2622" s="87" t="s">
        <v>866</v>
      </c>
      <c r="K2622" s="87" t="s">
        <v>3672</v>
      </c>
      <c r="L2622" s="87" t="s">
        <v>3917</v>
      </c>
      <c r="M2622" s="56" t="s">
        <v>8035</v>
      </c>
      <c r="N2622" s="87" t="s">
        <v>124</v>
      </c>
      <c r="O2622" s="56" t="s">
        <v>5182</v>
      </c>
      <c r="P2622" s="87">
        <v>2009</v>
      </c>
      <c r="Q2622" s="87" t="s">
        <v>8048</v>
      </c>
      <c r="R2622" s="87" t="s">
        <v>3680</v>
      </c>
    </row>
    <row r="2623" spans="1:18">
      <c r="A2623" s="87" t="s">
        <v>4785</v>
      </c>
      <c r="B2623" s="87" t="s">
        <v>4786</v>
      </c>
      <c r="C2623" s="87" t="s">
        <v>4787</v>
      </c>
      <c r="D2623" s="150">
        <v>5137</v>
      </c>
      <c r="E2623" s="150">
        <v>-5137</v>
      </c>
      <c r="F2623" s="150">
        <v>0</v>
      </c>
      <c r="G2623" s="150">
        <v>0</v>
      </c>
      <c r="H2623" s="151">
        <v>40179</v>
      </c>
      <c r="I2623" s="87">
        <v>0</v>
      </c>
      <c r="J2623" s="87" t="s">
        <v>1087</v>
      </c>
      <c r="K2623" s="87" t="s">
        <v>3672</v>
      </c>
      <c r="L2623" s="87" t="s">
        <v>4115</v>
      </c>
      <c r="M2623" s="56" t="s">
        <v>4788</v>
      </c>
      <c r="N2623" s="87" t="s">
        <v>71</v>
      </c>
      <c r="O2623" s="56" t="s">
        <v>4789</v>
      </c>
      <c r="P2623" s="87">
        <v>2009</v>
      </c>
      <c r="Q2623" s="87" t="s">
        <v>4790</v>
      </c>
      <c r="R2623" s="87" t="s">
        <v>3676</v>
      </c>
    </row>
    <row r="2624" spans="1:18">
      <c r="A2624" s="87" t="s">
        <v>1147</v>
      </c>
      <c r="B2624" s="87" t="s">
        <v>7875</v>
      </c>
      <c r="C2624" s="87" t="s">
        <v>7876</v>
      </c>
      <c r="D2624" s="150">
        <v>222167.25</v>
      </c>
      <c r="E2624" s="150">
        <v>-222167.25</v>
      </c>
      <c r="F2624" s="150">
        <v>0</v>
      </c>
      <c r="G2624" s="150">
        <v>0</v>
      </c>
      <c r="H2624" s="151">
        <v>40179</v>
      </c>
      <c r="I2624" s="87">
        <v>0</v>
      </c>
      <c r="J2624" s="87" t="s">
        <v>4240</v>
      </c>
      <c r="K2624" s="87" t="s">
        <v>3672</v>
      </c>
      <c r="L2624" s="87" t="s">
        <v>4241</v>
      </c>
      <c r="M2624" s="56" t="s">
        <v>3729</v>
      </c>
      <c r="N2624" s="87" t="s">
        <v>1150</v>
      </c>
      <c r="O2624" s="56" t="s">
        <v>7877</v>
      </c>
      <c r="P2624" s="87">
        <v>2009</v>
      </c>
      <c r="Q2624" s="87" t="s">
        <v>7878</v>
      </c>
      <c r="R2624" s="87" t="s">
        <v>3676</v>
      </c>
    </row>
    <row r="2625" spans="1:18">
      <c r="A2625" s="87" t="s">
        <v>8073</v>
      </c>
      <c r="B2625" s="87" t="s">
        <v>8074</v>
      </c>
      <c r="C2625" s="87" t="s">
        <v>8075</v>
      </c>
      <c r="D2625" s="150">
        <v>2429.98</v>
      </c>
      <c r="E2625" s="150">
        <v>-2429.98</v>
      </c>
      <c r="F2625" s="150">
        <v>0</v>
      </c>
      <c r="G2625" s="150">
        <v>0</v>
      </c>
      <c r="H2625" s="151">
        <v>40179</v>
      </c>
      <c r="I2625" s="87">
        <v>0</v>
      </c>
      <c r="J2625" s="87" t="s">
        <v>315</v>
      </c>
      <c r="K2625" s="87" t="s">
        <v>3672</v>
      </c>
      <c r="L2625" s="87" t="s">
        <v>7984</v>
      </c>
      <c r="M2625" s="56" t="s">
        <v>6669</v>
      </c>
      <c r="N2625" s="87" t="s">
        <v>29</v>
      </c>
      <c r="O2625" s="56" t="s">
        <v>6500</v>
      </c>
      <c r="P2625" s="87">
        <v>2009</v>
      </c>
      <c r="Q2625" s="87" t="s">
        <v>8076</v>
      </c>
      <c r="R2625" s="87" t="s">
        <v>3751</v>
      </c>
    </row>
    <row r="2626" spans="1:18">
      <c r="A2626" s="87" t="s">
        <v>8077</v>
      </c>
      <c r="B2626" s="87" t="s">
        <v>8078</v>
      </c>
      <c r="C2626" s="87" t="s">
        <v>8075</v>
      </c>
      <c r="D2626" s="150">
        <v>2430</v>
      </c>
      <c r="E2626" s="150">
        <v>-2430</v>
      </c>
      <c r="F2626" s="150">
        <v>0</v>
      </c>
      <c r="G2626" s="150">
        <v>0</v>
      </c>
      <c r="H2626" s="151">
        <v>40179</v>
      </c>
      <c r="I2626" s="87">
        <v>0</v>
      </c>
      <c r="J2626" s="87" t="s">
        <v>315</v>
      </c>
      <c r="K2626" s="87" t="s">
        <v>3672</v>
      </c>
      <c r="L2626" s="87" t="s">
        <v>7984</v>
      </c>
      <c r="M2626" s="56" t="s">
        <v>6669</v>
      </c>
      <c r="N2626" s="87" t="s">
        <v>29</v>
      </c>
      <c r="O2626" s="56" t="s">
        <v>6500</v>
      </c>
      <c r="P2626" s="87">
        <v>2009</v>
      </c>
      <c r="Q2626" s="87" t="s">
        <v>8076</v>
      </c>
      <c r="R2626" s="87" t="s">
        <v>3751</v>
      </c>
    </row>
    <row r="2627" spans="1:18">
      <c r="A2627" s="87" t="s">
        <v>8079</v>
      </c>
      <c r="B2627" s="87" t="s">
        <v>8074</v>
      </c>
      <c r="C2627" s="87" t="s">
        <v>8075</v>
      </c>
      <c r="D2627" s="150">
        <v>2430</v>
      </c>
      <c r="E2627" s="150">
        <v>-2430</v>
      </c>
      <c r="F2627" s="150">
        <v>0</v>
      </c>
      <c r="G2627" s="150">
        <v>0</v>
      </c>
      <c r="H2627" s="151">
        <v>40179</v>
      </c>
      <c r="I2627" s="87">
        <v>0</v>
      </c>
      <c r="J2627" s="87" t="s">
        <v>315</v>
      </c>
      <c r="K2627" s="87" t="s">
        <v>3672</v>
      </c>
      <c r="L2627" s="87" t="s">
        <v>7984</v>
      </c>
      <c r="M2627" s="56" t="s">
        <v>6669</v>
      </c>
      <c r="N2627" s="87" t="s">
        <v>29</v>
      </c>
      <c r="O2627" s="56" t="s">
        <v>6500</v>
      </c>
      <c r="P2627" s="87">
        <v>2009</v>
      </c>
      <c r="Q2627" s="87" t="s">
        <v>8076</v>
      </c>
      <c r="R2627" s="87" t="s">
        <v>3751</v>
      </c>
    </row>
    <row r="2628" spans="1:18">
      <c r="A2628" s="87" t="s">
        <v>10809</v>
      </c>
      <c r="B2628" s="87" t="s">
        <v>7875</v>
      </c>
      <c r="C2628" s="87" t="s">
        <v>10810</v>
      </c>
      <c r="D2628" s="150">
        <v>205237.36</v>
      </c>
      <c r="E2628" s="150">
        <v>-205237.36</v>
      </c>
      <c r="F2628" s="150">
        <v>0</v>
      </c>
      <c r="G2628" s="150">
        <v>0</v>
      </c>
      <c r="H2628" s="151">
        <v>40179</v>
      </c>
      <c r="I2628" s="87">
        <v>0</v>
      </c>
      <c r="J2628" s="87" t="s">
        <v>1424</v>
      </c>
      <c r="K2628" s="87" t="s">
        <v>3672</v>
      </c>
      <c r="L2628" s="87" t="s">
        <v>3757</v>
      </c>
      <c r="M2628" s="56" t="s">
        <v>3729</v>
      </c>
      <c r="N2628" s="87" t="s">
        <v>176</v>
      </c>
      <c r="O2628" s="56" t="s">
        <v>7877</v>
      </c>
      <c r="P2628" s="87">
        <v>2009</v>
      </c>
      <c r="Q2628" s="87" t="s">
        <v>10811</v>
      </c>
      <c r="R2628" s="87" t="s">
        <v>3676</v>
      </c>
    </row>
    <row r="2629" spans="1:18">
      <c r="A2629" s="87" t="s">
        <v>1447</v>
      </c>
      <c r="B2629" s="87" t="s">
        <v>4780</v>
      </c>
      <c r="C2629" s="87" t="s">
        <v>4781</v>
      </c>
      <c r="D2629" s="150">
        <v>3531.92</v>
      </c>
      <c r="E2629" s="150">
        <v>-3531.92</v>
      </c>
      <c r="F2629" s="150">
        <v>0</v>
      </c>
      <c r="G2629" s="150">
        <v>0</v>
      </c>
      <c r="H2629" s="151">
        <v>40148</v>
      </c>
      <c r="I2629" s="87">
        <v>0</v>
      </c>
      <c r="J2629" s="87" t="s">
        <v>1450</v>
      </c>
      <c r="K2629" s="87" t="s">
        <v>3672</v>
      </c>
      <c r="L2629" s="87" t="s">
        <v>3742</v>
      </c>
      <c r="M2629" s="56" t="s">
        <v>4782</v>
      </c>
      <c r="N2629" s="87" t="s">
        <v>92</v>
      </c>
      <c r="O2629" s="56" t="s">
        <v>4783</v>
      </c>
      <c r="P2629" s="87">
        <v>2009</v>
      </c>
      <c r="Q2629" s="87" t="s">
        <v>4784</v>
      </c>
      <c r="R2629" s="87" t="s">
        <v>4621</v>
      </c>
    </row>
    <row r="2630" spans="1:18">
      <c r="A2630" s="87" t="s">
        <v>7844</v>
      </c>
      <c r="B2630" s="87" t="s">
        <v>7845</v>
      </c>
      <c r="C2630" s="87" t="s">
        <v>7846</v>
      </c>
      <c r="D2630" s="150">
        <v>1805</v>
      </c>
      <c r="E2630" s="150">
        <v>-1805</v>
      </c>
      <c r="F2630" s="150">
        <v>0</v>
      </c>
      <c r="G2630" s="150">
        <v>0</v>
      </c>
      <c r="H2630" s="151">
        <v>40148</v>
      </c>
      <c r="I2630" s="87">
        <v>0</v>
      </c>
      <c r="J2630" s="87" t="s">
        <v>328</v>
      </c>
      <c r="K2630" s="87" t="s">
        <v>3672</v>
      </c>
      <c r="L2630" s="87" t="s">
        <v>3945</v>
      </c>
      <c r="M2630" s="56" t="s">
        <v>5025</v>
      </c>
      <c r="N2630" s="87" t="s">
        <v>35</v>
      </c>
      <c r="O2630" s="56" t="s">
        <v>5439</v>
      </c>
      <c r="P2630" s="87">
        <v>2009</v>
      </c>
      <c r="Q2630" s="87" t="s">
        <v>7847</v>
      </c>
      <c r="R2630" s="87" t="s">
        <v>4359</v>
      </c>
    </row>
    <row r="2631" spans="1:18">
      <c r="A2631" s="87" t="s">
        <v>7848</v>
      </c>
      <c r="B2631" s="87" t="s">
        <v>7845</v>
      </c>
      <c r="C2631" s="87" t="s">
        <v>7846</v>
      </c>
      <c r="D2631" s="150">
        <v>1805</v>
      </c>
      <c r="E2631" s="150">
        <v>-1805</v>
      </c>
      <c r="F2631" s="150">
        <v>0</v>
      </c>
      <c r="G2631" s="150">
        <v>0</v>
      </c>
      <c r="H2631" s="151">
        <v>40148</v>
      </c>
      <c r="I2631" s="87">
        <v>0</v>
      </c>
      <c r="J2631" s="87" t="s">
        <v>328</v>
      </c>
      <c r="K2631" s="87" t="s">
        <v>3672</v>
      </c>
      <c r="L2631" s="87" t="s">
        <v>3910</v>
      </c>
      <c r="M2631" s="56" t="s">
        <v>5025</v>
      </c>
      <c r="N2631" s="87" t="s">
        <v>35</v>
      </c>
      <c r="O2631" s="56" t="s">
        <v>5439</v>
      </c>
      <c r="P2631" s="87">
        <v>2009</v>
      </c>
      <c r="Q2631" s="87" t="s">
        <v>7849</v>
      </c>
      <c r="R2631" s="87" t="s">
        <v>4359</v>
      </c>
    </row>
    <row r="2632" spans="1:18">
      <c r="A2632" s="87" t="s">
        <v>7850</v>
      </c>
      <c r="B2632" s="87" t="s">
        <v>7845</v>
      </c>
      <c r="C2632" s="87" t="s">
        <v>7846</v>
      </c>
      <c r="D2632" s="150">
        <v>1805</v>
      </c>
      <c r="E2632" s="150">
        <v>-1805</v>
      </c>
      <c r="F2632" s="150">
        <v>0</v>
      </c>
      <c r="G2632" s="150">
        <v>0</v>
      </c>
      <c r="H2632" s="151">
        <v>40148</v>
      </c>
      <c r="I2632" s="87">
        <v>0</v>
      </c>
      <c r="J2632" s="87" t="s">
        <v>328</v>
      </c>
      <c r="K2632" s="87" t="s">
        <v>3672</v>
      </c>
      <c r="L2632" s="87" t="s">
        <v>4511</v>
      </c>
      <c r="M2632" s="56" t="s">
        <v>5025</v>
      </c>
      <c r="N2632" s="87" t="s">
        <v>35</v>
      </c>
      <c r="O2632" s="56" t="s">
        <v>5439</v>
      </c>
      <c r="P2632" s="87">
        <v>2009</v>
      </c>
      <c r="Q2632" s="87" t="s">
        <v>7851</v>
      </c>
      <c r="R2632" s="87" t="s">
        <v>4359</v>
      </c>
    </row>
    <row r="2633" spans="1:18">
      <c r="A2633" s="87" t="s">
        <v>7852</v>
      </c>
      <c r="B2633" s="87" t="s">
        <v>7845</v>
      </c>
      <c r="C2633" s="87" t="s">
        <v>7846</v>
      </c>
      <c r="D2633" s="150">
        <v>1805</v>
      </c>
      <c r="E2633" s="150">
        <v>-1805</v>
      </c>
      <c r="F2633" s="150">
        <v>0</v>
      </c>
      <c r="G2633" s="150">
        <v>0</v>
      </c>
      <c r="H2633" s="151">
        <v>40148</v>
      </c>
      <c r="I2633" s="87">
        <v>0</v>
      </c>
      <c r="J2633" s="87" t="s">
        <v>1087</v>
      </c>
      <c r="K2633" s="87" t="s">
        <v>3672</v>
      </c>
      <c r="L2633" s="87" t="s">
        <v>4115</v>
      </c>
      <c r="M2633" s="56" t="s">
        <v>5025</v>
      </c>
      <c r="N2633" s="87" t="s">
        <v>71</v>
      </c>
      <c r="O2633" s="56" t="s">
        <v>5439</v>
      </c>
      <c r="P2633" s="87">
        <v>2009</v>
      </c>
      <c r="Q2633" s="87" t="s">
        <v>7847</v>
      </c>
      <c r="R2633" s="87" t="s">
        <v>4359</v>
      </c>
    </row>
    <row r="2634" spans="1:18">
      <c r="A2634" s="87" t="s">
        <v>7853</v>
      </c>
      <c r="B2634" s="87" t="s">
        <v>7854</v>
      </c>
      <c r="C2634" s="87" t="s">
        <v>7846</v>
      </c>
      <c r="D2634" s="150">
        <v>1805</v>
      </c>
      <c r="E2634" s="150">
        <v>-1805</v>
      </c>
      <c r="F2634" s="150">
        <v>0</v>
      </c>
      <c r="G2634" s="150">
        <v>0</v>
      </c>
      <c r="H2634" s="151">
        <v>40148</v>
      </c>
      <c r="I2634" s="87">
        <v>0</v>
      </c>
      <c r="J2634" s="87" t="s">
        <v>674</v>
      </c>
      <c r="K2634" s="87" t="s">
        <v>3672</v>
      </c>
      <c r="L2634" s="87" t="s">
        <v>7663</v>
      </c>
      <c r="M2634" s="56" t="s">
        <v>5025</v>
      </c>
      <c r="N2634" s="87" t="s">
        <v>94</v>
      </c>
      <c r="O2634" s="56" t="s">
        <v>5439</v>
      </c>
      <c r="P2634" s="87">
        <v>2009</v>
      </c>
      <c r="Q2634" s="87" t="s">
        <v>7855</v>
      </c>
      <c r="R2634" s="87" t="s">
        <v>4359</v>
      </c>
    </row>
    <row r="2635" spans="1:18">
      <c r="A2635" s="87" t="s">
        <v>7856</v>
      </c>
      <c r="B2635" s="87" t="s">
        <v>7845</v>
      </c>
      <c r="C2635" s="87" t="s">
        <v>7846</v>
      </c>
      <c r="D2635" s="150">
        <v>1805</v>
      </c>
      <c r="E2635" s="150">
        <v>-1805</v>
      </c>
      <c r="F2635" s="150">
        <v>0</v>
      </c>
      <c r="G2635" s="150">
        <v>0</v>
      </c>
      <c r="H2635" s="151">
        <v>40148</v>
      </c>
      <c r="I2635" s="87">
        <v>0</v>
      </c>
      <c r="J2635" s="87" t="s">
        <v>426</v>
      </c>
      <c r="K2635" s="87" t="s">
        <v>3672</v>
      </c>
      <c r="L2635" s="87" t="s">
        <v>7857</v>
      </c>
      <c r="M2635" s="56" t="s">
        <v>5025</v>
      </c>
      <c r="N2635" s="87" t="s">
        <v>103</v>
      </c>
      <c r="O2635" s="56" t="s">
        <v>5439</v>
      </c>
      <c r="P2635" s="87">
        <v>2009</v>
      </c>
      <c r="Q2635" s="87" t="s">
        <v>7855</v>
      </c>
      <c r="R2635" s="87" t="s">
        <v>4359</v>
      </c>
    </row>
    <row r="2636" spans="1:18">
      <c r="A2636" s="87" t="s">
        <v>7858</v>
      </c>
      <c r="B2636" s="87" t="s">
        <v>7845</v>
      </c>
      <c r="C2636" s="87" t="s">
        <v>7846</v>
      </c>
      <c r="D2636" s="150">
        <v>1805</v>
      </c>
      <c r="E2636" s="150">
        <v>-1805</v>
      </c>
      <c r="F2636" s="150">
        <v>0</v>
      </c>
      <c r="G2636" s="150">
        <v>0</v>
      </c>
      <c r="H2636" s="151">
        <v>40148</v>
      </c>
      <c r="I2636" s="87">
        <v>0</v>
      </c>
      <c r="J2636" s="87" t="s">
        <v>383</v>
      </c>
      <c r="K2636" s="87" t="s">
        <v>3672</v>
      </c>
      <c r="L2636" s="87" t="s">
        <v>3987</v>
      </c>
      <c r="M2636" s="56" t="s">
        <v>5025</v>
      </c>
      <c r="N2636" s="87" t="s">
        <v>95</v>
      </c>
      <c r="O2636" s="56" t="s">
        <v>5439</v>
      </c>
      <c r="P2636" s="87">
        <v>2009</v>
      </c>
      <c r="Q2636" s="87" t="s">
        <v>7855</v>
      </c>
      <c r="R2636" s="87" t="s">
        <v>4359</v>
      </c>
    </row>
    <row r="2637" spans="1:18">
      <c r="A2637" s="87" t="s">
        <v>7859</v>
      </c>
      <c r="B2637" s="87" t="s">
        <v>7845</v>
      </c>
      <c r="C2637" s="87" t="s">
        <v>7846</v>
      </c>
      <c r="D2637" s="150">
        <v>1805</v>
      </c>
      <c r="E2637" s="150">
        <v>-1805</v>
      </c>
      <c r="F2637" s="150">
        <v>0</v>
      </c>
      <c r="G2637" s="150">
        <v>0</v>
      </c>
      <c r="H2637" s="151">
        <v>40148</v>
      </c>
      <c r="I2637" s="87">
        <v>0</v>
      </c>
      <c r="J2637" s="87" t="s">
        <v>328</v>
      </c>
      <c r="K2637" s="87" t="s">
        <v>3672</v>
      </c>
      <c r="L2637" s="87" t="s">
        <v>4511</v>
      </c>
      <c r="M2637" s="56" t="s">
        <v>5025</v>
      </c>
      <c r="N2637" s="87" t="s">
        <v>35</v>
      </c>
      <c r="O2637" s="56" t="s">
        <v>7860</v>
      </c>
      <c r="P2637" s="87">
        <v>2009</v>
      </c>
      <c r="Q2637" s="87" t="s">
        <v>7855</v>
      </c>
      <c r="R2637" s="87" t="s">
        <v>4359</v>
      </c>
    </row>
    <row r="2638" spans="1:18">
      <c r="A2638" s="87" t="s">
        <v>7861</v>
      </c>
      <c r="B2638" s="87" t="s">
        <v>7862</v>
      </c>
      <c r="C2638" s="87" t="s">
        <v>7863</v>
      </c>
      <c r="D2638" s="150">
        <v>1705</v>
      </c>
      <c r="E2638" s="150">
        <v>-1705</v>
      </c>
      <c r="F2638" s="150">
        <v>0</v>
      </c>
      <c r="G2638" s="150">
        <v>0</v>
      </c>
      <c r="H2638" s="151">
        <v>40148</v>
      </c>
      <c r="I2638" s="87">
        <v>0</v>
      </c>
      <c r="J2638" s="87" t="s">
        <v>674</v>
      </c>
      <c r="K2638" s="87" t="s">
        <v>3672</v>
      </c>
      <c r="L2638" s="87" t="s">
        <v>7663</v>
      </c>
      <c r="M2638" s="56" t="s">
        <v>5025</v>
      </c>
      <c r="N2638" s="87" t="s">
        <v>94</v>
      </c>
      <c r="O2638" s="56" t="s">
        <v>5439</v>
      </c>
      <c r="P2638" s="87">
        <v>2009</v>
      </c>
      <c r="Q2638" s="87" t="s">
        <v>7864</v>
      </c>
      <c r="R2638" s="87" t="s">
        <v>4359</v>
      </c>
    </row>
    <row r="2639" spans="1:18">
      <c r="A2639" s="87" t="s">
        <v>7865</v>
      </c>
      <c r="B2639" s="87" t="s">
        <v>7862</v>
      </c>
      <c r="C2639" s="87" t="s">
        <v>7863</v>
      </c>
      <c r="D2639" s="150">
        <v>1705</v>
      </c>
      <c r="E2639" s="150">
        <v>-1705</v>
      </c>
      <c r="F2639" s="150">
        <v>0</v>
      </c>
      <c r="G2639" s="150">
        <v>0</v>
      </c>
      <c r="H2639" s="151">
        <v>40148</v>
      </c>
      <c r="I2639" s="87">
        <v>0</v>
      </c>
      <c r="J2639" s="87" t="s">
        <v>328</v>
      </c>
      <c r="K2639" s="87" t="s">
        <v>3672</v>
      </c>
      <c r="L2639" s="87" t="s">
        <v>4027</v>
      </c>
      <c r="M2639" s="56" t="s">
        <v>5025</v>
      </c>
      <c r="N2639" s="87" t="s">
        <v>35</v>
      </c>
      <c r="O2639" s="56" t="s">
        <v>5439</v>
      </c>
      <c r="P2639" s="87">
        <v>2009</v>
      </c>
      <c r="Q2639" s="87" t="s">
        <v>7864</v>
      </c>
      <c r="R2639" s="87" t="s">
        <v>4359</v>
      </c>
    </row>
    <row r="2640" spans="1:18">
      <c r="A2640" s="87" t="s">
        <v>7866</v>
      </c>
      <c r="B2640" s="87" t="s">
        <v>7862</v>
      </c>
      <c r="C2640" s="87" t="s">
        <v>7863</v>
      </c>
      <c r="D2640" s="150">
        <v>1705</v>
      </c>
      <c r="E2640" s="150">
        <v>-1705</v>
      </c>
      <c r="F2640" s="150">
        <v>0</v>
      </c>
      <c r="G2640" s="150">
        <v>0</v>
      </c>
      <c r="H2640" s="151">
        <v>40148</v>
      </c>
      <c r="I2640" s="87">
        <v>0</v>
      </c>
      <c r="J2640" s="87" t="s">
        <v>383</v>
      </c>
      <c r="K2640" s="87" t="s">
        <v>3672</v>
      </c>
      <c r="L2640" s="87" t="s">
        <v>3987</v>
      </c>
      <c r="M2640" s="56" t="s">
        <v>5025</v>
      </c>
      <c r="N2640" s="87" t="s">
        <v>95</v>
      </c>
      <c r="O2640" s="56" t="s">
        <v>5439</v>
      </c>
      <c r="P2640" s="87">
        <v>2009</v>
      </c>
      <c r="Q2640" s="87" t="s">
        <v>7867</v>
      </c>
      <c r="R2640" s="87" t="s">
        <v>4359</v>
      </c>
    </row>
    <row r="2641" spans="1:18">
      <c r="A2641" s="87" t="s">
        <v>7868</v>
      </c>
      <c r="B2641" s="87" t="s">
        <v>7862</v>
      </c>
      <c r="C2641" s="87" t="s">
        <v>7863</v>
      </c>
      <c r="D2641" s="150">
        <v>1705</v>
      </c>
      <c r="E2641" s="150">
        <v>-1705</v>
      </c>
      <c r="F2641" s="150">
        <v>0</v>
      </c>
      <c r="G2641" s="150">
        <v>0</v>
      </c>
      <c r="H2641" s="151">
        <v>40148</v>
      </c>
      <c r="I2641" s="87">
        <v>0</v>
      </c>
      <c r="J2641" s="87" t="s">
        <v>401</v>
      </c>
      <c r="K2641" s="87" t="s">
        <v>3672</v>
      </c>
      <c r="L2641" s="87" t="s">
        <v>3744</v>
      </c>
      <c r="M2641" s="56" t="s">
        <v>5025</v>
      </c>
      <c r="N2641" s="87" t="s">
        <v>49</v>
      </c>
      <c r="O2641" s="56" t="s">
        <v>5439</v>
      </c>
      <c r="P2641" s="87">
        <v>2009</v>
      </c>
      <c r="Q2641" s="87" t="s">
        <v>7864</v>
      </c>
      <c r="R2641" s="87" t="s">
        <v>4359</v>
      </c>
    </row>
    <row r="2642" spans="1:18">
      <c r="A2642" s="87" t="s">
        <v>7869</v>
      </c>
      <c r="B2642" s="87" t="s">
        <v>7862</v>
      </c>
      <c r="C2642" s="87" t="s">
        <v>7863</v>
      </c>
      <c r="D2642" s="150">
        <v>1705</v>
      </c>
      <c r="E2642" s="150">
        <v>-1705</v>
      </c>
      <c r="F2642" s="150">
        <v>0</v>
      </c>
      <c r="G2642" s="150">
        <v>0</v>
      </c>
      <c r="H2642" s="151">
        <v>40148</v>
      </c>
      <c r="I2642" s="87">
        <v>0</v>
      </c>
      <c r="J2642" s="87" t="s">
        <v>426</v>
      </c>
      <c r="K2642" s="87" t="s">
        <v>3672</v>
      </c>
      <c r="L2642" s="87" t="s">
        <v>7857</v>
      </c>
      <c r="M2642" s="56" t="s">
        <v>5025</v>
      </c>
      <c r="N2642" s="87" t="s">
        <v>103</v>
      </c>
      <c r="O2642" s="56" t="s">
        <v>6150</v>
      </c>
      <c r="P2642" s="87">
        <v>2009</v>
      </c>
      <c r="Q2642" s="87" t="s">
        <v>7864</v>
      </c>
      <c r="R2642" s="87" t="s">
        <v>4359</v>
      </c>
    </row>
    <row r="2643" spans="1:18">
      <c r="A2643" s="87" t="s">
        <v>7870</v>
      </c>
      <c r="B2643" s="87" t="s">
        <v>7862</v>
      </c>
      <c r="C2643" s="87" t="s">
        <v>7863</v>
      </c>
      <c r="D2643" s="150">
        <v>1705</v>
      </c>
      <c r="E2643" s="150">
        <v>-1705</v>
      </c>
      <c r="F2643" s="150">
        <v>0</v>
      </c>
      <c r="G2643" s="150">
        <v>0</v>
      </c>
      <c r="H2643" s="151">
        <v>40148</v>
      </c>
      <c r="I2643" s="87">
        <v>0</v>
      </c>
      <c r="J2643" s="87" t="s">
        <v>328</v>
      </c>
      <c r="K2643" s="87" t="s">
        <v>3672</v>
      </c>
      <c r="L2643" s="87" t="s">
        <v>3910</v>
      </c>
      <c r="M2643" s="56" t="s">
        <v>5025</v>
      </c>
      <c r="N2643" s="87" t="s">
        <v>35</v>
      </c>
      <c r="O2643" s="56" t="s">
        <v>6150</v>
      </c>
      <c r="P2643" s="87">
        <v>2009</v>
      </c>
      <c r="Q2643" s="87" t="s">
        <v>7864</v>
      </c>
      <c r="R2643" s="87" t="s">
        <v>4359</v>
      </c>
    </row>
    <row r="2644" spans="1:18">
      <c r="A2644" s="87" t="s">
        <v>7871</v>
      </c>
      <c r="B2644" s="87" t="s">
        <v>7862</v>
      </c>
      <c r="C2644" s="87" t="s">
        <v>7863</v>
      </c>
      <c r="D2644" s="150">
        <v>1705</v>
      </c>
      <c r="E2644" s="150">
        <v>-1705</v>
      </c>
      <c r="F2644" s="150">
        <v>0</v>
      </c>
      <c r="G2644" s="150">
        <v>0</v>
      </c>
      <c r="H2644" s="151">
        <v>40148</v>
      </c>
      <c r="I2644" s="87">
        <v>0</v>
      </c>
      <c r="J2644" s="87" t="s">
        <v>328</v>
      </c>
      <c r="K2644" s="87" t="s">
        <v>3672</v>
      </c>
      <c r="L2644" s="87" t="s">
        <v>4027</v>
      </c>
      <c r="M2644" s="56" t="s">
        <v>5025</v>
      </c>
      <c r="N2644" s="87" t="s">
        <v>35</v>
      </c>
      <c r="O2644" s="56" t="s">
        <v>5439</v>
      </c>
      <c r="P2644" s="87">
        <v>2009</v>
      </c>
      <c r="Q2644" s="87" t="s">
        <v>7872</v>
      </c>
      <c r="R2644" s="87" t="s">
        <v>4359</v>
      </c>
    </row>
    <row r="2645" spans="1:18">
      <c r="A2645" s="87" t="s">
        <v>7873</v>
      </c>
      <c r="B2645" s="87" t="s">
        <v>7862</v>
      </c>
      <c r="C2645" s="87" t="s">
        <v>7863</v>
      </c>
      <c r="D2645" s="150">
        <v>1705</v>
      </c>
      <c r="E2645" s="150">
        <v>-1705</v>
      </c>
      <c r="F2645" s="150">
        <v>0</v>
      </c>
      <c r="G2645" s="150">
        <v>0</v>
      </c>
      <c r="H2645" s="151">
        <v>40148</v>
      </c>
      <c r="I2645" s="87">
        <v>0</v>
      </c>
      <c r="J2645" s="87" t="s">
        <v>328</v>
      </c>
      <c r="K2645" s="87" t="s">
        <v>3672</v>
      </c>
      <c r="L2645" s="87" t="s">
        <v>3930</v>
      </c>
      <c r="M2645" s="56" t="s">
        <v>5025</v>
      </c>
      <c r="N2645" s="87" t="s">
        <v>35</v>
      </c>
      <c r="O2645" s="56" t="s">
        <v>5439</v>
      </c>
      <c r="P2645" s="87">
        <v>2009</v>
      </c>
      <c r="Q2645" s="87" t="s">
        <v>7874</v>
      </c>
      <c r="R2645" s="87" t="s">
        <v>4359</v>
      </c>
    </row>
    <row r="2646" spans="1:18">
      <c r="A2646" s="87" t="s">
        <v>440</v>
      </c>
      <c r="B2646" s="87" t="s">
        <v>8041</v>
      </c>
      <c r="C2646" s="87" t="s">
        <v>8042</v>
      </c>
      <c r="D2646" s="150">
        <v>15981.7</v>
      </c>
      <c r="E2646" s="150">
        <v>-15981.7</v>
      </c>
      <c r="F2646" s="150">
        <v>0</v>
      </c>
      <c r="G2646" s="150">
        <v>0</v>
      </c>
      <c r="H2646" s="151">
        <v>40148</v>
      </c>
      <c r="I2646" s="87">
        <v>0</v>
      </c>
      <c r="J2646" s="87" t="s">
        <v>315</v>
      </c>
      <c r="K2646" s="87" t="s">
        <v>3672</v>
      </c>
      <c r="L2646" s="87" t="s">
        <v>7984</v>
      </c>
      <c r="M2646" s="56" t="s">
        <v>8043</v>
      </c>
      <c r="N2646" s="87" t="s">
        <v>29</v>
      </c>
      <c r="O2646" s="56" t="s">
        <v>8044</v>
      </c>
      <c r="P2646" s="87">
        <v>2009</v>
      </c>
      <c r="Q2646" s="87" t="s">
        <v>8045</v>
      </c>
      <c r="R2646" s="87" t="s">
        <v>3680</v>
      </c>
    </row>
    <row r="2647" spans="1:18">
      <c r="A2647" s="87" t="s">
        <v>10798</v>
      </c>
      <c r="B2647" s="87" t="s">
        <v>10799</v>
      </c>
      <c r="C2647" s="87" t="s">
        <v>10800</v>
      </c>
      <c r="D2647" s="150">
        <v>50090.6</v>
      </c>
      <c r="E2647" s="150">
        <v>-50090.6</v>
      </c>
      <c r="F2647" s="150">
        <v>0</v>
      </c>
      <c r="G2647" s="150">
        <v>0</v>
      </c>
      <c r="H2647" s="151">
        <v>40148</v>
      </c>
      <c r="I2647" s="87">
        <v>0</v>
      </c>
      <c r="J2647" s="87" t="s">
        <v>315</v>
      </c>
      <c r="K2647" s="87" t="s">
        <v>3672</v>
      </c>
      <c r="L2647" s="87" t="s">
        <v>7984</v>
      </c>
      <c r="M2647" s="56" t="s">
        <v>8934</v>
      </c>
      <c r="N2647" s="87" t="s">
        <v>29</v>
      </c>
      <c r="O2647" s="56" t="s">
        <v>10801</v>
      </c>
      <c r="P2647" s="87">
        <v>2009</v>
      </c>
      <c r="Q2647" s="87" t="s">
        <v>10802</v>
      </c>
      <c r="R2647" s="87" t="s">
        <v>3680</v>
      </c>
    </row>
    <row r="2648" spans="1:18">
      <c r="A2648" s="87" t="s">
        <v>10803</v>
      </c>
      <c r="B2648" s="87" t="s">
        <v>10804</v>
      </c>
      <c r="C2648" s="87"/>
      <c r="D2648" s="150">
        <v>80000</v>
      </c>
      <c r="E2648" s="150">
        <v>-80000</v>
      </c>
      <c r="F2648" s="150">
        <v>0</v>
      </c>
      <c r="G2648" s="150">
        <v>0</v>
      </c>
      <c r="H2648" s="151">
        <v>40148</v>
      </c>
      <c r="I2648" s="87">
        <v>0</v>
      </c>
      <c r="J2648" s="87" t="s">
        <v>315</v>
      </c>
      <c r="K2648" s="87" t="s">
        <v>3672</v>
      </c>
      <c r="L2648" s="87" t="s">
        <v>7984</v>
      </c>
      <c r="M2648" s="56" t="s">
        <v>3725</v>
      </c>
      <c r="N2648" s="87" t="s">
        <v>29</v>
      </c>
      <c r="O2648" s="56"/>
      <c r="P2648" s="87">
        <v>2009</v>
      </c>
      <c r="Q2648" s="87" t="s">
        <v>10805</v>
      </c>
      <c r="R2648" s="87" t="s">
        <v>3680</v>
      </c>
    </row>
    <row r="2649" spans="1:18">
      <c r="A2649" s="87" t="s">
        <v>10806</v>
      </c>
      <c r="B2649" s="87" t="s">
        <v>10807</v>
      </c>
      <c r="C2649" s="87" t="s">
        <v>10808</v>
      </c>
      <c r="D2649" s="150">
        <v>119388.59</v>
      </c>
      <c r="E2649" s="150">
        <v>-119388.59</v>
      </c>
      <c r="F2649" s="150">
        <v>0</v>
      </c>
      <c r="G2649" s="150">
        <v>0</v>
      </c>
      <c r="H2649" s="151">
        <v>40148</v>
      </c>
      <c r="I2649" s="87">
        <v>0</v>
      </c>
      <c r="J2649" s="87" t="s">
        <v>315</v>
      </c>
      <c r="K2649" s="87" t="s">
        <v>3672</v>
      </c>
      <c r="L2649" s="87" t="s">
        <v>7984</v>
      </c>
      <c r="M2649" s="56" t="s">
        <v>3725</v>
      </c>
      <c r="N2649" s="87" t="s">
        <v>29</v>
      </c>
      <c r="O2649" s="56" t="s">
        <v>232</v>
      </c>
      <c r="P2649" s="87">
        <v>2009</v>
      </c>
      <c r="Q2649" s="87" t="s">
        <v>10805</v>
      </c>
      <c r="R2649" s="87" t="s">
        <v>3680</v>
      </c>
    </row>
    <row r="2650" spans="1:18">
      <c r="A2650" s="87" t="s">
        <v>2880</v>
      </c>
      <c r="B2650" s="87" t="s">
        <v>3723</v>
      </c>
      <c r="C2650" s="87" t="s">
        <v>3724</v>
      </c>
      <c r="D2650" s="150">
        <v>48353.97</v>
      </c>
      <c r="E2650" s="150">
        <v>-48353.97</v>
      </c>
      <c r="F2650" s="150">
        <v>0</v>
      </c>
      <c r="G2650" s="150">
        <v>0</v>
      </c>
      <c r="H2650" s="151">
        <v>40148</v>
      </c>
      <c r="I2650" s="87">
        <v>0</v>
      </c>
      <c r="J2650" s="87" t="s">
        <v>679</v>
      </c>
      <c r="K2650" s="87" t="s">
        <v>3672</v>
      </c>
      <c r="L2650" s="87" t="s">
        <v>3673</v>
      </c>
      <c r="M2650" s="56" t="s">
        <v>3725</v>
      </c>
      <c r="N2650" s="87" t="s">
        <v>59</v>
      </c>
      <c r="O2650" s="56" t="s">
        <v>3692</v>
      </c>
      <c r="P2650" s="87">
        <v>0</v>
      </c>
      <c r="Q2650" s="87" t="s">
        <v>3726</v>
      </c>
      <c r="R2650" s="87" t="s">
        <v>3680</v>
      </c>
    </row>
    <row r="2651" spans="1:18">
      <c r="A2651" s="87" t="s">
        <v>588</v>
      </c>
      <c r="B2651" s="87" t="s">
        <v>10812</v>
      </c>
      <c r="C2651" s="87" t="s">
        <v>10813</v>
      </c>
      <c r="D2651" s="150">
        <v>29774.49</v>
      </c>
      <c r="E2651" s="150">
        <v>-29774.49</v>
      </c>
      <c r="F2651" s="150">
        <v>0</v>
      </c>
      <c r="G2651" s="150">
        <v>0</v>
      </c>
      <c r="H2651" s="151">
        <v>40148</v>
      </c>
      <c r="I2651" s="87">
        <v>0</v>
      </c>
      <c r="J2651" s="87" t="s">
        <v>377</v>
      </c>
      <c r="K2651" s="87" t="s">
        <v>3672</v>
      </c>
      <c r="L2651" s="87" t="s">
        <v>7999</v>
      </c>
      <c r="M2651" s="56" t="s">
        <v>4752</v>
      </c>
      <c r="N2651" s="87" t="s">
        <v>53</v>
      </c>
      <c r="O2651" s="56" t="s">
        <v>10814</v>
      </c>
      <c r="P2651" s="87">
        <v>2008</v>
      </c>
      <c r="Q2651" s="87" t="s">
        <v>10815</v>
      </c>
      <c r="R2651" s="87" t="s">
        <v>3780</v>
      </c>
    </row>
    <row r="2652" spans="1:18">
      <c r="A2652" s="87" t="s">
        <v>1781</v>
      </c>
      <c r="B2652" s="87" t="s">
        <v>1782</v>
      </c>
      <c r="C2652" s="87" t="s">
        <v>4722</v>
      </c>
      <c r="D2652" s="150">
        <v>2159.6999999999998</v>
      </c>
      <c r="E2652" s="150">
        <v>-2159.6999999999998</v>
      </c>
      <c r="F2652" s="150">
        <v>0</v>
      </c>
      <c r="G2652" s="150">
        <v>0</v>
      </c>
      <c r="H2652" s="151">
        <v>40118</v>
      </c>
      <c r="I2652" s="87">
        <v>0</v>
      </c>
      <c r="J2652" s="87" t="s">
        <v>1504</v>
      </c>
      <c r="K2652" s="87" t="s">
        <v>3672</v>
      </c>
      <c r="L2652" s="87" t="s">
        <v>3885</v>
      </c>
      <c r="M2652" s="56" t="s">
        <v>4681</v>
      </c>
      <c r="N2652" s="87" t="s">
        <v>136</v>
      </c>
      <c r="O2652" s="56" t="s">
        <v>4723</v>
      </c>
      <c r="P2652" s="87">
        <v>2008</v>
      </c>
      <c r="Q2652" s="87" t="s">
        <v>4724</v>
      </c>
      <c r="R2652" s="87" t="s">
        <v>3680</v>
      </c>
    </row>
    <row r="2653" spans="1:18">
      <c r="A2653" s="87" t="s">
        <v>8032</v>
      </c>
      <c r="B2653" s="87" t="s">
        <v>8033</v>
      </c>
      <c r="C2653" s="87" t="s">
        <v>8034</v>
      </c>
      <c r="D2653" s="150">
        <v>6854.4</v>
      </c>
      <c r="E2653" s="150">
        <v>-6854.4</v>
      </c>
      <c r="F2653" s="150">
        <v>0</v>
      </c>
      <c r="G2653" s="150">
        <v>0</v>
      </c>
      <c r="H2653" s="151">
        <v>40087</v>
      </c>
      <c r="I2653" s="87">
        <v>0</v>
      </c>
      <c r="J2653" s="87" t="s">
        <v>1311</v>
      </c>
      <c r="K2653" s="87" t="s">
        <v>3672</v>
      </c>
      <c r="L2653" s="87" t="s">
        <v>7957</v>
      </c>
      <c r="M2653" s="56" t="s">
        <v>8035</v>
      </c>
      <c r="N2653" s="87" t="s">
        <v>60</v>
      </c>
      <c r="O2653" s="56" t="s">
        <v>8036</v>
      </c>
      <c r="P2653" s="87">
        <v>2009</v>
      </c>
      <c r="Q2653" s="87" t="s">
        <v>8037</v>
      </c>
      <c r="R2653" s="87" t="s">
        <v>3676</v>
      </c>
    </row>
    <row r="2654" spans="1:18">
      <c r="A2654" s="87" t="s">
        <v>1633</v>
      </c>
      <c r="B2654" s="87" t="s">
        <v>1634</v>
      </c>
      <c r="C2654" s="87" t="s">
        <v>10972</v>
      </c>
      <c r="D2654" s="150">
        <v>2655.18</v>
      </c>
      <c r="E2654" s="150">
        <v>-2655.18</v>
      </c>
      <c r="F2654" s="150">
        <v>0</v>
      </c>
      <c r="G2654" s="150">
        <v>0</v>
      </c>
      <c r="H2654" s="151">
        <v>40087</v>
      </c>
      <c r="I2654" s="87">
        <v>0</v>
      </c>
      <c r="J2654" s="87" t="s">
        <v>748</v>
      </c>
      <c r="K2654" s="87" t="s">
        <v>3672</v>
      </c>
      <c r="L2654" s="87" t="s">
        <v>9137</v>
      </c>
      <c r="M2654" s="56" t="s">
        <v>7916</v>
      </c>
      <c r="N2654" s="87" t="s">
        <v>119</v>
      </c>
      <c r="O2654" s="56" t="s">
        <v>10973</v>
      </c>
      <c r="P2654" s="87">
        <v>2008</v>
      </c>
      <c r="Q2654" s="87"/>
      <c r="R2654" s="87" t="s">
        <v>4621</v>
      </c>
    </row>
    <row r="2655" spans="1:18">
      <c r="A2655" s="87" t="s">
        <v>10974</v>
      </c>
      <c r="B2655" s="87" t="s">
        <v>10975</v>
      </c>
      <c r="C2655" s="87" t="s">
        <v>10972</v>
      </c>
      <c r="D2655" s="150">
        <v>2655.18</v>
      </c>
      <c r="E2655" s="150">
        <v>-2655.18</v>
      </c>
      <c r="F2655" s="150">
        <v>0</v>
      </c>
      <c r="G2655" s="150">
        <v>0</v>
      </c>
      <c r="H2655" s="151">
        <v>40087</v>
      </c>
      <c r="I2655" s="87">
        <v>0</v>
      </c>
      <c r="J2655" s="87" t="s">
        <v>755</v>
      </c>
      <c r="K2655" s="87" t="s">
        <v>3672</v>
      </c>
      <c r="L2655" s="87" t="s">
        <v>7684</v>
      </c>
      <c r="M2655" s="56" t="s">
        <v>7916</v>
      </c>
      <c r="N2655" s="87" t="s">
        <v>122</v>
      </c>
      <c r="O2655" s="56" t="s">
        <v>10973</v>
      </c>
      <c r="P2655" s="87">
        <v>2008</v>
      </c>
      <c r="Q2655" s="87" t="s">
        <v>10976</v>
      </c>
      <c r="R2655" s="87" t="s">
        <v>4621</v>
      </c>
    </row>
    <row r="2656" spans="1:18">
      <c r="A2656" s="87" t="s">
        <v>8008</v>
      </c>
      <c r="B2656" s="87" t="s">
        <v>8009</v>
      </c>
      <c r="C2656" s="87" t="s">
        <v>8010</v>
      </c>
      <c r="D2656" s="150">
        <v>23130.59</v>
      </c>
      <c r="E2656" s="150">
        <v>-23130.59</v>
      </c>
      <c r="F2656" s="150">
        <v>0</v>
      </c>
      <c r="G2656" s="150">
        <v>0</v>
      </c>
      <c r="H2656" s="151">
        <v>40057</v>
      </c>
      <c r="I2656" s="87">
        <v>0</v>
      </c>
      <c r="J2656" s="87" t="s">
        <v>315</v>
      </c>
      <c r="K2656" s="87" t="s">
        <v>3672</v>
      </c>
      <c r="L2656" s="87" t="s">
        <v>7984</v>
      </c>
      <c r="M2656" s="56" t="s">
        <v>3691</v>
      </c>
      <c r="N2656" s="87" t="s">
        <v>29</v>
      </c>
      <c r="O2656" s="56" t="s">
        <v>8011</v>
      </c>
      <c r="P2656" s="87">
        <v>2006</v>
      </c>
      <c r="Q2656" s="87" t="s">
        <v>8012</v>
      </c>
      <c r="R2656" s="87" t="s">
        <v>3780</v>
      </c>
    </row>
    <row r="2657" spans="1:18">
      <c r="A2657" s="87" t="s">
        <v>8038</v>
      </c>
      <c r="B2657" s="87" t="s">
        <v>8039</v>
      </c>
      <c r="C2657" s="87" t="s">
        <v>8040</v>
      </c>
      <c r="D2657" s="150">
        <v>6280.57</v>
      </c>
      <c r="E2657" s="150">
        <v>-6280.57</v>
      </c>
      <c r="F2657" s="150">
        <v>0</v>
      </c>
      <c r="G2657" s="150">
        <v>0</v>
      </c>
      <c r="H2657" s="151">
        <v>40057</v>
      </c>
      <c r="I2657" s="87">
        <v>0</v>
      </c>
      <c r="J2657" s="87" t="s">
        <v>315</v>
      </c>
      <c r="K2657" s="87" t="s">
        <v>3672</v>
      </c>
      <c r="L2657" s="87" t="s">
        <v>7984</v>
      </c>
      <c r="M2657" s="56" t="s">
        <v>3691</v>
      </c>
      <c r="N2657" s="87" t="s">
        <v>29</v>
      </c>
      <c r="O2657" s="56" t="s">
        <v>4667</v>
      </c>
      <c r="P2657" s="87">
        <v>1999</v>
      </c>
      <c r="Q2657" s="87" t="s">
        <v>8012</v>
      </c>
      <c r="R2657" s="87" t="s">
        <v>3680</v>
      </c>
    </row>
    <row r="2658" spans="1:18">
      <c r="A2658" s="87" t="s">
        <v>4736</v>
      </c>
      <c r="B2658" s="87" t="s">
        <v>4737</v>
      </c>
      <c r="C2658" s="87" t="s">
        <v>4738</v>
      </c>
      <c r="D2658" s="150">
        <v>2101.54</v>
      </c>
      <c r="E2658" s="150">
        <v>-2101.54</v>
      </c>
      <c r="F2658" s="150">
        <v>0</v>
      </c>
      <c r="G2658" s="150">
        <v>0</v>
      </c>
      <c r="H2658" s="151">
        <v>40026</v>
      </c>
      <c r="I2658" s="87">
        <v>0</v>
      </c>
      <c r="J2658" s="87" t="s">
        <v>1087</v>
      </c>
      <c r="K2658" s="87" t="s">
        <v>3672</v>
      </c>
      <c r="L2658" s="87" t="s">
        <v>4115</v>
      </c>
      <c r="M2658" s="56" t="s">
        <v>3691</v>
      </c>
      <c r="N2658" s="87" t="s">
        <v>71</v>
      </c>
      <c r="O2658" s="56" t="s">
        <v>4739</v>
      </c>
      <c r="P2658" s="87">
        <v>2007</v>
      </c>
      <c r="Q2658" s="87" t="s">
        <v>3693</v>
      </c>
      <c r="R2658" s="87" t="s">
        <v>4621</v>
      </c>
    </row>
    <row r="2659" spans="1:18">
      <c r="A2659" s="87" t="s">
        <v>969</v>
      </c>
      <c r="B2659" s="87" t="s">
        <v>4740</v>
      </c>
      <c r="C2659" s="87" t="s">
        <v>4741</v>
      </c>
      <c r="D2659" s="150">
        <v>4848.3900000000003</v>
      </c>
      <c r="E2659" s="150">
        <v>-4848.3900000000003</v>
      </c>
      <c r="F2659" s="150">
        <v>0</v>
      </c>
      <c r="G2659" s="150">
        <v>0</v>
      </c>
      <c r="H2659" s="151">
        <v>40026</v>
      </c>
      <c r="I2659" s="87">
        <v>0</v>
      </c>
      <c r="J2659" s="87" t="s">
        <v>446</v>
      </c>
      <c r="K2659" s="87" t="s">
        <v>3672</v>
      </c>
      <c r="L2659" s="87" t="s">
        <v>4076</v>
      </c>
      <c r="M2659" s="56" t="s">
        <v>3691</v>
      </c>
      <c r="N2659" s="87" t="s">
        <v>50</v>
      </c>
      <c r="O2659" s="56" t="s">
        <v>110</v>
      </c>
      <c r="P2659" s="87">
        <v>2006</v>
      </c>
      <c r="Q2659" s="87" t="s">
        <v>3693</v>
      </c>
      <c r="R2659" s="87" t="s">
        <v>110</v>
      </c>
    </row>
    <row r="2660" spans="1:18">
      <c r="A2660" s="87" t="s">
        <v>4755</v>
      </c>
      <c r="B2660" s="87" t="s">
        <v>4756</v>
      </c>
      <c r="C2660" s="87" t="s">
        <v>4757</v>
      </c>
      <c r="D2660" s="150">
        <v>14306.23</v>
      </c>
      <c r="E2660" s="150">
        <v>-14306.23</v>
      </c>
      <c r="F2660" s="150">
        <v>0</v>
      </c>
      <c r="G2660" s="150">
        <v>0</v>
      </c>
      <c r="H2660" s="151">
        <v>40026</v>
      </c>
      <c r="I2660" s="87">
        <v>0</v>
      </c>
      <c r="J2660" s="87" t="s">
        <v>401</v>
      </c>
      <c r="K2660" s="87" t="s">
        <v>3672</v>
      </c>
      <c r="L2660" s="87" t="s">
        <v>4120</v>
      </c>
      <c r="M2660" s="56" t="s">
        <v>3691</v>
      </c>
      <c r="N2660" s="87" t="s">
        <v>49</v>
      </c>
      <c r="O2660" s="56" t="s">
        <v>4758</v>
      </c>
      <c r="P2660" s="87">
        <v>2007</v>
      </c>
      <c r="Q2660" s="87" t="s">
        <v>3693</v>
      </c>
      <c r="R2660" s="87" t="s">
        <v>3680</v>
      </c>
    </row>
    <row r="2661" spans="1:18">
      <c r="A2661" s="87" t="s">
        <v>3135</v>
      </c>
      <c r="B2661" s="87" t="s">
        <v>4759</v>
      </c>
      <c r="C2661" s="87" t="s">
        <v>4760</v>
      </c>
      <c r="D2661" s="150">
        <v>13824.49</v>
      </c>
      <c r="E2661" s="150">
        <v>-13824.49</v>
      </c>
      <c r="F2661" s="150">
        <v>0</v>
      </c>
      <c r="G2661" s="150">
        <v>0</v>
      </c>
      <c r="H2661" s="151">
        <v>40026</v>
      </c>
      <c r="I2661" s="87">
        <v>0</v>
      </c>
      <c r="J2661" s="87" t="s">
        <v>772</v>
      </c>
      <c r="K2661" s="87" t="s">
        <v>3672</v>
      </c>
      <c r="L2661" s="87" t="s">
        <v>3820</v>
      </c>
      <c r="M2661" s="56" t="s">
        <v>3691</v>
      </c>
      <c r="N2661" s="87" t="s">
        <v>130</v>
      </c>
      <c r="O2661" s="56" t="s">
        <v>4761</v>
      </c>
      <c r="P2661" s="87">
        <v>2006</v>
      </c>
      <c r="Q2661" s="87" t="s">
        <v>3693</v>
      </c>
      <c r="R2661" s="87" t="s">
        <v>3680</v>
      </c>
    </row>
    <row r="2662" spans="1:18">
      <c r="A2662" s="87" t="s">
        <v>4762</v>
      </c>
      <c r="B2662" s="87" t="s">
        <v>4763</v>
      </c>
      <c r="C2662" s="87" t="s">
        <v>4764</v>
      </c>
      <c r="D2662" s="150">
        <v>36295.58</v>
      </c>
      <c r="E2662" s="150">
        <v>-36295.58</v>
      </c>
      <c r="F2662" s="150">
        <v>0</v>
      </c>
      <c r="G2662" s="150">
        <v>0</v>
      </c>
      <c r="H2662" s="151">
        <v>40026</v>
      </c>
      <c r="I2662" s="87">
        <v>0</v>
      </c>
      <c r="J2662" s="87" t="s">
        <v>1198</v>
      </c>
      <c r="K2662" s="87" t="s">
        <v>3672</v>
      </c>
      <c r="L2662" s="87" t="s">
        <v>3966</v>
      </c>
      <c r="M2662" s="56" t="s">
        <v>3691</v>
      </c>
      <c r="N2662" s="87" t="s">
        <v>163</v>
      </c>
      <c r="O2662" s="56" t="s">
        <v>4765</v>
      </c>
      <c r="P2662" s="87">
        <v>2006</v>
      </c>
      <c r="Q2662" s="87" t="s">
        <v>3693</v>
      </c>
      <c r="R2662" s="87" t="s">
        <v>3680</v>
      </c>
    </row>
    <row r="2663" spans="1:18">
      <c r="A2663" s="87" t="s">
        <v>3687</v>
      </c>
      <c r="B2663" s="87" t="s">
        <v>3688</v>
      </c>
      <c r="C2663" s="87" t="s">
        <v>3689</v>
      </c>
      <c r="D2663" s="150">
        <v>5181.34</v>
      </c>
      <c r="E2663" s="150">
        <v>-5181.34</v>
      </c>
      <c r="F2663" s="150">
        <v>0</v>
      </c>
      <c r="G2663" s="150">
        <v>0</v>
      </c>
      <c r="H2663" s="151">
        <v>40026</v>
      </c>
      <c r="I2663" s="87">
        <v>0</v>
      </c>
      <c r="J2663" s="87" t="s">
        <v>307</v>
      </c>
      <c r="K2663" s="87" t="s">
        <v>3672</v>
      </c>
      <c r="L2663" s="87" t="s">
        <v>3690</v>
      </c>
      <c r="M2663" s="56" t="s">
        <v>3691</v>
      </c>
      <c r="N2663" s="87" t="s">
        <v>66</v>
      </c>
      <c r="O2663" s="56" t="s">
        <v>3692</v>
      </c>
      <c r="P2663" s="87">
        <v>2001</v>
      </c>
      <c r="Q2663" s="87" t="s">
        <v>3693</v>
      </c>
      <c r="R2663" s="87" t="s">
        <v>3694</v>
      </c>
    </row>
    <row r="2664" spans="1:18">
      <c r="A2664" s="87" t="s">
        <v>4766</v>
      </c>
      <c r="B2664" s="87" t="s">
        <v>4767</v>
      </c>
      <c r="C2664" s="87" t="s">
        <v>4768</v>
      </c>
      <c r="D2664" s="150">
        <v>13305.28</v>
      </c>
      <c r="E2664" s="150">
        <v>-13305.28</v>
      </c>
      <c r="F2664" s="150">
        <v>0</v>
      </c>
      <c r="G2664" s="150">
        <v>0</v>
      </c>
      <c r="H2664" s="151">
        <v>40026</v>
      </c>
      <c r="I2664" s="87">
        <v>0</v>
      </c>
      <c r="J2664" s="87" t="s">
        <v>772</v>
      </c>
      <c r="K2664" s="87" t="s">
        <v>3672</v>
      </c>
      <c r="L2664" s="87" t="s">
        <v>3820</v>
      </c>
      <c r="M2664" s="56" t="s">
        <v>3691</v>
      </c>
      <c r="N2664" s="87" t="s">
        <v>130</v>
      </c>
      <c r="O2664" s="56" t="s">
        <v>4769</v>
      </c>
      <c r="P2664" s="87">
        <v>2006</v>
      </c>
      <c r="Q2664" s="87" t="s">
        <v>3693</v>
      </c>
      <c r="R2664" s="87" t="s">
        <v>3680</v>
      </c>
    </row>
    <row r="2665" spans="1:18">
      <c r="A2665" s="87" t="s">
        <v>4770</v>
      </c>
      <c r="B2665" s="87" t="s">
        <v>4771</v>
      </c>
      <c r="C2665" s="87" t="s">
        <v>4772</v>
      </c>
      <c r="D2665" s="150">
        <v>9205.4599999999991</v>
      </c>
      <c r="E2665" s="150">
        <v>-9205.4599999999991</v>
      </c>
      <c r="F2665" s="150">
        <v>0</v>
      </c>
      <c r="G2665" s="150">
        <v>0</v>
      </c>
      <c r="H2665" s="151">
        <v>40026</v>
      </c>
      <c r="I2665" s="87">
        <v>0</v>
      </c>
      <c r="J2665" s="87" t="s">
        <v>1198</v>
      </c>
      <c r="K2665" s="87" t="s">
        <v>3672</v>
      </c>
      <c r="L2665" s="87" t="s">
        <v>3966</v>
      </c>
      <c r="M2665" s="56" t="s">
        <v>3691</v>
      </c>
      <c r="N2665" s="87" t="s">
        <v>163</v>
      </c>
      <c r="O2665" s="56" t="s">
        <v>4769</v>
      </c>
      <c r="P2665" s="87">
        <v>1999</v>
      </c>
      <c r="Q2665" s="87" t="s">
        <v>3693</v>
      </c>
      <c r="R2665" s="87" t="s">
        <v>3680</v>
      </c>
    </row>
    <row r="2666" spans="1:18">
      <c r="A2666" s="87" t="s">
        <v>4773</v>
      </c>
      <c r="B2666" s="87" t="s">
        <v>4774</v>
      </c>
      <c r="C2666" s="87" t="s">
        <v>4775</v>
      </c>
      <c r="D2666" s="150">
        <v>8266.0300000000007</v>
      </c>
      <c r="E2666" s="150">
        <v>-8266.0300000000007</v>
      </c>
      <c r="F2666" s="150">
        <v>0</v>
      </c>
      <c r="G2666" s="150">
        <v>0</v>
      </c>
      <c r="H2666" s="151">
        <v>40026</v>
      </c>
      <c r="I2666" s="87">
        <v>0</v>
      </c>
      <c r="J2666" s="87" t="s">
        <v>944</v>
      </c>
      <c r="K2666" s="87" t="s">
        <v>3672</v>
      </c>
      <c r="L2666" s="87" t="s">
        <v>3962</v>
      </c>
      <c r="M2666" s="56" t="s">
        <v>3691</v>
      </c>
      <c r="N2666" s="87" t="s">
        <v>27</v>
      </c>
      <c r="O2666" s="56" t="s">
        <v>4769</v>
      </c>
      <c r="P2666" s="87">
        <v>1999</v>
      </c>
      <c r="Q2666" s="87" t="s">
        <v>3693</v>
      </c>
      <c r="R2666" s="87" t="s">
        <v>3680</v>
      </c>
    </row>
    <row r="2667" spans="1:18">
      <c r="A2667" s="87" t="s">
        <v>4776</v>
      </c>
      <c r="B2667" s="87" t="s">
        <v>4777</v>
      </c>
      <c r="C2667" s="87"/>
      <c r="D2667" s="150">
        <v>66454.22</v>
      </c>
      <c r="E2667" s="150">
        <v>-66454.22</v>
      </c>
      <c r="F2667" s="150">
        <v>0</v>
      </c>
      <c r="G2667" s="150">
        <v>0</v>
      </c>
      <c r="H2667" s="151">
        <v>40026</v>
      </c>
      <c r="I2667" s="87">
        <v>0</v>
      </c>
      <c r="J2667" s="87" t="s">
        <v>1632</v>
      </c>
      <c r="K2667" s="87" t="s">
        <v>3672</v>
      </c>
      <c r="L2667" s="87" t="s">
        <v>4158</v>
      </c>
      <c r="M2667" s="56" t="s">
        <v>4778</v>
      </c>
      <c r="N2667" s="87" t="s">
        <v>98</v>
      </c>
      <c r="O2667" s="56" t="s">
        <v>260</v>
      </c>
      <c r="P2667" s="87">
        <v>2008</v>
      </c>
      <c r="Q2667" s="87" t="s">
        <v>4779</v>
      </c>
      <c r="R2667" s="87" t="s">
        <v>3780</v>
      </c>
    </row>
    <row r="2668" spans="1:18">
      <c r="A2668" s="87" t="s">
        <v>1109</v>
      </c>
      <c r="B2668" s="87" t="s">
        <v>7822</v>
      </c>
      <c r="C2668" s="87" t="s">
        <v>7823</v>
      </c>
      <c r="D2668" s="150">
        <v>8000</v>
      </c>
      <c r="E2668" s="150">
        <v>-8000</v>
      </c>
      <c r="F2668" s="150">
        <v>0</v>
      </c>
      <c r="G2668" s="150">
        <v>0</v>
      </c>
      <c r="H2668" s="151">
        <v>40026</v>
      </c>
      <c r="I2668" s="87">
        <v>0</v>
      </c>
      <c r="J2668" s="87" t="s">
        <v>1450</v>
      </c>
      <c r="K2668" s="87" t="s">
        <v>3672</v>
      </c>
      <c r="L2668" s="87" t="s">
        <v>3742</v>
      </c>
      <c r="M2668" s="56" t="s">
        <v>5025</v>
      </c>
      <c r="N2668" s="87" t="s">
        <v>92</v>
      </c>
      <c r="O2668" s="56" t="s">
        <v>7824</v>
      </c>
      <c r="P2668" s="87">
        <v>2009</v>
      </c>
      <c r="Q2668" s="87" t="s">
        <v>7825</v>
      </c>
      <c r="R2668" s="87" t="s">
        <v>4587</v>
      </c>
    </row>
    <row r="2669" spans="1:18">
      <c r="A2669" s="87" t="s">
        <v>7826</v>
      </c>
      <c r="B2669" s="87" t="s">
        <v>7827</v>
      </c>
      <c r="C2669" s="87" t="s">
        <v>7828</v>
      </c>
      <c r="D2669" s="150">
        <v>22508.3</v>
      </c>
      <c r="E2669" s="150">
        <v>-22508.3</v>
      </c>
      <c r="F2669" s="150">
        <v>0</v>
      </c>
      <c r="G2669" s="150">
        <v>0</v>
      </c>
      <c r="H2669" s="151">
        <v>40026</v>
      </c>
      <c r="I2669" s="87">
        <v>0</v>
      </c>
      <c r="J2669" s="87" t="s">
        <v>387</v>
      </c>
      <c r="K2669" s="87" t="s">
        <v>3672</v>
      </c>
      <c r="L2669" s="87" t="s">
        <v>3884</v>
      </c>
      <c r="M2669" s="56" t="s">
        <v>5025</v>
      </c>
      <c r="N2669" s="87" t="s">
        <v>61</v>
      </c>
      <c r="O2669" s="56" t="s">
        <v>7829</v>
      </c>
      <c r="P2669" s="87">
        <v>2008</v>
      </c>
      <c r="Q2669" s="87" t="s">
        <v>7830</v>
      </c>
      <c r="R2669" s="87" t="s">
        <v>3780</v>
      </c>
    </row>
    <row r="2670" spans="1:18">
      <c r="A2670" s="87" t="s">
        <v>2964</v>
      </c>
      <c r="B2670" s="87" t="s">
        <v>7831</v>
      </c>
      <c r="C2670" s="87" t="s">
        <v>7832</v>
      </c>
      <c r="D2670" s="150">
        <v>35120.400000000001</v>
      </c>
      <c r="E2670" s="150">
        <v>-35120.400000000001</v>
      </c>
      <c r="F2670" s="150">
        <v>0</v>
      </c>
      <c r="G2670" s="150">
        <v>0</v>
      </c>
      <c r="H2670" s="151">
        <v>40026</v>
      </c>
      <c r="I2670" s="87">
        <v>0</v>
      </c>
      <c r="J2670" s="87" t="s">
        <v>387</v>
      </c>
      <c r="K2670" s="87" t="s">
        <v>3672</v>
      </c>
      <c r="L2670" s="87" t="s">
        <v>3884</v>
      </c>
      <c r="M2670" s="56" t="s">
        <v>5025</v>
      </c>
      <c r="N2670" s="87" t="s">
        <v>61</v>
      </c>
      <c r="O2670" s="56" t="s">
        <v>7833</v>
      </c>
      <c r="P2670" s="87">
        <v>2009</v>
      </c>
      <c r="Q2670" s="87" t="s">
        <v>7834</v>
      </c>
      <c r="R2670" s="87" t="s">
        <v>3683</v>
      </c>
    </row>
    <row r="2671" spans="1:18">
      <c r="A2671" s="87" t="s">
        <v>2970</v>
      </c>
      <c r="B2671" s="87" t="s">
        <v>7835</v>
      </c>
      <c r="C2671" s="87" t="s">
        <v>7836</v>
      </c>
      <c r="D2671" s="150">
        <v>25799.200000000001</v>
      </c>
      <c r="E2671" s="150">
        <v>-25799.200000000001</v>
      </c>
      <c r="F2671" s="150">
        <v>0</v>
      </c>
      <c r="G2671" s="150">
        <v>0</v>
      </c>
      <c r="H2671" s="151">
        <v>40026</v>
      </c>
      <c r="I2671" s="87">
        <v>0</v>
      </c>
      <c r="J2671" s="87" t="s">
        <v>387</v>
      </c>
      <c r="K2671" s="87" t="s">
        <v>3672</v>
      </c>
      <c r="L2671" s="87" t="s">
        <v>3884</v>
      </c>
      <c r="M2671" s="56" t="s">
        <v>5025</v>
      </c>
      <c r="N2671" s="87" t="s">
        <v>61</v>
      </c>
      <c r="O2671" s="56" t="s">
        <v>7837</v>
      </c>
      <c r="P2671" s="87">
        <v>2008</v>
      </c>
      <c r="Q2671" s="87" t="s">
        <v>7838</v>
      </c>
      <c r="R2671" s="87" t="s">
        <v>3680</v>
      </c>
    </row>
    <row r="2672" spans="1:18">
      <c r="A2672" s="87" t="s">
        <v>8013</v>
      </c>
      <c r="B2672" s="87" t="s">
        <v>8014</v>
      </c>
      <c r="C2672" s="87" t="s">
        <v>8015</v>
      </c>
      <c r="D2672" s="150">
        <v>1991.63</v>
      </c>
      <c r="E2672" s="150">
        <v>-1991.63</v>
      </c>
      <c r="F2672" s="150">
        <v>0</v>
      </c>
      <c r="G2672" s="150">
        <v>0</v>
      </c>
      <c r="H2672" s="151">
        <v>40026</v>
      </c>
      <c r="I2672" s="87">
        <v>0</v>
      </c>
      <c r="J2672" s="87" t="s">
        <v>4745</v>
      </c>
      <c r="K2672" s="87" t="s">
        <v>3672</v>
      </c>
      <c r="L2672" s="87" t="s">
        <v>4746</v>
      </c>
      <c r="M2672" s="56" t="s">
        <v>4747</v>
      </c>
      <c r="N2672" s="87" t="s">
        <v>4748</v>
      </c>
      <c r="O2672" s="56" t="s">
        <v>8016</v>
      </c>
      <c r="P2672" s="87">
        <v>2009</v>
      </c>
      <c r="Q2672" s="87" t="s">
        <v>8017</v>
      </c>
      <c r="R2672" s="87" t="s">
        <v>4359</v>
      </c>
    </row>
    <row r="2673" spans="1:18">
      <c r="A2673" s="87" t="s">
        <v>3515</v>
      </c>
      <c r="B2673" s="87" t="s">
        <v>8018</v>
      </c>
      <c r="C2673" s="87" t="s">
        <v>8019</v>
      </c>
      <c r="D2673" s="150">
        <v>21018.34</v>
      </c>
      <c r="E2673" s="150">
        <v>-21018.34</v>
      </c>
      <c r="F2673" s="150">
        <v>0</v>
      </c>
      <c r="G2673" s="150">
        <v>0</v>
      </c>
      <c r="H2673" s="151">
        <v>40026</v>
      </c>
      <c r="I2673" s="87">
        <v>0</v>
      </c>
      <c r="J2673" s="87" t="s">
        <v>591</v>
      </c>
      <c r="K2673" s="87" t="s">
        <v>3672</v>
      </c>
      <c r="L2673" s="87" t="s">
        <v>3766</v>
      </c>
      <c r="M2673" s="56" t="s">
        <v>3691</v>
      </c>
      <c r="N2673" s="87" t="s">
        <v>32</v>
      </c>
      <c r="O2673" s="56" t="s">
        <v>8020</v>
      </c>
      <c r="P2673" s="87">
        <v>2007</v>
      </c>
      <c r="Q2673" s="87" t="s">
        <v>8021</v>
      </c>
      <c r="R2673" s="87" t="s">
        <v>4621</v>
      </c>
    </row>
    <row r="2674" spans="1:18">
      <c r="A2674" s="87" t="s">
        <v>8022</v>
      </c>
      <c r="B2674" s="87" t="s">
        <v>8023</v>
      </c>
      <c r="C2674" s="87" t="s">
        <v>8024</v>
      </c>
      <c r="D2674" s="150">
        <v>13379.52</v>
      </c>
      <c r="E2674" s="150">
        <v>-13379.52</v>
      </c>
      <c r="F2674" s="150">
        <v>0</v>
      </c>
      <c r="G2674" s="150">
        <v>0</v>
      </c>
      <c r="H2674" s="151">
        <v>40026</v>
      </c>
      <c r="I2674" s="87">
        <v>0</v>
      </c>
      <c r="J2674" s="87" t="s">
        <v>1259</v>
      </c>
      <c r="K2674" s="87" t="s">
        <v>3672</v>
      </c>
      <c r="L2674" s="87" t="s">
        <v>8025</v>
      </c>
      <c r="M2674" s="56" t="s">
        <v>3691</v>
      </c>
      <c r="N2674" s="87" t="s">
        <v>172</v>
      </c>
      <c r="O2674" s="56" t="s">
        <v>8026</v>
      </c>
      <c r="P2674" s="87">
        <v>2006</v>
      </c>
      <c r="Q2674" s="87" t="s">
        <v>8027</v>
      </c>
      <c r="R2674" s="87" t="s">
        <v>3780</v>
      </c>
    </row>
    <row r="2675" spans="1:18">
      <c r="A2675" s="87" t="s">
        <v>2220</v>
      </c>
      <c r="B2675" s="87" t="s">
        <v>10747</v>
      </c>
      <c r="C2675" s="87" t="s">
        <v>10748</v>
      </c>
      <c r="D2675" s="150">
        <v>39405.96</v>
      </c>
      <c r="E2675" s="150">
        <v>-39405.96</v>
      </c>
      <c r="F2675" s="150">
        <v>0</v>
      </c>
      <c r="G2675" s="150">
        <v>0</v>
      </c>
      <c r="H2675" s="151">
        <v>40026</v>
      </c>
      <c r="I2675" s="87">
        <v>0</v>
      </c>
      <c r="J2675" s="87" t="s">
        <v>1259</v>
      </c>
      <c r="K2675" s="87" t="s">
        <v>3672</v>
      </c>
      <c r="L2675" s="87" t="s">
        <v>8025</v>
      </c>
      <c r="M2675" s="56" t="s">
        <v>4752</v>
      </c>
      <c r="N2675" s="87" t="s">
        <v>172</v>
      </c>
      <c r="O2675" s="56" t="s">
        <v>10749</v>
      </c>
      <c r="P2675" s="87">
        <v>2008</v>
      </c>
      <c r="Q2675" s="87" t="s">
        <v>10750</v>
      </c>
      <c r="R2675" s="87" t="s">
        <v>3780</v>
      </c>
    </row>
    <row r="2676" spans="1:18">
      <c r="A2676" s="87" t="s">
        <v>10751</v>
      </c>
      <c r="B2676" s="87" t="s">
        <v>10752</v>
      </c>
      <c r="C2676" s="87" t="s">
        <v>10753</v>
      </c>
      <c r="D2676" s="150">
        <v>34530.81</v>
      </c>
      <c r="E2676" s="150">
        <v>-34530.81</v>
      </c>
      <c r="F2676" s="150">
        <v>0</v>
      </c>
      <c r="G2676" s="150">
        <v>0</v>
      </c>
      <c r="H2676" s="151">
        <v>40026</v>
      </c>
      <c r="I2676" s="87">
        <v>0</v>
      </c>
      <c r="J2676" s="87" t="s">
        <v>1259</v>
      </c>
      <c r="K2676" s="87" t="s">
        <v>3672</v>
      </c>
      <c r="L2676" s="87" t="s">
        <v>8025</v>
      </c>
      <c r="M2676" s="56" t="s">
        <v>4849</v>
      </c>
      <c r="N2676" s="87" t="s">
        <v>172</v>
      </c>
      <c r="O2676" s="56" t="s">
        <v>10754</v>
      </c>
      <c r="P2676" s="87">
        <v>2008</v>
      </c>
      <c r="Q2676" s="87" t="s">
        <v>10755</v>
      </c>
      <c r="R2676" s="87" t="s">
        <v>3676</v>
      </c>
    </row>
    <row r="2677" spans="1:18">
      <c r="A2677" s="87" t="s">
        <v>10756</v>
      </c>
      <c r="B2677" s="87" t="s">
        <v>10757</v>
      </c>
      <c r="C2677" s="87" t="s">
        <v>10758</v>
      </c>
      <c r="D2677" s="150">
        <v>38260.769999999997</v>
      </c>
      <c r="E2677" s="150">
        <v>-38260.769999999997</v>
      </c>
      <c r="F2677" s="150">
        <v>0</v>
      </c>
      <c r="G2677" s="150">
        <v>0</v>
      </c>
      <c r="H2677" s="151">
        <v>40026</v>
      </c>
      <c r="I2677" s="87">
        <v>0</v>
      </c>
      <c r="J2677" s="87" t="s">
        <v>1259</v>
      </c>
      <c r="K2677" s="87" t="s">
        <v>3672</v>
      </c>
      <c r="L2677" s="87" t="s">
        <v>8025</v>
      </c>
      <c r="M2677" s="56" t="s">
        <v>4849</v>
      </c>
      <c r="N2677" s="87" t="s">
        <v>172</v>
      </c>
      <c r="O2677" s="56" t="s">
        <v>10754</v>
      </c>
      <c r="P2677" s="87">
        <v>2008</v>
      </c>
      <c r="Q2677" s="87" t="s">
        <v>10755</v>
      </c>
      <c r="R2677" s="87" t="s">
        <v>3676</v>
      </c>
    </row>
    <row r="2678" spans="1:18">
      <c r="A2678" s="87" t="s">
        <v>10759</v>
      </c>
      <c r="B2678" s="87" t="s">
        <v>10760</v>
      </c>
      <c r="C2678" s="87" t="s">
        <v>10761</v>
      </c>
      <c r="D2678" s="150">
        <v>38260.76</v>
      </c>
      <c r="E2678" s="150">
        <v>-38260.76</v>
      </c>
      <c r="F2678" s="150">
        <v>0</v>
      </c>
      <c r="G2678" s="150">
        <v>0</v>
      </c>
      <c r="H2678" s="151">
        <v>40026</v>
      </c>
      <c r="I2678" s="87">
        <v>0</v>
      </c>
      <c r="J2678" s="87" t="s">
        <v>1259</v>
      </c>
      <c r="K2678" s="87" t="s">
        <v>3672</v>
      </c>
      <c r="L2678" s="87" t="s">
        <v>8025</v>
      </c>
      <c r="M2678" s="56" t="s">
        <v>4849</v>
      </c>
      <c r="N2678" s="87" t="s">
        <v>172</v>
      </c>
      <c r="O2678" s="56" t="s">
        <v>10754</v>
      </c>
      <c r="P2678" s="87">
        <v>2008</v>
      </c>
      <c r="Q2678" s="87" t="s">
        <v>10755</v>
      </c>
      <c r="R2678" s="87" t="s">
        <v>3683</v>
      </c>
    </row>
    <row r="2679" spans="1:18">
      <c r="A2679" s="87" t="s">
        <v>427</v>
      </c>
      <c r="B2679" s="87" t="s">
        <v>10765</v>
      </c>
      <c r="C2679" s="87" t="s">
        <v>4894</v>
      </c>
      <c r="D2679" s="150">
        <v>39960.300000000003</v>
      </c>
      <c r="E2679" s="150">
        <v>-39960.300000000003</v>
      </c>
      <c r="F2679" s="150">
        <v>0</v>
      </c>
      <c r="G2679" s="150">
        <v>0</v>
      </c>
      <c r="H2679" s="151">
        <v>40026</v>
      </c>
      <c r="I2679" s="87">
        <v>0</v>
      </c>
      <c r="J2679" s="87" t="s">
        <v>319</v>
      </c>
      <c r="K2679" s="87" t="s">
        <v>3672</v>
      </c>
      <c r="L2679" s="87" t="s">
        <v>8055</v>
      </c>
      <c r="M2679" s="56" t="s">
        <v>6419</v>
      </c>
      <c r="N2679" s="87" t="s">
        <v>52</v>
      </c>
      <c r="O2679" s="56" t="s">
        <v>10766</v>
      </c>
      <c r="P2679" s="87">
        <v>2009</v>
      </c>
      <c r="Q2679" s="87" t="s">
        <v>10767</v>
      </c>
      <c r="R2679" s="87" t="s">
        <v>3680</v>
      </c>
    </row>
    <row r="2680" spans="1:18">
      <c r="A2680" s="87" t="s">
        <v>10768</v>
      </c>
      <c r="B2680" s="87" t="s">
        <v>10769</v>
      </c>
      <c r="C2680" s="87" t="s">
        <v>4894</v>
      </c>
      <c r="D2680" s="150">
        <v>22571.23</v>
      </c>
      <c r="E2680" s="150">
        <v>-22571.23</v>
      </c>
      <c r="F2680" s="150">
        <v>0</v>
      </c>
      <c r="G2680" s="150">
        <v>0</v>
      </c>
      <c r="H2680" s="151">
        <v>40026</v>
      </c>
      <c r="I2680" s="87">
        <v>0</v>
      </c>
      <c r="J2680" s="87" t="s">
        <v>315</v>
      </c>
      <c r="K2680" s="87" t="s">
        <v>3672</v>
      </c>
      <c r="L2680" s="87" t="s">
        <v>7984</v>
      </c>
      <c r="M2680" s="56" t="s">
        <v>6419</v>
      </c>
      <c r="N2680" s="87" t="s">
        <v>29</v>
      </c>
      <c r="O2680" s="56" t="s">
        <v>10770</v>
      </c>
      <c r="P2680" s="87">
        <v>2009</v>
      </c>
      <c r="Q2680" s="87" t="s">
        <v>10771</v>
      </c>
      <c r="R2680" s="87" t="s">
        <v>3680</v>
      </c>
    </row>
    <row r="2681" spans="1:18">
      <c r="A2681" s="87" t="s">
        <v>10772</v>
      </c>
      <c r="B2681" s="87" t="s">
        <v>10773</v>
      </c>
      <c r="C2681" s="87" t="s">
        <v>10774</v>
      </c>
      <c r="D2681" s="150">
        <v>456416.19</v>
      </c>
      <c r="E2681" s="150">
        <v>-456416.19</v>
      </c>
      <c r="F2681" s="150">
        <v>0</v>
      </c>
      <c r="G2681" s="150">
        <v>0</v>
      </c>
      <c r="H2681" s="151">
        <v>40026</v>
      </c>
      <c r="I2681" s="87">
        <v>0</v>
      </c>
      <c r="J2681" s="87" t="s">
        <v>315</v>
      </c>
      <c r="K2681" s="87" t="s">
        <v>3672</v>
      </c>
      <c r="L2681" s="87" t="s">
        <v>7984</v>
      </c>
      <c r="M2681" s="56" t="s">
        <v>4994</v>
      </c>
      <c r="N2681" s="87" t="s">
        <v>29</v>
      </c>
      <c r="O2681" s="56" t="s">
        <v>10775</v>
      </c>
      <c r="P2681" s="87">
        <v>2007</v>
      </c>
      <c r="Q2681" s="87"/>
      <c r="R2681" s="87" t="s">
        <v>3680</v>
      </c>
    </row>
    <row r="2682" spans="1:18">
      <c r="A2682" s="87" t="s">
        <v>10776</v>
      </c>
      <c r="B2682" s="87" t="s">
        <v>10777</v>
      </c>
      <c r="C2682" s="87"/>
      <c r="D2682" s="150">
        <v>356834.42</v>
      </c>
      <c r="E2682" s="150">
        <v>-356834.42</v>
      </c>
      <c r="F2682" s="150">
        <v>0</v>
      </c>
      <c r="G2682" s="150">
        <v>0</v>
      </c>
      <c r="H2682" s="151">
        <v>40026</v>
      </c>
      <c r="I2682" s="87">
        <v>0</v>
      </c>
      <c r="J2682" s="87" t="s">
        <v>315</v>
      </c>
      <c r="K2682" s="87" t="s">
        <v>3672</v>
      </c>
      <c r="L2682" s="87" t="s">
        <v>7984</v>
      </c>
      <c r="M2682" s="56" t="s">
        <v>4994</v>
      </c>
      <c r="N2682" s="87" t="s">
        <v>29</v>
      </c>
      <c r="O2682" s="56" t="s">
        <v>10778</v>
      </c>
      <c r="P2682" s="87">
        <v>2007</v>
      </c>
      <c r="Q2682" s="87" t="s">
        <v>10779</v>
      </c>
      <c r="R2682" s="87" t="s">
        <v>3680</v>
      </c>
    </row>
    <row r="2683" spans="1:18">
      <c r="A2683" s="87" t="s">
        <v>10780</v>
      </c>
      <c r="B2683" s="87" t="s">
        <v>10781</v>
      </c>
      <c r="C2683" s="87" t="s">
        <v>9935</v>
      </c>
      <c r="D2683" s="150">
        <v>25799.200000000001</v>
      </c>
      <c r="E2683" s="150">
        <v>-25799.200000000001</v>
      </c>
      <c r="F2683" s="150">
        <v>0</v>
      </c>
      <c r="G2683" s="150">
        <v>0</v>
      </c>
      <c r="H2683" s="151">
        <v>40026</v>
      </c>
      <c r="I2683" s="87">
        <v>0</v>
      </c>
      <c r="J2683" s="87" t="s">
        <v>387</v>
      </c>
      <c r="K2683" s="87" t="s">
        <v>3672</v>
      </c>
      <c r="L2683" s="87" t="s">
        <v>3884</v>
      </c>
      <c r="M2683" s="56" t="s">
        <v>5025</v>
      </c>
      <c r="N2683" s="87" t="s">
        <v>61</v>
      </c>
      <c r="O2683" s="56" t="s">
        <v>10782</v>
      </c>
      <c r="P2683" s="87">
        <v>2008</v>
      </c>
      <c r="Q2683" s="87" t="s">
        <v>10783</v>
      </c>
      <c r="R2683" s="87" t="s">
        <v>3680</v>
      </c>
    </row>
    <row r="2684" spans="1:18">
      <c r="A2684" s="87" t="s">
        <v>10784</v>
      </c>
      <c r="B2684" s="87" t="s">
        <v>10785</v>
      </c>
      <c r="C2684" s="87" t="s">
        <v>10786</v>
      </c>
      <c r="D2684" s="150">
        <v>33194</v>
      </c>
      <c r="E2684" s="150">
        <v>-33194</v>
      </c>
      <c r="F2684" s="150">
        <v>0</v>
      </c>
      <c r="G2684" s="150">
        <v>0</v>
      </c>
      <c r="H2684" s="151">
        <v>40026</v>
      </c>
      <c r="I2684" s="87">
        <v>0</v>
      </c>
      <c r="J2684" s="87" t="s">
        <v>387</v>
      </c>
      <c r="K2684" s="87" t="s">
        <v>3672</v>
      </c>
      <c r="L2684" s="87" t="s">
        <v>3884</v>
      </c>
      <c r="M2684" s="56" t="s">
        <v>5025</v>
      </c>
      <c r="N2684" s="87" t="s">
        <v>61</v>
      </c>
      <c r="O2684" s="56" t="s">
        <v>10787</v>
      </c>
      <c r="P2684" s="87">
        <v>2008</v>
      </c>
      <c r="Q2684" s="87" t="s">
        <v>10788</v>
      </c>
      <c r="R2684" s="87" t="s">
        <v>3683</v>
      </c>
    </row>
    <row r="2685" spans="1:18">
      <c r="A2685" s="87" t="s">
        <v>2912</v>
      </c>
      <c r="B2685" s="87" t="s">
        <v>10789</v>
      </c>
      <c r="C2685" s="87" t="s">
        <v>10790</v>
      </c>
      <c r="D2685" s="150">
        <v>31995.200000000001</v>
      </c>
      <c r="E2685" s="150">
        <v>-31995.200000000001</v>
      </c>
      <c r="F2685" s="150">
        <v>0</v>
      </c>
      <c r="G2685" s="150">
        <v>0</v>
      </c>
      <c r="H2685" s="151">
        <v>40026</v>
      </c>
      <c r="I2685" s="87">
        <v>0</v>
      </c>
      <c r="J2685" s="87" t="s">
        <v>387</v>
      </c>
      <c r="K2685" s="87" t="s">
        <v>3672</v>
      </c>
      <c r="L2685" s="87" t="s">
        <v>3884</v>
      </c>
      <c r="M2685" s="56" t="s">
        <v>5025</v>
      </c>
      <c r="N2685" s="87" t="s">
        <v>61</v>
      </c>
      <c r="O2685" s="56" t="s">
        <v>10791</v>
      </c>
      <c r="P2685" s="87">
        <v>2009</v>
      </c>
      <c r="Q2685" s="87" t="s">
        <v>10792</v>
      </c>
      <c r="R2685" s="87" t="s">
        <v>3683</v>
      </c>
    </row>
    <row r="2686" spans="1:18">
      <c r="A2686" s="87" t="s">
        <v>10793</v>
      </c>
      <c r="B2686" s="87" t="s">
        <v>10794</v>
      </c>
      <c r="C2686" s="87" t="s">
        <v>10795</v>
      </c>
      <c r="D2686" s="150">
        <v>22508.3</v>
      </c>
      <c r="E2686" s="150">
        <v>-22508.3</v>
      </c>
      <c r="F2686" s="150">
        <v>0</v>
      </c>
      <c r="G2686" s="150">
        <v>0</v>
      </c>
      <c r="H2686" s="151">
        <v>40026</v>
      </c>
      <c r="I2686" s="87">
        <v>0</v>
      </c>
      <c r="J2686" s="87" t="s">
        <v>387</v>
      </c>
      <c r="K2686" s="87" t="s">
        <v>3672</v>
      </c>
      <c r="L2686" s="87" t="s">
        <v>3884</v>
      </c>
      <c r="M2686" s="56" t="s">
        <v>5025</v>
      </c>
      <c r="N2686" s="87" t="s">
        <v>61</v>
      </c>
      <c r="O2686" s="56" t="s">
        <v>10796</v>
      </c>
      <c r="P2686" s="87">
        <v>2008</v>
      </c>
      <c r="Q2686" s="87" t="s">
        <v>10797</v>
      </c>
      <c r="R2686" s="87" t="s">
        <v>3780</v>
      </c>
    </row>
    <row r="2687" spans="1:18">
      <c r="A2687" s="87" t="s">
        <v>4684</v>
      </c>
      <c r="B2687" s="87" t="s">
        <v>4685</v>
      </c>
      <c r="C2687" s="87" t="s">
        <v>4686</v>
      </c>
      <c r="D2687" s="150">
        <v>6638.12</v>
      </c>
      <c r="E2687" s="150">
        <v>-6638.12</v>
      </c>
      <c r="F2687" s="150">
        <v>0</v>
      </c>
      <c r="G2687" s="150">
        <v>0</v>
      </c>
      <c r="H2687" s="151">
        <v>39995</v>
      </c>
      <c r="I2687" s="87">
        <v>0</v>
      </c>
      <c r="J2687" s="87" t="s">
        <v>1504</v>
      </c>
      <c r="K2687" s="87" t="s">
        <v>3672</v>
      </c>
      <c r="L2687" s="87" t="s">
        <v>3885</v>
      </c>
      <c r="M2687" s="56" t="s">
        <v>4681</v>
      </c>
      <c r="N2687" s="87" t="s">
        <v>136</v>
      </c>
      <c r="O2687" s="56" t="s">
        <v>4687</v>
      </c>
      <c r="P2687" s="87">
        <v>2008</v>
      </c>
      <c r="Q2687" s="87" t="s">
        <v>4683</v>
      </c>
      <c r="R2687" s="87" t="s">
        <v>3680</v>
      </c>
    </row>
    <row r="2688" spans="1:18">
      <c r="A2688" s="87" t="s">
        <v>4742</v>
      </c>
      <c r="B2688" s="87" t="s">
        <v>4743</v>
      </c>
      <c r="C2688" s="87" t="s">
        <v>4744</v>
      </c>
      <c r="D2688" s="150">
        <v>1991.63</v>
      </c>
      <c r="E2688" s="150">
        <v>-1991.63</v>
      </c>
      <c r="F2688" s="150">
        <v>0</v>
      </c>
      <c r="G2688" s="150">
        <v>0</v>
      </c>
      <c r="H2688" s="151">
        <v>39995</v>
      </c>
      <c r="I2688" s="87">
        <v>0</v>
      </c>
      <c r="J2688" s="87" t="s">
        <v>4745</v>
      </c>
      <c r="K2688" s="87" t="s">
        <v>3672</v>
      </c>
      <c r="L2688" s="87" t="s">
        <v>4746</v>
      </c>
      <c r="M2688" s="56" t="s">
        <v>4747</v>
      </c>
      <c r="N2688" s="87" t="s">
        <v>4748</v>
      </c>
      <c r="O2688" s="56" t="s">
        <v>4749</v>
      </c>
      <c r="P2688" s="87">
        <v>2009</v>
      </c>
      <c r="Q2688" s="87" t="s">
        <v>4750</v>
      </c>
      <c r="R2688" s="87" t="s">
        <v>4359</v>
      </c>
    </row>
    <row r="2689" spans="1:18">
      <c r="A2689" s="87" t="s">
        <v>8028</v>
      </c>
      <c r="B2689" s="87" t="s">
        <v>2141</v>
      </c>
      <c r="C2689" s="87" t="s">
        <v>8029</v>
      </c>
      <c r="D2689" s="150">
        <v>8272.44</v>
      </c>
      <c r="E2689" s="150">
        <v>-8272.44</v>
      </c>
      <c r="F2689" s="150">
        <v>0</v>
      </c>
      <c r="G2689" s="150">
        <v>0</v>
      </c>
      <c r="H2689" s="151">
        <v>39995</v>
      </c>
      <c r="I2689" s="87">
        <v>0</v>
      </c>
      <c r="J2689" s="87" t="s">
        <v>1424</v>
      </c>
      <c r="K2689" s="87" t="s">
        <v>3672</v>
      </c>
      <c r="L2689" s="87" t="s">
        <v>3757</v>
      </c>
      <c r="M2689" s="56" t="s">
        <v>7075</v>
      </c>
      <c r="N2689" s="87" t="s">
        <v>176</v>
      </c>
      <c r="O2689" s="56" t="s">
        <v>8030</v>
      </c>
      <c r="P2689" s="87">
        <v>2009</v>
      </c>
      <c r="Q2689" s="87" t="s">
        <v>8031</v>
      </c>
      <c r="R2689" s="87" t="s">
        <v>3676</v>
      </c>
    </row>
    <row r="2690" spans="1:18">
      <c r="A2690" s="87" t="s">
        <v>3508</v>
      </c>
      <c r="B2690" s="87" t="s">
        <v>3509</v>
      </c>
      <c r="C2690" s="87">
        <v>290157</v>
      </c>
      <c r="D2690" s="150">
        <v>66831.25</v>
      </c>
      <c r="E2690" s="150">
        <v>-66831.25</v>
      </c>
      <c r="F2690" s="150">
        <v>0</v>
      </c>
      <c r="G2690" s="150">
        <v>0</v>
      </c>
      <c r="H2690" s="151">
        <v>39995</v>
      </c>
      <c r="I2690" s="87">
        <v>0</v>
      </c>
      <c r="J2690" s="87" t="s">
        <v>1259</v>
      </c>
      <c r="K2690" s="87" t="s">
        <v>3672</v>
      </c>
      <c r="L2690" s="87" t="s">
        <v>8025</v>
      </c>
      <c r="M2690" s="56" t="s">
        <v>4752</v>
      </c>
      <c r="N2690" s="87" t="s">
        <v>172</v>
      </c>
      <c r="O2690" s="56" t="s">
        <v>10722</v>
      </c>
      <c r="P2690" s="87">
        <v>2008</v>
      </c>
      <c r="Q2690" s="87" t="s">
        <v>10723</v>
      </c>
      <c r="R2690" s="87" t="s">
        <v>3680</v>
      </c>
    </row>
    <row r="2691" spans="1:18">
      <c r="A2691" s="87" t="s">
        <v>10739</v>
      </c>
      <c r="B2691" s="87" t="s">
        <v>10740</v>
      </c>
      <c r="C2691" s="87" t="s">
        <v>10741</v>
      </c>
      <c r="D2691" s="150">
        <v>119498.11</v>
      </c>
      <c r="E2691" s="150">
        <v>-119498.11</v>
      </c>
      <c r="F2691" s="150">
        <v>0</v>
      </c>
      <c r="G2691" s="150">
        <v>0</v>
      </c>
      <c r="H2691" s="151">
        <v>39995</v>
      </c>
      <c r="I2691" s="87">
        <v>0</v>
      </c>
      <c r="J2691" s="87" t="s">
        <v>1236</v>
      </c>
      <c r="K2691" s="87" t="s">
        <v>3672</v>
      </c>
      <c r="L2691" s="87" t="s">
        <v>8154</v>
      </c>
      <c r="M2691" s="56" t="s">
        <v>4655</v>
      </c>
      <c r="N2691" s="87" t="s">
        <v>58</v>
      </c>
      <c r="O2691" s="56" t="s">
        <v>10742</v>
      </c>
      <c r="P2691" s="87">
        <v>2009</v>
      </c>
      <c r="Q2691" s="87" t="s">
        <v>10743</v>
      </c>
      <c r="R2691" s="87" t="s">
        <v>6059</v>
      </c>
    </row>
    <row r="2692" spans="1:18">
      <c r="A2692" s="87" t="s">
        <v>927</v>
      </c>
      <c r="B2692" s="87" t="s">
        <v>928</v>
      </c>
      <c r="C2692" s="87" t="s">
        <v>10744</v>
      </c>
      <c r="D2692" s="150">
        <v>59582.93</v>
      </c>
      <c r="E2692" s="150">
        <v>-59582.93</v>
      </c>
      <c r="F2692" s="150">
        <v>0</v>
      </c>
      <c r="G2692" s="150">
        <v>0</v>
      </c>
      <c r="H2692" s="151">
        <v>39995</v>
      </c>
      <c r="I2692" s="87">
        <v>0</v>
      </c>
      <c r="J2692" s="87" t="s">
        <v>3828</v>
      </c>
      <c r="K2692" s="87" t="s">
        <v>3672</v>
      </c>
      <c r="L2692" s="87" t="s">
        <v>3829</v>
      </c>
      <c r="M2692" s="56" t="s">
        <v>6419</v>
      </c>
      <c r="N2692" s="87" t="s">
        <v>3830</v>
      </c>
      <c r="O2692" s="56" t="s">
        <v>10745</v>
      </c>
      <c r="P2692" s="87">
        <v>2009</v>
      </c>
      <c r="Q2692" s="87" t="s">
        <v>10746</v>
      </c>
      <c r="R2692" s="87" t="s">
        <v>3680</v>
      </c>
    </row>
    <row r="2693" spans="1:18">
      <c r="A2693" s="87" t="s">
        <v>909</v>
      </c>
      <c r="B2693" s="87" t="s">
        <v>10762</v>
      </c>
      <c r="C2693" s="87" t="s">
        <v>10763</v>
      </c>
      <c r="D2693" s="150">
        <v>92937.67</v>
      </c>
      <c r="E2693" s="150">
        <v>-92937.67</v>
      </c>
      <c r="F2693" s="150">
        <v>0</v>
      </c>
      <c r="G2693" s="150">
        <v>0</v>
      </c>
      <c r="H2693" s="151">
        <v>39995</v>
      </c>
      <c r="I2693" s="87">
        <v>0</v>
      </c>
      <c r="J2693" s="87" t="s">
        <v>439</v>
      </c>
      <c r="K2693" s="87" t="s">
        <v>3672</v>
      </c>
      <c r="L2693" s="87" t="s">
        <v>8562</v>
      </c>
      <c r="M2693" s="56" t="s">
        <v>3777</v>
      </c>
      <c r="N2693" s="87" t="s">
        <v>99</v>
      </c>
      <c r="O2693" s="56" t="s">
        <v>10764</v>
      </c>
      <c r="P2693" s="87">
        <v>2009</v>
      </c>
      <c r="Q2693" s="87"/>
      <c r="R2693" s="87" t="s">
        <v>3780</v>
      </c>
    </row>
    <row r="2694" spans="1:18">
      <c r="A2694" s="87" t="s">
        <v>1267</v>
      </c>
      <c r="B2694" s="87" t="s">
        <v>7815</v>
      </c>
      <c r="C2694" s="87" t="s">
        <v>7816</v>
      </c>
      <c r="D2694" s="150">
        <v>35457.24</v>
      </c>
      <c r="E2694" s="150">
        <v>-35457.24</v>
      </c>
      <c r="F2694" s="150">
        <v>0</v>
      </c>
      <c r="G2694" s="150">
        <v>0</v>
      </c>
      <c r="H2694" s="151">
        <v>39965</v>
      </c>
      <c r="I2694" s="87">
        <v>0</v>
      </c>
      <c r="J2694" s="87" t="s">
        <v>446</v>
      </c>
      <c r="K2694" s="87" t="s">
        <v>3672</v>
      </c>
      <c r="L2694" s="87" t="s">
        <v>4076</v>
      </c>
      <c r="M2694" s="56" t="s">
        <v>5671</v>
      </c>
      <c r="N2694" s="87" t="s">
        <v>50</v>
      </c>
      <c r="O2694" s="56" t="s">
        <v>7817</v>
      </c>
      <c r="P2694" s="87">
        <v>2007</v>
      </c>
      <c r="Q2694" s="87" t="s">
        <v>7818</v>
      </c>
      <c r="R2694" s="87" t="s">
        <v>4851</v>
      </c>
    </row>
    <row r="2695" spans="1:18">
      <c r="A2695" s="87" t="s">
        <v>1096</v>
      </c>
      <c r="B2695" s="87" t="s">
        <v>1097</v>
      </c>
      <c r="C2695" s="87" t="s">
        <v>7819</v>
      </c>
      <c r="D2695" s="150">
        <v>78432.11</v>
      </c>
      <c r="E2695" s="150">
        <v>-78432.11</v>
      </c>
      <c r="F2695" s="150">
        <v>0</v>
      </c>
      <c r="G2695" s="150">
        <v>0</v>
      </c>
      <c r="H2695" s="151">
        <v>39965</v>
      </c>
      <c r="I2695" s="87">
        <v>0</v>
      </c>
      <c r="J2695" s="87" t="s">
        <v>944</v>
      </c>
      <c r="K2695" s="87" t="s">
        <v>3672</v>
      </c>
      <c r="L2695" s="87" t="s">
        <v>3962</v>
      </c>
      <c r="M2695" s="56" t="s">
        <v>3725</v>
      </c>
      <c r="N2695" s="87" t="s">
        <v>27</v>
      </c>
      <c r="O2695" s="56" t="s">
        <v>7820</v>
      </c>
      <c r="P2695" s="87">
        <v>2008</v>
      </c>
      <c r="Q2695" s="87" t="s">
        <v>7821</v>
      </c>
      <c r="R2695" s="87" t="s">
        <v>4373</v>
      </c>
    </row>
    <row r="2696" spans="1:18">
      <c r="A2696" s="87" t="s">
        <v>1206</v>
      </c>
      <c r="B2696" s="87" t="s">
        <v>10724</v>
      </c>
      <c r="C2696" s="87" t="s">
        <v>10725</v>
      </c>
      <c r="D2696" s="150">
        <v>49887.81</v>
      </c>
      <c r="E2696" s="150">
        <v>-49887.81</v>
      </c>
      <c r="F2696" s="150">
        <v>0</v>
      </c>
      <c r="G2696" s="150">
        <v>0</v>
      </c>
      <c r="H2696" s="151">
        <v>39965</v>
      </c>
      <c r="I2696" s="87">
        <v>0</v>
      </c>
      <c r="J2696" s="87" t="s">
        <v>315</v>
      </c>
      <c r="K2696" s="87" t="s">
        <v>3672</v>
      </c>
      <c r="L2696" s="87" t="s">
        <v>7984</v>
      </c>
      <c r="M2696" s="56" t="s">
        <v>3725</v>
      </c>
      <c r="N2696" s="87" t="s">
        <v>29</v>
      </c>
      <c r="O2696" s="56" t="s">
        <v>10726</v>
      </c>
      <c r="P2696" s="87">
        <v>2008</v>
      </c>
      <c r="Q2696" s="87" t="s">
        <v>10727</v>
      </c>
      <c r="R2696" s="87" t="s">
        <v>4373</v>
      </c>
    </row>
    <row r="2697" spans="1:18">
      <c r="A2697" s="87" t="s">
        <v>10728</v>
      </c>
      <c r="B2697" s="87" t="s">
        <v>10724</v>
      </c>
      <c r="C2697" s="87" t="s">
        <v>10725</v>
      </c>
      <c r="D2697" s="150">
        <v>49887.8</v>
      </c>
      <c r="E2697" s="150">
        <v>-49887.8</v>
      </c>
      <c r="F2697" s="150">
        <v>0</v>
      </c>
      <c r="G2697" s="150">
        <v>0</v>
      </c>
      <c r="H2697" s="151">
        <v>39965</v>
      </c>
      <c r="I2697" s="87">
        <v>0</v>
      </c>
      <c r="J2697" s="87" t="s">
        <v>315</v>
      </c>
      <c r="K2697" s="87" t="s">
        <v>3672</v>
      </c>
      <c r="L2697" s="87" t="s">
        <v>7984</v>
      </c>
      <c r="M2697" s="56" t="s">
        <v>3725</v>
      </c>
      <c r="N2697" s="87" t="s">
        <v>29</v>
      </c>
      <c r="O2697" s="56" t="s">
        <v>10726</v>
      </c>
      <c r="P2697" s="87">
        <v>2008</v>
      </c>
      <c r="Q2697" s="87" t="s">
        <v>10727</v>
      </c>
      <c r="R2697" s="87" t="s">
        <v>4373</v>
      </c>
    </row>
    <row r="2698" spans="1:18">
      <c r="A2698" s="87" t="s">
        <v>10729</v>
      </c>
      <c r="B2698" s="87" t="s">
        <v>10730</v>
      </c>
      <c r="C2698" s="87" t="s">
        <v>10731</v>
      </c>
      <c r="D2698" s="150">
        <v>51424.3</v>
      </c>
      <c r="E2698" s="150">
        <v>-51424.3</v>
      </c>
      <c r="F2698" s="150">
        <v>0</v>
      </c>
      <c r="G2698" s="150">
        <v>0</v>
      </c>
      <c r="H2698" s="151">
        <v>39965</v>
      </c>
      <c r="I2698" s="87">
        <v>0</v>
      </c>
      <c r="J2698" s="87" t="s">
        <v>315</v>
      </c>
      <c r="K2698" s="87" t="s">
        <v>3672</v>
      </c>
      <c r="L2698" s="87" t="s">
        <v>7984</v>
      </c>
      <c r="M2698" s="56" t="s">
        <v>3725</v>
      </c>
      <c r="N2698" s="87" t="s">
        <v>29</v>
      </c>
      <c r="O2698" s="56" t="s">
        <v>10726</v>
      </c>
      <c r="P2698" s="87">
        <v>2008</v>
      </c>
      <c r="Q2698" s="87" t="s">
        <v>10732</v>
      </c>
      <c r="R2698" s="87" t="s">
        <v>4373</v>
      </c>
    </row>
    <row r="2699" spans="1:18">
      <c r="A2699" s="87" t="s">
        <v>10733</v>
      </c>
      <c r="B2699" s="87" t="s">
        <v>10734</v>
      </c>
      <c r="C2699" s="87" t="s">
        <v>10735</v>
      </c>
      <c r="D2699" s="150">
        <v>92826.79</v>
      </c>
      <c r="E2699" s="150">
        <v>-92826.79</v>
      </c>
      <c r="F2699" s="150">
        <v>0</v>
      </c>
      <c r="G2699" s="150">
        <v>0</v>
      </c>
      <c r="H2699" s="151">
        <v>39965</v>
      </c>
      <c r="I2699" s="87">
        <v>0</v>
      </c>
      <c r="J2699" s="87" t="s">
        <v>319</v>
      </c>
      <c r="K2699" s="87" t="s">
        <v>3672</v>
      </c>
      <c r="L2699" s="87" t="s">
        <v>8055</v>
      </c>
      <c r="M2699" s="56" t="s">
        <v>10736</v>
      </c>
      <c r="N2699" s="87" t="s">
        <v>52</v>
      </c>
      <c r="O2699" s="56" t="s">
        <v>10737</v>
      </c>
      <c r="P2699" s="87">
        <v>2008</v>
      </c>
      <c r="Q2699" s="87" t="s">
        <v>10738</v>
      </c>
      <c r="R2699" s="87" t="s">
        <v>5067</v>
      </c>
    </row>
    <row r="2700" spans="1:18">
      <c r="A2700" s="87" t="s">
        <v>4705</v>
      </c>
      <c r="B2700" s="87" t="s">
        <v>4706</v>
      </c>
      <c r="C2700" s="87" t="s">
        <v>4707</v>
      </c>
      <c r="D2700" s="150">
        <v>6395.65</v>
      </c>
      <c r="E2700" s="150">
        <v>-6395.65</v>
      </c>
      <c r="F2700" s="150">
        <v>0</v>
      </c>
      <c r="G2700" s="150">
        <v>0</v>
      </c>
      <c r="H2700" s="151">
        <v>39873</v>
      </c>
      <c r="I2700" s="87">
        <v>0</v>
      </c>
      <c r="J2700" s="87" t="s">
        <v>944</v>
      </c>
      <c r="K2700" s="87" t="s">
        <v>3672</v>
      </c>
      <c r="L2700" s="87" t="s">
        <v>3962</v>
      </c>
      <c r="M2700" s="56" t="s">
        <v>3711</v>
      </c>
      <c r="N2700" s="87" t="s">
        <v>27</v>
      </c>
      <c r="O2700" s="56" t="s">
        <v>4708</v>
      </c>
      <c r="P2700" s="87">
        <v>2008</v>
      </c>
      <c r="Q2700" s="87" t="s">
        <v>4709</v>
      </c>
      <c r="R2700" s="87" t="s">
        <v>3680</v>
      </c>
    </row>
    <row r="2701" spans="1:18">
      <c r="A2701" s="87" t="s">
        <v>4725</v>
      </c>
      <c r="B2701" s="87" t="s">
        <v>4726</v>
      </c>
      <c r="C2701" s="87" t="s">
        <v>4727</v>
      </c>
      <c r="D2701" s="150">
        <v>1359</v>
      </c>
      <c r="E2701" s="150">
        <v>-1359</v>
      </c>
      <c r="F2701" s="150">
        <v>0</v>
      </c>
      <c r="G2701" s="150">
        <v>0</v>
      </c>
      <c r="H2701" s="151">
        <v>39873</v>
      </c>
      <c r="I2701" s="87">
        <v>0</v>
      </c>
      <c r="J2701" s="87" t="s">
        <v>401</v>
      </c>
      <c r="K2701" s="87" t="s">
        <v>3672</v>
      </c>
      <c r="L2701" s="87" t="s">
        <v>3744</v>
      </c>
      <c r="M2701" s="56" t="s">
        <v>4728</v>
      </c>
      <c r="N2701" s="87" t="s">
        <v>49</v>
      </c>
      <c r="O2701" s="56" t="s">
        <v>4729</v>
      </c>
      <c r="P2701" s="87">
        <v>2009</v>
      </c>
      <c r="Q2701" s="87" t="s">
        <v>4730</v>
      </c>
      <c r="R2701" s="87" t="s">
        <v>4359</v>
      </c>
    </row>
    <row r="2702" spans="1:18">
      <c r="A2702" s="87" t="s">
        <v>2915</v>
      </c>
      <c r="B2702" s="87" t="s">
        <v>4731</v>
      </c>
      <c r="C2702" s="87" t="s">
        <v>4732</v>
      </c>
      <c r="D2702" s="150">
        <v>5593</v>
      </c>
      <c r="E2702" s="150">
        <v>-5593</v>
      </c>
      <c r="F2702" s="150">
        <v>0</v>
      </c>
      <c r="G2702" s="150">
        <v>0</v>
      </c>
      <c r="H2702" s="151">
        <v>39873</v>
      </c>
      <c r="I2702" s="87">
        <v>0</v>
      </c>
      <c r="J2702" s="87" t="s">
        <v>2918</v>
      </c>
      <c r="K2702" s="87" t="s">
        <v>3672</v>
      </c>
      <c r="L2702" s="87" t="s">
        <v>3783</v>
      </c>
      <c r="M2702" s="56" t="s">
        <v>4733</v>
      </c>
      <c r="N2702" s="87" t="s">
        <v>73</v>
      </c>
      <c r="O2702" s="56" t="s">
        <v>4734</v>
      </c>
      <c r="P2702" s="87">
        <v>2007</v>
      </c>
      <c r="Q2702" s="87" t="s">
        <v>4735</v>
      </c>
      <c r="R2702" s="87" t="s">
        <v>3680</v>
      </c>
    </row>
    <row r="2703" spans="1:18">
      <c r="A2703" s="87" t="s">
        <v>10709</v>
      </c>
      <c r="B2703" s="87" t="s">
        <v>10710</v>
      </c>
      <c r="C2703" s="87" t="s">
        <v>10711</v>
      </c>
      <c r="D2703" s="150">
        <v>4574.8500000000004</v>
      </c>
      <c r="E2703" s="150">
        <v>-4574.8500000000004</v>
      </c>
      <c r="F2703" s="150">
        <v>0</v>
      </c>
      <c r="G2703" s="150">
        <v>0</v>
      </c>
      <c r="H2703" s="151">
        <v>39873</v>
      </c>
      <c r="I2703" s="87">
        <v>0</v>
      </c>
      <c r="J2703" s="87" t="s">
        <v>2998</v>
      </c>
      <c r="K2703" s="87" t="s">
        <v>3672</v>
      </c>
      <c r="L2703" s="87" t="s">
        <v>10167</v>
      </c>
      <c r="M2703" s="56" t="s">
        <v>6375</v>
      </c>
      <c r="N2703" s="87" t="s">
        <v>86</v>
      </c>
      <c r="O2703" s="56" t="s">
        <v>10712</v>
      </c>
      <c r="P2703" s="87">
        <v>2000</v>
      </c>
      <c r="Q2703" s="87" t="s">
        <v>10713</v>
      </c>
      <c r="R2703" s="87" t="s">
        <v>4851</v>
      </c>
    </row>
    <row r="2704" spans="1:18">
      <c r="A2704" s="87" t="s">
        <v>4716</v>
      </c>
      <c r="B2704" s="87" t="s">
        <v>4717</v>
      </c>
      <c r="C2704" s="87" t="s">
        <v>4718</v>
      </c>
      <c r="D2704" s="150">
        <v>20895.900000000001</v>
      </c>
      <c r="E2704" s="150">
        <v>-20895.900000000001</v>
      </c>
      <c r="F2704" s="150">
        <v>0</v>
      </c>
      <c r="G2704" s="150">
        <v>0</v>
      </c>
      <c r="H2704" s="151">
        <v>39845</v>
      </c>
      <c r="I2704" s="87">
        <v>0</v>
      </c>
      <c r="J2704" s="87" t="s">
        <v>580</v>
      </c>
      <c r="K2704" s="87" t="s">
        <v>3672</v>
      </c>
      <c r="L2704" s="87" t="s">
        <v>4162</v>
      </c>
      <c r="M2704" s="56" t="s">
        <v>4719</v>
      </c>
      <c r="N2704" s="87" t="s">
        <v>36</v>
      </c>
      <c r="O2704" s="56" t="s">
        <v>4720</v>
      </c>
      <c r="P2704" s="87">
        <v>2008</v>
      </c>
      <c r="Q2704" s="87" t="s">
        <v>4721</v>
      </c>
      <c r="R2704" s="87" t="s">
        <v>3680</v>
      </c>
    </row>
    <row r="2705" spans="1:18">
      <c r="A2705" s="87" t="s">
        <v>10968</v>
      </c>
      <c r="B2705" s="87" t="s">
        <v>10969</v>
      </c>
      <c r="C2705" s="87" t="s">
        <v>10970</v>
      </c>
      <c r="D2705" s="150">
        <v>6616.37</v>
      </c>
      <c r="E2705" s="150">
        <v>-6616.37</v>
      </c>
      <c r="F2705" s="150">
        <v>0</v>
      </c>
      <c r="G2705" s="150">
        <v>0</v>
      </c>
      <c r="H2705" s="151">
        <v>39845</v>
      </c>
      <c r="I2705" s="87">
        <v>0</v>
      </c>
      <c r="J2705" s="87" t="s">
        <v>755</v>
      </c>
      <c r="K2705" s="87" t="s">
        <v>3672</v>
      </c>
      <c r="L2705" s="87" t="s">
        <v>7684</v>
      </c>
      <c r="M2705" s="56" t="s">
        <v>7916</v>
      </c>
      <c r="N2705" s="87" t="s">
        <v>122</v>
      </c>
      <c r="O2705" s="56" t="s">
        <v>7963</v>
      </c>
      <c r="P2705" s="87">
        <v>2008</v>
      </c>
      <c r="Q2705" s="87" t="s">
        <v>10971</v>
      </c>
      <c r="R2705" s="87" t="s">
        <v>4364</v>
      </c>
    </row>
    <row r="2706" spans="1:18">
      <c r="A2706" s="87" t="s">
        <v>4710</v>
      </c>
      <c r="B2706" s="87" t="s">
        <v>4711</v>
      </c>
      <c r="C2706" s="87" t="s">
        <v>4712</v>
      </c>
      <c r="D2706" s="150">
        <v>2703.08</v>
      </c>
      <c r="E2706" s="150">
        <v>-2703.08</v>
      </c>
      <c r="F2706" s="150">
        <v>0</v>
      </c>
      <c r="G2706" s="150">
        <v>0</v>
      </c>
      <c r="H2706" s="151">
        <v>39783</v>
      </c>
      <c r="I2706" s="87">
        <v>0</v>
      </c>
      <c r="J2706" s="87" t="s">
        <v>1373</v>
      </c>
      <c r="K2706" s="87" t="s">
        <v>3672</v>
      </c>
      <c r="L2706" s="87" t="s">
        <v>3892</v>
      </c>
      <c r="M2706" s="56" t="s">
        <v>4713</v>
      </c>
      <c r="N2706" s="87" t="s">
        <v>156</v>
      </c>
      <c r="O2706" s="56" t="s">
        <v>4714</v>
      </c>
      <c r="P2706" s="87">
        <v>2008</v>
      </c>
      <c r="Q2706" s="87" t="s">
        <v>4715</v>
      </c>
      <c r="R2706" s="87" t="s">
        <v>3751</v>
      </c>
    </row>
    <row r="2707" spans="1:18">
      <c r="A2707" s="87" t="s">
        <v>7811</v>
      </c>
      <c r="B2707" s="87" t="s">
        <v>7812</v>
      </c>
      <c r="C2707" s="87" t="s">
        <v>7813</v>
      </c>
      <c r="D2707" s="150">
        <v>31837.71</v>
      </c>
      <c r="E2707" s="150">
        <v>-31837.71</v>
      </c>
      <c r="F2707" s="150">
        <v>0</v>
      </c>
      <c r="G2707" s="150">
        <v>0</v>
      </c>
      <c r="H2707" s="151">
        <v>39783</v>
      </c>
      <c r="I2707" s="87">
        <v>0</v>
      </c>
      <c r="J2707" s="87" t="s">
        <v>1632</v>
      </c>
      <c r="K2707" s="87" t="s">
        <v>3672</v>
      </c>
      <c r="L2707" s="87" t="s">
        <v>4158</v>
      </c>
      <c r="M2707" s="56" t="s">
        <v>4778</v>
      </c>
      <c r="N2707" s="87" t="s">
        <v>98</v>
      </c>
      <c r="O2707" s="56" t="s">
        <v>7814</v>
      </c>
      <c r="P2707" s="87">
        <v>2007</v>
      </c>
      <c r="Q2707" s="87" t="s">
        <v>7767</v>
      </c>
      <c r="R2707" s="87" t="s">
        <v>3780</v>
      </c>
    </row>
    <row r="2708" spans="1:18">
      <c r="A2708" s="87" t="s">
        <v>7991</v>
      </c>
      <c r="B2708" s="87" t="s">
        <v>7992</v>
      </c>
      <c r="C2708" s="87" t="s">
        <v>7993</v>
      </c>
      <c r="D2708" s="150">
        <v>1694.58</v>
      </c>
      <c r="E2708" s="150">
        <v>-1694.58</v>
      </c>
      <c r="F2708" s="150">
        <v>0</v>
      </c>
      <c r="G2708" s="150">
        <v>0</v>
      </c>
      <c r="H2708" s="151">
        <v>39783</v>
      </c>
      <c r="I2708" s="87">
        <v>0</v>
      </c>
      <c r="J2708" s="87" t="s">
        <v>7994</v>
      </c>
      <c r="K2708" s="87" t="s">
        <v>3672</v>
      </c>
      <c r="L2708" s="87" t="s">
        <v>7995</v>
      </c>
      <c r="M2708" s="56" t="s">
        <v>7996</v>
      </c>
      <c r="N2708" s="87" t="s">
        <v>47</v>
      </c>
      <c r="O2708" s="56" t="s">
        <v>7997</v>
      </c>
      <c r="P2708" s="87">
        <v>2008</v>
      </c>
      <c r="Q2708" s="87">
        <v>28002909.803660002</v>
      </c>
      <c r="R2708" s="87" t="s">
        <v>3680</v>
      </c>
    </row>
    <row r="2709" spans="1:18">
      <c r="A2709" s="87" t="s">
        <v>2831</v>
      </c>
      <c r="B2709" s="87" t="s">
        <v>2832</v>
      </c>
      <c r="C2709" s="87" t="s">
        <v>7998</v>
      </c>
      <c r="D2709" s="150">
        <v>39200.559999999998</v>
      </c>
      <c r="E2709" s="150">
        <v>-39200.559999999998</v>
      </c>
      <c r="F2709" s="150">
        <v>0</v>
      </c>
      <c r="G2709" s="150">
        <v>0</v>
      </c>
      <c r="H2709" s="151">
        <v>39783</v>
      </c>
      <c r="I2709" s="87">
        <v>0</v>
      </c>
      <c r="J2709" s="87" t="s">
        <v>377</v>
      </c>
      <c r="K2709" s="87" t="s">
        <v>3672</v>
      </c>
      <c r="L2709" s="87" t="s">
        <v>7999</v>
      </c>
      <c r="M2709" s="56" t="s">
        <v>4752</v>
      </c>
      <c r="N2709" s="87" t="s">
        <v>53</v>
      </c>
      <c r="O2709" s="56" t="s">
        <v>8000</v>
      </c>
      <c r="P2709" s="87">
        <v>2008</v>
      </c>
      <c r="Q2709" s="87" t="s">
        <v>8001</v>
      </c>
      <c r="R2709" s="87" t="s">
        <v>3780</v>
      </c>
    </row>
    <row r="2710" spans="1:18">
      <c r="A2710" s="87" t="s">
        <v>8002</v>
      </c>
      <c r="B2710" s="87" t="s">
        <v>3240</v>
      </c>
      <c r="C2710" s="87" t="s">
        <v>8003</v>
      </c>
      <c r="D2710" s="150">
        <v>3827.23</v>
      </c>
      <c r="E2710" s="150">
        <v>-3827.23</v>
      </c>
      <c r="F2710" s="150">
        <v>0</v>
      </c>
      <c r="G2710" s="150">
        <v>0</v>
      </c>
      <c r="H2710" s="151">
        <v>39783</v>
      </c>
      <c r="I2710" s="87">
        <v>0</v>
      </c>
      <c r="J2710" s="87" t="s">
        <v>755</v>
      </c>
      <c r="K2710" s="87" t="s">
        <v>3672</v>
      </c>
      <c r="L2710" s="87" t="s">
        <v>7684</v>
      </c>
      <c r="M2710" s="56" t="s">
        <v>4752</v>
      </c>
      <c r="N2710" s="87" t="s">
        <v>122</v>
      </c>
      <c r="O2710" s="56" t="s">
        <v>8004</v>
      </c>
      <c r="P2710" s="87">
        <v>2008</v>
      </c>
      <c r="Q2710" s="87">
        <v>280334.80426300003</v>
      </c>
      <c r="R2710" s="87" t="s">
        <v>3780</v>
      </c>
    </row>
    <row r="2711" spans="1:18">
      <c r="A2711" s="87" t="s">
        <v>8005</v>
      </c>
      <c r="B2711" s="87" t="s">
        <v>8006</v>
      </c>
      <c r="C2711" s="87" t="s">
        <v>3775</v>
      </c>
      <c r="D2711" s="150">
        <v>13242.25</v>
      </c>
      <c r="E2711" s="150">
        <v>-13242.25</v>
      </c>
      <c r="F2711" s="150">
        <v>0</v>
      </c>
      <c r="G2711" s="150">
        <v>0</v>
      </c>
      <c r="H2711" s="151">
        <v>39783</v>
      </c>
      <c r="I2711" s="87">
        <v>0</v>
      </c>
      <c r="J2711" s="87" t="s">
        <v>580</v>
      </c>
      <c r="K2711" s="87" t="s">
        <v>3672</v>
      </c>
      <c r="L2711" s="87" t="s">
        <v>4162</v>
      </c>
      <c r="M2711" s="56" t="s">
        <v>4752</v>
      </c>
      <c r="N2711" s="87" t="s">
        <v>36</v>
      </c>
      <c r="O2711" s="56" t="s">
        <v>7794</v>
      </c>
      <c r="P2711" s="87">
        <v>2008</v>
      </c>
      <c r="Q2711" s="87" t="s">
        <v>8007</v>
      </c>
      <c r="R2711" s="87" t="s">
        <v>3780</v>
      </c>
    </row>
    <row r="2712" spans="1:18">
      <c r="A2712" s="87" t="s">
        <v>3504</v>
      </c>
      <c r="B2712" s="87" t="s">
        <v>10718</v>
      </c>
      <c r="C2712" s="87" t="s">
        <v>10719</v>
      </c>
      <c r="D2712" s="150">
        <v>36168.480000000003</v>
      </c>
      <c r="E2712" s="150">
        <v>-36168.480000000003</v>
      </c>
      <c r="F2712" s="150">
        <v>0</v>
      </c>
      <c r="G2712" s="150">
        <v>0</v>
      </c>
      <c r="H2712" s="151">
        <v>39783</v>
      </c>
      <c r="I2712" s="87">
        <v>0</v>
      </c>
      <c r="J2712" s="87" t="s">
        <v>1259</v>
      </c>
      <c r="K2712" s="87" t="s">
        <v>3672</v>
      </c>
      <c r="L2712" s="87" t="s">
        <v>8025</v>
      </c>
      <c r="M2712" s="56" t="s">
        <v>4752</v>
      </c>
      <c r="N2712" s="87" t="s">
        <v>172</v>
      </c>
      <c r="O2712" s="56" t="s">
        <v>10720</v>
      </c>
      <c r="P2712" s="87">
        <v>2008</v>
      </c>
      <c r="Q2712" s="87" t="s">
        <v>10721</v>
      </c>
      <c r="R2712" s="87" t="s">
        <v>3680</v>
      </c>
    </row>
    <row r="2713" spans="1:18">
      <c r="A2713" s="87" t="s">
        <v>684</v>
      </c>
      <c r="B2713" s="87" t="s">
        <v>685</v>
      </c>
      <c r="C2713" s="87" t="s">
        <v>10957</v>
      </c>
      <c r="D2713" s="150">
        <v>5632.41</v>
      </c>
      <c r="E2713" s="150">
        <v>-5632.41</v>
      </c>
      <c r="F2713" s="150">
        <v>0</v>
      </c>
      <c r="G2713" s="150">
        <v>0</v>
      </c>
      <c r="H2713" s="151">
        <v>39783</v>
      </c>
      <c r="I2713" s="87">
        <v>0</v>
      </c>
      <c r="J2713" s="87" t="s">
        <v>755</v>
      </c>
      <c r="K2713" s="87" t="s">
        <v>3672</v>
      </c>
      <c r="L2713" s="87" t="s">
        <v>7684</v>
      </c>
      <c r="M2713" s="56" t="s">
        <v>4782</v>
      </c>
      <c r="N2713" s="87" t="s">
        <v>122</v>
      </c>
      <c r="O2713" s="56" t="s">
        <v>10958</v>
      </c>
      <c r="P2713" s="87">
        <v>2008</v>
      </c>
      <c r="Q2713" s="87" t="s">
        <v>10959</v>
      </c>
      <c r="R2713" s="87" t="s">
        <v>3683</v>
      </c>
    </row>
    <row r="2714" spans="1:18">
      <c r="A2714" s="87" t="s">
        <v>10960</v>
      </c>
      <c r="B2714" s="87" t="s">
        <v>10961</v>
      </c>
      <c r="C2714" s="87" t="s">
        <v>10957</v>
      </c>
      <c r="D2714" s="150">
        <v>5632.41</v>
      </c>
      <c r="E2714" s="150">
        <v>-5632.41</v>
      </c>
      <c r="F2714" s="150">
        <v>0</v>
      </c>
      <c r="G2714" s="150">
        <v>0</v>
      </c>
      <c r="H2714" s="151">
        <v>39783</v>
      </c>
      <c r="I2714" s="87">
        <v>0</v>
      </c>
      <c r="J2714" s="87" t="s">
        <v>755</v>
      </c>
      <c r="K2714" s="87" t="s">
        <v>3672</v>
      </c>
      <c r="L2714" s="87" t="s">
        <v>7684</v>
      </c>
      <c r="M2714" s="56" t="s">
        <v>4782</v>
      </c>
      <c r="N2714" s="87" t="s">
        <v>122</v>
      </c>
      <c r="O2714" s="56" t="s">
        <v>10962</v>
      </c>
      <c r="P2714" s="87">
        <v>2008</v>
      </c>
      <c r="Q2714" s="87" t="s">
        <v>10963</v>
      </c>
      <c r="R2714" s="87" t="s">
        <v>3683</v>
      </c>
    </row>
    <row r="2715" spans="1:18">
      <c r="A2715" s="87" t="s">
        <v>10964</v>
      </c>
      <c r="B2715" s="87" t="s">
        <v>10965</v>
      </c>
      <c r="C2715" s="87" t="s">
        <v>10966</v>
      </c>
      <c r="D2715" s="150">
        <v>4647.1499999999996</v>
      </c>
      <c r="E2715" s="150">
        <v>-4647.1499999999996</v>
      </c>
      <c r="F2715" s="150">
        <v>0</v>
      </c>
      <c r="G2715" s="150">
        <v>0</v>
      </c>
      <c r="H2715" s="151">
        <v>39783</v>
      </c>
      <c r="I2715" s="87">
        <v>0</v>
      </c>
      <c r="J2715" s="87" t="s">
        <v>591</v>
      </c>
      <c r="K2715" s="87" t="s">
        <v>3672</v>
      </c>
      <c r="L2715" s="87" t="s">
        <v>3766</v>
      </c>
      <c r="M2715" s="56" t="s">
        <v>4782</v>
      </c>
      <c r="N2715" s="87" t="s">
        <v>32</v>
      </c>
      <c r="O2715" s="56" t="s">
        <v>8213</v>
      </c>
      <c r="P2715" s="87">
        <v>2008</v>
      </c>
      <c r="Q2715" s="87" t="s">
        <v>10967</v>
      </c>
      <c r="R2715" s="87" t="s">
        <v>4364</v>
      </c>
    </row>
    <row r="2716" spans="1:18">
      <c r="A2716" s="87" t="s">
        <v>2189</v>
      </c>
      <c r="B2716" s="87" t="s">
        <v>4679</v>
      </c>
      <c r="C2716" s="87" t="s">
        <v>4680</v>
      </c>
      <c r="D2716" s="150">
        <v>6638.12</v>
      </c>
      <c r="E2716" s="150">
        <v>-6638.12</v>
      </c>
      <c r="F2716" s="150">
        <v>0</v>
      </c>
      <c r="G2716" s="150">
        <v>0</v>
      </c>
      <c r="H2716" s="151">
        <v>39753</v>
      </c>
      <c r="I2716" s="87">
        <v>0</v>
      </c>
      <c r="J2716" s="87" t="s">
        <v>1610</v>
      </c>
      <c r="K2716" s="87" t="s">
        <v>3672</v>
      </c>
      <c r="L2716" s="87" t="s">
        <v>3920</v>
      </c>
      <c r="M2716" s="56" t="s">
        <v>4681</v>
      </c>
      <c r="N2716" s="87" t="s">
        <v>166</v>
      </c>
      <c r="O2716" s="56" t="s">
        <v>4682</v>
      </c>
      <c r="P2716" s="87">
        <v>2008</v>
      </c>
      <c r="Q2716" s="87" t="s">
        <v>4683</v>
      </c>
      <c r="R2716" s="87" t="s">
        <v>3680</v>
      </c>
    </row>
    <row r="2717" spans="1:18">
      <c r="A2717" s="87" t="s">
        <v>4688</v>
      </c>
      <c r="B2717" s="87" t="s">
        <v>4689</v>
      </c>
      <c r="C2717" s="87" t="s">
        <v>4690</v>
      </c>
      <c r="D2717" s="150">
        <v>19671.38</v>
      </c>
      <c r="E2717" s="150">
        <v>-19671.38</v>
      </c>
      <c r="F2717" s="150">
        <v>0</v>
      </c>
      <c r="G2717" s="150">
        <v>0</v>
      </c>
      <c r="H2717" s="151">
        <v>39753</v>
      </c>
      <c r="I2717" s="87">
        <v>0</v>
      </c>
      <c r="J2717" s="87" t="s">
        <v>387</v>
      </c>
      <c r="K2717" s="87" t="s">
        <v>3672</v>
      </c>
      <c r="L2717" s="87" t="s">
        <v>3884</v>
      </c>
      <c r="M2717" s="56" t="s">
        <v>4691</v>
      </c>
      <c r="N2717" s="87" t="s">
        <v>61</v>
      </c>
      <c r="O2717" s="56" t="s">
        <v>4692</v>
      </c>
      <c r="P2717" s="87">
        <v>2008</v>
      </c>
      <c r="Q2717" s="87" t="s">
        <v>4693</v>
      </c>
      <c r="R2717" s="87" t="s">
        <v>3683</v>
      </c>
    </row>
    <row r="2718" spans="1:18">
      <c r="A2718" s="87" t="s">
        <v>2862</v>
      </c>
      <c r="B2718" s="87" t="s">
        <v>2863</v>
      </c>
      <c r="C2718" s="87" t="s">
        <v>4694</v>
      </c>
      <c r="D2718" s="150">
        <v>13726.52</v>
      </c>
      <c r="E2718" s="150">
        <v>-13726.52</v>
      </c>
      <c r="F2718" s="150">
        <v>0</v>
      </c>
      <c r="G2718" s="150">
        <v>0</v>
      </c>
      <c r="H2718" s="151">
        <v>39753</v>
      </c>
      <c r="I2718" s="87">
        <v>0</v>
      </c>
      <c r="J2718" s="87" t="s">
        <v>387</v>
      </c>
      <c r="K2718" s="87" t="s">
        <v>3672</v>
      </c>
      <c r="L2718" s="87" t="s">
        <v>3884</v>
      </c>
      <c r="M2718" s="56" t="s">
        <v>4691</v>
      </c>
      <c r="N2718" s="87" t="s">
        <v>61</v>
      </c>
      <c r="O2718" s="56" t="s">
        <v>4695</v>
      </c>
      <c r="P2718" s="87">
        <v>2008</v>
      </c>
      <c r="Q2718" s="87" t="s">
        <v>4696</v>
      </c>
      <c r="R2718" s="87" t="s">
        <v>3680</v>
      </c>
    </row>
    <row r="2719" spans="1:18">
      <c r="A2719" s="87" t="s">
        <v>4697</v>
      </c>
      <c r="B2719" s="87" t="s">
        <v>4698</v>
      </c>
      <c r="C2719" s="87" t="s">
        <v>4694</v>
      </c>
      <c r="D2719" s="150">
        <v>13726.52</v>
      </c>
      <c r="E2719" s="150">
        <v>-13726.52</v>
      </c>
      <c r="F2719" s="150">
        <v>0</v>
      </c>
      <c r="G2719" s="150">
        <v>0</v>
      </c>
      <c r="H2719" s="151">
        <v>39753</v>
      </c>
      <c r="I2719" s="87">
        <v>0</v>
      </c>
      <c r="J2719" s="87" t="s">
        <v>387</v>
      </c>
      <c r="K2719" s="87" t="s">
        <v>3672</v>
      </c>
      <c r="L2719" s="87" t="s">
        <v>3884</v>
      </c>
      <c r="M2719" s="56" t="s">
        <v>4691</v>
      </c>
      <c r="N2719" s="87" t="s">
        <v>61</v>
      </c>
      <c r="O2719" s="56" t="s">
        <v>4695</v>
      </c>
      <c r="P2719" s="87">
        <v>2008</v>
      </c>
      <c r="Q2719" s="87" t="s">
        <v>4696</v>
      </c>
      <c r="R2719" s="87" t="s">
        <v>3680</v>
      </c>
    </row>
    <row r="2720" spans="1:18">
      <c r="A2720" s="87" t="s">
        <v>4699</v>
      </c>
      <c r="B2720" s="87" t="s">
        <v>4700</v>
      </c>
      <c r="C2720" s="87" t="s">
        <v>4701</v>
      </c>
      <c r="D2720" s="150">
        <v>1460.53</v>
      </c>
      <c r="E2720" s="150">
        <v>-1460.53</v>
      </c>
      <c r="F2720" s="150">
        <v>0</v>
      </c>
      <c r="G2720" s="150">
        <v>0</v>
      </c>
      <c r="H2720" s="151">
        <v>39753</v>
      </c>
      <c r="I2720" s="87">
        <v>0</v>
      </c>
      <c r="J2720" s="87" t="s">
        <v>1087</v>
      </c>
      <c r="K2720" s="87" t="s">
        <v>3672</v>
      </c>
      <c r="L2720" s="87" t="s">
        <v>4115</v>
      </c>
      <c r="M2720" s="56" t="s">
        <v>4702</v>
      </c>
      <c r="N2720" s="87" t="s">
        <v>71</v>
      </c>
      <c r="O2720" s="56" t="s">
        <v>4703</v>
      </c>
      <c r="P2720" s="87">
        <v>2008</v>
      </c>
      <c r="Q2720" s="87" t="s">
        <v>4704</v>
      </c>
      <c r="R2720" s="87" t="s">
        <v>3780</v>
      </c>
    </row>
    <row r="2721" spans="1:18">
      <c r="A2721" s="87" t="s">
        <v>7954</v>
      </c>
      <c r="B2721" s="87" t="s">
        <v>7955</v>
      </c>
      <c r="C2721" s="87" t="s">
        <v>7956</v>
      </c>
      <c r="D2721" s="150">
        <v>4256.22</v>
      </c>
      <c r="E2721" s="150">
        <v>-4256.22</v>
      </c>
      <c r="F2721" s="150">
        <v>0</v>
      </c>
      <c r="G2721" s="150">
        <v>0</v>
      </c>
      <c r="H2721" s="151">
        <v>39753</v>
      </c>
      <c r="I2721" s="87">
        <v>8</v>
      </c>
      <c r="J2721" s="87" t="s">
        <v>1311</v>
      </c>
      <c r="K2721" s="87" t="s">
        <v>3672</v>
      </c>
      <c r="L2721" s="87" t="s">
        <v>7957</v>
      </c>
      <c r="M2721" s="56" t="s">
        <v>6381</v>
      </c>
      <c r="N2721" s="87" t="s">
        <v>60</v>
      </c>
      <c r="O2721" s="56" t="s">
        <v>7958</v>
      </c>
      <c r="P2721" s="87">
        <v>2008</v>
      </c>
      <c r="Q2721" s="87" t="s">
        <v>7959</v>
      </c>
      <c r="R2721" s="87" t="s">
        <v>4359</v>
      </c>
    </row>
    <row r="2722" spans="1:18">
      <c r="A2722" s="87" t="s">
        <v>7973</v>
      </c>
      <c r="B2722" s="87" t="s">
        <v>2423</v>
      </c>
      <c r="C2722" s="87" t="s">
        <v>7836</v>
      </c>
      <c r="D2722" s="150">
        <v>13726.52</v>
      </c>
      <c r="E2722" s="150">
        <v>-13726.52</v>
      </c>
      <c r="F2722" s="150">
        <v>0</v>
      </c>
      <c r="G2722" s="150">
        <v>0</v>
      </c>
      <c r="H2722" s="151">
        <v>39753</v>
      </c>
      <c r="I2722" s="87">
        <v>0</v>
      </c>
      <c r="J2722" s="87" t="s">
        <v>387</v>
      </c>
      <c r="K2722" s="87" t="s">
        <v>3672</v>
      </c>
      <c r="L2722" s="87" t="s">
        <v>3884</v>
      </c>
      <c r="M2722" s="56" t="s">
        <v>4691</v>
      </c>
      <c r="N2722" s="87" t="s">
        <v>61</v>
      </c>
      <c r="O2722" s="56" t="s">
        <v>7974</v>
      </c>
      <c r="P2722" s="87">
        <v>2008</v>
      </c>
      <c r="Q2722" s="87" t="s">
        <v>7975</v>
      </c>
      <c r="R2722" s="87" t="s">
        <v>3680</v>
      </c>
    </row>
    <row r="2723" spans="1:18">
      <c r="A2723" s="87" t="s">
        <v>2882</v>
      </c>
      <c r="B2723" s="87" t="s">
        <v>2423</v>
      </c>
      <c r="C2723" s="87" t="s">
        <v>7836</v>
      </c>
      <c r="D2723" s="150">
        <v>13726.52</v>
      </c>
      <c r="E2723" s="150">
        <v>-13726.52</v>
      </c>
      <c r="F2723" s="150">
        <v>0</v>
      </c>
      <c r="G2723" s="150">
        <v>0</v>
      </c>
      <c r="H2723" s="151">
        <v>39753</v>
      </c>
      <c r="I2723" s="87">
        <v>0</v>
      </c>
      <c r="J2723" s="87" t="s">
        <v>387</v>
      </c>
      <c r="K2723" s="87" t="s">
        <v>3672</v>
      </c>
      <c r="L2723" s="87" t="s">
        <v>3884</v>
      </c>
      <c r="M2723" s="56" t="s">
        <v>4691</v>
      </c>
      <c r="N2723" s="87" t="s">
        <v>61</v>
      </c>
      <c r="O2723" s="56" t="s">
        <v>7976</v>
      </c>
      <c r="P2723" s="87">
        <v>2008</v>
      </c>
      <c r="Q2723" s="87" t="s">
        <v>7977</v>
      </c>
      <c r="R2723" s="87" t="s">
        <v>3680</v>
      </c>
    </row>
    <row r="2724" spans="1:18">
      <c r="A2724" s="87" t="s">
        <v>7978</v>
      </c>
      <c r="B2724" s="87" t="s">
        <v>7979</v>
      </c>
      <c r="C2724" s="87" t="s">
        <v>7980</v>
      </c>
      <c r="D2724" s="150">
        <v>6638.09</v>
      </c>
      <c r="E2724" s="150">
        <v>-6638.09</v>
      </c>
      <c r="F2724" s="150">
        <v>0</v>
      </c>
      <c r="G2724" s="150">
        <v>0</v>
      </c>
      <c r="H2724" s="151">
        <v>39753</v>
      </c>
      <c r="I2724" s="87">
        <v>0</v>
      </c>
      <c r="J2724" s="87" t="s">
        <v>493</v>
      </c>
      <c r="K2724" s="87" t="s">
        <v>3672</v>
      </c>
      <c r="L2724" s="87" t="s">
        <v>5337</v>
      </c>
      <c r="M2724" s="56" t="s">
        <v>4681</v>
      </c>
      <c r="N2724" s="87" t="s">
        <v>55</v>
      </c>
      <c r="O2724" s="56" t="s">
        <v>7981</v>
      </c>
      <c r="P2724" s="87">
        <v>2008</v>
      </c>
      <c r="Q2724" s="87" t="s">
        <v>7982</v>
      </c>
      <c r="R2724" s="87" t="s">
        <v>3680</v>
      </c>
    </row>
    <row r="2725" spans="1:18">
      <c r="A2725" s="87" t="s">
        <v>2411</v>
      </c>
      <c r="B2725" s="87" t="s">
        <v>2115</v>
      </c>
      <c r="C2725" s="87" t="s">
        <v>7983</v>
      </c>
      <c r="D2725" s="150">
        <v>6638.09</v>
      </c>
      <c r="E2725" s="150">
        <v>-6638.09</v>
      </c>
      <c r="F2725" s="150">
        <v>0</v>
      </c>
      <c r="G2725" s="150">
        <v>0</v>
      </c>
      <c r="H2725" s="151">
        <v>39753</v>
      </c>
      <c r="I2725" s="87">
        <v>0</v>
      </c>
      <c r="J2725" s="87" t="s">
        <v>315</v>
      </c>
      <c r="K2725" s="87" t="s">
        <v>3672</v>
      </c>
      <c r="L2725" s="87" t="s">
        <v>7984</v>
      </c>
      <c r="M2725" s="56" t="s">
        <v>4681</v>
      </c>
      <c r="N2725" s="87" t="s">
        <v>29</v>
      </c>
      <c r="O2725" s="56" t="s">
        <v>7985</v>
      </c>
      <c r="P2725" s="87">
        <v>2008</v>
      </c>
      <c r="Q2725" s="87" t="s">
        <v>7986</v>
      </c>
      <c r="R2725" s="87" t="s">
        <v>3680</v>
      </c>
    </row>
    <row r="2726" spans="1:18">
      <c r="A2726" s="87" t="s">
        <v>2114</v>
      </c>
      <c r="B2726" s="87" t="s">
        <v>2115</v>
      </c>
      <c r="C2726" s="87" t="s">
        <v>7987</v>
      </c>
      <c r="D2726" s="150">
        <v>6638.12</v>
      </c>
      <c r="E2726" s="150">
        <v>-6638.12</v>
      </c>
      <c r="F2726" s="150">
        <v>0</v>
      </c>
      <c r="G2726" s="150">
        <v>0</v>
      </c>
      <c r="H2726" s="151">
        <v>39753</v>
      </c>
      <c r="I2726" s="87">
        <v>0</v>
      </c>
      <c r="J2726" s="87" t="s">
        <v>1257</v>
      </c>
      <c r="K2726" s="87" t="s">
        <v>3672</v>
      </c>
      <c r="L2726" s="87" t="s">
        <v>7988</v>
      </c>
      <c r="M2726" s="56" t="s">
        <v>4681</v>
      </c>
      <c r="N2726" s="87" t="s">
        <v>171</v>
      </c>
      <c r="O2726" s="56" t="s">
        <v>7989</v>
      </c>
      <c r="P2726" s="87">
        <v>2008</v>
      </c>
      <c r="Q2726" s="87" t="s">
        <v>7990</v>
      </c>
      <c r="R2726" s="87" t="s">
        <v>3680</v>
      </c>
    </row>
    <row r="2727" spans="1:18">
      <c r="A2727" s="87" t="s">
        <v>10949</v>
      </c>
      <c r="B2727" s="87" t="s">
        <v>10950</v>
      </c>
      <c r="C2727" s="87" t="s">
        <v>10951</v>
      </c>
      <c r="D2727" s="150">
        <v>5495.59</v>
      </c>
      <c r="E2727" s="150">
        <v>-5495.59</v>
      </c>
      <c r="F2727" s="150">
        <v>0</v>
      </c>
      <c r="G2727" s="150">
        <v>0</v>
      </c>
      <c r="H2727" s="151">
        <v>39753</v>
      </c>
      <c r="I2727" s="87">
        <v>0</v>
      </c>
      <c r="J2727" s="87" t="s">
        <v>1846</v>
      </c>
      <c r="K2727" s="87" t="s">
        <v>3672</v>
      </c>
      <c r="L2727" s="87" t="s">
        <v>10253</v>
      </c>
      <c r="M2727" s="56" t="s">
        <v>3674</v>
      </c>
      <c r="N2727" s="87" t="s">
        <v>81</v>
      </c>
      <c r="O2727" s="56" t="s">
        <v>10952</v>
      </c>
      <c r="P2727" s="87">
        <v>2008</v>
      </c>
      <c r="Q2727" s="87">
        <v>28105567</v>
      </c>
      <c r="R2727" s="87" t="s">
        <v>4851</v>
      </c>
    </row>
    <row r="2728" spans="1:18">
      <c r="A2728" s="87" t="s">
        <v>7804</v>
      </c>
      <c r="B2728" s="87" t="s">
        <v>7805</v>
      </c>
      <c r="C2728" s="87" t="s">
        <v>7806</v>
      </c>
      <c r="D2728" s="150">
        <v>72315.14</v>
      </c>
      <c r="E2728" s="150">
        <v>-72315.14</v>
      </c>
      <c r="F2728" s="150">
        <v>0</v>
      </c>
      <c r="G2728" s="150">
        <v>0</v>
      </c>
      <c r="H2728" s="151">
        <v>39752</v>
      </c>
      <c r="I2728" s="87">
        <v>0</v>
      </c>
      <c r="J2728" s="87" t="s">
        <v>2196</v>
      </c>
      <c r="K2728" s="87" t="s">
        <v>3672</v>
      </c>
      <c r="L2728" s="87" t="s">
        <v>3776</v>
      </c>
      <c r="M2728" s="56" t="s">
        <v>4752</v>
      </c>
      <c r="N2728" s="87" t="s">
        <v>117</v>
      </c>
      <c r="O2728" s="56" t="s">
        <v>216</v>
      </c>
      <c r="P2728" s="87">
        <v>2008</v>
      </c>
      <c r="Q2728" s="87" t="s">
        <v>7807</v>
      </c>
      <c r="R2728" s="87" t="s">
        <v>3751</v>
      </c>
    </row>
    <row r="2729" spans="1:18">
      <c r="A2729" s="87" t="s">
        <v>7808</v>
      </c>
      <c r="B2729" s="87" t="s">
        <v>7809</v>
      </c>
      <c r="C2729" s="87" t="s">
        <v>7806</v>
      </c>
      <c r="D2729" s="150">
        <v>72315.14</v>
      </c>
      <c r="E2729" s="150">
        <v>-72315.14</v>
      </c>
      <c r="F2729" s="150">
        <v>0</v>
      </c>
      <c r="G2729" s="150">
        <v>0</v>
      </c>
      <c r="H2729" s="151">
        <v>39752</v>
      </c>
      <c r="I2729" s="87">
        <v>0</v>
      </c>
      <c r="J2729" s="87" t="s">
        <v>1504</v>
      </c>
      <c r="K2729" s="87" t="s">
        <v>3672</v>
      </c>
      <c r="L2729" s="87" t="s">
        <v>3885</v>
      </c>
      <c r="M2729" s="56" t="s">
        <v>7810</v>
      </c>
      <c r="N2729" s="87" t="s">
        <v>136</v>
      </c>
      <c r="O2729" s="56" t="s">
        <v>216</v>
      </c>
      <c r="P2729" s="87">
        <v>2008</v>
      </c>
      <c r="Q2729" s="87" t="s">
        <v>7807</v>
      </c>
      <c r="R2729" s="87" t="s">
        <v>3751</v>
      </c>
    </row>
    <row r="2730" spans="1:18">
      <c r="A2730" s="87" t="s">
        <v>7965</v>
      </c>
      <c r="B2730" s="87" t="s">
        <v>7966</v>
      </c>
      <c r="C2730" s="87" t="s">
        <v>7967</v>
      </c>
      <c r="D2730" s="150">
        <v>7690.17</v>
      </c>
      <c r="E2730" s="150">
        <v>-7690.17</v>
      </c>
      <c r="F2730" s="150">
        <v>0</v>
      </c>
      <c r="G2730" s="150">
        <v>0</v>
      </c>
      <c r="H2730" s="151">
        <v>39752</v>
      </c>
      <c r="I2730" s="87">
        <v>0</v>
      </c>
      <c r="J2730" s="87" t="s">
        <v>7968</v>
      </c>
      <c r="K2730" s="87" t="s">
        <v>3672</v>
      </c>
      <c r="L2730" s="87" t="s">
        <v>7969</v>
      </c>
      <c r="M2730" s="56" t="s">
        <v>4782</v>
      </c>
      <c r="N2730" s="87" t="s">
        <v>7970</v>
      </c>
      <c r="O2730" s="56" t="s">
        <v>7971</v>
      </c>
      <c r="P2730" s="87">
        <v>2008</v>
      </c>
      <c r="Q2730" s="87" t="s">
        <v>7972</v>
      </c>
      <c r="R2730" s="87" t="s">
        <v>3683</v>
      </c>
    </row>
    <row r="2731" spans="1:18">
      <c r="A2731" s="87" t="s">
        <v>10714</v>
      </c>
      <c r="B2731" s="87" t="s">
        <v>10715</v>
      </c>
      <c r="C2731" s="87" t="s">
        <v>7806</v>
      </c>
      <c r="D2731" s="150">
        <v>72315.179999999993</v>
      </c>
      <c r="E2731" s="150">
        <v>-72315.179999999993</v>
      </c>
      <c r="F2731" s="150">
        <v>0</v>
      </c>
      <c r="G2731" s="150">
        <v>0</v>
      </c>
      <c r="H2731" s="151">
        <v>39752</v>
      </c>
      <c r="I2731" s="87">
        <v>0</v>
      </c>
      <c r="J2731" s="87" t="s">
        <v>698</v>
      </c>
      <c r="K2731" s="87" t="s">
        <v>3672</v>
      </c>
      <c r="L2731" s="87" t="s">
        <v>3761</v>
      </c>
      <c r="M2731" s="56" t="s">
        <v>7810</v>
      </c>
      <c r="N2731" s="87" t="s">
        <v>56</v>
      </c>
      <c r="O2731" s="56" t="s">
        <v>10716</v>
      </c>
      <c r="P2731" s="87">
        <v>2008</v>
      </c>
      <c r="Q2731" s="87" t="s">
        <v>10717</v>
      </c>
      <c r="R2731" s="87" t="s">
        <v>3751</v>
      </c>
    </row>
    <row r="2732" spans="1:18">
      <c r="A2732" s="87" t="s">
        <v>10953</v>
      </c>
      <c r="B2732" s="87" t="s">
        <v>10954</v>
      </c>
      <c r="C2732" s="87" t="s">
        <v>10955</v>
      </c>
      <c r="D2732" s="150">
        <v>1433.88</v>
      </c>
      <c r="E2732" s="150">
        <v>-1433.88</v>
      </c>
      <c r="F2732" s="150">
        <v>0</v>
      </c>
      <c r="G2732" s="150">
        <v>0</v>
      </c>
      <c r="H2732" s="151">
        <v>39752</v>
      </c>
      <c r="I2732" s="87">
        <v>0</v>
      </c>
      <c r="J2732" s="87" t="s">
        <v>435</v>
      </c>
      <c r="K2732" s="87" t="s">
        <v>3672</v>
      </c>
      <c r="L2732" s="87" t="s">
        <v>3754</v>
      </c>
      <c r="M2732" s="56" t="s">
        <v>3674</v>
      </c>
      <c r="N2732" s="87" t="s">
        <v>100</v>
      </c>
      <c r="O2732" s="56" t="s">
        <v>7886</v>
      </c>
      <c r="P2732" s="87">
        <v>0</v>
      </c>
      <c r="Q2732" s="87" t="s">
        <v>10956</v>
      </c>
      <c r="R2732" s="87" t="s">
        <v>3680</v>
      </c>
    </row>
    <row r="2733" spans="1:18">
      <c r="A2733" s="87" t="s">
        <v>4669</v>
      </c>
      <c r="B2733" s="87" t="s">
        <v>4670</v>
      </c>
      <c r="C2733" s="87"/>
      <c r="D2733" s="150">
        <v>2957.58</v>
      </c>
      <c r="E2733" s="150">
        <v>-2957.58</v>
      </c>
      <c r="F2733" s="150">
        <v>0</v>
      </c>
      <c r="G2733" s="150">
        <v>0</v>
      </c>
      <c r="H2733" s="151">
        <v>39691</v>
      </c>
      <c r="I2733" s="87">
        <v>8</v>
      </c>
      <c r="J2733" s="87" t="s">
        <v>640</v>
      </c>
      <c r="K2733" s="87" t="s">
        <v>3672</v>
      </c>
      <c r="L2733" s="87" t="s">
        <v>3843</v>
      </c>
      <c r="M2733" s="56" t="s">
        <v>4671</v>
      </c>
      <c r="N2733" s="87" t="s">
        <v>40</v>
      </c>
      <c r="O2733" s="56" t="s">
        <v>4672</v>
      </c>
      <c r="P2733" s="87">
        <v>2008</v>
      </c>
      <c r="Q2733" s="87" t="s">
        <v>4673</v>
      </c>
      <c r="R2733" s="87" t="s">
        <v>3680</v>
      </c>
    </row>
    <row r="2734" spans="1:18">
      <c r="A2734" s="87" t="s">
        <v>4674</v>
      </c>
      <c r="B2734" s="87" t="s">
        <v>4675</v>
      </c>
      <c r="C2734" s="87"/>
      <c r="D2734" s="150">
        <v>4311.8900000000003</v>
      </c>
      <c r="E2734" s="150">
        <v>-4311.8900000000003</v>
      </c>
      <c r="F2734" s="150">
        <v>0</v>
      </c>
      <c r="G2734" s="150">
        <v>0</v>
      </c>
      <c r="H2734" s="151">
        <v>39691</v>
      </c>
      <c r="I2734" s="87">
        <v>0</v>
      </c>
      <c r="J2734" s="87" t="s">
        <v>830</v>
      </c>
      <c r="K2734" s="87" t="s">
        <v>3672</v>
      </c>
      <c r="L2734" s="87" t="s">
        <v>4676</v>
      </c>
      <c r="M2734" s="56" t="s">
        <v>4671</v>
      </c>
      <c r="N2734" s="87" t="s">
        <v>38</v>
      </c>
      <c r="O2734" s="56" t="s">
        <v>4677</v>
      </c>
      <c r="P2734" s="87">
        <v>2006</v>
      </c>
      <c r="Q2734" s="87" t="s">
        <v>4678</v>
      </c>
      <c r="R2734" s="87" t="s">
        <v>3680</v>
      </c>
    </row>
    <row r="2735" spans="1:18">
      <c r="A2735" s="87" t="s">
        <v>7783</v>
      </c>
      <c r="B2735" s="87" t="s">
        <v>7784</v>
      </c>
      <c r="C2735" s="87" t="s">
        <v>7785</v>
      </c>
      <c r="D2735" s="150">
        <v>33184.160000000003</v>
      </c>
      <c r="E2735" s="150">
        <v>-33184.160000000003</v>
      </c>
      <c r="F2735" s="150">
        <v>0</v>
      </c>
      <c r="G2735" s="150">
        <v>0</v>
      </c>
      <c r="H2735" s="151">
        <v>39691</v>
      </c>
      <c r="I2735" s="87">
        <v>0</v>
      </c>
      <c r="J2735" s="87" t="s">
        <v>1373</v>
      </c>
      <c r="K2735" s="87" t="s">
        <v>3672</v>
      </c>
      <c r="L2735" s="87" t="s">
        <v>3892</v>
      </c>
      <c r="M2735" s="56" t="s">
        <v>4752</v>
      </c>
      <c r="N2735" s="87" t="s">
        <v>156</v>
      </c>
      <c r="O2735" s="56" t="s">
        <v>7786</v>
      </c>
      <c r="P2735" s="87">
        <v>2007</v>
      </c>
      <c r="Q2735" s="87" t="s">
        <v>7787</v>
      </c>
      <c r="R2735" s="87" t="s">
        <v>3780</v>
      </c>
    </row>
    <row r="2736" spans="1:18">
      <c r="A2736" s="87" t="s">
        <v>7788</v>
      </c>
      <c r="B2736" s="87" t="s">
        <v>7789</v>
      </c>
      <c r="C2736" s="87"/>
      <c r="D2736" s="150">
        <v>26455.79</v>
      </c>
      <c r="E2736" s="150">
        <v>-26455.79</v>
      </c>
      <c r="F2736" s="150">
        <v>0</v>
      </c>
      <c r="G2736" s="150">
        <v>0</v>
      </c>
      <c r="H2736" s="151">
        <v>39691</v>
      </c>
      <c r="I2736" s="87">
        <v>0</v>
      </c>
      <c r="J2736" s="87" t="s">
        <v>1373</v>
      </c>
      <c r="K2736" s="87" t="s">
        <v>3672</v>
      </c>
      <c r="L2736" s="87" t="s">
        <v>3892</v>
      </c>
      <c r="M2736" s="56" t="s">
        <v>4752</v>
      </c>
      <c r="N2736" s="87" t="s">
        <v>156</v>
      </c>
      <c r="O2736" s="56" t="s">
        <v>7790</v>
      </c>
      <c r="P2736" s="87">
        <v>2008</v>
      </c>
      <c r="Q2736" s="87" t="s">
        <v>7791</v>
      </c>
      <c r="R2736" s="87" t="s">
        <v>4621</v>
      </c>
    </row>
    <row r="2737" spans="1:18">
      <c r="A2737" s="87" t="s">
        <v>7792</v>
      </c>
      <c r="B2737" s="87" t="s">
        <v>7793</v>
      </c>
      <c r="C2737" s="87"/>
      <c r="D2737" s="150">
        <v>6747.93</v>
      </c>
      <c r="E2737" s="150">
        <v>-6747.93</v>
      </c>
      <c r="F2737" s="150">
        <v>0</v>
      </c>
      <c r="G2737" s="150">
        <v>0</v>
      </c>
      <c r="H2737" s="151">
        <v>39691</v>
      </c>
      <c r="I2737" s="87">
        <v>0</v>
      </c>
      <c r="J2737" s="87" t="s">
        <v>1373</v>
      </c>
      <c r="K2737" s="87" t="s">
        <v>3672</v>
      </c>
      <c r="L2737" s="87" t="s">
        <v>3892</v>
      </c>
      <c r="M2737" s="56" t="s">
        <v>4752</v>
      </c>
      <c r="N2737" s="87" t="s">
        <v>156</v>
      </c>
      <c r="O2737" s="56" t="s">
        <v>7794</v>
      </c>
      <c r="P2737" s="87">
        <v>2008</v>
      </c>
      <c r="Q2737" s="87" t="s">
        <v>7791</v>
      </c>
      <c r="R2737" s="87" t="s">
        <v>3780</v>
      </c>
    </row>
    <row r="2738" spans="1:18">
      <c r="A2738" s="87" t="s">
        <v>7795</v>
      </c>
      <c r="B2738" s="87" t="s">
        <v>7796</v>
      </c>
      <c r="C2738" s="87"/>
      <c r="D2738" s="150">
        <v>72088.89</v>
      </c>
      <c r="E2738" s="150">
        <v>-72088.89</v>
      </c>
      <c r="F2738" s="150">
        <v>0</v>
      </c>
      <c r="G2738" s="150">
        <v>0</v>
      </c>
      <c r="H2738" s="151">
        <v>39691</v>
      </c>
      <c r="I2738" s="87">
        <v>0</v>
      </c>
      <c r="J2738" s="87" t="s">
        <v>604</v>
      </c>
      <c r="K2738" s="87" t="s">
        <v>3672</v>
      </c>
      <c r="L2738" s="87" t="s">
        <v>3954</v>
      </c>
      <c r="M2738" s="56" t="s">
        <v>3729</v>
      </c>
      <c r="N2738" s="87" t="s">
        <v>68</v>
      </c>
      <c r="O2738" s="56" t="s">
        <v>7797</v>
      </c>
      <c r="P2738" s="87">
        <v>2008</v>
      </c>
      <c r="Q2738" s="87" t="s">
        <v>7798</v>
      </c>
      <c r="R2738" s="87" t="s">
        <v>4457</v>
      </c>
    </row>
    <row r="2739" spans="1:18">
      <c r="A2739" s="87" t="s">
        <v>1281</v>
      </c>
      <c r="B2739" s="87" t="s">
        <v>7796</v>
      </c>
      <c r="C2739" s="87"/>
      <c r="D2739" s="150">
        <v>72088.89</v>
      </c>
      <c r="E2739" s="150">
        <v>-72088.89</v>
      </c>
      <c r="F2739" s="150">
        <v>0</v>
      </c>
      <c r="G2739" s="150">
        <v>0</v>
      </c>
      <c r="H2739" s="151">
        <v>39691</v>
      </c>
      <c r="I2739" s="87">
        <v>0</v>
      </c>
      <c r="J2739" s="87" t="s">
        <v>604</v>
      </c>
      <c r="K2739" s="87" t="s">
        <v>3672</v>
      </c>
      <c r="L2739" s="87" t="s">
        <v>3954</v>
      </c>
      <c r="M2739" s="56" t="s">
        <v>3729</v>
      </c>
      <c r="N2739" s="87" t="s">
        <v>68</v>
      </c>
      <c r="O2739" s="56" t="s">
        <v>7797</v>
      </c>
      <c r="P2739" s="87">
        <v>2008</v>
      </c>
      <c r="Q2739" s="87" t="s">
        <v>7798</v>
      </c>
      <c r="R2739" s="87" t="s">
        <v>4457</v>
      </c>
    </row>
    <row r="2740" spans="1:18">
      <c r="A2740" s="87" t="s">
        <v>7799</v>
      </c>
      <c r="B2740" s="87" t="s">
        <v>7800</v>
      </c>
      <c r="C2740" s="87"/>
      <c r="D2740" s="150">
        <v>30890</v>
      </c>
      <c r="E2740" s="150">
        <v>-30890</v>
      </c>
      <c r="F2740" s="150">
        <v>0</v>
      </c>
      <c r="G2740" s="150">
        <v>0</v>
      </c>
      <c r="H2740" s="151">
        <v>39691</v>
      </c>
      <c r="I2740" s="87">
        <v>0</v>
      </c>
      <c r="J2740" s="87" t="s">
        <v>393</v>
      </c>
      <c r="K2740" s="87" t="s">
        <v>3672</v>
      </c>
      <c r="L2740" s="87" t="s">
        <v>3785</v>
      </c>
      <c r="M2740" s="56" t="s">
        <v>4994</v>
      </c>
      <c r="N2740" s="87" t="s">
        <v>70</v>
      </c>
      <c r="O2740" s="56" t="s">
        <v>7801</v>
      </c>
      <c r="P2740" s="87">
        <v>2008</v>
      </c>
      <c r="Q2740" s="87" t="s">
        <v>7802</v>
      </c>
      <c r="R2740" s="87" t="s">
        <v>3780</v>
      </c>
    </row>
    <row r="2741" spans="1:18">
      <c r="A2741" s="87" t="s">
        <v>2143</v>
      </c>
      <c r="B2741" s="87" t="s">
        <v>2144</v>
      </c>
      <c r="C2741" s="87"/>
      <c r="D2741" s="150">
        <v>16558.72</v>
      </c>
      <c r="E2741" s="150">
        <v>-16558.72</v>
      </c>
      <c r="F2741" s="150">
        <v>0</v>
      </c>
      <c r="G2741" s="150">
        <v>0</v>
      </c>
      <c r="H2741" s="151">
        <v>39691</v>
      </c>
      <c r="I2741" s="87">
        <v>0</v>
      </c>
      <c r="J2741" s="87" t="s">
        <v>1373</v>
      </c>
      <c r="K2741" s="87" t="s">
        <v>3672</v>
      </c>
      <c r="L2741" s="87" t="s">
        <v>3892</v>
      </c>
      <c r="M2741" s="56" t="s">
        <v>4752</v>
      </c>
      <c r="N2741" s="87" t="s">
        <v>156</v>
      </c>
      <c r="O2741" s="56" t="s">
        <v>7786</v>
      </c>
      <c r="P2741" s="87">
        <v>2007</v>
      </c>
      <c r="Q2741" s="87" t="s">
        <v>7803</v>
      </c>
      <c r="R2741" s="87" t="s">
        <v>3780</v>
      </c>
    </row>
    <row r="2742" spans="1:18">
      <c r="A2742" s="87" t="s">
        <v>1847</v>
      </c>
      <c r="B2742" s="87" t="s">
        <v>7960</v>
      </c>
      <c r="C2742" s="87" t="s">
        <v>7961</v>
      </c>
      <c r="D2742" s="150">
        <v>12072.96</v>
      </c>
      <c r="E2742" s="150">
        <v>-12072.96</v>
      </c>
      <c r="F2742" s="150">
        <v>0</v>
      </c>
      <c r="G2742" s="150">
        <v>0</v>
      </c>
      <c r="H2742" s="151">
        <v>39661</v>
      </c>
      <c r="I2742" s="87">
        <v>0</v>
      </c>
      <c r="J2742" s="87" t="s">
        <v>1266</v>
      </c>
      <c r="K2742" s="87" t="s">
        <v>3672</v>
      </c>
      <c r="L2742" s="87" t="s">
        <v>3831</v>
      </c>
      <c r="M2742" s="56" t="s">
        <v>7962</v>
      </c>
      <c r="N2742" s="87" t="s">
        <v>91</v>
      </c>
      <c r="O2742" s="56" t="s">
        <v>7963</v>
      </c>
      <c r="P2742" s="87">
        <v>2007</v>
      </c>
      <c r="Q2742" s="87" t="s">
        <v>7964</v>
      </c>
      <c r="R2742" s="87" t="s">
        <v>6569</v>
      </c>
    </row>
    <row r="2743" spans="1:18">
      <c r="A2743" s="87" t="s">
        <v>10705</v>
      </c>
      <c r="B2743" s="87" t="s">
        <v>10706</v>
      </c>
      <c r="C2743" s="87" t="s">
        <v>8159</v>
      </c>
      <c r="D2743" s="150">
        <v>70840.89</v>
      </c>
      <c r="E2743" s="150">
        <v>-70840.89</v>
      </c>
      <c r="F2743" s="150">
        <v>0</v>
      </c>
      <c r="G2743" s="150">
        <v>0</v>
      </c>
      <c r="H2743" s="151">
        <v>39661</v>
      </c>
      <c r="I2743" s="87">
        <v>0</v>
      </c>
      <c r="J2743" s="87" t="s">
        <v>580</v>
      </c>
      <c r="K2743" s="87" t="s">
        <v>3672</v>
      </c>
      <c r="L2743" s="87" t="s">
        <v>4162</v>
      </c>
      <c r="M2743" s="56" t="s">
        <v>3729</v>
      </c>
      <c r="N2743" s="87" t="s">
        <v>36</v>
      </c>
      <c r="O2743" s="56" t="s">
        <v>7797</v>
      </c>
      <c r="P2743" s="87">
        <v>2008</v>
      </c>
      <c r="Q2743" s="87" t="s">
        <v>10707</v>
      </c>
      <c r="R2743" s="87" t="s">
        <v>4457</v>
      </c>
    </row>
    <row r="2744" spans="1:18">
      <c r="A2744" s="87" t="s">
        <v>10708</v>
      </c>
      <c r="B2744" s="87" t="s">
        <v>10706</v>
      </c>
      <c r="C2744" s="87" t="s">
        <v>8159</v>
      </c>
      <c r="D2744" s="150">
        <v>70840.89</v>
      </c>
      <c r="E2744" s="150">
        <v>-70840.89</v>
      </c>
      <c r="F2744" s="150">
        <v>0</v>
      </c>
      <c r="G2744" s="150">
        <v>0</v>
      </c>
      <c r="H2744" s="151">
        <v>39661</v>
      </c>
      <c r="I2744" s="87">
        <v>0</v>
      </c>
      <c r="J2744" s="87" t="s">
        <v>580</v>
      </c>
      <c r="K2744" s="87" t="s">
        <v>3672</v>
      </c>
      <c r="L2744" s="87" t="s">
        <v>4162</v>
      </c>
      <c r="M2744" s="56" t="s">
        <v>3729</v>
      </c>
      <c r="N2744" s="87" t="s">
        <v>36</v>
      </c>
      <c r="O2744" s="56" t="s">
        <v>7797</v>
      </c>
      <c r="P2744" s="87">
        <v>2008</v>
      </c>
      <c r="Q2744" s="87" t="s">
        <v>10707</v>
      </c>
      <c r="R2744" s="87" t="s">
        <v>4457</v>
      </c>
    </row>
    <row r="2745" spans="1:18">
      <c r="A2745" s="87" t="s">
        <v>7772</v>
      </c>
      <c r="B2745" s="87" t="s">
        <v>7773</v>
      </c>
      <c r="C2745" s="87" t="s">
        <v>7774</v>
      </c>
      <c r="D2745" s="150">
        <v>39500.730000000003</v>
      </c>
      <c r="E2745" s="150">
        <v>-39500.730000000003</v>
      </c>
      <c r="F2745" s="150">
        <v>0</v>
      </c>
      <c r="G2745" s="150">
        <v>0</v>
      </c>
      <c r="H2745" s="151">
        <v>39600</v>
      </c>
      <c r="I2745" s="87">
        <v>0</v>
      </c>
      <c r="J2745" s="87" t="s">
        <v>1198</v>
      </c>
      <c r="K2745" s="87" t="s">
        <v>3672</v>
      </c>
      <c r="L2745" s="87" t="s">
        <v>3966</v>
      </c>
      <c r="M2745" s="56" t="s">
        <v>7775</v>
      </c>
      <c r="N2745" s="87" t="s">
        <v>163</v>
      </c>
      <c r="O2745" s="56" t="s">
        <v>7776</v>
      </c>
      <c r="P2745" s="87">
        <v>2007</v>
      </c>
      <c r="Q2745" s="87" t="s">
        <v>7777</v>
      </c>
      <c r="R2745" s="87" t="s">
        <v>3676</v>
      </c>
    </row>
    <row r="2746" spans="1:18">
      <c r="A2746" s="87" t="s">
        <v>7778</v>
      </c>
      <c r="B2746" s="87" t="s">
        <v>7779</v>
      </c>
      <c r="C2746" s="87" t="s">
        <v>7780</v>
      </c>
      <c r="D2746" s="150">
        <v>67355.97</v>
      </c>
      <c r="E2746" s="150">
        <v>-67355.97</v>
      </c>
      <c r="F2746" s="150">
        <v>0</v>
      </c>
      <c r="G2746" s="150">
        <v>0</v>
      </c>
      <c r="H2746" s="151">
        <v>39600</v>
      </c>
      <c r="I2746" s="87">
        <v>0</v>
      </c>
      <c r="J2746" s="87" t="s">
        <v>944</v>
      </c>
      <c r="K2746" s="87" t="s">
        <v>3672</v>
      </c>
      <c r="L2746" s="87" t="s">
        <v>3962</v>
      </c>
      <c r="M2746" s="56" t="s">
        <v>3725</v>
      </c>
      <c r="N2746" s="87" t="s">
        <v>27</v>
      </c>
      <c r="O2746" s="56" t="s">
        <v>7781</v>
      </c>
      <c r="P2746" s="87">
        <v>2007</v>
      </c>
      <c r="Q2746" s="87" t="s">
        <v>7782</v>
      </c>
      <c r="R2746" s="87" t="s">
        <v>3680</v>
      </c>
    </row>
    <row r="2747" spans="1:18">
      <c r="A2747" s="87" t="s">
        <v>932</v>
      </c>
      <c r="B2747" s="87" t="s">
        <v>933</v>
      </c>
      <c r="C2747" s="87" t="s">
        <v>10684</v>
      </c>
      <c r="D2747" s="150">
        <v>31324.11</v>
      </c>
      <c r="E2747" s="150">
        <v>-31324.11</v>
      </c>
      <c r="F2747" s="150">
        <v>0</v>
      </c>
      <c r="G2747" s="150">
        <v>0</v>
      </c>
      <c r="H2747" s="151">
        <v>39600</v>
      </c>
      <c r="I2747" s="87">
        <v>0</v>
      </c>
      <c r="J2747" s="87" t="s">
        <v>1349</v>
      </c>
      <c r="K2747" s="87" t="s">
        <v>3672</v>
      </c>
      <c r="L2747" s="87" t="s">
        <v>9065</v>
      </c>
      <c r="M2747" s="56" t="s">
        <v>10685</v>
      </c>
      <c r="N2747" s="87" t="s">
        <v>42</v>
      </c>
      <c r="O2747" s="56" t="s">
        <v>10686</v>
      </c>
      <c r="P2747" s="87">
        <v>2008</v>
      </c>
      <c r="Q2747" s="87" t="s">
        <v>10687</v>
      </c>
      <c r="R2747" s="87" t="s">
        <v>3751</v>
      </c>
    </row>
    <row r="2748" spans="1:18">
      <c r="A2748" s="87" t="s">
        <v>963</v>
      </c>
      <c r="B2748" s="87" t="s">
        <v>933</v>
      </c>
      <c r="C2748" s="87" t="s">
        <v>10684</v>
      </c>
      <c r="D2748" s="150">
        <v>22791.94</v>
      </c>
      <c r="E2748" s="150">
        <v>-22791.94</v>
      </c>
      <c r="F2748" s="150">
        <v>0</v>
      </c>
      <c r="G2748" s="150">
        <v>0</v>
      </c>
      <c r="H2748" s="151">
        <v>39600</v>
      </c>
      <c r="I2748" s="87">
        <v>0</v>
      </c>
      <c r="J2748" s="87" t="s">
        <v>1349</v>
      </c>
      <c r="K2748" s="87" t="s">
        <v>3672</v>
      </c>
      <c r="L2748" s="87" t="s">
        <v>9065</v>
      </c>
      <c r="M2748" s="56" t="s">
        <v>10685</v>
      </c>
      <c r="N2748" s="87" t="s">
        <v>42</v>
      </c>
      <c r="O2748" s="56" t="s">
        <v>10686</v>
      </c>
      <c r="P2748" s="87">
        <v>2008</v>
      </c>
      <c r="Q2748" s="87" t="s">
        <v>10687</v>
      </c>
      <c r="R2748" s="87" t="s">
        <v>3751</v>
      </c>
    </row>
    <row r="2749" spans="1:18">
      <c r="A2749" s="87" t="s">
        <v>1592</v>
      </c>
      <c r="B2749" s="87" t="s">
        <v>933</v>
      </c>
      <c r="C2749" s="87" t="s">
        <v>10684</v>
      </c>
      <c r="D2749" s="150">
        <v>22199.43</v>
      </c>
      <c r="E2749" s="150">
        <v>-22199.43</v>
      </c>
      <c r="F2749" s="150">
        <v>0</v>
      </c>
      <c r="G2749" s="150">
        <v>0</v>
      </c>
      <c r="H2749" s="151">
        <v>39600</v>
      </c>
      <c r="I2749" s="87">
        <v>0</v>
      </c>
      <c r="J2749" s="87" t="s">
        <v>1594</v>
      </c>
      <c r="K2749" s="87" t="s">
        <v>3672</v>
      </c>
      <c r="L2749" s="87" t="s">
        <v>10055</v>
      </c>
      <c r="M2749" s="56" t="s">
        <v>10685</v>
      </c>
      <c r="N2749" s="87" t="s">
        <v>175</v>
      </c>
      <c r="O2749" s="56" t="s">
        <v>10688</v>
      </c>
      <c r="P2749" s="87">
        <v>2008</v>
      </c>
      <c r="Q2749" s="87" t="s">
        <v>10689</v>
      </c>
      <c r="R2749" s="87" t="s">
        <v>3751</v>
      </c>
    </row>
    <row r="2750" spans="1:18">
      <c r="A2750" s="87" t="s">
        <v>3104</v>
      </c>
      <c r="B2750" s="87" t="s">
        <v>3105</v>
      </c>
      <c r="C2750" s="87" t="s">
        <v>10690</v>
      </c>
      <c r="D2750" s="150">
        <v>126240.16</v>
      </c>
      <c r="E2750" s="150">
        <v>-126240.16</v>
      </c>
      <c r="F2750" s="150">
        <v>0</v>
      </c>
      <c r="G2750" s="150">
        <v>0</v>
      </c>
      <c r="H2750" s="151">
        <v>39600</v>
      </c>
      <c r="I2750" s="87">
        <v>0</v>
      </c>
      <c r="J2750" s="87" t="s">
        <v>315</v>
      </c>
      <c r="K2750" s="87" t="s">
        <v>3672</v>
      </c>
      <c r="L2750" s="87" t="s">
        <v>7984</v>
      </c>
      <c r="M2750" s="56" t="s">
        <v>4994</v>
      </c>
      <c r="N2750" s="87" t="s">
        <v>29</v>
      </c>
      <c r="O2750" s="56" t="s">
        <v>10691</v>
      </c>
      <c r="P2750" s="87">
        <v>2007</v>
      </c>
      <c r="Q2750" s="87">
        <v>181113</v>
      </c>
      <c r="R2750" s="87" t="s">
        <v>3680</v>
      </c>
    </row>
    <row r="2751" spans="1:18">
      <c r="A2751" s="87" t="s">
        <v>10692</v>
      </c>
      <c r="B2751" s="87" t="s">
        <v>10693</v>
      </c>
      <c r="C2751" s="87" t="s">
        <v>7774</v>
      </c>
      <c r="D2751" s="150">
        <v>39500.730000000003</v>
      </c>
      <c r="E2751" s="150">
        <v>-39500.730000000003</v>
      </c>
      <c r="F2751" s="150">
        <v>0</v>
      </c>
      <c r="G2751" s="150">
        <v>0</v>
      </c>
      <c r="H2751" s="151">
        <v>39600</v>
      </c>
      <c r="I2751" s="87">
        <v>0</v>
      </c>
      <c r="J2751" s="87" t="s">
        <v>315</v>
      </c>
      <c r="K2751" s="87" t="s">
        <v>3672</v>
      </c>
      <c r="L2751" s="87" t="s">
        <v>7984</v>
      </c>
      <c r="M2751" s="56" t="s">
        <v>7775</v>
      </c>
      <c r="N2751" s="87" t="s">
        <v>29</v>
      </c>
      <c r="O2751" s="56" t="s">
        <v>10694</v>
      </c>
      <c r="P2751" s="87">
        <v>2007</v>
      </c>
      <c r="Q2751" s="87" t="s">
        <v>10695</v>
      </c>
      <c r="R2751" s="87" t="s">
        <v>3676</v>
      </c>
    </row>
    <row r="2752" spans="1:18">
      <c r="A2752" s="87" t="s">
        <v>10696</v>
      </c>
      <c r="B2752" s="87" t="s">
        <v>10697</v>
      </c>
      <c r="C2752" s="87" t="s">
        <v>10698</v>
      </c>
      <c r="D2752" s="150">
        <v>67355.97</v>
      </c>
      <c r="E2752" s="150">
        <v>-67355.97</v>
      </c>
      <c r="F2752" s="150">
        <v>0</v>
      </c>
      <c r="G2752" s="150">
        <v>0</v>
      </c>
      <c r="H2752" s="151">
        <v>39600</v>
      </c>
      <c r="I2752" s="87">
        <v>0</v>
      </c>
      <c r="J2752" s="87" t="s">
        <v>315</v>
      </c>
      <c r="K2752" s="87" t="s">
        <v>3672</v>
      </c>
      <c r="L2752" s="87" t="s">
        <v>7984</v>
      </c>
      <c r="M2752" s="56" t="s">
        <v>3725</v>
      </c>
      <c r="N2752" s="87" t="s">
        <v>29</v>
      </c>
      <c r="O2752" s="56" t="s">
        <v>7781</v>
      </c>
      <c r="P2752" s="87">
        <v>2007</v>
      </c>
      <c r="Q2752" s="87" t="s">
        <v>10699</v>
      </c>
      <c r="R2752" s="87" t="s">
        <v>3680</v>
      </c>
    </row>
    <row r="2753" spans="1:18">
      <c r="A2753" s="87" t="s">
        <v>10700</v>
      </c>
      <c r="B2753" s="87" t="s">
        <v>10701</v>
      </c>
      <c r="C2753" s="87" t="s">
        <v>10698</v>
      </c>
      <c r="D2753" s="150">
        <v>67356</v>
      </c>
      <c r="E2753" s="150">
        <v>-67356</v>
      </c>
      <c r="F2753" s="150">
        <v>0</v>
      </c>
      <c r="G2753" s="150">
        <v>0</v>
      </c>
      <c r="H2753" s="151">
        <v>39600</v>
      </c>
      <c r="I2753" s="87">
        <v>0</v>
      </c>
      <c r="J2753" s="87" t="s">
        <v>315</v>
      </c>
      <c r="K2753" s="87" t="s">
        <v>3672</v>
      </c>
      <c r="L2753" s="87" t="s">
        <v>7984</v>
      </c>
      <c r="M2753" s="56" t="s">
        <v>3725</v>
      </c>
      <c r="N2753" s="87" t="s">
        <v>29</v>
      </c>
      <c r="O2753" s="56" t="s">
        <v>232</v>
      </c>
      <c r="P2753" s="87">
        <v>2007</v>
      </c>
      <c r="Q2753" s="87" t="s">
        <v>10702</v>
      </c>
      <c r="R2753" s="87" t="s">
        <v>3680</v>
      </c>
    </row>
    <row r="2754" spans="1:18">
      <c r="A2754" s="87" t="s">
        <v>10703</v>
      </c>
      <c r="B2754" s="87" t="s">
        <v>10704</v>
      </c>
      <c r="C2754" s="87" t="s">
        <v>10698</v>
      </c>
      <c r="D2754" s="150">
        <v>67356</v>
      </c>
      <c r="E2754" s="150">
        <v>-67356</v>
      </c>
      <c r="F2754" s="150">
        <v>0</v>
      </c>
      <c r="G2754" s="150">
        <v>0</v>
      </c>
      <c r="H2754" s="151">
        <v>39600</v>
      </c>
      <c r="I2754" s="87">
        <v>0</v>
      </c>
      <c r="J2754" s="87" t="s">
        <v>315</v>
      </c>
      <c r="K2754" s="87" t="s">
        <v>3672</v>
      </c>
      <c r="L2754" s="87" t="s">
        <v>7984</v>
      </c>
      <c r="M2754" s="56" t="s">
        <v>3725</v>
      </c>
      <c r="N2754" s="87" t="s">
        <v>29</v>
      </c>
      <c r="O2754" s="56" t="s">
        <v>232</v>
      </c>
      <c r="P2754" s="87">
        <v>2007</v>
      </c>
      <c r="Q2754" s="87" t="s">
        <v>10702</v>
      </c>
      <c r="R2754" s="87" t="s">
        <v>3680</v>
      </c>
    </row>
    <row r="2755" spans="1:18">
      <c r="A2755" s="87" t="s">
        <v>7768</v>
      </c>
      <c r="B2755" s="87" t="s">
        <v>7769</v>
      </c>
      <c r="C2755" s="87" t="s">
        <v>7770</v>
      </c>
      <c r="D2755" s="150">
        <v>28214.83</v>
      </c>
      <c r="E2755" s="150">
        <v>-28214.83</v>
      </c>
      <c r="F2755" s="150">
        <v>0</v>
      </c>
      <c r="G2755" s="150">
        <v>0</v>
      </c>
      <c r="H2755" s="151">
        <v>39569</v>
      </c>
      <c r="I2755" s="87">
        <v>0</v>
      </c>
      <c r="J2755" s="87" t="s">
        <v>944</v>
      </c>
      <c r="K2755" s="87" t="s">
        <v>3672</v>
      </c>
      <c r="L2755" s="87" t="s">
        <v>3962</v>
      </c>
      <c r="M2755" s="56" t="s">
        <v>3729</v>
      </c>
      <c r="N2755" s="87" t="s">
        <v>27</v>
      </c>
      <c r="O2755" s="56" t="s">
        <v>7771</v>
      </c>
      <c r="P2755" s="87">
        <v>2007</v>
      </c>
      <c r="Q2755" s="87">
        <v>208001063</v>
      </c>
      <c r="R2755" s="87" t="s">
        <v>4373</v>
      </c>
    </row>
    <row r="2756" spans="1:18">
      <c r="A2756" s="87" t="s">
        <v>7908</v>
      </c>
      <c r="B2756" s="87" t="s">
        <v>7909</v>
      </c>
      <c r="C2756" s="87" t="s">
        <v>7910</v>
      </c>
      <c r="D2756" s="150">
        <v>7329.38</v>
      </c>
      <c r="E2756" s="150">
        <v>-7329.38</v>
      </c>
      <c r="F2756" s="150">
        <v>0</v>
      </c>
      <c r="G2756" s="150">
        <v>0</v>
      </c>
      <c r="H2756" s="151">
        <v>39569</v>
      </c>
      <c r="I2756" s="87">
        <v>0</v>
      </c>
      <c r="J2756" s="87" t="s">
        <v>393</v>
      </c>
      <c r="K2756" s="87" t="s">
        <v>3672</v>
      </c>
      <c r="L2756" s="87" t="s">
        <v>3785</v>
      </c>
      <c r="M2756" s="56" t="s">
        <v>7075</v>
      </c>
      <c r="N2756" s="87" t="s">
        <v>70</v>
      </c>
      <c r="O2756" s="56" t="s">
        <v>7911</v>
      </c>
      <c r="P2756" s="87">
        <v>2007</v>
      </c>
      <c r="Q2756" s="87" t="s">
        <v>7912</v>
      </c>
      <c r="R2756" s="87" t="s">
        <v>3780</v>
      </c>
    </row>
    <row r="2757" spans="1:18">
      <c r="A2757" s="87" t="s">
        <v>7913</v>
      </c>
      <c r="B2757" s="87" t="s">
        <v>7914</v>
      </c>
      <c r="C2757" s="87" t="s">
        <v>7915</v>
      </c>
      <c r="D2757" s="150">
        <v>2605.7199999999998</v>
      </c>
      <c r="E2757" s="150">
        <v>-2605.7199999999998</v>
      </c>
      <c r="F2757" s="150">
        <v>0</v>
      </c>
      <c r="G2757" s="150">
        <v>0</v>
      </c>
      <c r="H2757" s="151">
        <v>39569</v>
      </c>
      <c r="I2757" s="87">
        <v>0</v>
      </c>
      <c r="J2757" s="87" t="s">
        <v>484</v>
      </c>
      <c r="K2757" s="87" t="s">
        <v>3672</v>
      </c>
      <c r="L2757" s="87" t="s">
        <v>3810</v>
      </c>
      <c r="M2757" s="56" t="s">
        <v>7916</v>
      </c>
      <c r="N2757" s="87" t="s">
        <v>30</v>
      </c>
      <c r="O2757" s="56" t="s">
        <v>7917</v>
      </c>
      <c r="P2757" s="87">
        <v>2007</v>
      </c>
      <c r="Q2757" s="87" t="s">
        <v>7918</v>
      </c>
      <c r="R2757" s="87" t="s">
        <v>3751</v>
      </c>
    </row>
    <row r="2758" spans="1:18">
      <c r="A2758" s="87" t="s">
        <v>1700</v>
      </c>
      <c r="B2758" s="87" t="s">
        <v>1701</v>
      </c>
      <c r="C2758" s="87" t="s">
        <v>7919</v>
      </c>
      <c r="D2758" s="150">
        <v>4672.04</v>
      </c>
      <c r="E2758" s="150">
        <v>-4672.04</v>
      </c>
      <c r="F2758" s="150">
        <v>0</v>
      </c>
      <c r="G2758" s="150">
        <v>0</v>
      </c>
      <c r="H2758" s="151">
        <v>39569</v>
      </c>
      <c r="I2758" s="87">
        <v>0</v>
      </c>
      <c r="J2758" s="87" t="s">
        <v>484</v>
      </c>
      <c r="K2758" s="87" t="s">
        <v>3672</v>
      </c>
      <c r="L2758" s="87" t="s">
        <v>3810</v>
      </c>
      <c r="M2758" s="56" t="s">
        <v>7916</v>
      </c>
      <c r="N2758" s="87" t="s">
        <v>30</v>
      </c>
      <c r="O2758" s="56" t="s">
        <v>7920</v>
      </c>
      <c r="P2758" s="87">
        <v>2007</v>
      </c>
      <c r="Q2758" s="87" t="s">
        <v>7918</v>
      </c>
      <c r="R2758" s="87" t="s">
        <v>4621</v>
      </c>
    </row>
    <row r="2759" spans="1:18">
      <c r="A2759" s="87" t="s">
        <v>7921</v>
      </c>
      <c r="B2759" s="87" t="s">
        <v>7922</v>
      </c>
      <c r="C2759" s="87" t="s">
        <v>7919</v>
      </c>
      <c r="D2759" s="150">
        <v>4672.04</v>
      </c>
      <c r="E2759" s="150">
        <v>-4672.04</v>
      </c>
      <c r="F2759" s="150">
        <v>0</v>
      </c>
      <c r="G2759" s="150">
        <v>0</v>
      </c>
      <c r="H2759" s="151">
        <v>39569</v>
      </c>
      <c r="I2759" s="87">
        <v>0</v>
      </c>
      <c r="J2759" s="87" t="s">
        <v>484</v>
      </c>
      <c r="K2759" s="87" t="s">
        <v>3672</v>
      </c>
      <c r="L2759" s="87" t="s">
        <v>3810</v>
      </c>
      <c r="M2759" s="56" t="s">
        <v>7916</v>
      </c>
      <c r="N2759" s="87" t="s">
        <v>30</v>
      </c>
      <c r="O2759" s="56" t="s">
        <v>7920</v>
      </c>
      <c r="P2759" s="87">
        <v>2007</v>
      </c>
      <c r="Q2759" s="87" t="s">
        <v>7918</v>
      </c>
      <c r="R2759" s="87" t="s">
        <v>4621</v>
      </c>
    </row>
    <row r="2760" spans="1:18">
      <c r="A2760" s="87" t="s">
        <v>7764</v>
      </c>
      <c r="B2760" s="87" t="s">
        <v>7765</v>
      </c>
      <c r="C2760" s="87" t="s">
        <v>7766</v>
      </c>
      <c r="D2760" s="150">
        <v>229561.17</v>
      </c>
      <c r="E2760" s="150">
        <v>-229561.17</v>
      </c>
      <c r="F2760" s="150">
        <v>0</v>
      </c>
      <c r="G2760" s="150">
        <v>0</v>
      </c>
      <c r="H2760" s="151">
        <v>39539</v>
      </c>
      <c r="I2760" s="87">
        <v>0</v>
      </c>
      <c r="J2760" s="87" t="s">
        <v>1632</v>
      </c>
      <c r="K2760" s="87" t="s">
        <v>3672</v>
      </c>
      <c r="L2760" s="87" t="s">
        <v>4158</v>
      </c>
      <c r="M2760" s="56" t="s">
        <v>3713</v>
      </c>
      <c r="N2760" s="87" t="s">
        <v>98</v>
      </c>
      <c r="O2760" s="56" t="s">
        <v>260</v>
      </c>
      <c r="P2760" s="87">
        <v>2007</v>
      </c>
      <c r="Q2760" s="87" t="s">
        <v>7767</v>
      </c>
      <c r="R2760" s="87" t="s">
        <v>3676</v>
      </c>
    </row>
    <row r="2761" spans="1:18">
      <c r="A2761" s="87" t="s">
        <v>4664</v>
      </c>
      <c r="B2761" s="87" t="s">
        <v>4665</v>
      </c>
      <c r="C2761" s="87" t="s">
        <v>4666</v>
      </c>
      <c r="D2761" s="150">
        <v>8290.41</v>
      </c>
      <c r="E2761" s="150">
        <v>-8290.41</v>
      </c>
      <c r="F2761" s="150">
        <v>0</v>
      </c>
      <c r="G2761" s="150">
        <v>0</v>
      </c>
      <c r="H2761" s="151">
        <v>39508</v>
      </c>
      <c r="I2761" s="87">
        <v>0</v>
      </c>
      <c r="J2761" s="87" t="s">
        <v>1198</v>
      </c>
      <c r="K2761" s="87" t="s">
        <v>3672</v>
      </c>
      <c r="L2761" s="87" t="s">
        <v>3966</v>
      </c>
      <c r="M2761" s="56" t="s">
        <v>4655</v>
      </c>
      <c r="N2761" s="87" t="s">
        <v>163</v>
      </c>
      <c r="O2761" s="56" t="s">
        <v>4667</v>
      </c>
      <c r="P2761" s="87">
        <v>2007</v>
      </c>
      <c r="Q2761" s="87" t="s">
        <v>4668</v>
      </c>
      <c r="R2761" s="87" t="s">
        <v>3680</v>
      </c>
    </row>
    <row r="2762" spans="1:18">
      <c r="A2762" s="87" t="s">
        <v>2693</v>
      </c>
      <c r="B2762" s="87" t="s">
        <v>2694</v>
      </c>
      <c r="C2762" s="87" t="s">
        <v>4649</v>
      </c>
      <c r="D2762" s="150">
        <v>78804.02</v>
      </c>
      <c r="E2762" s="150">
        <v>-78804.02</v>
      </c>
      <c r="F2762" s="150">
        <v>0</v>
      </c>
      <c r="G2762" s="150">
        <v>0</v>
      </c>
      <c r="H2762" s="151">
        <v>39479</v>
      </c>
      <c r="I2762" s="87">
        <v>0</v>
      </c>
      <c r="J2762" s="87" t="s">
        <v>679</v>
      </c>
      <c r="K2762" s="87" t="s">
        <v>3672</v>
      </c>
      <c r="L2762" s="87" t="s">
        <v>3673</v>
      </c>
      <c r="M2762" s="56" t="s">
        <v>3674</v>
      </c>
      <c r="N2762" s="87" t="s">
        <v>59</v>
      </c>
      <c r="O2762" s="56" t="s">
        <v>4650</v>
      </c>
      <c r="P2762" s="87">
        <v>2007</v>
      </c>
      <c r="Q2762" s="87" t="s">
        <v>4651</v>
      </c>
      <c r="R2762" s="87" t="s">
        <v>4359</v>
      </c>
    </row>
    <row r="2763" spans="1:18">
      <c r="A2763" s="87" t="s">
        <v>4652</v>
      </c>
      <c r="B2763" s="87" t="s">
        <v>4653</v>
      </c>
      <c r="C2763" s="87" t="s">
        <v>4654</v>
      </c>
      <c r="D2763" s="150">
        <v>8298.31</v>
      </c>
      <c r="E2763" s="150">
        <v>-8298.31</v>
      </c>
      <c r="F2763" s="150">
        <v>0</v>
      </c>
      <c r="G2763" s="150">
        <v>0</v>
      </c>
      <c r="H2763" s="151">
        <v>39479</v>
      </c>
      <c r="I2763" s="87">
        <v>0</v>
      </c>
      <c r="J2763" s="87" t="s">
        <v>328</v>
      </c>
      <c r="K2763" s="87" t="s">
        <v>3672</v>
      </c>
      <c r="L2763" s="87" t="s">
        <v>4511</v>
      </c>
      <c r="M2763" s="56" t="s">
        <v>4655</v>
      </c>
      <c r="N2763" s="87" t="s">
        <v>35</v>
      </c>
      <c r="O2763" s="56"/>
      <c r="P2763" s="87">
        <v>2007</v>
      </c>
      <c r="Q2763" s="87" t="s">
        <v>4656</v>
      </c>
      <c r="R2763" s="87" t="s">
        <v>4621</v>
      </c>
    </row>
    <row r="2764" spans="1:18">
      <c r="A2764" s="87" t="s">
        <v>4657</v>
      </c>
      <c r="B2764" s="87" t="s">
        <v>4653</v>
      </c>
      <c r="C2764" s="87" t="s">
        <v>4654</v>
      </c>
      <c r="D2764" s="150">
        <v>8298.35</v>
      </c>
      <c r="E2764" s="150">
        <v>-8298.35</v>
      </c>
      <c r="F2764" s="150">
        <v>0</v>
      </c>
      <c r="G2764" s="150">
        <v>0</v>
      </c>
      <c r="H2764" s="151">
        <v>39479</v>
      </c>
      <c r="I2764" s="87">
        <v>0</v>
      </c>
      <c r="J2764" s="87" t="s">
        <v>328</v>
      </c>
      <c r="K2764" s="87" t="s">
        <v>3672</v>
      </c>
      <c r="L2764" s="87" t="s">
        <v>4511</v>
      </c>
      <c r="M2764" s="56" t="s">
        <v>4655</v>
      </c>
      <c r="N2764" s="87" t="s">
        <v>35</v>
      </c>
      <c r="O2764" s="56"/>
      <c r="P2764" s="87">
        <v>0</v>
      </c>
      <c r="Q2764" s="87" t="s">
        <v>4656</v>
      </c>
      <c r="R2764" s="87" t="s">
        <v>4621</v>
      </c>
    </row>
    <row r="2765" spans="1:18">
      <c r="A2765" s="87" t="s">
        <v>4658</v>
      </c>
      <c r="B2765" s="87" t="s">
        <v>4653</v>
      </c>
      <c r="C2765" s="87" t="s">
        <v>4654</v>
      </c>
      <c r="D2765" s="150">
        <v>8298.31</v>
      </c>
      <c r="E2765" s="150">
        <v>-8298.31</v>
      </c>
      <c r="F2765" s="150">
        <v>0</v>
      </c>
      <c r="G2765" s="150">
        <v>0</v>
      </c>
      <c r="H2765" s="151">
        <v>39479</v>
      </c>
      <c r="I2765" s="87">
        <v>0</v>
      </c>
      <c r="J2765" s="87" t="s">
        <v>328</v>
      </c>
      <c r="K2765" s="87" t="s">
        <v>3672</v>
      </c>
      <c r="L2765" s="87" t="s">
        <v>4511</v>
      </c>
      <c r="M2765" s="56" t="s">
        <v>4655</v>
      </c>
      <c r="N2765" s="87" t="s">
        <v>35</v>
      </c>
      <c r="O2765" s="56"/>
      <c r="P2765" s="87">
        <v>2007</v>
      </c>
      <c r="Q2765" s="87" t="s">
        <v>4656</v>
      </c>
      <c r="R2765" s="87" t="s">
        <v>4621</v>
      </c>
    </row>
    <row r="2766" spans="1:18">
      <c r="A2766" s="87" t="s">
        <v>4659</v>
      </c>
      <c r="B2766" s="87" t="s">
        <v>4653</v>
      </c>
      <c r="C2766" s="87" t="s">
        <v>4654</v>
      </c>
      <c r="D2766" s="150">
        <v>8298.31</v>
      </c>
      <c r="E2766" s="150">
        <v>-8298.31</v>
      </c>
      <c r="F2766" s="150">
        <v>0</v>
      </c>
      <c r="G2766" s="150">
        <v>0</v>
      </c>
      <c r="H2766" s="151">
        <v>39479</v>
      </c>
      <c r="I2766" s="87">
        <v>0</v>
      </c>
      <c r="J2766" s="87" t="s">
        <v>328</v>
      </c>
      <c r="K2766" s="87" t="s">
        <v>3672</v>
      </c>
      <c r="L2766" s="87" t="s">
        <v>4511</v>
      </c>
      <c r="M2766" s="56" t="s">
        <v>4655</v>
      </c>
      <c r="N2766" s="87" t="s">
        <v>35</v>
      </c>
      <c r="O2766" s="56"/>
      <c r="P2766" s="87">
        <v>2007</v>
      </c>
      <c r="Q2766" s="87" t="s">
        <v>4656</v>
      </c>
      <c r="R2766" s="87" t="s">
        <v>4621</v>
      </c>
    </row>
    <row r="2767" spans="1:18">
      <c r="A2767" s="87" t="s">
        <v>4660</v>
      </c>
      <c r="B2767" s="87" t="s">
        <v>4661</v>
      </c>
      <c r="C2767" s="87" t="s">
        <v>4662</v>
      </c>
      <c r="D2767" s="150">
        <v>33192.49</v>
      </c>
      <c r="E2767" s="150">
        <v>-33192.49</v>
      </c>
      <c r="F2767" s="150">
        <v>0</v>
      </c>
      <c r="G2767" s="150">
        <v>0</v>
      </c>
      <c r="H2767" s="151">
        <v>39479</v>
      </c>
      <c r="I2767" s="87">
        <v>0</v>
      </c>
      <c r="J2767" s="87" t="s">
        <v>328</v>
      </c>
      <c r="K2767" s="87" t="s">
        <v>3672</v>
      </c>
      <c r="L2767" s="87" t="s">
        <v>4511</v>
      </c>
      <c r="M2767" s="56" t="s">
        <v>4655</v>
      </c>
      <c r="N2767" s="87" t="s">
        <v>35</v>
      </c>
      <c r="O2767" s="56" t="s">
        <v>4663</v>
      </c>
      <c r="P2767" s="87">
        <v>2007</v>
      </c>
      <c r="Q2767" s="87" t="s">
        <v>4656</v>
      </c>
      <c r="R2767" s="87" t="s">
        <v>4621</v>
      </c>
    </row>
    <row r="2768" spans="1:18">
      <c r="A2768" s="87" t="s">
        <v>7949</v>
      </c>
      <c r="B2768" s="87" t="s">
        <v>7950</v>
      </c>
      <c r="C2768" s="87" t="s">
        <v>7951</v>
      </c>
      <c r="D2768" s="150">
        <v>2655.18</v>
      </c>
      <c r="E2768" s="150">
        <v>-2655.18</v>
      </c>
      <c r="F2768" s="150">
        <v>0</v>
      </c>
      <c r="G2768" s="150">
        <v>0</v>
      </c>
      <c r="H2768" s="151">
        <v>39479</v>
      </c>
      <c r="I2768" s="87">
        <v>0</v>
      </c>
      <c r="J2768" s="87" t="s">
        <v>1120</v>
      </c>
      <c r="K2768" s="87" t="s">
        <v>3672</v>
      </c>
      <c r="L2768" s="87" t="s">
        <v>7952</v>
      </c>
      <c r="M2768" s="56" t="s">
        <v>4671</v>
      </c>
      <c r="N2768" s="87" t="s">
        <v>46</v>
      </c>
      <c r="O2768" s="56" t="s">
        <v>7953</v>
      </c>
      <c r="P2768" s="87">
        <v>2007</v>
      </c>
      <c r="Q2768" s="87"/>
      <c r="R2768" s="87" t="s">
        <v>6862</v>
      </c>
    </row>
    <row r="2769" spans="1:18">
      <c r="A2769" s="87" t="s">
        <v>7731</v>
      </c>
      <c r="B2769" s="87" t="s">
        <v>7732</v>
      </c>
      <c r="C2769" s="87"/>
      <c r="D2769" s="150">
        <v>215759.97</v>
      </c>
      <c r="E2769" s="150">
        <v>-215759.97</v>
      </c>
      <c r="F2769" s="150">
        <v>0</v>
      </c>
      <c r="G2769" s="150">
        <v>0</v>
      </c>
      <c r="H2769" s="151">
        <v>39447</v>
      </c>
      <c r="I2769" s="87">
        <v>0</v>
      </c>
      <c r="J2769" s="87" t="s">
        <v>1198</v>
      </c>
      <c r="K2769" s="87" t="s">
        <v>3672</v>
      </c>
      <c r="L2769" s="87" t="s">
        <v>3966</v>
      </c>
      <c r="M2769" s="56" t="s">
        <v>3713</v>
      </c>
      <c r="N2769" s="87" t="s">
        <v>163</v>
      </c>
      <c r="O2769" s="56" t="s">
        <v>7656</v>
      </c>
      <c r="P2769" s="87">
        <v>2007</v>
      </c>
      <c r="Q2769" s="87"/>
      <c r="R2769" s="87" t="s">
        <v>3680</v>
      </c>
    </row>
    <row r="2770" spans="1:18">
      <c r="A2770" s="87" t="s">
        <v>7733</v>
      </c>
      <c r="B2770" s="87" t="s">
        <v>7734</v>
      </c>
      <c r="C2770" s="87"/>
      <c r="D2770" s="150">
        <v>6517.86</v>
      </c>
      <c r="E2770" s="150">
        <v>-6517.86</v>
      </c>
      <c r="F2770" s="150">
        <v>0</v>
      </c>
      <c r="G2770" s="150">
        <v>0</v>
      </c>
      <c r="H2770" s="151">
        <v>39447</v>
      </c>
      <c r="I2770" s="87">
        <v>0</v>
      </c>
      <c r="J2770" s="87" t="s">
        <v>772</v>
      </c>
      <c r="K2770" s="87" t="s">
        <v>3672</v>
      </c>
      <c r="L2770" s="87" t="s">
        <v>3820</v>
      </c>
      <c r="M2770" s="56" t="s">
        <v>3713</v>
      </c>
      <c r="N2770" s="87" t="s">
        <v>130</v>
      </c>
      <c r="O2770" s="56" t="s">
        <v>7656</v>
      </c>
      <c r="P2770" s="87">
        <v>2007</v>
      </c>
      <c r="Q2770" s="87"/>
      <c r="R2770" s="87" t="s">
        <v>3680</v>
      </c>
    </row>
    <row r="2771" spans="1:18">
      <c r="A2771" s="87" t="s">
        <v>7735</v>
      </c>
      <c r="B2771" s="87" t="s">
        <v>1099</v>
      </c>
      <c r="C2771" s="87"/>
      <c r="D2771" s="150">
        <v>1699.16</v>
      </c>
      <c r="E2771" s="150">
        <v>-1699.16</v>
      </c>
      <c r="F2771" s="150">
        <v>0</v>
      </c>
      <c r="G2771" s="150">
        <v>0</v>
      </c>
      <c r="H2771" s="151">
        <v>39447</v>
      </c>
      <c r="I2771" s="87">
        <v>0</v>
      </c>
      <c r="J2771" s="87" t="s">
        <v>1001</v>
      </c>
      <c r="K2771" s="87" t="s">
        <v>3672</v>
      </c>
      <c r="L2771" s="87" t="s">
        <v>7736</v>
      </c>
      <c r="M2771" s="56" t="s">
        <v>3713</v>
      </c>
      <c r="N2771" s="87" t="s">
        <v>87</v>
      </c>
      <c r="O2771" s="56" t="s">
        <v>7737</v>
      </c>
      <c r="P2771" s="87">
        <v>2007</v>
      </c>
      <c r="Q2771" s="87"/>
      <c r="R2771" s="87" t="s">
        <v>3680</v>
      </c>
    </row>
    <row r="2772" spans="1:18">
      <c r="A2772" s="87" t="s">
        <v>7738</v>
      </c>
      <c r="B2772" s="87" t="s">
        <v>1099</v>
      </c>
      <c r="C2772" s="87"/>
      <c r="D2772" s="150">
        <v>1699.16</v>
      </c>
      <c r="E2772" s="150">
        <v>-1699.16</v>
      </c>
      <c r="F2772" s="150">
        <v>0</v>
      </c>
      <c r="G2772" s="150">
        <v>0</v>
      </c>
      <c r="H2772" s="151">
        <v>39447</v>
      </c>
      <c r="I2772" s="87">
        <v>0</v>
      </c>
      <c r="J2772" s="87" t="s">
        <v>4042</v>
      </c>
      <c r="K2772" s="87" t="s">
        <v>3672</v>
      </c>
      <c r="L2772" s="87" t="s">
        <v>4043</v>
      </c>
      <c r="M2772" s="56" t="s">
        <v>3713</v>
      </c>
      <c r="N2772" s="87" t="s">
        <v>142</v>
      </c>
      <c r="O2772" s="56" t="s">
        <v>7737</v>
      </c>
      <c r="P2772" s="87">
        <v>2007</v>
      </c>
      <c r="Q2772" s="87"/>
      <c r="R2772" s="87" t="s">
        <v>3680</v>
      </c>
    </row>
    <row r="2773" spans="1:18">
      <c r="A2773" s="87" t="s">
        <v>7739</v>
      </c>
      <c r="B2773" s="87" t="s">
        <v>7740</v>
      </c>
      <c r="C2773" s="87"/>
      <c r="D2773" s="150">
        <v>2489.54</v>
      </c>
      <c r="E2773" s="150">
        <v>-2489.54</v>
      </c>
      <c r="F2773" s="150">
        <v>0</v>
      </c>
      <c r="G2773" s="150">
        <v>0</v>
      </c>
      <c r="H2773" s="151">
        <v>39447</v>
      </c>
      <c r="I2773" s="87">
        <v>0</v>
      </c>
      <c r="J2773" s="87" t="s">
        <v>738</v>
      </c>
      <c r="K2773" s="87" t="s">
        <v>3672</v>
      </c>
      <c r="L2773" s="87" t="s">
        <v>4206</v>
      </c>
      <c r="M2773" s="56" t="s">
        <v>3713</v>
      </c>
      <c r="N2773" s="87" t="s">
        <v>120</v>
      </c>
      <c r="O2773" s="56" t="s">
        <v>7737</v>
      </c>
      <c r="P2773" s="87">
        <v>2007</v>
      </c>
      <c r="Q2773" s="87"/>
      <c r="R2773" s="87" t="s">
        <v>3680</v>
      </c>
    </row>
    <row r="2774" spans="1:18">
      <c r="A2774" s="87" t="s">
        <v>7741</v>
      </c>
      <c r="B2774" s="87" t="s">
        <v>7740</v>
      </c>
      <c r="C2774" s="87"/>
      <c r="D2774" s="150">
        <v>2489.54</v>
      </c>
      <c r="E2774" s="150">
        <v>-2489.54</v>
      </c>
      <c r="F2774" s="150">
        <v>0</v>
      </c>
      <c r="G2774" s="150">
        <v>0</v>
      </c>
      <c r="H2774" s="151">
        <v>39447</v>
      </c>
      <c r="I2774" s="87">
        <v>0</v>
      </c>
      <c r="J2774" s="87" t="s">
        <v>351</v>
      </c>
      <c r="K2774" s="87" t="s">
        <v>3672</v>
      </c>
      <c r="L2774" s="87" t="s">
        <v>7742</v>
      </c>
      <c r="M2774" s="56" t="s">
        <v>3713</v>
      </c>
      <c r="N2774" s="87" t="s">
        <v>31</v>
      </c>
      <c r="O2774" s="56" t="s">
        <v>7737</v>
      </c>
      <c r="P2774" s="87">
        <v>2007</v>
      </c>
      <c r="Q2774" s="87"/>
      <c r="R2774" s="87" t="s">
        <v>3680</v>
      </c>
    </row>
    <row r="2775" spans="1:18">
      <c r="A2775" s="87" t="s">
        <v>7743</v>
      </c>
      <c r="B2775" s="87" t="s">
        <v>7744</v>
      </c>
      <c r="C2775" s="87"/>
      <c r="D2775" s="150">
        <v>3208.76</v>
      </c>
      <c r="E2775" s="150">
        <v>-3208.76</v>
      </c>
      <c r="F2775" s="150">
        <v>0</v>
      </c>
      <c r="G2775" s="150">
        <v>0</v>
      </c>
      <c r="H2775" s="151">
        <v>39447</v>
      </c>
      <c r="I2775" s="87">
        <v>0</v>
      </c>
      <c r="J2775" s="87" t="s">
        <v>738</v>
      </c>
      <c r="K2775" s="87" t="s">
        <v>3672</v>
      </c>
      <c r="L2775" s="87" t="s">
        <v>4206</v>
      </c>
      <c r="M2775" s="56" t="s">
        <v>3713</v>
      </c>
      <c r="N2775" s="87" t="s">
        <v>120</v>
      </c>
      <c r="O2775" s="56" t="s">
        <v>7737</v>
      </c>
      <c r="P2775" s="87">
        <v>2007</v>
      </c>
      <c r="Q2775" s="87"/>
      <c r="R2775" s="87" t="s">
        <v>3680</v>
      </c>
    </row>
    <row r="2776" spans="1:18">
      <c r="A2776" s="87" t="s">
        <v>7745</v>
      </c>
      <c r="B2776" s="87" t="s">
        <v>7744</v>
      </c>
      <c r="C2776" s="87"/>
      <c r="D2776" s="150">
        <v>3208.76</v>
      </c>
      <c r="E2776" s="150">
        <v>-3208.76</v>
      </c>
      <c r="F2776" s="150">
        <v>0</v>
      </c>
      <c r="G2776" s="150">
        <v>0</v>
      </c>
      <c r="H2776" s="151">
        <v>39447</v>
      </c>
      <c r="I2776" s="87">
        <v>0</v>
      </c>
      <c r="J2776" s="87" t="s">
        <v>738</v>
      </c>
      <c r="K2776" s="87" t="s">
        <v>3672</v>
      </c>
      <c r="L2776" s="87" t="s">
        <v>4206</v>
      </c>
      <c r="M2776" s="56" t="s">
        <v>3713</v>
      </c>
      <c r="N2776" s="87" t="s">
        <v>120</v>
      </c>
      <c r="O2776" s="56" t="s">
        <v>7737</v>
      </c>
      <c r="P2776" s="87">
        <v>2007</v>
      </c>
      <c r="Q2776" s="87"/>
      <c r="R2776" s="87" t="s">
        <v>3680</v>
      </c>
    </row>
    <row r="2777" spans="1:18">
      <c r="A2777" s="87" t="s">
        <v>7746</v>
      </c>
      <c r="B2777" s="87" t="s">
        <v>7744</v>
      </c>
      <c r="C2777" s="87"/>
      <c r="D2777" s="150">
        <v>3208.76</v>
      </c>
      <c r="E2777" s="150">
        <v>-3208.76</v>
      </c>
      <c r="F2777" s="150">
        <v>0</v>
      </c>
      <c r="G2777" s="150">
        <v>0</v>
      </c>
      <c r="H2777" s="151">
        <v>39447</v>
      </c>
      <c r="I2777" s="87">
        <v>0</v>
      </c>
      <c r="J2777" s="87" t="s">
        <v>1087</v>
      </c>
      <c r="K2777" s="87" t="s">
        <v>3672</v>
      </c>
      <c r="L2777" s="87" t="s">
        <v>4115</v>
      </c>
      <c r="M2777" s="56" t="s">
        <v>3713</v>
      </c>
      <c r="N2777" s="87" t="s">
        <v>71</v>
      </c>
      <c r="O2777" s="56" t="s">
        <v>7737</v>
      </c>
      <c r="P2777" s="87">
        <v>2007</v>
      </c>
      <c r="Q2777" s="87"/>
      <c r="R2777" s="87" t="s">
        <v>3680</v>
      </c>
    </row>
    <row r="2778" spans="1:18">
      <c r="A2778" s="87" t="s">
        <v>7747</v>
      </c>
      <c r="B2778" s="87" t="s">
        <v>7744</v>
      </c>
      <c r="C2778" s="87"/>
      <c r="D2778" s="150">
        <v>3208.76</v>
      </c>
      <c r="E2778" s="150">
        <v>-3208.76</v>
      </c>
      <c r="F2778" s="150">
        <v>0</v>
      </c>
      <c r="G2778" s="150">
        <v>0</v>
      </c>
      <c r="H2778" s="151">
        <v>39447</v>
      </c>
      <c r="I2778" s="87">
        <v>0</v>
      </c>
      <c r="J2778" s="87" t="s">
        <v>351</v>
      </c>
      <c r="K2778" s="87" t="s">
        <v>3672</v>
      </c>
      <c r="L2778" s="87" t="s">
        <v>7742</v>
      </c>
      <c r="M2778" s="56" t="s">
        <v>3713</v>
      </c>
      <c r="N2778" s="87" t="s">
        <v>31</v>
      </c>
      <c r="O2778" s="56" t="s">
        <v>7737</v>
      </c>
      <c r="P2778" s="87">
        <v>2007</v>
      </c>
      <c r="Q2778" s="87"/>
      <c r="R2778" s="87" t="s">
        <v>3680</v>
      </c>
    </row>
    <row r="2779" spans="1:18">
      <c r="A2779" s="87" t="s">
        <v>7748</v>
      </c>
      <c r="B2779" s="87" t="s">
        <v>7744</v>
      </c>
      <c r="C2779" s="87"/>
      <c r="D2779" s="150">
        <v>3208.76</v>
      </c>
      <c r="E2779" s="150">
        <v>-3208.76</v>
      </c>
      <c r="F2779" s="150">
        <v>0</v>
      </c>
      <c r="G2779" s="150">
        <v>0</v>
      </c>
      <c r="H2779" s="151">
        <v>39447</v>
      </c>
      <c r="I2779" s="87">
        <v>0</v>
      </c>
      <c r="J2779" s="87" t="s">
        <v>319</v>
      </c>
      <c r="K2779" s="87" t="s">
        <v>3672</v>
      </c>
      <c r="L2779" s="87" t="s">
        <v>7749</v>
      </c>
      <c r="M2779" s="56" t="s">
        <v>3713</v>
      </c>
      <c r="N2779" s="87" t="s">
        <v>52</v>
      </c>
      <c r="O2779" s="56" t="s">
        <v>7737</v>
      </c>
      <c r="P2779" s="87">
        <v>2007</v>
      </c>
      <c r="Q2779" s="87"/>
      <c r="R2779" s="87" t="s">
        <v>3680</v>
      </c>
    </row>
    <row r="2780" spans="1:18">
      <c r="A2780" s="87" t="s">
        <v>7750</v>
      </c>
      <c r="B2780" s="87" t="s">
        <v>7744</v>
      </c>
      <c r="C2780" s="87"/>
      <c r="D2780" s="150">
        <v>3208.72</v>
      </c>
      <c r="E2780" s="150">
        <v>-3208.72</v>
      </c>
      <c r="F2780" s="150">
        <v>0</v>
      </c>
      <c r="G2780" s="150">
        <v>0</v>
      </c>
      <c r="H2780" s="151">
        <v>39447</v>
      </c>
      <c r="I2780" s="87">
        <v>0</v>
      </c>
      <c r="J2780" s="87" t="s">
        <v>351</v>
      </c>
      <c r="K2780" s="87" t="s">
        <v>3672</v>
      </c>
      <c r="L2780" s="87" t="s">
        <v>7751</v>
      </c>
      <c r="M2780" s="56" t="s">
        <v>3713</v>
      </c>
      <c r="N2780" s="87" t="s">
        <v>31</v>
      </c>
      <c r="O2780" s="56" t="s">
        <v>7737</v>
      </c>
      <c r="P2780" s="87">
        <v>2007</v>
      </c>
      <c r="Q2780" s="87"/>
      <c r="R2780" s="87" t="s">
        <v>3680</v>
      </c>
    </row>
    <row r="2781" spans="1:18">
      <c r="A2781" s="87" t="s">
        <v>7752</v>
      </c>
      <c r="B2781" s="87" t="s">
        <v>7744</v>
      </c>
      <c r="C2781" s="87"/>
      <c r="D2781" s="150">
        <v>3208.72</v>
      </c>
      <c r="E2781" s="150">
        <v>-3208.72</v>
      </c>
      <c r="F2781" s="150">
        <v>0</v>
      </c>
      <c r="G2781" s="150">
        <v>0</v>
      </c>
      <c r="H2781" s="151">
        <v>39447</v>
      </c>
      <c r="I2781" s="87">
        <v>0</v>
      </c>
      <c r="J2781" s="87" t="s">
        <v>591</v>
      </c>
      <c r="K2781" s="87" t="s">
        <v>3672</v>
      </c>
      <c r="L2781" s="87" t="s">
        <v>3766</v>
      </c>
      <c r="M2781" s="56" t="s">
        <v>3713</v>
      </c>
      <c r="N2781" s="87" t="s">
        <v>32</v>
      </c>
      <c r="O2781" s="56" t="s">
        <v>7737</v>
      </c>
      <c r="P2781" s="87">
        <v>2007</v>
      </c>
      <c r="Q2781" s="87"/>
      <c r="R2781" s="87" t="s">
        <v>3680</v>
      </c>
    </row>
    <row r="2782" spans="1:18">
      <c r="A2782" s="87" t="s">
        <v>7753</v>
      </c>
      <c r="B2782" s="87" t="s">
        <v>7744</v>
      </c>
      <c r="C2782" s="87"/>
      <c r="D2782" s="150">
        <v>3208.72</v>
      </c>
      <c r="E2782" s="150">
        <v>-3208.72</v>
      </c>
      <c r="F2782" s="150">
        <v>0</v>
      </c>
      <c r="G2782" s="150">
        <v>0</v>
      </c>
      <c r="H2782" s="151">
        <v>39447</v>
      </c>
      <c r="I2782" s="87">
        <v>0</v>
      </c>
      <c r="J2782" s="87" t="s">
        <v>1087</v>
      </c>
      <c r="K2782" s="87" t="s">
        <v>3672</v>
      </c>
      <c r="L2782" s="87" t="s">
        <v>4115</v>
      </c>
      <c r="M2782" s="56" t="s">
        <v>3713</v>
      </c>
      <c r="N2782" s="87" t="s">
        <v>71</v>
      </c>
      <c r="O2782" s="56" t="s">
        <v>7737</v>
      </c>
      <c r="P2782" s="87">
        <v>2007</v>
      </c>
      <c r="Q2782" s="87"/>
      <c r="R2782" s="87" t="s">
        <v>3680</v>
      </c>
    </row>
    <row r="2783" spans="1:18">
      <c r="A2783" s="87" t="s">
        <v>7754</v>
      </c>
      <c r="B2783" s="87" t="s">
        <v>7744</v>
      </c>
      <c r="C2783" s="87"/>
      <c r="D2783" s="150">
        <v>3208.76</v>
      </c>
      <c r="E2783" s="150">
        <v>-3208.76</v>
      </c>
      <c r="F2783" s="150">
        <v>0</v>
      </c>
      <c r="G2783" s="150">
        <v>0</v>
      </c>
      <c r="H2783" s="151">
        <v>39447</v>
      </c>
      <c r="I2783" s="87">
        <v>0</v>
      </c>
      <c r="J2783" s="87" t="s">
        <v>307</v>
      </c>
      <c r="K2783" s="87" t="s">
        <v>3672</v>
      </c>
      <c r="L2783" s="87" t="s">
        <v>3690</v>
      </c>
      <c r="M2783" s="56" t="s">
        <v>3713</v>
      </c>
      <c r="N2783" s="87" t="s">
        <v>66</v>
      </c>
      <c r="O2783" s="56" t="s">
        <v>7737</v>
      </c>
      <c r="P2783" s="87">
        <v>2007</v>
      </c>
      <c r="Q2783" s="87"/>
      <c r="R2783" s="87" t="s">
        <v>3680</v>
      </c>
    </row>
    <row r="2784" spans="1:18">
      <c r="A2784" s="87" t="s">
        <v>7755</v>
      </c>
      <c r="B2784" s="87" t="s">
        <v>7744</v>
      </c>
      <c r="C2784" s="87"/>
      <c r="D2784" s="150">
        <v>3208.76</v>
      </c>
      <c r="E2784" s="150">
        <v>-3208.76</v>
      </c>
      <c r="F2784" s="150">
        <v>0</v>
      </c>
      <c r="G2784" s="150">
        <v>0</v>
      </c>
      <c r="H2784" s="151">
        <v>39447</v>
      </c>
      <c r="I2784" s="87">
        <v>0</v>
      </c>
      <c r="J2784" s="87" t="s">
        <v>591</v>
      </c>
      <c r="K2784" s="87" t="s">
        <v>3672</v>
      </c>
      <c r="L2784" s="87" t="s">
        <v>3766</v>
      </c>
      <c r="M2784" s="56" t="s">
        <v>3713</v>
      </c>
      <c r="N2784" s="87" t="s">
        <v>32</v>
      </c>
      <c r="O2784" s="56" t="s">
        <v>7737</v>
      </c>
      <c r="P2784" s="87">
        <v>2007</v>
      </c>
      <c r="Q2784" s="87"/>
      <c r="R2784" s="87" t="s">
        <v>3680</v>
      </c>
    </row>
    <row r="2785" spans="1:18">
      <c r="A2785" s="87" t="s">
        <v>7756</v>
      </c>
      <c r="B2785" s="87" t="s">
        <v>7740</v>
      </c>
      <c r="C2785" s="87"/>
      <c r="D2785" s="150">
        <v>2489.54</v>
      </c>
      <c r="E2785" s="150">
        <v>-2489.54</v>
      </c>
      <c r="F2785" s="150">
        <v>0</v>
      </c>
      <c r="G2785" s="150">
        <v>0</v>
      </c>
      <c r="H2785" s="151">
        <v>39447</v>
      </c>
      <c r="I2785" s="87">
        <v>0</v>
      </c>
      <c r="J2785" s="87" t="s">
        <v>351</v>
      </c>
      <c r="K2785" s="87" t="s">
        <v>3672</v>
      </c>
      <c r="L2785" s="87" t="s">
        <v>7751</v>
      </c>
      <c r="M2785" s="56" t="s">
        <v>3713</v>
      </c>
      <c r="N2785" s="87" t="s">
        <v>31</v>
      </c>
      <c r="O2785" s="56" t="s">
        <v>7737</v>
      </c>
      <c r="P2785" s="87">
        <v>2007</v>
      </c>
      <c r="Q2785" s="87"/>
      <c r="R2785" s="87" t="s">
        <v>3680</v>
      </c>
    </row>
    <row r="2786" spans="1:18">
      <c r="A2786" s="87" t="s">
        <v>7757</v>
      </c>
      <c r="B2786" s="87" t="s">
        <v>7740</v>
      </c>
      <c r="C2786" s="87"/>
      <c r="D2786" s="150">
        <v>2489.54</v>
      </c>
      <c r="E2786" s="150">
        <v>-2489.54</v>
      </c>
      <c r="F2786" s="150">
        <v>0</v>
      </c>
      <c r="G2786" s="150">
        <v>0</v>
      </c>
      <c r="H2786" s="151">
        <v>39447</v>
      </c>
      <c r="I2786" s="87">
        <v>0</v>
      </c>
      <c r="J2786" s="87" t="s">
        <v>319</v>
      </c>
      <c r="K2786" s="87" t="s">
        <v>3672</v>
      </c>
      <c r="L2786" s="87" t="s">
        <v>4115</v>
      </c>
      <c r="M2786" s="56" t="s">
        <v>3713</v>
      </c>
      <c r="N2786" s="87" t="s">
        <v>52</v>
      </c>
      <c r="O2786" s="56" t="s">
        <v>7737</v>
      </c>
      <c r="P2786" s="87">
        <v>2007</v>
      </c>
      <c r="Q2786" s="87"/>
      <c r="R2786" s="87" t="s">
        <v>3680</v>
      </c>
    </row>
    <row r="2787" spans="1:18">
      <c r="A2787" s="87" t="s">
        <v>7758</v>
      </c>
      <c r="B2787" s="87" t="s">
        <v>7740</v>
      </c>
      <c r="C2787" s="87"/>
      <c r="D2787" s="150">
        <v>2489.54</v>
      </c>
      <c r="E2787" s="150">
        <v>-2489.54</v>
      </c>
      <c r="F2787" s="150">
        <v>0</v>
      </c>
      <c r="G2787" s="150">
        <v>0</v>
      </c>
      <c r="H2787" s="151">
        <v>39447</v>
      </c>
      <c r="I2787" s="87">
        <v>0</v>
      </c>
      <c r="J2787" s="87" t="s">
        <v>319</v>
      </c>
      <c r="K2787" s="87" t="s">
        <v>3672</v>
      </c>
      <c r="L2787" s="87" t="s">
        <v>7749</v>
      </c>
      <c r="M2787" s="56" t="s">
        <v>3713</v>
      </c>
      <c r="N2787" s="87" t="s">
        <v>52</v>
      </c>
      <c r="O2787" s="56" t="s">
        <v>7737</v>
      </c>
      <c r="P2787" s="87">
        <v>2007</v>
      </c>
      <c r="Q2787" s="87"/>
      <c r="R2787" s="87" t="s">
        <v>3680</v>
      </c>
    </row>
    <row r="2788" spans="1:18">
      <c r="A2788" s="87" t="s">
        <v>1284</v>
      </c>
      <c r="B2788" s="87" t="s">
        <v>7759</v>
      </c>
      <c r="C2788" s="87"/>
      <c r="D2788" s="150">
        <v>38172.97</v>
      </c>
      <c r="E2788" s="150">
        <v>-38172.97</v>
      </c>
      <c r="F2788" s="150">
        <v>0</v>
      </c>
      <c r="G2788" s="150">
        <v>0</v>
      </c>
      <c r="H2788" s="151">
        <v>39447</v>
      </c>
      <c r="I2788" s="87">
        <v>0</v>
      </c>
      <c r="J2788" s="87" t="s">
        <v>604</v>
      </c>
      <c r="K2788" s="87" t="s">
        <v>3672</v>
      </c>
      <c r="L2788" s="87" t="s">
        <v>3954</v>
      </c>
      <c r="M2788" s="56" t="s">
        <v>3713</v>
      </c>
      <c r="N2788" s="87" t="s">
        <v>68</v>
      </c>
      <c r="O2788" s="56" t="s">
        <v>7737</v>
      </c>
      <c r="P2788" s="87">
        <v>2007</v>
      </c>
      <c r="Q2788" s="87"/>
      <c r="R2788" s="87" t="s">
        <v>3676</v>
      </c>
    </row>
    <row r="2789" spans="1:18">
      <c r="A2789" s="87" t="s">
        <v>7760</v>
      </c>
      <c r="B2789" s="87" t="s">
        <v>7759</v>
      </c>
      <c r="C2789" s="87"/>
      <c r="D2789" s="150">
        <v>38172.97</v>
      </c>
      <c r="E2789" s="150">
        <v>-38172.97</v>
      </c>
      <c r="F2789" s="150">
        <v>0</v>
      </c>
      <c r="G2789" s="150">
        <v>0</v>
      </c>
      <c r="H2789" s="151">
        <v>39447</v>
      </c>
      <c r="I2789" s="87">
        <v>0</v>
      </c>
      <c r="J2789" s="87" t="s">
        <v>604</v>
      </c>
      <c r="K2789" s="87" t="s">
        <v>3672</v>
      </c>
      <c r="L2789" s="87" t="s">
        <v>3954</v>
      </c>
      <c r="M2789" s="56" t="s">
        <v>3713</v>
      </c>
      <c r="N2789" s="87" t="s">
        <v>68</v>
      </c>
      <c r="O2789" s="56" t="s">
        <v>7737</v>
      </c>
      <c r="P2789" s="87">
        <v>2007</v>
      </c>
      <c r="Q2789" s="87"/>
      <c r="R2789" s="87" t="s">
        <v>3676</v>
      </c>
    </row>
    <row r="2790" spans="1:18">
      <c r="A2790" s="87" t="s">
        <v>1467</v>
      </c>
      <c r="B2790" s="87" t="s">
        <v>7761</v>
      </c>
      <c r="C2790" s="87"/>
      <c r="D2790" s="150">
        <v>8295.16</v>
      </c>
      <c r="E2790" s="150">
        <v>-8295.16</v>
      </c>
      <c r="F2790" s="150">
        <v>0</v>
      </c>
      <c r="G2790" s="150">
        <v>0</v>
      </c>
      <c r="H2790" s="151">
        <v>39447</v>
      </c>
      <c r="I2790" s="87">
        <v>0</v>
      </c>
      <c r="J2790" s="87" t="s">
        <v>328</v>
      </c>
      <c r="K2790" s="87" t="s">
        <v>3672</v>
      </c>
      <c r="L2790" s="87" t="s">
        <v>3945</v>
      </c>
      <c r="M2790" s="56" t="s">
        <v>3713</v>
      </c>
      <c r="N2790" s="87" t="s">
        <v>35</v>
      </c>
      <c r="O2790" s="56"/>
      <c r="P2790" s="87">
        <v>2007</v>
      </c>
      <c r="Q2790" s="87"/>
      <c r="R2790" s="87" t="s">
        <v>4373</v>
      </c>
    </row>
    <row r="2791" spans="1:18">
      <c r="A2791" s="87" t="s">
        <v>7762</v>
      </c>
      <c r="B2791" s="87" t="s">
        <v>7763</v>
      </c>
      <c r="C2791" s="87"/>
      <c r="D2791" s="150">
        <v>1699.16</v>
      </c>
      <c r="E2791" s="150">
        <v>-1699.16</v>
      </c>
      <c r="F2791" s="150">
        <v>0</v>
      </c>
      <c r="G2791" s="150">
        <v>0</v>
      </c>
      <c r="H2791" s="151">
        <v>39447</v>
      </c>
      <c r="I2791" s="87">
        <v>0</v>
      </c>
      <c r="J2791" s="87" t="s">
        <v>698</v>
      </c>
      <c r="K2791" s="87" t="s">
        <v>3672</v>
      </c>
      <c r="L2791" s="87" t="s">
        <v>3761</v>
      </c>
      <c r="M2791" s="56" t="s">
        <v>3713</v>
      </c>
      <c r="N2791" s="87" t="s">
        <v>56</v>
      </c>
      <c r="O2791" s="56" t="s">
        <v>7737</v>
      </c>
      <c r="P2791" s="87">
        <v>2007</v>
      </c>
      <c r="Q2791" s="87"/>
      <c r="R2791" s="87" t="s">
        <v>4373</v>
      </c>
    </row>
    <row r="2792" spans="1:18">
      <c r="A2792" s="87" t="s">
        <v>1340</v>
      </c>
      <c r="B2792" s="87" t="s">
        <v>1341</v>
      </c>
      <c r="C2792" s="87"/>
      <c r="D2792" s="150">
        <v>65013.31</v>
      </c>
      <c r="E2792" s="150">
        <v>-65013.31</v>
      </c>
      <c r="F2792" s="150">
        <v>0</v>
      </c>
      <c r="G2792" s="150">
        <v>0</v>
      </c>
      <c r="H2792" s="151">
        <v>39447</v>
      </c>
      <c r="I2792" s="87">
        <v>0</v>
      </c>
      <c r="J2792" s="87" t="s">
        <v>755</v>
      </c>
      <c r="K2792" s="87" t="s">
        <v>3672</v>
      </c>
      <c r="L2792" s="87" t="s">
        <v>7684</v>
      </c>
      <c r="M2792" s="56" t="s">
        <v>3674</v>
      </c>
      <c r="N2792" s="87" t="s">
        <v>122</v>
      </c>
      <c r="O2792" s="56" t="s">
        <v>7656</v>
      </c>
      <c r="P2792" s="87">
        <v>2007</v>
      </c>
      <c r="Q2792" s="87"/>
      <c r="R2792" s="87" t="s">
        <v>3680</v>
      </c>
    </row>
    <row r="2793" spans="1:18">
      <c r="A2793" s="87" t="s">
        <v>3114</v>
      </c>
      <c r="B2793" s="87" t="s">
        <v>10943</v>
      </c>
      <c r="C2793" s="87"/>
      <c r="D2793" s="150">
        <v>215759.97</v>
      </c>
      <c r="E2793" s="150">
        <v>-215759.97</v>
      </c>
      <c r="F2793" s="150">
        <v>0</v>
      </c>
      <c r="G2793" s="150">
        <v>0</v>
      </c>
      <c r="H2793" s="151">
        <v>39447</v>
      </c>
      <c r="I2793" s="87">
        <v>0</v>
      </c>
      <c r="J2793" s="87" t="s">
        <v>315</v>
      </c>
      <c r="K2793" s="87" t="s">
        <v>3672</v>
      </c>
      <c r="L2793" s="87" t="s">
        <v>7984</v>
      </c>
      <c r="M2793" s="56" t="s">
        <v>3674</v>
      </c>
      <c r="N2793" s="87" t="s">
        <v>29</v>
      </c>
      <c r="O2793" s="56" t="s">
        <v>7656</v>
      </c>
      <c r="P2793" s="87">
        <v>2007</v>
      </c>
      <c r="Q2793" s="87"/>
      <c r="R2793" s="87" t="s">
        <v>3680</v>
      </c>
    </row>
    <row r="2794" spans="1:18">
      <c r="A2794" s="87" t="s">
        <v>3362</v>
      </c>
      <c r="B2794" s="87" t="s">
        <v>10944</v>
      </c>
      <c r="C2794" s="87"/>
      <c r="D2794" s="150">
        <v>43134.83</v>
      </c>
      <c r="E2794" s="150">
        <v>-43134.83</v>
      </c>
      <c r="F2794" s="150">
        <v>0</v>
      </c>
      <c r="G2794" s="150">
        <v>0</v>
      </c>
      <c r="H2794" s="151">
        <v>39447</v>
      </c>
      <c r="I2794" s="87">
        <v>0</v>
      </c>
      <c r="J2794" s="87" t="s">
        <v>698</v>
      </c>
      <c r="K2794" s="87" t="s">
        <v>3672</v>
      </c>
      <c r="L2794" s="87" t="s">
        <v>3761</v>
      </c>
      <c r="M2794" s="56" t="s">
        <v>3674</v>
      </c>
      <c r="N2794" s="87" t="s">
        <v>56</v>
      </c>
      <c r="O2794" s="56" t="s">
        <v>216</v>
      </c>
      <c r="P2794" s="87">
        <v>2007</v>
      </c>
      <c r="Q2794" s="87"/>
      <c r="R2794" s="87" t="s">
        <v>3751</v>
      </c>
    </row>
    <row r="2795" spans="1:18">
      <c r="A2795" s="87" t="s">
        <v>10945</v>
      </c>
      <c r="B2795" s="87" t="s">
        <v>10946</v>
      </c>
      <c r="C2795" s="87"/>
      <c r="D2795" s="150">
        <v>49768.97</v>
      </c>
      <c r="E2795" s="150">
        <v>-49768.97</v>
      </c>
      <c r="F2795" s="150">
        <v>0</v>
      </c>
      <c r="G2795" s="150">
        <v>0</v>
      </c>
      <c r="H2795" s="151">
        <v>39447</v>
      </c>
      <c r="I2795" s="87">
        <v>0</v>
      </c>
      <c r="J2795" s="87" t="s">
        <v>315</v>
      </c>
      <c r="K2795" s="87" t="s">
        <v>3672</v>
      </c>
      <c r="L2795" s="87" t="s">
        <v>7984</v>
      </c>
      <c r="M2795" s="56" t="s">
        <v>3674</v>
      </c>
      <c r="N2795" s="87" t="s">
        <v>29</v>
      </c>
      <c r="O2795" s="56" t="s">
        <v>7717</v>
      </c>
      <c r="P2795" s="87">
        <v>2007</v>
      </c>
      <c r="Q2795" s="87"/>
      <c r="R2795" s="87" t="s">
        <v>3676</v>
      </c>
    </row>
    <row r="2796" spans="1:18">
      <c r="A2796" s="87" t="s">
        <v>10374</v>
      </c>
      <c r="B2796" s="87" t="s">
        <v>10375</v>
      </c>
      <c r="C2796" s="87"/>
      <c r="D2796" s="150">
        <v>3239.06</v>
      </c>
      <c r="E2796" s="150">
        <v>-3239.06</v>
      </c>
      <c r="F2796" s="150">
        <v>0</v>
      </c>
      <c r="G2796" s="150">
        <v>0</v>
      </c>
      <c r="H2796" s="151">
        <v>39385</v>
      </c>
      <c r="I2796" s="87">
        <v>0</v>
      </c>
      <c r="J2796" s="87" t="s">
        <v>1334</v>
      </c>
      <c r="K2796" s="87" t="s">
        <v>3672</v>
      </c>
      <c r="L2796" s="87" t="s">
        <v>9017</v>
      </c>
      <c r="M2796" s="56" t="s">
        <v>3722</v>
      </c>
      <c r="N2796" s="87" t="s">
        <v>43</v>
      </c>
      <c r="O2796" s="56" t="s">
        <v>10376</v>
      </c>
      <c r="P2796" s="87">
        <v>2007</v>
      </c>
      <c r="Q2796" s="87"/>
      <c r="R2796" s="87" t="s">
        <v>5653</v>
      </c>
    </row>
    <row r="2797" spans="1:18">
      <c r="A2797" s="87" t="s">
        <v>1012</v>
      </c>
      <c r="B2797" s="87" t="s">
        <v>1013</v>
      </c>
      <c r="C2797" s="87"/>
      <c r="D2797" s="150">
        <v>1659.7</v>
      </c>
      <c r="E2797" s="150">
        <v>-1659.7</v>
      </c>
      <c r="F2797" s="150">
        <v>0</v>
      </c>
      <c r="G2797" s="150">
        <v>0</v>
      </c>
      <c r="H2797" s="151">
        <v>39355</v>
      </c>
      <c r="I2797" s="87">
        <v>0</v>
      </c>
      <c r="J2797" s="87" t="s">
        <v>1010</v>
      </c>
      <c r="K2797" s="87" t="s">
        <v>3672</v>
      </c>
      <c r="L2797" s="87" t="s">
        <v>3836</v>
      </c>
      <c r="M2797" s="56" t="s">
        <v>3674</v>
      </c>
      <c r="N2797" s="87" t="s">
        <v>114</v>
      </c>
      <c r="O2797" s="56" t="s">
        <v>3837</v>
      </c>
      <c r="P2797" s="87">
        <v>1988</v>
      </c>
      <c r="Q2797" s="87"/>
      <c r="R2797" s="87" t="s">
        <v>3838</v>
      </c>
    </row>
    <row r="2798" spans="1:18">
      <c r="A2798" s="87" t="s">
        <v>7654</v>
      </c>
      <c r="B2798" s="87" t="s">
        <v>7655</v>
      </c>
      <c r="C2798" s="87"/>
      <c r="D2798" s="150">
        <v>1177.95</v>
      </c>
      <c r="E2798" s="150">
        <v>-1177.95</v>
      </c>
      <c r="F2798" s="150">
        <v>0</v>
      </c>
      <c r="G2798" s="150">
        <v>0</v>
      </c>
      <c r="H2798" s="151">
        <v>39355</v>
      </c>
      <c r="I2798" s="87">
        <v>0</v>
      </c>
      <c r="J2798" s="87" t="s">
        <v>1532</v>
      </c>
      <c r="K2798" s="87" t="s">
        <v>3672</v>
      </c>
      <c r="L2798" s="87" t="s">
        <v>4396</v>
      </c>
      <c r="M2798" s="56" t="s">
        <v>3722</v>
      </c>
      <c r="N2798" s="87" t="s">
        <v>83</v>
      </c>
      <c r="O2798" s="56" t="s">
        <v>7656</v>
      </c>
      <c r="P2798" s="87">
        <v>2005</v>
      </c>
      <c r="Q2798" s="87"/>
      <c r="R2798" s="87" t="s">
        <v>3680</v>
      </c>
    </row>
    <row r="2799" spans="1:18">
      <c r="A2799" s="87" t="s">
        <v>7657</v>
      </c>
      <c r="B2799" s="87" t="s">
        <v>7655</v>
      </c>
      <c r="C2799" s="87"/>
      <c r="D2799" s="150">
        <v>1177.95</v>
      </c>
      <c r="E2799" s="150">
        <v>-1177.95</v>
      </c>
      <c r="F2799" s="150">
        <v>0</v>
      </c>
      <c r="G2799" s="150">
        <v>0</v>
      </c>
      <c r="H2799" s="151">
        <v>39355</v>
      </c>
      <c r="I2799" s="87">
        <v>0</v>
      </c>
      <c r="J2799" s="87" t="s">
        <v>1532</v>
      </c>
      <c r="K2799" s="87" t="s">
        <v>3672</v>
      </c>
      <c r="L2799" s="87" t="s">
        <v>3905</v>
      </c>
      <c r="M2799" s="56" t="s">
        <v>3722</v>
      </c>
      <c r="N2799" s="87" t="s">
        <v>83</v>
      </c>
      <c r="O2799" s="56" t="s">
        <v>7656</v>
      </c>
      <c r="P2799" s="87">
        <v>2005</v>
      </c>
      <c r="Q2799" s="87"/>
      <c r="R2799" s="87" t="s">
        <v>3680</v>
      </c>
    </row>
    <row r="2800" spans="1:18">
      <c r="A2800" s="87" t="s">
        <v>7673</v>
      </c>
      <c r="B2800" s="87" t="s">
        <v>7674</v>
      </c>
      <c r="C2800" s="87"/>
      <c r="D2800" s="150">
        <v>4977.1000000000004</v>
      </c>
      <c r="E2800" s="150">
        <v>-4977.1000000000004</v>
      </c>
      <c r="F2800" s="150">
        <v>0</v>
      </c>
      <c r="G2800" s="150">
        <v>0</v>
      </c>
      <c r="H2800" s="151">
        <v>39325</v>
      </c>
      <c r="I2800" s="87">
        <v>0</v>
      </c>
      <c r="J2800" s="87" t="s">
        <v>1080</v>
      </c>
      <c r="K2800" s="87" t="s">
        <v>3672</v>
      </c>
      <c r="L2800" s="87" t="s">
        <v>3747</v>
      </c>
      <c r="M2800" s="56" t="s">
        <v>3713</v>
      </c>
      <c r="N2800" s="87" t="s">
        <v>151</v>
      </c>
      <c r="O2800" s="56" t="s">
        <v>4625</v>
      </c>
      <c r="P2800" s="87">
        <v>2007</v>
      </c>
      <c r="Q2800" s="87"/>
      <c r="R2800" s="87" t="s">
        <v>3694</v>
      </c>
    </row>
    <row r="2801" spans="1:18">
      <c r="A2801" s="87" t="s">
        <v>4646</v>
      </c>
      <c r="B2801" s="87" t="s">
        <v>4647</v>
      </c>
      <c r="C2801" s="87"/>
      <c r="D2801" s="150">
        <v>11617.87</v>
      </c>
      <c r="E2801" s="150">
        <v>-11617.87</v>
      </c>
      <c r="F2801" s="150">
        <v>0</v>
      </c>
      <c r="G2801" s="150">
        <v>0</v>
      </c>
      <c r="H2801" s="151">
        <v>39263</v>
      </c>
      <c r="I2801" s="87">
        <v>0</v>
      </c>
      <c r="J2801" s="87" t="s">
        <v>393</v>
      </c>
      <c r="K2801" s="87" t="s">
        <v>3672</v>
      </c>
      <c r="L2801" s="87" t="s">
        <v>3785</v>
      </c>
      <c r="M2801" s="56" t="s">
        <v>3674</v>
      </c>
      <c r="N2801" s="87" t="s">
        <v>70</v>
      </c>
      <c r="O2801" s="56" t="s">
        <v>4648</v>
      </c>
      <c r="P2801" s="87">
        <v>1981</v>
      </c>
      <c r="Q2801" s="87"/>
      <c r="R2801" s="87" t="s">
        <v>4359</v>
      </c>
    </row>
    <row r="2802" spans="1:18">
      <c r="A2802" s="87" t="s">
        <v>10371</v>
      </c>
      <c r="B2802" s="87" t="s">
        <v>10372</v>
      </c>
      <c r="C2802" s="87"/>
      <c r="D2802" s="150">
        <v>1128.5899999999999</v>
      </c>
      <c r="E2802" s="150">
        <v>-1128.5899999999999</v>
      </c>
      <c r="F2802" s="150">
        <v>0</v>
      </c>
      <c r="G2802" s="150">
        <v>0</v>
      </c>
      <c r="H2802" s="151">
        <v>39263</v>
      </c>
      <c r="I2802" s="87">
        <v>0</v>
      </c>
      <c r="J2802" s="87" t="s">
        <v>1161</v>
      </c>
      <c r="K2802" s="87" t="s">
        <v>3672</v>
      </c>
      <c r="L2802" s="87" t="s">
        <v>3973</v>
      </c>
      <c r="M2802" s="56" t="s">
        <v>3722</v>
      </c>
      <c r="N2802" s="87" t="s">
        <v>146</v>
      </c>
      <c r="O2802" s="56" t="s">
        <v>10373</v>
      </c>
      <c r="P2802" s="87">
        <v>2007</v>
      </c>
      <c r="Q2802" s="87"/>
      <c r="R2802" s="87" t="s">
        <v>5653</v>
      </c>
    </row>
    <row r="2803" spans="1:18">
      <c r="A2803" s="87" t="s">
        <v>399</v>
      </c>
      <c r="B2803" s="87" t="s">
        <v>400</v>
      </c>
      <c r="C2803" s="87"/>
      <c r="D2803" s="150">
        <v>2104.9899999999998</v>
      </c>
      <c r="E2803" s="150">
        <v>-2104.9899999999998</v>
      </c>
      <c r="F2803" s="150">
        <v>0</v>
      </c>
      <c r="G2803" s="150">
        <v>0</v>
      </c>
      <c r="H2803" s="151">
        <v>39233</v>
      </c>
      <c r="I2803" s="87">
        <v>0</v>
      </c>
      <c r="J2803" s="87" t="s">
        <v>401</v>
      </c>
      <c r="K2803" s="87" t="s">
        <v>3672</v>
      </c>
      <c r="L2803" s="87" t="s">
        <v>3745</v>
      </c>
      <c r="M2803" s="56" t="s">
        <v>3674</v>
      </c>
      <c r="N2803" s="87" t="s">
        <v>49</v>
      </c>
      <c r="O2803" s="56" t="s">
        <v>4640</v>
      </c>
      <c r="P2803" s="87">
        <v>2006</v>
      </c>
      <c r="Q2803" s="87"/>
      <c r="R2803" s="87" t="s">
        <v>4359</v>
      </c>
    </row>
    <row r="2804" spans="1:18">
      <c r="A2804" s="87" t="s">
        <v>4643</v>
      </c>
      <c r="B2804" s="87" t="s">
        <v>4644</v>
      </c>
      <c r="C2804" s="87"/>
      <c r="D2804" s="150">
        <v>9006.17</v>
      </c>
      <c r="E2804" s="150">
        <v>-9006.17</v>
      </c>
      <c r="F2804" s="150">
        <v>0</v>
      </c>
      <c r="G2804" s="150">
        <v>0</v>
      </c>
      <c r="H2804" s="151">
        <v>39233</v>
      </c>
      <c r="I2804" s="87">
        <v>0</v>
      </c>
      <c r="J2804" s="87" t="s">
        <v>328</v>
      </c>
      <c r="K2804" s="87" t="s">
        <v>3672</v>
      </c>
      <c r="L2804" s="87" t="s">
        <v>3945</v>
      </c>
      <c r="M2804" s="56" t="s">
        <v>3674</v>
      </c>
      <c r="N2804" s="87" t="s">
        <v>35</v>
      </c>
      <c r="O2804" s="56" t="s">
        <v>4645</v>
      </c>
      <c r="P2804" s="87">
        <v>1996</v>
      </c>
      <c r="Q2804" s="87"/>
      <c r="R2804" s="87" t="s">
        <v>4373</v>
      </c>
    </row>
    <row r="2805" spans="1:18">
      <c r="A2805" s="87" t="s">
        <v>3092</v>
      </c>
      <c r="B2805" s="87" t="s">
        <v>10369</v>
      </c>
      <c r="C2805" s="87"/>
      <c r="D2805" s="150">
        <v>9755.69</v>
      </c>
      <c r="E2805" s="150">
        <v>-9755.69</v>
      </c>
      <c r="F2805" s="150">
        <v>0</v>
      </c>
      <c r="G2805" s="150">
        <v>0</v>
      </c>
      <c r="H2805" s="151">
        <v>39233</v>
      </c>
      <c r="I2805" s="87">
        <v>0</v>
      </c>
      <c r="J2805" s="87" t="s">
        <v>354</v>
      </c>
      <c r="K2805" s="87" t="s">
        <v>3672</v>
      </c>
      <c r="L2805" s="87" t="s">
        <v>3792</v>
      </c>
      <c r="M2805" s="56" t="s">
        <v>3722</v>
      </c>
      <c r="N2805" s="87" t="s">
        <v>96</v>
      </c>
      <c r="O2805" s="56" t="s">
        <v>10370</v>
      </c>
      <c r="P2805" s="87">
        <v>2007</v>
      </c>
      <c r="Q2805" s="87"/>
      <c r="R2805" s="87" t="s">
        <v>4359</v>
      </c>
    </row>
    <row r="2806" spans="1:18">
      <c r="A2806" s="87" t="s">
        <v>4641</v>
      </c>
      <c r="B2806" s="87" t="s">
        <v>4642</v>
      </c>
      <c r="C2806" s="87"/>
      <c r="D2806" s="150">
        <v>78851.42</v>
      </c>
      <c r="E2806" s="150">
        <v>-78851.42</v>
      </c>
      <c r="F2806" s="150">
        <v>0</v>
      </c>
      <c r="G2806" s="150">
        <v>0</v>
      </c>
      <c r="H2806" s="151">
        <v>39202</v>
      </c>
      <c r="I2806" s="87">
        <v>0</v>
      </c>
      <c r="J2806" s="87" t="s">
        <v>4071</v>
      </c>
      <c r="K2806" s="87" t="s">
        <v>3672</v>
      </c>
      <c r="L2806" s="87" t="s">
        <v>4072</v>
      </c>
      <c r="M2806" s="56" t="s">
        <v>3674</v>
      </c>
      <c r="N2806" s="87" t="s">
        <v>168</v>
      </c>
      <c r="O2806" s="56" t="s">
        <v>4386</v>
      </c>
      <c r="P2806" s="87">
        <v>2006</v>
      </c>
      <c r="Q2806" s="87"/>
      <c r="R2806" s="87" t="s">
        <v>3676</v>
      </c>
    </row>
    <row r="2807" spans="1:18">
      <c r="A2807" s="87" t="s">
        <v>10359</v>
      </c>
      <c r="B2807" s="87" t="s">
        <v>10360</v>
      </c>
      <c r="C2807" s="87"/>
      <c r="D2807" s="150">
        <v>1560.11</v>
      </c>
      <c r="E2807" s="150">
        <v>-1560.11</v>
      </c>
      <c r="F2807" s="150">
        <v>0</v>
      </c>
      <c r="G2807" s="150">
        <v>0</v>
      </c>
      <c r="H2807" s="151">
        <v>39202</v>
      </c>
      <c r="I2807" s="87">
        <v>0</v>
      </c>
      <c r="J2807" s="87" t="s">
        <v>3759</v>
      </c>
      <c r="K2807" s="87" t="s">
        <v>3672</v>
      </c>
      <c r="L2807" s="87" t="s">
        <v>3760</v>
      </c>
      <c r="M2807" s="56" t="s">
        <v>3722</v>
      </c>
      <c r="N2807" s="87" t="s">
        <v>159</v>
      </c>
      <c r="O2807" s="56" t="s">
        <v>4596</v>
      </c>
      <c r="P2807" s="87">
        <v>2006</v>
      </c>
      <c r="Q2807" s="87"/>
      <c r="R2807" s="87" t="s">
        <v>3751</v>
      </c>
    </row>
    <row r="2808" spans="1:18">
      <c r="A2808" s="87" t="s">
        <v>10364</v>
      </c>
      <c r="B2808" s="87" t="s">
        <v>10365</v>
      </c>
      <c r="C2808" s="87"/>
      <c r="D2808" s="150">
        <v>1757.78</v>
      </c>
      <c r="E2808" s="150">
        <v>-1757.78</v>
      </c>
      <c r="F2808" s="150">
        <v>0</v>
      </c>
      <c r="G2808" s="150">
        <v>0</v>
      </c>
      <c r="H2808" s="151">
        <v>39202</v>
      </c>
      <c r="I2808" s="87">
        <v>0</v>
      </c>
      <c r="J2808" s="87" t="s">
        <v>591</v>
      </c>
      <c r="K2808" s="87" t="s">
        <v>3672</v>
      </c>
      <c r="L2808" s="87" t="s">
        <v>3766</v>
      </c>
      <c r="M2808" s="56" t="s">
        <v>3722</v>
      </c>
      <c r="N2808" s="87" t="s">
        <v>32</v>
      </c>
      <c r="O2808" s="56" t="s">
        <v>7886</v>
      </c>
      <c r="P2808" s="87">
        <v>2006</v>
      </c>
      <c r="Q2808" s="87"/>
      <c r="R2808" s="87" t="s">
        <v>3680</v>
      </c>
    </row>
    <row r="2809" spans="1:18">
      <c r="A2809" s="87" t="s">
        <v>10366</v>
      </c>
      <c r="B2809" s="87" t="s">
        <v>10365</v>
      </c>
      <c r="C2809" s="87"/>
      <c r="D2809" s="150">
        <v>1757.78</v>
      </c>
      <c r="E2809" s="150">
        <v>-1757.78</v>
      </c>
      <c r="F2809" s="150">
        <v>0</v>
      </c>
      <c r="G2809" s="150">
        <v>0</v>
      </c>
      <c r="H2809" s="151">
        <v>39202</v>
      </c>
      <c r="I2809" s="87">
        <v>0</v>
      </c>
      <c r="J2809" s="87" t="s">
        <v>591</v>
      </c>
      <c r="K2809" s="87" t="s">
        <v>3672</v>
      </c>
      <c r="L2809" s="87" t="s">
        <v>3766</v>
      </c>
      <c r="M2809" s="56" t="s">
        <v>3722</v>
      </c>
      <c r="N2809" s="87" t="s">
        <v>32</v>
      </c>
      <c r="O2809" s="56" t="s">
        <v>7886</v>
      </c>
      <c r="P2809" s="87">
        <v>2006</v>
      </c>
      <c r="Q2809" s="87"/>
      <c r="R2809" s="87" t="s">
        <v>3680</v>
      </c>
    </row>
    <row r="2810" spans="1:18">
      <c r="A2810" s="87" t="s">
        <v>10367</v>
      </c>
      <c r="B2810" s="87" t="s">
        <v>10368</v>
      </c>
      <c r="C2810" s="87"/>
      <c r="D2810" s="150">
        <v>1106.02</v>
      </c>
      <c r="E2810" s="150">
        <v>-1106.02</v>
      </c>
      <c r="F2810" s="150">
        <v>0</v>
      </c>
      <c r="G2810" s="150">
        <v>0</v>
      </c>
      <c r="H2810" s="151">
        <v>39202</v>
      </c>
      <c r="I2810" s="87">
        <v>0</v>
      </c>
      <c r="J2810" s="87" t="s">
        <v>591</v>
      </c>
      <c r="K2810" s="87" t="s">
        <v>3672</v>
      </c>
      <c r="L2810" s="87" t="s">
        <v>3766</v>
      </c>
      <c r="M2810" s="56" t="s">
        <v>3722</v>
      </c>
      <c r="N2810" s="87" t="s">
        <v>32</v>
      </c>
      <c r="O2810" s="56" t="s">
        <v>4420</v>
      </c>
      <c r="P2810" s="87">
        <v>2007</v>
      </c>
      <c r="Q2810" s="87"/>
      <c r="R2810" s="87" t="s">
        <v>3680</v>
      </c>
    </row>
    <row r="2811" spans="1:18">
      <c r="A2811" s="87" t="s">
        <v>592</v>
      </c>
      <c r="B2811" s="87" t="s">
        <v>593</v>
      </c>
      <c r="C2811" s="87"/>
      <c r="D2811" s="150">
        <v>4149.24</v>
      </c>
      <c r="E2811" s="150">
        <v>-4149.24</v>
      </c>
      <c r="F2811" s="150">
        <v>0</v>
      </c>
      <c r="G2811" s="150">
        <v>0</v>
      </c>
      <c r="H2811" s="151">
        <v>39202</v>
      </c>
      <c r="I2811" s="87">
        <v>0</v>
      </c>
      <c r="J2811" s="87" t="s">
        <v>484</v>
      </c>
      <c r="K2811" s="87" t="s">
        <v>3672</v>
      </c>
      <c r="L2811" s="87" t="s">
        <v>3768</v>
      </c>
      <c r="M2811" s="56" t="s">
        <v>3722</v>
      </c>
      <c r="N2811" s="87" t="s">
        <v>30</v>
      </c>
      <c r="O2811" s="56" t="s">
        <v>4391</v>
      </c>
      <c r="P2811" s="87">
        <v>2006</v>
      </c>
      <c r="Q2811" s="87"/>
      <c r="R2811" s="87" t="s">
        <v>4364</v>
      </c>
    </row>
    <row r="2812" spans="1:18">
      <c r="A2812" s="87" t="s">
        <v>3781</v>
      </c>
      <c r="B2812" s="87" t="s">
        <v>3782</v>
      </c>
      <c r="C2812" s="87"/>
      <c r="D2812" s="150">
        <v>2686.05</v>
      </c>
      <c r="E2812" s="150">
        <v>-2686.05</v>
      </c>
      <c r="F2812" s="150">
        <v>0</v>
      </c>
      <c r="G2812" s="150">
        <v>0</v>
      </c>
      <c r="H2812" s="151">
        <v>39172</v>
      </c>
      <c r="I2812" s="87">
        <v>0</v>
      </c>
      <c r="J2812" s="87" t="s">
        <v>2918</v>
      </c>
      <c r="K2812" s="87" t="s">
        <v>3672</v>
      </c>
      <c r="L2812" s="87" t="s">
        <v>3783</v>
      </c>
      <c r="M2812" s="56" t="s">
        <v>3713</v>
      </c>
      <c r="N2812" s="87" t="s">
        <v>73</v>
      </c>
      <c r="O2812" s="56" t="s">
        <v>270</v>
      </c>
      <c r="P2812" s="87">
        <v>2006</v>
      </c>
      <c r="Q2812" s="87"/>
      <c r="R2812" s="87" t="s">
        <v>3683</v>
      </c>
    </row>
    <row r="2813" spans="1:18">
      <c r="A2813" s="87" t="s">
        <v>3784</v>
      </c>
      <c r="B2813" s="87" t="s">
        <v>3782</v>
      </c>
      <c r="C2813" s="87"/>
      <c r="D2813" s="150">
        <v>2686.05</v>
      </c>
      <c r="E2813" s="150">
        <v>-2686.05</v>
      </c>
      <c r="F2813" s="150">
        <v>0</v>
      </c>
      <c r="G2813" s="150">
        <v>0</v>
      </c>
      <c r="H2813" s="151">
        <v>39172</v>
      </c>
      <c r="I2813" s="87">
        <v>0</v>
      </c>
      <c r="J2813" s="87" t="s">
        <v>393</v>
      </c>
      <c r="K2813" s="87" t="s">
        <v>3672</v>
      </c>
      <c r="L2813" s="87" t="s">
        <v>3785</v>
      </c>
      <c r="M2813" s="56" t="s">
        <v>3713</v>
      </c>
      <c r="N2813" s="87" t="s">
        <v>70</v>
      </c>
      <c r="O2813" s="56" t="s">
        <v>270</v>
      </c>
      <c r="P2813" s="87">
        <v>2006</v>
      </c>
      <c r="Q2813" s="87"/>
      <c r="R2813" s="87" t="s">
        <v>3683</v>
      </c>
    </row>
    <row r="2814" spans="1:18">
      <c r="A2814" s="87" t="s">
        <v>1940</v>
      </c>
      <c r="B2814" s="87" t="s">
        <v>1941</v>
      </c>
      <c r="C2814" s="87"/>
      <c r="D2814" s="150">
        <v>9361.68</v>
      </c>
      <c r="E2814" s="150">
        <v>-9361.68</v>
      </c>
      <c r="F2814" s="150">
        <v>0</v>
      </c>
      <c r="G2814" s="150">
        <v>0</v>
      </c>
      <c r="H2814" s="151">
        <v>39172</v>
      </c>
      <c r="I2814" s="87">
        <v>0</v>
      </c>
      <c r="J2814" s="87" t="s">
        <v>1526</v>
      </c>
      <c r="K2814" s="87" t="s">
        <v>3672</v>
      </c>
      <c r="L2814" s="87" t="s">
        <v>4123</v>
      </c>
      <c r="M2814" s="56" t="s">
        <v>3713</v>
      </c>
      <c r="N2814" s="87" t="s">
        <v>160</v>
      </c>
      <c r="O2814" s="56" t="s">
        <v>4338</v>
      </c>
      <c r="P2814" s="87">
        <v>2006</v>
      </c>
      <c r="Q2814" s="87"/>
      <c r="R2814" s="87" t="s">
        <v>3676</v>
      </c>
    </row>
    <row r="2815" spans="1:18">
      <c r="A2815" s="87" t="s">
        <v>1933</v>
      </c>
      <c r="B2815" s="87" t="s">
        <v>1934</v>
      </c>
      <c r="C2815" s="87"/>
      <c r="D2815" s="150">
        <v>11297.22</v>
      </c>
      <c r="E2815" s="150">
        <v>-11297.22</v>
      </c>
      <c r="F2815" s="150">
        <v>0</v>
      </c>
      <c r="G2815" s="150">
        <v>0</v>
      </c>
      <c r="H2815" s="151">
        <v>39172</v>
      </c>
      <c r="I2815" s="87">
        <v>0</v>
      </c>
      <c r="J2815" s="87" t="s">
        <v>1526</v>
      </c>
      <c r="K2815" s="87" t="s">
        <v>3672</v>
      </c>
      <c r="L2815" s="87" t="s">
        <v>4123</v>
      </c>
      <c r="M2815" s="56" t="s">
        <v>3713</v>
      </c>
      <c r="N2815" s="87" t="s">
        <v>160</v>
      </c>
      <c r="O2815" s="56" t="s">
        <v>4338</v>
      </c>
      <c r="P2815" s="87">
        <v>2006</v>
      </c>
      <c r="Q2815" s="87"/>
      <c r="R2815" s="87" t="s">
        <v>3676</v>
      </c>
    </row>
    <row r="2816" spans="1:18">
      <c r="A2816" s="87" t="s">
        <v>3786</v>
      </c>
      <c r="B2816" s="87" t="s">
        <v>3782</v>
      </c>
      <c r="C2816" s="87"/>
      <c r="D2816" s="150">
        <v>2686.05</v>
      </c>
      <c r="E2816" s="150">
        <v>-2686.05</v>
      </c>
      <c r="F2816" s="150">
        <v>0</v>
      </c>
      <c r="G2816" s="150">
        <v>0</v>
      </c>
      <c r="H2816" s="151">
        <v>39172</v>
      </c>
      <c r="I2816" s="87">
        <v>0</v>
      </c>
      <c r="J2816" s="87" t="s">
        <v>1450</v>
      </c>
      <c r="K2816" s="87" t="s">
        <v>3672</v>
      </c>
      <c r="L2816" s="87" t="s">
        <v>3742</v>
      </c>
      <c r="M2816" s="56" t="s">
        <v>3713</v>
      </c>
      <c r="N2816" s="87" t="s">
        <v>92</v>
      </c>
      <c r="O2816" s="56" t="s">
        <v>270</v>
      </c>
      <c r="P2816" s="87">
        <v>2006</v>
      </c>
      <c r="Q2816" s="87"/>
      <c r="R2816" s="87" t="s">
        <v>3683</v>
      </c>
    </row>
    <row r="2817" spans="1:18">
      <c r="A2817" s="87" t="s">
        <v>7727</v>
      </c>
      <c r="B2817" s="87" t="s">
        <v>7728</v>
      </c>
      <c r="C2817" s="87"/>
      <c r="D2817" s="150">
        <v>34077.31</v>
      </c>
      <c r="E2817" s="150">
        <v>-34077.31</v>
      </c>
      <c r="F2817" s="150">
        <v>0</v>
      </c>
      <c r="G2817" s="150">
        <v>0</v>
      </c>
      <c r="H2817" s="151">
        <v>39172</v>
      </c>
      <c r="I2817" s="87">
        <v>0</v>
      </c>
      <c r="J2817" s="87" t="s">
        <v>1504</v>
      </c>
      <c r="K2817" s="87" t="s">
        <v>3672</v>
      </c>
      <c r="L2817" s="87" t="s">
        <v>3885</v>
      </c>
      <c r="M2817" s="56" t="s">
        <v>3713</v>
      </c>
      <c r="N2817" s="87" t="s">
        <v>136</v>
      </c>
      <c r="O2817" s="56" t="s">
        <v>7729</v>
      </c>
      <c r="P2817" s="87">
        <v>2005</v>
      </c>
      <c r="Q2817" s="87"/>
      <c r="R2817" s="87" t="s">
        <v>3676</v>
      </c>
    </row>
    <row r="2818" spans="1:18">
      <c r="A2818" s="87" t="s">
        <v>3787</v>
      </c>
      <c r="B2818" s="87" t="s">
        <v>3782</v>
      </c>
      <c r="C2818" s="87"/>
      <c r="D2818" s="150">
        <v>2686.05</v>
      </c>
      <c r="E2818" s="150">
        <v>-2686.05</v>
      </c>
      <c r="F2818" s="150">
        <v>0</v>
      </c>
      <c r="G2818" s="150">
        <v>0</v>
      </c>
      <c r="H2818" s="151">
        <v>39172</v>
      </c>
      <c r="I2818" s="87">
        <v>0</v>
      </c>
      <c r="J2818" s="87" t="s">
        <v>1080</v>
      </c>
      <c r="K2818" s="87" t="s">
        <v>3672</v>
      </c>
      <c r="L2818" s="87" t="s">
        <v>3747</v>
      </c>
      <c r="M2818" s="56" t="s">
        <v>3713</v>
      </c>
      <c r="N2818" s="87" t="s">
        <v>151</v>
      </c>
      <c r="O2818" s="56" t="s">
        <v>270</v>
      </c>
      <c r="P2818" s="87">
        <v>2006</v>
      </c>
      <c r="Q2818" s="87"/>
      <c r="R2818" s="87" t="s">
        <v>3683</v>
      </c>
    </row>
    <row r="2819" spans="1:18">
      <c r="A2819" s="87" t="s">
        <v>10356</v>
      </c>
      <c r="B2819" s="87" t="s">
        <v>10357</v>
      </c>
      <c r="C2819" s="87"/>
      <c r="D2819" s="150">
        <v>77624.210000000006</v>
      </c>
      <c r="E2819" s="150">
        <v>-77624.210000000006</v>
      </c>
      <c r="F2819" s="150">
        <v>0</v>
      </c>
      <c r="G2819" s="150">
        <v>0</v>
      </c>
      <c r="H2819" s="151">
        <v>39172</v>
      </c>
      <c r="I2819" s="87">
        <v>0</v>
      </c>
      <c r="J2819" s="87" t="s">
        <v>1266</v>
      </c>
      <c r="K2819" s="87" t="s">
        <v>3672</v>
      </c>
      <c r="L2819" s="87" t="s">
        <v>3831</v>
      </c>
      <c r="M2819" s="56" t="s">
        <v>3722</v>
      </c>
      <c r="N2819" s="87" t="s">
        <v>91</v>
      </c>
      <c r="O2819" s="56" t="s">
        <v>10358</v>
      </c>
      <c r="P2819" s="87">
        <v>2006</v>
      </c>
      <c r="Q2819" s="87"/>
      <c r="R2819" s="87" t="s">
        <v>3680</v>
      </c>
    </row>
    <row r="2820" spans="1:18">
      <c r="A2820" s="87" t="s">
        <v>10361</v>
      </c>
      <c r="B2820" s="87" t="s">
        <v>10362</v>
      </c>
      <c r="C2820" s="87"/>
      <c r="D2820" s="150">
        <v>2987.02</v>
      </c>
      <c r="E2820" s="150">
        <v>-2987.02</v>
      </c>
      <c r="F2820" s="150">
        <v>0</v>
      </c>
      <c r="G2820" s="150">
        <v>0</v>
      </c>
      <c r="H2820" s="151">
        <v>39172</v>
      </c>
      <c r="I2820" s="87">
        <v>0</v>
      </c>
      <c r="J2820" s="87" t="s">
        <v>2998</v>
      </c>
      <c r="K2820" s="87" t="s">
        <v>3672</v>
      </c>
      <c r="L2820" s="87" t="s">
        <v>10167</v>
      </c>
      <c r="M2820" s="56" t="s">
        <v>3722</v>
      </c>
      <c r="N2820" s="87" t="s">
        <v>86</v>
      </c>
      <c r="O2820" s="56" t="s">
        <v>10363</v>
      </c>
      <c r="P2820" s="87">
        <v>0</v>
      </c>
      <c r="Q2820" s="87"/>
      <c r="R2820" s="87" t="s">
        <v>3676</v>
      </c>
    </row>
    <row r="2821" spans="1:18">
      <c r="A2821" s="87" t="s">
        <v>3788</v>
      </c>
      <c r="B2821" s="87" t="s">
        <v>3789</v>
      </c>
      <c r="C2821" s="87"/>
      <c r="D2821" s="150">
        <v>2974.41</v>
      </c>
      <c r="E2821" s="150">
        <v>-2974.41</v>
      </c>
      <c r="F2821" s="150">
        <v>0</v>
      </c>
      <c r="G2821" s="150">
        <v>0</v>
      </c>
      <c r="H2821" s="151">
        <v>39172</v>
      </c>
      <c r="I2821" s="87">
        <v>0</v>
      </c>
      <c r="J2821" s="87" t="s">
        <v>1760</v>
      </c>
      <c r="K2821" s="87" t="s">
        <v>3672</v>
      </c>
      <c r="L2821" s="87" t="s">
        <v>3770</v>
      </c>
      <c r="M2821" s="56" t="s">
        <v>3711</v>
      </c>
      <c r="N2821" s="87" t="s">
        <v>181</v>
      </c>
      <c r="O2821" s="56" t="s">
        <v>270</v>
      </c>
      <c r="P2821" s="87">
        <v>2006</v>
      </c>
      <c r="Q2821" s="87"/>
      <c r="R2821" s="87" t="s">
        <v>3683</v>
      </c>
    </row>
    <row r="2822" spans="1:18">
      <c r="A2822" s="87" t="s">
        <v>10933</v>
      </c>
      <c r="B2822" s="87" t="s">
        <v>10934</v>
      </c>
      <c r="C2822" s="87"/>
      <c r="D2822" s="150">
        <v>78849.100000000006</v>
      </c>
      <c r="E2822" s="150">
        <v>-78849.100000000006</v>
      </c>
      <c r="F2822" s="150">
        <v>0</v>
      </c>
      <c r="G2822" s="150">
        <v>0</v>
      </c>
      <c r="H2822" s="151">
        <v>39172</v>
      </c>
      <c r="I2822" s="87">
        <v>0</v>
      </c>
      <c r="J2822" s="87" t="s">
        <v>315</v>
      </c>
      <c r="K2822" s="87" t="s">
        <v>3672</v>
      </c>
      <c r="L2822" s="87" t="s">
        <v>7984</v>
      </c>
      <c r="M2822" s="56" t="s">
        <v>3674</v>
      </c>
      <c r="N2822" s="87" t="s">
        <v>29</v>
      </c>
      <c r="O2822" s="56" t="s">
        <v>4608</v>
      </c>
      <c r="P2822" s="87">
        <v>2006</v>
      </c>
      <c r="Q2822" s="87"/>
      <c r="R2822" s="87" t="s">
        <v>3680</v>
      </c>
    </row>
    <row r="2823" spans="1:18">
      <c r="A2823" s="87" t="s">
        <v>10935</v>
      </c>
      <c r="B2823" s="87" t="s">
        <v>10936</v>
      </c>
      <c r="C2823" s="87"/>
      <c r="D2823" s="150">
        <v>67941.31</v>
      </c>
      <c r="E2823" s="150">
        <v>-67941.31</v>
      </c>
      <c r="F2823" s="150">
        <v>0</v>
      </c>
      <c r="G2823" s="150">
        <v>0</v>
      </c>
      <c r="H2823" s="151">
        <v>39172</v>
      </c>
      <c r="I2823" s="87">
        <v>0</v>
      </c>
      <c r="J2823" s="87" t="s">
        <v>315</v>
      </c>
      <c r="K2823" s="87" t="s">
        <v>3672</v>
      </c>
      <c r="L2823" s="87" t="s">
        <v>7984</v>
      </c>
      <c r="M2823" s="56" t="s">
        <v>3674</v>
      </c>
      <c r="N2823" s="87" t="s">
        <v>29</v>
      </c>
      <c r="O2823" s="56" t="s">
        <v>4338</v>
      </c>
      <c r="P2823" s="87">
        <v>2006</v>
      </c>
      <c r="Q2823" s="87"/>
      <c r="R2823" s="87" t="s">
        <v>10937</v>
      </c>
    </row>
    <row r="2824" spans="1:18">
      <c r="A2824" s="87" t="s">
        <v>2395</v>
      </c>
      <c r="B2824" s="87" t="s">
        <v>10938</v>
      </c>
      <c r="C2824" s="87"/>
      <c r="D2824" s="150">
        <v>56429.66</v>
      </c>
      <c r="E2824" s="150">
        <v>-56429.66</v>
      </c>
      <c r="F2824" s="150">
        <v>0</v>
      </c>
      <c r="G2824" s="150">
        <v>0</v>
      </c>
      <c r="H2824" s="151">
        <v>39172</v>
      </c>
      <c r="I2824" s="87">
        <v>0</v>
      </c>
      <c r="J2824" s="87" t="s">
        <v>679</v>
      </c>
      <c r="K2824" s="87" t="s">
        <v>3672</v>
      </c>
      <c r="L2824" s="87" t="s">
        <v>3673</v>
      </c>
      <c r="M2824" s="56" t="s">
        <v>3674</v>
      </c>
      <c r="N2824" s="87" t="s">
        <v>59</v>
      </c>
      <c r="O2824" s="56" t="s">
        <v>3907</v>
      </c>
      <c r="P2824" s="87">
        <v>2006</v>
      </c>
      <c r="Q2824" s="87"/>
      <c r="R2824" s="87" t="s">
        <v>10937</v>
      </c>
    </row>
    <row r="2825" spans="1:18">
      <c r="A2825" s="87" t="s">
        <v>10939</v>
      </c>
      <c r="B2825" s="87" t="s">
        <v>10940</v>
      </c>
      <c r="C2825" s="87"/>
      <c r="D2825" s="150">
        <v>74328.52</v>
      </c>
      <c r="E2825" s="150">
        <v>-74328.52</v>
      </c>
      <c r="F2825" s="150">
        <v>0</v>
      </c>
      <c r="G2825" s="150">
        <v>0</v>
      </c>
      <c r="H2825" s="151">
        <v>39172</v>
      </c>
      <c r="I2825" s="87">
        <v>0</v>
      </c>
      <c r="J2825" s="87" t="s">
        <v>674</v>
      </c>
      <c r="K2825" s="87" t="s">
        <v>3672</v>
      </c>
      <c r="L2825" s="87" t="s">
        <v>7663</v>
      </c>
      <c r="M2825" s="56" t="s">
        <v>3674</v>
      </c>
      <c r="N2825" s="87" t="s">
        <v>94</v>
      </c>
      <c r="O2825" s="56" t="s">
        <v>7708</v>
      </c>
      <c r="P2825" s="87">
        <v>2006</v>
      </c>
      <c r="Q2825" s="87"/>
      <c r="R2825" s="87" t="s">
        <v>10937</v>
      </c>
    </row>
    <row r="2826" spans="1:18">
      <c r="A2826" s="87" t="s">
        <v>10941</v>
      </c>
      <c r="B2826" s="87" t="s">
        <v>10942</v>
      </c>
      <c r="C2826" s="87"/>
      <c r="D2826" s="150">
        <v>78963.649999999994</v>
      </c>
      <c r="E2826" s="150">
        <v>-78963.649999999994</v>
      </c>
      <c r="F2826" s="150">
        <v>0</v>
      </c>
      <c r="G2826" s="150">
        <v>0</v>
      </c>
      <c r="H2826" s="151">
        <v>39172</v>
      </c>
      <c r="I2826" s="87">
        <v>0</v>
      </c>
      <c r="J2826" s="87" t="s">
        <v>315</v>
      </c>
      <c r="K2826" s="87" t="s">
        <v>3672</v>
      </c>
      <c r="L2826" s="87" t="s">
        <v>7984</v>
      </c>
      <c r="M2826" s="56" t="s">
        <v>3674</v>
      </c>
      <c r="N2826" s="87" t="s">
        <v>29</v>
      </c>
      <c r="O2826" s="56" t="s">
        <v>4608</v>
      </c>
      <c r="P2826" s="87">
        <v>2006</v>
      </c>
      <c r="Q2826" s="87"/>
      <c r="R2826" s="87" t="s">
        <v>3680</v>
      </c>
    </row>
    <row r="2827" spans="1:18">
      <c r="A2827" s="87" t="s">
        <v>3790</v>
      </c>
      <c r="B2827" s="87" t="s">
        <v>3791</v>
      </c>
      <c r="C2827" s="87"/>
      <c r="D2827" s="150">
        <v>2686.05</v>
      </c>
      <c r="E2827" s="150">
        <v>-2686.05</v>
      </c>
      <c r="F2827" s="150">
        <v>0</v>
      </c>
      <c r="G2827" s="150">
        <v>0</v>
      </c>
      <c r="H2827" s="151">
        <v>39172</v>
      </c>
      <c r="I2827" s="87">
        <v>0</v>
      </c>
      <c r="J2827" s="87" t="s">
        <v>354</v>
      </c>
      <c r="K2827" s="87" t="s">
        <v>3672</v>
      </c>
      <c r="L2827" s="87" t="s">
        <v>3792</v>
      </c>
      <c r="M2827" s="56" t="s">
        <v>3674</v>
      </c>
      <c r="N2827" s="87" t="s">
        <v>96</v>
      </c>
      <c r="O2827" s="56" t="s">
        <v>270</v>
      </c>
      <c r="P2827" s="87">
        <v>2006</v>
      </c>
      <c r="Q2827" s="87"/>
      <c r="R2827" s="87" t="s">
        <v>3683</v>
      </c>
    </row>
    <row r="2828" spans="1:18">
      <c r="A2828" s="87" t="s">
        <v>4637</v>
      </c>
      <c r="B2828" s="87" t="s">
        <v>4638</v>
      </c>
      <c r="C2828" s="87"/>
      <c r="D2828" s="150">
        <v>1027.02</v>
      </c>
      <c r="E2828" s="150">
        <v>-1027.02</v>
      </c>
      <c r="F2828" s="150">
        <v>0</v>
      </c>
      <c r="G2828" s="150">
        <v>0</v>
      </c>
      <c r="H2828" s="151">
        <v>39141</v>
      </c>
      <c r="I2828" s="87">
        <v>0</v>
      </c>
      <c r="J2828" s="87" t="s">
        <v>387</v>
      </c>
      <c r="K2828" s="87" t="s">
        <v>3672</v>
      </c>
      <c r="L2828" s="87" t="s">
        <v>3884</v>
      </c>
      <c r="M2828" s="56" t="s">
        <v>3674</v>
      </c>
      <c r="N2828" s="87" t="s">
        <v>61</v>
      </c>
      <c r="O2828" s="56" t="s">
        <v>4413</v>
      </c>
      <c r="P2828" s="87">
        <v>2006</v>
      </c>
      <c r="Q2828" s="87"/>
      <c r="R2828" s="87" t="s">
        <v>4621</v>
      </c>
    </row>
    <row r="2829" spans="1:18">
      <c r="A2829" s="87" t="s">
        <v>4639</v>
      </c>
      <c r="B2829" s="87" t="s">
        <v>4638</v>
      </c>
      <c r="C2829" s="87"/>
      <c r="D2829" s="150">
        <v>1027.02</v>
      </c>
      <c r="E2829" s="150">
        <v>-1027.02</v>
      </c>
      <c r="F2829" s="150">
        <v>0</v>
      </c>
      <c r="G2829" s="150">
        <v>0</v>
      </c>
      <c r="H2829" s="151">
        <v>39141</v>
      </c>
      <c r="I2829" s="87">
        <v>0</v>
      </c>
      <c r="J2829" s="87" t="s">
        <v>387</v>
      </c>
      <c r="K2829" s="87" t="s">
        <v>3672</v>
      </c>
      <c r="L2829" s="87" t="s">
        <v>3884</v>
      </c>
      <c r="M2829" s="56" t="s">
        <v>3674</v>
      </c>
      <c r="N2829" s="87" t="s">
        <v>61</v>
      </c>
      <c r="O2829" s="56" t="s">
        <v>4413</v>
      </c>
      <c r="P2829" s="87">
        <v>2006</v>
      </c>
      <c r="Q2829" s="87"/>
      <c r="R2829" s="87" t="s">
        <v>4621</v>
      </c>
    </row>
    <row r="2830" spans="1:18">
      <c r="A2830" s="87" t="s">
        <v>1644</v>
      </c>
      <c r="B2830" s="87" t="s">
        <v>1255</v>
      </c>
      <c r="C2830" s="87"/>
      <c r="D2830" s="150">
        <v>9483.14</v>
      </c>
      <c r="E2830" s="150">
        <v>-9483.14</v>
      </c>
      <c r="F2830" s="150">
        <v>0</v>
      </c>
      <c r="G2830" s="150">
        <v>0</v>
      </c>
      <c r="H2830" s="151">
        <v>39141</v>
      </c>
      <c r="I2830" s="87">
        <v>0</v>
      </c>
      <c r="J2830" s="87" t="s">
        <v>401</v>
      </c>
      <c r="K2830" s="87" t="s">
        <v>3672</v>
      </c>
      <c r="L2830" s="87" t="s">
        <v>3744</v>
      </c>
      <c r="M2830" s="56" t="s">
        <v>3713</v>
      </c>
      <c r="N2830" s="87" t="s">
        <v>49</v>
      </c>
      <c r="O2830" s="56" t="s">
        <v>3743</v>
      </c>
      <c r="P2830" s="87">
        <v>2006</v>
      </c>
      <c r="Q2830" s="87"/>
      <c r="R2830" s="87" t="s">
        <v>3676</v>
      </c>
    </row>
    <row r="2831" spans="1:18">
      <c r="A2831" s="87" t="s">
        <v>1646</v>
      </c>
      <c r="B2831" s="87" t="s">
        <v>1255</v>
      </c>
      <c r="C2831" s="87"/>
      <c r="D2831" s="150">
        <v>9483.1</v>
      </c>
      <c r="E2831" s="150">
        <v>-9483.1</v>
      </c>
      <c r="F2831" s="150">
        <v>0</v>
      </c>
      <c r="G2831" s="150">
        <v>0</v>
      </c>
      <c r="H2831" s="151">
        <v>39141</v>
      </c>
      <c r="I2831" s="87">
        <v>0</v>
      </c>
      <c r="J2831" s="87" t="s">
        <v>401</v>
      </c>
      <c r="K2831" s="87" t="s">
        <v>3672</v>
      </c>
      <c r="L2831" s="87" t="s">
        <v>3745</v>
      </c>
      <c r="M2831" s="56" t="s">
        <v>3713</v>
      </c>
      <c r="N2831" s="87" t="s">
        <v>49</v>
      </c>
      <c r="O2831" s="56" t="s">
        <v>3743</v>
      </c>
      <c r="P2831" s="87">
        <v>2006</v>
      </c>
      <c r="Q2831" s="87"/>
      <c r="R2831" s="87" t="s">
        <v>3676</v>
      </c>
    </row>
    <row r="2832" spans="1:18">
      <c r="A2832" s="87" t="s">
        <v>3746</v>
      </c>
      <c r="B2832" s="87" t="s">
        <v>1255</v>
      </c>
      <c r="C2832" s="87"/>
      <c r="D2832" s="150">
        <v>9483.1</v>
      </c>
      <c r="E2832" s="150">
        <v>-9483.1</v>
      </c>
      <c r="F2832" s="150">
        <v>0</v>
      </c>
      <c r="G2832" s="150">
        <v>0</v>
      </c>
      <c r="H2832" s="151">
        <v>39141</v>
      </c>
      <c r="I2832" s="87">
        <v>0</v>
      </c>
      <c r="J2832" s="87" t="s">
        <v>1080</v>
      </c>
      <c r="K2832" s="87" t="s">
        <v>3672</v>
      </c>
      <c r="L2832" s="87" t="s">
        <v>3747</v>
      </c>
      <c r="M2832" s="56" t="s">
        <v>3713</v>
      </c>
      <c r="N2832" s="87" t="s">
        <v>151</v>
      </c>
      <c r="O2832" s="56" t="s">
        <v>3743</v>
      </c>
      <c r="P2832" s="87">
        <v>2006</v>
      </c>
      <c r="Q2832" s="87"/>
      <c r="R2832" s="87" t="s">
        <v>3676</v>
      </c>
    </row>
    <row r="2833" spans="1:18">
      <c r="A2833" s="87" t="s">
        <v>3748</v>
      </c>
      <c r="B2833" s="87" t="s">
        <v>1255</v>
      </c>
      <c r="C2833" s="87"/>
      <c r="D2833" s="150">
        <v>9483.14</v>
      </c>
      <c r="E2833" s="150">
        <v>-9483.14</v>
      </c>
      <c r="F2833" s="150">
        <v>0</v>
      </c>
      <c r="G2833" s="150">
        <v>0</v>
      </c>
      <c r="H2833" s="151">
        <v>39141</v>
      </c>
      <c r="I2833" s="87">
        <v>0</v>
      </c>
      <c r="J2833" s="87" t="s">
        <v>2084</v>
      </c>
      <c r="K2833" s="87" t="s">
        <v>3672</v>
      </c>
      <c r="L2833" s="87" t="s">
        <v>3749</v>
      </c>
      <c r="M2833" s="56" t="s">
        <v>3713</v>
      </c>
      <c r="N2833" s="87" t="s">
        <v>109</v>
      </c>
      <c r="O2833" s="56" t="s">
        <v>3743</v>
      </c>
      <c r="P2833" s="87">
        <v>2006</v>
      </c>
      <c r="Q2833" s="87"/>
      <c r="R2833" s="87" t="s">
        <v>3676</v>
      </c>
    </row>
    <row r="2834" spans="1:18">
      <c r="A2834" s="87" t="s">
        <v>7724</v>
      </c>
      <c r="B2834" s="87" t="s">
        <v>7725</v>
      </c>
      <c r="C2834" s="87"/>
      <c r="D2834" s="150">
        <v>1809.13</v>
      </c>
      <c r="E2834" s="150">
        <v>-1809.13</v>
      </c>
      <c r="F2834" s="150">
        <v>0</v>
      </c>
      <c r="G2834" s="150">
        <v>0</v>
      </c>
      <c r="H2834" s="151">
        <v>39141</v>
      </c>
      <c r="I2834" s="87">
        <v>0</v>
      </c>
      <c r="J2834" s="87" t="s">
        <v>1450</v>
      </c>
      <c r="K2834" s="87" t="s">
        <v>3672</v>
      </c>
      <c r="L2834" s="87" t="s">
        <v>3742</v>
      </c>
      <c r="M2834" s="56" t="s">
        <v>3713</v>
      </c>
      <c r="N2834" s="87" t="s">
        <v>92</v>
      </c>
      <c r="O2834" s="56" t="s">
        <v>4338</v>
      </c>
      <c r="P2834" s="87">
        <v>2006</v>
      </c>
      <c r="Q2834" s="87"/>
      <c r="R2834" s="87" t="s">
        <v>3680</v>
      </c>
    </row>
    <row r="2835" spans="1:18">
      <c r="A2835" s="87" t="s">
        <v>7726</v>
      </c>
      <c r="B2835" s="87" t="s">
        <v>779</v>
      </c>
      <c r="C2835" s="87"/>
      <c r="D2835" s="150">
        <v>4746</v>
      </c>
      <c r="E2835" s="150">
        <v>-4746</v>
      </c>
      <c r="F2835" s="150">
        <v>0</v>
      </c>
      <c r="G2835" s="150">
        <v>0</v>
      </c>
      <c r="H2835" s="151">
        <v>39141</v>
      </c>
      <c r="I2835" s="87">
        <v>0</v>
      </c>
      <c r="J2835" s="87" t="s">
        <v>772</v>
      </c>
      <c r="K2835" s="87" t="s">
        <v>3672</v>
      </c>
      <c r="L2835" s="87" t="s">
        <v>3820</v>
      </c>
      <c r="M2835" s="56" t="s">
        <v>3713</v>
      </c>
      <c r="N2835" s="87" t="s">
        <v>130</v>
      </c>
      <c r="O2835" s="56" t="s">
        <v>4338</v>
      </c>
      <c r="P2835" s="87">
        <v>2006</v>
      </c>
      <c r="Q2835" s="87"/>
      <c r="R2835" s="87" t="s">
        <v>3680</v>
      </c>
    </row>
    <row r="2836" spans="1:18">
      <c r="A2836" s="87" t="s">
        <v>2237</v>
      </c>
      <c r="B2836" s="87" t="s">
        <v>7730</v>
      </c>
      <c r="C2836" s="87"/>
      <c r="D2836" s="150">
        <v>34011.75</v>
      </c>
      <c r="E2836" s="150">
        <v>-34011.75</v>
      </c>
      <c r="F2836" s="150">
        <v>0</v>
      </c>
      <c r="G2836" s="150">
        <v>0</v>
      </c>
      <c r="H2836" s="151">
        <v>39141</v>
      </c>
      <c r="I2836" s="87">
        <v>0</v>
      </c>
      <c r="J2836" s="87" t="s">
        <v>1373</v>
      </c>
      <c r="K2836" s="87" t="s">
        <v>3672</v>
      </c>
      <c r="L2836" s="87" t="s">
        <v>3892</v>
      </c>
      <c r="M2836" s="56" t="s">
        <v>3713</v>
      </c>
      <c r="N2836" s="87" t="s">
        <v>156</v>
      </c>
      <c r="O2836" s="56" t="s">
        <v>4390</v>
      </c>
      <c r="P2836" s="87">
        <v>2006</v>
      </c>
      <c r="Q2836" s="87"/>
      <c r="R2836" s="87" t="s">
        <v>3780</v>
      </c>
    </row>
    <row r="2837" spans="1:18">
      <c r="A2837" s="87" t="s">
        <v>10905</v>
      </c>
      <c r="B2837" s="87" t="s">
        <v>10906</v>
      </c>
      <c r="C2837" s="87"/>
      <c r="D2837" s="150">
        <v>24947.06</v>
      </c>
      <c r="E2837" s="150">
        <v>-24947.06</v>
      </c>
      <c r="F2837" s="150">
        <v>0</v>
      </c>
      <c r="G2837" s="150">
        <v>0</v>
      </c>
      <c r="H2837" s="151">
        <v>39141</v>
      </c>
      <c r="I2837" s="87">
        <v>0</v>
      </c>
      <c r="J2837" s="87" t="s">
        <v>315</v>
      </c>
      <c r="K2837" s="87" t="s">
        <v>3672</v>
      </c>
      <c r="L2837" s="87" t="s">
        <v>7984</v>
      </c>
      <c r="M2837" s="56" t="s">
        <v>3711</v>
      </c>
      <c r="N2837" s="87" t="s">
        <v>29</v>
      </c>
      <c r="O2837" s="56" t="s">
        <v>7737</v>
      </c>
      <c r="P2837" s="87">
        <v>2006</v>
      </c>
      <c r="Q2837" s="87"/>
      <c r="R2837" s="87" t="s">
        <v>3680</v>
      </c>
    </row>
    <row r="2838" spans="1:18">
      <c r="A2838" s="87" t="s">
        <v>3767</v>
      </c>
      <c r="B2838" s="87" t="s">
        <v>1255</v>
      </c>
      <c r="C2838" s="87"/>
      <c r="D2838" s="150">
        <v>9483.1</v>
      </c>
      <c r="E2838" s="150">
        <v>-9483.1</v>
      </c>
      <c r="F2838" s="150">
        <v>0</v>
      </c>
      <c r="G2838" s="150">
        <v>0</v>
      </c>
      <c r="H2838" s="151">
        <v>39141</v>
      </c>
      <c r="I2838" s="87">
        <v>0</v>
      </c>
      <c r="J2838" s="87" t="s">
        <v>484</v>
      </c>
      <c r="K2838" s="87" t="s">
        <v>3672</v>
      </c>
      <c r="L2838" s="87" t="s">
        <v>3768</v>
      </c>
      <c r="M2838" s="56" t="s">
        <v>3711</v>
      </c>
      <c r="N2838" s="87" t="s">
        <v>30</v>
      </c>
      <c r="O2838" s="56" t="s">
        <v>3743</v>
      </c>
      <c r="P2838" s="87">
        <v>2006</v>
      </c>
      <c r="Q2838" s="87"/>
      <c r="R2838" s="87" t="s">
        <v>3676</v>
      </c>
    </row>
    <row r="2839" spans="1:18">
      <c r="A2839" s="87" t="s">
        <v>3769</v>
      </c>
      <c r="B2839" s="87" t="s">
        <v>1255</v>
      </c>
      <c r="C2839" s="87"/>
      <c r="D2839" s="150">
        <v>9483.14</v>
      </c>
      <c r="E2839" s="150">
        <v>-9483.14</v>
      </c>
      <c r="F2839" s="150">
        <v>0</v>
      </c>
      <c r="G2839" s="150">
        <v>0</v>
      </c>
      <c r="H2839" s="151">
        <v>39141</v>
      </c>
      <c r="I2839" s="87">
        <v>0</v>
      </c>
      <c r="J2839" s="87" t="s">
        <v>1760</v>
      </c>
      <c r="K2839" s="87" t="s">
        <v>3672</v>
      </c>
      <c r="L2839" s="87" t="s">
        <v>3770</v>
      </c>
      <c r="M2839" s="56" t="s">
        <v>3711</v>
      </c>
      <c r="N2839" s="87" t="s">
        <v>181</v>
      </c>
      <c r="O2839" s="56" t="s">
        <v>3743</v>
      </c>
      <c r="P2839" s="87">
        <v>2006</v>
      </c>
      <c r="Q2839" s="87"/>
      <c r="R2839" s="87" t="s">
        <v>3676</v>
      </c>
    </row>
    <row r="2840" spans="1:18">
      <c r="A2840" s="87" t="s">
        <v>3771</v>
      </c>
      <c r="B2840" s="87" t="s">
        <v>1255</v>
      </c>
      <c r="C2840" s="87"/>
      <c r="D2840" s="150">
        <v>9483.1</v>
      </c>
      <c r="E2840" s="150">
        <v>-9483.1</v>
      </c>
      <c r="F2840" s="150">
        <v>0</v>
      </c>
      <c r="G2840" s="150">
        <v>0</v>
      </c>
      <c r="H2840" s="151">
        <v>39141</v>
      </c>
      <c r="I2840" s="87">
        <v>0</v>
      </c>
      <c r="J2840" s="87" t="s">
        <v>679</v>
      </c>
      <c r="K2840" s="87" t="s">
        <v>3672</v>
      </c>
      <c r="L2840" s="87" t="s">
        <v>3673</v>
      </c>
      <c r="M2840" s="56" t="s">
        <v>3711</v>
      </c>
      <c r="N2840" s="87" t="s">
        <v>59</v>
      </c>
      <c r="O2840" s="56" t="s">
        <v>3743</v>
      </c>
      <c r="P2840" s="87">
        <v>2006</v>
      </c>
      <c r="Q2840" s="87"/>
      <c r="R2840" s="87" t="s">
        <v>3676</v>
      </c>
    </row>
    <row r="2841" spans="1:18">
      <c r="A2841" s="87" t="s">
        <v>10928</v>
      </c>
      <c r="B2841" s="87" t="s">
        <v>1213</v>
      </c>
      <c r="C2841" s="87"/>
      <c r="D2841" s="150">
        <v>1809.13</v>
      </c>
      <c r="E2841" s="150">
        <v>-1809.13</v>
      </c>
      <c r="F2841" s="150">
        <v>0</v>
      </c>
      <c r="G2841" s="150">
        <v>0</v>
      </c>
      <c r="H2841" s="151">
        <v>39141</v>
      </c>
      <c r="I2841" s="87">
        <v>0</v>
      </c>
      <c r="J2841" s="87" t="s">
        <v>748</v>
      </c>
      <c r="K2841" s="87" t="s">
        <v>3672</v>
      </c>
      <c r="L2841" s="87" t="s">
        <v>8340</v>
      </c>
      <c r="M2841" s="56" t="s">
        <v>3674</v>
      </c>
      <c r="N2841" s="87" t="s">
        <v>119</v>
      </c>
      <c r="O2841" s="56" t="s">
        <v>4338</v>
      </c>
      <c r="P2841" s="87">
        <v>2006</v>
      </c>
      <c r="Q2841" s="87"/>
      <c r="R2841" s="87" t="s">
        <v>3680</v>
      </c>
    </row>
    <row r="2842" spans="1:18">
      <c r="A2842" s="87" t="s">
        <v>10929</v>
      </c>
      <c r="B2842" s="87" t="s">
        <v>10930</v>
      </c>
      <c r="C2842" s="87"/>
      <c r="D2842" s="150">
        <v>3877.02</v>
      </c>
      <c r="E2842" s="150">
        <v>-3877.02</v>
      </c>
      <c r="F2842" s="150">
        <v>0</v>
      </c>
      <c r="G2842" s="150">
        <v>0</v>
      </c>
      <c r="H2842" s="151">
        <v>39141</v>
      </c>
      <c r="I2842" s="87">
        <v>0</v>
      </c>
      <c r="J2842" s="87" t="s">
        <v>674</v>
      </c>
      <c r="K2842" s="87" t="s">
        <v>3672</v>
      </c>
      <c r="L2842" s="87" t="s">
        <v>7663</v>
      </c>
      <c r="M2842" s="56" t="s">
        <v>3674</v>
      </c>
      <c r="N2842" s="87" t="s">
        <v>94</v>
      </c>
      <c r="O2842" s="56" t="s">
        <v>4338</v>
      </c>
      <c r="P2842" s="87">
        <v>2006</v>
      </c>
      <c r="Q2842" s="87"/>
      <c r="R2842" s="87" t="s">
        <v>3680</v>
      </c>
    </row>
    <row r="2843" spans="1:18">
      <c r="A2843" s="87" t="s">
        <v>10931</v>
      </c>
      <c r="B2843" s="87" t="s">
        <v>1213</v>
      </c>
      <c r="C2843" s="87"/>
      <c r="D2843" s="150">
        <v>3876.98</v>
      </c>
      <c r="E2843" s="150">
        <v>-3876.98</v>
      </c>
      <c r="F2843" s="150">
        <v>0</v>
      </c>
      <c r="G2843" s="150">
        <v>0</v>
      </c>
      <c r="H2843" s="151">
        <v>39141</v>
      </c>
      <c r="I2843" s="87">
        <v>0</v>
      </c>
      <c r="J2843" s="87" t="s">
        <v>315</v>
      </c>
      <c r="K2843" s="87" t="s">
        <v>3672</v>
      </c>
      <c r="L2843" s="87" t="s">
        <v>7984</v>
      </c>
      <c r="M2843" s="56" t="s">
        <v>3674</v>
      </c>
      <c r="N2843" s="87" t="s">
        <v>29</v>
      </c>
      <c r="O2843" s="56" t="s">
        <v>4338</v>
      </c>
      <c r="P2843" s="87">
        <v>2006</v>
      </c>
      <c r="Q2843" s="87"/>
      <c r="R2843" s="87" t="s">
        <v>3680</v>
      </c>
    </row>
    <row r="2844" spans="1:18">
      <c r="A2844" s="87" t="s">
        <v>10932</v>
      </c>
      <c r="B2844" s="87" t="s">
        <v>1213</v>
      </c>
      <c r="C2844" s="87"/>
      <c r="D2844" s="150">
        <v>1809.13</v>
      </c>
      <c r="E2844" s="150">
        <v>-1809.13</v>
      </c>
      <c r="F2844" s="150">
        <v>0</v>
      </c>
      <c r="G2844" s="150">
        <v>0</v>
      </c>
      <c r="H2844" s="151">
        <v>39141</v>
      </c>
      <c r="I2844" s="87">
        <v>0</v>
      </c>
      <c r="J2844" s="87" t="s">
        <v>674</v>
      </c>
      <c r="K2844" s="87" t="s">
        <v>3672</v>
      </c>
      <c r="L2844" s="87" t="s">
        <v>7663</v>
      </c>
      <c r="M2844" s="56" t="s">
        <v>3674</v>
      </c>
      <c r="N2844" s="87" t="s">
        <v>94</v>
      </c>
      <c r="O2844" s="56" t="s">
        <v>4338</v>
      </c>
      <c r="P2844" s="87">
        <v>2006</v>
      </c>
      <c r="Q2844" s="87"/>
      <c r="R2844" s="87" t="s">
        <v>3680</v>
      </c>
    </row>
    <row r="2845" spans="1:18">
      <c r="A2845" s="87" t="s">
        <v>4620</v>
      </c>
      <c r="B2845" s="87" t="s">
        <v>1078</v>
      </c>
      <c r="C2845" s="87"/>
      <c r="D2845" s="150">
        <v>2655.51</v>
      </c>
      <c r="E2845" s="150">
        <v>-2655.51</v>
      </c>
      <c r="F2845" s="150">
        <v>0</v>
      </c>
      <c r="G2845" s="150">
        <v>0</v>
      </c>
      <c r="H2845" s="151">
        <v>39113</v>
      </c>
      <c r="I2845" s="87">
        <v>0</v>
      </c>
      <c r="J2845" s="87" t="s">
        <v>503</v>
      </c>
      <c r="K2845" s="87" t="s">
        <v>3672</v>
      </c>
      <c r="L2845" s="87" t="s">
        <v>4343</v>
      </c>
      <c r="M2845" s="56" t="s">
        <v>3674</v>
      </c>
      <c r="N2845" s="87" t="s">
        <v>34</v>
      </c>
      <c r="O2845" s="56" t="s">
        <v>4399</v>
      </c>
      <c r="P2845" s="87">
        <v>2006</v>
      </c>
      <c r="Q2845" s="87"/>
      <c r="R2845" s="87" t="s">
        <v>4621</v>
      </c>
    </row>
    <row r="2846" spans="1:18">
      <c r="A2846" s="87" t="s">
        <v>1077</v>
      </c>
      <c r="B2846" s="87" t="s">
        <v>1078</v>
      </c>
      <c r="C2846" s="87"/>
      <c r="D2846" s="150">
        <v>2655.51</v>
      </c>
      <c r="E2846" s="150">
        <v>-2655.51</v>
      </c>
      <c r="F2846" s="150">
        <v>0</v>
      </c>
      <c r="G2846" s="150">
        <v>0</v>
      </c>
      <c r="H2846" s="151">
        <v>39113</v>
      </c>
      <c r="I2846" s="87">
        <v>0</v>
      </c>
      <c r="J2846" s="87" t="s">
        <v>1080</v>
      </c>
      <c r="K2846" s="87" t="s">
        <v>3672</v>
      </c>
      <c r="L2846" s="87" t="s">
        <v>3747</v>
      </c>
      <c r="M2846" s="56" t="s">
        <v>3674</v>
      </c>
      <c r="N2846" s="87" t="s">
        <v>151</v>
      </c>
      <c r="O2846" s="56" t="s">
        <v>4399</v>
      </c>
      <c r="P2846" s="87">
        <v>2006</v>
      </c>
      <c r="Q2846" s="87"/>
      <c r="R2846" s="87" t="s">
        <v>4621</v>
      </c>
    </row>
    <row r="2847" spans="1:18">
      <c r="A2847" s="87" t="s">
        <v>4622</v>
      </c>
      <c r="B2847" s="87" t="s">
        <v>1078</v>
      </c>
      <c r="C2847" s="87"/>
      <c r="D2847" s="150">
        <v>2655.51</v>
      </c>
      <c r="E2847" s="150">
        <v>-2655.51</v>
      </c>
      <c r="F2847" s="150">
        <v>0</v>
      </c>
      <c r="G2847" s="150">
        <v>0</v>
      </c>
      <c r="H2847" s="151">
        <v>39113</v>
      </c>
      <c r="I2847" s="87">
        <v>0</v>
      </c>
      <c r="J2847" s="87" t="s">
        <v>689</v>
      </c>
      <c r="K2847" s="87" t="s">
        <v>3672</v>
      </c>
      <c r="L2847" s="87" t="s">
        <v>3994</v>
      </c>
      <c r="M2847" s="56" t="s">
        <v>3674</v>
      </c>
      <c r="N2847" s="87" t="s">
        <v>28</v>
      </c>
      <c r="O2847" s="56" t="s">
        <v>4399</v>
      </c>
      <c r="P2847" s="87">
        <v>2006</v>
      </c>
      <c r="Q2847" s="87"/>
      <c r="R2847" s="87" t="s">
        <v>4621</v>
      </c>
    </row>
    <row r="2848" spans="1:18">
      <c r="A2848" s="87" t="s">
        <v>4628</v>
      </c>
      <c r="B2848" s="87" t="s">
        <v>4629</v>
      </c>
      <c r="C2848" s="87"/>
      <c r="D2848" s="150">
        <v>16353.32</v>
      </c>
      <c r="E2848" s="150">
        <v>-16353.32</v>
      </c>
      <c r="F2848" s="150">
        <v>0</v>
      </c>
      <c r="G2848" s="150">
        <v>0</v>
      </c>
      <c r="H2848" s="151">
        <v>39113</v>
      </c>
      <c r="I2848" s="87">
        <v>0</v>
      </c>
      <c r="J2848" s="87" t="s">
        <v>4054</v>
      </c>
      <c r="K2848" s="87" t="s">
        <v>3672</v>
      </c>
      <c r="L2848" s="87" t="s">
        <v>4055</v>
      </c>
      <c r="M2848" s="56" t="s">
        <v>3674</v>
      </c>
      <c r="N2848" s="87" t="s">
        <v>155</v>
      </c>
      <c r="O2848" s="56" t="s">
        <v>4455</v>
      </c>
      <c r="P2848" s="87">
        <v>2006</v>
      </c>
      <c r="Q2848" s="87"/>
      <c r="R2848" s="87" t="s">
        <v>3676</v>
      </c>
    </row>
    <row r="2849" spans="1:18">
      <c r="A2849" s="87" t="s">
        <v>4630</v>
      </c>
      <c r="B2849" s="87" t="s">
        <v>4631</v>
      </c>
      <c r="C2849" s="87"/>
      <c r="D2849" s="150">
        <v>1047.7</v>
      </c>
      <c r="E2849" s="150">
        <v>-1047.7</v>
      </c>
      <c r="F2849" s="150">
        <v>0</v>
      </c>
      <c r="G2849" s="150">
        <v>0</v>
      </c>
      <c r="H2849" s="151">
        <v>39113</v>
      </c>
      <c r="I2849" s="87">
        <v>0</v>
      </c>
      <c r="J2849" s="87" t="s">
        <v>484</v>
      </c>
      <c r="K2849" s="87" t="s">
        <v>3672</v>
      </c>
      <c r="L2849" s="87" t="s">
        <v>3810</v>
      </c>
      <c r="M2849" s="56" t="s">
        <v>3674</v>
      </c>
      <c r="N2849" s="87" t="s">
        <v>30</v>
      </c>
      <c r="O2849" s="56" t="s">
        <v>4490</v>
      </c>
      <c r="P2849" s="87">
        <v>2006</v>
      </c>
      <c r="Q2849" s="87"/>
      <c r="R2849" s="87" t="s">
        <v>3751</v>
      </c>
    </row>
    <row r="2850" spans="1:18">
      <c r="A2850" s="87" t="s">
        <v>4632</v>
      </c>
      <c r="B2850" s="87" t="s">
        <v>4633</v>
      </c>
      <c r="C2850" s="87"/>
      <c r="D2850" s="150">
        <v>2962.56</v>
      </c>
      <c r="E2850" s="150">
        <v>-2962.56</v>
      </c>
      <c r="F2850" s="150">
        <v>0</v>
      </c>
      <c r="G2850" s="150">
        <v>0</v>
      </c>
      <c r="H2850" s="151">
        <v>39113</v>
      </c>
      <c r="I2850" s="87">
        <v>0</v>
      </c>
      <c r="J2850" s="87" t="s">
        <v>4054</v>
      </c>
      <c r="K2850" s="87" t="s">
        <v>3672</v>
      </c>
      <c r="L2850" s="87" t="s">
        <v>4055</v>
      </c>
      <c r="M2850" s="56" t="s">
        <v>3674</v>
      </c>
      <c r="N2850" s="87" t="s">
        <v>155</v>
      </c>
      <c r="O2850" s="56" t="s">
        <v>4634</v>
      </c>
      <c r="P2850" s="87">
        <v>2006</v>
      </c>
      <c r="Q2850" s="87"/>
      <c r="R2850" s="87" t="s">
        <v>3751</v>
      </c>
    </row>
    <row r="2851" spans="1:18">
      <c r="A2851" s="87" t="s">
        <v>4635</v>
      </c>
      <c r="B2851" s="87" t="s">
        <v>4636</v>
      </c>
      <c r="C2851" s="87"/>
      <c r="D2851" s="150">
        <v>4312.26</v>
      </c>
      <c r="E2851" s="150">
        <v>-4312.26</v>
      </c>
      <c r="F2851" s="150">
        <v>0</v>
      </c>
      <c r="G2851" s="150">
        <v>0</v>
      </c>
      <c r="H2851" s="151">
        <v>39113</v>
      </c>
      <c r="I2851" s="87">
        <v>0</v>
      </c>
      <c r="J2851" s="87" t="s">
        <v>4042</v>
      </c>
      <c r="K2851" s="87" t="s">
        <v>3672</v>
      </c>
      <c r="L2851" s="87" t="s">
        <v>4043</v>
      </c>
      <c r="M2851" s="56" t="s">
        <v>3674</v>
      </c>
      <c r="N2851" s="87" t="s">
        <v>142</v>
      </c>
      <c r="O2851" s="56" t="s">
        <v>4611</v>
      </c>
      <c r="P2851" s="87">
        <v>2002</v>
      </c>
      <c r="Q2851" s="87"/>
      <c r="R2851" s="87" t="s">
        <v>4364</v>
      </c>
    </row>
    <row r="2852" spans="1:18">
      <c r="A2852" s="87" t="s">
        <v>1433</v>
      </c>
      <c r="B2852" s="87" t="s">
        <v>1434</v>
      </c>
      <c r="C2852" s="87"/>
      <c r="D2852" s="150">
        <v>215666.27</v>
      </c>
      <c r="E2852" s="150">
        <v>-215666.27</v>
      </c>
      <c r="F2852" s="150">
        <v>0</v>
      </c>
      <c r="G2852" s="150">
        <v>0</v>
      </c>
      <c r="H2852" s="151">
        <v>39113</v>
      </c>
      <c r="I2852" s="87">
        <v>0</v>
      </c>
      <c r="J2852" s="87" t="s">
        <v>1435</v>
      </c>
      <c r="K2852" s="87" t="s">
        <v>3672</v>
      </c>
      <c r="L2852" s="87" t="s">
        <v>4111</v>
      </c>
      <c r="M2852" s="56" t="s">
        <v>3713</v>
      </c>
      <c r="N2852" s="87" t="s">
        <v>85</v>
      </c>
      <c r="O2852" s="56" t="s">
        <v>7717</v>
      </c>
      <c r="P2852" s="87">
        <v>2006</v>
      </c>
      <c r="Q2852" s="87"/>
      <c r="R2852" s="87" t="s">
        <v>3676</v>
      </c>
    </row>
    <row r="2853" spans="1:18">
      <c r="A2853" s="87" t="s">
        <v>7718</v>
      </c>
      <c r="B2853" s="87" t="s">
        <v>7719</v>
      </c>
      <c r="C2853" s="87"/>
      <c r="D2853" s="150">
        <v>46471.49</v>
      </c>
      <c r="E2853" s="150">
        <v>-46471.49</v>
      </c>
      <c r="F2853" s="150">
        <v>0</v>
      </c>
      <c r="G2853" s="150">
        <v>0</v>
      </c>
      <c r="H2853" s="151">
        <v>39113</v>
      </c>
      <c r="I2853" s="87">
        <v>0</v>
      </c>
      <c r="J2853" s="87" t="s">
        <v>919</v>
      </c>
      <c r="K2853" s="87" t="s">
        <v>3672</v>
      </c>
      <c r="L2853" s="87" t="s">
        <v>3823</v>
      </c>
      <c r="M2853" s="56" t="s">
        <v>3713</v>
      </c>
      <c r="N2853" s="87" t="s">
        <v>54</v>
      </c>
      <c r="O2853" s="56" t="s">
        <v>4608</v>
      </c>
      <c r="P2853" s="87">
        <v>2006</v>
      </c>
      <c r="Q2853" s="87"/>
      <c r="R2853" s="87" t="s">
        <v>3680</v>
      </c>
    </row>
    <row r="2854" spans="1:18">
      <c r="A2854" s="87" t="s">
        <v>7720</v>
      </c>
      <c r="B2854" s="87" t="s">
        <v>7721</v>
      </c>
      <c r="C2854" s="87"/>
      <c r="D2854" s="150">
        <v>66387.67</v>
      </c>
      <c r="E2854" s="150">
        <v>-66387.67</v>
      </c>
      <c r="F2854" s="150">
        <v>0</v>
      </c>
      <c r="G2854" s="150">
        <v>0</v>
      </c>
      <c r="H2854" s="151">
        <v>39113</v>
      </c>
      <c r="I2854" s="87">
        <v>0</v>
      </c>
      <c r="J2854" s="87" t="s">
        <v>919</v>
      </c>
      <c r="K2854" s="87" t="s">
        <v>3672</v>
      </c>
      <c r="L2854" s="87" t="s">
        <v>3823</v>
      </c>
      <c r="M2854" s="56" t="s">
        <v>3713</v>
      </c>
      <c r="N2854" s="87" t="s">
        <v>54</v>
      </c>
      <c r="O2854" s="56" t="s">
        <v>4608</v>
      </c>
      <c r="P2854" s="87">
        <v>2006</v>
      </c>
      <c r="Q2854" s="87"/>
      <c r="R2854" s="87" t="s">
        <v>3680</v>
      </c>
    </row>
    <row r="2855" spans="1:18">
      <c r="A2855" s="87" t="s">
        <v>2715</v>
      </c>
      <c r="B2855" s="87" t="s">
        <v>2716</v>
      </c>
      <c r="C2855" s="87"/>
      <c r="D2855" s="150">
        <v>7858.26</v>
      </c>
      <c r="E2855" s="150">
        <v>-7858.26</v>
      </c>
      <c r="F2855" s="150">
        <v>0</v>
      </c>
      <c r="G2855" s="150">
        <v>0</v>
      </c>
      <c r="H2855" s="151">
        <v>39113</v>
      </c>
      <c r="I2855" s="87">
        <v>0</v>
      </c>
      <c r="J2855" s="87" t="s">
        <v>2932</v>
      </c>
      <c r="K2855" s="87" t="s">
        <v>3672</v>
      </c>
      <c r="L2855" s="87" t="s">
        <v>3877</v>
      </c>
      <c r="M2855" s="56" t="s">
        <v>3713</v>
      </c>
      <c r="N2855" s="87" t="s">
        <v>105</v>
      </c>
      <c r="O2855" s="56" t="s">
        <v>4390</v>
      </c>
      <c r="P2855" s="87">
        <v>2006</v>
      </c>
      <c r="Q2855" s="87"/>
      <c r="R2855" s="87" t="s">
        <v>3780</v>
      </c>
    </row>
    <row r="2856" spans="1:18">
      <c r="A2856" s="87" t="s">
        <v>7722</v>
      </c>
      <c r="B2856" s="87" t="s">
        <v>7723</v>
      </c>
      <c r="C2856" s="87"/>
      <c r="D2856" s="150">
        <v>39168.089999999997</v>
      </c>
      <c r="E2856" s="150">
        <v>-39168.089999999997</v>
      </c>
      <c r="F2856" s="150">
        <v>0</v>
      </c>
      <c r="G2856" s="150">
        <v>0</v>
      </c>
      <c r="H2856" s="151">
        <v>39113</v>
      </c>
      <c r="I2856" s="87">
        <v>0</v>
      </c>
      <c r="J2856" s="87" t="s">
        <v>2196</v>
      </c>
      <c r="K2856" s="87" t="s">
        <v>3672</v>
      </c>
      <c r="L2856" s="87" t="s">
        <v>3776</v>
      </c>
      <c r="M2856" s="56" t="s">
        <v>3713</v>
      </c>
      <c r="N2856" s="87" t="s">
        <v>117</v>
      </c>
      <c r="O2856" s="56" t="s">
        <v>4390</v>
      </c>
      <c r="P2856" s="87">
        <v>2006</v>
      </c>
      <c r="Q2856" s="87"/>
      <c r="R2856" s="87" t="s">
        <v>3780</v>
      </c>
    </row>
    <row r="2857" spans="1:18">
      <c r="A2857" s="87" t="s">
        <v>1034</v>
      </c>
      <c r="B2857" s="87" t="s">
        <v>1035</v>
      </c>
      <c r="C2857" s="87"/>
      <c r="D2857" s="150">
        <v>2655.51</v>
      </c>
      <c r="E2857" s="150">
        <v>-2655.51</v>
      </c>
      <c r="F2857" s="150">
        <v>0</v>
      </c>
      <c r="G2857" s="150">
        <v>0</v>
      </c>
      <c r="H2857" s="151">
        <v>39113</v>
      </c>
      <c r="I2857" s="87">
        <v>0</v>
      </c>
      <c r="J2857" s="87" t="s">
        <v>748</v>
      </c>
      <c r="K2857" s="87" t="s">
        <v>3672</v>
      </c>
      <c r="L2857" s="87" t="s">
        <v>8340</v>
      </c>
      <c r="M2857" s="56" t="s">
        <v>3722</v>
      </c>
      <c r="N2857" s="87" t="s">
        <v>119</v>
      </c>
      <c r="O2857" s="56" t="s">
        <v>4526</v>
      </c>
      <c r="P2857" s="87">
        <v>2006</v>
      </c>
      <c r="Q2857" s="87"/>
      <c r="R2857" s="87" t="s">
        <v>4621</v>
      </c>
    </row>
    <row r="2858" spans="1:18">
      <c r="A2858" s="87" t="s">
        <v>10351</v>
      </c>
      <c r="B2858" s="87" t="s">
        <v>10352</v>
      </c>
      <c r="C2858" s="87"/>
      <c r="D2858" s="150">
        <v>2655.51</v>
      </c>
      <c r="E2858" s="150">
        <v>-2655.51</v>
      </c>
      <c r="F2858" s="150">
        <v>0</v>
      </c>
      <c r="G2858" s="150">
        <v>0</v>
      </c>
      <c r="H2858" s="151">
        <v>39113</v>
      </c>
      <c r="I2858" s="87">
        <v>0</v>
      </c>
      <c r="J2858" s="87" t="s">
        <v>484</v>
      </c>
      <c r="K2858" s="87" t="s">
        <v>3672</v>
      </c>
      <c r="L2858" s="87" t="s">
        <v>3768</v>
      </c>
      <c r="M2858" s="56" t="s">
        <v>3722</v>
      </c>
      <c r="N2858" s="87" t="s">
        <v>30</v>
      </c>
      <c r="O2858" s="56" t="s">
        <v>4526</v>
      </c>
      <c r="P2858" s="87">
        <v>2006</v>
      </c>
      <c r="Q2858" s="87"/>
      <c r="R2858" s="87" t="s">
        <v>4621</v>
      </c>
    </row>
    <row r="2859" spans="1:18">
      <c r="A2859" s="87" t="s">
        <v>10353</v>
      </c>
      <c r="B2859" s="87" t="s">
        <v>10352</v>
      </c>
      <c r="C2859" s="87"/>
      <c r="D2859" s="150">
        <v>2655.51</v>
      </c>
      <c r="E2859" s="150">
        <v>-2655.51</v>
      </c>
      <c r="F2859" s="150">
        <v>0</v>
      </c>
      <c r="G2859" s="150">
        <v>0</v>
      </c>
      <c r="H2859" s="151">
        <v>39113</v>
      </c>
      <c r="I2859" s="87">
        <v>0</v>
      </c>
      <c r="J2859" s="87" t="s">
        <v>674</v>
      </c>
      <c r="K2859" s="87" t="s">
        <v>3672</v>
      </c>
      <c r="L2859" s="87" t="s">
        <v>7663</v>
      </c>
      <c r="M2859" s="56" t="s">
        <v>3722</v>
      </c>
      <c r="N2859" s="87" t="s">
        <v>94</v>
      </c>
      <c r="O2859" s="56" t="s">
        <v>4526</v>
      </c>
      <c r="P2859" s="87">
        <v>2006</v>
      </c>
      <c r="Q2859" s="87"/>
      <c r="R2859" s="87" t="s">
        <v>4621</v>
      </c>
    </row>
    <row r="2860" spans="1:18">
      <c r="A2860" s="87" t="s">
        <v>10354</v>
      </c>
      <c r="B2860" s="87" t="s">
        <v>10355</v>
      </c>
      <c r="C2860" s="87"/>
      <c r="D2860" s="150">
        <v>78559.92</v>
      </c>
      <c r="E2860" s="150">
        <v>-78559.92</v>
      </c>
      <c r="F2860" s="150">
        <v>0</v>
      </c>
      <c r="G2860" s="150">
        <v>0</v>
      </c>
      <c r="H2860" s="151">
        <v>39113</v>
      </c>
      <c r="I2860" s="87">
        <v>0</v>
      </c>
      <c r="J2860" s="87" t="s">
        <v>1236</v>
      </c>
      <c r="K2860" s="87" t="s">
        <v>3672</v>
      </c>
      <c r="L2860" s="87" t="s">
        <v>8154</v>
      </c>
      <c r="M2860" s="56" t="s">
        <v>3722</v>
      </c>
      <c r="N2860" s="87" t="s">
        <v>58</v>
      </c>
      <c r="O2860" s="56" t="s">
        <v>7708</v>
      </c>
      <c r="P2860" s="87">
        <v>2006</v>
      </c>
      <c r="Q2860" s="87"/>
      <c r="R2860" s="87" t="s">
        <v>4621</v>
      </c>
    </row>
    <row r="2861" spans="1:18">
      <c r="A2861" s="87" t="s">
        <v>10903</v>
      </c>
      <c r="B2861" s="87" t="s">
        <v>10904</v>
      </c>
      <c r="C2861" s="87"/>
      <c r="D2861" s="150">
        <v>121055.9</v>
      </c>
      <c r="E2861" s="150">
        <v>-121055.9</v>
      </c>
      <c r="F2861" s="150">
        <v>0</v>
      </c>
      <c r="G2861" s="150">
        <v>0</v>
      </c>
      <c r="H2861" s="151">
        <v>39113</v>
      </c>
      <c r="I2861" s="87">
        <v>0</v>
      </c>
      <c r="J2861" s="87" t="s">
        <v>319</v>
      </c>
      <c r="K2861" s="87" t="s">
        <v>3672</v>
      </c>
      <c r="L2861" s="87" t="s">
        <v>8055</v>
      </c>
      <c r="M2861" s="56" t="s">
        <v>3711</v>
      </c>
      <c r="N2861" s="87" t="s">
        <v>52</v>
      </c>
      <c r="O2861" s="56" t="s">
        <v>4608</v>
      </c>
      <c r="P2861" s="87">
        <v>2006</v>
      </c>
      <c r="Q2861" s="87"/>
      <c r="R2861" s="87" t="s">
        <v>3680</v>
      </c>
    </row>
    <row r="2862" spans="1:18">
      <c r="A2862" s="87" t="s">
        <v>3112</v>
      </c>
      <c r="B2862" s="87" t="s">
        <v>3113</v>
      </c>
      <c r="C2862" s="87"/>
      <c r="D2862" s="150">
        <v>141834.63</v>
      </c>
      <c r="E2862" s="150">
        <v>-141834.63</v>
      </c>
      <c r="F2862" s="150">
        <v>0</v>
      </c>
      <c r="G2862" s="150">
        <v>0</v>
      </c>
      <c r="H2862" s="151">
        <v>39113</v>
      </c>
      <c r="I2862" s="87">
        <v>0</v>
      </c>
      <c r="J2862" s="87" t="s">
        <v>315</v>
      </c>
      <c r="K2862" s="87" t="s">
        <v>3672</v>
      </c>
      <c r="L2862" s="87" t="s">
        <v>7984</v>
      </c>
      <c r="M2862" s="56" t="s">
        <v>3711</v>
      </c>
      <c r="N2862" s="87" t="s">
        <v>29</v>
      </c>
      <c r="O2862" s="56" t="s">
        <v>7656</v>
      </c>
      <c r="P2862" s="87">
        <v>2006</v>
      </c>
      <c r="Q2862" s="87"/>
      <c r="R2862" s="87" t="s">
        <v>3680</v>
      </c>
    </row>
    <row r="2863" spans="1:18">
      <c r="A2863" s="87" t="s">
        <v>10907</v>
      </c>
      <c r="B2863" s="87" t="s">
        <v>10908</v>
      </c>
      <c r="C2863" s="87"/>
      <c r="D2863" s="150">
        <v>59211.64</v>
      </c>
      <c r="E2863" s="150">
        <v>-59211.64</v>
      </c>
      <c r="F2863" s="150">
        <v>0</v>
      </c>
      <c r="G2863" s="150">
        <v>0</v>
      </c>
      <c r="H2863" s="151">
        <v>39113</v>
      </c>
      <c r="I2863" s="87">
        <v>0</v>
      </c>
      <c r="J2863" s="87" t="s">
        <v>493</v>
      </c>
      <c r="K2863" s="87" t="s">
        <v>3672</v>
      </c>
      <c r="L2863" s="87" t="s">
        <v>5337</v>
      </c>
      <c r="M2863" s="56" t="s">
        <v>3711</v>
      </c>
      <c r="N2863" s="87" t="s">
        <v>55</v>
      </c>
      <c r="O2863" s="56" t="s">
        <v>10909</v>
      </c>
      <c r="P2863" s="87">
        <v>2006</v>
      </c>
      <c r="Q2863" s="87"/>
      <c r="R2863" s="87" t="s">
        <v>3680</v>
      </c>
    </row>
    <row r="2864" spans="1:18">
      <c r="A2864" s="87" t="s">
        <v>10910</v>
      </c>
      <c r="B2864" s="87" t="s">
        <v>10911</v>
      </c>
      <c r="C2864" s="87"/>
      <c r="D2864" s="150">
        <v>132327.56</v>
      </c>
      <c r="E2864" s="150">
        <v>-132327.56</v>
      </c>
      <c r="F2864" s="150">
        <v>0</v>
      </c>
      <c r="G2864" s="150">
        <v>0</v>
      </c>
      <c r="H2864" s="151">
        <v>39113</v>
      </c>
      <c r="I2864" s="87">
        <v>0</v>
      </c>
      <c r="J2864" s="87" t="s">
        <v>493</v>
      </c>
      <c r="K2864" s="87" t="s">
        <v>3672</v>
      </c>
      <c r="L2864" s="87" t="s">
        <v>5337</v>
      </c>
      <c r="M2864" s="56" t="s">
        <v>3711</v>
      </c>
      <c r="N2864" s="87" t="s">
        <v>55</v>
      </c>
      <c r="O2864" s="56" t="s">
        <v>10909</v>
      </c>
      <c r="P2864" s="87">
        <v>2006</v>
      </c>
      <c r="Q2864" s="87"/>
      <c r="R2864" s="87" t="s">
        <v>3680</v>
      </c>
    </row>
    <row r="2865" spans="1:18">
      <c r="A2865" s="87" t="s">
        <v>10912</v>
      </c>
      <c r="B2865" s="87" t="s">
        <v>10913</v>
      </c>
      <c r="C2865" s="87"/>
      <c r="D2865" s="150">
        <v>116527.25</v>
      </c>
      <c r="E2865" s="150">
        <v>-116527.25</v>
      </c>
      <c r="F2865" s="150">
        <v>0</v>
      </c>
      <c r="G2865" s="150">
        <v>0</v>
      </c>
      <c r="H2865" s="151">
        <v>39113</v>
      </c>
      <c r="I2865" s="87">
        <v>0</v>
      </c>
      <c r="J2865" s="87" t="s">
        <v>493</v>
      </c>
      <c r="K2865" s="87" t="s">
        <v>3672</v>
      </c>
      <c r="L2865" s="87" t="s">
        <v>5337</v>
      </c>
      <c r="M2865" s="56" t="s">
        <v>3711</v>
      </c>
      <c r="N2865" s="87" t="s">
        <v>55</v>
      </c>
      <c r="O2865" s="56" t="s">
        <v>10909</v>
      </c>
      <c r="P2865" s="87">
        <v>2006</v>
      </c>
      <c r="Q2865" s="87"/>
      <c r="R2865" s="87" t="s">
        <v>3680</v>
      </c>
    </row>
    <row r="2866" spans="1:18">
      <c r="A2866" s="87" t="s">
        <v>2204</v>
      </c>
      <c r="B2866" s="87" t="s">
        <v>2205</v>
      </c>
      <c r="C2866" s="87"/>
      <c r="D2866" s="150">
        <v>39002.660000000003</v>
      </c>
      <c r="E2866" s="150">
        <v>-39002.660000000003</v>
      </c>
      <c r="F2866" s="150">
        <v>0</v>
      </c>
      <c r="G2866" s="150">
        <v>0</v>
      </c>
      <c r="H2866" s="151">
        <v>39113</v>
      </c>
      <c r="I2866" s="87">
        <v>0</v>
      </c>
      <c r="J2866" s="87" t="s">
        <v>439</v>
      </c>
      <c r="K2866" s="87" t="s">
        <v>3672</v>
      </c>
      <c r="L2866" s="87" t="s">
        <v>8562</v>
      </c>
      <c r="M2866" s="56" t="s">
        <v>3711</v>
      </c>
      <c r="N2866" s="87" t="s">
        <v>99</v>
      </c>
      <c r="O2866" s="56" t="s">
        <v>3775</v>
      </c>
      <c r="P2866" s="87">
        <v>2006</v>
      </c>
      <c r="Q2866" s="87"/>
      <c r="R2866" s="87" t="s">
        <v>3780</v>
      </c>
    </row>
    <row r="2867" spans="1:18">
      <c r="A2867" s="87" t="s">
        <v>10914</v>
      </c>
      <c r="B2867" s="87" t="s">
        <v>10915</v>
      </c>
      <c r="C2867" s="87"/>
      <c r="D2867" s="150">
        <v>269320.55</v>
      </c>
      <c r="E2867" s="150">
        <v>-269320.55</v>
      </c>
      <c r="F2867" s="150">
        <v>0</v>
      </c>
      <c r="G2867" s="150">
        <v>0</v>
      </c>
      <c r="H2867" s="151">
        <v>39113</v>
      </c>
      <c r="I2867" s="87">
        <v>0</v>
      </c>
      <c r="J2867" s="87" t="s">
        <v>10916</v>
      </c>
      <c r="K2867" s="87" t="s">
        <v>3672</v>
      </c>
      <c r="L2867" s="87" t="s">
        <v>3673</v>
      </c>
      <c r="M2867" s="56" t="s">
        <v>3711</v>
      </c>
      <c r="N2867" s="87" t="s">
        <v>10917</v>
      </c>
      <c r="O2867" s="56" t="s">
        <v>4338</v>
      </c>
      <c r="P2867" s="87">
        <v>2006</v>
      </c>
      <c r="Q2867" s="87"/>
      <c r="R2867" s="87" t="s">
        <v>3780</v>
      </c>
    </row>
    <row r="2868" spans="1:18">
      <c r="A2868" s="87" t="s">
        <v>10918</v>
      </c>
      <c r="B2868" s="87" t="s">
        <v>10919</v>
      </c>
      <c r="C2868" s="87"/>
      <c r="D2868" s="150">
        <v>7858.3</v>
      </c>
      <c r="E2868" s="150">
        <v>-7858.3</v>
      </c>
      <c r="F2868" s="150">
        <v>0</v>
      </c>
      <c r="G2868" s="150">
        <v>0</v>
      </c>
      <c r="H2868" s="151">
        <v>39113</v>
      </c>
      <c r="I2868" s="87">
        <v>0</v>
      </c>
      <c r="J2868" s="87" t="s">
        <v>387</v>
      </c>
      <c r="K2868" s="87" t="s">
        <v>3672</v>
      </c>
      <c r="L2868" s="87" t="s">
        <v>3884</v>
      </c>
      <c r="M2868" s="56" t="s">
        <v>3711</v>
      </c>
      <c r="N2868" s="87" t="s">
        <v>61</v>
      </c>
      <c r="O2868" s="56" t="s">
        <v>3775</v>
      </c>
      <c r="P2868" s="87">
        <v>2006</v>
      </c>
      <c r="Q2868" s="87"/>
      <c r="R2868" s="87" t="s">
        <v>3780</v>
      </c>
    </row>
    <row r="2869" spans="1:18">
      <c r="A2869" s="87" t="s">
        <v>10920</v>
      </c>
      <c r="B2869" s="87" t="s">
        <v>10921</v>
      </c>
      <c r="C2869" s="87"/>
      <c r="D2869" s="150">
        <v>38007</v>
      </c>
      <c r="E2869" s="150">
        <v>-38007</v>
      </c>
      <c r="F2869" s="150">
        <v>0</v>
      </c>
      <c r="G2869" s="150">
        <v>0</v>
      </c>
      <c r="H2869" s="151">
        <v>39113</v>
      </c>
      <c r="I2869" s="87">
        <v>0</v>
      </c>
      <c r="J2869" s="87" t="s">
        <v>1236</v>
      </c>
      <c r="K2869" s="87" t="s">
        <v>3672</v>
      </c>
      <c r="L2869" s="87" t="s">
        <v>8154</v>
      </c>
      <c r="M2869" s="56" t="s">
        <v>3711</v>
      </c>
      <c r="N2869" s="87" t="s">
        <v>58</v>
      </c>
      <c r="O2869" s="56" t="s">
        <v>3775</v>
      </c>
      <c r="P2869" s="87">
        <v>2006</v>
      </c>
      <c r="Q2869" s="87"/>
      <c r="R2869" s="87" t="s">
        <v>3780</v>
      </c>
    </row>
    <row r="2870" spans="1:18">
      <c r="A2870" s="87" t="s">
        <v>10922</v>
      </c>
      <c r="B2870" s="87" t="s">
        <v>10923</v>
      </c>
      <c r="C2870" s="87"/>
      <c r="D2870" s="150">
        <v>9361.68</v>
      </c>
      <c r="E2870" s="150">
        <v>-9361.68</v>
      </c>
      <c r="F2870" s="150">
        <v>0</v>
      </c>
      <c r="G2870" s="150">
        <v>0</v>
      </c>
      <c r="H2870" s="151">
        <v>39113</v>
      </c>
      <c r="I2870" s="87">
        <v>0</v>
      </c>
      <c r="J2870" s="87" t="s">
        <v>8087</v>
      </c>
      <c r="K2870" s="87" t="s">
        <v>3672</v>
      </c>
      <c r="L2870" s="87" t="s">
        <v>8088</v>
      </c>
      <c r="M2870" s="56" t="s">
        <v>3674</v>
      </c>
      <c r="N2870" s="87" t="s">
        <v>186</v>
      </c>
      <c r="O2870" s="56" t="s">
        <v>4338</v>
      </c>
      <c r="P2870" s="87">
        <v>2006</v>
      </c>
      <c r="Q2870" s="87"/>
      <c r="R2870" s="87" t="s">
        <v>3676</v>
      </c>
    </row>
    <row r="2871" spans="1:18">
      <c r="A2871" s="87" t="s">
        <v>10924</v>
      </c>
      <c r="B2871" s="87" t="s">
        <v>10925</v>
      </c>
      <c r="C2871" s="87"/>
      <c r="D2871" s="150">
        <v>9361.68</v>
      </c>
      <c r="E2871" s="150">
        <v>-9361.68</v>
      </c>
      <c r="F2871" s="150">
        <v>0</v>
      </c>
      <c r="G2871" s="150">
        <v>0</v>
      </c>
      <c r="H2871" s="151">
        <v>39113</v>
      </c>
      <c r="I2871" s="87">
        <v>0</v>
      </c>
      <c r="J2871" s="87" t="s">
        <v>748</v>
      </c>
      <c r="K2871" s="87" t="s">
        <v>3672</v>
      </c>
      <c r="L2871" s="87" t="s">
        <v>8864</v>
      </c>
      <c r="M2871" s="56" t="s">
        <v>3674</v>
      </c>
      <c r="N2871" s="87" t="s">
        <v>119</v>
      </c>
      <c r="O2871" s="56" t="s">
        <v>4338</v>
      </c>
      <c r="P2871" s="87">
        <v>0</v>
      </c>
      <c r="Q2871" s="87"/>
      <c r="R2871" s="87" t="s">
        <v>3676</v>
      </c>
    </row>
    <row r="2872" spans="1:18">
      <c r="A2872" s="87" t="s">
        <v>10926</v>
      </c>
      <c r="B2872" s="87" t="s">
        <v>10927</v>
      </c>
      <c r="C2872" s="87"/>
      <c r="D2872" s="150">
        <v>11297.22</v>
      </c>
      <c r="E2872" s="150">
        <v>-11297.22</v>
      </c>
      <c r="F2872" s="150">
        <v>0</v>
      </c>
      <c r="G2872" s="150">
        <v>0</v>
      </c>
      <c r="H2872" s="151">
        <v>39113</v>
      </c>
      <c r="I2872" s="87">
        <v>0</v>
      </c>
      <c r="J2872" s="87" t="s">
        <v>8087</v>
      </c>
      <c r="K2872" s="87" t="s">
        <v>3672</v>
      </c>
      <c r="L2872" s="87" t="s">
        <v>8088</v>
      </c>
      <c r="M2872" s="56" t="s">
        <v>3674</v>
      </c>
      <c r="N2872" s="87" t="s">
        <v>186</v>
      </c>
      <c r="O2872" s="56" t="s">
        <v>4338</v>
      </c>
      <c r="P2872" s="87">
        <v>2006</v>
      </c>
      <c r="Q2872" s="87"/>
      <c r="R2872" s="87" t="s">
        <v>3676</v>
      </c>
    </row>
    <row r="2873" spans="1:18">
      <c r="A2873" s="87" t="s">
        <v>7714</v>
      </c>
      <c r="B2873" s="87" t="s">
        <v>7715</v>
      </c>
      <c r="C2873" s="87"/>
      <c r="D2873" s="150">
        <v>24729.47</v>
      </c>
      <c r="E2873" s="150">
        <v>-24729.47</v>
      </c>
      <c r="F2873" s="150">
        <v>0</v>
      </c>
      <c r="G2873" s="150">
        <v>0</v>
      </c>
      <c r="H2873" s="151">
        <v>39082</v>
      </c>
      <c r="I2873" s="87">
        <v>0</v>
      </c>
      <c r="J2873" s="87" t="s">
        <v>604</v>
      </c>
      <c r="K2873" s="87" t="s">
        <v>3672</v>
      </c>
      <c r="L2873" s="87" t="s">
        <v>3954</v>
      </c>
      <c r="M2873" s="56" t="s">
        <v>3713</v>
      </c>
      <c r="N2873" s="87" t="s">
        <v>68</v>
      </c>
      <c r="O2873" s="56" t="s">
        <v>7650</v>
      </c>
      <c r="P2873" s="87">
        <v>2006</v>
      </c>
      <c r="Q2873" s="87"/>
      <c r="R2873" s="87" t="s">
        <v>7716</v>
      </c>
    </row>
    <row r="2874" spans="1:18">
      <c r="A2874" s="87" t="s">
        <v>10323</v>
      </c>
      <c r="B2874" s="87" t="s">
        <v>10324</v>
      </c>
      <c r="C2874" s="87"/>
      <c r="D2874" s="150">
        <v>1587.96</v>
      </c>
      <c r="E2874" s="150">
        <v>-1587.96</v>
      </c>
      <c r="F2874" s="150">
        <v>0</v>
      </c>
      <c r="G2874" s="150">
        <v>0</v>
      </c>
      <c r="H2874" s="151">
        <v>39082</v>
      </c>
      <c r="I2874" s="87">
        <v>0</v>
      </c>
      <c r="J2874" s="87" t="s">
        <v>354</v>
      </c>
      <c r="K2874" s="87" t="s">
        <v>3672</v>
      </c>
      <c r="L2874" s="87" t="s">
        <v>3792</v>
      </c>
      <c r="M2874" s="56" t="s">
        <v>3722</v>
      </c>
      <c r="N2874" s="87" t="s">
        <v>96</v>
      </c>
      <c r="O2874" s="56" t="s">
        <v>4490</v>
      </c>
      <c r="P2874" s="87">
        <v>2006</v>
      </c>
      <c r="Q2874" s="87"/>
      <c r="R2874" s="87" t="s">
        <v>3751</v>
      </c>
    </row>
    <row r="2875" spans="1:18">
      <c r="A2875" s="87" t="s">
        <v>993</v>
      </c>
      <c r="B2875" s="87" t="s">
        <v>763</v>
      </c>
      <c r="C2875" s="87"/>
      <c r="D2875" s="150">
        <v>2045.67</v>
      </c>
      <c r="E2875" s="150">
        <v>-2045.67</v>
      </c>
      <c r="F2875" s="150">
        <v>0</v>
      </c>
      <c r="G2875" s="150">
        <v>0</v>
      </c>
      <c r="H2875" s="151">
        <v>39082</v>
      </c>
      <c r="I2875" s="87">
        <v>0</v>
      </c>
      <c r="J2875" s="87" t="s">
        <v>1760</v>
      </c>
      <c r="K2875" s="87" t="s">
        <v>3672</v>
      </c>
      <c r="L2875" s="87" t="s">
        <v>3770</v>
      </c>
      <c r="M2875" s="56" t="s">
        <v>3711</v>
      </c>
      <c r="N2875" s="87" t="s">
        <v>181</v>
      </c>
      <c r="O2875" s="56" t="s">
        <v>7708</v>
      </c>
      <c r="P2875" s="87">
        <v>2006</v>
      </c>
      <c r="Q2875" s="87"/>
      <c r="R2875" s="87" t="s">
        <v>3780</v>
      </c>
    </row>
    <row r="2876" spans="1:18">
      <c r="A2876" s="87" t="s">
        <v>10901</v>
      </c>
      <c r="B2876" s="87" t="s">
        <v>10902</v>
      </c>
      <c r="C2876" s="87"/>
      <c r="D2876" s="150">
        <v>23729.47</v>
      </c>
      <c r="E2876" s="150">
        <v>-23729.47</v>
      </c>
      <c r="F2876" s="150">
        <v>0</v>
      </c>
      <c r="G2876" s="150">
        <v>0</v>
      </c>
      <c r="H2876" s="151">
        <v>39082</v>
      </c>
      <c r="I2876" s="87">
        <v>0</v>
      </c>
      <c r="J2876" s="87" t="s">
        <v>698</v>
      </c>
      <c r="K2876" s="87" t="s">
        <v>3672</v>
      </c>
      <c r="L2876" s="87" t="s">
        <v>3761</v>
      </c>
      <c r="M2876" s="56" t="s">
        <v>3711</v>
      </c>
      <c r="N2876" s="87" t="s">
        <v>56</v>
      </c>
      <c r="O2876" s="56" t="s">
        <v>7650</v>
      </c>
      <c r="P2876" s="87">
        <v>2006</v>
      </c>
      <c r="Q2876" s="87"/>
      <c r="R2876" s="87" t="s">
        <v>3676</v>
      </c>
    </row>
    <row r="2877" spans="1:18">
      <c r="A2877" s="87" t="s">
        <v>730</v>
      </c>
      <c r="B2877" s="87" t="s">
        <v>4163</v>
      </c>
      <c r="C2877" s="87"/>
      <c r="D2877" s="150">
        <v>1689.9</v>
      </c>
      <c r="E2877" s="150">
        <v>-1689.9</v>
      </c>
      <c r="F2877" s="150">
        <v>0</v>
      </c>
      <c r="G2877" s="150">
        <v>0</v>
      </c>
      <c r="H2877" s="151">
        <v>39051</v>
      </c>
      <c r="I2877" s="87">
        <v>0</v>
      </c>
      <c r="J2877" s="87" t="s">
        <v>689</v>
      </c>
      <c r="K2877" s="87" t="s">
        <v>3672</v>
      </c>
      <c r="L2877" s="87" t="s">
        <v>3994</v>
      </c>
      <c r="M2877" s="56" t="s">
        <v>3674</v>
      </c>
      <c r="N2877" s="87" t="s">
        <v>28</v>
      </c>
      <c r="O2877" s="56" t="s">
        <v>4490</v>
      </c>
      <c r="P2877" s="87">
        <v>2006</v>
      </c>
      <c r="Q2877" s="87"/>
      <c r="R2877" s="87" t="s">
        <v>3751</v>
      </c>
    </row>
    <row r="2878" spans="1:18">
      <c r="A2878" s="87" t="s">
        <v>732</v>
      </c>
      <c r="B2878" s="87" t="s">
        <v>4163</v>
      </c>
      <c r="C2878" s="87"/>
      <c r="D2878" s="150">
        <v>1689.9</v>
      </c>
      <c r="E2878" s="150">
        <v>-1689.9</v>
      </c>
      <c r="F2878" s="150">
        <v>0</v>
      </c>
      <c r="G2878" s="150">
        <v>0</v>
      </c>
      <c r="H2878" s="151">
        <v>39051</v>
      </c>
      <c r="I2878" s="87">
        <v>0</v>
      </c>
      <c r="J2878" s="87" t="s">
        <v>689</v>
      </c>
      <c r="K2878" s="87" t="s">
        <v>3672</v>
      </c>
      <c r="L2878" s="87" t="s">
        <v>3994</v>
      </c>
      <c r="M2878" s="56" t="s">
        <v>3674</v>
      </c>
      <c r="N2878" s="87" t="s">
        <v>28</v>
      </c>
      <c r="O2878" s="56" t="s">
        <v>4490</v>
      </c>
      <c r="P2878" s="87">
        <v>2006</v>
      </c>
      <c r="Q2878" s="87"/>
      <c r="R2878" s="87" t="s">
        <v>3751</v>
      </c>
    </row>
    <row r="2879" spans="1:18">
      <c r="A2879" s="87" t="s">
        <v>4623</v>
      </c>
      <c r="B2879" s="87" t="s">
        <v>4624</v>
      </c>
      <c r="C2879" s="87"/>
      <c r="D2879" s="150">
        <v>17758.75</v>
      </c>
      <c r="E2879" s="150">
        <v>-17758.75</v>
      </c>
      <c r="F2879" s="150">
        <v>0</v>
      </c>
      <c r="G2879" s="150">
        <v>0</v>
      </c>
      <c r="H2879" s="151">
        <v>39051</v>
      </c>
      <c r="I2879" s="87">
        <v>0</v>
      </c>
      <c r="J2879" s="87" t="s">
        <v>1080</v>
      </c>
      <c r="K2879" s="87" t="s">
        <v>3672</v>
      </c>
      <c r="L2879" s="87" t="s">
        <v>3747</v>
      </c>
      <c r="M2879" s="56" t="s">
        <v>3674</v>
      </c>
      <c r="N2879" s="87" t="s">
        <v>151</v>
      </c>
      <c r="O2879" s="56" t="s">
        <v>4625</v>
      </c>
      <c r="P2879" s="87">
        <v>2003</v>
      </c>
      <c r="Q2879" s="87"/>
      <c r="R2879" s="87" t="s">
        <v>3680</v>
      </c>
    </row>
    <row r="2880" spans="1:18">
      <c r="A2880" s="87" t="s">
        <v>4626</v>
      </c>
      <c r="B2880" s="87" t="s">
        <v>4627</v>
      </c>
      <c r="C2880" s="87"/>
      <c r="D2880" s="150">
        <v>2567.5500000000002</v>
      </c>
      <c r="E2880" s="150">
        <v>-2567.5500000000002</v>
      </c>
      <c r="F2880" s="150">
        <v>0</v>
      </c>
      <c r="G2880" s="150">
        <v>0</v>
      </c>
      <c r="H2880" s="151">
        <v>39051</v>
      </c>
      <c r="I2880" s="87">
        <v>0</v>
      </c>
      <c r="J2880" s="87" t="s">
        <v>2918</v>
      </c>
      <c r="K2880" s="87" t="s">
        <v>3672</v>
      </c>
      <c r="L2880" s="87" t="s">
        <v>4267</v>
      </c>
      <c r="M2880" s="56" t="s">
        <v>3674</v>
      </c>
      <c r="N2880" s="87" t="s">
        <v>73</v>
      </c>
      <c r="O2880" s="56" t="s">
        <v>4391</v>
      </c>
      <c r="P2880" s="87">
        <v>2006</v>
      </c>
      <c r="Q2880" s="87"/>
      <c r="R2880" s="87" t="s">
        <v>4364</v>
      </c>
    </row>
    <row r="2881" spans="1:18">
      <c r="A2881" s="87" t="s">
        <v>7646</v>
      </c>
      <c r="B2881" s="87" t="s">
        <v>7647</v>
      </c>
      <c r="C2881" s="87"/>
      <c r="D2881" s="150">
        <v>15620.76</v>
      </c>
      <c r="E2881" s="150">
        <v>-15620.76</v>
      </c>
      <c r="F2881" s="150">
        <v>0</v>
      </c>
      <c r="G2881" s="150">
        <v>0</v>
      </c>
      <c r="H2881" s="151">
        <v>39051</v>
      </c>
      <c r="I2881" s="87">
        <v>0</v>
      </c>
      <c r="J2881" s="87" t="s">
        <v>1373</v>
      </c>
      <c r="K2881" s="87" t="s">
        <v>3672</v>
      </c>
      <c r="L2881" s="87" t="s">
        <v>3892</v>
      </c>
      <c r="M2881" s="56" t="s">
        <v>3722</v>
      </c>
      <c r="N2881" s="87" t="s">
        <v>156</v>
      </c>
      <c r="O2881" s="56"/>
      <c r="P2881" s="87">
        <v>2006</v>
      </c>
      <c r="Q2881" s="87"/>
      <c r="R2881" s="87" t="s">
        <v>3751</v>
      </c>
    </row>
    <row r="2882" spans="1:18">
      <c r="A2882" s="87" t="s">
        <v>7712</v>
      </c>
      <c r="B2882" s="87" t="s">
        <v>7713</v>
      </c>
      <c r="C2882" s="87"/>
      <c r="D2882" s="150">
        <v>107526.99</v>
      </c>
      <c r="E2882" s="150">
        <v>-107526.99</v>
      </c>
      <c r="F2882" s="150">
        <v>0</v>
      </c>
      <c r="G2882" s="150">
        <v>0</v>
      </c>
      <c r="H2882" s="151">
        <v>39051</v>
      </c>
      <c r="I2882" s="87">
        <v>0</v>
      </c>
      <c r="J2882" s="87" t="s">
        <v>1198</v>
      </c>
      <c r="K2882" s="87" t="s">
        <v>3672</v>
      </c>
      <c r="L2882" s="87" t="s">
        <v>3966</v>
      </c>
      <c r="M2882" s="56" t="s">
        <v>3713</v>
      </c>
      <c r="N2882" s="87" t="s">
        <v>163</v>
      </c>
      <c r="O2882" s="56" t="s">
        <v>7656</v>
      </c>
      <c r="P2882" s="87">
        <v>2006</v>
      </c>
      <c r="Q2882" s="87"/>
      <c r="R2882" s="87" t="s">
        <v>3680</v>
      </c>
    </row>
    <row r="2883" spans="1:18">
      <c r="A2883" s="87" t="s">
        <v>3139</v>
      </c>
      <c r="B2883" s="87" t="s">
        <v>7713</v>
      </c>
      <c r="C2883" s="87"/>
      <c r="D2883" s="150">
        <v>107526.99</v>
      </c>
      <c r="E2883" s="150">
        <v>-107526.99</v>
      </c>
      <c r="F2883" s="150">
        <v>0</v>
      </c>
      <c r="G2883" s="150">
        <v>0</v>
      </c>
      <c r="H2883" s="151">
        <v>39051</v>
      </c>
      <c r="I2883" s="87">
        <v>0</v>
      </c>
      <c r="J2883" s="87" t="s">
        <v>1504</v>
      </c>
      <c r="K2883" s="87" t="s">
        <v>3672</v>
      </c>
      <c r="L2883" s="87" t="s">
        <v>3885</v>
      </c>
      <c r="M2883" s="56" t="s">
        <v>3713</v>
      </c>
      <c r="N2883" s="87" t="s">
        <v>136</v>
      </c>
      <c r="O2883" s="56" t="s">
        <v>7656</v>
      </c>
      <c r="P2883" s="87">
        <v>2006</v>
      </c>
      <c r="Q2883" s="87"/>
      <c r="R2883" s="87" t="s">
        <v>3680</v>
      </c>
    </row>
    <row r="2884" spans="1:18">
      <c r="A2884" s="87" t="s">
        <v>10344</v>
      </c>
      <c r="B2884" s="87" t="s">
        <v>10345</v>
      </c>
      <c r="C2884" s="87"/>
      <c r="D2884" s="150">
        <v>17893.849999999999</v>
      </c>
      <c r="E2884" s="150">
        <v>-17893.849999999999</v>
      </c>
      <c r="F2884" s="150">
        <v>0</v>
      </c>
      <c r="G2884" s="150">
        <v>0</v>
      </c>
      <c r="H2884" s="151">
        <v>39051</v>
      </c>
      <c r="I2884" s="87">
        <v>0</v>
      </c>
      <c r="J2884" s="87" t="s">
        <v>3759</v>
      </c>
      <c r="K2884" s="87" t="s">
        <v>3672</v>
      </c>
      <c r="L2884" s="87" t="s">
        <v>3760</v>
      </c>
      <c r="M2884" s="56" t="s">
        <v>3722</v>
      </c>
      <c r="N2884" s="87" t="s">
        <v>159</v>
      </c>
      <c r="O2884" s="56" t="s">
        <v>10346</v>
      </c>
      <c r="P2884" s="87">
        <v>0</v>
      </c>
      <c r="Q2884" s="87"/>
      <c r="R2884" s="87" t="s">
        <v>3676</v>
      </c>
    </row>
    <row r="2885" spans="1:18">
      <c r="A2885" s="87" t="s">
        <v>10348</v>
      </c>
      <c r="B2885" s="87" t="s">
        <v>10349</v>
      </c>
      <c r="C2885" s="87"/>
      <c r="D2885" s="150">
        <v>1874.1</v>
      </c>
      <c r="E2885" s="150">
        <v>-1874.1</v>
      </c>
      <c r="F2885" s="150">
        <v>0</v>
      </c>
      <c r="G2885" s="150">
        <v>0</v>
      </c>
      <c r="H2885" s="151">
        <v>39051</v>
      </c>
      <c r="I2885" s="87">
        <v>0</v>
      </c>
      <c r="J2885" s="87" t="s">
        <v>1424</v>
      </c>
      <c r="K2885" s="87" t="s">
        <v>3672</v>
      </c>
      <c r="L2885" s="87" t="s">
        <v>3757</v>
      </c>
      <c r="M2885" s="56" t="s">
        <v>3722</v>
      </c>
      <c r="N2885" s="87" t="s">
        <v>176</v>
      </c>
      <c r="O2885" s="56" t="s">
        <v>4490</v>
      </c>
      <c r="P2885" s="87">
        <v>2006</v>
      </c>
      <c r="Q2885" s="87"/>
      <c r="R2885" s="87" t="s">
        <v>3751</v>
      </c>
    </row>
    <row r="2886" spans="1:18">
      <c r="A2886" s="87" t="s">
        <v>1066</v>
      </c>
      <c r="B2886" s="87" t="s">
        <v>1067</v>
      </c>
      <c r="C2886" s="87"/>
      <c r="D2886" s="150">
        <v>4345.08</v>
      </c>
      <c r="E2886" s="150">
        <v>-4345.08</v>
      </c>
      <c r="F2886" s="150">
        <v>0</v>
      </c>
      <c r="G2886" s="150">
        <v>0</v>
      </c>
      <c r="H2886" s="151">
        <v>39051</v>
      </c>
      <c r="I2886" s="87">
        <v>0</v>
      </c>
      <c r="J2886" s="87" t="s">
        <v>354</v>
      </c>
      <c r="K2886" s="87" t="s">
        <v>3672</v>
      </c>
      <c r="L2886" s="87" t="s">
        <v>3792</v>
      </c>
      <c r="M2886" s="56" t="s">
        <v>3722</v>
      </c>
      <c r="N2886" s="87" t="s">
        <v>96</v>
      </c>
      <c r="O2886" s="56" t="s">
        <v>10350</v>
      </c>
      <c r="P2886" s="87">
        <v>2006</v>
      </c>
      <c r="Q2886" s="87"/>
      <c r="R2886" s="87" t="s">
        <v>3676</v>
      </c>
    </row>
    <row r="2887" spans="1:18">
      <c r="A2887" s="87" t="s">
        <v>1032</v>
      </c>
      <c r="B2887" s="87" t="s">
        <v>1033</v>
      </c>
      <c r="C2887" s="87"/>
      <c r="D2887" s="150">
        <v>2655.18</v>
      </c>
      <c r="E2887" s="150">
        <v>-2655.18</v>
      </c>
      <c r="F2887" s="150">
        <v>0</v>
      </c>
      <c r="G2887" s="150">
        <v>0</v>
      </c>
      <c r="H2887" s="151">
        <v>39051</v>
      </c>
      <c r="I2887" s="87">
        <v>0</v>
      </c>
      <c r="J2887" s="87" t="s">
        <v>748</v>
      </c>
      <c r="K2887" s="87" t="s">
        <v>3672</v>
      </c>
      <c r="L2887" s="87" t="s">
        <v>8340</v>
      </c>
      <c r="M2887" s="56" t="s">
        <v>3722</v>
      </c>
      <c r="N2887" s="87" t="s">
        <v>119</v>
      </c>
      <c r="O2887" s="56" t="s">
        <v>237</v>
      </c>
      <c r="P2887" s="87">
        <v>2006</v>
      </c>
      <c r="Q2887" s="87"/>
      <c r="R2887" s="87" t="s">
        <v>4621</v>
      </c>
    </row>
    <row r="2888" spans="1:18">
      <c r="A2888" s="87" t="s">
        <v>10895</v>
      </c>
      <c r="B2888" s="87" t="s">
        <v>10896</v>
      </c>
      <c r="C2888" s="87"/>
      <c r="D2888" s="150">
        <v>127806.38</v>
      </c>
      <c r="E2888" s="150">
        <v>-127806.38</v>
      </c>
      <c r="F2888" s="150">
        <v>0</v>
      </c>
      <c r="G2888" s="150">
        <v>0</v>
      </c>
      <c r="H2888" s="151">
        <v>39051</v>
      </c>
      <c r="I2888" s="87">
        <v>0</v>
      </c>
      <c r="J2888" s="87" t="s">
        <v>1253</v>
      </c>
      <c r="K2888" s="87" t="s">
        <v>3672</v>
      </c>
      <c r="L2888" s="87" t="s">
        <v>3750</v>
      </c>
      <c r="M2888" s="56" t="s">
        <v>3711</v>
      </c>
      <c r="N2888" s="87" t="s">
        <v>177</v>
      </c>
      <c r="O2888" s="56" t="s">
        <v>7656</v>
      </c>
      <c r="P2888" s="87">
        <v>2006</v>
      </c>
      <c r="Q2888" s="87"/>
      <c r="R2888" s="87" t="s">
        <v>3680</v>
      </c>
    </row>
    <row r="2889" spans="1:18">
      <c r="A2889" s="87" t="s">
        <v>3110</v>
      </c>
      <c r="B2889" s="87" t="s">
        <v>10897</v>
      </c>
      <c r="C2889" s="87"/>
      <c r="D2889" s="150">
        <v>107526.95</v>
      </c>
      <c r="E2889" s="150">
        <v>-107526.95</v>
      </c>
      <c r="F2889" s="150">
        <v>0</v>
      </c>
      <c r="G2889" s="150">
        <v>0</v>
      </c>
      <c r="H2889" s="151">
        <v>39051</v>
      </c>
      <c r="I2889" s="87">
        <v>0</v>
      </c>
      <c r="J2889" s="87" t="s">
        <v>315</v>
      </c>
      <c r="K2889" s="87" t="s">
        <v>3672</v>
      </c>
      <c r="L2889" s="87" t="s">
        <v>7984</v>
      </c>
      <c r="M2889" s="56" t="s">
        <v>3711</v>
      </c>
      <c r="N2889" s="87" t="s">
        <v>29</v>
      </c>
      <c r="O2889" s="56" t="s">
        <v>7656</v>
      </c>
      <c r="P2889" s="87">
        <v>2006</v>
      </c>
      <c r="Q2889" s="87"/>
      <c r="R2889" s="87" t="s">
        <v>3680</v>
      </c>
    </row>
    <row r="2890" spans="1:18">
      <c r="A2890" s="87" t="s">
        <v>10898</v>
      </c>
      <c r="B2890" s="87" t="s">
        <v>10899</v>
      </c>
      <c r="C2890" s="87"/>
      <c r="D2890" s="150">
        <v>12782.45</v>
      </c>
      <c r="E2890" s="150">
        <v>-12782.45</v>
      </c>
      <c r="F2890" s="150">
        <v>0</v>
      </c>
      <c r="G2890" s="150">
        <v>0</v>
      </c>
      <c r="H2890" s="151">
        <v>39051</v>
      </c>
      <c r="I2890" s="87">
        <v>0</v>
      </c>
      <c r="J2890" s="87" t="s">
        <v>354</v>
      </c>
      <c r="K2890" s="87" t="s">
        <v>3672</v>
      </c>
      <c r="L2890" s="87" t="s">
        <v>3792</v>
      </c>
      <c r="M2890" s="56" t="s">
        <v>3711</v>
      </c>
      <c r="N2890" s="87" t="s">
        <v>96</v>
      </c>
      <c r="O2890" s="56" t="s">
        <v>10900</v>
      </c>
      <c r="P2890" s="87">
        <v>2006</v>
      </c>
      <c r="Q2890" s="87"/>
      <c r="R2890" s="87" t="s">
        <v>3780</v>
      </c>
    </row>
    <row r="2891" spans="1:18">
      <c r="A2891" s="87" t="s">
        <v>4606</v>
      </c>
      <c r="B2891" s="87" t="s">
        <v>4607</v>
      </c>
      <c r="C2891" s="87"/>
      <c r="D2891" s="150">
        <v>24885.48</v>
      </c>
      <c r="E2891" s="150">
        <v>-24885.48</v>
      </c>
      <c r="F2891" s="150">
        <v>0</v>
      </c>
      <c r="G2891" s="150">
        <v>0</v>
      </c>
      <c r="H2891" s="151">
        <v>39021</v>
      </c>
      <c r="I2891" s="87">
        <v>0</v>
      </c>
      <c r="J2891" s="87" t="s">
        <v>619</v>
      </c>
      <c r="K2891" s="87" t="s">
        <v>3672</v>
      </c>
      <c r="L2891" s="87" t="s">
        <v>3850</v>
      </c>
      <c r="M2891" s="56" t="s">
        <v>3674</v>
      </c>
      <c r="N2891" s="87" t="s">
        <v>127</v>
      </c>
      <c r="O2891" s="56" t="s">
        <v>4608</v>
      </c>
      <c r="P2891" s="87">
        <v>2006</v>
      </c>
      <c r="Q2891" s="87"/>
      <c r="R2891" s="87" t="s">
        <v>3680</v>
      </c>
    </row>
    <row r="2892" spans="1:18">
      <c r="A2892" s="87" t="s">
        <v>4609</v>
      </c>
      <c r="B2892" s="87" t="s">
        <v>4610</v>
      </c>
      <c r="C2892" s="87"/>
      <c r="D2892" s="150">
        <v>3826.53</v>
      </c>
      <c r="E2892" s="150">
        <v>-3826.53</v>
      </c>
      <c r="F2892" s="150">
        <v>0</v>
      </c>
      <c r="G2892" s="150">
        <v>0</v>
      </c>
      <c r="H2892" s="151">
        <v>39021</v>
      </c>
      <c r="I2892" s="87">
        <v>0</v>
      </c>
      <c r="J2892" s="87" t="s">
        <v>1198</v>
      </c>
      <c r="K2892" s="87" t="s">
        <v>3672</v>
      </c>
      <c r="L2892" s="87" t="s">
        <v>3966</v>
      </c>
      <c r="M2892" s="56" t="s">
        <v>3674</v>
      </c>
      <c r="N2892" s="87" t="s">
        <v>163</v>
      </c>
      <c r="O2892" s="56" t="s">
        <v>4611</v>
      </c>
      <c r="P2892" s="87">
        <v>1993</v>
      </c>
      <c r="Q2892" s="87"/>
      <c r="R2892" s="87" t="s">
        <v>4359</v>
      </c>
    </row>
    <row r="2893" spans="1:18">
      <c r="A2893" s="87" t="s">
        <v>4612</v>
      </c>
      <c r="B2893" s="87" t="s">
        <v>4610</v>
      </c>
      <c r="C2893" s="87"/>
      <c r="D2893" s="150">
        <v>3826.53</v>
      </c>
      <c r="E2893" s="150">
        <v>-3826.53</v>
      </c>
      <c r="F2893" s="150">
        <v>0</v>
      </c>
      <c r="G2893" s="150">
        <v>0</v>
      </c>
      <c r="H2893" s="151">
        <v>39021</v>
      </c>
      <c r="I2893" s="87">
        <v>0</v>
      </c>
      <c r="J2893" s="87" t="s">
        <v>772</v>
      </c>
      <c r="K2893" s="87" t="s">
        <v>3672</v>
      </c>
      <c r="L2893" s="87" t="s">
        <v>3820</v>
      </c>
      <c r="M2893" s="56" t="s">
        <v>3674</v>
      </c>
      <c r="N2893" s="87" t="s">
        <v>130</v>
      </c>
      <c r="O2893" s="56" t="s">
        <v>4611</v>
      </c>
      <c r="P2893" s="87">
        <v>1993</v>
      </c>
      <c r="Q2893" s="87"/>
      <c r="R2893" s="87" t="s">
        <v>4359</v>
      </c>
    </row>
    <row r="2894" spans="1:18">
      <c r="A2894" s="87" t="s">
        <v>4615</v>
      </c>
      <c r="B2894" s="87" t="s">
        <v>4616</v>
      </c>
      <c r="C2894" s="87"/>
      <c r="D2894" s="150">
        <v>9470.7199999999993</v>
      </c>
      <c r="E2894" s="150">
        <v>-9470.7199999999993</v>
      </c>
      <c r="F2894" s="150">
        <v>0</v>
      </c>
      <c r="G2894" s="150">
        <v>0</v>
      </c>
      <c r="H2894" s="151">
        <v>39021</v>
      </c>
      <c r="I2894" s="87">
        <v>0</v>
      </c>
      <c r="J2894" s="87" t="s">
        <v>2998</v>
      </c>
      <c r="K2894" s="87" t="s">
        <v>3672</v>
      </c>
      <c r="L2894" s="87" t="s">
        <v>4059</v>
      </c>
      <c r="M2894" s="56" t="s">
        <v>3674</v>
      </c>
      <c r="N2894" s="87" t="s">
        <v>86</v>
      </c>
      <c r="O2894" s="56" t="s">
        <v>4617</v>
      </c>
      <c r="P2894" s="87">
        <v>2006</v>
      </c>
      <c r="Q2894" s="87"/>
      <c r="R2894" s="87" t="s">
        <v>3780</v>
      </c>
    </row>
    <row r="2895" spans="1:18">
      <c r="A2895" s="87" t="s">
        <v>4618</v>
      </c>
      <c r="B2895" s="87" t="s">
        <v>4619</v>
      </c>
      <c r="C2895" s="87"/>
      <c r="D2895" s="150">
        <v>9892.5499999999993</v>
      </c>
      <c r="E2895" s="150">
        <v>-9892.5499999999993</v>
      </c>
      <c r="F2895" s="150">
        <v>0</v>
      </c>
      <c r="G2895" s="150">
        <v>0</v>
      </c>
      <c r="H2895" s="151">
        <v>39021</v>
      </c>
      <c r="I2895" s="87">
        <v>0</v>
      </c>
      <c r="J2895" s="87" t="s">
        <v>2998</v>
      </c>
      <c r="K2895" s="87" t="s">
        <v>3672</v>
      </c>
      <c r="L2895" s="87" t="s">
        <v>4059</v>
      </c>
      <c r="M2895" s="56" t="s">
        <v>3674</v>
      </c>
      <c r="N2895" s="87" t="s">
        <v>86</v>
      </c>
      <c r="O2895" s="56" t="s">
        <v>4617</v>
      </c>
      <c r="P2895" s="87">
        <v>2006</v>
      </c>
      <c r="Q2895" s="87"/>
      <c r="R2895" s="87" t="s">
        <v>3780</v>
      </c>
    </row>
    <row r="2896" spans="1:18">
      <c r="A2896" s="87" t="s">
        <v>7648</v>
      </c>
      <c r="B2896" s="87" t="s">
        <v>7649</v>
      </c>
      <c r="C2896" s="87"/>
      <c r="D2896" s="150">
        <v>29381.07</v>
      </c>
      <c r="E2896" s="150">
        <v>-29381.07</v>
      </c>
      <c r="F2896" s="150">
        <v>0</v>
      </c>
      <c r="G2896" s="150">
        <v>0</v>
      </c>
      <c r="H2896" s="151">
        <v>39021</v>
      </c>
      <c r="I2896" s="87">
        <v>0</v>
      </c>
      <c r="J2896" s="87" t="s">
        <v>1610</v>
      </c>
      <c r="K2896" s="87" t="s">
        <v>3672</v>
      </c>
      <c r="L2896" s="87" t="s">
        <v>3920</v>
      </c>
      <c r="M2896" s="56" t="s">
        <v>3722</v>
      </c>
      <c r="N2896" s="87" t="s">
        <v>166</v>
      </c>
      <c r="O2896" s="56" t="s">
        <v>7650</v>
      </c>
      <c r="P2896" s="87">
        <v>2006</v>
      </c>
      <c r="Q2896" s="87"/>
      <c r="R2896" s="87" t="s">
        <v>3751</v>
      </c>
    </row>
    <row r="2897" spans="1:18">
      <c r="A2897" s="87" t="s">
        <v>1783</v>
      </c>
      <c r="B2897" s="87" t="s">
        <v>7711</v>
      </c>
      <c r="C2897" s="87"/>
      <c r="D2897" s="150">
        <v>74178.880000000005</v>
      </c>
      <c r="E2897" s="150">
        <v>-74178.880000000005</v>
      </c>
      <c r="F2897" s="150">
        <v>0</v>
      </c>
      <c r="G2897" s="150">
        <v>0</v>
      </c>
      <c r="H2897" s="151">
        <v>39021</v>
      </c>
      <c r="I2897" s="87">
        <v>0</v>
      </c>
      <c r="J2897" s="87" t="s">
        <v>1504</v>
      </c>
      <c r="K2897" s="87" t="s">
        <v>3672</v>
      </c>
      <c r="L2897" s="87" t="s">
        <v>3885</v>
      </c>
      <c r="M2897" s="56" t="s">
        <v>3713</v>
      </c>
      <c r="N2897" s="87" t="s">
        <v>136</v>
      </c>
      <c r="O2897" s="56" t="s">
        <v>7656</v>
      </c>
      <c r="P2897" s="87">
        <v>2006</v>
      </c>
      <c r="Q2897" s="87"/>
      <c r="R2897" s="87" t="s">
        <v>3680</v>
      </c>
    </row>
    <row r="2898" spans="1:18">
      <c r="A2898" s="87" t="s">
        <v>10347</v>
      </c>
      <c r="B2898" s="87" t="s">
        <v>741</v>
      </c>
      <c r="C2898" s="87"/>
      <c r="D2898" s="150">
        <v>1757.78</v>
      </c>
      <c r="E2898" s="150">
        <v>-1757.78</v>
      </c>
      <c r="F2898" s="150">
        <v>0</v>
      </c>
      <c r="G2898" s="150">
        <v>0</v>
      </c>
      <c r="H2898" s="151">
        <v>39020</v>
      </c>
      <c r="I2898" s="87">
        <v>0</v>
      </c>
      <c r="J2898" s="87" t="s">
        <v>580</v>
      </c>
      <c r="K2898" s="87" t="s">
        <v>3672</v>
      </c>
      <c r="L2898" s="87" t="s">
        <v>4162</v>
      </c>
      <c r="M2898" s="56" t="s">
        <v>3722</v>
      </c>
      <c r="N2898" s="87" t="s">
        <v>36</v>
      </c>
      <c r="O2898" s="56" t="s">
        <v>4420</v>
      </c>
      <c r="P2898" s="87">
        <v>2006</v>
      </c>
      <c r="Q2898" s="87"/>
      <c r="R2898" s="87" t="s">
        <v>3680</v>
      </c>
    </row>
    <row r="2899" spans="1:18">
      <c r="A2899" s="87" t="s">
        <v>897</v>
      </c>
      <c r="B2899" s="87" t="s">
        <v>488</v>
      </c>
      <c r="C2899" s="87"/>
      <c r="D2899" s="150">
        <v>51624.41</v>
      </c>
      <c r="E2899" s="150">
        <v>-51624.41</v>
      </c>
      <c r="F2899" s="150">
        <v>0</v>
      </c>
      <c r="G2899" s="150">
        <v>0</v>
      </c>
      <c r="H2899" s="151">
        <v>39020</v>
      </c>
      <c r="I2899" s="87">
        <v>0</v>
      </c>
      <c r="J2899" s="87" t="s">
        <v>1257</v>
      </c>
      <c r="K2899" s="87" t="s">
        <v>3672</v>
      </c>
      <c r="L2899" s="87" t="s">
        <v>7988</v>
      </c>
      <c r="M2899" s="56" t="s">
        <v>3711</v>
      </c>
      <c r="N2899" s="87" t="s">
        <v>171</v>
      </c>
      <c r="O2899" s="56" t="s">
        <v>7656</v>
      </c>
      <c r="P2899" s="87">
        <v>2006</v>
      </c>
      <c r="Q2899" s="87"/>
      <c r="R2899" s="87" t="s">
        <v>3680</v>
      </c>
    </row>
    <row r="2900" spans="1:18">
      <c r="A2900" s="87" t="s">
        <v>432</v>
      </c>
      <c r="B2900" s="87" t="s">
        <v>433</v>
      </c>
      <c r="C2900" s="87"/>
      <c r="D2900" s="150">
        <v>2897</v>
      </c>
      <c r="E2900" s="150">
        <v>-2897</v>
      </c>
      <c r="F2900" s="150">
        <v>0</v>
      </c>
      <c r="G2900" s="150">
        <v>0</v>
      </c>
      <c r="H2900" s="151">
        <v>39020</v>
      </c>
      <c r="I2900" s="87">
        <v>0</v>
      </c>
      <c r="J2900" s="87" t="s">
        <v>435</v>
      </c>
      <c r="K2900" s="87" t="s">
        <v>3672</v>
      </c>
      <c r="L2900" s="87" t="s">
        <v>3754</v>
      </c>
      <c r="M2900" s="56" t="s">
        <v>3711</v>
      </c>
      <c r="N2900" s="87" t="s">
        <v>100</v>
      </c>
      <c r="O2900" s="56" t="s">
        <v>7708</v>
      </c>
      <c r="P2900" s="87">
        <v>2006</v>
      </c>
      <c r="Q2900" s="87"/>
      <c r="R2900" s="87" t="s">
        <v>3680</v>
      </c>
    </row>
    <row r="2901" spans="1:18">
      <c r="A2901" s="87" t="s">
        <v>10893</v>
      </c>
      <c r="B2901" s="87" t="s">
        <v>10894</v>
      </c>
      <c r="C2901" s="87"/>
      <c r="D2901" s="150">
        <v>21938.33</v>
      </c>
      <c r="E2901" s="150">
        <v>-21938.33</v>
      </c>
      <c r="F2901" s="150">
        <v>0</v>
      </c>
      <c r="G2901" s="150">
        <v>0</v>
      </c>
      <c r="H2901" s="151">
        <v>39020</v>
      </c>
      <c r="I2901" s="87">
        <v>0</v>
      </c>
      <c r="J2901" s="87" t="s">
        <v>1257</v>
      </c>
      <c r="K2901" s="87" t="s">
        <v>3672</v>
      </c>
      <c r="L2901" s="87" t="s">
        <v>7988</v>
      </c>
      <c r="M2901" s="56" t="s">
        <v>3711</v>
      </c>
      <c r="N2901" s="87" t="s">
        <v>171</v>
      </c>
      <c r="O2901" s="56" t="s">
        <v>4338</v>
      </c>
      <c r="P2901" s="87">
        <v>2006</v>
      </c>
      <c r="Q2901" s="87"/>
      <c r="R2901" s="87" t="s">
        <v>3680</v>
      </c>
    </row>
    <row r="2902" spans="1:18">
      <c r="A2902" s="87" t="s">
        <v>4597</v>
      </c>
      <c r="B2902" s="87" t="s">
        <v>4598</v>
      </c>
      <c r="C2902" s="87"/>
      <c r="D2902" s="150">
        <v>1158.47</v>
      </c>
      <c r="E2902" s="150">
        <v>-1158.47</v>
      </c>
      <c r="F2902" s="150">
        <v>0</v>
      </c>
      <c r="G2902" s="150">
        <v>0</v>
      </c>
      <c r="H2902" s="151">
        <v>38990</v>
      </c>
      <c r="I2902" s="87">
        <v>0</v>
      </c>
      <c r="J2902" s="87" t="s">
        <v>944</v>
      </c>
      <c r="K2902" s="87" t="s">
        <v>3672</v>
      </c>
      <c r="L2902" s="87" t="s">
        <v>3962</v>
      </c>
      <c r="M2902" s="56" t="s">
        <v>3674</v>
      </c>
      <c r="N2902" s="87" t="s">
        <v>27</v>
      </c>
      <c r="O2902" s="56" t="s">
        <v>4599</v>
      </c>
      <c r="P2902" s="87">
        <v>2003</v>
      </c>
      <c r="Q2902" s="87"/>
      <c r="R2902" s="87" t="s">
        <v>3680</v>
      </c>
    </row>
    <row r="2903" spans="1:18">
      <c r="A2903" s="87" t="s">
        <v>4600</v>
      </c>
      <c r="B2903" s="87" t="s">
        <v>4601</v>
      </c>
      <c r="C2903" s="87"/>
      <c r="D2903" s="150">
        <v>32949.94</v>
      </c>
      <c r="E2903" s="150">
        <v>-32949.94</v>
      </c>
      <c r="F2903" s="150">
        <v>0</v>
      </c>
      <c r="G2903" s="150">
        <v>0</v>
      </c>
      <c r="H2903" s="151">
        <v>38990</v>
      </c>
      <c r="I2903" s="87">
        <v>0</v>
      </c>
      <c r="J2903" s="87" t="s">
        <v>1128</v>
      </c>
      <c r="K2903" s="87" t="s">
        <v>3672</v>
      </c>
      <c r="L2903" s="87" t="s">
        <v>4478</v>
      </c>
      <c r="M2903" s="56" t="s">
        <v>3674</v>
      </c>
      <c r="N2903" s="87" t="s">
        <v>75</v>
      </c>
      <c r="O2903" s="56" t="s">
        <v>4399</v>
      </c>
      <c r="P2903" s="87">
        <v>2006</v>
      </c>
      <c r="Q2903" s="87"/>
      <c r="R2903" s="87" t="s">
        <v>3680</v>
      </c>
    </row>
    <row r="2904" spans="1:18">
      <c r="A2904" s="87" t="s">
        <v>4602</v>
      </c>
      <c r="B2904" s="87" t="s">
        <v>4601</v>
      </c>
      <c r="C2904" s="87"/>
      <c r="D2904" s="150">
        <v>32949.94</v>
      </c>
      <c r="E2904" s="150">
        <v>-32949.94</v>
      </c>
      <c r="F2904" s="150">
        <v>0</v>
      </c>
      <c r="G2904" s="150">
        <v>0</v>
      </c>
      <c r="H2904" s="151">
        <v>38990</v>
      </c>
      <c r="I2904" s="87">
        <v>0</v>
      </c>
      <c r="J2904" s="87" t="s">
        <v>1128</v>
      </c>
      <c r="K2904" s="87" t="s">
        <v>3672</v>
      </c>
      <c r="L2904" s="87" t="s">
        <v>4478</v>
      </c>
      <c r="M2904" s="56" t="s">
        <v>3674</v>
      </c>
      <c r="N2904" s="87" t="s">
        <v>75</v>
      </c>
      <c r="O2904" s="56" t="s">
        <v>4399</v>
      </c>
      <c r="P2904" s="87">
        <v>2006</v>
      </c>
      <c r="Q2904" s="87"/>
      <c r="R2904" s="87" t="s">
        <v>3680</v>
      </c>
    </row>
    <row r="2905" spans="1:18">
      <c r="A2905" s="87" t="s">
        <v>1515</v>
      </c>
      <c r="B2905" s="87" t="s">
        <v>729</v>
      </c>
      <c r="C2905" s="87"/>
      <c r="D2905" s="150">
        <v>1893.28</v>
      </c>
      <c r="E2905" s="150">
        <v>-1893.28</v>
      </c>
      <c r="F2905" s="150">
        <v>0</v>
      </c>
      <c r="G2905" s="150">
        <v>0</v>
      </c>
      <c r="H2905" s="151">
        <v>38990</v>
      </c>
      <c r="I2905" s="87">
        <v>0</v>
      </c>
      <c r="J2905" s="87" t="s">
        <v>689</v>
      </c>
      <c r="K2905" s="87" t="s">
        <v>3672</v>
      </c>
      <c r="L2905" s="87" t="s">
        <v>3994</v>
      </c>
      <c r="M2905" s="56" t="s">
        <v>3674</v>
      </c>
      <c r="N2905" s="87" t="s">
        <v>28</v>
      </c>
      <c r="O2905" s="56" t="s">
        <v>4490</v>
      </c>
      <c r="P2905" s="87">
        <v>2006</v>
      </c>
      <c r="Q2905" s="87"/>
      <c r="R2905" s="87" t="s">
        <v>3751</v>
      </c>
    </row>
    <row r="2906" spans="1:18">
      <c r="A2906" s="87" t="s">
        <v>3355</v>
      </c>
      <c r="B2906" s="87" t="s">
        <v>729</v>
      </c>
      <c r="C2906" s="87"/>
      <c r="D2906" s="150">
        <v>1893.28</v>
      </c>
      <c r="E2906" s="150">
        <v>-1893.28</v>
      </c>
      <c r="F2906" s="150">
        <v>0</v>
      </c>
      <c r="G2906" s="150">
        <v>0</v>
      </c>
      <c r="H2906" s="151">
        <v>38990</v>
      </c>
      <c r="I2906" s="87">
        <v>0</v>
      </c>
      <c r="J2906" s="87" t="s">
        <v>689</v>
      </c>
      <c r="K2906" s="87" t="s">
        <v>3672</v>
      </c>
      <c r="L2906" s="87" t="s">
        <v>3994</v>
      </c>
      <c r="M2906" s="56" t="s">
        <v>3674</v>
      </c>
      <c r="N2906" s="87" t="s">
        <v>28</v>
      </c>
      <c r="O2906" s="56" t="s">
        <v>4490</v>
      </c>
      <c r="P2906" s="87">
        <v>2006</v>
      </c>
      <c r="Q2906" s="87"/>
      <c r="R2906" s="87" t="s">
        <v>3751</v>
      </c>
    </row>
    <row r="2907" spans="1:18">
      <c r="A2907" s="87" t="s">
        <v>728</v>
      </c>
      <c r="B2907" s="87" t="s">
        <v>729</v>
      </c>
      <c r="C2907" s="87"/>
      <c r="D2907" s="150">
        <v>1893.28</v>
      </c>
      <c r="E2907" s="150">
        <v>-1893.28</v>
      </c>
      <c r="F2907" s="150">
        <v>0</v>
      </c>
      <c r="G2907" s="150">
        <v>0</v>
      </c>
      <c r="H2907" s="151">
        <v>38990</v>
      </c>
      <c r="I2907" s="87">
        <v>0</v>
      </c>
      <c r="J2907" s="87" t="s">
        <v>689</v>
      </c>
      <c r="K2907" s="87" t="s">
        <v>3672</v>
      </c>
      <c r="L2907" s="87" t="s">
        <v>3994</v>
      </c>
      <c r="M2907" s="56" t="s">
        <v>3674</v>
      </c>
      <c r="N2907" s="87" t="s">
        <v>28</v>
      </c>
      <c r="O2907" s="56" t="s">
        <v>4490</v>
      </c>
      <c r="P2907" s="87">
        <v>2006</v>
      </c>
      <c r="Q2907" s="87"/>
      <c r="R2907" s="87" t="s">
        <v>3751</v>
      </c>
    </row>
    <row r="2908" spans="1:18">
      <c r="A2908" s="87" t="s">
        <v>4603</v>
      </c>
      <c r="B2908" s="87" t="s">
        <v>4604</v>
      </c>
      <c r="C2908" s="87"/>
      <c r="D2908" s="150">
        <v>66315.34</v>
      </c>
      <c r="E2908" s="150">
        <v>-66315.34</v>
      </c>
      <c r="F2908" s="150">
        <v>0</v>
      </c>
      <c r="G2908" s="150">
        <v>0</v>
      </c>
      <c r="H2908" s="151">
        <v>38990</v>
      </c>
      <c r="I2908" s="87">
        <v>0</v>
      </c>
      <c r="J2908" s="87" t="s">
        <v>1435</v>
      </c>
      <c r="K2908" s="87" t="s">
        <v>3672</v>
      </c>
      <c r="L2908" s="87" t="s">
        <v>4111</v>
      </c>
      <c r="M2908" s="56" t="s">
        <v>3674</v>
      </c>
      <c r="N2908" s="87" t="s">
        <v>85</v>
      </c>
      <c r="O2908" s="56" t="s">
        <v>4605</v>
      </c>
      <c r="P2908" s="87">
        <v>2005</v>
      </c>
      <c r="Q2908" s="87"/>
      <c r="R2908" s="87" t="s">
        <v>4559</v>
      </c>
    </row>
    <row r="2909" spans="1:18">
      <c r="A2909" s="87" t="s">
        <v>3467</v>
      </c>
      <c r="B2909" s="87" t="s">
        <v>4604</v>
      </c>
      <c r="C2909" s="87"/>
      <c r="D2909" s="150">
        <v>66315.34</v>
      </c>
      <c r="E2909" s="150">
        <v>-66315.34</v>
      </c>
      <c r="F2909" s="150">
        <v>0</v>
      </c>
      <c r="G2909" s="150">
        <v>0</v>
      </c>
      <c r="H2909" s="151">
        <v>38990</v>
      </c>
      <c r="I2909" s="87">
        <v>0</v>
      </c>
      <c r="J2909" s="87" t="s">
        <v>1435</v>
      </c>
      <c r="K2909" s="87" t="s">
        <v>3672</v>
      </c>
      <c r="L2909" s="87" t="s">
        <v>4111</v>
      </c>
      <c r="M2909" s="56" t="s">
        <v>3674</v>
      </c>
      <c r="N2909" s="87" t="s">
        <v>85</v>
      </c>
      <c r="O2909" s="56" t="s">
        <v>4605</v>
      </c>
      <c r="P2909" s="87">
        <v>2005</v>
      </c>
      <c r="Q2909" s="87"/>
      <c r="R2909" s="87" t="s">
        <v>4559</v>
      </c>
    </row>
    <row r="2910" spans="1:18">
      <c r="A2910" s="87" t="s">
        <v>4613</v>
      </c>
      <c r="B2910" s="87" t="s">
        <v>4614</v>
      </c>
      <c r="C2910" s="87"/>
      <c r="D2910" s="150">
        <v>7719.05</v>
      </c>
      <c r="E2910" s="150">
        <v>-7719.05</v>
      </c>
      <c r="F2910" s="150">
        <v>0</v>
      </c>
      <c r="G2910" s="150">
        <v>0</v>
      </c>
      <c r="H2910" s="151">
        <v>38990</v>
      </c>
      <c r="I2910" s="87">
        <v>0</v>
      </c>
      <c r="J2910" s="87" t="s">
        <v>307</v>
      </c>
      <c r="K2910" s="87" t="s">
        <v>3672</v>
      </c>
      <c r="L2910" s="87" t="s">
        <v>4489</v>
      </c>
      <c r="M2910" s="56" t="s">
        <v>3674</v>
      </c>
      <c r="N2910" s="87" t="s">
        <v>66</v>
      </c>
      <c r="O2910" s="56" t="s">
        <v>4344</v>
      </c>
      <c r="P2910" s="87">
        <v>2006</v>
      </c>
      <c r="Q2910" s="87"/>
      <c r="R2910" s="87" t="s">
        <v>3751</v>
      </c>
    </row>
    <row r="2911" spans="1:18">
      <c r="A2911" s="87" t="s">
        <v>7709</v>
      </c>
      <c r="B2911" s="87" t="s">
        <v>7710</v>
      </c>
      <c r="C2911" s="87"/>
      <c r="D2911" s="150">
        <v>16561.080000000002</v>
      </c>
      <c r="E2911" s="150">
        <v>-16561.080000000002</v>
      </c>
      <c r="F2911" s="150">
        <v>0</v>
      </c>
      <c r="G2911" s="150">
        <v>0</v>
      </c>
      <c r="H2911" s="151">
        <v>38990</v>
      </c>
      <c r="I2911" s="87">
        <v>0</v>
      </c>
      <c r="J2911" s="87" t="s">
        <v>1504</v>
      </c>
      <c r="K2911" s="87" t="s">
        <v>3672</v>
      </c>
      <c r="L2911" s="87" t="s">
        <v>3885</v>
      </c>
      <c r="M2911" s="56" t="s">
        <v>3713</v>
      </c>
      <c r="N2911" s="87" t="s">
        <v>136</v>
      </c>
      <c r="O2911" s="56"/>
      <c r="P2911" s="87">
        <v>2006</v>
      </c>
      <c r="Q2911" s="87"/>
      <c r="R2911" s="87" t="s">
        <v>3680</v>
      </c>
    </row>
    <row r="2912" spans="1:18">
      <c r="A2912" s="87" t="s">
        <v>1260</v>
      </c>
      <c r="B2912" s="87" t="s">
        <v>10312</v>
      </c>
      <c r="C2912" s="87"/>
      <c r="D2912" s="150">
        <v>25559.32</v>
      </c>
      <c r="E2912" s="150">
        <v>-25559.32</v>
      </c>
      <c r="F2912" s="150">
        <v>0</v>
      </c>
      <c r="G2912" s="150">
        <v>0</v>
      </c>
      <c r="H2912" s="151">
        <v>38990</v>
      </c>
      <c r="I2912" s="87">
        <v>0</v>
      </c>
      <c r="J2912" s="87" t="s">
        <v>315</v>
      </c>
      <c r="K2912" s="87" t="s">
        <v>3672</v>
      </c>
      <c r="L2912" s="87" t="s">
        <v>7984</v>
      </c>
      <c r="M2912" s="56" t="s">
        <v>3722</v>
      </c>
      <c r="N2912" s="87" t="s">
        <v>29</v>
      </c>
      <c r="O2912" s="56" t="s">
        <v>4526</v>
      </c>
      <c r="P2912" s="87">
        <v>2006</v>
      </c>
      <c r="Q2912" s="87"/>
      <c r="R2912" s="87" t="s">
        <v>3680</v>
      </c>
    </row>
    <row r="2913" spans="1:18">
      <c r="A2913" s="87" t="s">
        <v>10313</v>
      </c>
      <c r="B2913" s="87" t="s">
        <v>10314</v>
      </c>
      <c r="C2913" s="87"/>
      <c r="D2913" s="150">
        <v>13609.51</v>
      </c>
      <c r="E2913" s="150">
        <v>-13609.51</v>
      </c>
      <c r="F2913" s="150">
        <v>0</v>
      </c>
      <c r="G2913" s="150">
        <v>0</v>
      </c>
      <c r="H2913" s="151">
        <v>38990</v>
      </c>
      <c r="I2913" s="87">
        <v>0</v>
      </c>
      <c r="J2913" s="87" t="s">
        <v>315</v>
      </c>
      <c r="K2913" s="87" t="s">
        <v>3672</v>
      </c>
      <c r="L2913" s="87" t="s">
        <v>7984</v>
      </c>
      <c r="M2913" s="56" t="s">
        <v>3722</v>
      </c>
      <c r="N2913" s="87" t="s">
        <v>29</v>
      </c>
      <c r="O2913" s="56" t="s">
        <v>4526</v>
      </c>
      <c r="P2913" s="87">
        <v>2006</v>
      </c>
      <c r="Q2913" s="87"/>
      <c r="R2913" s="87" t="s">
        <v>3680</v>
      </c>
    </row>
    <row r="2914" spans="1:18">
      <c r="A2914" s="87" t="s">
        <v>10315</v>
      </c>
      <c r="B2914" s="87" t="s">
        <v>10316</v>
      </c>
      <c r="C2914" s="87"/>
      <c r="D2914" s="150">
        <v>13609.51</v>
      </c>
      <c r="E2914" s="150">
        <v>-13609.51</v>
      </c>
      <c r="F2914" s="150">
        <v>0</v>
      </c>
      <c r="G2914" s="150">
        <v>0</v>
      </c>
      <c r="H2914" s="151">
        <v>38990</v>
      </c>
      <c r="I2914" s="87">
        <v>0</v>
      </c>
      <c r="J2914" s="87" t="s">
        <v>315</v>
      </c>
      <c r="K2914" s="87" t="s">
        <v>3672</v>
      </c>
      <c r="L2914" s="87" t="s">
        <v>7984</v>
      </c>
      <c r="M2914" s="56" t="s">
        <v>3722</v>
      </c>
      <c r="N2914" s="87" t="s">
        <v>29</v>
      </c>
      <c r="O2914" s="56" t="s">
        <v>4526</v>
      </c>
      <c r="P2914" s="87">
        <v>2006</v>
      </c>
      <c r="Q2914" s="87"/>
      <c r="R2914" s="87" t="s">
        <v>3680</v>
      </c>
    </row>
    <row r="2915" spans="1:18">
      <c r="A2915" s="87" t="s">
        <v>10330</v>
      </c>
      <c r="B2915" s="87" t="s">
        <v>10331</v>
      </c>
      <c r="C2915" s="87"/>
      <c r="D2915" s="150">
        <v>33089.99</v>
      </c>
      <c r="E2915" s="150">
        <v>-33089.99</v>
      </c>
      <c r="F2915" s="150">
        <v>0</v>
      </c>
      <c r="G2915" s="150">
        <v>0</v>
      </c>
      <c r="H2915" s="151">
        <v>38990</v>
      </c>
      <c r="I2915" s="87">
        <v>0</v>
      </c>
      <c r="J2915" s="87" t="s">
        <v>315</v>
      </c>
      <c r="K2915" s="87" t="s">
        <v>3672</v>
      </c>
      <c r="L2915" s="87" t="s">
        <v>7984</v>
      </c>
      <c r="M2915" s="56" t="s">
        <v>3722</v>
      </c>
      <c r="N2915" s="87" t="s">
        <v>29</v>
      </c>
      <c r="O2915" s="56" t="s">
        <v>10332</v>
      </c>
      <c r="P2915" s="87">
        <v>2006</v>
      </c>
      <c r="Q2915" s="87"/>
      <c r="R2915" s="87" t="s">
        <v>3680</v>
      </c>
    </row>
    <row r="2916" spans="1:18">
      <c r="A2916" s="87" t="s">
        <v>10339</v>
      </c>
      <c r="B2916" s="87" t="s">
        <v>10340</v>
      </c>
      <c r="C2916" s="87"/>
      <c r="D2916" s="150">
        <v>3160.06</v>
      </c>
      <c r="E2916" s="150">
        <v>-3160.06</v>
      </c>
      <c r="F2916" s="150">
        <v>0</v>
      </c>
      <c r="G2916" s="150">
        <v>0</v>
      </c>
      <c r="H2916" s="151">
        <v>38990</v>
      </c>
      <c r="I2916" s="87">
        <v>0</v>
      </c>
      <c r="J2916" s="87" t="s">
        <v>615</v>
      </c>
      <c r="K2916" s="87" t="s">
        <v>3672</v>
      </c>
      <c r="L2916" s="87" t="s">
        <v>8516</v>
      </c>
      <c r="M2916" s="56" t="s">
        <v>3722</v>
      </c>
      <c r="N2916" s="87" t="s">
        <v>128</v>
      </c>
      <c r="O2916" s="56" t="s">
        <v>4526</v>
      </c>
      <c r="P2916" s="87">
        <v>2005</v>
      </c>
      <c r="Q2916" s="87"/>
      <c r="R2916" s="87" t="s">
        <v>4587</v>
      </c>
    </row>
    <row r="2917" spans="1:18">
      <c r="A2917" s="87" t="s">
        <v>10341</v>
      </c>
      <c r="B2917" s="87" t="s">
        <v>4589</v>
      </c>
      <c r="C2917" s="87"/>
      <c r="D2917" s="150">
        <v>5925.11</v>
      </c>
      <c r="E2917" s="150">
        <v>-5925.11</v>
      </c>
      <c r="F2917" s="150">
        <v>0</v>
      </c>
      <c r="G2917" s="150">
        <v>0</v>
      </c>
      <c r="H2917" s="151">
        <v>38990</v>
      </c>
      <c r="I2917" s="87">
        <v>0</v>
      </c>
      <c r="J2917" s="87" t="s">
        <v>615</v>
      </c>
      <c r="K2917" s="87" t="s">
        <v>3672</v>
      </c>
      <c r="L2917" s="87" t="s">
        <v>8516</v>
      </c>
      <c r="M2917" s="56" t="s">
        <v>3722</v>
      </c>
      <c r="N2917" s="87" t="s">
        <v>128</v>
      </c>
      <c r="O2917" s="56" t="s">
        <v>4526</v>
      </c>
      <c r="P2917" s="87">
        <v>2005</v>
      </c>
      <c r="Q2917" s="87"/>
      <c r="R2917" s="87" t="s">
        <v>3680</v>
      </c>
    </row>
    <row r="2918" spans="1:18">
      <c r="A2918" s="87" t="s">
        <v>10342</v>
      </c>
      <c r="B2918" s="87" t="s">
        <v>10343</v>
      </c>
      <c r="C2918" s="87"/>
      <c r="D2918" s="150">
        <v>6667.33</v>
      </c>
      <c r="E2918" s="150">
        <v>-6667.33</v>
      </c>
      <c r="F2918" s="150">
        <v>0</v>
      </c>
      <c r="G2918" s="150">
        <v>0</v>
      </c>
      <c r="H2918" s="151">
        <v>38990</v>
      </c>
      <c r="I2918" s="87">
        <v>0</v>
      </c>
      <c r="J2918" s="87" t="s">
        <v>674</v>
      </c>
      <c r="K2918" s="87" t="s">
        <v>3672</v>
      </c>
      <c r="L2918" s="87" t="s">
        <v>7663</v>
      </c>
      <c r="M2918" s="56" t="s">
        <v>3722</v>
      </c>
      <c r="N2918" s="87" t="s">
        <v>94</v>
      </c>
      <c r="O2918" s="56" t="s">
        <v>7708</v>
      </c>
      <c r="P2918" s="87">
        <v>2004</v>
      </c>
      <c r="Q2918" s="87"/>
      <c r="R2918" s="87" t="s">
        <v>3680</v>
      </c>
    </row>
    <row r="2919" spans="1:18">
      <c r="A2919" s="87" t="s">
        <v>4592</v>
      </c>
      <c r="B2919" s="87" t="s">
        <v>366</v>
      </c>
      <c r="C2919" s="87"/>
      <c r="D2919" s="150">
        <v>2477.4899999999998</v>
      </c>
      <c r="E2919" s="150">
        <v>-2477.4899999999998</v>
      </c>
      <c r="F2919" s="150">
        <v>0</v>
      </c>
      <c r="G2919" s="150">
        <v>0</v>
      </c>
      <c r="H2919" s="151">
        <v>38960</v>
      </c>
      <c r="I2919" s="87">
        <v>0</v>
      </c>
      <c r="J2919" s="87" t="s">
        <v>866</v>
      </c>
      <c r="K2919" s="87" t="s">
        <v>3672</v>
      </c>
      <c r="L2919" s="87" t="s">
        <v>4134</v>
      </c>
      <c r="M2919" s="56" t="s">
        <v>3674</v>
      </c>
      <c r="N2919" s="87" t="s">
        <v>124</v>
      </c>
      <c r="O2919" s="56" t="s">
        <v>4593</v>
      </c>
      <c r="P2919" s="87">
        <v>2006</v>
      </c>
      <c r="Q2919" s="87"/>
      <c r="R2919" s="87" t="s">
        <v>3680</v>
      </c>
    </row>
    <row r="2920" spans="1:18">
      <c r="A2920" s="87" t="s">
        <v>4594</v>
      </c>
      <c r="B2920" s="87" t="s">
        <v>4595</v>
      </c>
      <c r="C2920" s="87"/>
      <c r="D2920" s="150">
        <v>1560.11</v>
      </c>
      <c r="E2920" s="150">
        <v>-1560.11</v>
      </c>
      <c r="F2920" s="150">
        <v>0</v>
      </c>
      <c r="G2920" s="150">
        <v>0</v>
      </c>
      <c r="H2920" s="151">
        <v>38960</v>
      </c>
      <c r="I2920" s="87">
        <v>0</v>
      </c>
      <c r="J2920" s="87" t="s">
        <v>383</v>
      </c>
      <c r="K2920" s="87" t="s">
        <v>3672</v>
      </c>
      <c r="L2920" s="87" t="s">
        <v>3987</v>
      </c>
      <c r="M2920" s="56" t="s">
        <v>3674</v>
      </c>
      <c r="N2920" s="87" t="s">
        <v>95</v>
      </c>
      <c r="O2920" s="56" t="s">
        <v>4596</v>
      </c>
      <c r="P2920" s="87">
        <v>2006</v>
      </c>
      <c r="Q2920" s="87"/>
      <c r="R2920" s="87" t="s">
        <v>3751</v>
      </c>
    </row>
    <row r="2921" spans="1:18">
      <c r="A2921" s="87" t="s">
        <v>7707</v>
      </c>
      <c r="B2921" s="87" t="s">
        <v>763</v>
      </c>
      <c r="C2921" s="87"/>
      <c r="D2921" s="150">
        <v>3049.46</v>
      </c>
      <c r="E2921" s="150">
        <v>-3049.46</v>
      </c>
      <c r="F2921" s="150">
        <v>0</v>
      </c>
      <c r="G2921" s="150">
        <v>0</v>
      </c>
      <c r="H2921" s="151">
        <v>38960</v>
      </c>
      <c r="I2921" s="87">
        <v>0</v>
      </c>
      <c r="J2921" s="87" t="s">
        <v>919</v>
      </c>
      <c r="K2921" s="87" t="s">
        <v>3672</v>
      </c>
      <c r="L2921" s="87" t="s">
        <v>3823</v>
      </c>
      <c r="M2921" s="56" t="s">
        <v>3713</v>
      </c>
      <c r="N2921" s="87" t="s">
        <v>54</v>
      </c>
      <c r="O2921" s="56" t="s">
        <v>7708</v>
      </c>
      <c r="P2921" s="87">
        <v>2006</v>
      </c>
      <c r="Q2921" s="87"/>
      <c r="R2921" s="87" t="s">
        <v>3680</v>
      </c>
    </row>
    <row r="2922" spans="1:18">
      <c r="A2922" s="87" t="s">
        <v>762</v>
      </c>
      <c r="B2922" s="87" t="s">
        <v>763</v>
      </c>
      <c r="C2922" s="87"/>
      <c r="D2922" s="150">
        <v>3049.46</v>
      </c>
      <c r="E2922" s="150">
        <v>-3049.46</v>
      </c>
      <c r="F2922" s="150">
        <v>0</v>
      </c>
      <c r="G2922" s="150">
        <v>0</v>
      </c>
      <c r="H2922" s="151">
        <v>38960</v>
      </c>
      <c r="I2922" s="87">
        <v>0</v>
      </c>
      <c r="J2922" s="87" t="s">
        <v>328</v>
      </c>
      <c r="K2922" s="87" t="s">
        <v>3672</v>
      </c>
      <c r="L2922" s="87" t="s">
        <v>3945</v>
      </c>
      <c r="M2922" s="56" t="s">
        <v>3713</v>
      </c>
      <c r="N2922" s="87" t="s">
        <v>35</v>
      </c>
      <c r="O2922" s="56" t="s">
        <v>7708</v>
      </c>
      <c r="P2922" s="87">
        <v>2006</v>
      </c>
      <c r="Q2922" s="87"/>
      <c r="R2922" s="87" t="s">
        <v>3680</v>
      </c>
    </row>
    <row r="2923" spans="1:18">
      <c r="A2923" s="87" t="s">
        <v>10333</v>
      </c>
      <c r="B2923" s="87" t="s">
        <v>10334</v>
      </c>
      <c r="C2923" s="87"/>
      <c r="D2923" s="150">
        <v>4995.68</v>
      </c>
      <c r="E2923" s="150">
        <v>-4995.68</v>
      </c>
      <c r="F2923" s="150">
        <v>0</v>
      </c>
      <c r="G2923" s="150">
        <v>0</v>
      </c>
      <c r="H2923" s="151">
        <v>38960</v>
      </c>
      <c r="I2923" s="87">
        <v>0</v>
      </c>
      <c r="J2923" s="87" t="s">
        <v>580</v>
      </c>
      <c r="K2923" s="87" t="s">
        <v>3672</v>
      </c>
      <c r="L2923" s="87" t="s">
        <v>4162</v>
      </c>
      <c r="M2923" s="56" t="s">
        <v>3722</v>
      </c>
      <c r="N2923" s="87" t="s">
        <v>36</v>
      </c>
      <c r="O2923" s="56" t="s">
        <v>4526</v>
      </c>
      <c r="P2923" s="87">
        <v>2006</v>
      </c>
      <c r="Q2923" s="87"/>
      <c r="R2923" s="87" t="s">
        <v>4359</v>
      </c>
    </row>
    <row r="2924" spans="1:18">
      <c r="A2924" s="87" t="s">
        <v>10335</v>
      </c>
      <c r="B2924" s="87" t="s">
        <v>10334</v>
      </c>
      <c r="C2924" s="87"/>
      <c r="D2924" s="150">
        <v>4995.68</v>
      </c>
      <c r="E2924" s="150">
        <v>-4995.68</v>
      </c>
      <c r="F2924" s="150">
        <v>0</v>
      </c>
      <c r="G2924" s="150">
        <v>0</v>
      </c>
      <c r="H2924" s="151">
        <v>38960</v>
      </c>
      <c r="I2924" s="87">
        <v>0</v>
      </c>
      <c r="J2924" s="87" t="s">
        <v>580</v>
      </c>
      <c r="K2924" s="87" t="s">
        <v>3672</v>
      </c>
      <c r="L2924" s="87" t="s">
        <v>4162</v>
      </c>
      <c r="M2924" s="56" t="s">
        <v>3722</v>
      </c>
      <c r="N2924" s="87" t="s">
        <v>36</v>
      </c>
      <c r="O2924" s="56" t="s">
        <v>4526</v>
      </c>
      <c r="P2924" s="87">
        <v>2006</v>
      </c>
      <c r="Q2924" s="87"/>
      <c r="R2924" s="87" t="s">
        <v>4359</v>
      </c>
    </row>
    <row r="2925" spans="1:18">
      <c r="A2925" s="87" t="s">
        <v>10336</v>
      </c>
      <c r="B2925" s="87" t="s">
        <v>10337</v>
      </c>
      <c r="C2925" s="87"/>
      <c r="D2925" s="150">
        <v>29907.72</v>
      </c>
      <c r="E2925" s="150">
        <v>-29907.72</v>
      </c>
      <c r="F2925" s="150">
        <v>0</v>
      </c>
      <c r="G2925" s="150">
        <v>0</v>
      </c>
      <c r="H2925" s="151">
        <v>38960</v>
      </c>
      <c r="I2925" s="87">
        <v>0</v>
      </c>
      <c r="J2925" s="87" t="s">
        <v>435</v>
      </c>
      <c r="K2925" s="87" t="s">
        <v>3672</v>
      </c>
      <c r="L2925" s="87" t="s">
        <v>3754</v>
      </c>
      <c r="M2925" s="56" t="s">
        <v>3722</v>
      </c>
      <c r="N2925" s="87" t="s">
        <v>100</v>
      </c>
      <c r="O2925" s="56" t="s">
        <v>4526</v>
      </c>
      <c r="P2925" s="87">
        <v>2006</v>
      </c>
      <c r="Q2925" s="87"/>
      <c r="R2925" s="87" t="s">
        <v>3680</v>
      </c>
    </row>
    <row r="2926" spans="1:18">
      <c r="A2926" s="87" t="s">
        <v>1452</v>
      </c>
      <c r="B2926" s="87" t="s">
        <v>10338</v>
      </c>
      <c r="C2926" s="87"/>
      <c r="D2926" s="150">
        <v>29907.72</v>
      </c>
      <c r="E2926" s="150">
        <v>-29907.72</v>
      </c>
      <c r="F2926" s="150">
        <v>0</v>
      </c>
      <c r="G2926" s="150">
        <v>0</v>
      </c>
      <c r="H2926" s="151">
        <v>38960</v>
      </c>
      <c r="I2926" s="87">
        <v>0</v>
      </c>
      <c r="J2926" s="87" t="s">
        <v>435</v>
      </c>
      <c r="K2926" s="87" t="s">
        <v>3672</v>
      </c>
      <c r="L2926" s="87" t="s">
        <v>3754</v>
      </c>
      <c r="M2926" s="56" t="s">
        <v>3722</v>
      </c>
      <c r="N2926" s="87" t="s">
        <v>100</v>
      </c>
      <c r="O2926" s="56" t="s">
        <v>4526</v>
      </c>
      <c r="P2926" s="87">
        <v>2006</v>
      </c>
      <c r="Q2926" s="87"/>
      <c r="R2926" s="87" t="s">
        <v>3680</v>
      </c>
    </row>
    <row r="2927" spans="1:18">
      <c r="A2927" s="87" t="s">
        <v>10891</v>
      </c>
      <c r="B2927" s="87" t="s">
        <v>10892</v>
      </c>
      <c r="C2927" s="87"/>
      <c r="D2927" s="150">
        <v>3049.46</v>
      </c>
      <c r="E2927" s="150">
        <v>-3049.46</v>
      </c>
      <c r="F2927" s="150">
        <v>0</v>
      </c>
      <c r="G2927" s="150">
        <v>0</v>
      </c>
      <c r="H2927" s="151">
        <v>38960</v>
      </c>
      <c r="I2927" s="87">
        <v>0</v>
      </c>
      <c r="J2927" s="87" t="s">
        <v>8129</v>
      </c>
      <c r="K2927" s="87" t="s">
        <v>3672</v>
      </c>
      <c r="L2927" s="87" t="s">
        <v>8130</v>
      </c>
      <c r="M2927" s="56" t="s">
        <v>3711</v>
      </c>
      <c r="N2927" s="87" t="s">
        <v>18</v>
      </c>
      <c r="O2927" s="56" t="s">
        <v>7708</v>
      </c>
      <c r="P2927" s="87">
        <v>2006</v>
      </c>
      <c r="Q2927" s="87"/>
      <c r="R2927" s="87" t="s">
        <v>3680</v>
      </c>
    </row>
    <row r="2928" spans="1:18">
      <c r="A2928" s="87" t="s">
        <v>1736</v>
      </c>
      <c r="B2928" s="87" t="s">
        <v>1218</v>
      </c>
      <c r="C2928" s="87"/>
      <c r="D2928" s="150">
        <v>13211.18</v>
      </c>
      <c r="E2928" s="150">
        <v>-13211.18</v>
      </c>
      <c r="F2928" s="150">
        <v>0</v>
      </c>
      <c r="G2928" s="150">
        <v>0</v>
      </c>
      <c r="H2928" s="151">
        <v>38929</v>
      </c>
      <c r="I2928" s="87">
        <v>0</v>
      </c>
      <c r="J2928" s="87" t="s">
        <v>698</v>
      </c>
      <c r="K2928" s="87" t="s">
        <v>3672</v>
      </c>
      <c r="L2928" s="87" t="s">
        <v>3761</v>
      </c>
      <c r="M2928" s="56" t="s">
        <v>3722</v>
      </c>
      <c r="N2928" s="87" t="s">
        <v>56</v>
      </c>
      <c r="O2928" s="56" t="s">
        <v>4526</v>
      </c>
      <c r="P2928" s="87">
        <v>2006</v>
      </c>
      <c r="Q2928" s="87"/>
      <c r="R2928" s="87" t="s">
        <v>3680</v>
      </c>
    </row>
    <row r="2929" spans="1:18">
      <c r="A2929" s="87" t="s">
        <v>2778</v>
      </c>
      <c r="B2929" s="87" t="s">
        <v>2779</v>
      </c>
      <c r="C2929" s="87"/>
      <c r="D2929" s="150">
        <v>17479.32</v>
      </c>
      <c r="E2929" s="150">
        <v>-17479.32</v>
      </c>
      <c r="F2929" s="150">
        <v>0</v>
      </c>
      <c r="G2929" s="150">
        <v>0</v>
      </c>
      <c r="H2929" s="151">
        <v>38929</v>
      </c>
      <c r="I2929" s="87">
        <v>0</v>
      </c>
      <c r="J2929" s="87" t="s">
        <v>387</v>
      </c>
      <c r="K2929" s="87" t="s">
        <v>3672</v>
      </c>
      <c r="L2929" s="87" t="s">
        <v>3884</v>
      </c>
      <c r="M2929" s="56" t="s">
        <v>3722</v>
      </c>
      <c r="N2929" s="87" t="s">
        <v>61</v>
      </c>
      <c r="O2929" s="56" t="s">
        <v>4413</v>
      </c>
      <c r="P2929" s="87">
        <v>2006</v>
      </c>
      <c r="Q2929" s="87"/>
      <c r="R2929" s="87" t="s">
        <v>3683</v>
      </c>
    </row>
    <row r="2930" spans="1:18">
      <c r="A2930" s="87" t="s">
        <v>10325</v>
      </c>
      <c r="B2930" s="87" t="s">
        <v>10326</v>
      </c>
      <c r="C2930" s="87"/>
      <c r="D2930" s="150">
        <v>8298.48</v>
      </c>
      <c r="E2930" s="150">
        <v>-8298.48</v>
      </c>
      <c r="F2930" s="150">
        <v>0</v>
      </c>
      <c r="G2930" s="150">
        <v>0</v>
      </c>
      <c r="H2930" s="151">
        <v>38929</v>
      </c>
      <c r="I2930" s="87">
        <v>0</v>
      </c>
      <c r="J2930" s="87" t="s">
        <v>435</v>
      </c>
      <c r="K2930" s="87" t="s">
        <v>3672</v>
      </c>
      <c r="L2930" s="87" t="s">
        <v>3754</v>
      </c>
      <c r="M2930" s="56" t="s">
        <v>3722</v>
      </c>
      <c r="N2930" s="87" t="s">
        <v>100</v>
      </c>
      <c r="O2930" s="56" t="s">
        <v>4526</v>
      </c>
      <c r="P2930" s="87">
        <v>0</v>
      </c>
      <c r="Q2930" s="87"/>
      <c r="R2930" s="87" t="s">
        <v>3683</v>
      </c>
    </row>
    <row r="2931" spans="1:18">
      <c r="A2931" s="87" t="s">
        <v>10327</v>
      </c>
      <c r="B2931" s="87" t="s">
        <v>10326</v>
      </c>
      <c r="C2931" s="87"/>
      <c r="D2931" s="150">
        <v>8298.48</v>
      </c>
      <c r="E2931" s="150">
        <v>-8298.48</v>
      </c>
      <c r="F2931" s="150">
        <v>0</v>
      </c>
      <c r="G2931" s="150">
        <v>0</v>
      </c>
      <c r="H2931" s="151">
        <v>38929</v>
      </c>
      <c r="I2931" s="87">
        <v>0</v>
      </c>
      <c r="J2931" s="87" t="s">
        <v>435</v>
      </c>
      <c r="K2931" s="87" t="s">
        <v>3672</v>
      </c>
      <c r="L2931" s="87" t="s">
        <v>3754</v>
      </c>
      <c r="M2931" s="56" t="s">
        <v>3722</v>
      </c>
      <c r="N2931" s="87" t="s">
        <v>100</v>
      </c>
      <c r="O2931" s="56" t="s">
        <v>4526</v>
      </c>
      <c r="P2931" s="87">
        <v>2006</v>
      </c>
      <c r="Q2931" s="87"/>
      <c r="R2931" s="87" t="s">
        <v>3683</v>
      </c>
    </row>
    <row r="2932" spans="1:18">
      <c r="A2932" s="87" t="s">
        <v>10328</v>
      </c>
      <c r="B2932" s="87" t="s">
        <v>3403</v>
      </c>
      <c r="C2932" s="87"/>
      <c r="D2932" s="150">
        <v>8298.48</v>
      </c>
      <c r="E2932" s="150">
        <v>-8298.48</v>
      </c>
      <c r="F2932" s="150">
        <v>0</v>
      </c>
      <c r="G2932" s="150">
        <v>0</v>
      </c>
      <c r="H2932" s="151">
        <v>38929</v>
      </c>
      <c r="I2932" s="87">
        <v>0</v>
      </c>
      <c r="J2932" s="87" t="s">
        <v>782</v>
      </c>
      <c r="K2932" s="87" t="s">
        <v>3672</v>
      </c>
      <c r="L2932" s="87" t="s">
        <v>8587</v>
      </c>
      <c r="M2932" s="56" t="s">
        <v>3722</v>
      </c>
      <c r="N2932" s="87" t="s">
        <v>37</v>
      </c>
      <c r="O2932" s="56" t="s">
        <v>4526</v>
      </c>
      <c r="P2932" s="87">
        <v>2006</v>
      </c>
      <c r="Q2932" s="87"/>
      <c r="R2932" s="87" t="s">
        <v>3683</v>
      </c>
    </row>
    <row r="2933" spans="1:18">
      <c r="A2933" s="87" t="s">
        <v>10329</v>
      </c>
      <c r="B2933" s="87" t="s">
        <v>10326</v>
      </c>
      <c r="C2933" s="87"/>
      <c r="D2933" s="150">
        <v>8298.48</v>
      </c>
      <c r="E2933" s="150">
        <v>-8298.48</v>
      </c>
      <c r="F2933" s="150">
        <v>0</v>
      </c>
      <c r="G2933" s="150">
        <v>0</v>
      </c>
      <c r="H2933" s="151">
        <v>38929</v>
      </c>
      <c r="I2933" s="87">
        <v>0</v>
      </c>
      <c r="J2933" s="87" t="s">
        <v>782</v>
      </c>
      <c r="K2933" s="87" t="s">
        <v>3672</v>
      </c>
      <c r="L2933" s="87" t="s">
        <v>8683</v>
      </c>
      <c r="M2933" s="56" t="s">
        <v>3722</v>
      </c>
      <c r="N2933" s="87" t="s">
        <v>37</v>
      </c>
      <c r="O2933" s="56" t="s">
        <v>4526</v>
      </c>
      <c r="P2933" s="87">
        <v>2006</v>
      </c>
      <c r="Q2933" s="87"/>
      <c r="R2933" s="87" t="s">
        <v>3683</v>
      </c>
    </row>
    <row r="2934" spans="1:18">
      <c r="A2934" s="87" t="s">
        <v>4569</v>
      </c>
      <c r="B2934" s="87" t="s">
        <v>4570</v>
      </c>
      <c r="C2934" s="87"/>
      <c r="D2934" s="150">
        <v>1588</v>
      </c>
      <c r="E2934" s="150">
        <v>-1588</v>
      </c>
      <c r="F2934" s="150">
        <v>0</v>
      </c>
      <c r="G2934" s="150">
        <v>0</v>
      </c>
      <c r="H2934" s="151">
        <v>38898</v>
      </c>
      <c r="I2934" s="87">
        <v>0</v>
      </c>
      <c r="J2934" s="87" t="s">
        <v>738</v>
      </c>
      <c r="K2934" s="87" t="s">
        <v>3672</v>
      </c>
      <c r="L2934" s="87" t="s">
        <v>4206</v>
      </c>
      <c r="M2934" s="56" t="s">
        <v>3674</v>
      </c>
      <c r="N2934" s="87" t="s">
        <v>120</v>
      </c>
      <c r="O2934" s="56" t="s">
        <v>4490</v>
      </c>
      <c r="P2934" s="87">
        <v>2006</v>
      </c>
      <c r="Q2934" s="87"/>
      <c r="R2934" s="87" t="s">
        <v>3751</v>
      </c>
    </row>
    <row r="2935" spans="1:18">
      <c r="A2935" s="87" t="s">
        <v>4571</v>
      </c>
      <c r="B2935" s="87" t="s">
        <v>4305</v>
      </c>
      <c r="C2935" s="87"/>
      <c r="D2935" s="150">
        <v>2099.1799999999998</v>
      </c>
      <c r="E2935" s="150">
        <v>-2099.1799999999998</v>
      </c>
      <c r="F2935" s="150">
        <v>0</v>
      </c>
      <c r="G2935" s="150">
        <v>0</v>
      </c>
      <c r="H2935" s="151">
        <v>38898</v>
      </c>
      <c r="I2935" s="87">
        <v>0</v>
      </c>
      <c r="J2935" s="87" t="s">
        <v>772</v>
      </c>
      <c r="K2935" s="87" t="s">
        <v>3672</v>
      </c>
      <c r="L2935" s="87" t="s">
        <v>3820</v>
      </c>
      <c r="M2935" s="56" t="s">
        <v>3674</v>
      </c>
      <c r="N2935" s="87" t="s">
        <v>130</v>
      </c>
      <c r="O2935" s="56" t="s">
        <v>4490</v>
      </c>
      <c r="P2935" s="87">
        <v>2006</v>
      </c>
      <c r="Q2935" s="87"/>
      <c r="R2935" s="87" t="s">
        <v>3751</v>
      </c>
    </row>
    <row r="2936" spans="1:18">
      <c r="A2936" s="87" t="s">
        <v>4572</v>
      </c>
      <c r="B2936" s="87" t="s">
        <v>4305</v>
      </c>
      <c r="C2936" s="87"/>
      <c r="D2936" s="150">
        <v>2099.1799999999998</v>
      </c>
      <c r="E2936" s="150">
        <v>-2099.1799999999998</v>
      </c>
      <c r="F2936" s="150">
        <v>0</v>
      </c>
      <c r="G2936" s="150">
        <v>0</v>
      </c>
      <c r="H2936" s="151">
        <v>38898</v>
      </c>
      <c r="I2936" s="87">
        <v>0</v>
      </c>
      <c r="J2936" s="87" t="s">
        <v>1128</v>
      </c>
      <c r="K2936" s="87" t="s">
        <v>3672</v>
      </c>
      <c r="L2936" s="87" t="s">
        <v>4478</v>
      </c>
      <c r="M2936" s="56" t="s">
        <v>3674</v>
      </c>
      <c r="N2936" s="87" t="s">
        <v>75</v>
      </c>
      <c r="O2936" s="56" t="s">
        <v>4490</v>
      </c>
      <c r="P2936" s="87">
        <v>2006</v>
      </c>
      <c r="Q2936" s="87"/>
      <c r="R2936" s="87" t="s">
        <v>3751</v>
      </c>
    </row>
    <row r="2937" spans="1:18">
      <c r="A2937" s="87" t="s">
        <v>4575</v>
      </c>
      <c r="B2937" s="87" t="s">
        <v>4576</v>
      </c>
      <c r="C2937" s="87"/>
      <c r="D2937" s="150">
        <v>6231.83</v>
      </c>
      <c r="E2937" s="150">
        <v>-6231.83</v>
      </c>
      <c r="F2937" s="150">
        <v>0</v>
      </c>
      <c r="G2937" s="150">
        <v>0</v>
      </c>
      <c r="H2937" s="151">
        <v>38898</v>
      </c>
      <c r="I2937" s="87">
        <v>0</v>
      </c>
      <c r="J2937" s="87" t="s">
        <v>944</v>
      </c>
      <c r="K2937" s="87" t="s">
        <v>3672</v>
      </c>
      <c r="L2937" s="87" t="s">
        <v>3962</v>
      </c>
      <c r="M2937" s="56" t="s">
        <v>3674</v>
      </c>
      <c r="N2937" s="87" t="s">
        <v>27</v>
      </c>
      <c r="O2937" s="56" t="s">
        <v>4420</v>
      </c>
      <c r="P2937" s="87">
        <v>2006</v>
      </c>
      <c r="Q2937" s="87"/>
      <c r="R2937" s="87" t="s">
        <v>3680</v>
      </c>
    </row>
    <row r="2938" spans="1:18">
      <c r="A2938" s="87" t="s">
        <v>4577</v>
      </c>
      <c r="B2938" s="87" t="s">
        <v>4578</v>
      </c>
      <c r="C2938" s="87"/>
      <c r="D2938" s="150">
        <v>37920.730000000003</v>
      </c>
      <c r="E2938" s="150">
        <v>-37920.730000000003</v>
      </c>
      <c r="F2938" s="150">
        <v>0</v>
      </c>
      <c r="G2938" s="150">
        <v>0</v>
      </c>
      <c r="H2938" s="151">
        <v>38898</v>
      </c>
      <c r="I2938" s="87">
        <v>0</v>
      </c>
      <c r="J2938" s="87" t="s">
        <v>3828</v>
      </c>
      <c r="K2938" s="87" t="s">
        <v>3672</v>
      </c>
      <c r="L2938" s="87" t="s">
        <v>3829</v>
      </c>
      <c r="M2938" s="56" t="s">
        <v>3674</v>
      </c>
      <c r="N2938" s="87" t="s">
        <v>3830</v>
      </c>
      <c r="O2938" s="56" t="s">
        <v>4399</v>
      </c>
      <c r="P2938" s="87">
        <v>2005</v>
      </c>
      <c r="Q2938" s="87"/>
      <c r="R2938" s="87" t="s">
        <v>3680</v>
      </c>
    </row>
    <row r="2939" spans="1:18">
      <c r="A2939" s="87" t="s">
        <v>4579</v>
      </c>
      <c r="B2939" s="87" t="s">
        <v>4580</v>
      </c>
      <c r="C2939" s="87"/>
      <c r="D2939" s="150">
        <v>3160.06</v>
      </c>
      <c r="E2939" s="150">
        <v>-3160.06</v>
      </c>
      <c r="F2939" s="150">
        <v>0</v>
      </c>
      <c r="G2939" s="150">
        <v>0</v>
      </c>
      <c r="H2939" s="151">
        <v>38898</v>
      </c>
      <c r="I2939" s="87">
        <v>0</v>
      </c>
      <c r="J2939" s="87" t="s">
        <v>3828</v>
      </c>
      <c r="K2939" s="87" t="s">
        <v>3672</v>
      </c>
      <c r="L2939" s="87" t="s">
        <v>3829</v>
      </c>
      <c r="M2939" s="56" t="s">
        <v>3674</v>
      </c>
      <c r="N2939" s="87" t="s">
        <v>3830</v>
      </c>
      <c r="O2939" s="56" t="s">
        <v>4399</v>
      </c>
      <c r="P2939" s="87">
        <v>2005</v>
      </c>
      <c r="Q2939" s="87"/>
      <c r="R2939" s="87" t="s">
        <v>3680</v>
      </c>
    </row>
    <row r="2940" spans="1:18">
      <c r="A2940" s="87" t="s">
        <v>4581</v>
      </c>
      <c r="B2940" s="87" t="s">
        <v>4582</v>
      </c>
      <c r="C2940" s="87"/>
      <c r="D2940" s="150">
        <v>16590.32</v>
      </c>
      <c r="E2940" s="150">
        <v>-16590.32</v>
      </c>
      <c r="F2940" s="150">
        <v>0</v>
      </c>
      <c r="G2940" s="150">
        <v>0</v>
      </c>
      <c r="H2940" s="151">
        <v>38898</v>
      </c>
      <c r="I2940" s="87">
        <v>0</v>
      </c>
      <c r="J2940" s="87" t="s">
        <v>3828</v>
      </c>
      <c r="K2940" s="87" t="s">
        <v>3672</v>
      </c>
      <c r="L2940" s="87" t="s">
        <v>3829</v>
      </c>
      <c r="M2940" s="56" t="s">
        <v>3674</v>
      </c>
      <c r="N2940" s="87" t="s">
        <v>3830</v>
      </c>
      <c r="O2940" s="56" t="s">
        <v>4399</v>
      </c>
      <c r="P2940" s="87">
        <v>2005</v>
      </c>
      <c r="Q2940" s="87"/>
      <c r="R2940" s="87" t="s">
        <v>3680</v>
      </c>
    </row>
    <row r="2941" spans="1:18">
      <c r="A2941" s="87" t="s">
        <v>2820</v>
      </c>
      <c r="B2941" s="87" t="s">
        <v>4583</v>
      </c>
      <c r="C2941" s="87"/>
      <c r="D2941" s="150">
        <v>8165.7</v>
      </c>
      <c r="E2941" s="150">
        <v>-8165.7</v>
      </c>
      <c r="F2941" s="150">
        <v>0</v>
      </c>
      <c r="G2941" s="150">
        <v>0</v>
      </c>
      <c r="H2941" s="151">
        <v>38898</v>
      </c>
      <c r="I2941" s="87">
        <v>0</v>
      </c>
      <c r="J2941" s="87" t="s">
        <v>2079</v>
      </c>
      <c r="K2941" s="87" t="s">
        <v>3672</v>
      </c>
      <c r="L2941" s="87" t="s">
        <v>3878</v>
      </c>
      <c r="M2941" s="56" t="s">
        <v>3674</v>
      </c>
      <c r="N2941" s="87" t="s">
        <v>79</v>
      </c>
      <c r="O2941" s="56" t="s">
        <v>4514</v>
      </c>
      <c r="P2941" s="87">
        <v>2006</v>
      </c>
      <c r="Q2941" s="87"/>
      <c r="R2941" s="87" t="s">
        <v>3680</v>
      </c>
    </row>
    <row r="2942" spans="1:18">
      <c r="A2942" s="87" t="s">
        <v>4584</v>
      </c>
      <c r="B2942" s="87" t="s">
        <v>4580</v>
      </c>
      <c r="C2942" s="87"/>
      <c r="D2942" s="150">
        <v>3160.06</v>
      </c>
      <c r="E2942" s="150">
        <v>-3160.06</v>
      </c>
      <c r="F2942" s="150">
        <v>0</v>
      </c>
      <c r="G2942" s="150">
        <v>0</v>
      </c>
      <c r="H2942" s="151">
        <v>38898</v>
      </c>
      <c r="I2942" s="87">
        <v>0</v>
      </c>
      <c r="J2942" s="87" t="s">
        <v>3828</v>
      </c>
      <c r="K2942" s="87" t="s">
        <v>3672</v>
      </c>
      <c r="L2942" s="87" t="s">
        <v>3829</v>
      </c>
      <c r="M2942" s="56" t="s">
        <v>3674</v>
      </c>
      <c r="N2942" s="87" t="s">
        <v>3830</v>
      </c>
      <c r="O2942" s="56" t="s">
        <v>4399</v>
      </c>
      <c r="P2942" s="87">
        <v>2005</v>
      </c>
      <c r="Q2942" s="87"/>
      <c r="R2942" s="87" t="s">
        <v>3680</v>
      </c>
    </row>
    <row r="2943" spans="1:18">
      <c r="A2943" s="87" t="s">
        <v>4585</v>
      </c>
      <c r="B2943" s="87" t="s">
        <v>4586</v>
      </c>
      <c r="C2943" s="87"/>
      <c r="D2943" s="150">
        <v>3160.06</v>
      </c>
      <c r="E2943" s="150">
        <v>-3160.06</v>
      </c>
      <c r="F2943" s="150">
        <v>0</v>
      </c>
      <c r="G2943" s="150">
        <v>0</v>
      </c>
      <c r="H2943" s="151">
        <v>38898</v>
      </c>
      <c r="I2943" s="87">
        <v>0</v>
      </c>
      <c r="J2943" s="87" t="s">
        <v>3828</v>
      </c>
      <c r="K2943" s="87" t="s">
        <v>3672</v>
      </c>
      <c r="L2943" s="87" t="s">
        <v>3829</v>
      </c>
      <c r="M2943" s="56" t="s">
        <v>3674</v>
      </c>
      <c r="N2943" s="87" t="s">
        <v>3830</v>
      </c>
      <c r="O2943" s="56" t="s">
        <v>4399</v>
      </c>
      <c r="P2943" s="87">
        <v>2005</v>
      </c>
      <c r="Q2943" s="87"/>
      <c r="R2943" s="87" t="s">
        <v>4587</v>
      </c>
    </row>
    <row r="2944" spans="1:18">
      <c r="A2944" s="87" t="s">
        <v>4588</v>
      </c>
      <c r="B2944" s="87" t="s">
        <v>4589</v>
      </c>
      <c r="C2944" s="87"/>
      <c r="D2944" s="150">
        <v>5925.11</v>
      </c>
      <c r="E2944" s="150">
        <v>-5925.11</v>
      </c>
      <c r="F2944" s="150">
        <v>0</v>
      </c>
      <c r="G2944" s="150">
        <v>0</v>
      </c>
      <c r="H2944" s="151">
        <v>38898</v>
      </c>
      <c r="I2944" s="87">
        <v>0</v>
      </c>
      <c r="J2944" s="87" t="s">
        <v>3828</v>
      </c>
      <c r="K2944" s="87" t="s">
        <v>3672</v>
      </c>
      <c r="L2944" s="87" t="s">
        <v>3829</v>
      </c>
      <c r="M2944" s="56" t="s">
        <v>3674</v>
      </c>
      <c r="N2944" s="87" t="s">
        <v>3830</v>
      </c>
      <c r="O2944" s="56" t="s">
        <v>4399</v>
      </c>
      <c r="P2944" s="87">
        <v>2005</v>
      </c>
      <c r="Q2944" s="87"/>
      <c r="R2944" s="87" t="s">
        <v>3680</v>
      </c>
    </row>
    <row r="2945" spans="1:18">
      <c r="A2945" s="87" t="s">
        <v>4590</v>
      </c>
      <c r="B2945" s="87" t="s">
        <v>4591</v>
      </c>
      <c r="C2945" s="87"/>
      <c r="D2945" s="150">
        <v>14220.27</v>
      </c>
      <c r="E2945" s="150">
        <v>-14220.27</v>
      </c>
      <c r="F2945" s="150">
        <v>0</v>
      </c>
      <c r="G2945" s="150">
        <v>0</v>
      </c>
      <c r="H2945" s="151">
        <v>38898</v>
      </c>
      <c r="I2945" s="87">
        <v>0</v>
      </c>
      <c r="J2945" s="87" t="s">
        <v>3828</v>
      </c>
      <c r="K2945" s="87" t="s">
        <v>3672</v>
      </c>
      <c r="L2945" s="87" t="s">
        <v>3829</v>
      </c>
      <c r="M2945" s="56" t="s">
        <v>3674</v>
      </c>
      <c r="N2945" s="87" t="s">
        <v>3830</v>
      </c>
      <c r="O2945" s="56" t="s">
        <v>4399</v>
      </c>
      <c r="P2945" s="87">
        <v>2005</v>
      </c>
      <c r="Q2945" s="87"/>
      <c r="R2945" s="87" t="s">
        <v>3680</v>
      </c>
    </row>
    <row r="2946" spans="1:18">
      <c r="A2946" s="87" t="s">
        <v>10301</v>
      </c>
      <c r="B2946" s="87" t="s">
        <v>2658</v>
      </c>
      <c r="C2946" s="87"/>
      <c r="D2946" s="150">
        <v>1982.84</v>
      </c>
      <c r="E2946" s="150">
        <v>-1982.84</v>
      </c>
      <c r="F2946" s="150">
        <v>0</v>
      </c>
      <c r="G2946" s="150">
        <v>0</v>
      </c>
      <c r="H2946" s="151">
        <v>38898</v>
      </c>
      <c r="I2946" s="87">
        <v>0</v>
      </c>
      <c r="J2946" s="87" t="s">
        <v>10302</v>
      </c>
      <c r="K2946" s="87" t="s">
        <v>3672</v>
      </c>
      <c r="L2946" s="87" t="s">
        <v>10303</v>
      </c>
      <c r="M2946" s="56" t="s">
        <v>3722</v>
      </c>
      <c r="N2946" s="87" t="s">
        <v>10304</v>
      </c>
      <c r="O2946" s="56" t="s">
        <v>4345</v>
      </c>
      <c r="P2946" s="87">
        <v>2005</v>
      </c>
      <c r="Q2946" s="87"/>
      <c r="R2946" s="87" t="s">
        <v>3751</v>
      </c>
    </row>
    <row r="2947" spans="1:18">
      <c r="A2947" s="87" t="s">
        <v>10305</v>
      </c>
      <c r="B2947" s="87" t="s">
        <v>4305</v>
      </c>
      <c r="C2947" s="87"/>
      <c r="D2947" s="150">
        <v>2099.1799999999998</v>
      </c>
      <c r="E2947" s="150">
        <v>-2099.1799999999998</v>
      </c>
      <c r="F2947" s="150">
        <v>0</v>
      </c>
      <c r="G2947" s="150">
        <v>0</v>
      </c>
      <c r="H2947" s="151">
        <v>38898</v>
      </c>
      <c r="I2947" s="87">
        <v>0</v>
      </c>
      <c r="J2947" s="87" t="s">
        <v>315</v>
      </c>
      <c r="K2947" s="87" t="s">
        <v>3672</v>
      </c>
      <c r="L2947" s="87" t="s">
        <v>7984</v>
      </c>
      <c r="M2947" s="56" t="s">
        <v>3722</v>
      </c>
      <c r="N2947" s="87" t="s">
        <v>29</v>
      </c>
      <c r="O2947" s="56" t="s">
        <v>4490</v>
      </c>
      <c r="P2947" s="87">
        <v>2006</v>
      </c>
      <c r="Q2947" s="87"/>
      <c r="R2947" s="87" t="s">
        <v>3751</v>
      </c>
    </row>
    <row r="2948" spans="1:18">
      <c r="A2948" s="87" t="s">
        <v>10306</v>
      </c>
      <c r="B2948" s="87" t="s">
        <v>4305</v>
      </c>
      <c r="C2948" s="87"/>
      <c r="D2948" s="150">
        <v>2099.1799999999998</v>
      </c>
      <c r="E2948" s="150">
        <v>-2099.1799999999998</v>
      </c>
      <c r="F2948" s="150">
        <v>0</v>
      </c>
      <c r="G2948" s="150">
        <v>0</v>
      </c>
      <c r="H2948" s="151">
        <v>38898</v>
      </c>
      <c r="I2948" s="87">
        <v>0</v>
      </c>
      <c r="J2948" s="87" t="s">
        <v>315</v>
      </c>
      <c r="K2948" s="87" t="s">
        <v>3672</v>
      </c>
      <c r="L2948" s="87" t="s">
        <v>7984</v>
      </c>
      <c r="M2948" s="56" t="s">
        <v>3722</v>
      </c>
      <c r="N2948" s="87" t="s">
        <v>29</v>
      </c>
      <c r="O2948" s="56" t="s">
        <v>4490</v>
      </c>
      <c r="P2948" s="87">
        <v>2006</v>
      </c>
      <c r="Q2948" s="87"/>
      <c r="R2948" s="87" t="s">
        <v>3751</v>
      </c>
    </row>
    <row r="2949" spans="1:18">
      <c r="A2949" s="87" t="s">
        <v>10317</v>
      </c>
      <c r="B2949" s="87" t="s">
        <v>10318</v>
      </c>
      <c r="C2949" s="87"/>
      <c r="D2949" s="150">
        <v>1106.02</v>
      </c>
      <c r="E2949" s="150">
        <v>-1106.02</v>
      </c>
      <c r="F2949" s="150">
        <v>0</v>
      </c>
      <c r="G2949" s="150">
        <v>0</v>
      </c>
      <c r="H2949" s="151">
        <v>38898</v>
      </c>
      <c r="I2949" s="87">
        <v>0</v>
      </c>
      <c r="J2949" s="87" t="s">
        <v>435</v>
      </c>
      <c r="K2949" s="87" t="s">
        <v>3672</v>
      </c>
      <c r="L2949" s="87" t="s">
        <v>3754</v>
      </c>
      <c r="M2949" s="56" t="s">
        <v>3722</v>
      </c>
      <c r="N2949" s="87" t="s">
        <v>100</v>
      </c>
      <c r="O2949" s="56" t="s">
        <v>4420</v>
      </c>
      <c r="P2949" s="87">
        <v>2006</v>
      </c>
      <c r="Q2949" s="87"/>
      <c r="R2949" s="87" t="s">
        <v>3680</v>
      </c>
    </row>
    <row r="2950" spans="1:18">
      <c r="A2950" s="87" t="s">
        <v>10319</v>
      </c>
      <c r="B2950" s="87" t="s">
        <v>10320</v>
      </c>
      <c r="C2950" s="87"/>
      <c r="D2950" s="150">
        <v>1757.78</v>
      </c>
      <c r="E2950" s="150">
        <v>-1757.78</v>
      </c>
      <c r="F2950" s="150">
        <v>0</v>
      </c>
      <c r="G2950" s="150">
        <v>0</v>
      </c>
      <c r="H2950" s="151">
        <v>38898</v>
      </c>
      <c r="I2950" s="87">
        <v>0</v>
      </c>
      <c r="J2950" s="87" t="s">
        <v>435</v>
      </c>
      <c r="K2950" s="87" t="s">
        <v>3672</v>
      </c>
      <c r="L2950" s="87" t="s">
        <v>3754</v>
      </c>
      <c r="M2950" s="56" t="s">
        <v>3722</v>
      </c>
      <c r="N2950" s="87" t="s">
        <v>100</v>
      </c>
      <c r="O2950" s="56" t="s">
        <v>4420</v>
      </c>
      <c r="P2950" s="87">
        <v>2006</v>
      </c>
      <c r="Q2950" s="87"/>
      <c r="R2950" s="87" t="s">
        <v>3680</v>
      </c>
    </row>
    <row r="2951" spans="1:18">
      <c r="A2951" s="87" t="s">
        <v>10321</v>
      </c>
      <c r="B2951" s="87" t="s">
        <v>10322</v>
      </c>
      <c r="C2951" s="87"/>
      <c r="D2951" s="150">
        <v>16787.82</v>
      </c>
      <c r="E2951" s="150">
        <v>-16787.82</v>
      </c>
      <c r="F2951" s="150">
        <v>0</v>
      </c>
      <c r="G2951" s="150">
        <v>0</v>
      </c>
      <c r="H2951" s="151">
        <v>38898</v>
      </c>
      <c r="I2951" s="87">
        <v>0</v>
      </c>
      <c r="J2951" s="87" t="s">
        <v>615</v>
      </c>
      <c r="K2951" s="87" t="s">
        <v>3672</v>
      </c>
      <c r="L2951" s="87" t="s">
        <v>8516</v>
      </c>
      <c r="M2951" s="56" t="s">
        <v>3722</v>
      </c>
      <c r="N2951" s="87" t="s">
        <v>128</v>
      </c>
      <c r="O2951" s="56" t="s">
        <v>4526</v>
      </c>
      <c r="P2951" s="87">
        <v>2005</v>
      </c>
      <c r="Q2951" s="87"/>
      <c r="R2951" s="87" t="s">
        <v>3680</v>
      </c>
    </row>
    <row r="2952" spans="1:18">
      <c r="A2952" s="87" t="s">
        <v>4567</v>
      </c>
      <c r="B2952" s="87" t="s">
        <v>4568</v>
      </c>
      <c r="C2952" s="87"/>
      <c r="D2952" s="150">
        <v>20574.349999999999</v>
      </c>
      <c r="E2952" s="150">
        <v>-20574.349999999999</v>
      </c>
      <c r="F2952" s="150">
        <v>0</v>
      </c>
      <c r="G2952" s="150">
        <v>0</v>
      </c>
      <c r="H2952" s="151">
        <v>38868</v>
      </c>
      <c r="I2952" s="87">
        <v>0</v>
      </c>
      <c r="J2952" s="87" t="s">
        <v>393</v>
      </c>
      <c r="K2952" s="87" t="s">
        <v>3672</v>
      </c>
      <c r="L2952" s="87" t="s">
        <v>3785</v>
      </c>
      <c r="M2952" s="56" t="s">
        <v>3674</v>
      </c>
      <c r="N2952" s="87" t="s">
        <v>70</v>
      </c>
      <c r="O2952" s="56" t="s">
        <v>4362</v>
      </c>
      <c r="P2952" s="87">
        <v>2006</v>
      </c>
      <c r="Q2952" s="87"/>
      <c r="R2952" s="87" t="s">
        <v>3676</v>
      </c>
    </row>
    <row r="2953" spans="1:18">
      <c r="A2953" s="87" t="s">
        <v>10307</v>
      </c>
      <c r="B2953" s="87" t="s">
        <v>10308</v>
      </c>
      <c r="C2953" s="87"/>
      <c r="D2953" s="150">
        <v>1113.8900000000001</v>
      </c>
      <c r="E2953" s="150">
        <v>-1113.8900000000001</v>
      </c>
      <c r="F2953" s="150">
        <v>0</v>
      </c>
      <c r="G2953" s="150">
        <v>0</v>
      </c>
      <c r="H2953" s="151">
        <v>38868</v>
      </c>
      <c r="I2953" s="87">
        <v>0</v>
      </c>
      <c r="J2953" s="87" t="s">
        <v>1257</v>
      </c>
      <c r="K2953" s="87" t="s">
        <v>3672</v>
      </c>
      <c r="L2953" s="87" t="s">
        <v>7988</v>
      </c>
      <c r="M2953" s="56" t="s">
        <v>3722</v>
      </c>
      <c r="N2953" s="87" t="s">
        <v>171</v>
      </c>
      <c r="O2953" s="56" t="s">
        <v>4490</v>
      </c>
      <c r="P2953" s="87">
        <v>2006</v>
      </c>
      <c r="Q2953" s="87"/>
      <c r="R2953" s="87" t="s">
        <v>3751</v>
      </c>
    </row>
    <row r="2954" spans="1:18">
      <c r="A2954" s="87" t="s">
        <v>10309</v>
      </c>
      <c r="B2954" s="87" t="s">
        <v>10310</v>
      </c>
      <c r="C2954" s="87"/>
      <c r="D2954" s="150">
        <v>22512.61</v>
      </c>
      <c r="E2954" s="150">
        <v>-22512.61</v>
      </c>
      <c r="F2954" s="150">
        <v>0</v>
      </c>
      <c r="G2954" s="150">
        <v>0</v>
      </c>
      <c r="H2954" s="151">
        <v>38868</v>
      </c>
      <c r="I2954" s="87">
        <v>0</v>
      </c>
      <c r="J2954" s="87" t="s">
        <v>8129</v>
      </c>
      <c r="K2954" s="87" t="s">
        <v>3672</v>
      </c>
      <c r="L2954" s="87" t="s">
        <v>8130</v>
      </c>
      <c r="M2954" s="56" t="s">
        <v>3722</v>
      </c>
      <c r="N2954" s="87" t="s">
        <v>18</v>
      </c>
      <c r="O2954" s="56" t="s">
        <v>10311</v>
      </c>
      <c r="P2954" s="87">
        <v>0</v>
      </c>
      <c r="Q2954" s="87"/>
      <c r="R2954" s="87" t="s">
        <v>3676</v>
      </c>
    </row>
    <row r="2955" spans="1:18">
      <c r="A2955" s="87" t="s">
        <v>2919</v>
      </c>
      <c r="B2955" s="87" t="s">
        <v>2920</v>
      </c>
      <c r="C2955" s="87"/>
      <c r="D2955" s="150">
        <v>7302.7</v>
      </c>
      <c r="E2955" s="150">
        <v>-7302.7</v>
      </c>
      <c r="F2955" s="150">
        <v>0</v>
      </c>
      <c r="G2955" s="150">
        <v>0</v>
      </c>
      <c r="H2955" s="151">
        <v>38837</v>
      </c>
      <c r="I2955" s="87">
        <v>0</v>
      </c>
      <c r="J2955" s="87" t="s">
        <v>919</v>
      </c>
      <c r="K2955" s="87" t="s">
        <v>3672</v>
      </c>
      <c r="L2955" s="87" t="s">
        <v>3823</v>
      </c>
      <c r="M2955" s="56" t="s">
        <v>3674</v>
      </c>
      <c r="N2955" s="87" t="s">
        <v>54</v>
      </c>
      <c r="O2955" s="56" t="s">
        <v>4562</v>
      </c>
      <c r="P2955" s="87">
        <v>2005</v>
      </c>
      <c r="Q2955" s="87"/>
      <c r="R2955" s="87" t="s">
        <v>3751</v>
      </c>
    </row>
    <row r="2956" spans="1:18">
      <c r="A2956" s="87" t="s">
        <v>4563</v>
      </c>
      <c r="B2956" s="87" t="s">
        <v>4564</v>
      </c>
      <c r="C2956" s="87"/>
      <c r="D2956" s="150">
        <v>9292.2099999999991</v>
      </c>
      <c r="E2956" s="150">
        <v>-9292.2099999999991</v>
      </c>
      <c r="F2956" s="150">
        <v>0</v>
      </c>
      <c r="G2956" s="150">
        <v>0</v>
      </c>
      <c r="H2956" s="151">
        <v>38837</v>
      </c>
      <c r="I2956" s="87">
        <v>0</v>
      </c>
      <c r="J2956" s="87" t="s">
        <v>619</v>
      </c>
      <c r="K2956" s="87" t="s">
        <v>3672</v>
      </c>
      <c r="L2956" s="87" t="s">
        <v>3850</v>
      </c>
      <c r="M2956" s="56" t="s">
        <v>3674</v>
      </c>
      <c r="N2956" s="87" t="s">
        <v>127</v>
      </c>
      <c r="O2956" s="56" t="s">
        <v>4514</v>
      </c>
      <c r="P2956" s="87">
        <v>2005</v>
      </c>
      <c r="Q2956" s="87"/>
      <c r="R2956" s="87" t="s">
        <v>3676</v>
      </c>
    </row>
    <row r="2957" spans="1:18">
      <c r="A2957" s="87" t="s">
        <v>4565</v>
      </c>
      <c r="B2957" s="87" t="s">
        <v>4566</v>
      </c>
      <c r="C2957" s="87"/>
      <c r="D2957" s="150">
        <v>1377.75</v>
      </c>
      <c r="E2957" s="150">
        <v>-1377.75</v>
      </c>
      <c r="F2957" s="150">
        <v>0</v>
      </c>
      <c r="G2957" s="150">
        <v>0</v>
      </c>
      <c r="H2957" s="151">
        <v>38837</v>
      </c>
      <c r="I2957" s="87">
        <v>0</v>
      </c>
      <c r="J2957" s="87" t="s">
        <v>1504</v>
      </c>
      <c r="K2957" s="87" t="s">
        <v>3672</v>
      </c>
      <c r="L2957" s="87" t="s">
        <v>3885</v>
      </c>
      <c r="M2957" s="56" t="s">
        <v>3674</v>
      </c>
      <c r="N2957" s="87" t="s">
        <v>136</v>
      </c>
      <c r="O2957" s="56" t="s">
        <v>4420</v>
      </c>
      <c r="P2957" s="87">
        <v>2005</v>
      </c>
      <c r="Q2957" s="87"/>
      <c r="R2957" s="87" t="s">
        <v>3680</v>
      </c>
    </row>
    <row r="2958" spans="1:18">
      <c r="A2958" s="87" t="s">
        <v>4573</v>
      </c>
      <c r="B2958" s="87" t="s">
        <v>4574</v>
      </c>
      <c r="C2958" s="87"/>
      <c r="D2958" s="150">
        <v>3922.76</v>
      </c>
      <c r="E2958" s="150">
        <v>-3922.76</v>
      </c>
      <c r="F2958" s="150">
        <v>0</v>
      </c>
      <c r="G2958" s="150">
        <v>0</v>
      </c>
      <c r="H2958" s="151">
        <v>38837</v>
      </c>
      <c r="I2958" s="87">
        <v>0</v>
      </c>
      <c r="J2958" s="87" t="s">
        <v>307</v>
      </c>
      <c r="K2958" s="87" t="s">
        <v>3672</v>
      </c>
      <c r="L2958" s="87" t="s">
        <v>3690</v>
      </c>
      <c r="M2958" s="56" t="s">
        <v>3674</v>
      </c>
      <c r="N2958" s="87" t="s">
        <v>66</v>
      </c>
      <c r="O2958" s="56" t="s">
        <v>4344</v>
      </c>
      <c r="P2958" s="87">
        <v>2006</v>
      </c>
      <c r="Q2958" s="87"/>
      <c r="R2958" s="87" t="s">
        <v>3751</v>
      </c>
    </row>
    <row r="2959" spans="1:18">
      <c r="A2959" s="87" t="s">
        <v>10299</v>
      </c>
      <c r="B2959" s="87" t="s">
        <v>10300</v>
      </c>
      <c r="C2959" s="87"/>
      <c r="D2959" s="150">
        <v>16246.63</v>
      </c>
      <c r="E2959" s="150">
        <v>-16246.63</v>
      </c>
      <c r="F2959" s="150">
        <v>0</v>
      </c>
      <c r="G2959" s="150">
        <v>0</v>
      </c>
      <c r="H2959" s="151">
        <v>38837</v>
      </c>
      <c r="I2959" s="87">
        <v>0</v>
      </c>
      <c r="J2959" s="87" t="s">
        <v>8535</v>
      </c>
      <c r="K2959" s="87" t="s">
        <v>3672</v>
      </c>
      <c r="L2959" s="87" t="s">
        <v>8536</v>
      </c>
      <c r="M2959" s="56" t="s">
        <v>3722</v>
      </c>
      <c r="N2959" s="87" t="s">
        <v>113</v>
      </c>
      <c r="O2959" s="56" t="s">
        <v>4338</v>
      </c>
      <c r="P2959" s="87">
        <v>2005</v>
      </c>
      <c r="Q2959" s="87"/>
      <c r="R2959" s="87" t="s">
        <v>3680</v>
      </c>
    </row>
    <row r="2960" spans="1:18">
      <c r="A2960" s="87" t="s">
        <v>10295</v>
      </c>
      <c r="B2960" s="87" t="s">
        <v>10296</v>
      </c>
      <c r="C2960" s="87"/>
      <c r="D2960" s="150">
        <v>2776.14</v>
      </c>
      <c r="E2960" s="150">
        <v>-2776.14</v>
      </c>
      <c r="F2960" s="150">
        <v>0</v>
      </c>
      <c r="G2960" s="150">
        <v>0</v>
      </c>
      <c r="H2960" s="151">
        <v>38776</v>
      </c>
      <c r="I2960" s="87">
        <v>0</v>
      </c>
      <c r="J2960" s="87" t="s">
        <v>315</v>
      </c>
      <c r="K2960" s="87" t="s">
        <v>3672</v>
      </c>
      <c r="L2960" s="87" t="s">
        <v>7984</v>
      </c>
      <c r="M2960" s="56" t="s">
        <v>3722</v>
      </c>
      <c r="N2960" s="87" t="s">
        <v>29</v>
      </c>
      <c r="O2960" s="56" t="s">
        <v>4605</v>
      </c>
      <c r="P2960" s="87">
        <v>2004</v>
      </c>
      <c r="Q2960" s="87"/>
      <c r="R2960" s="87" t="s">
        <v>4359</v>
      </c>
    </row>
    <row r="2961" spans="1:18">
      <c r="A2961" s="87" t="s">
        <v>10297</v>
      </c>
      <c r="B2961" s="87" t="s">
        <v>10298</v>
      </c>
      <c r="C2961" s="87"/>
      <c r="D2961" s="150">
        <v>8810.76</v>
      </c>
      <c r="E2961" s="150">
        <v>-8810.76</v>
      </c>
      <c r="F2961" s="150">
        <v>0</v>
      </c>
      <c r="G2961" s="150">
        <v>0</v>
      </c>
      <c r="H2961" s="151">
        <v>38776</v>
      </c>
      <c r="I2961" s="87">
        <v>0</v>
      </c>
      <c r="J2961" s="87" t="s">
        <v>315</v>
      </c>
      <c r="K2961" s="87" t="s">
        <v>3672</v>
      </c>
      <c r="L2961" s="87" t="s">
        <v>7984</v>
      </c>
      <c r="M2961" s="56" t="s">
        <v>3722</v>
      </c>
      <c r="N2961" s="87" t="s">
        <v>29</v>
      </c>
      <c r="O2961" s="56" t="s">
        <v>4605</v>
      </c>
      <c r="P2961" s="87">
        <v>0</v>
      </c>
      <c r="Q2961" s="87"/>
      <c r="R2961" s="87" t="s">
        <v>4359</v>
      </c>
    </row>
    <row r="2962" spans="1:18">
      <c r="A2962" s="87" t="s">
        <v>721</v>
      </c>
      <c r="B2962" s="87" t="s">
        <v>722</v>
      </c>
      <c r="C2962" s="87"/>
      <c r="D2962" s="150">
        <v>32936.53</v>
      </c>
      <c r="E2962" s="150">
        <v>-32936.53</v>
      </c>
      <c r="F2962" s="150">
        <v>0</v>
      </c>
      <c r="G2962" s="150">
        <v>0</v>
      </c>
      <c r="H2962" s="151">
        <v>38776</v>
      </c>
      <c r="I2962" s="87">
        <v>0</v>
      </c>
      <c r="J2962" s="87" t="s">
        <v>315</v>
      </c>
      <c r="K2962" s="87" t="s">
        <v>3672</v>
      </c>
      <c r="L2962" s="87" t="s">
        <v>7984</v>
      </c>
      <c r="M2962" s="56" t="s">
        <v>3722</v>
      </c>
      <c r="N2962" s="87" t="s">
        <v>29</v>
      </c>
      <c r="O2962" s="56" t="s">
        <v>4605</v>
      </c>
      <c r="P2962" s="87">
        <v>2004</v>
      </c>
      <c r="Q2962" s="87"/>
      <c r="R2962" s="87" t="s">
        <v>3680</v>
      </c>
    </row>
    <row r="2963" spans="1:18">
      <c r="A2963" s="87" t="s">
        <v>10291</v>
      </c>
      <c r="B2963" s="87" t="s">
        <v>2402</v>
      </c>
      <c r="C2963" s="87"/>
      <c r="D2963" s="150">
        <v>53583.72</v>
      </c>
      <c r="E2963" s="150">
        <v>-53583.72</v>
      </c>
      <c r="F2963" s="150">
        <v>0</v>
      </c>
      <c r="G2963" s="150">
        <v>0</v>
      </c>
      <c r="H2963" s="151">
        <v>38748</v>
      </c>
      <c r="I2963" s="87">
        <v>0</v>
      </c>
      <c r="J2963" s="87" t="s">
        <v>580</v>
      </c>
      <c r="K2963" s="87" t="s">
        <v>3672</v>
      </c>
      <c r="L2963" s="87" t="s">
        <v>4162</v>
      </c>
      <c r="M2963" s="56" t="s">
        <v>3722</v>
      </c>
      <c r="N2963" s="87" t="s">
        <v>36</v>
      </c>
      <c r="O2963" s="56" t="s">
        <v>4490</v>
      </c>
      <c r="P2963" s="87">
        <v>2005</v>
      </c>
      <c r="Q2963" s="87"/>
      <c r="R2963" s="87" t="s">
        <v>3751</v>
      </c>
    </row>
    <row r="2964" spans="1:18">
      <c r="A2964" s="87" t="s">
        <v>10292</v>
      </c>
      <c r="B2964" s="87" t="s">
        <v>10293</v>
      </c>
      <c r="C2964" s="87"/>
      <c r="D2964" s="150">
        <v>6243.78</v>
      </c>
      <c r="E2964" s="150">
        <v>-6243.78</v>
      </c>
      <c r="F2964" s="150">
        <v>0</v>
      </c>
      <c r="G2964" s="150">
        <v>0</v>
      </c>
      <c r="H2964" s="151">
        <v>38748</v>
      </c>
      <c r="I2964" s="87">
        <v>0</v>
      </c>
      <c r="J2964" s="87" t="s">
        <v>7994</v>
      </c>
      <c r="K2964" s="87" t="s">
        <v>3672</v>
      </c>
      <c r="L2964" s="87" t="s">
        <v>7995</v>
      </c>
      <c r="M2964" s="56" t="s">
        <v>3722</v>
      </c>
      <c r="N2964" s="87" t="s">
        <v>47</v>
      </c>
      <c r="O2964" s="56" t="s">
        <v>10294</v>
      </c>
      <c r="P2964" s="87">
        <v>2005</v>
      </c>
      <c r="Q2964" s="87"/>
      <c r="R2964" s="87" t="s">
        <v>3680</v>
      </c>
    </row>
    <row r="2965" spans="1:18">
      <c r="A2965" s="87" t="s">
        <v>2422</v>
      </c>
      <c r="B2965" s="87" t="s">
        <v>2423</v>
      </c>
      <c r="C2965" s="87"/>
      <c r="D2965" s="150">
        <v>9873.86</v>
      </c>
      <c r="E2965" s="150">
        <v>-9873.86</v>
      </c>
      <c r="F2965" s="150">
        <v>0</v>
      </c>
      <c r="G2965" s="150">
        <v>0</v>
      </c>
      <c r="H2965" s="151">
        <v>38748</v>
      </c>
      <c r="I2965" s="87">
        <v>0</v>
      </c>
      <c r="J2965" s="87" t="s">
        <v>387</v>
      </c>
      <c r="K2965" s="87" t="s">
        <v>3672</v>
      </c>
      <c r="L2965" s="87" t="s">
        <v>3884</v>
      </c>
      <c r="M2965" s="56" t="s">
        <v>3722</v>
      </c>
      <c r="N2965" s="87" t="s">
        <v>61</v>
      </c>
      <c r="O2965" s="56" t="s">
        <v>4413</v>
      </c>
      <c r="P2965" s="87">
        <v>2005</v>
      </c>
      <c r="Q2965" s="87"/>
      <c r="R2965" s="87" t="s">
        <v>3680</v>
      </c>
    </row>
    <row r="2966" spans="1:18">
      <c r="A2966" s="87" t="s">
        <v>4551</v>
      </c>
      <c r="B2966" s="87" t="s">
        <v>4552</v>
      </c>
      <c r="C2966" s="87"/>
      <c r="D2966" s="150">
        <v>16768.54</v>
      </c>
      <c r="E2966" s="150">
        <v>-16768.54</v>
      </c>
      <c r="F2966" s="150">
        <v>0</v>
      </c>
      <c r="G2966" s="150">
        <v>0</v>
      </c>
      <c r="H2966" s="151">
        <v>38717</v>
      </c>
      <c r="I2966" s="87">
        <v>0</v>
      </c>
      <c r="J2966" s="87" t="s">
        <v>1504</v>
      </c>
      <c r="K2966" s="87" t="s">
        <v>3672</v>
      </c>
      <c r="L2966" s="87" t="s">
        <v>3885</v>
      </c>
      <c r="M2966" s="56" t="s">
        <v>3674</v>
      </c>
      <c r="N2966" s="87" t="s">
        <v>136</v>
      </c>
      <c r="O2966" s="56" t="s">
        <v>4338</v>
      </c>
      <c r="P2966" s="87">
        <v>2005</v>
      </c>
      <c r="Q2966" s="87"/>
      <c r="R2966" s="87" t="s">
        <v>3680</v>
      </c>
    </row>
    <row r="2967" spans="1:18">
      <c r="A2967" s="87" t="s">
        <v>1587</v>
      </c>
      <c r="B2967" s="87" t="s">
        <v>1588</v>
      </c>
      <c r="C2967" s="87"/>
      <c r="D2967" s="150">
        <v>9541.43</v>
      </c>
      <c r="E2967" s="150">
        <v>-9541.43</v>
      </c>
      <c r="F2967" s="150">
        <v>0</v>
      </c>
      <c r="G2967" s="150">
        <v>0</v>
      </c>
      <c r="H2967" s="151">
        <v>38717</v>
      </c>
      <c r="I2967" s="87">
        <v>0</v>
      </c>
      <c r="J2967" s="87" t="s">
        <v>484</v>
      </c>
      <c r="K2967" s="87" t="s">
        <v>3672</v>
      </c>
      <c r="L2967" s="87" t="s">
        <v>3810</v>
      </c>
      <c r="M2967" s="56" t="s">
        <v>3674</v>
      </c>
      <c r="N2967" s="87" t="s">
        <v>30</v>
      </c>
      <c r="O2967" s="56" t="s">
        <v>4362</v>
      </c>
      <c r="P2967" s="87">
        <v>2005</v>
      </c>
      <c r="Q2967" s="87"/>
      <c r="R2967" s="87" t="s">
        <v>3680</v>
      </c>
    </row>
    <row r="2968" spans="1:18">
      <c r="A2968" s="87" t="s">
        <v>4553</v>
      </c>
      <c r="B2968" s="87" t="s">
        <v>4554</v>
      </c>
      <c r="C2968" s="87"/>
      <c r="D2968" s="150">
        <v>1108.05</v>
      </c>
      <c r="E2968" s="150">
        <v>-1108.05</v>
      </c>
      <c r="F2968" s="150">
        <v>0</v>
      </c>
      <c r="G2968" s="150">
        <v>0</v>
      </c>
      <c r="H2968" s="151">
        <v>38717</v>
      </c>
      <c r="I2968" s="87">
        <v>0</v>
      </c>
      <c r="J2968" s="87" t="s">
        <v>1198</v>
      </c>
      <c r="K2968" s="87" t="s">
        <v>3672</v>
      </c>
      <c r="L2968" s="87" t="s">
        <v>3966</v>
      </c>
      <c r="M2968" s="56" t="s">
        <v>3674</v>
      </c>
      <c r="N2968" s="87" t="s">
        <v>163</v>
      </c>
      <c r="O2968" s="56" t="s">
        <v>4490</v>
      </c>
      <c r="P2968" s="87">
        <v>2005</v>
      </c>
      <c r="Q2968" s="87"/>
      <c r="R2968" s="87" t="s">
        <v>3751</v>
      </c>
    </row>
    <row r="2969" spans="1:18">
      <c r="A2969" s="87" t="s">
        <v>4555</v>
      </c>
      <c r="B2969" s="87" t="s">
        <v>4554</v>
      </c>
      <c r="C2969" s="87"/>
      <c r="D2969" s="150">
        <v>1108.05</v>
      </c>
      <c r="E2969" s="150">
        <v>-1108.05</v>
      </c>
      <c r="F2969" s="150">
        <v>0</v>
      </c>
      <c r="G2969" s="150">
        <v>0</v>
      </c>
      <c r="H2969" s="151">
        <v>38717</v>
      </c>
      <c r="I2969" s="87">
        <v>0</v>
      </c>
      <c r="J2969" s="87" t="s">
        <v>347</v>
      </c>
      <c r="K2969" s="87" t="s">
        <v>3672</v>
      </c>
      <c r="L2969" s="87" t="s">
        <v>4278</v>
      </c>
      <c r="M2969" s="56" t="s">
        <v>3674</v>
      </c>
      <c r="N2969" s="87" t="s">
        <v>51</v>
      </c>
      <c r="O2969" s="56" t="s">
        <v>4490</v>
      </c>
      <c r="P2969" s="87">
        <v>2005</v>
      </c>
      <c r="Q2969" s="87"/>
      <c r="R2969" s="87" t="s">
        <v>3751</v>
      </c>
    </row>
    <row r="2970" spans="1:18">
      <c r="A2970" s="87" t="s">
        <v>4556</v>
      </c>
      <c r="B2970" s="87" t="s">
        <v>4554</v>
      </c>
      <c r="C2970" s="87"/>
      <c r="D2970" s="150">
        <v>1108.05</v>
      </c>
      <c r="E2970" s="150">
        <v>-1108.05</v>
      </c>
      <c r="F2970" s="150">
        <v>0</v>
      </c>
      <c r="G2970" s="150">
        <v>0</v>
      </c>
      <c r="H2970" s="151">
        <v>38717</v>
      </c>
      <c r="I2970" s="87">
        <v>0</v>
      </c>
      <c r="J2970" s="87" t="s">
        <v>328</v>
      </c>
      <c r="K2970" s="87" t="s">
        <v>3672</v>
      </c>
      <c r="L2970" s="87" t="s">
        <v>3945</v>
      </c>
      <c r="M2970" s="56" t="s">
        <v>3674</v>
      </c>
      <c r="N2970" s="87" t="s">
        <v>35</v>
      </c>
      <c r="O2970" s="56" t="s">
        <v>4490</v>
      </c>
      <c r="P2970" s="87">
        <v>2005</v>
      </c>
      <c r="Q2970" s="87"/>
      <c r="R2970" s="87" t="s">
        <v>3751</v>
      </c>
    </row>
    <row r="2971" spans="1:18">
      <c r="A2971" s="87" t="s">
        <v>4557</v>
      </c>
      <c r="B2971" s="87" t="s">
        <v>4558</v>
      </c>
      <c r="C2971" s="87"/>
      <c r="D2971" s="150">
        <v>26493.33</v>
      </c>
      <c r="E2971" s="150">
        <v>-26493.33</v>
      </c>
      <c r="F2971" s="150">
        <v>0</v>
      </c>
      <c r="G2971" s="150">
        <v>0</v>
      </c>
      <c r="H2971" s="151">
        <v>38717</v>
      </c>
      <c r="I2971" s="87">
        <v>0</v>
      </c>
      <c r="J2971" s="87" t="s">
        <v>772</v>
      </c>
      <c r="K2971" s="87" t="s">
        <v>3672</v>
      </c>
      <c r="L2971" s="87" t="s">
        <v>3820</v>
      </c>
      <c r="M2971" s="56" t="s">
        <v>3674</v>
      </c>
      <c r="N2971" s="87" t="s">
        <v>130</v>
      </c>
      <c r="O2971" s="56" t="s">
        <v>252</v>
      </c>
      <c r="P2971" s="87">
        <v>2005</v>
      </c>
      <c r="Q2971" s="87"/>
      <c r="R2971" s="87" t="s">
        <v>4559</v>
      </c>
    </row>
    <row r="2972" spans="1:18">
      <c r="A2972" s="87" t="s">
        <v>4560</v>
      </c>
      <c r="B2972" s="87" t="s">
        <v>4561</v>
      </c>
      <c r="C2972" s="87"/>
      <c r="D2972" s="150">
        <v>1455.22</v>
      </c>
      <c r="E2972" s="150">
        <v>-1455.22</v>
      </c>
      <c r="F2972" s="150">
        <v>0</v>
      </c>
      <c r="G2972" s="150">
        <v>0</v>
      </c>
      <c r="H2972" s="151">
        <v>38717</v>
      </c>
      <c r="I2972" s="87">
        <v>0</v>
      </c>
      <c r="J2972" s="87" t="s">
        <v>328</v>
      </c>
      <c r="K2972" s="87" t="s">
        <v>3672</v>
      </c>
      <c r="L2972" s="87" t="s">
        <v>4027</v>
      </c>
      <c r="M2972" s="56" t="s">
        <v>3674</v>
      </c>
      <c r="N2972" s="87" t="s">
        <v>35</v>
      </c>
      <c r="O2972" s="56" t="s">
        <v>4490</v>
      </c>
      <c r="P2972" s="87">
        <v>2005</v>
      </c>
      <c r="Q2972" s="87"/>
      <c r="R2972" s="87" t="s">
        <v>3751</v>
      </c>
    </row>
    <row r="2973" spans="1:18">
      <c r="A2973" s="87" t="s">
        <v>2010</v>
      </c>
      <c r="B2973" s="87" t="s">
        <v>3721</v>
      </c>
      <c r="C2973" s="87"/>
      <c r="D2973" s="150">
        <v>2266921.86</v>
      </c>
      <c r="E2973" s="150">
        <v>-2266921.86</v>
      </c>
      <c r="F2973" s="150">
        <v>0</v>
      </c>
      <c r="G2973" s="150">
        <v>0</v>
      </c>
      <c r="H2973" s="151">
        <v>38717</v>
      </c>
      <c r="I2973" s="87">
        <v>0</v>
      </c>
      <c r="J2973" s="87" t="s">
        <v>1001</v>
      </c>
      <c r="K2973" s="87" t="s">
        <v>3672</v>
      </c>
      <c r="L2973" s="87" t="s">
        <v>3673</v>
      </c>
      <c r="M2973" s="56" t="s">
        <v>3722</v>
      </c>
      <c r="N2973" s="87" t="s">
        <v>87</v>
      </c>
      <c r="O2973" s="56" t="s">
        <v>3675</v>
      </c>
      <c r="P2973" s="87">
        <v>2005</v>
      </c>
      <c r="Q2973" s="87"/>
      <c r="R2973" s="87" t="s">
        <v>3680</v>
      </c>
    </row>
    <row r="2974" spans="1:18">
      <c r="A2974" s="87" t="s">
        <v>10288</v>
      </c>
      <c r="B2974" s="87" t="s">
        <v>10289</v>
      </c>
      <c r="C2974" s="87"/>
      <c r="D2974" s="150">
        <v>1108.08</v>
      </c>
      <c r="E2974" s="150">
        <v>-1108.08</v>
      </c>
      <c r="F2974" s="150">
        <v>0</v>
      </c>
      <c r="G2974" s="150">
        <v>0</v>
      </c>
      <c r="H2974" s="151">
        <v>38717</v>
      </c>
      <c r="I2974" s="87">
        <v>0</v>
      </c>
      <c r="J2974" s="87" t="s">
        <v>315</v>
      </c>
      <c r="K2974" s="87" t="s">
        <v>3672</v>
      </c>
      <c r="L2974" s="87" t="s">
        <v>7984</v>
      </c>
      <c r="M2974" s="56" t="s">
        <v>3722</v>
      </c>
      <c r="N2974" s="87" t="s">
        <v>29</v>
      </c>
      <c r="O2974" s="56" t="s">
        <v>4456</v>
      </c>
      <c r="P2974" s="87">
        <v>2005</v>
      </c>
      <c r="Q2974" s="87"/>
      <c r="R2974" s="87" t="s">
        <v>3751</v>
      </c>
    </row>
    <row r="2975" spans="1:18">
      <c r="A2975" s="87" t="s">
        <v>10290</v>
      </c>
      <c r="B2975" s="87" t="s">
        <v>10289</v>
      </c>
      <c r="C2975" s="87"/>
      <c r="D2975" s="150">
        <v>1108.05</v>
      </c>
      <c r="E2975" s="150">
        <v>-1108.05</v>
      </c>
      <c r="F2975" s="150">
        <v>0</v>
      </c>
      <c r="G2975" s="150">
        <v>0</v>
      </c>
      <c r="H2975" s="151">
        <v>38717</v>
      </c>
      <c r="I2975" s="87">
        <v>0</v>
      </c>
      <c r="J2975" s="87" t="s">
        <v>315</v>
      </c>
      <c r="K2975" s="87" t="s">
        <v>3672</v>
      </c>
      <c r="L2975" s="87" t="s">
        <v>7984</v>
      </c>
      <c r="M2975" s="56" t="s">
        <v>3722</v>
      </c>
      <c r="N2975" s="87" t="s">
        <v>29</v>
      </c>
      <c r="O2975" s="56" t="s">
        <v>4456</v>
      </c>
      <c r="P2975" s="87">
        <v>2005</v>
      </c>
      <c r="Q2975" s="87"/>
      <c r="R2975" s="87" t="s">
        <v>3751</v>
      </c>
    </row>
    <row r="2976" spans="1:18">
      <c r="A2976" s="87" t="s">
        <v>10284</v>
      </c>
      <c r="B2976" s="87" t="s">
        <v>10285</v>
      </c>
      <c r="C2976" s="87"/>
      <c r="D2976" s="150">
        <v>9541.43</v>
      </c>
      <c r="E2976" s="150">
        <v>-9541.43</v>
      </c>
      <c r="F2976" s="150">
        <v>0</v>
      </c>
      <c r="G2976" s="150">
        <v>0</v>
      </c>
      <c r="H2976" s="151">
        <v>38716</v>
      </c>
      <c r="I2976" s="87">
        <v>0</v>
      </c>
      <c r="J2976" s="87" t="s">
        <v>674</v>
      </c>
      <c r="K2976" s="87" t="s">
        <v>3672</v>
      </c>
      <c r="L2976" s="87" t="s">
        <v>7663</v>
      </c>
      <c r="M2976" s="56" t="s">
        <v>3722</v>
      </c>
      <c r="N2976" s="87" t="s">
        <v>94</v>
      </c>
      <c r="O2976" s="56" t="s">
        <v>4362</v>
      </c>
      <c r="P2976" s="87">
        <v>2005</v>
      </c>
      <c r="Q2976" s="87"/>
      <c r="R2976" s="87" t="s">
        <v>3680</v>
      </c>
    </row>
    <row r="2977" spans="1:18">
      <c r="A2977" s="87" t="s">
        <v>10286</v>
      </c>
      <c r="B2977" s="87" t="s">
        <v>10287</v>
      </c>
      <c r="C2977" s="87"/>
      <c r="D2977" s="150">
        <v>9541.39</v>
      </c>
      <c r="E2977" s="150">
        <v>-9541.39</v>
      </c>
      <c r="F2977" s="150">
        <v>0</v>
      </c>
      <c r="G2977" s="150">
        <v>0</v>
      </c>
      <c r="H2977" s="151">
        <v>38716</v>
      </c>
      <c r="I2977" s="87">
        <v>0</v>
      </c>
      <c r="J2977" s="87" t="s">
        <v>484</v>
      </c>
      <c r="K2977" s="87" t="s">
        <v>3672</v>
      </c>
      <c r="L2977" s="87" t="s">
        <v>3768</v>
      </c>
      <c r="M2977" s="56" t="s">
        <v>3722</v>
      </c>
      <c r="N2977" s="87" t="s">
        <v>30</v>
      </c>
      <c r="O2977" s="56" t="s">
        <v>4362</v>
      </c>
      <c r="P2977" s="87">
        <v>2005</v>
      </c>
      <c r="Q2977" s="87"/>
      <c r="R2977" s="87" t="s">
        <v>3680</v>
      </c>
    </row>
    <row r="2978" spans="1:18">
      <c r="A2978" s="87" t="s">
        <v>4527</v>
      </c>
      <c r="B2978" s="87" t="s">
        <v>4528</v>
      </c>
      <c r="C2978" s="87"/>
      <c r="D2978" s="150">
        <v>33773.15</v>
      </c>
      <c r="E2978" s="150">
        <v>-33773.15</v>
      </c>
      <c r="F2978" s="150">
        <v>0</v>
      </c>
      <c r="G2978" s="150">
        <v>0</v>
      </c>
      <c r="H2978" s="151">
        <v>38686</v>
      </c>
      <c r="I2978" s="87">
        <v>0</v>
      </c>
      <c r="J2978" s="87" t="s">
        <v>4529</v>
      </c>
      <c r="K2978" s="87" t="s">
        <v>3672</v>
      </c>
      <c r="L2978" s="87" t="s">
        <v>4530</v>
      </c>
      <c r="M2978" s="56" t="s">
        <v>3674</v>
      </c>
      <c r="N2978" s="87" t="s">
        <v>4531</v>
      </c>
      <c r="O2978" s="56" t="s">
        <v>4399</v>
      </c>
      <c r="P2978" s="87">
        <v>2005</v>
      </c>
      <c r="Q2978" s="87"/>
      <c r="R2978" s="87" t="s">
        <v>3680</v>
      </c>
    </row>
    <row r="2979" spans="1:18">
      <c r="A2979" s="87" t="s">
        <v>4547</v>
      </c>
      <c r="B2979" s="87" t="s">
        <v>4548</v>
      </c>
      <c r="C2979" s="87"/>
      <c r="D2979" s="150">
        <v>2842.99</v>
      </c>
      <c r="E2979" s="150">
        <v>-2842.99</v>
      </c>
      <c r="F2979" s="150">
        <v>0</v>
      </c>
      <c r="G2979" s="150">
        <v>0</v>
      </c>
      <c r="H2979" s="151">
        <v>38686</v>
      </c>
      <c r="I2979" s="87">
        <v>0</v>
      </c>
      <c r="J2979" s="87" t="s">
        <v>640</v>
      </c>
      <c r="K2979" s="87" t="s">
        <v>3672</v>
      </c>
      <c r="L2979" s="87" t="s">
        <v>3843</v>
      </c>
      <c r="M2979" s="56" t="s">
        <v>3674</v>
      </c>
      <c r="N2979" s="87" t="s">
        <v>40</v>
      </c>
      <c r="O2979" s="56" t="s">
        <v>4381</v>
      </c>
      <c r="P2979" s="87">
        <v>1986</v>
      </c>
      <c r="Q2979" s="87"/>
      <c r="R2979" s="87" t="s">
        <v>3680</v>
      </c>
    </row>
    <row r="2980" spans="1:18">
      <c r="A2980" s="87" t="s">
        <v>4549</v>
      </c>
      <c r="B2980" s="87" t="s">
        <v>4550</v>
      </c>
      <c r="C2980" s="87"/>
      <c r="D2980" s="150">
        <v>124701.25</v>
      </c>
      <c r="E2980" s="150">
        <v>-124701.25</v>
      </c>
      <c r="F2980" s="150">
        <v>0</v>
      </c>
      <c r="G2980" s="150">
        <v>0</v>
      </c>
      <c r="H2980" s="151">
        <v>38686</v>
      </c>
      <c r="I2980" s="87">
        <v>0</v>
      </c>
      <c r="J2980" s="87" t="s">
        <v>1610</v>
      </c>
      <c r="K2980" s="87" t="s">
        <v>3672</v>
      </c>
      <c r="L2980" s="87" t="s">
        <v>3920</v>
      </c>
      <c r="M2980" s="56" t="s">
        <v>3674</v>
      </c>
      <c r="N2980" s="87" t="s">
        <v>166</v>
      </c>
      <c r="O2980" s="56" t="s">
        <v>4483</v>
      </c>
      <c r="P2980" s="87">
        <v>2000</v>
      </c>
      <c r="Q2980" s="87"/>
      <c r="R2980" s="87" t="s">
        <v>3676</v>
      </c>
    </row>
    <row r="2981" spans="1:18">
      <c r="A2981" s="87" t="s">
        <v>10282</v>
      </c>
      <c r="B2981" s="87" t="s">
        <v>10283</v>
      </c>
      <c r="C2981" s="87"/>
      <c r="D2981" s="150">
        <v>96322.61</v>
      </c>
      <c r="E2981" s="150">
        <v>-96322.61</v>
      </c>
      <c r="F2981" s="150">
        <v>0</v>
      </c>
      <c r="G2981" s="150">
        <v>0</v>
      </c>
      <c r="H2981" s="151">
        <v>38686</v>
      </c>
      <c r="I2981" s="87">
        <v>0</v>
      </c>
      <c r="J2981" s="87" t="s">
        <v>315</v>
      </c>
      <c r="K2981" s="87" t="s">
        <v>3672</v>
      </c>
      <c r="L2981" s="87" t="s">
        <v>7984</v>
      </c>
      <c r="M2981" s="56" t="s">
        <v>3722</v>
      </c>
      <c r="N2981" s="87" t="s">
        <v>29</v>
      </c>
      <c r="O2981" s="56" t="s">
        <v>7656</v>
      </c>
      <c r="P2981" s="87">
        <v>2005</v>
      </c>
      <c r="Q2981" s="87"/>
      <c r="R2981" s="87" t="s">
        <v>3680</v>
      </c>
    </row>
    <row r="2982" spans="1:18">
      <c r="A2982" s="87" t="s">
        <v>11061</v>
      </c>
      <c r="B2982" s="87" t="s">
        <v>11062</v>
      </c>
      <c r="C2982" s="87"/>
      <c r="D2982" s="150">
        <v>4917.8500000000004</v>
      </c>
      <c r="E2982" s="150">
        <v>-4917.8500000000004</v>
      </c>
      <c r="F2982" s="150">
        <v>0</v>
      </c>
      <c r="G2982" s="150">
        <v>0</v>
      </c>
      <c r="H2982" s="151">
        <v>38686</v>
      </c>
      <c r="I2982" s="87">
        <v>0</v>
      </c>
      <c r="J2982" s="87" t="s">
        <v>1424</v>
      </c>
      <c r="K2982" s="87" t="s">
        <v>3672</v>
      </c>
      <c r="L2982" s="87" t="s">
        <v>3757</v>
      </c>
      <c r="M2982" s="56" t="s">
        <v>3711</v>
      </c>
      <c r="N2982" s="87" t="s">
        <v>176</v>
      </c>
      <c r="O2982" s="56" t="s">
        <v>10350</v>
      </c>
      <c r="P2982" s="87">
        <v>2005</v>
      </c>
      <c r="Q2982" s="87"/>
      <c r="R2982" s="87" t="s">
        <v>5067</v>
      </c>
    </row>
    <row r="2983" spans="1:18">
      <c r="A2983" s="87" t="s">
        <v>4336</v>
      </c>
      <c r="B2983" s="87" t="s">
        <v>4337</v>
      </c>
      <c r="C2983" s="87"/>
      <c r="D2983" s="150">
        <v>31067.52</v>
      </c>
      <c r="E2983" s="150">
        <v>-31067.52</v>
      </c>
      <c r="F2983" s="150">
        <v>0</v>
      </c>
      <c r="G2983" s="150">
        <v>0</v>
      </c>
      <c r="H2983" s="151">
        <v>38656</v>
      </c>
      <c r="I2983" s="87">
        <v>0</v>
      </c>
      <c r="J2983" s="87" t="s">
        <v>640</v>
      </c>
      <c r="K2983" s="87" t="s">
        <v>3672</v>
      </c>
      <c r="L2983" s="87" t="s">
        <v>3820</v>
      </c>
      <c r="M2983" s="56"/>
      <c r="N2983" s="87" t="s">
        <v>40</v>
      </c>
      <c r="O2983" s="56" t="s">
        <v>4338</v>
      </c>
      <c r="P2983" s="87">
        <v>2003</v>
      </c>
      <c r="Q2983" s="87"/>
      <c r="R2983" s="87" t="s">
        <v>3680</v>
      </c>
    </row>
    <row r="2984" spans="1:18">
      <c r="A2984" s="87" t="s">
        <v>4541</v>
      </c>
      <c r="B2984" s="87" t="s">
        <v>4542</v>
      </c>
      <c r="C2984" s="87"/>
      <c r="D2984" s="150">
        <v>40039.57</v>
      </c>
      <c r="E2984" s="150">
        <v>-40039.57</v>
      </c>
      <c r="F2984" s="150">
        <v>0</v>
      </c>
      <c r="G2984" s="150">
        <v>0</v>
      </c>
      <c r="H2984" s="151">
        <v>38656</v>
      </c>
      <c r="I2984" s="87">
        <v>0</v>
      </c>
      <c r="J2984" s="87" t="s">
        <v>944</v>
      </c>
      <c r="K2984" s="87" t="s">
        <v>3672</v>
      </c>
      <c r="L2984" s="87" t="s">
        <v>3962</v>
      </c>
      <c r="M2984" s="56" t="s">
        <v>3674</v>
      </c>
      <c r="N2984" s="87" t="s">
        <v>27</v>
      </c>
      <c r="O2984" s="56" t="s">
        <v>4338</v>
      </c>
      <c r="P2984" s="87">
        <v>2005</v>
      </c>
      <c r="Q2984" s="87"/>
      <c r="R2984" s="87" t="s">
        <v>3680</v>
      </c>
    </row>
    <row r="2985" spans="1:18">
      <c r="A2985" s="87" t="s">
        <v>4543</v>
      </c>
      <c r="B2985" s="87" t="s">
        <v>4544</v>
      </c>
      <c r="C2985" s="87"/>
      <c r="D2985" s="150">
        <v>42403.47</v>
      </c>
      <c r="E2985" s="150">
        <v>-42403.47</v>
      </c>
      <c r="F2985" s="150">
        <v>0</v>
      </c>
      <c r="G2985" s="150">
        <v>0</v>
      </c>
      <c r="H2985" s="151">
        <v>38656</v>
      </c>
      <c r="I2985" s="87">
        <v>0</v>
      </c>
      <c r="J2985" s="87" t="s">
        <v>2196</v>
      </c>
      <c r="K2985" s="87" t="s">
        <v>3672</v>
      </c>
      <c r="L2985" s="87" t="s">
        <v>3776</v>
      </c>
      <c r="M2985" s="56" t="s">
        <v>3674</v>
      </c>
      <c r="N2985" s="87" t="s">
        <v>117</v>
      </c>
      <c r="O2985" s="56" t="s">
        <v>4390</v>
      </c>
      <c r="P2985" s="87">
        <v>2005</v>
      </c>
      <c r="Q2985" s="87"/>
      <c r="R2985" s="87" t="s">
        <v>3780</v>
      </c>
    </row>
    <row r="2986" spans="1:18">
      <c r="A2986" s="87" t="s">
        <v>4545</v>
      </c>
      <c r="B2986" s="87" t="s">
        <v>4546</v>
      </c>
      <c r="C2986" s="87"/>
      <c r="D2986" s="150">
        <v>6698.53</v>
      </c>
      <c r="E2986" s="150">
        <v>-6698.53</v>
      </c>
      <c r="F2986" s="150">
        <v>0</v>
      </c>
      <c r="G2986" s="150">
        <v>0</v>
      </c>
      <c r="H2986" s="151">
        <v>38656</v>
      </c>
      <c r="I2986" s="87">
        <v>0</v>
      </c>
      <c r="J2986" s="87" t="s">
        <v>484</v>
      </c>
      <c r="K2986" s="87" t="s">
        <v>3672</v>
      </c>
      <c r="L2986" s="87" t="s">
        <v>3810</v>
      </c>
      <c r="M2986" s="56" t="s">
        <v>3674</v>
      </c>
      <c r="N2986" s="87" t="s">
        <v>30</v>
      </c>
      <c r="O2986" s="56" t="s">
        <v>4338</v>
      </c>
      <c r="P2986" s="87">
        <v>2005</v>
      </c>
      <c r="Q2986" s="87"/>
      <c r="R2986" s="87" t="s">
        <v>3676</v>
      </c>
    </row>
    <row r="2987" spans="1:18">
      <c r="A2987" s="87" t="s">
        <v>3108</v>
      </c>
      <c r="B2987" s="87" t="s">
        <v>10271</v>
      </c>
      <c r="C2987" s="87"/>
      <c r="D2987" s="150">
        <v>93432.78</v>
      </c>
      <c r="E2987" s="150">
        <v>-93432.78</v>
      </c>
      <c r="F2987" s="150">
        <v>0</v>
      </c>
      <c r="G2987" s="150">
        <v>0</v>
      </c>
      <c r="H2987" s="151">
        <v>38656</v>
      </c>
      <c r="I2987" s="87">
        <v>0</v>
      </c>
      <c r="J2987" s="87" t="s">
        <v>315</v>
      </c>
      <c r="K2987" s="87" t="s">
        <v>3672</v>
      </c>
      <c r="L2987" s="87" t="s">
        <v>7984</v>
      </c>
      <c r="M2987" s="56" t="s">
        <v>3722</v>
      </c>
      <c r="N2987" s="87" t="s">
        <v>29</v>
      </c>
      <c r="O2987" s="56" t="s">
        <v>7656</v>
      </c>
      <c r="P2987" s="87">
        <v>2005</v>
      </c>
      <c r="Q2987" s="87"/>
      <c r="R2987" s="87" t="s">
        <v>3680</v>
      </c>
    </row>
    <row r="2988" spans="1:18">
      <c r="A2988" s="87" t="s">
        <v>3123</v>
      </c>
      <c r="B2988" s="87" t="s">
        <v>10272</v>
      </c>
      <c r="C2988" s="87"/>
      <c r="D2988" s="150">
        <v>93848.54</v>
      </c>
      <c r="E2988" s="150">
        <v>-93848.54</v>
      </c>
      <c r="F2988" s="150">
        <v>0</v>
      </c>
      <c r="G2988" s="150">
        <v>0</v>
      </c>
      <c r="H2988" s="151">
        <v>38656</v>
      </c>
      <c r="I2988" s="87">
        <v>0</v>
      </c>
      <c r="J2988" s="87" t="s">
        <v>319</v>
      </c>
      <c r="K2988" s="87" t="s">
        <v>3672</v>
      </c>
      <c r="L2988" s="87" t="s">
        <v>8055</v>
      </c>
      <c r="M2988" s="56" t="s">
        <v>3722</v>
      </c>
      <c r="N2988" s="87" t="s">
        <v>52</v>
      </c>
      <c r="O2988" s="56" t="s">
        <v>7656</v>
      </c>
      <c r="P2988" s="87">
        <v>2005</v>
      </c>
      <c r="Q2988" s="87"/>
      <c r="R2988" s="87" t="s">
        <v>3680</v>
      </c>
    </row>
    <row r="2989" spans="1:18">
      <c r="A2989" s="87" t="s">
        <v>675</v>
      </c>
      <c r="B2989" s="87" t="s">
        <v>676</v>
      </c>
      <c r="C2989" s="87"/>
      <c r="D2989" s="150">
        <v>9677.69</v>
      </c>
      <c r="E2989" s="150">
        <v>-9677.69</v>
      </c>
      <c r="F2989" s="150">
        <v>0</v>
      </c>
      <c r="G2989" s="150">
        <v>0</v>
      </c>
      <c r="H2989" s="151">
        <v>38656</v>
      </c>
      <c r="I2989" s="87">
        <v>0</v>
      </c>
      <c r="J2989" s="87" t="s">
        <v>319</v>
      </c>
      <c r="K2989" s="87" t="s">
        <v>3672</v>
      </c>
      <c r="L2989" s="87" t="s">
        <v>8055</v>
      </c>
      <c r="M2989" s="56" t="s">
        <v>3722</v>
      </c>
      <c r="N2989" s="87" t="s">
        <v>52</v>
      </c>
      <c r="O2989" s="56" t="s">
        <v>7656</v>
      </c>
      <c r="P2989" s="87">
        <v>2005</v>
      </c>
      <c r="Q2989" s="87"/>
      <c r="R2989" s="87" t="s">
        <v>3680</v>
      </c>
    </row>
    <row r="2990" spans="1:18">
      <c r="A2990" s="87" t="s">
        <v>10273</v>
      </c>
      <c r="B2990" s="87" t="s">
        <v>10274</v>
      </c>
      <c r="C2990" s="87"/>
      <c r="D2990" s="150">
        <v>9677.69</v>
      </c>
      <c r="E2990" s="150">
        <v>-9677.69</v>
      </c>
      <c r="F2990" s="150">
        <v>0</v>
      </c>
      <c r="G2990" s="150">
        <v>0</v>
      </c>
      <c r="H2990" s="151">
        <v>38656</v>
      </c>
      <c r="I2990" s="87">
        <v>0</v>
      </c>
      <c r="J2990" s="87" t="s">
        <v>1253</v>
      </c>
      <c r="K2990" s="87" t="s">
        <v>3672</v>
      </c>
      <c r="L2990" s="87" t="s">
        <v>3750</v>
      </c>
      <c r="M2990" s="56" t="s">
        <v>3722</v>
      </c>
      <c r="N2990" s="87" t="s">
        <v>177</v>
      </c>
      <c r="O2990" s="56" t="s">
        <v>7656</v>
      </c>
      <c r="P2990" s="87">
        <v>2005</v>
      </c>
      <c r="Q2990" s="87"/>
      <c r="R2990" s="87" t="s">
        <v>3680</v>
      </c>
    </row>
    <row r="2991" spans="1:18">
      <c r="A2991" s="87" t="s">
        <v>10275</v>
      </c>
      <c r="B2991" s="87" t="s">
        <v>10276</v>
      </c>
      <c r="C2991" s="87"/>
      <c r="D2991" s="150">
        <v>66889.81</v>
      </c>
      <c r="E2991" s="150">
        <v>-66889.81</v>
      </c>
      <c r="F2991" s="150">
        <v>0</v>
      </c>
      <c r="G2991" s="150">
        <v>0</v>
      </c>
      <c r="H2991" s="151">
        <v>38656</v>
      </c>
      <c r="I2991" s="87">
        <v>0</v>
      </c>
      <c r="J2991" s="87" t="s">
        <v>1253</v>
      </c>
      <c r="K2991" s="87" t="s">
        <v>3672</v>
      </c>
      <c r="L2991" s="87" t="s">
        <v>3750</v>
      </c>
      <c r="M2991" s="56" t="s">
        <v>3722</v>
      </c>
      <c r="N2991" s="87" t="s">
        <v>177</v>
      </c>
      <c r="O2991" s="56" t="s">
        <v>4338</v>
      </c>
      <c r="P2991" s="87">
        <v>2005</v>
      </c>
      <c r="Q2991" s="87"/>
      <c r="R2991" s="87" t="s">
        <v>3680</v>
      </c>
    </row>
    <row r="2992" spans="1:18">
      <c r="A2992" s="87" t="s">
        <v>2372</v>
      </c>
      <c r="B2992" s="87" t="s">
        <v>2373</v>
      </c>
      <c r="C2992" s="87"/>
      <c r="D2992" s="150">
        <v>63981.38</v>
      </c>
      <c r="E2992" s="150">
        <v>-63981.38</v>
      </c>
      <c r="F2992" s="150">
        <v>0</v>
      </c>
      <c r="G2992" s="150">
        <v>0</v>
      </c>
      <c r="H2992" s="151">
        <v>38656</v>
      </c>
      <c r="I2992" s="87">
        <v>0</v>
      </c>
      <c r="J2992" s="87" t="s">
        <v>319</v>
      </c>
      <c r="K2992" s="87" t="s">
        <v>3672</v>
      </c>
      <c r="L2992" s="87" t="s">
        <v>8055</v>
      </c>
      <c r="M2992" s="56" t="s">
        <v>3722</v>
      </c>
      <c r="N2992" s="87" t="s">
        <v>52</v>
      </c>
      <c r="O2992" s="56" t="s">
        <v>4338</v>
      </c>
      <c r="P2992" s="87">
        <v>2005</v>
      </c>
      <c r="Q2992" s="87"/>
      <c r="R2992" s="87" t="s">
        <v>3680</v>
      </c>
    </row>
    <row r="2993" spans="1:18">
      <c r="A2993" s="87" t="s">
        <v>817</v>
      </c>
      <c r="B2993" s="87" t="s">
        <v>10277</v>
      </c>
      <c r="C2993" s="87"/>
      <c r="D2993" s="150">
        <v>52138.71</v>
      </c>
      <c r="E2993" s="150">
        <v>-52138.71</v>
      </c>
      <c r="F2993" s="150">
        <v>0</v>
      </c>
      <c r="G2993" s="150">
        <v>0</v>
      </c>
      <c r="H2993" s="151">
        <v>38656</v>
      </c>
      <c r="I2993" s="87">
        <v>0</v>
      </c>
      <c r="J2993" s="87" t="s">
        <v>315</v>
      </c>
      <c r="K2993" s="87" t="s">
        <v>3672</v>
      </c>
      <c r="L2993" s="87" t="s">
        <v>7984</v>
      </c>
      <c r="M2993" s="56" t="s">
        <v>3722</v>
      </c>
      <c r="N2993" s="87" t="s">
        <v>29</v>
      </c>
      <c r="O2993" s="56" t="s">
        <v>10254</v>
      </c>
      <c r="P2993" s="87">
        <v>2000</v>
      </c>
      <c r="Q2993" s="87"/>
      <c r="R2993" s="87" t="s">
        <v>3680</v>
      </c>
    </row>
    <row r="2994" spans="1:18">
      <c r="A2994" s="87" t="s">
        <v>312</v>
      </c>
      <c r="B2994" s="87" t="s">
        <v>10278</v>
      </c>
      <c r="C2994" s="87"/>
      <c r="D2994" s="150">
        <v>52991.8</v>
      </c>
      <c r="E2994" s="150">
        <v>-52991.8</v>
      </c>
      <c r="F2994" s="150">
        <v>0</v>
      </c>
      <c r="G2994" s="150">
        <v>0</v>
      </c>
      <c r="H2994" s="151">
        <v>38656</v>
      </c>
      <c r="I2994" s="87">
        <v>0</v>
      </c>
      <c r="J2994" s="87" t="s">
        <v>315</v>
      </c>
      <c r="K2994" s="87" t="s">
        <v>3672</v>
      </c>
      <c r="L2994" s="87" t="s">
        <v>7984</v>
      </c>
      <c r="M2994" s="56" t="s">
        <v>3722</v>
      </c>
      <c r="N2994" s="87" t="s">
        <v>29</v>
      </c>
      <c r="O2994" s="56" t="s">
        <v>10254</v>
      </c>
      <c r="P2994" s="87">
        <v>2000</v>
      </c>
      <c r="Q2994" s="87"/>
      <c r="R2994" s="87" t="s">
        <v>3680</v>
      </c>
    </row>
    <row r="2995" spans="1:18">
      <c r="A2995" s="87" t="s">
        <v>10279</v>
      </c>
      <c r="B2995" s="87" t="s">
        <v>10280</v>
      </c>
      <c r="C2995" s="87"/>
      <c r="D2995" s="150">
        <v>8845.52</v>
      </c>
      <c r="E2995" s="150">
        <v>-8845.52</v>
      </c>
      <c r="F2995" s="150">
        <v>0</v>
      </c>
      <c r="G2995" s="150">
        <v>0</v>
      </c>
      <c r="H2995" s="151">
        <v>38656</v>
      </c>
      <c r="I2995" s="87">
        <v>0</v>
      </c>
      <c r="J2995" s="87" t="s">
        <v>315</v>
      </c>
      <c r="K2995" s="87" t="s">
        <v>3672</v>
      </c>
      <c r="L2995" s="87" t="s">
        <v>7984</v>
      </c>
      <c r="M2995" s="56" t="s">
        <v>3722</v>
      </c>
      <c r="N2995" s="87" t="s">
        <v>29</v>
      </c>
      <c r="O2995" s="56" t="s">
        <v>10254</v>
      </c>
      <c r="P2995" s="87">
        <v>2003</v>
      </c>
      <c r="Q2995" s="87"/>
      <c r="R2995" s="87" t="s">
        <v>3680</v>
      </c>
    </row>
    <row r="2996" spans="1:18">
      <c r="A2996" s="87" t="s">
        <v>2441</v>
      </c>
      <c r="B2996" s="87" t="s">
        <v>10281</v>
      </c>
      <c r="C2996" s="87"/>
      <c r="D2996" s="150">
        <v>102982.37</v>
      </c>
      <c r="E2996" s="150">
        <v>-102982.37</v>
      </c>
      <c r="F2996" s="150">
        <v>0</v>
      </c>
      <c r="G2996" s="150">
        <v>0</v>
      </c>
      <c r="H2996" s="151">
        <v>38656</v>
      </c>
      <c r="I2996" s="87">
        <v>0</v>
      </c>
      <c r="J2996" s="87" t="s">
        <v>1257</v>
      </c>
      <c r="K2996" s="87" t="s">
        <v>3672</v>
      </c>
      <c r="L2996" s="87" t="s">
        <v>7988</v>
      </c>
      <c r="M2996" s="56" t="s">
        <v>3722</v>
      </c>
      <c r="N2996" s="87" t="s">
        <v>171</v>
      </c>
      <c r="O2996" s="56" t="s">
        <v>4338</v>
      </c>
      <c r="P2996" s="87">
        <v>2005</v>
      </c>
      <c r="Q2996" s="87"/>
      <c r="R2996" s="87" t="s">
        <v>3680</v>
      </c>
    </row>
    <row r="2997" spans="1:18">
      <c r="A2997" s="87" t="s">
        <v>4524</v>
      </c>
      <c r="B2997" s="87" t="s">
        <v>4525</v>
      </c>
      <c r="C2997" s="87"/>
      <c r="D2997" s="150">
        <v>9677.69</v>
      </c>
      <c r="E2997" s="150">
        <v>-9677.69</v>
      </c>
      <c r="F2997" s="150">
        <v>0</v>
      </c>
      <c r="G2997" s="150">
        <v>0</v>
      </c>
      <c r="H2997" s="151">
        <v>38625</v>
      </c>
      <c r="I2997" s="87">
        <v>0</v>
      </c>
      <c r="J2997" s="87" t="s">
        <v>1522</v>
      </c>
      <c r="K2997" s="87" t="s">
        <v>3672</v>
      </c>
      <c r="L2997" s="87" t="s">
        <v>3991</v>
      </c>
      <c r="M2997" s="56" t="s">
        <v>3674</v>
      </c>
      <c r="N2997" s="87" t="s">
        <v>1521</v>
      </c>
      <c r="O2997" s="56" t="s">
        <v>4526</v>
      </c>
      <c r="P2997" s="87">
        <v>2005</v>
      </c>
      <c r="Q2997" s="87"/>
      <c r="R2997" s="87" t="s">
        <v>3680</v>
      </c>
    </row>
    <row r="2998" spans="1:18">
      <c r="A2998" s="87" t="s">
        <v>4532</v>
      </c>
      <c r="B2998" s="87" t="s">
        <v>4533</v>
      </c>
      <c r="C2998" s="87"/>
      <c r="D2998" s="150">
        <v>1249.0899999999999</v>
      </c>
      <c r="E2998" s="150">
        <v>-1249.0899999999999</v>
      </c>
      <c r="F2998" s="150">
        <v>0</v>
      </c>
      <c r="G2998" s="150">
        <v>0</v>
      </c>
      <c r="H2998" s="151">
        <v>38625</v>
      </c>
      <c r="I2998" s="87">
        <v>0</v>
      </c>
      <c r="J2998" s="87" t="s">
        <v>1632</v>
      </c>
      <c r="K2998" s="87" t="s">
        <v>3672</v>
      </c>
      <c r="L2998" s="87" t="s">
        <v>4158</v>
      </c>
      <c r="M2998" s="56" t="s">
        <v>3674</v>
      </c>
      <c r="N2998" s="87" t="s">
        <v>98</v>
      </c>
      <c r="O2998" s="56" t="s">
        <v>4534</v>
      </c>
      <c r="P2998" s="87">
        <v>1983</v>
      </c>
      <c r="Q2998" s="87"/>
      <c r="R2998" s="87" t="s">
        <v>3680</v>
      </c>
    </row>
    <row r="2999" spans="1:18">
      <c r="A2999" s="87" t="s">
        <v>4535</v>
      </c>
      <c r="B2999" s="87" t="s">
        <v>4536</v>
      </c>
      <c r="C2999" s="87"/>
      <c r="D2999" s="150">
        <v>9183.1299999999992</v>
      </c>
      <c r="E2999" s="150">
        <v>-9183.1299999999992</v>
      </c>
      <c r="F2999" s="150">
        <v>0</v>
      </c>
      <c r="G2999" s="150">
        <v>0</v>
      </c>
      <c r="H2999" s="151">
        <v>38625</v>
      </c>
      <c r="I2999" s="87">
        <v>0</v>
      </c>
      <c r="J2999" s="87" t="s">
        <v>1632</v>
      </c>
      <c r="K2999" s="87" t="s">
        <v>3672</v>
      </c>
      <c r="L2999" s="87" t="s">
        <v>4158</v>
      </c>
      <c r="M2999" s="56" t="s">
        <v>3674</v>
      </c>
      <c r="N2999" s="87" t="s">
        <v>98</v>
      </c>
      <c r="O2999" s="56" t="s">
        <v>4534</v>
      </c>
      <c r="P2999" s="87">
        <v>1996</v>
      </c>
      <c r="Q2999" s="87"/>
      <c r="R2999" s="87" t="s">
        <v>3751</v>
      </c>
    </row>
    <row r="3000" spans="1:18">
      <c r="A3000" s="87" t="s">
        <v>3017</v>
      </c>
      <c r="B3000" s="87" t="s">
        <v>3018</v>
      </c>
      <c r="C3000" s="87"/>
      <c r="D3000" s="150">
        <v>1249.19</v>
      </c>
      <c r="E3000" s="150">
        <v>-1249.19</v>
      </c>
      <c r="F3000" s="150">
        <v>0</v>
      </c>
      <c r="G3000" s="150">
        <v>0</v>
      </c>
      <c r="H3000" s="151">
        <v>38625</v>
      </c>
      <c r="I3000" s="87">
        <v>0</v>
      </c>
      <c r="J3000" s="87" t="s">
        <v>1632</v>
      </c>
      <c r="K3000" s="87" t="s">
        <v>3672</v>
      </c>
      <c r="L3000" s="87" t="s">
        <v>4158</v>
      </c>
      <c r="M3000" s="56" t="s">
        <v>3674</v>
      </c>
      <c r="N3000" s="87" t="s">
        <v>98</v>
      </c>
      <c r="O3000" s="56" t="s">
        <v>4537</v>
      </c>
      <c r="P3000" s="87">
        <v>1982</v>
      </c>
      <c r="Q3000" s="87"/>
      <c r="R3000" s="87" t="s">
        <v>3680</v>
      </c>
    </row>
    <row r="3001" spans="1:18">
      <c r="A3001" s="87" t="s">
        <v>4538</v>
      </c>
      <c r="B3001" s="87" t="s">
        <v>4539</v>
      </c>
      <c r="C3001" s="87"/>
      <c r="D3001" s="150">
        <v>3723.56</v>
      </c>
      <c r="E3001" s="150">
        <v>-3723.56</v>
      </c>
      <c r="F3001" s="150">
        <v>0</v>
      </c>
      <c r="G3001" s="150">
        <v>0</v>
      </c>
      <c r="H3001" s="151">
        <v>38625</v>
      </c>
      <c r="I3001" s="87">
        <v>0</v>
      </c>
      <c r="J3001" s="87" t="s">
        <v>1632</v>
      </c>
      <c r="K3001" s="87" t="s">
        <v>3672</v>
      </c>
      <c r="L3001" s="87" t="s">
        <v>4158</v>
      </c>
      <c r="M3001" s="56" t="s">
        <v>3674</v>
      </c>
      <c r="N3001" s="87" t="s">
        <v>98</v>
      </c>
      <c r="O3001" s="56" t="s">
        <v>4537</v>
      </c>
      <c r="P3001" s="87">
        <v>1990</v>
      </c>
      <c r="Q3001" s="87"/>
      <c r="R3001" s="87" t="s">
        <v>3780</v>
      </c>
    </row>
    <row r="3002" spans="1:18">
      <c r="A3002" s="87" t="s">
        <v>768</v>
      </c>
      <c r="B3002" s="87" t="s">
        <v>4540</v>
      </c>
      <c r="C3002" s="87"/>
      <c r="D3002" s="150">
        <v>3009.03</v>
      </c>
      <c r="E3002" s="150">
        <v>-3009.03</v>
      </c>
      <c r="F3002" s="150">
        <v>0</v>
      </c>
      <c r="G3002" s="150">
        <v>0</v>
      </c>
      <c r="H3002" s="151">
        <v>38625</v>
      </c>
      <c r="I3002" s="87">
        <v>0</v>
      </c>
      <c r="J3002" s="87" t="s">
        <v>772</v>
      </c>
      <c r="K3002" s="87" t="s">
        <v>3672</v>
      </c>
      <c r="L3002" s="87" t="s">
        <v>3820</v>
      </c>
      <c r="M3002" s="56" t="s">
        <v>3674</v>
      </c>
      <c r="N3002" s="87" t="s">
        <v>130</v>
      </c>
      <c r="O3002" s="56" t="s">
        <v>4345</v>
      </c>
      <c r="P3002" s="87">
        <v>2004</v>
      </c>
      <c r="Q3002" s="87"/>
      <c r="R3002" s="87" t="s">
        <v>3751</v>
      </c>
    </row>
    <row r="3003" spans="1:18">
      <c r="A3003" s="87" t="s">
        <v>4443</v>
      </c>
      <c r="B3003" s="87" t="s">
        <v>4444</v>
      </c>
      <c r="C3003" s="87"/>
      <c r="D3003" s="150">
        <v>32671.88</v>
      </c>
      <c r="E3003" s="150">
        <v>-32671.88</v>
      </c>
      <c r="F3003" s="150">
        <v>0</v>
      </c>
      <c r="G3003" s="150">
        <v>0</v>
      </c>
      <c r="H3003" s="151">
        <v>38595</v>
      </c>
      <c r="I3003" s="87">
        <v>0</v>
      </c>
      <c r="J3003" s="87" t="s">
        <v>2196</v>
      </c>
      <c r="K3003" s="87" t="s">
        <v>3672</v>
      </c>
      <c r="L3003" s="87" t="s">
        <v>3776</v>
      </c>
      <c r="M3003" s="56" t="s">
        <v>3674</v>
      </c>
      <c r="N3003" s="87" t="s">
        <v>117</v>
      </c>
      <c r="O3003" s="56" t="s">
        <v>4331</v>
      </c>
      <c r="P3003" s="87">
        <v>2004</v>
      </c>
      <c r="Q3003" s="87"/>
      <c r="R3003" s="87" t="s">
        <v>3680</v>
      </c>
    </row>
    <row r="3004" spans="1:18">
      <c r="A3004" s="87" t="s">
        <v>4506</v>
      </c>
      <c r="B3004" s="87" t="s">
        <v>4507</v>
      </c>
      <c r="C3004" s="87"/>
      <c r="D3004" s="150">
        <v>19750.38</v>
      </c>
      <c r="E3004" s="150">
        <v>-19750.38</v>
      </c>
      <c r="F3004" s="150">
        <v>0</v>
      </c>
      <c r="G3004" s="150">
        <v>0</v>
      </c>
      <c r="H3004" s="151">
        <v>38595</v>
      </c>
      <c r="I3004" s="87">
        <v>0</v>
      </c>
      <c r="J3004" s="87" t="s">
        <v>435</v>
      </c>
      <c r="K3004" s="87" t="s">
        <v>3672</v>
      </c>
      <c r="L3004" s="87" t="s">
        <v>3754</v>
      </c>
      <c r="M3004" s="56" t="s">
        <v>3674</v>
      </c>
      <c r="N3004" s="87" t="s">
        <v>100</v>
      </c>
      <c r="O3004" s="56" t="s">
        <v>4399</v>
      </c>
      <c r="P3004" s="87">
        <v>2004</v>
      </c>
      <c r="Q3004" s="87"/>
      <c r="R3004" s="87" t="s">
        <v>4359</v>
      </c>
    </row>
    <row r="3005" spans="1:18">
      <c r="A3005" s="87" t="s">
        <v>4508</v>
      </c>
      <c r="B3005" s="87" t="s">
        <v>4507</v>
      </c>
      <c r="C3005" s="87"/>
      <c r="D3005" s="150">
        <v>19750.38</v>
      </c>
      <c r="E3005" s="150">
        <v>-19750.38</v>
      </c>
      <c r="F3005" s="150">
        <v>0</v>
      </c>
      <c r="G3005" s="150">
        <v>0</v>
      </c>
      <c r="H3005" s="151">
        <v>38595</v>
      </c>
      <c r="I3005" s="87">
        <v>0</v>
      </c>
      <c r="J3005" s="87" t="s">
        <v>435</v>
      </c>
      <c r="K3005" s="87" t="s">
        <v>3672</v>
      </c>
      <c r="L3005" s="87" t="s">
        <v>3754</v>
      </c>
      <c r="M3005" s="56" t="s">
        <v>3674</v>
      </c>
      <c r="N3005" s="87" t="s">
        <v>100</v>
      </c>
      <c r="O3005" s="56" t="s">
        <v>4399</v>
      </c>
      <c r="P3005" s="87">
        <v>2004</v>
      </c>
      <c r="Q3005" s="87"/>
      <c r="R3005" s="87" t="s">
        <v>4359</v>
      </c>
    </row>
    <row r="3006" spans="1:18">
      <c r="A3006" s="87" t="s">
        <v>4509</v>
      </c>
      <c r="B3006" s="87" t="s">
        <v>4510</v>
      </c>
      <c r="C3006" s="87"/>
      <c r="D3006" s="150">
        <v>17829.849999999999</v>
      </c>
      <c r="E3006" s="150">
        <v>-17829.849999999999</v>
      </c>
      <c r="F3006" s="150">
        <v>0</v>
      </c>
      <c r="G3006" s="150">
        <v>0</v>
      </c>
      <c r="H3006" s="151">
        <v>38595</v>
      </c>
      <c r="I3006" s="87">
        <v>0</v>
      </c>
      <c r="J3006" s="87" t="s">
        <v>328</v>
      </c>
      <c r="K3006" s="87" t="s">
        <v>3672</v>
      </c>
      <c r="L3006" s="87" t="s">
        <v>4511</v>
      </c>
      <c r="M3006" s="56" t="s">
        <v>3674</v>
      </c>
      <c r="N3006" s="87" t="s">
        <v>35</v>
      </c>
      <c r="O3006" s="56" t="s">
        <v>4399</v>
      </c>
      <c r="P3006" s="87">
        <v>2004</v>
      </c>
      <c r="Q3006" s="87"/>
      <c r="R3006" s="87" t="s">
        <v>4359</v>
      </c>
    </row>
    <row r="3007" spans="1:18">
      <c r="A3007" s="87" t="s">
        <v>4512</v>
      </c>
      <c r="B3007" s="87" t="s">
        <v>4513</v>
      </c>
      <c r="C3007" s="87"/>
      <c r="D3007" s="150">
        <v>23305.45</v>
      </c>
      <c r="E3007" s="150">
        <v>-23305.45</v>
      </c>
      <c r="F3007" s="150">
        <v>0</v>
      </c>
      <c r="G3007" s="150">
        <v>0</v>
      </c>
      <c r="H3007" s="151">
        <v>38595</v>
      </c>
      <c r="I3007" s="87">
        <v>0</v>
      </c>
      <c r="J3007" s="87" t="s">
        <v>1610</v>
      </c>
      <c r="K3007" s="87" t="s">
        <v>3672</v>
      </c>
      <c r="L3007" s="87" t="s">
        <v>3920</v>
      </c>
      <c r="M3007" s="56" t="s">
        <v>3674</v>
      </c>
      <c r="N3007" s="87" t="s">
        <v>166</v>
      </c>
      <c r="O3007" s="56" t="s">
        <v>4399</v>
      </c>
      <c r="P3007" s="87">
        <v>2005</v>
      </c>
      <c r="Q3007" s="87"/>
      <c r="R3007" s="87" t="s">
        <v>4359</v>
      </c>
    </row>
    <row r="3008" spans="1:18">
      <c r="A3008" s="87" t="s">
        <v>2905</v>
      </c>
      <c r="B3008" s="87" t="s">
        <v>2906</v>
      </c>
      <c r="C3008" s="87"/>
      <c r="D3008" s="150">
        <v>8962.36</v>
      </c>
      <c r="E3008" s="150">
        <v>-8962.36</v>
      </c>
      <c r="F3008" s="150">
        <v>0</v>
      </c>
      <c r="G3008" s="150">
        <v>0</v>
      </c>
      <c r="H3008" s="151">
        <v>38595</v>
      </c>
      <c r="I3008" s="87">
        <v>0</v>
      </c>
      <c r="J3008" s="87" t="s">
        <v>944</v>
      </c>
      <c r="K3008" s="87" t="s">
        <v>3672</v>
      </c>
      <c r="L3008" s="87" t="s">
        <v>3962</v>
      </c>
      <c r="M3008" s="56" t="s">
        <v>3674</v>
      </c>
      <c r="N3008" s="87" t="s">
        <v>27</v>
      </c>
      <c r="O3008" s="56" t="s">
        <v>4514</v>
      </c>
      <c r="P3008" s="87">
        <v>2005</v>
      </c>
      <c r="Q3008" s="87"/>
      <c r="R3008" s="87" t="s">
        <v>3676</v>
      </c>
    </row>
    <row r="3009" spans="1:18">
      <c r="A3009" s="87" t="s">
        <v>4515</v>
      </c>
      <c r="B3009" s="87" t="s">
        <v>4516</v>
      </c>
      <c r="C3009" s="87"/>
      <c r="D3009" s="150">
        <v>9819.89</v>
      </c>
      <c r="E3009" s="150">
        <v>-9819.89</v>
      </c>
      <c r="F3009" s="150">
        <v>0</v>
      </c>
      <c r="G3009" s="150">
        <v>0</v>
      </c>
      <c r="H3009" s="151">
        <v>38595</v>
      </c>
      <c r="I3009" s="87">
        <v>0</v>
      </c>
      <c r="J3009" s="87" t="s">
        <v>1532</v>
      </c>
      <c r="K3009" s="87" t="s">
        <v>3672</v>
      </c>
      <c r="L3009" s="87" t="s">
        <v>3905</v>
      </c>
      <c r="M3009" s="56" t="s">
        <v>3674</v>
      </c>
      <c r="N3009" s="87" t="s">
        <v>83</v>
      </c>
      <c r="O3009" s="56" t="s">
        <v>4399</v>
      </c>
      <c r="P3009" s="87">
        <v>2005</v>
      </c>
      <c r="Q3009" s="87"/>
      <c r="R3009" s="87" t="s">
        <v>3680</v>
      </c>
    </row>
    <row r="3010" spans="1:18">
      <c r="A3010" s="87" t="s">
        <v>4517</v>
      </c>
      <c r="B3010" s="87" t="s">
        <v>4516</v>
      </c>
      <c r="C3010" s="87"/>
      <c r="D3010" s="150">
        <v>9871.24</v>
      </c>
      <c r="E3010" s="150">
        <v>-9871.24</v>
      </c>
      <c r="F3010" s="150">
        <v>0</v>
      </c>
      <c r="G3010" s="150">
        <v>0</v>
      </c>
      <c r="H3010" s="151">
        <v>38595</v>
      </c>
      <c r="I3010" s="87">
        <v>0</v>
      </c>
      <c r="J3010" s="87" t="s">
        <v>1532</v>
      </c>
      <c r="K3010" s="87" t="s">
        <v>3672</v>
      </c>
      <c r="L3010" s="87" t="s">
        <v>4396</v>
      </c>
      <c r="M3010" s="56" t="s">
        <v>3674</v>
      </c>
      <c r="N3010" s="87" t="s">
        <v>83</v>
      </c>
      <c r="O3010" s="56" t="s">
        <v>4399</v>
      </c>
      <c r="P3010" s="87">
        <v>2005</v>
      </c>
      <c r="Q3010" s="87"/>
      <c r="R3010" s="87" t="s">
        <v>3680</v>
      </c>
    </row>
    <row r="3011" spans="1:18">
      <c r="A3011" s="87" t="s">
        <v>4518</v>
      </c>
      <c r="B3011" s="87" t="s">
        <v>4519</v>
      </c>
      <c r="C3011" s="87"/>
      <c r="D3011" s="150">
        <v>8808.67</v>
      </c>
      <c r="E3011" s="150">
        <v>-8808.67</v>
      </c>
      <c r="F3011" s="150">
        <v>0</v>
      </c>
      <c r="G3011" s="150">
        <v>0</v>
      </c>
      <c r="H3011" s="151">
        <v>38595</v>
      </c>
      <c r="I3011" s="87">
        <v>0</v>
      </c>
      <c r="J3011" s="87" t="s">
        <v>1532</v>
      </c>
      <c r="K3011" s="87" t="s">
        <v>3672</v>
      </c>
      <c r="L3011" s="87" t="s">
        <v>4396</v>
      </c>
      <c r="M3011" s="56" t="s">
        <v>3674</v>
      </c>
      <c r="N3011" s="87" t="s">
        <v>83</v>
      </c>
      <c r="O3011" s="56" t="s">
        <v>4399</v>
      </c>
      <c r="P3011" s="87">
        <v>2005</v>
      </c>
      <c r="Q3011" s="87"/>
      <c r="R3011" s="87" t="s">
        <v>3680</v>
      </c>
    </row>
    <row r="3012" spans="1:18">
      <c r="A3012" s="87" t="s">
        <v>4520</v>
      </c>
      <c r="B3012" s="87" t="s">
        <v>4521</v>
      </c>
      <c r="C3012" s="87"/>
      <c r="D3012" s="150">
        <v>9855.44</v>
      </c>
      <c r="E3012" s="150">
        <v>-9855.44</v>
      </c>
      <c r="F3012" s="150">
        <v>0</v>
      </c>
      <c r="G3012" s="150">
        <v>0</v>
      </c>
      <c r="H3012" s="151">
        <v>38595</v>
      </c>
      <c r="I3012" s="87">
        <v>0</v>
      </c>
      <c r="J3012" s="87" t="s">
        <v>383</v>
      </c>
      <c r="K3012" s="87" t="s">
        <v>3672</v>
      </c>
      <c r="L3012" s="87" t="s">
        <v>3902</v>
      </c>
      <c r="M3012" s="56" t="s">
        <v>3674</v>
      </c>
      <c r="N3012" s="87" t="s">
        <v>95</v>
      </c>
      <c r="O3012" s="56" t="s">
        <v>4399</v>
      </c>
      <c r="P3012" s="87">
        <v>2005</v>
      </c>
      <c r="Q3012" s="87"/>
      <c r="R3012" s="87" t="s">
        <v>3680</v>
      </c>
    </row>
    <row r="3013" spans="1:18">
      <c r="A3013" s="87" t="s">
        <v>4522</v>
      </c>
      <c r="B3013" s="87" t="s">
        <v>4523</v>
      </c>
      <c r="C3013" s="87"/>
      <c r="D3013" s="150">
        <v>7860.65</v>
      </c>
      <c r="E3013" s="150">
        <v>-7860.65</v>
      </c>
      <c r="F3013" s="150">
        <v>0</v>
      </c>
      <c r="G3013" s="150">
        <v>0</v>
      </c>
      <c r="H3013" s="151">
        <v>38595</v>
      </c>
      <c r="I3013" s="87">
        <v>0</v>
      </c>
      <c r="J3013" s="87" t="s">
        <v>1532</v>
      </c>
      <c r="K3013" s="87" t="s">
        <v>3672</v>
      </c>
      <c r="L3013" s="87" t="s">
        <v>3905</v>
      </c>
      <c r="M3013" s="56" t="s">
        <v>3674</v>
      </c>
      <c r="N3013" s="87" t="s">
        <v>83</v>
      </c>
      <c r="O3013" s="56" t="s">
        <v>4399</v>
      </c>
      <c r="P3013" s="87">
        <v>2005</v>
      </c>
      <c r="Q3013" s="87"/>
      <c r="R3013" s="87" t="s">
        <v>4359</v>
      </c>
    </row>
    <row r="3014" spans="1:18">
      <c r="A3014" s="87" t="s">
        <v>10263</v>
      </c>
      <c r="B3014" s="87" t="s">
        <v>10264</v>
      </c>
      <c r="C3014" s="87"/>
      <c r="D3014" s="150">
        <v>33773.15</v>
      </c>
      <c r="E3014" s="150">
        <v>-33773.15</v>
      </c>
      <c r="F3014" s="150">
        <v>0</v>
      </c>
      <c r="G3014" s="150">
        <v>0</v>
      </c>
      <c r="H3014" s="151">
        <v>38594</v>
      </c>
      <c r="I3014" s="87">
        <v>0</v>
      </c>
      <c r="J3014" s="87" t="s">
        <v>435</v>
      </c>
      <c r="K3014" s="87" t="s">
        <v>3672</v>
      </c>
      <c r="L3014" s="87" t="s">
        <v>3754</v>
      </c>
      <c r="M3014" s="56" t="s">
        <v>3722</v>
      </c>
      <c r="N3014" s="87" t="s">
        <v>100</v>
      </c>
      <c r="O3014" s="56" t="s">
        <v>4399</v>
      </c>
      <c r="P3014" s="87">
        <v>2005</v>
      </c>
      <c r="Q3014" s="87"/>
      <c r="R3014" s="87" t="s">
        <v>3680</v>
      </c>
    </row>
    <row r="3015" spans="1:18">
      <c r="A3015" s="87" t="s">
        <v>1547</v>
      </c>
      <c r="B3015" s="87" t="s">
        <v>4501</v>
      </c>
      <c r="C3015" s="87"/>
      <c r="D3015" s="150">
        <v>97347.14</v>
      </c>
      <c r="E3015" s="150">
        <v>-97347.14</v>
      </c>
      <c r="F3015" s="150">
        <v>0</v>
      </c>
      <c r="G3015" s="150">
        <v>0</v>
      </c>
      <c r="H3015" s="151">
        <v>38564</v>
      </c>
      <c r="I3015" s="87">
        <v>0</v>
      </c>
      <c r="J3015" s="87" t="s">
        <v>944</v>
      </c>
      <c r="K3015" s="87" t="s">
        <v>3672</v>
      </c>
      <c r="L3015" s="87" t="s">
        <v>3962</v>
      </c>
      <c r="M3015" s="56" t="s">
        <v>3674</v>
      </c>
      <c r="N3015" s="87" t="s">
        <v>27</v>
      </c>
      <c r="O3015" s="56" t="s">
        <v>4331</v>
      </c>
      <c r="P3015" s="87">
        <v>2004</v>
      </c>
      <c r="Q3015" s="87"/>
      <c r="R3015" s="87" t="s">
        <v>3680</v>
      </c>
    </row>
    <row r="3016" spans="1:18">
      <c r="A3016" s="87" t="s">
        <v>4502</v>
      </c>
      <c r="B3016" s="87" t="s">
        <v>4503</v>
      </c>
      <c r="C3016" s="87"/>
      <c r="D3016" s="150">
        <v>31252.57</v>
      </c>
      <c r="E3016" s="150">
        <v>-31252.57</v>
      </c>
      <c r="F3016" s="150">
        <v>0</v>
      </c>
      <c r="G3016" s="150">
        <v>0</v>
      </c>
      <c r="H3016" s="151">
        <v>38564</v>
      </c>
      <c r="I3016" s="87">
        <v>0</v>
      </c>
      <c r="J3016" s="87" t="s">
        <v>944</v>
      </c>
      <c r="K3016" s="87" t="s">
        <v>3672</v>
      </c>
      <c r="L3016" s="87" t="s">
        <v>3962</v>
      </c>
      <c r="M3016" s="56" t="s">
        <v>3674</v>
      </c>
      <c r="N3016" s="87" t="s">
        <v>27</v>
      </c>
      <c r="O3016" s="56" t="s">
        <v>4331</v>
      </c>
      <c r="P3016" s="87">
        <v>2004</v>
      </c>
      <c r="Q3016" s="87"/>
      <c r="R3016" s="87" t="s">
        <v>3680</v>
      </c>
    </row>
    <row r="3017" spans="1:18">
      <c r="A3017" s="87" t="s">
        <v>4504</v>
      </c>
      <c r="B3017" s="87" t="s">
        <v>4505</v>
      </c>
      <c r="C3017" s="87"/>
      <c r="D3017" s="150">
        <v>15853.02</v>
      </c>
      <c r="E3017" s="150">
        <v>-15853.02</v>
      </c>
      <c r="F3017" s="150">
        <v>0</v>
      </c>
      <c r="G3017" s="150">
        <v>0</v>
      </c>
      <c r="H3017" s="151">
        <v>38564</v>
      </c>
      <c r="I3017" s="87">
        <v>0</v>
      </c>
      <c r="J3017" s="87" t="s">
        <v>944</v>
      </c>
      <c r="K3017" s="87" t="s">
        <v>3672</v>
      </c>
      <c r="L3017" s="87" t="s">
        <v>3962</v>
      </c>
      <c r="M3017" s="56" t="s">
        <v>3674</v>
      </c>
      <c r="N3017" s="87" t="s">
        <v>27</v>
      </c>
      <c r="O3017" s="56" t="s">
        <v>4399</v>
      </c>
      <c r="P3017" s="87">
        <v>2004</v>
      </c>
      <c r="Q3017" s="87"/>
      <c r="R3017" s="87" t="s">
        <v>3680</v>
      </c>
    </row>
    <row r="3018" spans="1:18">
      <c r="A3018" s="87" t="s">
        <v>10259</v>
      </c>
      <c r="B3018" s="87" t="s">
        <v>10260</v>
      </c>
      <c r="C3018" s="87"/>
      <c r="D3018" s="150">
        <v>23305.45</v>
      </c>
      <c r="E3018" s="150">
        <v>-23305.45</v>
      </c>
      <c r="F3018" s="150">
        <v>0</v>
      </c>
      <c r="G3018" s="150">
        <v>0</v>
      </c>
      <c r="H3018" s="151">
        <v>38564</v>
      </c>
      <c r="I3018" s="87">
        <v>0</v>
      </c>
      <c r="J3018" s="87" t="s">
        <v>493</v>
      </c>
      <c r="K3018" s="87" t="s">
        <v>3672</v>
      </c>
      <c r="L3018" s="87" t="s">
        <v>5337</v>
      </c>
      <c r="M3018" s="56" t="s">
        <v>3722</v>
      </c>
      <c r="N3018" s="87" t="s">
        <v>55</v>
      </c>
      <c r="O3018" s="56" t="s">
        <v>4526</v>
      </c>
      <c r="P3018" s="87">
        <v>2005</v>
      </c>
      <c r="Q3018" s="87"/>
      <c r="R3018" s="87" t="s">
        <v>4359</v>
      </c>
    </row>
    <row r="3019" spans="1:18">
      <c r="A3019" s="87" t="s">
        <v>10261</v>
      </c>
      <c r="B3019" s="87" t="s">
        <v>10262</v>
      </c>
      <c r="C3019" s="87"/>
      <c r="D3019" s="150">
        <v>2962.56</v>
      </c>
      <c r="E3019" s="150">
        <v>-2962.56</v>
      </c>
      <c r="F3019" s="150">
        <v>0</v>
      </c>
      <c r="G3019" s="150">
        <v>0</v>
      </c>
      <c r="H3019" s="151">
        <v>38564</v>
      </c>
      <c r="I3019" s="87">
        <v>0</v>
      </c>
      <c r="J3019" s="87" t="s">
        <v>3759</v>
      </c>
      <c r="K3019" s="87" t="s">
        <v>3672</v>
      </c>
      <c r="L3019" s="87" t="s">
        <v>3760</v>
      </c>
      <c r="M3019" s="56" t="s">
        <v>3722</v>
      </c>
      <c r="N3019" s="87" t="s">
        <v>159</v>
      </c>
      <c r="O3019" s="56" t="s">
        <v>4391</v>
      </c>
      <c r="P3019" s="87">
        <v>2005</v>
      </c>
      <c r="Q3019" s="87"/>
      <c r="R3019" s="87" t="s">
        <v>3680</v>
      </c>
    </row>
    <row r="3020" spans="1:18">
      <c r="A3020" s="87" t="s">
        <v>10265</v>
      </c>
      <c r="B3020" s="87" t="s">
        <v>10266</v>
      </c>
      <c r="C3020" s="87"/>
      <c r="D3020" s="150">
        <v>5603.2</v>
      </c>
      <c r="E3020" s="150">
        <v>-5603.2</v>
      </c>
      <c r="F3020" s="150">
        <v>0</v>
      </c>
      <c r="G3020" s="150">
        <v>0</v>
      </c>
      <c r="H3020" s="151">
        <v>38564</v>
      </c>
      <c r="I3020" s="87">
        <v>0</v>
      </c>
      <c r="J3020" s="87" t="s">
        <v>2961</v>
      </c>
      <c r="K3020" s="87" t="s">
        <v>3672</v>
      </c>
      <c r="L3020" s="87" t="s">
        <v>8653</v>
      </c>
      <c r="M3020" s="56" t="s">
        <v>3722</v>
      </c>
      <c r="N3020" s="87" t="s">
        <v>170</v>
      </c>
      <c r="O3020" s="56" t="s">
        <v>4599</v>
      </c>
      <c r="P3020" s="87">
        <v>2005</v>
      </c>
      <c r="Q3020" s="87"/>
      <c r="R3020" s="87" t="s">
        <v>3780</v>
      </c>
    </row>
    <row r="3021" spans="1:18">
      <c r="A3021" s="87" t="s">
        <v>10267</v>
      </c>
      <c r="B3021" s="87" t="s">
        <v>10268</v>
      </c>
      <c r="C3021" s="87"/>
      <c r="D3021" s="150">
        <v>8132.51</v>
      </c>
      <c r="E3021" s="150">
        <v>-8132.51</v>
      </c>
      <c r="F3021" s="150">
        <v>0</v>
      </c>
      <c r="G3021" s="150">
        <v>0</v>
      </c>
      <c r="H3021" s="151">
        <v>38564</v>
      </c>
      <c r="I3021" s="87">
        <v>0</v>
      </c>
      <c r="J3021" s="87" t="s">
        <v>493</v>
      </c>
      <c r="K3021" s="87" t="s">
        <v>3672</v>
      </c>
      <c r="L3021" s="87" t="s">
        <v>5337</v>
      </c>
      <c r="M3021" s="56" t="s">
        <v>3722</v>
      </c>
      <c r="N3021" s="87" t="s">
        <v>55</v>
      </c>
      <c r="O3021" s="56" t="s">
        <v>4599</v>
      </c>
      <c r="P3021" s="87">
        <v>2005</v>
      </c>
      <c r="Q3021" s="87"/>
      <c r="R3021" s="87" t="s">
        <v>3780</v>
      </c>
    </row>
    <row r="3022" spans="1:18">
      <c r="A3022" s="87" t="s">
        <v>10269</v>
      </c>
      <c r="B3022" s="87" t="s">
        <v>10270</v>
      </c>
      <c r="C3022" s="87"/>
      <c r="D3022" s="150">
        <v>7966.54</v>
      </c>
      <c r="E3022" s="150">
        <v>-7966.54</v>
      </c>
      <c r="F3022" s="150">
        <v>0</v>
      </c>
      <c r="G3022" s="150">
        <v>0</v>
      </c>
      <c r="H3022" s="151">
        <v>38564</v>
      </c>
      <c r="I3022" s="87">
        <v>0</v>
      </c>
      <c r="J3022" s="87" t="s">
        <v>919</v>
      </c>
      <c r="K3022" s="87" t="s">
        <v>3672</v>
      </c>
      <c r="L3022" s="87" t="s">
        <v>3823</v>
      </c>
      <c r="M3022" s="56" t="s">
        <v>3722</v>
      </c>
      <c r="N3022" s="87" t="s">
        <v>54</v>
      </c>
      <c r="O3022" s="56" t="s">
        <v>4599</v>
      </c>
      <c r="P3022" s="87">
        <v>2005</v>
      </c>
      <c r="Q3022" s="87"/>
      <c r="R3022" s="87" t="s">
        <v>3780</v>
      </c>
    </row>
    <row r="3023" spans="1:18">
      <c r="A3023" s="87" t="s">
        <v>1642</v>
      </c>
      <c r="B3023" s="87" t="s">
        <v>3741</v>
      </c>
      <c r="C3023" s="87"/>
      <c r="D3023" s="150">
        <v>11575.88</v>
      </c>
      <c r="E3023" s="150">
        <v>-11575.88</v>
      </c>
      <c r="F3023" s="150">
        <v>0</v>
      </c>
      <c r="G3023" s="150">
        <v>0</v>
      </c>
      <c r="H3023" s="151">
        <v>38533</v>
      </c>
      <c r="I3023" s="87">
        <v>0</v>
      </c>
      <c r="J3023" s="87" t="s">
        <v>1450</v>
      </c>
      <c r="K3023" s="87" t="s">
        <v>3672</v>
      </c>
      <c r="L3023" s="87" t="s">
        <v>3742</v>
      </c>
      <c r="M3023" s="56" t="s">
        <v>3674</v>
      </c>
      <c r="N3023" s="87" t="s">
        <v>92</v>
      </c>
      <c r="O3023" s="56" t="s">
        <v>3743</v>
      </c>
      <c r="P3023" s="87">
        <v>2005</v>
      </c>
      <c r="Q3023" s="87"/>
      <c r="R3023" s="87" t="s">
        <v>3676</v>
      </c>
    </row>
    <row r="3024" spans="1:18">
      <c r="A3024" s="87" t="s">
        <v>4498</v>
      </c>
      <c r="B3024" s="87" t="s">
        <v>4499</v>
      </c>
      <c r="C3024" s="87"/>
      <c r="D3024" s="150">
        <v>1493.73</v>
      </c>
      <c r="E3024" s="150">
        <v>-1493.73</v>
      </c>
      <c r="F3024" s="150">
        <v>0</v>
      </c>
      <c r="G3024" s="150">
        <v>0</v>
      </c>
      <c r="H3024" s="151">
        <v>38533</v>
      </c>
      <c r="I3024" s="87">
        <v>0</v>
      </c>
      <c r="J3024" s="87" t="s">
        <v>3817</v>
      </c>
      <c r="K3024" s="87" t="s">
        <v>3672</v>
      </c>
      <c r="L3024" s="87" t="s">
        <v>3818</v>
      </c>
      <c r="M3024" s="56" t="s">
        <v>3674</v>
      </c>
      <c r="N3024" s="87" t="s">
        <v>3819</v>
      </c>
      <c r="O3024" s="56" t="s">
        <v>4500</v>
      </c>
      <c r="P3024" s="87">
        <v>2004</v>
      </c>
      <c r="Q3024" s="87"/>
      <c r="R3024" s="87" t="s">
        <v>3751</v>
      </c>
    </row>
    <row r="3025" spans="1:18">
      <c r="A3025" s="87" t="s">
        <v>1254</v>
      </c>
      <c r="B3025" s="87" t="s">
        <v>1255</v>
      </c>
      <c r="C3025" s="87"/>
      <c r="D3025" s="150">
        <v>11575.91</v>
      </c>
      <c r="E3025" s="150">
        <v>-11575.91</v>
      </c>
      <c r="F3025" s="150">
        <v>0</v>
      </c>
      <c r="G3025" s="150">
        <v>0</v>
      </c>
      <c r="H3025" s="151">
        <v>38533</v>
      </c>
      <c r="I3025" s="87">
        <v>0</v>
      </c>
      <c r="J3025" s="87" t="s">
        <v>1253</v>
      </c>
      <c r="K3025" s="87" t="s">
        <v>3672</v>
      </c>
      <c r="L3025" s="87" t="s">
        <v>3750</v>
      </c>
      <c r="M3025" s="56" t="s">
        <v>3722</v>
      </c>
      <c r="N3025" s="87" t="s">
        <v>177</v>
      </c>
      <c r="O3025" s="56" t="s">
        <v>3743</v>
      </c>
      <c r="P3025" s="87">
        <v>2005</v>
      </c>
      <c r="Q3025" s="87"/>
      <c r="R3025" s="87" t="s">
        <v>3751</v>
      </c>
    </row>
    <row r="3026" spans="1:18">
      <c r="A3026" s="87" t="s">
        <v>3752</v>
      </c>
      <c r="B3026" s="87" t="s">
        <v>3753</v>
      </c>
      <c r="C3026" s="87"/>
      <c r="D3026" s="150">
        <v>11575.91</v>
      </c>
      <c r="E3026" s="150">
        <v>-11575.91</v>
      </c>
      <c r="F3026" s="150">
        <v>0</v>
      </c>
      <c r="G3026" s="150">
        <v>0</v>
      </c>
      <c r="H3026" s="151">
        <v>38533</v>
      </c>
      <c r="I3026" s="87">
        <v>0</v>
      </c>
      <c r="J3026" s="87" t="s">
        <v>435</v>
      </c>
      <c r="K3026" s="87" t="s">
        <v>3672</v>
      </c>
      <c r="L3026" s="87" t="s">
        <v>3754</v>
      </c>
      <c r="M3026" s="56" t="s">
        <v>3722</v>
      </c>
      <c r="N3026" s="87" t="s">
        <v>100</v>
      </c>
      <c r="O3026" s="56" t="s">
        <v>3743</v>
      </c>
      <c r="P3026" s="87">
        <v>2005</v>
      </c>
      <c r="Q3026" s="87"/>
      <c r="R3026" s="87" t="s">
        <v>3676</v>
      </c>
    </row>
    <row r="3027" spans="1:18">
      <c r="A3027" s="87" t="s">
        <v>3755</v>
      </c>
      <c r="B3027" s="87" t="s">
        <v>3756</v>
      </c>
      <c r="C3027" s="87"/>
      <c r="D3027" s="150">
        <v>11575.91</v>
      </c>
      <c r="E3027" s="150">
        <v>-11575.91</v>
      </c>
      <c r="F3027" s="150">
        <v>0</v>
      </c>
      <c r="G3027" s="150">
        <v>0</v>
      </c>
      <c r="H3027" s="151">
        <v>38533</v>
      </c>
      <c r="I3027" s="87">
        <v>0</v>
      </c>
      <c r="J3027" s="87" t="s">
        <v>1424</v>
      </c>
      <c r="K3027" s="87" t="s">
        <v>3672</v>
      </c>
      <c r="L3027" s="87" t="s">
        <v>3757</v>
      </c>
      <c r="M3027" s="56" t="s">
        <v>3722</v>
      </c>
      <c r="N3027" s="87" t="s">
        <v>176</v>
      </c>
      <c r="O3027" s="56" t="s">
        <v>3743</v>
      </c>
      <c r="P3027" s="87">
        <v>2005</v>
      </c>
      <c r="Q3027" s="87"/>
      <c r="R3027" s="87" t="s">
        <v>3676</v>
      </c>
    </row>
    <row r="3028" spans="1:18">
      <c r="A3028" s="87" t="s">
        <v>3758</v>
      </c>
      <c r="B3028" s="87" t="s">
        <v>3753</v>
      </c>
      <c r="C3028" s="87"/>
      <c r="D3028" s="150">
        <v>11575.91</v>
      </c>
      <c r="E3028" s="150">
        <v>-11575.91</v>
      </c>
      <c r="F3028" s="150">
        <v>0</v>
      </c>
      <c r="G3028" s="150">
        <v>0</v>
      </c>
      <c r="H3028" s="151">
        <v>38533</v>
      </c>
      <c r="I3028" s="87">
        <v>0</v>
      </c>
      <c r="J3028" s="87" t="s">
        <v>3759</v>
      </c>
      <c r="K3028" s="87" t="s">
        <v>3672</v>
      </c>
      <c r="L3028" s="87" t="s">
        <v>3760</v>
      </c>
      <c r="M3028" s="56" t="s">
        <v>3722</v>
      </c>
      <c r="N3028" s="87" t="s">
        <v>159</v>
      </c>
      <c r="O3028" s="56" t="s">
        <v>3743</v>
      </c>
      <c r="P3028" s="87">
        <v>2005</v>
      </c>
      <c r="Q3028" s="87"/>
      <c r="R3028" s="87" t="s">
        <v>3676</v>
      </c>
    </row>
    <row r="3029" spans="1:18">
      <c r="A3029" s="87" t="s">
        <v>1167</v>
      </c>
      <c r="B3029" s="87" t="s">
        <v>3756</v>
      </c>
      <c r="C3029" s="87"/>
      <c r="D3029" s="150">
        <v>11575.91</v>
      </c>
      <c r="E3029" s="150">
        <v>-11575.91</v>
      </c>
      <c r="F3029" s="150">
        <v>0</v>
      </c>
      <c r="G3029" s="150">
        <v>0</v>
      </c>
      <c r="H3029" s="151">
        <v>38533</v>
      </c>
      <c r="I3029" s="87">
        <v>0</v>
      </c>
      <c r="J3029" s="87" t="s">
        <v>698</v>
      </c>
      <c r="K3029" s="87" t="s">
        <v>3672</v>
      </c>
      <c r="L3029" s="87" t="s">
        <v>3761</v>
      </c>
      <c r="M3029" s="56" t="s">
        <v>3722</v>
      </c>
      <c r="N3029" s="87" t="s">
        <v>56</v>
      </c>
      <c r="O3029" s="56" t="s">
        <v>3743</v>
      </c>
      <c r="P3029" s="87">
        <v>2005</v>
      </c>
      <c r="Q3029" s="87"/>
      <c r="R3029" s="87" t="s">
        <v>3676</v>
      </c>
    </row>
    <row r="3030" spans="1:18">
      <c r="A3030" s="87" t="s">
        <v>3762</v>
      </c>
      <c r="B3030" s="87" t="s">
        <v>3763</v>
      </c>
      <c r="C3030" s="87"/>
      <c r="D3030" s="150">
        <v>11575.91</v>
      </c>
      <c r="E3030" s="150">
        <v>-11575.91</v>
      </c>
      <c r="F3030" s="150">
        <v>0</v>
      </c>
      <c r="G3030" s="150">
        <v>0</v>
      </c>
      <c r="H3030" s="151">
        <v>38533</v>
      </c>
      <c r="I3030" s="87">
        <v>0</v>
      </c>
      <c r="J3030" s="87" t="s">
        <v>484</v>
      </c>
      <c r="K3030" s="87" t="s">
        <v>3672</v>
      </c>
      <c r="L3030" s="87" t="s">
        <v>3764</v>
      </c>
      <c r="M3030" s="56" t="s">
        <v>3722</v>
      </c>
      <c r="N3030" s="87" t="s">
        <v>30</v>
      </c>
      <c r="O3030" s="56" t="s">
        <v>3743</v>
      </c>
      <c r="P3030" s="87">
        <v>2005</v>
      </c>
      <c r="Q3030" s="87"/>
      <c r="R3030" s="87" t="s">
        <v>3676</v>
      </c>
    </row>
    <row r="3031" spans="1:18">
      <c r="A3031" s="87" t="s">
        <v>3765</v>
      </c>
      <c r="B3031" s="87" t="s">
        <v>3753</v>
      </c>
      <c r="C3031" s="87"/>
      <c r="D3031" s="150">
        <v>11575.91</v>
      </c>
      <c r="E3031" s="150">
        <v>-11575.91</v>
      </c>
      <c r="F3031" s="150">
        <v>0</v>
      </c>
      <c r="G3031" s="150">
        <v>0</v>
      </c>
      <c r="H3031" s="151">
        <v>38533</v>
      </c>
      <c r="I3031" s="87">
        <v>0</v>
      </c>
      <c r="J3031" s="87" t="s">
        <v>591</v>
      </c>
      <c r="K3031" s="87" t="s">
        <v>3672</v>
      </c>
      <c r="L3031" s="87" t="s">
        <v>3766</v>
      </c>
      <c r="M3031" s="56" t="s">
        <v>3722</v>
      </c>
      <c r="N3031" s="87" t="s">
        <v>32</v>
      </c>
      <c r="O3031" s="56" t="s">
        <v>3743</v>
      </c>
      <c r="P3031" s="87">
        <v>2005</v>
      </c>
      <c r="Q3031" s="87"/>
      <c r="R3031" s="87" t="s">
        <v>3676</v>
      </c>
    </row>
    <row r="3032" spans="1:18">
      <c r="A3032" s="87" t="s">
        <v>10257</v>
      </c>
      <c r="B3032" s="87" t="s">
        <v>10258</v>
      </c>
      <c r="C3032" s="87"/>
      <c r="D3032" s="150">
        <v>2655.38</v>
      </c>
      <c r="E3032" s="150">
        <v>-2655.38</v>
      </c>
      <c r="F3032" s="150">
        <v>0</v>
      </c>
      <c r="G3032" s="150">
        <v>0</v>
      </c>
      <c r="H3032" s="151">
        <v>38533</v>
      </c>
      <c r="I3032" s="87">
        <v>0</v>
      </c>
      <c r="J3032" s="87" t="s">
        <v>580</v>
      </c>
      <c r="K3032" s="87" t="s">
        <v>3672</v>
      </c>
      <c r="L3032" s="87" t="s">
        <v>4162</v>
      </c>
      <c r="M3032" s="56" t="s">
        <v>3722</v>
      </c>
      <c r="N3032" s="87" t="s">
        <v>36</v>
      </c>
      <c r="O3032" s="56" t="s">
        <v>4456</v>
      </c>
      <c r="P3032" s="87">
        <v>2003</v>
      </c>
      <c r="Q3032" s="87"/>
      <c r="R3032" s="87" t="s">
        <v>3676</v>
      </c>
    </row>
    <row r="3033" spans="1:18">
      <c r="A3033" s="87" t="s">
        <v>4488</v>
      </c>
      <c r="B3033" s="87" t="s">
        <v>4305</v>
      </c>
      <c r="C3033" s="87"/>
      <c r="D3033" s="150">
        <v>1112</v>
      </c>
      <c r="E3033" s="150">
        <v>-1112</v>
      </c>
      <c r="F3033" s="150">
        <v>0</v>
      </c>
      <c r="G3033" s="150">
        <v>0</v>
      </c>
      <c r="H3033" s="151">
        <v>38503</v>
      </c>
      <c r="I3033" s="87">
        <v>0</v>
      </c>
      <c r="J3033" s="87" t="s">
        <v>307</v>
      </c>
      <c r="K3033" s="87" t="s">
        <v>3672</v>
      </c>
      <c r="L3033" s="87" t="s">
        <v>4489</v>
      </c>
      <c r="M3033" s="56" t="s">
        <v>3674</v>
      </c>
      <c r="N3033" s="87" t="s">
        <v>66</v>
      </c>
      <c r="O3033" s="56" t="s">
        <v>4490</v>
      </c>
      <c r="P3033" s="87">
        <v>2005</v>
      </c>
      <c r="Q3033" s="87"/>
      <c r="R3033" s="87" t="s">
        <v>3751</v>
      </c>
    </row>
    <row r="3034" spans="1:18">
      <c r="A3034" s="87" t="s">
        <v>4491</v>
      </c>
      <c r="B3034" s="87" t="s">
        <v>4492</v>
      </c>
      <c r="C3034" s="87"/>
      <c r="D3034" s="150">
        <v>1112</v>
      </c>
      <c r="E3034" s="150">
        <v>-1112</v>
      </c>
      <c r="F3034" s="150">
        <v>0</v>
      </c>
      <c r="G3034" s="150">
        <v>0</v>
      </c>
      <c r="H3034" s="151">
        <v>38503</v>
      </c>
      <c r="I3034" s="87">
        <v>0</v>
      </c>
      <c r="J3034" s="87" t="s">
        <v>2065</v>
      </c>
      <c r="K3034" s="87" t="s">
        <v>3672</v>
      </c>
      <c r="L3034" s="87" t="s">
        <v>3679</v>
      </c>
      <c r="M3034" s="56" t="s">
        <v>3674</v>
      </c>
      <c r="N3034" s="87" t="s">
        <v>25</v>
      </c>
      <c r="O3034" s="56" t="s">
        <v>4490</v>
      </c>
      <c r="P3034" s="87">
        <v>2005</v>
      </c>
      <c r="Q3034" s="87"/>
      <c r="R3034" s="87" t="s">
        <v>3751</v>
      </c>
    </row>
    <row r="3035" spans="1:18">
      <c r="A3035" s="87" t="s">
        <v>4493</v>
      </c>
      <c r="B3035" s="87" t="s">
        <v>4494</v>
      </c>
      <c r="C3035" s="87"/>
      <c r="D3035" s="150">
        <v>2132.2800000000002</v>
      </c>
      <c r="E3035" s="150">
        <v>-2132.2800000000002</v>
      </c>
      <c r="F3035" s="150">
        <v>0</v>
      </c>
      <c r="G3035" s="150">
        <v>0</v>
      </c>
      <c r="H3035" s="151">
        <v>38503</v>
      </c>
      <c r="I3035" s="87">
        <v>0</v>
      </c>
      <c r="J3035" s="87" t="s">
        <v>4495</v>
      </c>
      <c r="K3035" s="87" t="s">
        <v>3672</v>
      </c>
      <c r="L3035" s="87" t="s">
        <v>4496</v>
      </c>
      <c r="M3035" s="56" t="s">
        <v>3674</v>
      </c>
      <c r="N3035" s="87" t="s">
        <v>4497</v>
      </c>
      <c r="O3035" s="56" t="s">
        <v>4362</v>
      </c>
      <c r="P3035" s="87">
        <v>2004</v>
      </c>
      <c r="Q3035" s="87"/>
      <c r="R3035" s="87" t="s">
        <v>3680</v>
      </c>
    </row>
    <row r="3036" spans="1:18">
      <c r="A3036" s="87" t="s">
        <v>10255</v>
      </c>
      <c r="B3036" s="87" t="s">
        <v>10256</v>
      </c>
      <c r="C3036" s="87"/>
      <c r="D3036" s="150">
        <v>1908.65</v>
      </c>
      <c r="E3036" s="150">
        <v>-1908.65</v>
      </c>
      <c r="F3036" s="150">
        <v>0</v>
      </c>
      <c r="G3036" s="150">
        <v>0</v>
      </c>
      <c r="H3036" s="151">
        <v>38503</v>
      </c>
      <c r="I3036" s="87">
        <v>0</v>
      </c>
      <c r="J3036" s="87" t="s">
        <v>315</v>
      </c>
      <c r="K3036" s="87" t="s">
        <v>3672</v>
      </c>
      <c r="L3036" s="87" t="s">
        <v>7984</v>
      </c>
      <c r="M3036" s="56" t="s">
        <v>3722</v>
      </c>
      <c r="N3036" s="87" t="s">
        <v>29</v>
      </c>
      <c r="O3036" s="56" t="s">
        <v>8302</v>
      </c>
      <c r="P3036" s="87">
        <v>2005</v>
      </c>
      <c r="Q3036" s="87"/>
      <c r="R3036" s="87" t="s">
        <v>3751</v>
      </c>
    </row>
    <row r="3037" spans="1:18">
      <c r="A3037" s="87" t="s">
        <v>1497</v>
      </c>
      <c r="B3037" s="87" t="s">
        <v>361</v>
      </c>
      <c r="C3037" s="87"/>
      <c r="D3037" s="150">
        <v>11595.1</v>
      </c>
      <c r="E3037" s="150">
        <v>-11595.1</v>
      </c>
      <c r="F3037" s="150">
        <v>0</v>
      </c>
      <c r="G3037" s="150">
        <v>0</v>
      </c>
      <c r="H3037" s="151">
        <v>38503</v>
      </c>
      <c r="I3037" s="87">
        <v>0</v>
      </c>
      <c r="J3037" s="87" t="s">
        <v>1334</v>
      </c>
      <c r="K3037" s="87" t="s">
        <v>3672</v>
      </c>
      <c r="L3037" s="87" t="s">
        <v>9017</v>
      </c>
      <c r="M3037" s="56" t="s">
        <v>3722</v>
      </c>
      <c r="N3037" s="87" t="s">
        <v>43</v>
      </c>
      <c r="O3037" s="56" t="s">
        <v>4354</v>
      </c>
      <c r="P3037" s="87">
        <v>2005</v>
      </c>
      <c r="Q3037" s="87"/>
      <c r="R3037" s="87" t="s">
        <v>3751</v>
      </c>
    </row>
    <row r="3038" spans="1:18">
      <c r="A3038" s="87" t="s">
        <v>867</v>
      </c>
      <c r="B3038" s="87" t="s">
        <v>361</v>
      </c>
      <c r="C3038" s="87"/>
      <c r="D3038" s="150">
        <v>11595.1</v>
      </c>
      <c r="E3038" s="150">
        <v>-11595.1</v>
      </c>
      <c r="F3038" s="150">
        <v>0</v>
      </c>
      <c r="G3038" s="150">
        <v>0</v>
      </c>
      <c r="H3038" s="151">
        <v>38503</v>
      </c>
      <c r="I3038" s="87">
        <v>0</v>
      </c>
      <c r="J3038" s="87" t="s">
        <v>1334</v>
      </c>
      <c r="K3038" s="87" t="s">
        <v>3672</v>
      </c>
      <c r="L3038" s="87" t="s">
        <v>9017</v>
      </c>
      <c r="M3038" s="56" t="s">
        <v>3722</v>
      </c>
      <c r="N3038" s="87" t="s">
        <v>43</v>
      </c>
      <c r="O3038" s="56" t="s">
        <v>4354</v>
      </c>
      <c r="P3038" s="87">
        <v>2005</v>
      </c>
      <c r="Q3038" s="87"/>
      <c r="R3038" s="87" t="s">
        <v>3751</v>
      </c>
    </row>
    <row r="3039" spans="1:18">
      <c r="A3039" s="87" t="s">
        <v>360</v>
      </c>
      <c r="B3039" s="87" t="s">
        <v>361</v>
      </c>
      <c r="C3039" s="87"/>
      <c r="D3039" s="150">
        <v>11595.1</v>
      </c>
      <c r="E3039" s="150">
        <v>-11595.1</v>
      </c>
      <c r="F3039" s="150">
        <v>0</v>
      </c>
      <c r="G3039" s="150">
        <v>0</v>
      </c>
      <c r="H3039" s="151">
        <v>38503</v>
      </c>
      <c r="I3039" s="87">
        <v>0</v>
      </c>
      <c r="J3039" s="87" t="s">
        <v>1334</v>
      </c>
      <c r="K3039" s="87" t="s">
        <v>3672</v>
      </c>
      <c r="L3039" s="87" t="s">
        <v>9017</v>
      </c>
      <c r="M3039" s="56" t="s">
        <v>3722</v>
      </c>
      <c r="N3039" s="87" t="s">
        <v>43</v>
      </c>
      <c r="O3039" s="56" t="s">
        <v>4354</v>
      </c>
      <c r="P3039" s="87">
        <v>2005</v>
      </c>
      <c r="Q3039" s="87"/>
      <c r="R3039" s="87" t="s">
        <v>3751</v>
      </c>
    </row>
    <row r="3040" spans="1:18">
      <c r="A3040" s="87" t="s">
        <v>952</v>
      </c>
      <c r="B3040" s="87" t="s">
        <v>361</v>
      </c>
      <c r="C3040" s="87"/>
      <c r="D3040" s="150">
        <v>11595.1</v>
      </c>
      <c r="E3040" s="150">
        <v>-11595.1</v>
      </c>
      <c r="F3040" s="150">
        <v>0</v>
      </c>
      <c r="G3040" s="150">
        <v>0</v>
      </c>
      <c r="H3040" s="151">
        <v>38503</v>
      </c>
      <c r="I3040" s="87">
        <v>0</v>
      </c>
      <c r="J3040" s="87" t="s">
        <v>1180</v>
      </c>
      <c r="K3040" s="87" t="s">
        <v>3672</v>
      </c>
      <c r="L3040" s="87" t="s">
        <v>9627</v>
      </c>
      <c r="M3040" s="56" t="s">
        <v>3722</v>
      </c>
      <c r="N3040" s="87" t="s">
        <v>41</v>
      </c>
      <c r="O3040" s="56" t="s">
        <v>4354</v>
      </c>
      <c r="P3040" s="87">
        <v>2005</v>
      </c>
      <c r="Q3040" s="87"/>
      <c r="R3040" s="87" t="s">
        <v>3751</v>
      </c>
    </row>
    <row r="3041" spans="1:18">
      <c r="A3041" s="87" t="s">
        <v>1154</v>
      </c>
      <c r="B3041" s="87" t="s">
        <v>361</v>
      </c>
      <c r="C3041" s="87"/>
      <c r="D3041" s="150">
        <v>11595.1</v>
      </c>
      <c r="E3041" s="150">
        <v>-11595.1</v>
      </c>
      <c r="F3041" s="150">
        <v>0</v>
      </c>
      <c r="G3041" s="150">
        <v>0</v>
      </c>
      <c r="H3041" s="151">
        <v>38503</v>
      </c>
      <c r="I3041" s="87">
        <v>0</v>
      </c>
      <c r="J3041" s="87" t="s">
        <v>1180</v>
      </c>
      <c r="K3041" s="87" t="s">
        <v>3672</v>
      </c>
      <c r="L3041" s="87" t="s">
        <v>9627</v>
      </c>
      <c r="M3041" s="56" t="s">
        <v>3722</v>
      </c>
      <c r="N3041" s="87" t="s">
        <v>41</v>
      </c>
      <c r="O3041" s="56" t="s">
        <v>4354</v>
      </c>
      <c r="P3041" s="87">
        <v>2005</v>
      </c>
      <c r="Q3041" s="87"/>
      <c r="R3041" s="87" t="s">
        <v>3751</v>
      </c>
    </row>
    <row r="3042" spans="1:18">
      <c r="A3042" s="87" t="s">
        <v>3446</v>
      </c>
      <c r="B3042" s="87" t="s">
        <v>361</v>
      </c>
      <c r="C3042" s="87"/>
      <c r="D3042" s="150">
        <v>11595.1</v>
      </c>
      <c r="E3042" s="150">
        <v>-11595.1</v>
      </c>
      <c r="F3042" s="150">
        <v>0</v>
      </c>
      <c r="G3042" s="150">
        <v>0</v>
      </c>
      <c r="H3042" s="151">
        <v>38503</v>
      </c>
      <c r="I3042" s="87">
        <v>0</v>
      </c>
      <c r="J3042" s="87" t="s">
        <v>1180</v>
      </c>
      <c r="K3042" s="87" t="s">
        <v>3672</v>
      </c>
      <c r="L3042" s="87" t="s">
        <v>9627</v>
      </c>
      <c r="M3042" s="56" t="s">
        <v>3722</v>
      </c>
      <c r="N3042" s="87" t="s">
        <v>41</v>
      </c>
      <c r="O3042" s="56" t="s">
        <v>4354</v>
      </c>
      <c r="P3042" s="87">
        <v>2005</v>
      </c>
      <c r="Q3042" s="87"/>
      <c r="R3042" s="87" t="s">
        <v>3751</v>
      </c>
    </row>
    <row r="3043" spans="1:18">
      <c r="A3043" s="87" t="s">
        <v>4486</v>
      </c>
      <c r="B3043" s="87" t="s">
        <v>4487</v>
      </c>
      <c r="C3043" s="87"/>
      <c r="D3043" s="150">
        <v>2197.44</v>
      </c>
      <c r="E3043" s="150">
        <v>-2197.44</v>
      </c>
      <c r="F3043" s="150">
        <v>0</v>
      </c>
      <c r="G3043" s="150">
        <v>0</v>
      </c>
      <c r="H3043" s="151">
        <v>38472</v>
      </c>
      <c r="I3043" s="87">
        <v>0</v>
      </c>
      <c r="J3043" s="87" t="s">
        <v>640</v>
      </c>
      <c r="K3043" s="87" t="s">
        <v>3672</v>
      </c>
      <c r="L3043" s="87" t="s">
        <v>3843</v>
      </c>
      <c r="M3043" s="56" t="s">
        <v>3674</v>
      </c>
      <c r="N3043" s="87" t="s">
        <v>40</v>
      </c>
      <c r="O3043" s="56" t="s">
        <v>4381</v>
      </c>
      <c r="P3043" s="87">
        <v>2004</v>
      </c>
      <c r="Q3043" s="87"/>
      <c r="R3043" s="87" t="s">
        <v>3680</v>
      </c>
    </row>
    <row r="3044" spans="1:18">
      <c r="A3044" s="87" t="s">
        <v>4433</v>
      </c>
      <c r="B3044" s="87" t="s">
        <v>4434</v>
      </c>
      <c r="C3044" s="87"/>
      <c r="D3044" s="150">
        <v>18680.57</v>
      </c>
      <c r="E3044" s="150">
        <v>-18680.57</v>
      </c>
      <c r="F3044" s="150">
        <v>0</v>
      </c>
      <c r="G3044" s="150">
        <v>0</v>
      </c>
      <c r="H3044" s="151">
        <v>38442</v>
      </c>
      <c r="I3044" s="87">
        <v>0</v>
      </c>
      <c r="J3044" s="87" t="s">
        <v>619</v>
      </c>
      <c r="K3044" s="87" t="s">
        <v>3672</v>
      </c>
      <c r="L3044" s="87" t="s">
        <v>3850</v>
      </c>
      <c r="M3044" s="56" t="s">
        <v>3674</v>
      </c>
      <c r="N3044" s="87" t="s">
        <v>127</v>
      </c>
      <c r="O3044" s="56" t="s">
        <v>4399</v>
      </c>
      <c r="P3044" s="87">
        <v>2004</v>
      </c>
      <c r="Q3044" s="87"/>
      <c r="R3044" s="87" t="s">
        <v>3680</v>
      </c>
    </row>
    <row r="3045" spans="1:18">
      <c r="A3045" s="87" t="s">
        <v>4475</v>
      </c>
      <c r="B3045" s="87" t="s">
        <v>4476</v>
      </c>
      <c r="C3045" s="87"/>
      <c r="D3045" s="150">
        <v>4489.1499999999996</v>
      </c>
      <c r="E3045" s="150">
        <v>-4489.1499999999996</v>
      </c>
      <c r="F3045" s="150">
        <v>0</v>
      </c>
      <c r="G3045" s="150">
        <v>0</v>
      </c>
      <c r="H3045" s="151">
        <v>38442</v>
      </c>
      <c r="I3045" s="87">
        <v>0</v>
      </c>
      <c r="J3045" s="87" t="s">
        <v>328</v>
      </c>
      <c r="K3045" s="87" t="s">
        <v>3672</v>
      </c>
      <c r="L3045" s="87" t="s">
        <v>4141</v>
      </c>
      <c r="M3045" s="56" t="s">
        <v>3674</v>
      </c>
      <c r="N3045" s="87" t="s">
        <v>35</v>
      </c>
      <c r="O3045" s="56" t="s">
        <v>4456</v>
      </c>
      <c r="P3045" s="87">
        <v>2004</v>
      </c>
      <c r="Q3045" s="87"/>
      <c r="R3045" s="87" t="s">
        <v>3676</v>
      </c>
    </row>
    <row r="3046" spans="1:18">
      <c r="A3046" s="87" t="s">
        <v>4477</v>
      </c>
      <c r="B3046" s="87" t="s">
        <v>4476</v>
      </c>
      <c r="C3046" s="87"/>
      <c r="D3046" s="150">
        <v>4489.18</v>
      </c>
      <c r="E3046" s="150">
        <v>-4489.18</v>
      </c>
      <c r="F3046" s="150">
        <v>0</v>
      </c>
      <c r="G3046" s="150">
        <v>0</v>
      </c>
      <c r="H3046" s="151">
        <v>38442</v>
      </c>
      <c r="I3046" s="87">
        <v>0</v>
      </c>
      <c r="J3046" s="87" t="s">
        <v>1128</v>
      </c>
      <c r="K3046" s="87" t="s">
        <v>3672</v>
      </c>
      <c r="L3046" s="87" t="s">
        <v>4478</v>
      </c>
      <c r="M3046" s="56" t="s">
        <v>3674</v>
      </c>
      <c r="N3046" s="87" t="s">
        <v>75</v>
      </c>
      <c r="O3046" s="56" t="s">
        <v>4456</v>
      </c>
      <c r="P3046" s="87">
        <v>2004</v>
      </c>
      <c r="Q3046" s="87"/>
      <c r="R3046" s="87" t="s">
        <v>3676</v>
      </c>
    </row>
    <row r="3047" spans="1:18">
      <c r="A3047" s="87" t="s">
        <v>1331</v>
      </c>
      <c r="B3047" s="87" t="s">
        <v>1332</v>
      </c>
      <c r="C3047" s="87"/>
      <c r="D3047" s="150">
        <v>115583.52</v>
      </c>
      <c r="E3047" s="150">
        <v>-115583.52</v>
      </c>
      <c r="F3047" s="150">
        <v>0</v>
      </c>
      <c r="G3047" s="150">
        <v>0</v>
      </c>
      <c r="H3047" s="151">
        <v>38442</v>
      </c>
      <c r="I3047" s="87">
        <v>0</v>
      </c>
      <c r="J3047" s="87" t="s">
        <v>315</v>
      </c>
      <c r="K3047" s="87" t="s">
        <v>3672</v>
      </c>
      <c r="L3047" s="87" t="s">
        <v>7984</v>
      </c>
      <c r="M3047" s="56" t="s">
        <v>3722</v>
      </c>
      <c r="N3047" s="87" t="s">
        <v>29</v>
      </c>
      <c r="O3047" s="56" t="s">
        <v>10254</v>
      </c>
      <c r="P3047" s="87">
        <v>2005</v>
      </c>
      <c r="Q3047" s="87"/>
      <c r="R3047" s="87" t="s">
        <v>3680</v>
      </c>
    </row>
    <row r="3048" spans="1:18">
      <c r="A3048" s="87" t="s">
        <v>2438</v>
      </c>
      <c r="B3048" s="87" t="s">
        <v>2439</v>
      </c>
      <c r="C3048" s="87"/>
      <c r="D3048" s="150">
        <v>38185.39</v>
      </c>
      <c r="E3048" s="150">
        <v>-38185.39</v>
      </c>
      <c r="F3048" s="150">
        <v>0</v>
      </c>
      <c r="G3048" s="150">
        <v>0</v>
      </c>
      <c r="H3048" s="151">
        <v>38442</v>
      </c>
      <c r="I3048" s="87">
        <v>0</v>
      </c>
      <c r="J3048" s="87" t="s">
        <v>315</v>
      </c>
      <c r="K3048" s="87" t="s">
        <v>3672</v>
      </c>
      <c r="L3048" s="87" t="s">
        <v>7984</v>
      </c>
      <c r="M3048" s="56" t="s">
        <v>3722</v>
      </c>
      <c r="N3048" s="87" t="s">
        <v>29</v>
      </c>
      <c r="O3048" s="56" t="s">
        <v>252</v>
      </c>
      <c r="P3048" s="87">
        <v>2004</v>
      </c>
      <c r="Q3048" s="87"/>
      <c r="R3048" s="87" t="s">
        <v>3680</v>
      </c>
    </row>
    <row r="3049" spans="1:18">
      <c r="A3049" s="87" t="s">
        <v>4479</v>
      </c>
      <c r="B3049" s="87" t="s">
        <v>4480</v>
      </c>
      <c r="C3049" s="87"/>
      <c r="D3049" s="150">
        <v>26110</v>
      </c>
      <c r="E3049" s="150">
        <v>-26110</v>
      </c>
      <c r="F3049" s="150">
        <v>0</v>
      </c>
      <c r="G3049" s="150">
        <v>0</v>
      </c>
      <c r="H3049" s="151">
        <v>38411</v>
      </c>
      <c r="I3049" s="87">
        <v>0</v>
      </c>
      <c r="J3049" s="87" t="s">
        <v>772</v>
      </c>
      <c r="K3049" s="87" t="s">
        <v>3672</v>
      </c>
      <c r="L3049" s="87" t="s">
        <v>3820</v>
      </c>
      <c r="M3049" s="56" t="s">
        <v>3674</v>
      </c>
      <c r="N3049" s="87" t="s">
        <v>130</v>
      </c>
      <c r="O3049" s="56" t="s">
        <v>4338</v>
      </c>
      <c r="P3049" s="87">
        <v>0</v>
      </c>
      <c r="Q3049" s="87"/>
      <c r="R3049" s="87" t="s">
        <v>3680</v>
      </c>
    </row>
    <row r="3050" spans="1:18">
      <c r="A3050" s="87" t="s">
        <v>4481</v>
      </c>
      <c r="B3050" s="87" t="s">
        <v>4482</v>
      </c>
      <c r="C3050" s="87"/>
      <c r="D3050" s="150">
        <v>40636</v>
      </c>
      <c r="E3050" s="150">
        <v>-40636</v>
      </c>
      <c r="F3050" s="150">
        <v>0</v>
      </c>
      <c r="G3050" s="150">
        <v>0</v>
      </c>
      <c r="H3050" s="151">
        <v>38411</v>
      </c>
      <c r="I3050" s="87">
        <v>0</v>
      </c>
      <c r="J3050" s="87" t="s">
        <v>1610</v>
      </c>
      <c r="K3050" s="87" t="s">
        <v>3672</v>
      </c>
      <c r="L3050" s="87" t="s">
        <v>3920</v>
      </c>
      <c r="M3050" s="56" t="s">
        <v>3674</v>
      </c>
      <c r="N3050" s="87" t="s">
        <v>166</v>
      </c>
      <c r="O3050" s="56" t="s">
        <v>4483</v>
      </c>
      <c r="P3050" s="87">
        <v>2004</v>
      </c>
      <c r="Q3050" s="87"/>
      <c r="R3050" s="87" t="s">
        <v>3676</v>
      </c>
    </row>
    <row r="3051" spans="1:18">
      <c r="A3051" s="87" t="s">
        <v>4484</v>
      </c>
      <c r="B3051" s="87" t="s">
        <v>4485</v>
      </c>
      <c r="C3051" s="87"/>
      <c r="D3051" s="150">
        <v>32390.63</v>
      </c>
      <c r="E3051" s="150">
        <v>-32390.63</v>
      </c>
      <c r="F3051" s="150">
        <v>0</v>
      </c>
      <c r="G3051" s="150">
        <v>0</v>
      </c>
      <c r="H3051" s="151">
        <v>38411</v>
      </c>
      <c r="I3051" s="87">
        <v>0</v>
      </c>
      <c r="J3051" s="87" t="s">
        <v>1610</v>
      </c>
      <c r="K3051" s="87" t="s">
        <v>3672</v>
      </c>
      <c r="L3051" s="87" t="s">
        <v>3920</v>
      </c>
      <c r="M3051" s="56" t="s">
        <v>3674</v>
      </c>
      <c r="N3051" s="87" t="s">
        <v>166</v>
      </c>
      <c r="O3051" s="56" t="s">
        <v>4483</v>
      </c>
      <c r="P3051" s="87">
        <v>2004</v>
      </c>
      <c r="Q3051" s="87"/>
      <c r="R3051" s="87" t="s">
        <v>3676</v>
      </c>
    </row>
    <row r="3052" spans="1:18">
      <c r="A3052" s="87" t="s">
        <v>3133</v>
      </c>
      <c r="B3052" s="87" t="s">
        <v>3134</v>
      </c>
      <c r="C3052" s="87"/>
      <c r="D3052" s="150">
        <v>85015.5</v>
      </c>
      <c r="E3052" s="150">
        <v>-85015.5</v>
      </c>
      <c r="F3052" s="150">
        <v>0</v>
      </c>
      <c r="G3052" s="150">
        <v>0</v>
      </c>
      <c r="H3052" s="151">
        <v>38383</v>
      </c>
      <c r="I3052" s="87">
        <v>0</v>
      </c>
      <c r="J3052" s="87" t="s">
        <v>772</v>
      </c>
      <c r="K3052" s="87" t="s">
        <v>3672</v>
      </c>
      <c r="L3052" s="87" t="s">
        <v>3820</v>
      </c>
      <c r="M3052" s="56" t="s">
        <v>3674</v>
      </c>
      <c r="N3052" s="87" t="s">
        <v>130</v>
      </c>
      <c r="O3052" s="56" t="s">
        <v>4331</v>
      </c>
      <c r="P3052" s="87">
        <v>2004</v>
      </c>
      <c r="Q3052" s="87"/>
      <c r="R3052" s="87" t="s">
        <v>3680</v>
      </c>
    </row>
    <row r="3053" spans="1:18">
      <c r="A3053" s="87" t="s">
        <v>4417</v>
      </c>
      <c r="B3053" s="87" t="s">
        <v>4418</v>
      </c>
      <c r="C3053" s="87"/>
      <c r="D3053" s="150">
        <v>16122.75</v>
      </c>
      <c r="E3053" s="150">
        <v>-16122.75</v>
      </c>
      <c r="F3053" s="150">
        <v>0</v>
      </c>
      <c r="G3053" s="150">
        <v>0</v>
      </c>
      <c r="H3053" s="151">
        <v>38383</v>
      </c>
      <c r="I3053" s="87">
        <v>0</v>
      </c>
      <c r="J3053" s="87" t="s">
        <v>944</v>
      </c>
      <c r="K3053" s="87" t="s">
        <v>3672</v>
      </c>
      <c r="L3053" s="87" t="s">
        <v>3962</v>
      </c>
      <c r="M3053" s="56" t="s">
        <v>3674</v>
      </c>
      <c r="N3053" s="87" t="s">
        <v>27</v>
      </c>
      <c r="O3053" s="56" t="s">
        <v>4331</v>
      </c>
      <c r="P3053" s="87">
        <v>2004</v>
      </c>
      <c r="Q3053" s="87"/>
      <c r="R3053" s="87" t="s">
        <v>3680</v>
      </c>
    </row>
    <row r="3054" spans="1:18">
      <c r="A3054" s="87" t="s">
        <v>4419</v>
      </c>
      <c r="B3054" s="87" t="s">
        <v>2383</v>
      </c>
      <c r="C3054" s="87"/>
      <c r="D3054" s="150">
        <v>1422.03</v>
      </c>
      <c r="E3054" s="150">
        <v>-1422.03</v>
      </c>
      <c r="F3054" s="150">
        <v>0</v>
      </c>
      <c r="G3054" s="150">
        <v>0</v>
      </c>
      <c r="H3054" s="151">
        <v>38383</v>
      </c>
      <c r="I3054" s="87">
        <v>0</v>
      </c>
      <c r="J3054" s="87" t="s">
        <v>390</v>
      </c>
      <c r="K3054" s="87" t="s">
        <v>3672</v>
      </c>
      <c r="L3054" s="87" t="s">
        <v>3968</v>
      </c>
      <c r="M3054" s="56" t="s">
        <v>3674</v>
      </c>
      <c r="N3054" s="87" t="s">
        <v>67</v>
      </c>
      <c r="O3054" s="56" t="s">
        <v>4420</v>
      </c>
      <c r="P3054" s="87">
        <v>2004</v>
      </c>
      <c r="Q3054" s="87"/>
      <c r="R3054" s="87" t="s">
        <v>3680</v>
      </c>
    </row>
    <row r="3055" spans="1:18">
      <c r="A3055" s="87" t="s">
        <v>4421</v>
      </c>
      <c r="B3055" s="87" t="s">
        <v>2383</v>
      </c>
      <c r="C3055" s="87"/>
      <c r="D3055" s="150">
        <v>1422.03</v>
      </c>
      <c r="E3055" s="150">
        <v>-1422.03</v>
      </c>
      <c r="F3055" s="150">
        <v>0</v>
      </c>
      <c r="G3055" s="150">
        <v>0</v>
      </c>
      <c r="H3055" s="151">
        <v>38383</v>
      </c>
      <c r="I3055" s="87">
        <v>0</v>
      </c>
      <c r="J3055" s="87" t="s">
        <v>591</v>
      </c>
      <c r="K3055" s="87" t="s">
        <v>3672</v>
      </c>
      <c r="L3055" s="87" t="s">
        <v>3766</v>
      </c>
      <c r="M3055" s="56" t="s">
        <v>3674</v>
      </c>
      <c r="N3055" s="87" t="s">
        <v>32</v>
      </c>
      <c r="O3055" s="56" t="s">
        <v>4420</v>
      </c>
      <c r="P3055" s="87">
        <v>2004</v>
      </c>
      <c r="Q3055" s="87"/>
      <c r="R3055" s="87" t="s">
        <v>3680</v>
      </c>
    </row>
    <row r="3056" spans="1:18">
      <c r="A3056" s="87" t="s">
        <v>4422</v>
      </c>
      <c r="B3056" s="87" t="s">
        <v>2383</v>
      </c>
      <c r="C3056" s="87"/>
      <c r="D3056" s="150">
        <v>1422.03</v>
      </c>
      <c r="E3056" s="150">
        <v>-1422.03</v>
      </c>
      <c r="F3056" s="150">
        <v>0</v>
      </c>
      <c r="G3056" s="150">
        <v>0</v>
      </c>
      <c r="H3056" s="151">
        <v>38383</v>
      </c>
      <c r="I3056" s="87">
        <v>0</v>
      </c>
      <c r="J3056" s="87" t="s">
        <v>830</v>
      </c>
      <c r="K3056" s="87" t="s">
        <v>3672</v>
      </c>
      <c r="L3056" s="87" t="s">
        <v>3888</v>
      </c>
      <c r="M3056" s="56" t="s">
        <v>3674</v>
      </c>
      <c r="N3056" s="87" t="s">
        <v>38</v>
      </c>
      <c r="O3056" s="56" t="s">
        <v>4420</v>
      </c>
      <c r="P3056" s="87">
        <v>2004</v>
      </c>
      <c r="Q3056" s="87"/>
      <c r="R3056" s="87" t="s">
        <v>3680</v>
      </c>
    </row>
    <row r="3057" spans="1:18">
      <c r="A3057" s="87" t="s">
        <v>4423</v>
      </c>
      <c r="B3057" s="87" t="s">
        <v>2383</v>
      </c>
      <c r="C3057" s="87"/>
      <c r="D3057" s="150">
        <v>1422.03</v>
      </c>
      <c r="E3057" s="150">
        <v>-1422.03</v>
      </c>
      <c r="F3057" s="150">
        <v>0</v>
      </c>
      <c r="G3057" s="150">
        <v>0</v>
      </c>
      <c r="H3057" s="151">
        <v>38383</v>
      </c>
      <c r="I3057" s="87">
        <v>0</v>
      </c>
      <c r="J3057" s="87" t="s">
        <v>390</v>
      </c>
      <c r="K3057" s="87" t="s">
        <v>3672</v>
      </c>
      <c r="L3057" s="87" t="s">
        <v>4264</v>
      </c>
      <c r="M3057" s="56" t="s">
        <v>3674</v>
      </c>
      <c r="N3057" s="87" t="s">
        <v>67</v>
      </c>
      <c r="O3057" s="56" t="s">
        <v>4420</v>
      </c>
      <c r="P3057" s="87">
        <v>2004</v>
      </c>
      <c r="Q3057" s="87"/>
      <c r="R3057" s="87" t="s">
        <v>3680</v>
      </c>
    </row>
    <row r="3058" spans="1:18">
      <c r="A3058" s="87" t="s">
        <v>4424</v>
      </c>
      <c r="B3058" s="87" t="s">
        <v>2383</v>
      </c>
      <c r="C3058" s="87"/>
      <c r="D3058" s="150">
        <v>1422.03</v>
      </c>
      <c r="E3058" s="150">
        <v>-1422.03</v>
      </c>
      <c r="F3058" s="150">
        <v>0</v>
      </c>
      <c r="G3058" s="150">
        <v>0</v>
      </c>
      <c r="H3058" s="151">
        <v>38383</v>
      </c>
      <c r="I3058" s="87">
        <v>0</v>
      </c>
      <c r="J3058" s="87" t="s">
        <v>591</v>
      </c>
      <c r="K3058" s="87" t="s">
        <v>3672</v>
      </c>
      <c r="L3058" s="87" t="s">
        <v>3766</v>
      </c>
      <c r="M3058" s="56" t="s">
        <v>3674</v>
      </c>
      <c r="N3058" s="87" t="s">
        <v>32</v>
      </c>
      <c r="O3058" s="56" t="s">
        <v>4420</v>
      </c>
      <c r="P3058" s="87">
        <v>2004</v>
      </c>
      <c r="Q3058" s="87"/>
      <c r="R3058" s="87" t="s">
        <v>3680</v>
      </c>
    </row>
    <row r="3059" spans="1:18">
      <c r="A3059" s="87" t="s">
        <v>4425</v>
      </c>
      <c r="B3059" s="87" t="s">
        <v>2383</v>
      </c>
      <c r="C3059" s="87"/>
      <c r="D3059" s="150">
        <v>1422.03</v>
      </c>
      <c r="E3059" s="150">
        <v>-1422.03</v>
      </c>
      <c r="F3059" s="150">
        <v>0</v>
      </c>
      <c r="G3059" s="150">
        <v>0</v>
      </c>
      <c r="H3059" s="151">
        <v>38383</v>
      </c>
      <c r="I3059" s="87">
        <v>0</v>
      </c>
      <c r="J3059" s="87" t="s">
        <v>591</v>
      </c>
      <c r="K3059" s="87" t="s">
        <v>3672</v>
      </c>
      <c r="L3059" s="87" t="s">
        <v>3766</v>
      </c>
      <c r="M3059" s="56" t="s">
        <v>3674</v>
      </c>
      <c r="N3059" s="87" t="s">
        <v>32</v>
      </c>
      <c r="O3059" s="56" t="s">
        <v>4420</v>
      </c>
      <c r="P3059" s="87">
        <v>2004</v>
      </c>
      <c r="Q3059" s="87"/>
      <c r="R3059" s="87" t="s">
        <v>3680</v>
      </c>
    </row>
    <row r="3060" spans="1:18">
      <c r="A3060" s="87" t="s">
        <v>4426</v>
      </c>
      <c r="B3060" s="87" t="s">
        <v>2383</v>
      </c>
      <c r="C3060" s="87"/>
      <c r="D3060" s="150">
        <v>1422.03</v>
      </c>
      <c r="E3060" s="150">
        <v>-1422.03</v>
      </c>
      <c r="F3060" s="150">
        <v>0</v>
      </c>
      <c r="G3060" s="150">
        <v>0</v>
      </c>
      <c r="H3060" s="151">
        <v>38383</v>
      </c>
      <c r="I3060" s="87">
        <v>0</v>
      </c>
      <c r="J3060" s="87" t="s">
        <v>619</v>
      </c>
      <c r="K3060" s="87" t="s">
        <v>3672</v>
      </c>
      <c r="L3060" s="87" t="s">
        <v>3850</v>
      </c>
      <c r="M3060" s="56" t="s">
        <v>3674</v>
      </c>
      <c r="N3060" s="87" t="s">
        <v>127</v>
      </c>
      <c r="O3060" s="56" t="s">
        <v>4420</v>
      </c>
      <c r="P3060" s="87">
        <v>2004</v>
      </c>
      <c r="Q3060" s="87"/>
      <c r="R3060" s="87" t="s">
        <v>3680</v>
      </c>
    </row>
    <row r="3061" spans="1:18">
      <c r="A3061" s="87" t="s">
        <v>4427</v>
      </c>
      <c r="B3061" s="87" t="s">
        <v>2383</v>
      </c>
      <c r="C3061" s="87"/>
      <c r="D3061" s="150">
        <v>1422.03</v>
      </c>
      <c r="E3061" s="150">
        <v>-1422.03</v>
      </c>
      <c r="F3061" s="150">
        <v>0</v>
      </c>
      <c r="G3061" s="150">
        <v>0</v>
      </c>
      <c r="H3061" s="151">
        <v>38383</v>
      </c>
      <c r="I3061" s="87">
        <v>0</v>
      </c>
      <c r="J3061" s="87" t="s">
        <v>1087</v>
      </c>
      <c r="K3061" s="87" t="s">
        <v>3672</v>
      </c>
      <c r="L3061" s="87" t="s">
        <v>4115</v>
      </c>
      <c r="M3061" s="56" t="s">
        <v>3674</v>
      </c>
      <c r="N3061" s="87" t="s">
        <v>71</v>
      </c>
      <c r="O3061" s="56" t="s">
        <v>4420</v>
      </c>
      <c r="P3061" s="87">
        <v>2004</v>
      </c>
      <c r="Q3061" s="87"/>
      <c r="R3061" s="87" t="s">
        <v>3680</v>
      </c>
    </row>
    <row r="3062" spans="1:18">
      <c r="A3062" s="87" t="s">
        <v>4428</v>
      </c>
      <c r="B3062" s="87" t="s">
        <v>2383</v>
      </c>
      <c r="C3062" s="87"/>
      <c r="D3062" s="150">
        <v>1422.03</v>
      </c>
      <c r="E3062" s="150">
        <v>-1422.03</v>
      </c>
      <c r="F3062" s="150">
        <v>0</v>
      </c>
      <c r="G3062" s="150">
        <v>0</v>
      </c>
      <c r="H3062" s="151">
        <v>38383</v>
      </c>
      <c r="I3062" s="87">
        <v>0</v>
      </c>
      <c r="J3062" s="87" t="s">
        <v>401</v>
      </c>
      <c r="K3062" s="87" t="s">
        <v>3672</v>
      </c>
      <c r="L3062" s="87" t="s">
        <v>3745</v>
      </c>
      <c r="M3062" s="56" t="s">
        <v>3674</v>
      </c>
      <c r="N3062" s="87" t="s">
        <v>49</v>
      </c>
      <c r="O3062" s="56" t="s">
        <v>4420</v>
      </c>
      <c r="P3062" s="87">
        <v>2004</v>
      </c>
      <c r="Q3062" s="87"/>
      <c r="R3062" s="87" t="s">
        <v>3680</v>
      </c>
    </row>
    <row r="3063" spans="1:18">
      <c r="A3063" s="87" t="s">
        <v>4429</v>
      </c>
      <c r="B3063" s="87" t="s">
        <v>2383</v>
      </c>
      <c r="C3063" s="87"/>
      <c r="D3063" s="150">
        <v>1422.03</v>
      </c>
      <c r="E3063" s="150">
        <v>-1422.03</v>
      </c>
      <c r="F3063" s="150">
        <v>0</v>
      </c>
      <c r="G3063" s="150">
        <v>0</v>
      </c>
      <c r="H3063" s="151">
        <v>38383</v>
      </c>
      <c r="I3063" s="87">
        <v>0</v>
      </c>
      <c r="J3063" s="87" t="s">
        <v>1087</v>
      </c>
      <c r="K3063" s="87" t="s">
        <v>3672</v>
      </c>
      <c r="L3063" s="87" t="s">
        <v>4115</v>
      </c>
      <c r="M3063" s="56" t="s">
        <v>3674</v>
      </c>
      <c r="N3063" s="87" t="s">
        <v>71</v>
      </c>
      <c r="O3063" s="56" t="s">
        <v>4420</v>
      </c>
      <c r="P3063" s="87">
        <v>2004</v>
      </c>
      <c r="Q3063" s="87"/>
      <c r="R3063" s="87" t="s">
        <v>3680</v>
      </c>
    </row>
    <row r="3064" spans="1:18">
      <c r="A3064" s="87" t="s">
        <v>4430</v>
      </c>
      <c r="B3064" s="87" t="s">
        <v>2383</v>
      </c>
      <c r="C3064" s="87"/>
      <c r="D3064" s="150">
        <v>1422.03</v>
      </c>
      <c r="E3064" s="150">
        <v>-1422.03</v>
      </c>
      <c r="F3064" s="150">
        <v>0</v>
      </c>
      <c r="G3064" s="150">
        <v>0</v>
      </c>
      <c r="H3064" s="151">
        <v>38383</v>
      </c>
      <c r="I3064" s="87">
        <v>0</v>
      </c>
      <c r="J3064" s="87" t="s">
        <v>401</v>
      </c>
      <c r="K3064" s="87" t="s">
        <v>3672</v>
      </c>
      <c r="L3064" s="87" t="s">
        <v>3744</v>
      </c>
      <c r="M3064" s="56" t="s">
        <v>3674</v>
      </c>
      <c r="N3064" s="87" t="s">
        <v>49</v>
      </c>
      <c r="O3064" s="56" t="s">
        <v>4420</v>
      </c>
      <c r="P3064" s="87">
        <v>2004</v>
      </c>
      <c r="Q3064" s="87"/>
      <c r="R3064" s="87" t="s">
        <v>3680</v>
      </c>
    </row>
    <row r="3065" spans="1:18">
      <c r="A3065" s="87" t="s">
        <v>4431</v>
      </c>
      <c r="B3065" s="87" t="s">
        <v>2383</v>
      </c>
      <c r="C3065" s="87"/>
      <c r="D3065" s="150">
        <v>1422.03</v>
      </c>
      <c r="E3065" s="150">
        <v>-1422.03</v>
      </c>
      <c r="F3065" s="150">
        <v>0</v>
      </c>
      <c r="G3065" s="150">
        <v>0</v>
      </c>
      <c r="H3065" s="151">
        <v>38383</v>
      </c>
      <c r="I3065" s="87">
        <v>0</v>
      </c>
      <c r="J3065" s="87" t="s">
        <v>401</v>
      </c>
      <c r="K3065" s="87" t="s">
        <v>3672</v>
      </c>
      <c r="L3065" s="87" t="s">
        <v>3744</v>
      </c>
      <c r="M3065" s="56" t="s">
        <v>3674</v>
      </c>
      <c r="N3065" s="87" t="s">
        <v>49</v>
      </c>
      <c r="O3065" s="56" t="s">
        <v>4420</v>
      </c>
      <c r="P3065" s="87">
        <v>2004</v>
      </c>
      <c r="Q3065" s="87"/>
      <c r="R3065" s="87" t="s">
        <v>3680</v>
      </c>
    </row>
    <row r="3066" spans="1:18">
      <c r="A3066" s="87" t="s">
        <v>2382</v>
      </c>
      <c r="B3066" s="87" t="s">
        <v>2383</v>
      </c>
      <c r="C3066" s="87"/>
      <c r="D3066" s="150">
        <v>1422.03</v>
      </c>
      <c r="E3066" s="150">
        <v>-1422.03</v>
      </c>
      <c r="F3066" s="150">
        <v>0</v>
      </c>
      <c r="G3066" s="150">
        <v>0</v>
      </c>
      <c r="H3066" s="151">
        <v>38383</v>
      </c>
      <c r="I3066" s="87">
        <v>0</v>
      </c>
      <c r="J3066" s="87" t="s">
        <v>484</v>
      </c>
      <c r="K3066" s="87" t="s">
        <v>3672</v>
      </c>
      <c r="L3066" s="87" t="s">
        <v>3810</v>
      </c>
      <c r="M3066" s="56" t="s">
        <v>3674</v>
      </c>
      <c r="N3066" s="87" t="s">
        <v>30</v>
      </c>
      <c r="O3066" s="56" t="s">
        <v>4420</v>
      </c>
      <c r="P3066" s="87">
        <v>2004</v>
      </c>
      <c r="Q3066" s="87"/>
      <c r="R3066" s="87" t="s">
        <v>3680</v>
      </c>
    </row>
    <row r="3067" spans="1:18">
      <c r="A3067" s="87" t="s">
        <v>2384</v>
      </c>
      <c r="B3067" s="87" t="s">
        <v>2383</v>
      </c>
      <c r="C3067" s="87"/>
      <c r="D3067" s="150">
        <v>1422.03</v>
      </c>
      <c r="E3067" s="150">
        <v>-1422.03</v>
      </c>
      <c r="F3067" s="150">
        <v>0</v>
      </c>
      <c r="G3067" s="150">
        <v>0</v>
      </c>
      <c r="H3067" s="151">
        <v>38383</v>
      </c>
      <c r="I3067" s="87">
        <v>0</v>
      </c>
      <c r="J3067" s="87" t="s">
        <v>484</v>
      </c>
      <c r="K3067" s="87" t="s">
        <v>3672</v>
      </c>
      <c r="L3067" s="87" t="s">
        <v>3810</v>
      </c>
      <c r="M3067" s="56" t="s">
        <v>3674</v>
      </c>
      <c r="N3067" s="87" t="s">
        <v>30</v>
      </c>
      <c r="O3067" s="56" t="s">
        <v>4420</v>
      </c>
      <c r="P3067" s="87">
        <v>2004</v>
      </c>
      <c r="Q3067" s="87"/>
      <c r="R3067" s="87" t="s">
        <v>3680</v>
      </c>
    </row>
    <row r="3068" spans="1:18">
      <c r="A3068" s="87" t="s">
        <v>2385</v>
      </c>
      <c r="B3068" s="87" t="s">
        <v>2383</v>
      </c>
      <c r="C3068" s="87"/>
      <c r="D3068" s="150">
        <v>1422.03</v>
      </c>
      <c r="E3068" s="150">
        <v>-1422.03</v>
      </c>
      <c r="F3068" s="150">
        <v>0</v>
      </c>
      <c r="G3068" s="150">
        <v>0</v>
      </c>
      <c r="H3068" s="151">
        <v>38383</v>
      </c>
      <c r="I3068" s="87">
        <v>0</v>
      </c>
      <c r="J3068" s="87" t="s">
        <v>484</v>
      </c>
      <c r="K3068" s="87" t="s">
        <v>3672</v>
      </c>
      <c r="L3068" s="87" t="s">
        <v>3810</v>
      </c>
      <c r="M3068" s="56" t="s">
        <v>3674</v>
      </c>
      <c r="N3068" s="87" t="s">
        <v>30</v>
      </c>
      <c r="O3068" s="56" t="s">
        <v>4420</v>
      </c>
      <c r="P3068" s="87">
        <v>2004</v>
      </c>
      <c r="Q3068" s="87"/>
      <c r="R3068" s="87" t="s">
        <v>3680</v>
      </c>
    </row>
    <row r="3069" spans="1:18">
      <c r="A3069" s="87" t="s">
        <v>2386</v>
      </c>
      <c r="B3069" s="87" t="s">
        <v>2383</v>
      </c>
      <c r="C3069" s="87"/>
      <c r="D3069" s="150">
        <v>1422.03</v>
      </c>
      <c r="E3069" s="150">
        <v>-1422.03</v>
      </c>
      <c r="F3069" s="150">
        <v>0</v>
      </c>
      <c r="G3069" s="150">
        <v>0</v>
      </c>
      <c r="H3069" s="151">
        <v>38383</v>
      </c>
      <c r="I3069" s="87">
        <v>0</v>
      </c>
      <c r="J3069" s="87" t="s">
        <v>484</v>
      </c>
      <c r="K3069" s="87" t="s">
        <v>3672</v>
      </c>
      <c r="L3069" s="87" t="s">
        <v>3810</v>
      </c>
      <c r="M3069" s="56" t="s">
        <v>3674</v>
      </c>
      <c r="N3069" s="87" t="s">
        <v>30</v>
      </c>
      <c r="O3069" s="56" t="s">
        <v>4420</v>
      </c>
      <c r="P3069" s="87">
        <v>2004</v>
      </c>
      <c r="Q3069" s="87"/>
      <c r="R3069" s="87" t="s">
        <v>3680</v>
      </c>
    </row>
    <row r="3070" spans="1:18">
      <c r="A3070" s="87" t="s">
        <v>4432</v>
      </c>
      <c r="B3070" s="87" t="s">
        <v>2383</v>
      </c>
      <c r="C3070" s="87"/>
      <c r="D3070" s="150">
        <v>1422.03</v>
      </c>
      <c r="E3070" s="150">
        <v>-1422.03</v>
      </c>
      <c r="F3070" s="150">
        <v>0</v>
      </c>
      <c r="G3070" s="150">
        <v>0</v>
      </c>
      <c r="H3070" s="151">
        <v>38383</v>
      </c>
      <c r="I3070" s="87">
        <v>0</v>
      </c>
      <c r="J3070" s="87" t="s">
        <v>307</v>
      </c>
      <c r="K3070" s="87" t="s">
        <v>3672</v>
      </c>
      <c r="L3070" s="87" t="s">
        <v>3690</v>
      </c>
      <c r="M3070" s="56" t="s">
        <v>3674</v>
      </c>
      <c r="N3070" s="87" t="s">
        <v>66</v>
      </c>
      <c r="O3070" s="56" t="s">
        <v>4420</v>
      </c>
      <c r="P3070" s="87">
        <v>2004</v>
      </c>
      <c r="Q3070" s="87"/>
      <c r="R3070" s="87" t="s">
        <v>3680</v>
      </c>
    </row>
    <row r="3071" spans="1:18">
      <c r="A3071" s="87" t="s">
        <v>4435</v>
      </c>
      <c r="B3071" s="87" t="s">
        <v>4436</v>
      </c>
      <c r="C3071" s="87"/>
      <c r="D3071" s="150">
        <v>3134.6</v>
      </c>
      <c r="E3071" s="150">
        <v>-3134.6</v>
      </c>
      <c r="F3071" s="150">
        <v>0</v>
      </c>
      <c r="G3071" s="150">
        <v>0</v>
      </c>
      <c r="H3071" s="151">
        <v>38383</v>
      </c>
      <c r="I3071" s="87">
        <v>0</v>
      </c>
      <c r="J3071" s="87" t="s">
        <v>1080</v>
      </c>
      <c r="K3071" s="87" t="s">
        <v>3672</v>
      </c>
      <c r="L3071" s="87" t="s">
        <v>3747</v>
      </c>
      <c r="M3071" s="56" t="s">
        <v>3674</v>
      </c>
      <c r="N3071" s="87" t="s">
        <v>151</v>
      </c>
      <c r="O3071" s="56" t="s">
        <v>4437</v>
      </c>
      <c r="P3071" s="87">
        <v>2002</v>
      </c>
      <c r="Q3071" s="87"/>
      <c r="R3071" s="87" t="s">
        <v>3676</v>
      </c>
    </row>
    <row r="3072" spans="1:18">
      <c r="A3072" s="87" t="s">
        <v>4438</v>
      </c>
      <c r="B3072" s="87" t="s">
        <v>4436</v>
      </c>
      <c r="C3072" s="87"/>
      <c r="D3072" s="150">
        <v>3134.63</v>
      </c>
      <c r="E3072" s="150">
        <v>-3134.63</v>
      </c>
      <c r="F3072" s="150">
        <v>0</v>
      </c>
      <c r="G3072" s="150">
        <v>0</v>
      </c>
      <c r="H3072" s="151">
        <v>38383</v>
      </c>
      <c r="I3072" s="87">
        <v>0</v>
      </c>
      <c r="J3072" s="87" t="s">
        <v>1080</v>
      </c>
      <c r="K3072" s="87" t="s">
        <v>3672</v>
      </c>
      <c r="L3072" s="87" t="s">
        <v>3747</v>
      </c>
      <c r="M3072" s="56" t="s">
        <v>3674</v>
      </c>
      <c r="N3072" s="87" t="s">
        <v>151</v>
      </c>
      <c r="O3072" s="56" t="s">
        <v>4437</v>
      </c>
      <c r="P3072" s="87">
        <v>2002</v>
      </c>
      <c r="Q3072" s="87"/>
      <c r="R3072" s="87" t="s">
        <v>3676</v>
      </c>
    </row>
    <row r="3073" spans="1:18">
      <c r="A3073" s="87" t="s">
        <v>1533</v>
      </c>
      <c r="B3073" s="87" t="s">
        <v>1534</v>
      </c>
      <c r="C3073" s="87"/>
      <c r="D3073" s="150">
        <v>2106.9499999999998</v>
      </c>
      <c r="E3073" s="150">
        <v>-2106.9499999999998</v>
      </c>
      <c r="F3073" s="150">
        <v>0</v>
      </c>
      <c r="G3073" s="150">
        <v>0</v>
      </c>
      <c r="H3073" s="151">
        <v>38383</v>
      </c>
      <c r="I3073" s="87">
        <v>0</v>
      </c>
      <c r="J3073" s="87" t="s">
        <v>347</v>
      </c>
      <c r="K3073" s="87" t="s">
        <v>3672</v>
      </c>
      <c r="L3073" s="87" t="s">
        <v>4278</v>
      </c>
      <c r="M3073" s="56" t="s">
        <v>3674</v>
      </c>
      <c r="N3073" s="87" t="s">
        <v>51</v>
      </c>
      <c r="O3073" s="56" t="s">
        <v>4439</v>
      </c>
      <c r="P3073" s="87">
        <v>2004</v>
      </c>
      <c r="Q3073" s="87"/>
      <c r="R3073" s="87" t="s">
        <v>3676</v>
      </c>
    </row>
    <row r="3074" spans="1:18">
      <c r="A3074" s="87" t="s">
        <v>4440</v>
      </c>
      <c r="B3074" s="87" t="s">
        <v>1534</v>
      </c>
      <c r="C3074" s="87"/>
      <c r="D3074" s="150">
        <v>2106.98</v>
      </c>
      <c r="E3074" s="150">
        <v>-2106.98</v>
      </c>
      <c r="F3074" s="150">
        <v>0</v>
      </c>
      <c r="G3074" s="150">
        <v>0</v>
      </c>
      <c r="H3074" s="151">
        <v>38383</v>
      </c>
      <c r="I3074" s="87">
        <v>0</v>
      </c>
      <c r="J3074" s="87" t="s">
        <v>4240</v>
      </c>
      <c r="K3074" s="87" t="s">
        <v>3672</v>
      </c>
      <c r="L3074" s="87" t="s">
        <v>4241</v>
      </c>
      <c r="M3074" s="56" t="s">
        <v>3674</v>
      </c>
      <c r="N3074" s="87" t="s">
        <v>1150</v>
      </c>
      <c r="O3074" s="56" t="s">
        <v>4439</v>
      </c>
      <c r="P3074" s="87">
        <v>2004</v>
      </c>
      <c r="Q3074" s="87"/>
      <c r="R3074" s="87" t="s">
        <v>3676</v>
      </c>
    </row>
    <row r="3075" spans="1:18">
      <c r="A3075" s="87" t="s">
        <v>4441</v>
      </c>
      <c r="B3075" s="87" t="s">
        <v>1534</v>
      </c>
      <c r="C3075" s="87"/>
      <c r="D3075" s="150">
        <v>2106.98</v>
      </c>
      <c r="E3075" s="150">
        <v>-2106.98</v>
      </c>
      <c r="F3075" s="150">
        <v>0</v>
      </c>
      <c r="G3075" s="150">
        <v>0</v>
      </c>
      <c r="H3075" s="151">
        <v>38383</v>
      </c>
      <c r="I3075" s="87">
        <v>0</v>
      </c>
      <c r="J3075" s="87" t="s">
        <v>401</v>
      </c>
      <c r="K3075" s="87" t="s">
        <v>3672</v>
      </c>
      <c r="L3075" s="87" t="s">
        <v>3744</v>
      </c>
      <c r="M3075" s="56" t="s">
        <v>3674</v>
      </c>
      <c r="N3075" s="87" t="s">
        <v>49</v>
      </c>
      <c r="O3075" s="56" t="s">
        <v>4439</v>
      </c>
      <c r="P3075" s="87">
        <v>2004</v>
      </c>
      <c r="Q3075" s="87"/>
      <c r="R3075" s="87" t="s">
        <v>3676</v>
      </c>
    </row>
    <row r="3076" spans="1:18">
      <c r="A3076" s="87" t="s">
        <v>4442</v>
      </c>
      <c r="B3076" s="87" t="s">
        <v>1534</v>
      </c>
      <c r="C3076" s="87"/>
      <c r="D3076" s="150">
        <v>2106.98</v>
      </c>
      <c r="E3076" s="150">
        <v>-2106.98</v>
      </c>
      <c r="F3076" s="150">
        <v>0</v>
      </c>
      <c r="G3076" s="150">
        <v>0</v>
      </c>
      <c r="H3076" s="151">
        <v>38383</v>
      </c>
      <c r="I3076" s="87">
        <v>0</v>
      </c>
      <c r="J3076" s="87" t="s">
        <v>830</v>
      </c>
      <c r="K3076" s="87" t="s">
        <v>3672</v>
      </c>
      <c r="L3076" s="87" t="s">
        <v>3888</v>
      </c>
      <c r="M3076" s="56" t="s">
        <v>3674</v>
      </c>
      <c r="N3076" s="87" t="s">
        <v>38</v>
      </c>
      <c r="O3076" s="56" t="s">
        <v>4439</v>
      </c>
      <c r="P3076" s="87">
        <v>2004</v>
      </c>
      <c r="Q3076" s="87"/>
      <c r="R3076" s="87" t="s">
        <v>3676</v>
      </c>
    </row>
    <row r="3077" spans="1:18">
      <c r="A3077" s="87" t="s">
        <v>4445</v>
      </c>
      <c r="B3077" s="87" t="s">
        <v>4446</v>
      </c>
      <c r="C3077" s="87"/>
      <c r="D3077" s="150">
        <v>2370.0500000000002</v>
      </c>
      <c r="E3077" s="150">
        <v>-2370.0500000000002</v>
      </c>
      <c r="F3077" s="150">
        <v>0</v>
      </c>
      <c r="G3077" s="150">
        <v>0</v>
      </c>
      <c r="H3077" s="151">
        <v>38383</v>
      </c>
      <c r="I3077" s="87">
        <v>0</v>
      </c>
      <c r="J3077" s="87" t="s">
        <v>640</v>
      </c>
      <c r="K3077" s="87" t="s">
        <v>3672</v>
      </c>
      <c r="L3077" s="87" t="s">
        <v>3843</v>
      </c>
      <c r="M3077" s="56" t="s">
        <v>3674</v>
      </c>
      <c r="N3077" s="87" t="s">
        <v>40</v>
      </c>
      <c r="O3077" s="56" t="s">
        <v>4381</v>
      </c>
      <c r="P3077" s="87">
        <v>2003</v>
      </c>
      <c r="Q3077" s="87"/>
      <c r="R3077" s="87" t="s">
        <v>3680</v>
      </c>
    </row>
    <row r="3078" spans="1:18">
      <c r="A3078" s="87" t="s">
        <v>4447</v>
      </c>
      <c r="B3078" s="87" t="s">
        <v>4446</v>
      </c>
      <c r="C3078" s="87"/>
      <c r="D3078" s="150">
        <v>2370.0500000000002</v>
      </c>
      <c r="E3078" s="150">
        <v>-2370.0500000000002</v>
      </c>
      <c r="F3078" s="150">
        <v>0</v>
      </c>
      <c r="G3078" s="150">
        <v>0</v>
      </c>
      <c r="H3078" s="151">
        <v>38383</v>
      </c>
      <c r="I3078" s="87">
        <v>0</v>
      </c>
      <c r="J3078" s="87" t="s">
        <v>640</v>
      </c>
      <c r="K3078" s="87" t="s">
        <v>3672</v>
      </c>
      <c r="L3078" s="87" t="s">
        <v>3843</v>
      </c>
      <c r="M3078" s="56" t="s">
        <v>3674</v>
      </c>
      <c r="N3078" s="87" t="s">
        <v>40</v>
      </c>
      <c r="O3078" s="56" t="s">
        <v>4381</v>
      </c>
      <c r="P3078" s="87">
        <v>2003</v>
      </c>
      <c r="Q3078" s="87"/>
      <c r="R3078" s="87" t="s">
        <v>3680</v>
      </c>
    </row>
    <row r="3079" spans="1:18">
      <c r="A3079" s="87" t="s">
        <v>4448</v>
      </c>
      <c r="B3079" s="87" t="s">
        <v>4446</v>
      </c>
      <c r="C3079" s="87"/>
      <c r="D3079" s="150">
        <v>2370.0500000000002</v>
      </c>
      <c r="E3079" s="150">
        <v>-2370.0500000000002</v>
      </c>
      <c r="F3079" s="150">
        <v>0</v>
      </c>
      <c r="G3079" s="150">
        <v>0</v>
      </c>
      <c r="H3079" s="151">
        <v>38383</v>
      </c>
      <c r="I3079" s="87">
        <v>0</v>
      </c>
      <c r="J3079" s="87" t="s">
        <v>640</v>
      </c>
      <c r="K3079" s="87" t="s">
        <v>3672</v>
      </c>
      <c r="L3079" s="87" t="s">
        <v>3843</v>
      </c>
      <c r="M3079" s="56" t="s">
        <v>3674</v>
      </c>
      <c r="N3079" s="87" t="s">
        <v>40</v>
      </c>
      <c r="O3079" s="56" t="s">
        <v>4381</v>
      </c>
      <c r="P3079" s="87">
        <v>2003</v>
      </c>
      <c r="Q3079" s="87"/>
      <c r="R3079" s="87" t="s">
        <v>3680</v>
      </c>
    </row>
    <row r="3080" spans="1:18">
      <c r="A3080" s="87" t="s">
        <v>4449</v>
      </c>
      <c r="B3080" s="87" t="s">
        <v>4418</v>
      </c>
      <c r="C3080" s="87"/>
      <c r="D3080" s="150">
        <v>7098.09</v>
      </c>
      <c r="E3080" s="150">
        <v>-7098.09</v>
      </c>
      <c r="F3080" s="150">
        <v>0</v>
      </c>
      <c r="G3080" s="150">
        <v>0</v>
      </c>
      <c r="H3080" s="151">
        <v>38383</v>
      </c>
      <c r="I3080" s="87">
        <v>0</v>
      </c>
      <c r="J3080" s="87" t="s">
        <v>4166</v>
      </c>
      <c r="K3080" s="87" t="s">
        <v>3672</v>
      </c>
      <c r="L3080" s="87" t="s">
        <v>4167</v>
      </c>
      <c r="M3080" s="56" t="s">
        <v>3674</v>
      </c>
      <c r="N3080" s="87" t="s">
        <v>137</v>
      </c>
      <c r="O3080" s="56" t="s">
        <v>4331</v>
      </c>
      <c r="P3080" s="87">
        <v>2004</v>
      </c>
      <c r="Q3080" s="87"/>
      <c r="R3080" s="87" t="s">
        <v>3680</v>
      </c>
    </row>
    <row r="3081" spans="1:18">
      <c r="A3081" s="87" t="s">
        <v>4450</v>
      </c>
      <c r="B3081" s="87" t="s">
        <v>4451</v>
      </c>
      <c r="C3081" s="87"/>
      <c r="D3081" s="150">
        <v>9914.69</v>
      </c>
      <c r="E3081" s="150">
        <v>-9914.69</v>
      </c>
      <c r="F3081" s="150">
        <v>0</v>
      </c>
      <c r="G3081" s="150">
        <v>0</v>
      </c>
      <c r="H3081" s="151">
        <v>38383</v>
      </c>
      <c r="I3081" s="87">
        <v>0</v>
      </c>
      <c r="J3081" s="87" t="s">
        <v>1087</v>
      </c>
      <c r="K3081" s="87" t="s">
        <v>3672</v>
      </c>
      <c r="L3081" s="87" t="s">
        <v>4115</v>
      </c>
      <c r="M3081" s="56" t="s">
        <v>3674</v>
      </c>
      <c r="N3081" s="87" t="s">
        <v>71</v>
      </c>
      <c r="O3081" s="56" t="s">
        <v>4362</v>
      </c>
      <c r="P3081" s="87">
        <v>2004</v>
      </c>
      <c r="Q3081" s="87"/>
      <c r="R3081" s="87" t="s">
        <v>3676</v>
      </c>
    </row>
    <row r="3082" spans="1:18">
      <c r="A3082" s="87" t="s">
        <v>4452</v>
      </c>
      <c r="B3082" s="87" t="s">
        <v>4451</v>
      </c>
      <c r="C3082" s="87"/>
      <c r="D3082" s="150">
        <v>9914.69</v>
      </c>
      <c r="E3082" s="150">
        <v>-9914.69</v>
      </c>
      <c r="F3082" s="150">
        <v>0</v>
      </c>
      <c r="G3082" s="150">
        <v>0</v>
      </c>
      <c r="H3082" s="151">
        <v>38383</v>
      </c>
      <c r="I3082" s="87">
        <v>0</v>
      </c>
      <c r="J3082" s="87" t="s">
        <v>1087</v>
      </c>
      <c r="K3082" s="87" t="s">
        <v>3672</v>
      </c>
      <c r="L3082" s="87" t="s">
        <v>4115</v>
      </c>
      <c r="M3082" s="56" t="s">
        <v>3674</v>
      </c>
      <c r="N3082" s="87" t="s">
        <v>71</v>
      </c>
      <c r="O3082" s="56" t="s">
        <v>4362</v>
      </c>
      <c r="P3082" s="87">
        <v>2004</v>
      </c>
      <c r="Q3082" s="87"/>
      <c r="R3082" s="87" t="s">
        <v>3676</v>
      </c>
    </row>
    <row r="3083" spans="1:18">
      <c r="A3083" s="87" t="s">
        <v>4453</v>
      </c>
      <c r="B3083" s="87" t="s">
        <v>4454</v>
      </c>
      <c r="C3083" s="87"/>
      <c r="D3083" s="150">
        <v>23226.45</v>
      </c>
      <c r="E3083" s="150">
        <v>-23226.45</v>
      </c>
      <c r="F3083" s="150">
        <v>0</v>
      </c>
      <c r="G3083" s="150">
        <v>0</v>
      </c>
      <c r="H3083" s="151">
        <v>38383</v>
      </c>
      <c r="I3083" s="87">
        <v>0</v>
      </c>
      <c r="J3083" s="87" t="s">
        <v>484</v>
      </c>
      <c r="K3083" s="87" t="s">
        <v>3672</v>
      </c>
      <c r="L3083" s="87" t="s">
        <v>3810</v>
      </c>
      <c r="M3083" s="56" t="s">
        <v>3674</v>
      </c>
      <c r="N3083" s="87" t="s">
        <v>30</v>
      </c>
      <c r="O3083" s="56" t="s">
        <v>4455</v>
      </c>
      <c r="P3083" s="87">
        <v>2004</v>
      </c>
      <c r="Q3083" s="87"/>
      <c r="R3083" s="87" t="s">
        <v>3676</v>
      </c>
    </row>
    <row r="3084" spans="1:18">
      <c r="A3084" s="87" t="s">
        <v>2401</v>
      </c>
      <c r="B3084" s="87" t="s">
        <v>2402</v>
      </c>
      <c r="C3084" s="87"/>
      <c r="D3084" s="150">
        <v>61506.21</v>
      </c>
      <c r="E3084" s="150">
        <v>-61506.21</v>
      </c>
      <c r="F3084" s="150">
        <v>0</v>
      </c>
      <c r="G3084" s="150">
        <v>0</v>
      </c>
      <c r="H3084" s="151">
        <v>38383</v>
      </c>
      <c r="I3084" s="87">
        <v>0</v>
      </c>
      <c r="J3084" s="87" t="s">
        <v>604</v>
      </c>
      <c r="K3084" s="87" t="s">
        <v>3672</v>
      </c>
      <c r="L3084" s="87" t="s">
        <v>3954</v>
      </c>
      <c r="M3084" s="56" t="s">
        <v>3674</v>
      </c>
      <c r="N3084" s="87" t="s">
        <v>68</v>
      </c>
      <c r="O3084" s="56" t="s">
        <v>4456</v>
      </c>
      <c r="P3084" s="87">
        <v>2004</v>
      </c>
      <c r="Q3084" s="87"/>
      <c r="R3084" s="87" t="s">
        <v>4457</v>
      </c>
    </row>
    <row r="3085" spans="1:18">
      <c r="A3085" s="87" t="s">
        <v>4458</v>
      </c>
      <c r="B3085" s="87" t="s">
        <v>4459</v>
      </c>
      <c r="C3085" s="87"/>
      <c r="D3085" s="150">
        <v>53108.78</v>
      </c>
      <c r="E3085" s="150">
        <v>-53108.78</v>
      </c>
      <c r="F3085" s="150">
        <v>0</v>
      </c>
      <c r="G3085" s="150">
        <v>0</v>
      </c>
      <c r="H3085" s="151">
        <v>38383</v>
      </c>
      <c r="I3085" s="87">
        <v>0</v>
      </c>
      <c r="J3085" s="87" t="s">
        <v>772</v>
      </c>
      <c r="K3085" s="87" t="s">
        <v>3672</v>
      </c>
      <c r="L3085" s="87" t="s">
        <v>3820</v>
      </c>
      <c r="M3085" s="56" t="s">
        <v>3674</v>
      </c>
      <c r="N3085" s="87" t="s">
        <v>130</v>
      </c>
      <c r="O3085" s="56" t="s">
        <v>4362</v>
      </c>
      <c r="P3085" s="87">
        <v>2004</v>
      </c>
      <c r="Q3085" s="87"/>
      <c r="R3085" s="87" t="s">
        <v>3680</v>
      </c>
    </row>
    <row r="3086" spans="1:18">
      <c r="A3086" s="87" t="s">
        <v>2660</v>
      </c>
      <c r="B3086" s="87" t="s">
        <v>4459</v>
      </c>
      <c r="C3086" s="87"/>
      <c r="D3086" s="150">
        <v>53108.78</v>
      </c>
      <c r="E3086" s="150">
        <v>-53108.78</v>
      </c>
      <c r="F3086" s="150">
        <v>0</v>
      </c>
      <c r="G3086" s="150">
        <v>0</v>
      </c>
      <c r="H3086" s="151">
        <v>38383</v>
      </c>
      <c r="I3086" s="87">
        <v>0</v>
      </c>
      <c r="J3086" s="87" t="s">
        <v>944</v>
      </c>
      <c r="K3086" s="87" t="s">
        <v>3672</v>
      </c>
      <c r="L3086" s="87" t="s">
        <v>3962</v>
      </c>
      <c r="M3086" s="56" t="s">
        <v>3674</v>
      </c>
      <c r="N3086" s="87" t="s">
        <v>27</v>
      </c>
      <c r="O3086" s="56" t="s">
        <v>4362</v>
      </c>
      <c r="P3086" s="87">
        <v>2004</v>
      </c>
      <c r="Q3086" s="87"/>
      <c r="R3086" s="87" t="s">
        <v>3680</v>
      </c>
    </row>
    <row r="3087" spans="1:18">
      <c r="A3087" s="87" t="s">
        <v>4460</v>
      </c>
      <c r="B3087" s="87" t="s">
        <v>4459</v>
      </c>
      <c r="C3087" s="87"/>
      <c r="D3087" s="150">
        <v>53108.78</v>
      </c>
      <c r="E3087" s="150">
        <v>-53108.78</v>
      </c>
      <c r="F3087" s="150">
        <v>0</v>
      </c>
      <c r="G3087" s="150">
        <v>0</v>
      </c>
      <c r="H3087" s="151">
        <v>38383</v>
      </c>
      <c r="I3087" s="87">
        <v>0</v>
      </c>
      <c r="J3087" s="87" t="s">
        <v>944</v>
      </c>
      <c r="K3087" s="87" t="s">
        <v>3672</v>
      </c>
      <c r="L3087" s="87" t="s">
        <v>3962</v>
      </c>
      <c r="M3087" s="56" t="s">
        <v>3674</v>
      </c>
      <c r="N3087" s="87" t="s">
        <v>27</v>
      </c>
      <c r="O3087" s="56" t="s">
        <v>4362</v>
      </c>
      <c r="P3087" s="87">
        <v>2004</v>
      </c>
      <c r="Q3087" s="87"/>
      <c r="R3087" s="87" t="s">
        <v>3680</v>
      </c>
    </row>
    <row r="3088" spans="1:18">
      <c r="A3088" s="87" t="s">
        <v>2937</v>
      </c>
      <c r="B3088" s="87" t="s">
        <v>4461</v>
      </c>
      <c r="C3088" s="87"/>
      <c r="D3088" s="150">
        <v>37525.730000000003</v>
      </c>
      <c r="E3088" s="150">
        <v>-37525.730000000003</v>
      </c>
      <c r="F3088" s="150">
        <v>0</v>
      </c>
      <c r="G3088" s="150">
        <v>0</v>
      </c>
      <c r="H3088" s="151">
        <v>38383</v>
      </c>
      <c r="I3088" s="87">
        <v>0</v>
      </c>
      <c r="J3088" s="87" t="s">
        <v>387</v>
      </c>
      <c r="K3088" s="87" t="s">
        <v>3672</v>
      </c>
      <c r="L3088" s="87" t="s">
        <v>3884</v>
      </c>
      <c r="M3088" s="56" t="s">
        <v>3674</v>
      </c>
      <c r="N3088" s="87" t="s">
        <v>61</v>
      </c>
      <c r="O3088" s="56" t="s">
        <v>4413</v>
      </c>
      <c r="P3088" s="87">
        <v>2004</v>
      </c>
      <c r="Q3088" s="87"/>
      <c r="R3088" s="87" t="s">
        <v>3683</v>
      </c>
    </row>
    <row r="3089" spans="1:18">
      <c r="A3089" s="87" t="s">
        <v>4462</v>
      </c>
      <c r="B3089" s="87" t="s">
        <v>4463</v>
      </c>
      <c r="C3089" s="87"/>
      <c r="D3089" s="150">
        <v>11455.22</v>
      </c>
      <c r="E3089" s="150">
        <v>-11455.22</v>
      </c>
      <c r="F3089" s="150">
        <v>0</v>
      </c>
      <c r="G3089" s="150">
        <v>0</v>
      </c>
      <c r="H3089" s="151">
        <v>38383</v>
      </c>
      <c r="I3089" s="87">
        <v>0</v>
      </c>
      <c r="J3089" s="87" t="s">
        <v>387</v>
      </c>
      <c r="K3089" s="87" t="s">
        <v>3672</v>
      </c>
      <c r="L3089" s="87" t="s">
        <v>3884</v>
      </c>
      <c r="M3089" s="56" t="s">
        <v>3674</v>
      </c>
      <c r="N3089" s="87" t="s">
        <v>61</v>
      </c>
      <c r="O3089" s="56" t="s">
        <v>4413</v>
      </c>
      <c r="P3089" s="87">
        <v>2004</v>
      </c>
      <c r="Q3089" s="87"/>
      <c r="R3089" s="87" t="s">
        <v>3683</v>
      </c>
    </row>
    <row r="3090" spans="1:18">
      <c r="A3090" s="87" t="s">
        <v>4464</v>
      </c>
      <c r="B3090" s="87" t="s">
        <v>4465</v>
      </c>
      <c r="C3090" s="87"/>
      <c r="D3090" s="150">
        <v>14220.27</v>
      </c>
      <c r="E3090" s="150">
        <v>-14220.27</v>
      </c>
      <c r="F3090" s="150">
        <v>0</v>
      </c>
      <c r="G3090" s="150">
        <v>0</v>
      </c>
      <c r="H3090" s="151">
        <v>38383</v>
      </c>
      <c r="I3090" s="87">
        <v>0</v>
      </c>
      <c r="J3090" s="87" t="s">
        <v>387</v>
      </c>
      <c r="K3090" s="87" t="s">
        <v>3672</v>
      </c>
      <c r="L3090" s="87" t="s">
        <v>3884</v>
      </c>
      <c r="M3090" s="56" t="s">
        <v>3674</v>
      </c>
      <c r="N3090" s="87" t="s">
        <v>61</v>
      </c>
      <c r="O3090" s="56" t="s">
        <v>4413</v>
      </c>
      <c r="P3090" s="87">
        <v>2004</v>
      </c>
      <c r="Q3090" s="87"/>
      <c r="R3090" s="87" t="s">
        <v>3683</v>
      </c>
    </row>
    <row r="3091" spans="1:18">
      <c r="A3091" s="87" t="s">
        <v>4466</v>
      </c>
      <c r="B3091" s="87" t="s">
        <v>4467</v>
      </c>
      <c r="C3091" s="87"/>
      <c r="D3091" s="150">
        <v>1344.62</v>
      </c>
      <c r="E3091" s="150">
        <v>-1344.62</v>
      </c>
      <c r="F3091" s="150">
        <v>0</v>
      </c>
      <c r="G3091" s="150">
        <v>0</v>
      </c>
      <c r="H3091" s="151">
        <v>38383</v>
      </c>
      <c r="I3091" s="87">
        <v>0</v>
      </c>
      <c r="J3091" s="87" t="s">
        <v>2932</v>
      </c>
      <c r="K3091" s="87" t="s">
        <v>3672</v>
      </c>
      <c r="L3091" s="87" t="s">
        <v>3877</v>
      </c>
      <c r="M3091" s="56" t="s">
        <v>3674</v>
      </c>
      <c r="N3091" s="87" t="s">
        <v>105</v>
      </c>
      <c r="O3091" s="56" t="s">
        <v>4468</v>
      </c>
      <c r="P3091" s="87">
        <v>2004</v>
      </c>
      <c r="Q3091" s="87"/>
      <c r="R3091" s="87" t="s">
        <v>3680</v>
      </c>
    </row>
    <row r="3092" spans="1:18">
      <c r="A3092" s="87" t="s">
        <v>4469</v>
      </c>
      <c r="B3092" s="87" t="s">
        <v>4470</v>
      </c>
      <c r="C3092" s="87"/>
      <c r="D3092" s="150">
        <v>1164.97</v>
      </c>
      <c r="E3092" s="150">
        <v>-1164.97</v>
      </c>
      <c r="F3092" s="150">
        <v>0</v>
      </c>
      <c r="G3092" s="150">
        <v>0</v>
      </c>
      <c r="H3092" s="151">
        <v>38383</v>
      </c>
      <c r="I3092" s="87">
        <v>0</v>
      </c>
      <c r="J3092" s="87" t="s">
        <v>2932</v>
      </c>
      <c r="K3092" s="87" t="s">
        <v>3672</v>
      </c>
      <c r="L3092" s="87" t="s">
        <v>3877</v>
      </c>
      <c r="M3092" s="56" t="s">
        <v>3674</v>
      </c>
      <c r="N3092" s="87" t="s">
        <v>105</v>
      </c>
      <c r="O3092" s="56" t="s">
        <v>4468</v>
      </c>
      <c r="P3092" s="87">
        <v>2004</v>
      </c>
      <c r="Q3092" s="87"/>
      <c r="R3092" s="87" t="s">
        <v>3683</v>
      </c>
    </row>
    <row r="3093" spans="1:18">
      <c r="A3093" s="87" t="s">
        <v>4471</v>
      </c>
      <c r="B3093" s="87" t="s">
        <v>4472</v>
      </c>
      <c r="C3093" s="87"/>
      <c r="D3093" s="150">
        <v>34815.57</v>
      </c>
      <c r="E3093" s="150">
        <v>-34815.57</v>
      </c>
      <c r="F3093" s="150">
        <v>0</v>
      </c>
      <c r="G3093" s="150">
        <v>0</v>
      </c>
      <c r="H3093" s="151">
        <v>38383</v>
      </c>
      <c r="I3093" s="87">
        <v>0</v>
      </c>
      <c r="J3093" s="87" t="s">
        <v>4054</v>
      </c>
      <c r="K3093" s="87" t="s">
        <v>3672</v>
      </c>
      <c r="L3093" s="87" t="s">
        <v>4055</v>
      </c>
      <c r="M3093" s="56" t="s">
        <v>3674</v>
      </c>
      <c r="N3093" s="87" t="s">
        <v>155</v>
      </c>
      <c r="O3093" s="56" t="s">
        <v>4338</v>
      </c>
      <c r="P3093" s="87">
        <v>2004</v>
      </c>
      <c r="Q3093" s="87"/>
      <c r="R3093" s="87" t="s">
        <v>3676</v>
      </c>
    </row>
    <row r="3094" spans="1:18">
      <c r="A3094" s="87" t="s">
        <v>4473</v>
      </c>
      <c r="B3094" s="87" t="s">
        <v>4474</v>
      </c>
      <c r="C3094" s="87"/>
      <c r="D3094" s="150">
        <v>40887.440000000002</v>
      </c>
      <c r="E3094" s="150">
        <v>-40887.440000000002</v>
      </c>
      <c r="F3094" s="150">
        <v>0</v>
      </c>
      <c r="G3094" s="150">
        <v>0</v>
      </c>
      <c r="H3094" s="151">
        <v>38383</v>
      </c>
      <c r="I3094" s="87">
        <v>0</v>
      </c>
      <c r="J3094" s="87" t="s">
        <v>484</v>
      </c>
      <c r="K3094" s="87" t="s">
        <v>3672</v>
      </c>
      <c r="L3094" s="87" t="s">
        <v>3810</v>
      </c>
      <c r="M3094" s="56" t="s">
        <v>3674</v>
      </c>
      <c r="N3094" s="87" t="s">
        <v>30</v>
      </c>
      <c r="O3094" s="56" t="s">
        <v>4338</v>
      </c>
      <c r="P3094" s="87">
        <v>2004</v>
      </c>
      <c r="Q3094" s="87"/>
      <c r="R3094" s="87" t="s">
        <v>3676</v>
      </c>
    </row>
    <row r="3095" spans="1:18">
      <c r="A3095" s="87" t="s">
        <v>7903</v>
      </c>
      <c r="B3095" s="87" t="s">
        <v>1534</v>
      </c>
      <c r="C3095" s="87"/>
      <c r="D3095" s="150">
        <v>2106.9499999999998</v>
      </c>
      <c r="E3095" s="150">
        <v>-2106.9499999999998</v>
      </c>
      <c r="F3095" s="150">
        <v>0</v>
      </c>
      <c r="G3095" s="150">
        <v>0</v>
      </c>
      <c r="H3095" s="151">
        <v>38383</v>
      </c>
      <c r="I3095" s="87">
        <v>0</v>
      </c>
      <c r="J3095" s="87" t="s">
        <v>401</v>
      </c>
      <c r="K3095" s="87" t="s">
        <v>3672</v>
      </c>
      <c r="L3095" s="87" t="s">
        <v>3745</v>
      </c>
      <c r="M3095" s="56" t="s">
        <v>3711</v>
      </c>
      <c r="N3095" s="87" t="s">
        <v>49</v>
      </c>
      <c r="O3095" s="56" t="s">
        <v>4439</v>
      </c>
      <c r="P3095" s="87">
        <v>2004</v>
      </c>
      <c r="Q3095" s="87"/>
      <c r="R3095" s="87" t="s">
        <v>3680</v>
      </c>
    </row>
    <row r="3096" spans="1:18">
      <c r="A3096" s="87" t="s">
        <v>10231</v>
      </c>
      <c r="B3096" s="87" t="s">
        <v>1718</v>
      </c>
      <c r="C3096" s="87"/>
      <c r="D3096" s="150">
        <v>2350.3000000000002</v>
      </c>
      <c r="E3096" s="150">
        <v>-2350.3000000000002</v>
      </c>
      <c r="F3096" s="150">
        <v>0</v>
      </c>
      <c r="G3096" s="150">
        <v>0</v>
      </c>
      <c r="H3096" s="151">
        <v>38366</v>
      </c>
      <c r="I3096" s="87">
        <v>0</v>
      </c>
      <c r="J3096" s="87" t="s">
        <v>435</v>
      </c>
      <c r="K3096" s="87" t="s">
        <v>3672</v>
      </c>
      <c r="L3096" s="87" t="s">
        <v>3754</v>
      </c>
      <c r="M3096" s="56" t="s">
        <v>3722</v>
      </c>
      <c r="N3096" s="87" t="s">
        <v>100</v>
      </c>
      <c r="O3096" s="56"/>
      <c r="P3096" s="87">
        <v>0</v>
      </c>
      <c r="Q3096" s="87"/>
      <c r="R3096" s="87" t="s">
        <v>3680</v>
      </c>
    </row>
    <row r="3097" spans="1:18">
      <c r="A3097" s="87" t="s">
        <v>1772</v>
      </c>
      <c r="B3097" s="87" t="s">
        <v>1773</v>
      </c>
      <c r="C3097" s="87"/>
      <c r="D3097" s="150">
        <v>65657.570000000007</v>
      </c>
      <c r="E3097" s="150">
        <v>-65657.570000000007</v>
      </c>
      <c r="F3097" s="150">
        <v>0</v>
      </c>
      <c r="G3097" s="150">
        <v>0</v>
      </c>
      <c r="H3097" s="151">
        <v>38366</v>
      </c>
      <c r="I3097" s="87">
        <v>0</v>
      </c>
      <c r="J3097" s="87" t="s">
        <v>674</v>
      </c>
      <c r="K3097" s="87" t="s">
        <v>3672</v>
      </c>
      <c r="L3097" s="87" t="s">
        <v>7663</v>
      </c>
      <c r="M3097" s="56" t="s">
        <v>3722</v>
      </c>
      <c r="N3097" s="87" t="s">
        <v>94</v>
      </c>
      <c r="O3097" s="56"/>
      <c r="P3097" s="87">
        <v>0</v>
      </c>
      <c r="Q3097" s="87"/>
      <c r="R3097" s="87" t="s">
        <v>3680</v>
      </c>
    </row>
    <row r="3098" spans="1:18">
      <c r="A3098" s="87" t="s">
        <v>10232</v>
      </c>
      <c r="B3098" s="87" t="s">
        <v>10233</v>
      </c>
      <c r="C3098" s="87"/>
      <c r="D3098" s="150">
        <v>5843.89</v>
      </c>
      <c r="E3098" s="150">
        <v>-5843.89</v>
      </c>
      <c r="F3098" s="150">
        <v>0</v>
      </c>
      <c r="G3098" s="150">
        <v>0</v>
      </c>
      <c r="H3098" s="151">
        <v>38366</v>
      </c>
      <c r="I3098" s="87">
        <v>0</v>
      </c>
      <c r="J3098" s="87" t="s">
        <v>615</v>
      </c>
      <c r="K3098" s="87" t="s">
        <v>3672</v>
      </c>
      <c r="L3098" s="87" t="s">
        <v>8516</v>
      </c>
      <c r="M3098" s="56" t="s">
        <v>3722</v>
      </c>
      <c r="N3098" s="87" t="s">
        <v>128</v>
      </c>
      <c r="O3098" s="56"/>
      <c r="P3098" s="87">
        <v>0</v>
      </c>
      <c r="Q3098" s="87"/>
      <c r="R3098" s="87" t="s">
        <v>3680</v>
      </c>
    </row>
    <row r="3099" spans="1:18">
      <c r="A3099" s="87" t="s">
        <v>436</v>
      </c>
      <c r="B3099" s="87" t="s">
        <v>437</v>
      </c>
      <c r="C3099" s="87"/>
      <c r="D3099" s="150">
        <v>3285.53</v>
      </c>
      <c r="E3099" s="150">
        <v>-3285.53</v>
      </c>
      <c r="F3099" s="150">
        <v>0</v>
      </c>
      <c r="G3099" s="150">
        <v>0</v>
      </c>
      <c r="H3099" s="151">
        <v>38366</v>
      </c>
      <c r="I3099" s="87">
        <v>0</v>
      </c>
      <c r="J3099" s="87" t="s">
        <v>439</v>
      </c>
      <c r="K3099" s="87" t="s">
        <v>3672</v>
      </c>
      <c r="L3099" s="87" t="s">
        <v>8562</v>
      </c>
      <c r="M3099" s="56" t="s">
        <v>3722</v>
      </c>
      <c r="N3099" s="87" t="s">
        <v>99</v>
      </c>
      <c r="O3099" s="56"/>
      <c r="P3099" s="87">
        <v>0</v>
      </c>
      <c r="Q3099" s="87"/>
      <c r="R3099" s="87" t="s">
        <v>3680</v>
      </c>
    </row>
    <row r="3100" spans="1:18">
      <c r="A3100" s="87" t="s">
        <v>10234</v>
      </c>
      <c r="B3100" s="87" t="s">
        <v>1718</v>
      </c>
      <c r="C3100" s="87"/>
      <c r="D3100" s="150">
        <v>2350.3000000000002</v>
      </c>
      <c r="E3100" s="150">
        <v>-2350.3000000000002</v>
      </c>
      <c r="F3100" s="150">
        <v>0</v>
      </c>
      <c r="G3100" s="150">
        <v>0</v>
      </c>
      <c r="H3100" s="151">
        <v>38366</v>
      </c>
      <c r="I3100" s="87">
        <v>0</v>
      </c>
      <c r="J3100" s="87" t="s">
        <v>435</v>
      </c>
      <c r="K3100" s="87" t="s">
        <v>3672</v>
      </c>
      <c r="L3100" s="87" t="s">
        <v>3754</v>
      </c>
      <c r="M3100" s="56" t="s">
        <v>3722</v>
      </c>
      <c r="N3100" s="87" t="s">
        <v>100</v>
      </c>
      <c r="O3100" s="56"/>
      <c r="P3100" s="87">
        <v>0</v>
      </c>
      <c r="Q3100" s="87"/>
      <c r="R3100" s="87" t="s">
        <v>3680</v>
      </c>
    </row>
    <row r="3101" spans="1:18">
      <c r="A3101" s="87" t="s">
        <v>10235</v>
      </c>
      <c r="B3101" s="87" t="s">
        <v>5280</v>
      </c>
      <c r="C3101" s="87"/>
      <c r="D3101" s="150">
        <v>2172.54</v>
      </c>
      <c r="E3101" s="150">
        <v>-2172.54</v>
      </c>
      <c r="F3101" s="150">
        <v>0</v>
      </c>
      <c r="G3101" s="150">
        <v>0</v>
      </c>
      <c r="H3101" s="151">
        <v>38366</v>
      </c>
      <c r="I3101" s="87">
        <v>0</v>
      </c>
      <c r="J3101" s="87" t="s">
        <v>580</v>
      </c>
      <c r="K3101" s="87" t="s">
        <v>3672</v>
      </c>
      <c r="L3101" s="87" t="s">
        <v>4162</v>
      </c>
      <c r="M3101" s="56" t="s">
        <v>3722</v>
      </c>
      <c r="N3101" s="87" t="s">
        <v>36</v>
      </c>
      <c r="O3101" s="56"/>
      <c r="P3101" s="87">
        <v>0</v>
      </c>
      <c r="Q3101" s="87"/>
      <c r="R3101" s="87" t="s">
        <v>3680</v>
      </c>
    </row>
    <row r="3102" spans="1:18">
      <c r="A3102" s="87" t="s">
        <v>10236</v>
      </c>
      <c r="B3102" s="87" t="s">
        <v>1035</v>
      </c>
      <c r="C3102" s="87"/>
      <c r="D3102" s="150">
        <v>14931.29</v>
      </c>
      <c r="E3102" s="150">
        <v>-14931.29</v>
      </c>
      <c r="F3102" s="150">
        <v>0</v>
      </c>
      <c r="G3102" s="150">
        <v>0</v>
      </c>
      <c r="H3102" s="151">
        <v>38366</v>
      </c>
      <c r="I3102" s="87">
        <v>0</v>
      </c>
      <c r="J3102" s="87" t="s">
        <v>435</v>
      </c>
      <c r="K3102" s="87" t="s">
        <v>3672</v>
      </c>
      <c r="L3102" s="87" t="s">
        <v>3754</v>
      </c>
      <c r="M3102" s="56" t="s">
        <v>3722</v>
      </c>
      <c r="N3102" s="87" t="s">
        <v>100</v>
      </c>
      <c r="O3102" s="56"/>
      <c r="P3102" s="87">
        <v>0</v>
      </c>
      <c r="Q3102" s="87"/>
      <c r="R3102" s="87" t="s">
        <v>3680</v>
      </c>
    </row>
    <row r="3103" spans="1:18">
      <c r="A3103" s="87" t="s">
        <v>10237</v>
      </c>
      <c r="B3103" s="87" t="s">
        <v>10238</v>
      </c>
      <c r="C3103" s="87"/>
      <c r="D3103" s="150">
        <v>6359.62</v>
      </c>
      <c r="E3103" s="150">
        <v>-6359.62</v>
      </c>
      <c r="F3103" s="150">
        <v>0</v>
      </c>
      <c r="G3103" s="150">
        <v>0</v>
      </c>
      <c r="H3103" s="151">
        <v>38366</v>
      </c>
      <c r="I3103" s="87">
        <v>0</v>
      </c>
      <c r="J3103" s="87" t="s">
        <v>1405</v>
      </c>
      <c r="K3103" s="87" t="s">
        <v>3672</v>
      </c>
      <c r="L3103" s="87" t="s">
        <v>8443</v>
      </c>
      <c r="M3103" s="56" t="s">
        <v>3722</v>
      </c>
      <c r="N3103" s="87" t="s">
        <v>93</v>
      </c>
      <c r="O3103" s="56"/>
      <c r="P3103" s="87">
        <v>0</v>
      </c>
      <c r="Q3103" s="87"/>
      <c r="R3103" s="87" t="s">
        <v>3680</v>
      </c>
    </row>
    <row r="3104" spans="1:18">
      <c r="A3104" s="87" t="s">
        <v>10239</v>
      </c>
      <c r="B3104" s="87" t="s">
        <v>10240</v>
      </c>
      <c r="C3104" s="87"/>
      <c r="D3104" s="150">
        <v>49988.22</v>
      </c>
      <c r="E3104" s="150">
        <v>-49988.22</v>
      </c>
      <c r="F3104" s="150">
        <v>0</v>
      </c>
      <c r="G3104" s="150">
        <v>0</v>
      </c>
      <c r="H3104" s="151">
        <v>38366</v>
      </c>
      <c r="I3104" s="87">
        <v>0</v>
      </c>
      <c r="J3104" s="87" t="s">
        <v>698</v>
      </c>
      <c r="K3104" s="87" t="s">
        <v>3672</v>
      </c>
      <c r="L3104" s="87" t="s">
        <v>3761</v>
      </c>
      <c r="M3104" s="56" t="s">
        <v>3722</v>
      </c>
      <c r="N3104" s="87" t="s">
        <v>56</v>
      </c>
      <c r="O3104" s="56"/>
      <c r="P3104" s="87">
        <v>0</v>
      </c>
      <c r="Q3104" s="87"/>
      <c r="R3104" s="87" t="s">
        <v>3680</v>
      </c>
    </row>
    <row r="3105" spans="1:18">
      <c r="A3105" s="87" t="s">
        <v>10241</v>
      </c>
      <c r="B3105" s="87" t="s">
        <v>10240</v>
      </c>
      <c r="C3105" s="87"/>
      <c r="D3105" s="150">
        <v>48941.45</v>
      </c>
      <c r="E3105" s="150">
        <v>-48941.45</v>
      </c>
      <c r="F3105" s="150">
        <v>0</v>
      </c>
      <c r="G3105" s="150">
        <v>0</v>
      </c>
      <c r="H3105" s="151">
        <v>38366</v>
      </c>
      <c r="I3105" s="87">
        <v>0</v>
      </c>
      <c r="J3105" s="87" t="s">
        <v>698</v>
      </c>
      <c r="K3105" s="87" t="s">
        <v>3672</v>
      </c>
      <c r="L3105" s="87" t="s">
        <v>3761</v>
      </c>
      <c r="M3105" s="56" t="s">
        <v>3722</v>
      </c>
      <c r="N3105" s="87" t="s">
        <v>56</v>
      </c>
      <c r="O3105" s="56"/>
      <c r="P3105" s="87">
        <v>0</v>
      </c>
      <c r="Q3105" s="87"/>
      <c r="R3105" s="87" t="s">
        <v>3680</v>
      </c>
    </row>
    <row r="3106" spans="1:18">
      <c r="A3106" s="87" t="s">
        <v>10242</v>
      </c>
      <c r="B3106" s="87" t="s">
        <v>10240</v>
      </c>
      <c r="C3106" s="87"/>
      <c r="D3106" s="150">
        <v>48929.599999999999</v>
      </c>
      <c r="E3106" s="150">
        <v>-48929.599999999999</v>
      </c>
      <c r="F3106" s="150">
        <v>0</v>
      </c>
      <c r="G3106" s="150">
        <v>0</v>
      </c>
      <c r="H3106" s="151">
        <v>38366</v>
      </c>
      <c r="I3106" s="87">
        <v>0</v>
      </c>
      <c r="J3106" s="87" t="s">
        <v>698</v>
      </c>
      <c r="K3106" s="87" t="s">
        <v>3672</v>
      </c>
      <c r="L3106" s="87" t="s">
        <v>3761</v>
      </c>
      <c r="M3106" s="56" t="s">
        <v>3722</v>
      </c>
      <c r="N3106" s="87" t="s">
        <v>56</v>
      </c>
      <c r="O3106" s="56"/>
      <c r="P3106" s="87">
        <v>0</v>
      </c>
      <c r="Q3106" s="87"/>
      <c r="R3106" s="87" t="s">
        <v>3680</v>
      </c>
    </row>
    <row r="3107" spans="1:18">
      <c r="A3107" s="87" t="s">
        <v>10243</v>
      </c>
      <c r="B3107" s="87" t="s">
        <v>10240</v>
      </c>
      <c r="C3107" s="87"/>
      <c r="D3107" s="150">
        <v>48929.599999999999</v>
      </c>
      <c r="E3107" s="150">
        <v>-48929.599999999999</v>
      </c>
      <c r="F3107" s="150">
        <v>0</v>
      </c>
      <c r="G3107" s="150">
        <v>0</v>
      </c>
      <c r="H3107" s="151">
        <v>38366</v>
      </c>
      <c r="I3107" s="87">
        <v>0</v>
      </c>
      <c r="J3107" s="87" t="s">
        <v>698</v>
      </c>
      <c r="K3107" s="87" t="s">
        <v>3672</v>
      </c>
      <c r="L3107" s="87" t="s">
        <v>3761</v>
      </c>
      <c r="M3107" s="56" t="s">
        <v>3722</v>
      </c>
      <c r="N3107" s="87" t="s">
        <v>56</v>
      </c>
      <c r="O3107" s="56"/>
      <c r="P3107" s="87">
        <v>0</v>
      </c>
      <c r="Q3107" s="87"/>
      <c r="R3107" s="87" t="s">
        <v>3680</v>
      </c>
    </row>
    <row r="3108" spans="1:18">
      <c r="A3108" s="87" t="s">
        <v>10244</v>
      </c>
      <c r="B3108" s="87" t="s">
        <v>10240</v>
      </c>
      <c r="C3108" s="87"/>
      <c r="D3108" s="150">
        <v>48929.599999999999</v>
      </c>
      <c r="E3108" s="150">
        <v>-48929.599999999999</v>
      </c>
      <c r="F3108" s="150">
        <v>0</v>
      </c>
      <c r="G3108" s="150">
        <v>0</v>
      </c>
      <c r="H3108" s="151">
        <v>38366</v>
      </c>
      <c r="I3108" s="87">
        <v>0</v>
      </c>
      <c r="J3108" s="87" t="s">
        <v>698</v>
      </c>
      <c r="K3108" s="87" t="s">
        <v>3672</v>
      </c>
      <c r="L3108" s="87" t="s">
        <v>3761</v>
      </c>
      <c r="M3108" s="56" t="s">
        <v>3722</v>
      </c>
      <c r="N3108" s="87" t="s">
        <v>56</v>
      </c>
      <c r="O3108" s="56"/>
      <c r="P3108" s="87">
        <v>0</v>
      </c>
      <c r="Q3108" s="87"/>
      <c r="R3108" s="87" t="s">
        <v>3680</v>
      </c>
    </row>
    <row r="3109" spans="1:18">
      <c r="A3109" s="87" t="s">
        <v>10245</v>
      </c>
      <c r="B3109" s="87" t="s">
        <v>10240</v>
      </c>
      <c r="C3109" s="87"/>
      <c r="D3109" s="150">
        <v>48929.599999999999</v>
      </c>
      <c r="E3109" s="150">
        <v>-48929.599999999999</v>
      </c>
      <c r="F3109" s="150">
        <v>0</v>
      </c>
      <c r="G3109" s="150">
        <v>0</v>
      </c>
      <c r="H3109" s="151">
        <v>38366</v>
      </c>
      <c r="I3109" s="87">
        <v>0</v>
      </c>
      <c r="J3109" s="87" t="s">
        <v>698</v>
      </c>
      <c r="K3109" s="87" t="s">
        <v>3672</v>
      </c>
      <c r="L3109" s="87" t="s">
        <v>3761</v>
      </c>
      <c r="M3109" s="56" t="s">
        <v>3722</v>
      </c>
      <c r="N3109" s="87" t="s">
        <v>56</v>
      </c>
      <c r="O3109" s="56"/>
      <c r="P3109" s="87">
        <v>0</v>
      </c>
      <c r="Q3109" s="87"/>
      <c r="R3109" s="87" t="s">
        <v>3680</v>
      </c>
    </row>
    <row r="3110" spans="1:18">
      <c r="A3110" s="87" t="s">
        <v>10246</v>
      </c>
      <c r="B3110" s="87" t="s">
        <v>10240</v>
      </c>
      <c r="C3110" s="87"/>
      <c r="D3110" s="150">
        <v>48929.599999999999</v>
      </c>
      <c r="E3110" s="150">
        <v>-48929.599999999999</v>
      </c>
      <c r="F3110" s="150">
        <v>0</v>
      </c>
      <c r="G3110" s="150">
        <v>0</v>
      </c>
      <c r="H3110" s="151">
        <v>38366</v>
      </c>
      <c r="I3110" s="87">
        <v>0</v>
      </c>
      <c r="J3110" s="87" t="s">
        <v>698</v>
      </c>
      <c r="K3110" s="87" t="s">
        <v>3672</v>
      </c>
      <c r="L3110" s="87" t="s">
        <v>3761</v>
      </c>
      <c r="M3110" s="56" t="s">
        <v>3722</v>
      </c>
      <c r="N3110" s="87" t="s">
        <v>56</v>
      </c>
      <c r="O3110" s="56"/>
      <c r="P3110" s="87">
        <v>0</v>
      </c>
      <c r="Q3110" s="87"/>
      <c r="R3110" s="87" t="s">
        <v>3680</v>
      </c>
    </row>
    <row r="3111" spans="1:18">
      <c r="A3111" s="87" t="s">
        <v>10247</v>
      </c>
      <c r="B3111" s="87" t="s">
        <v>10248</v>
      </c>
      <c r="C3111" s="87"/>
      <c r="D3111" s="150">
        <v>5920.87</v>
      </c>
      <c r="E3111" s="150">
        <v>-5920.87</v>
      </c>
      <c r="F3111" s="150">
        <v>0</v>
      </c>
      <c r="G3111" s="150">
        <v>0</v>
      </c>
      <c r="H3111" s="151">
        <v>38366</v>
      </c>
      <c r="I3111" s="87">
        <v>0</v>
      </c>
      <c r="J3111" s="87" t="s">
        <v>580</v>
      </c>
      <c r="K3111" s="87" t="s">
        <v>3672</v>
      </c>
      <c r="L3111" s="87" t="s">
        <v>4162</v>
      </c>
      <c r="M3111" s="56" t="s">
        <v>3722</v>
      </c>
      <c r="N3111" s="87" t="s">
        <v>36</v>
      </c>
      <c r="O3111" s="56"/>
      <c r="P3111" s="87">
        <v>0</v>
      </c>
      <c r="Q3111" s="87"/>
      <c r="R3111" s="87" t="s">
        <v>3680</v>
      </c>
    </row>
    <row r="3112" spans="1:18">
      <c r="A3112" s="87" t="s">
        <v>10249</v>
      </c>
      <c r="B3112" s="87" t="s">
        <v>10248</v>
      </c>
      <c r="C3112" s="87"/>
      <c r="D3112" s="150">
        <v>5920.83</v>
      </c>
      <c r="E3112" s="150">
        <v>-5920.83</v>
      </c>
      <c r="F3112" s="150">
        <v>0</v>
      </c>
      <c r="G3112" s="150">
        <v>0</v>
      </c>
      <c r="H3112" s="151">
        <v>38366</v>
      </c>
      <c r="I3112" s="87">
        <v>0</v>
      </c>
      <c r="J3112" s="87" t="s">
        <v>580</v>
      </c>
      <c r="K3112" s="87" t="s">
        <v>3672</v>
      </c>
      <c r="L3112" s="87" t="s">
        <v>4162</v>
      </c>
      <c r="M3112" s="56" t="s">
        <v>3722</v>
      </c>
      <c r="N3112" s="87" t="s">
        <v>36</v>
      </c>
      <c r="O3112" s="56"/>
      <c r="P3112" s="87">
        <v>0</v>
      </c>
      <c r="Q3112" s="87"/>
      <c r="R3112" s="87" t="s">
        <v>3680</v>
      </c>
    </row>
    <row r="3113" spans="1:18">
      <c r="A3113" s="87" t="s">
        <v>546</v>
      </c>
      <c r="B3113" s="87" t="s">
        <v>341</v>
      </c>
      <c r="C3113" s="87"/>
      <c r="D3113" s="150">
        <v>13637.66</v>
      </c>
      <c r="E3113" s="150">
        <v>-13637.66</v>
      </c>
      <c r="F3113" s="150">
        <v>0</v>
      </c>
      <c r="G3113" s="150">
        <v>0</v>
      </c>
      <c r="H3113" s="151">
        <v>38366</v>
      </c>
      <c r="I3113" s="87">
        <v>0</v>
      </c>
      <c r="J3113" s="87" t="s">
        <v>1120</v>
      </c>
      <c r="K3113" s="87" t="s">
        <v>3672</v>
      </c>
      <c r="L3113" s="87" t="s">
        <v>7952</v>
      </c>
      <c r="M3113" s="56" t="s">
        <v>3722</v>
      </c>
      <c r="N3113" s="87" t="s">
        <v>46</v>
      </c>
      <c r="O3113" s="56"/>
      <c r="P3113" s="87">
        <v>0</v>
      </c>
      <c r="Q3113" s="87"/>
      <c r="R3113" s="87" t="s">
        <v>3680</v>
      </c>
    </row>
    <row r="3114" spans="1:18">
      <c r="A3114" s="87" t="s">
        <v>1047</v>
      </c>
      <c r="B3114" s="87" t="s">
        <v>341</v>
      </c>
      <c r="C3114" s="87"/>
      <c r="D3114" s="150">
        <v>11663.02</v>
      </c>
      <c r="E3114" s="150">
        <v>-11663.02</v>
      </c>
      <c r="F3114" s="150">
        <v>0</v>
      </c>
      <c r="G3114" s="150">
        <v>0</v>
      </c>
      <c r="H3114" s="151">
        <v>38366</v>
      </c>
      <c r="I3114" s="87">
        <v>0</v>
      </c>
      <c r="J3114" s="87" t="s">
        <v>1180</v>
      </c>
      <c r="K3114" s="87" t="s">
        <v>3672</v>
      </c>
      <c r="L3114" s="87" t="s">
        <v>9627</v>
      </c>
      <c r="M3114" s="56" t="s">
        <v>3722</v>
      </c>
      <c r="N3114" s="87" t="s">
        <v>41</v>
      </c>
      <c r="O3114" s="56"/>
      <c r="P3114" s="87">
        <v>0</v>
      </c>
      <c r="Q3114" s="87"/>
      <c r="R3114" s="87" t="s">
        <v>3680</v>
      </c>
    </row>
    <row r="3115" spans="1:18">
      <c r="A3115" s="87" t="s">
        <v>1729</v>
      </c>
      <c r="B3115" s="87" t="s">
        <v>341</v>
      </c>
      <c r="C3115" s="87"/>
      <c r="D3115" s="150">
        <v>11663.02</v>
      </c>
      <c r="E3115" s="150">
        <v>-11663.02</v>
      </c>
      <c r="F3115" s="150">
        <v>0</v>
      </c>
      <c r="G3115" s="150">
        <v>0</v>
      </c>
      <c r="H3115" s="151">
        <v>38366</v>
      </c>
      <c r="I3115" s="87">
        <v>0</v>
      </c>
      <c r="J3115" s="87" t="s">
        <v>1120</v>
      </c>
      <c r="K3115" s="87" t="s">
        <v>3672</v>
      </c>
      <c r="L3115" s="87" t="s">
        <v>7952</v>
      </c>
      <c r="M3115" s="56" t="s">
        <v>3722</v>
      </c>
      <c r="N3115" s="87" t="s">
        <v>46</v>
      </c>
      <c r="O3115" s="56"/>
      <c r="P3115" s="87">
        <v>0</v>
      </c>
      <c r="Q3115" s="87"/>
      <c r="R3115" s="87" t="s">
        <v>3680</v>
      </c>
    </row>
    <row r="3116" spans="1:18">
      <c r="A3116" s="87" t="s">
        <v>548</v>
      </c>
      <c r="B3116" s="87" t="s">
        <v>341</v>
      </c>
      <c r="C3116" s="87"/>
      <c r="D3116" s="150">
        <v>11663.02</v>
      </c>
      <c r="E3116" s="150">
        <v>-11663.02</v>
      </c>
      <c r="F3116" s="150">
        <v>0</v>
      </c>
      <c r="G3116" s="150">
        <v>0</v>
      </c>
      <c r="H3116" s="151">
        <v>38366</v>
      </c>
      <c r="I3116" s="87">
        <v>0</v>
      </c>
      <c r="J3116" s="87" t="s">
        <v>1120</v>
      </c>
      <c r="K3116" s="87" t="s">
        <v>3672</v>
      </c>
      <c r="L3116" s="87" t="s">
        <v>7952</v>
      </c>
      <c r="M3116" s="56" t="s">
        <v>3722</v>
      </c>
      <c r="N3116" s="87" t="s">
        <v>46</v>
      </c>
      <c r="O3116" s="56"/>
      <c r="P3116" s="87">
        <v>0</v>
      </c>
      <c r="Q3116" s="87"/>
      <c r="R3116" s="87" t="s">
        <v>3680</v>
      </c>
    </row>
    <row r="3117" spans="1:18">
      <c r="A3117" s="87" t="s">
        <v>630</v>
      </c>
      <c r="B3117" s="87" t="s">
        <v>341</v>
      </c>
      <c r="C3117" s="87"/>
      <c r="D3117" s="150">
        <v>11663.02</v>
      </c>
      <c r="E3117" s="150">
        <v>-11663.02</v>
      </c>
      <c r="F3117" s="150">
        <v>0</v>
      </c>
      <c r="G3117" s="150">
        <v>0</v>
      </c>
      <c r="H3117" s="151">
        <v>38366</v>
      </c>
      <c r="I3117" s="87">
        <v>0</v>
      </c>
      <c r="J3117" s="87" t="s">
        <v>1180</v>
      </c>
      <c r="K3117" s="87" t="s">
        <v>3672</v>
      </c>
      <c r="L3117" s="87" t="s">
        <v>9627</v>
      </c>
      <c r="M3117" s="56" t="s">
        <v>3722</v>
      </c>
      <c r="N3117" s="87" t="s">
        <v>41</v>
      </c>
      <c r="O3117" s="56"/>
      <c r="P3117" s="87">
        <v>0</v>
      </c>
      <c r="Q3117" s="87"/>
      <c r="R3117" s="87" t="s">
        <v>3680</v>
      </c>
    </row>
    <row r="3118" spans="1:18">
      <c r="A3118" s="87" t="s">
        <v>924</v>
      </c>
      <c r="B3118" s="87" t="s">
        <v>341</v>
      </c>
      <c r="C3118" s="87"/>
      <c r="D3118" s="150">
        <v>11663.02</v>
      </c>
      <c r="E3118" s="150">
        <v>-11663.02</v>
      </c>
      <c r="F3118" s="150">
        <v>0</v>
      </c>
      <c r="G3118" s="150">
        <v>0</v>
      </c>
      <c r="H3118" s="151">
        <v>38366</v>
      </c>
      <c r="I3118" s="87">
        <v>0</v>
      </c>
      <c r="J3118" s="87" t="s">
        <v>1120</v>
      </c>
      <c r="K3118" s="87" t="s">
        <v>3672</v>
      </c>
      <c r="L3118" s="87" t="s">
        <v>7952</v>
      </c>
      <c r="M3118" s="56" t="s">
        <v>3722</v>
      </c>
      <c r="N3118" s="87" t="s">
        <v>46</v>
      </c>
      <c r="O3118" s="56"/>
      <c r="P3118" s="87">
        <v>0</v>
      </c>
      <c r="Q3118" s="87"/>
      <c r="R3118" s="87" t="s">
        <v>3680</v>
      </c>
    </row>
    <row r="3119" spans="1:18">
      <c r="A3119" s="87" t="s">
        <v>340</v>
      </c>
      <c r="B3119" s="87" t="s">
        <v>341</v>
      </c>
      <c r="C3119" s="87"/>
      <c r="D3119" s="150">
        <v>11663.02</v>
      </c>
      <c r="E3119" s="150">
        <v>-11663.02</v>
      </c>
      <c r="F3119" s="150">
        <v>0</v>
      </c>
      <c r="G3119" s="150">
        <v>0</v>
      </c>
      <c r="H3119" s="151">
        <v>38366</v>
      </c>
      <c r="I3119" s="87">
        <v>0</v>
      </c>
      <c r="J3119" s="87" t="s">
        <v>1120</v>
      </c>
      <c r="K3119" s="87" t="s">
        <v>3672</v>
      </c>
      <c r="L3119" s="87" t="s">
        <v>7952</v>
      </c>
      <c r="M3119" s="56" t="s">
        <v>3722</v>
      </c>
      <c r="N3119" s="87" t="s">
        <v>46</v>
      </c>
      <c r="O3119" s="56"/>
      <c r="P3119" s="87">
        <v>0</v>
      </c>
      <c r="Q3119" s="87"/>
      <c r="R3119" s="87" t="s">
        <v>3680</v>
      </c>
    </row>
    <row r="3120" spans="1:18">
      <c r="A3120" s="87" t="s">
        <v>430</v>
      </c>
      <c r="B3120" s="87" t="s">
        <v>341</v>
      </c>
      <c r="C3120" s="87"/>
      <c r="D3120" s="150">
        <v>13637.49</v>
      </c>
      <c r="E3120" s="150">
        <v>-13637.49</v>
      </c>
      <c r="F3120" s="150">
        <v>0</v>
      </c>
      <c r="G3120" s="150">
        <v>0</v>
      </c>
      <c r="H3120" s="151">
        <v>38366</v>
      </c>
      <c r="I3120" s="87">
        <v>0</v>
      </c>
      <c r="J3120" s="87" t="s">
        <v>1120</v>
      </c>
      <c r="K3120" s="87" t="s">
        <v>3672</v>
      </c>
      <c r="L3120" s="87" t="s">
        <v>7952</v>
      </c>
      <c r="M3120" s="56" t="s">
        <v>3722</v>
      </c>
      <c r="N3120" s="87" t="s">
        <v>46</v>
      </c>
      <c r="O3120" s="56"/>
      <c r="P3120" s="87">
        <v>0</v>
      </c>
      <c r="Q3120" s="87"/>
      <c r="R3120" s="87" t="s">
        <v>3680</v>
      </c>
    </row>
    <row r="3121" spans="1:18">
      <c r="A3121" s="87" t="s">
        <v>10250</v>
      </c>
      <c r="B3121" s="87" t="s">
        <v>1035</v>
      </c>
      <c r="C3121" s="87"/>
      <c r="D3121" s="150">
        <v>14931.29</v>
      </c>
      <c r="E3121" s="150">
        <v>-14931.29</v>
      </c>
      <c r="F3121" s="150">
        <v>0</v>
      </c>
      <c r="G3121" s="150">
        <v>0</v>
      </c>
      <c r="H3121" s="151">
        <v>38366</v>
      </c>
      <c r="I3121" s="87">
        <v>0</v>
      </c>
      <c r="J3121" s="87" t="s">
        <v>435</v>
      </c>
      <c r="K3121" s="87" t="s">
        <v>3672</v>
      </c>
      <c r="L3121" s="87" t="s">
        <v>3754</v>
      </c>
      <c r="M3121" s="56" t="s">
        <v>3722</v>
      </c>
      <c r="N3121" s="87" t="s">
        <v>100</v>
      </c>
      <c r="O3121" s="56"/>
      <c r="P3121" s="87">
        <v>0</v>
      </c>
      <c r="Q3121" s="87"/>
      <c r="R3121" s="87" t="s">
        <v>3680</v>
      </c>
    </row>
    <row r="3122" spans="1:18">
      <c r="A3122" s="87" t="s">
        <v>10251</v>
      </c>
      <c r="B3122" s="87" t="s">
        <v>10252</v>
      </c>
      <c r="C3122" s="87"/>
      <c r="D3122" s="150">
        <v>4643.83</v>
      </c>
      <c r="E3122" s="150">
        <v>-4643.83</v>
      </c>
      <c r="F3122" s="150">
        <v>0</v>
      </c>
      <c r="G3122" s="150">
        <v>0</v>
      </c>
      <c r="H3122" s="151">
        <v>38366</v>
      </c>
      <c r="I3122" s="87">
        <v>0</v>
      </c>
      <c r="J3122" s="87" t="s">
        <v>1846</v>
      </c>
      <c r="K3122" s="87" t="s">
        <v>3672</v>
      </c>
      <c r="L3122" s="87" t="s">
        <v>10253</v>
      </c>
      <c r="M3122" s="56" t="s">
        <v>3722</v>
      </c>
      <c r="N3122" s="87" t="s">
        <v>81</v>
      </c>
      <c r="O3122" s="56"/>
      <c r="P3122" s="87">
        <v>0</v>
      </c>
      <c r="Q3122" s="87"/>
      <c r="R3122" s="87" t="s">
        <v>3680</v>
      </c>
    </row>
    <row r="3123" spans="1:18">
      <c r="A3123" s="87" t="s">
        <v>10885</v>
      </c>
      <c r="B3123" s="87" t="s">
        <v>7632</v>
      </c>
      <c r="C3123" s="87"/>
      <c r="D3123" s="150">
        <v>16122.75</v>
      </c>
      <c r="E3123" s="150">
        <v>-16122.75</v>
      </c>
      <c r="F3123" s="150">
        <v>0</v>
      </c>
      <c r="G3123" s="150">
        <v>0</v>
      </c>
      <c r="H3123" s="151">
        <v>38366</v>
      </c>
      <c r="I3123" s="87">
        <v>0</v>
      </c>
      <c r="J3123" s="87" t="s">
        <v>439</v>
      </c>
      <c r="K3123" s="87" t="s">
        <v>3672</v>
      </c>
      <c r="L3123" s="87" t="s">
        <v>10886</v>
      </c>
      <c r="M3123" s="56" t="s">
        <v>3711</v>
      </c>
      <c r="N3123" s="87" t="s">
        <v>99</v>
      </c>
      <c r="O3123" s="56"/>
      <c r="P3123" s="87">
        <v>0</v>
      </c>
      <c r="Q3123" s="87"/>
      <c r="R3123" s="87" t="s">
        <v>3680</v>
      </c>
    </row>
    <row r="3124" spans="1:18">
      <c r="A3124" s="87" t="s">
        <v>10889</v>
      </c>
      <c r="B3124" s="87" t="s">
        <v>10240</v>
      </c>
      <c r="C3124" s="87"/>
      <c r="D3124" s="150">
        <v>49988.22</v>
      </c>
      <c r="E3124" s="150">
        <v>-49988.22</v>
      </c>
      <c r="F3124" s="150">
        <v>0</v>
      </c>
      <c r="G3124" s="150">
        <v>0</v>
      </c>
      <c r="H3124" s="151">
        <v>38366</v>
      </c>
      <c r="I3124" s="87">
        <v>0</v>
      </c>
      <c r="J3124" s="87" t="s">
        <v>698</v>
      </c>
      <c r="K3124" s="87" t="s">
        <v>3672</v>
      </c>
      <c r="L3124" s="87" t="s">
        <v>3761</v>
      </c>
      <c r="M3124" s="56" t="s">
        <v>3711</v>
      </c>
      <c r="N3124" s="87" t="s">
        <v>56</v>
      </c>
      <c r="O3124" s="56"/>
      <c r="P3124" s="87">
        <v>0</v>
      </c>
      <c r="Q3124" s="87"/>
      <c r="R3124" s="87" t="s">
        <v>3680</v>
      </c>
    </row>
    <row r="3125" spans="1:18">
      <c r="A3125" s="87" t="s">
        <v>10890</v>
      </c>
      <c r="B3125" s="87" t="s">
        <v>10240</v>
      </c>
      <c r="C3125" s="87"/>
      <c r="D3125" s="150">
        <v>49988.22</v>
      </c>
      <c r="E3125" s="150">
        <v>-49988.22</v>
      </c>
      <c r="F3125" s="150">
        <v>0</v>
      </c>
      <c r="G3125" s="150">
        <v>0</v>
      </c>
      <c r="H3125" s="151">
        <v>38366</v>
      </c>
      <c r="I3125" s="87">
        <v>0</v>
      </c>
      <c r="J3125" s="87" t="s">
        <v>698</v>
      </c>
      <c r="K3125" s="87" t="s">
        <v>3672</v>
      </c>
      <c r="L3125" s="87" t="s">
        <v>3761</v>
      </c>
      <c r="M3125" s="56" t="s">
        <v>3711</v>
      </c>
      <c r="N3125" s="87" t="s">
        <v>56</v>
      </c>
      <c r="O3125" s="56"/>
      <c r="P3125" s="87">
        <v>0</v>
      </c>
      <c r="Q3125" s="87"/>
      <c r="R3125" s="87" t="s">
        <v>3680</v>
      </c>
    </row>
    <row r="3126" spans="1:18">
      <c r="A3126" s="87" t="s">
        <v>10227</v>
      </c>
      <c r="B3126" s="87" t="s">
        <v>10228</v>
      </c>
      <c r="C3126" s="87"/>
      <c r="D3126" s="150">
        <v>5214.1000000000004</v>
      </c>
      <c r="E3126" s="150">
        <v>-5214.1000000000004</v>
      </c>
      <c r="F3126" s="150">
        <v>0</v>
      </c>
      <c r="G3126" s="150">
        <v>0</v>
      </c>
      <c r="H3126" s="151">
        <v>38364</v>
      </c>
      <c r="I3126" s="87">
        <v>0</v>
      </c>
      <c r="J3126" s="87" t="s">
        <v>861</v>
      </c>
      <c r="K3126" s="87" t="s">
        <v>3672</v>
      </c>
      <c r="L3126" s="87" t="s">
        <v>3915</v>
      </c>
      <c r="M3126" s="56" t="s">
        <v>3722</v>
      </c>
      <c r="N3126" s="87" t="s">
        <v>69</v>
      </c>
      <c r="O3126" s="56"/>
      <c r="P3126" s="87">
        <v>0</v>
      </c>
      <c r="Q3126" s="87"/>
      <c r="R3126" s="87" t="s">
        <v>3680</v>
      </c>
    </row>
    <row r="3127" spans="1:18">
      <c r="A3127" s="87" t="s">
        <v>10229</v>
      </c>
      <c r="B3127" s="87" t="s">
        <v>10228</v>
      </c>
      <c r="C3127" s="87"/>
      <c r="D3127" s="150">
        <v>5214.1000000000004</v>
      </c>
      <c r="E3127" s="150">
        <v>-5214.1000000000004</v>
      </c>
      <c r="F3127" s="150">
        <v>0</v>
      </c>
      <c r="G3127" s="150">
        <v>0</v>
      </c>
      <c r="H3127" s="151">
        <v>38364</v>
      </c>
      <c r="I3127" s="87">
        <v>0</v>
      </c>
      <c r="J3127" s="87" t="s">
        <v>861</v>
      </c>
      <c r="K3127" s="87" t="s">
        <v>3672</v>
      </c>
      <c r="L3127" s="87" t="s">
        <v>3915</v>
      </c>
      <c r="M3127" s="56" t="s">
        <v>3722</v>
      </c>
      <c r="N3127" s="87" t="s">
        <v>69</v>
      </c>
      <c r="O3127" s="56"/>
      <c r="P3127" s="87">
        <v>0</v>
      </c>
      <c r="Q3127" s="87"/>
      <c r="R3127" s="87" t="s">
        <v>3680</v>
      </c>
    </row>
    <row r="3128" spans="1:18">
      <c r="A3128" s="87" t="s">
        <v>1454</v>
      </c>
      <c r="B3128" s="87" t="s">
        <v>647</v>
      </c>
      <c r="C3128" s="87"/>
      <c r="D3128" s="150">
        <v>3153.42</v>
      </c>
      <c r="E3128" s="150">
        <v>-3153.42</v>
      </c>
      <c r="F3128" s="150">
        <v>0</v>
      </c>
      <c r="G3128" s="150">
        <v>0</v>
      </c>
      <c r="H3128" s="151">
        <v>38357</v>
      </c>
      <c r="I3128" s="87">
        <v>0</v>
      </c>
      <c r="J3128" s="87" t="s">
        <v>435</v>
      </c>
      <c r="K3128" s="87" t="s">
        <v>3672</v>
      </c>
      <c r="L3128" s="87" t="s">
        <v>3754</v>
      </c>
      <c r="M3128" s="56" t="s">
        <v>3722</v>
      </c>
      <c r="N3128" s="87" t="s">
        <v>100</v>
      </c>
      <c r="O3128" s="56"/>
      <c r="P3128" s="87">
        <v>0</v>
      </c>
      <c r="Q3128" s="87"/>
      <c r="R3128" s="87" t="s">
        <v>3680</v>
      </c>
    </row>
    <row r="3129" spans="1:18">
      <c r="A3129" s="87" t="s">
        <v>1721</v>
      </c>
      <c r="B3129" s="87" t="s">
        <v>647</v>
      </c>
      <c r="C3129" s="87"/>
      <c r="D3129" s="150">
        <v>3153.42</v>
      </c>
      <c r="E3129" s="150">
        <v>-3153.42</v>
      </c>
      <c r="F3129" s="150">
        <v>0</v>
      </c>
      <c r="G3129" s="150">
        <v>0</v>
      </c>
      <c r="H3129" s="151">
        <v>38357</v>
      </c>
      <c r="I3129" s="87">
        <v>0</v>
      </c>
      <c r="J3129" s="87" t="s">
        <v>435</v>
      </c>
      <c r="K3129" s="87" t="s">
        <v>3672</v>
      </c>
      <c r="L3129" s="87" t="s">
        <v>3754</v>
      </c>
      <c r="M3129" s="56" t="s">
        <v>3722</v>
      </c>
      <c r="N3129" s="87" t="s">
        <v>100</v>
      </c>
      <c r="O3129" s="56"/>
      <c r="P3129" s="87">
        <v>0</v>
      </c>
      <c r="Q3129" s="87"/>
      <c r="R3129" s="87" t="s">
        <v>3680</v>
      </c>
    </row>
    <row r="3130" spans="1:18">
      <c r="A3130" s="87" t="s">
        <v>10212</v>
      </c>
      <c r="B3130" s="87" t="s">
        <v>10213</v>
      </c>
      <c r="C3130" s="87"/>
      <c r="D3130" s="150">
        <v>9854.51</v>
      </c>
      <c r="E3130" s="150">
        <v>-9854.51</v>
      </c>
      <c r="F3130" s="150">
        <v>0</v>
      </c>
      <c r="G3130" s="150">
        <v>0</v>
      </c>
      <c r="H3130" s="151">
        <v>38356</v>
      </c>
      <c r="I3130" s="87">
        <v>0</v>
      </c>
      <c r="J3130" s="87" t="s">
        <v>315</v>
      </c>
      <c r="K3130" s="87" t="s">
        <v>3672</v>
      </c>
      <c r="L3130" s="87" t="s">
        <v>7984</v>
      </c>
      <c r="M3130" s="56" t="s">
        <v>3722</v>
      </c>
      <c r="N3130" s="87" t="s">
        <v>29</v>
      </c>
      <c r="O3130" s="56"/>
      <c r="P3130" s="87">
        <v>0</v>
      </c>
      <c r="Q3130" s="87"/>
      <c r="R3130" s="87" t="s">
        <v>3680</v>
      </c>
    </row>
    <row r="3131" spans="1:18">
      <c r="A3131" s="87" t="s">
        <v>10214</v>
      </c>
      <c r="B3131" s="87" t="s">
        <v>10213</v>
      </c>
      <c r="C3131" s="87"/>
      <c r="D3131" s="150">
        <v>9854.51</v>
      </c>
      <c r="E3131" s="150">
        <v>-9854.51</v>
      </c>
      <c r="F3131" s="150">
        <v>0</v>
      </c>
      <c r="G3131" s="150">
        <v>0</v>
      </c>
      <c r="H3131" s="151">
        <v>38356</v>
      </c>
      <c r="I3131" s="87">
        <v>0</v>
      </c>
      <c r="J3131" s="87" t="s">
        <v>315</v>
      </c>
      <c r="K3131" s="87" t="s">
        <v>3672</v>
      </c>
      <c r="L3131" s="87" t="s">
        <v>7984</v>
      </c>
      <c r="M3131" s="56" t="s">
        <v>3722</v>
      </c>
      <c r="N3131" s="87" t="s">
        <v>29</v>
      </c>
      <c r="O3131" s="56"/>
      <c r="P3131" s="87">
        <v>0</v>
      </c>
      <c r="Q3131" s="87"/>
      <c r="R3131" s="87" t="s">
        <v>3680</v>
      </c>
    </row>
    <row r="3132" spans="1:18">
      <c r="A3132" s="87" t="s">
        <v>10224</v>
      </c>
      <c r="B3132" s="87" t="s">
        <v>647</v>
      </c>
      <c r="C3132" s="87"/>
      <c r="D3132" s="150">
        <v>2087.9</v>
      </c>
      <c r="E3132" s="150">
        <v>-2087.9</v>
      </c>
      <c r="F3132" s="150">
        <v>0</v>
      </c>
      <c r="G3132" s="150">
        <v>0</v>
      </c>
      <c r="H3132" s="151">
        <v>38356</v>
      </c>
      <c r="I3132" s="87">
        <v>0</v>
      </c>
      <c r="J3132" s="87" t="s">
        <v>315</v>
      </c>
      <c r="K3132" s="87" t="s">
        <v>3672</v>
      </c>
      <c r="L3132" s="87" t="s">
        <v>7984</v>
      </c>
      <c r="M3132" s="56" t="s">
        <v>3722</v>
      </c>
      <c r="N3132" s="87" t="s">
        <v>29</v>
      </c>
      <c r="O3132" s="56"/>
      <c r="P3132" s="87">
        <v>0</v>
      </c>
      <c r="Q3132" s="87"/>
      <c r="R3132" s="87" t="s">
        <v>3680</v>
      </c>
    </row>
    <row r="3133" spans="1:18">
      <c r="A3133" s="87" t="s">
        <v>10887</v>
      </c>
      <c r="B3133" s="87" t="s">
        <v>10888</v>
      </c>
      <c r="C3133" s="87"/>
      <c r="D3133" s="150">
        <v>763460.13</v>
      </c>
      <c r="E3133" s="150">
        <v>-763460.13</v>
      </c>
      <c r="F3133" s="150">
        <v>0</v>
      </c>
      <c r="G3133" s="150">
        <v>0</v>
      </c>
      <c r="H3133" s="151">
        <v>38356</v>
      </c>
      <c r="I3133" s="87">
        <v>0</v>
      </c>
      <c r="J3133" s="87" t="s">
        <v>315</v>
      </c>
      <c r="K3133" s="87" t="s">
        <v>3672</v>
      </c>
      <c r="L3133" s="87" t="s">
        <v>7984</v>
      </c>
      <c r="M3133" s="56" t="s">
        <v>3711</v>
      </c>
      <c r="N3133" s="87" t="s">
        <v>29</v>
      </c>
      <c r="O3133" s="56"/>
      <c r="P3133" s="87">
        <v>0</v>
      </c>
      <c r="Q3133" s="87"/>
      <c r="R3133" s="87" t="s">
        <v>3680</v>
      </c>
    </row>
    <row r="3134" spans="1:18">
      <c r="A3134" s="87" t="s">
        <v>3684</v>
      </c>
      <c r="B3134" s="87" t="s">
        <v>3685</v>
      </c>
      <c r="C3134" s="87"/>
      <c r="D3134" s="150">
        <v>34882.99</v>
      </c>
      <c r="E3134" s="150">
        <v>-34882.99</v>
      </c>
      <c r="F3134" s="150">
        <v>0</v>
      </c>
      <c r="G3134" s="150">
        <v>0</v>
      </c>
      <c r="H3134" s="151">
        <v>38352</v>
      </c>
      <c r="I3134" s="87">
        <v>0</v>
      </c>
      <c r="J3134" s="87" t="s">
        <v>1879</v>
      </c>
      <c r="K3134" s="87" t="s">
        <v>3672</v>
      </c>
      <c r="L3134" s="87" t="s">
        <v>3686</v>
      </c>
      <c r="M3134" s="56" t="s">
        <v>3674</v>
      </c>
      <c r="N3134" s="87" t="s">
        <v>101</v>
      </c>
      <c r="O3134" s="56" t="s">
        <v>3675</v>
      </c>
      <c r="P3134" s="87">
        <v>2003</v>
      </c>
      <c r="Q3134" s="87"/>
      <c r="R3134" s="87" t="s">
        <v>3680</v>
      </c>
    </row>
    <row r="3135" spans="1:18">
      <c r="A3135" s="87" t="s">
        <v>4392</v>
      </c>
      <c r="B3135" s="87" t="s">
        <v>4393</v>
      </c>
      <c r="C3135" s="87"/>
      <c r="D3135" s="150">
        <v>10070.9</v>
      </c>
      <c r="E3135" s="150">
        <v>-10070.9</v>
      </c>
      <c r="F3135" s="150">
        <v>0</v>
      </c>
      <c r="G3135" s="150">
        <v>0</v>
      </c>
      <c r="H3135" s="151">
        <v>38352</v>
      </c>
      <c r="I3135" s="87">
        <v>0</v>
      </c>
      <c r="J3135" s="87" t="s">
        <v>1532</v>
      </c>
      <c r="K3135" s="87" t="s">
        <v>3672</v>
      </c>
      <c r="L3135" s="87" t="s">
        <v>3905</v>
      </c>
      <c r="M3135" s="56" t="s">
        <v>3674</v>
      </c>
      <c r="N3135" s="87" t="s">
        <v>83</v>
      </c>
      <c r="O3135" s="56"/>
      <c r="P3135" s="87">
        <v>2004</v>
      </c>
      <c r="Q3135" s="87"/>
      <c r="R3135" s="87" t="s">
        <v>4364</v>
      </c>
    </row>
    <row r="3136" spans="1:18">
      <c r="A3136" s="87" t="s">
        <v>4394</v>
      </c>
      <c r="B3136" s="87" t="s">
        <v>4393</v>
      </c>
      <c r="C3136" s="87"/>
      <c r="D3136" s="150">
        <v>10070.9</v>
      </c>
      <c r="E3136" s="150">
        <v>-10070.9</v>
      </c>
      <c r="F3136" s="150">
        <v>0</v>
      </c>
      <c r="G3136" s="150">
        <v>0</v>
      </c>
      <c r="H3136" s="151">
        <v>38352</v>
      </c>
      <c r="I3136" s="87">
        <v>0</v>
      </c>
      <c r="J3136" s="87" t="s">
        <v>383</v>
      </c>
      <c r="K3136" s="87" t="s">
        <v>3672</v>
      </c>
      <c r="L3136" s="87" t="s">
        <v>3902</v>
      </c>
      <c r="M3136" s="56" t="s">
        <v>3674</v>
      </c>
      <c r="N3136" s="87" t="s">
        <v>95</v>
      </c>
      <c r="O3136" s="56"/>
      <c r="P3136" s="87">
        <v>2004</v>
      </c>
      <c r="Q3136" s="87"/>
      <c r="R3136" s="87" t="s">
        <v>4364</v>
      </c>
    </row>
    <row r="3137" spans="1:18">
      <c r="A3137" s="87" t="s">
        <v>4395</v>
      </c>
      <c r="B3137" s="87" t="s">
        <v>4393</v>
      </c>
      <c r="C3137" s="87"/>
      <c r="D3137" s="150">
        <v>10070.9</v>
      </c>
      <c r="E3137" s="150">
        <v>-10070.9</v>
      </c>
      <c r="F3137" s="150">
        <v>0</v>
      </c>
      <c r="G3137" s="150">
        <v>0</v>
      </c>
      <c r="H3137" s="151">
        <v>38352</v>
      </c>
      <c r="I3137" s="87">
        <v>0</v>
      </c>
      <c r="J3137" s="87" t="s">
        <v>1532</v>
      </c>
      <c r="K3137" s="87" t="s">
        <v>3672</v>
      </c>
      <c r="L3137" s="87" t="s">
        <v>4396</v>
      </c>
      <c r="M3137" s="56" t="s">
        <v>3674</v>
      </c>
      <c r="N3137" s="87" t="s">
        <v>83</v>
      </c>
      <c r="O3137" s="56"/>
      <c r="P3137" s="87">
        <v>2004</v>
      </c>
      <c r="Q3137" s="87"/>
      <c r="R3137" s="87" t="s">
        <v>4364</v>
      </c>
    </row>
    <row r="3138" spans="1:18">
      <c r="A3138" s="87" t="s">
        <v>4397</v>
      </c>
      <c r="B3138" s="87" t="s">
        <v>4398</v>
      </c>
      <c r="C3138" s="87"/>
      <c r="D3138" s="150">
        <v>12047.8</v>
      </c>
      <c r="E3138" s="150">
        <v>-12047.8</v>
      </c>
      <c r="F3138" s="150">
        <v>0</v>
      </c>
      <c r="G3138" s="150">
        <v>0</v>
      </c>
      <c r="H3138" s="151">
        <v>38352</v>
      </c>
      <c r="I3138" s="87">
        <v>0</v>
      </c>
      <c r="J3138" s="87" t="s">
        <v>383</v>
      </c>
      <c r="K3138" s="87" t="s">
        <v>3672</v>
      </c>
      <c r="L3138" s="87" t="s">
        <v>3902</v>
      </c>
      <c r="M3138" s="56" t="s">
        <v>3674</v>
      </c>
      <c r="N3138" s="87" t="s">
        <v>95</v>
      </c>
      <c r="O3138" s="56" t="s">
        <v>4399</v>
      </c>
      <c r="P3138" s="87">
        <v>2004</v>
      </c>
      <c r="Q3138" s="87"/>
      <c r="R3138" s="87" t="s">
        <v>3680</v>
      </c>
    </row>
    <row r="3139" spans="1:18">
      <c r="A3139" s="87" t="s">
        <v>4400</v>
      </c>
      <c r="B3139" s="87" t="s">
        <v>4398</v>
      </c>
      <c r="C3139" s="87"/>
      <c r="D3139" s="150">
        <v>12047.8</v>
      </c>
      <c r="E3139" s="150">
        <v>-12047.8</v>
      </c>
      <c r="F3139" s="150">
        <v>0</v>
      </c>
      <c r="G3139" s="150">
        <v>0</v>
      </c>
      <c r="H3139" s="151">
        <v>38352</v>
      </c>
      <c r="I3139" s="87">
        <v>0</v>
      </c>
      <c r="J3139" s="87" t="s">
        <v>1532</v>
      </c>
      <c r="K3139" s="87" t="s">
        <v>3672</v>
      </c>
      <c r="L3139" s="87" t="s">
        <v>3905</v>
      </c>
      <c r="M3139" s="56" t="s">
        <v>3674</v>
      </c>
      <c r="N3139" s="87" t="s">
        <v>83</v>
      </c>
      <c r="O3139" s="56"/>
      <c r="P3139" s="87">
        <v>2004</v>
      </c>
      <c r="Q3139" s="87"/>
      <c r="R3139" s="87" t="s">
        <v>3680</v>
      </c>
    </row>
    <row r="3140" spans="1:18">
      <c r="A3140" s="87" t="s">
        <v>4404</v>
      </c>
      <c r="B3140" s="87" t="s">
        <v>4398</v>
      </c>
      <c r="C3140" s="87"/>
      <c r="D3140" s="150">
        <v>12047.8</v>
      </c>
      <c r="E3140" s="150">
        <v>-12047.8</v>
      </c>
      <c r="F3140" s="150">
        <v>0</v>
      </c>
      <c r="G3140" s="150">
        <v>0</v>
      </c>
      <c r="H3140" s="151">
        <v>38352</v>
      </c>
      <c r="I3140" s="87">
        <v>0</v>
      </c>
      <c r="J3140" s="87" t="s">
        <v>1532</v>
      </c>
      <c r="K3140" s="87" t="s">
        <v>3672</v>
      </c>
      <c r="L3140" s="87" t="s">
        <v>4396</v>
      </c>
      <c r="M3140" s="56" t="s">
        <v>3674</v>
      </c>
      <c r="N3140" s="87" t="s">
        <v>83</v>
      </c>
      <c r="O3140" s="56"/>
      <c r="P3140" s="87">
        <v>2004</v>
      </c>
      <c r="Q3140" s="87"/>
      <c r="R3140" s="87" t="s">
        <v>3680</v>
      </c>
    </row>
    <row r="3141" spans="1:18">
      <c r="A3141" s="87" t="s">
        <v>4409</v>
      </c>
      <c r="B3141" s="87" t="s">
        <v>4410</v>
      </c>
      <c r="C3141" s="87"/>
      <c r="D3141" s="150">
        <v>219546.22</v>
      </c>
      <c r="E3141" s="150">
        <v>-219546.22</v>
      </c>
      <c r="F3141" s="150">
        <v>0</v>
      </c>
      <c r="G3141" s="150">
        <v>0</v>
      </c>
      <c r="H3141" s="151">
        <v>38352</v>
      </c>
      <c r="I3141" s="87">
        <v>0</v>
      </c>
      <c r="J3141" s="87" t="s">
        <v>1504</v>
      </c>
      <c r="K3141" s="87" t="s">
        <v>3672</v>
      </c>
      <c r="L3141" s="87" t="s">
        <v>3885</v>
      </c>
      <c r="M3141" s="56" t="s">
        <v>3674</v>
      </c>
      <c r="N3141" s="87" t="s">
        <v>136</v>
      </c>
      <c r="O3141" s="56"/>
      <c r="P3141" s="87">
        <v>0</v>
      </c>
      <c r="Q3141" s="87"/>
      <c r="R3141" s="87" t="s">
        <v>4359</v>
      </c>
    </row>
    <row r="3142" spans="1:18">
      <c r="A3142" s="87" t="s">
        <v>4411</v>
      </c>
      <c r="B3142" s="87" t="s">
        <v>4412</v>
      </c>
      <c r="C3142" s="87"/>
      <c r="D3142" s="150">
        <v>3470.13</v>
      </c>
      <c r="E3142" s="150">
        <v>-3470.13</v>
      </c>
      <c r="F3142" s="150">
        <v>0</v>
      </c>
      <c r="G3142" s="150">
        <v>0</v>
      </c>
      <c r="H3142" s="151">
        <v>38352</v>
      </c>
      <c r="I3142" s="87">
        <v>0</v>
      </c>
      <c r="J3142" s="87" t="s">
        <v>2998</v>
      </c>
      <c r="K3142" s="87" t="s">
        <v>3672</v>
      </c>
      <c r="L3142" s="87" t="s">
        <v>4059</v>
      </c>
      <c r="M3142" s="56" t="s">
        <v>3674</v>
      </c>
      <c r="N3142" s="87" t="s">
        <v>86</v>
      </c>
      <c r="O3142" s="56" t="s">
        <v>4413</v>
      </c>
      <c r="P3142" s="87">
        <v>2004</v>
      </c>
      <c r="Q3142" s="87"/>
      <c r="R3142" s="87" t="s">
        <v>4414</v>
      </c>
    </row>
    <row r="3143" spans="1:18">
      <c r="A3143" s="87" t="s">
        <v>4415</v>
      </c>
      <c r="B3143" s="87" t="s">
        <v>4416</v>
      </c>
      <c r="C3143" s="87"/>
      <c r="D3143" s="150">
        <v>2886.71</v>
      </c>
      <c r="E3143" s="150">
        <v>-2886.71</v>
      </c>
      <c r="F3143" s="150">
        <v>0</v>
      </c>
      <c r="G3143" s="150">
        <v>0</v>
      </c>
      <c r="H3143" s="151">
        <v>38352</v>
      </c>
      <c r="I3143" s="87">
        <v>0</v>
      </c>
      <c r="J3143" s="87" t="s">
        <v>1522</v>
      </c>
      <c r="K3143" s="87" t="s">
        <v>3672</v>
      </c>
      <c r="L3143" s="87" t="s">
        <v>3991</v>
      </c>
      <c r="M3143" s="56" t="s">
        <v>3674</v>
      </c>
      <c r="N3143" s="87" t="s">
        <v>1521</v>
      </c>
      <c r="O3143" s="56" t="s">
        <v>4413</v>
      </c>
      <c r="P3143" s="87">
        <v>2004</v>
      </c>
      <c r="Q3143" s="87"/>
      <c r="R3143" s="87" t="s">
        <v>4414</v>
      </c>
    </row>
    <row r="3144" spans="1:18">
      <c r="A3144" s="87" t="s">
        <v>3057</v>
      </c>
      <c r="B3144" s="87" t="s">
        <v>3058</v>
      </c>
      <c r="C3144" s="87"/>
      <c r="D3144" s="150">
        <v>25439.119999999999</v>
      </c>
      <c r="E3144" s="150">
        <v>-25439.119999999999</v>
      </c>
      <c r="F3144" s="150">
        <v>0</v>
      </c>
      <c r="G3144" s="150">
        <v>0</v>
      </c>
      <c r="H3144" s="151">
        <v>38352</v>
      </c>
      <c r="I3144" s="87">
        <v>0</v>
      </c>
      <c r="J3144" s="87" t="s">
        <v>2079</v>
      </c>
      <c r="K3144" s="87" t="s">
        <v>3672</v>
      </c>
      <c r="L3144" s="87" t="s">
        <v>3878</v>
      </c>
      <c r="M3144" s="56" t="s">
        <v>3711</v>
      </c>
      <c r="N3144" s="87" t="s">
        <v>79</v>
      </c>
      <c r="O3144" s="56" t="s">
        <v>7902</v>
      </c>
      <c r="P3144" s="87">
        <v>2004</v>
      </c>
      <c r="Q3144" s="87"/>
      <c r="R3144" s="87" t="s">
        <v>3680</v>
      </c>
    </row>
    <row r="3145" spans="1:18">
      <c r="A3145" s="87" t="s">
        <v>9933</v>
      </c>
      <c r="B3145" s="87" t="s">
        <v>9934</v>
      </c>
      <c r="C3145" s="87" t="s">
        <v>9935</v>
      </c>
      <c r="D3145" s="150">
        <v>741.85</v>
      </c>
      <c r="E3145" s="150">
        <v>-741.85</v>
      </c>
      <c r="F3145" s="150">
        <v>0</v>
      </c>
      <c r="G3145" s="150">
        <v>0</v>
      </c>
      <c r="H3145" s="151">
        <v>38352</v>
      </c>
      <c r="I3145" s="87">
        <v>0</v>
      </c>
      <c r="J3145" s="87" t="s">
        <v>8490</v>
      </c>
      <c r="K3145" s="87" t="s">
        <v>3672</v>
      </c>
      <c r="L3145" s="87" t="s">
        <v>9936</v>
      </c>
      <c r="M3145" s="56" t="s">
        <v>3722</v>
      </c>
      <c r="N3145" s="87" t="s">
        <v>65</v>
      </c>
      <c r="O3145" s="56" t="s">
        <v>9937</v>
      </c>
      <c r="P3145" s="87">
        <v>2008</v>
      </c>
      <c r="Q3145" s="87" t="s">
        <v>9938</v>
      </c>
      <c r="R3145" s="87" t="s">
        <v>3680</v>
      </c>
    </row>
    <row r="3146" spans="1:18">
      <c r="A3146" s="87" t="s">
        <v>10230</v>
      </c>
      <c r="B3146" s="87" t="s">
        <v>5280</v>
      </c>
      <c r="C3146" s="87"/>
      <c r="D3146" s="150">
        <v>2172.54</v>
      </c>
      <c r="E3146" s="150">
        <v>-2172.54</v>
      </c>
      <c r="F3146" s="150">
        <v>0</v>
      </c>
      <c r="G3146" s="150">
        <v>0</v>
      </c>
      <c r="H3146" s="151">
        <v>38351</v>
      </c>
      <c r="I3146" s="87">
        <v>0</v>
      </c>
      <c r="J3146" s="87" t="s">
        <v>580</v>
      </c>
      <c r="K3146" s="87" t="s">
        <v>3672</v>
      </c>
      <c r="L3146" s="87" t="s">
        <v>4162</v>
      </c>
      <c r="M3146" s="56" t="s">
        <v>3722</v>
      </c>
      <c r="N3146" s="87" t="s">
        <v>36</v>
      </c>
      <c r="O3146" s="56"/>
      <c r="P3146" s="87">
        <v>0</v>
      </c>
      <c r="Q3146" s="87"/>
      <c r="R3146" s="87" t="s">
        <v>3680</v>
      </c>
    </row>
    <row r="3147" spans="1:18">
      <c r="A3147" s="87" t="s">
        <v>2753</v>
      </c>
      <c r="B3147" s="87" t="s">
        <v>2754</v>
      </c>
      <c r="C3147" s="87"/>
      <c r="D3147" s="150">
        <v>9815.94</v>
      </c>
      <c r="E3147" s="150">
        <v>-9815.94</v>
      </c>
      <c r="F3147" s="150">
        <v>0</v>
      </c>
      <c r="G3147" s="150">
        <v>0</v>
      </c>
      <c r="H3147" s="151">
        <v>38351</v>
      </c>
      <c r="I3147" s="87">
        <v>0</v>
      </c>
      <c r="J3147" s="87" t="s">
        <v>493</v>
      </c>
      <c r="K3147" s="87" t="s">
        <v>3672</v>
      </c>
      <c r="L3147" s="87" t="s">
        <v>5337</v>
      </c>
      <c r="M3147" s="56" t="s">
        <v>3722</v>
      </c>
      <c r="N3147" s="87" t="s">
        <v>55</v>
      </c>
      <c r="O3147" s="56"/>
      <c r="P3147" s="87">
        <v>0</v>
      </c>
      <c r="Q3147" s="87"/>
      <c r="R3147" s="87" t="s">
        <v>3680</v>
      </c>
    </row>
    <row r="3148" spans="1:18">
      <c r="A3148" s="87" t="s">
        <v>10217</v>
      </c>
      <c r="B3148" s="87" t="s">
        <v>1718</v>
      </c>
      <c r="C3148" s="87"/>
      <c r="D3148" s="150">
        <v>2567.5500000000002</v>
      </c>
      <c r="E3148" s="150">
        <v>-2567.5500000000002</v>
      </c>
      <c r="F3148" s="150">
        <v>0</v>
      </c>
      <c r="G3148" s="150">
        <v>0</v>
      </c>
      <c r="H3148" s="151">
        <v>38350</v>
      </c>
      <c r="I3148" s="87">
        <v>0</v>
      </c>
      <c r="J3148" s="87" t="s">
        <v>8129</v>
      </c>
      <c r="K3148" s="87" t="s">
        <v>3672</v>
      </c>
      <c r="L3148" s="87" t="s">
        <v>8130</v>
      </c>
      <c r="M3148" s="56" t="s">
        <v>3722</v>
      </c>
      <c r="N3148" s="87" t="s">
        <v>18</v>
      </c>
      <c r="O3148" s="56"/>
      <c r="P3148" s="87">
        <v>0</v>
      </c>
      <c r="Q3148" s="87"/>
      <c r="R3148" s="87" t="s">
        <v>3680</v>
      </c>
    </row>
    <row r="3149" spans="1:18">
      <c r="A3149" s="87" t="s">
        <v>10218</v>
      </c>
      <c r="B3149" s="87" t="s">
        <v>10219</v>
      </c>
      <c r="C3149" s="87"/>
      <c r="D3149" s="150">
        <v>7169.39</v>
      </c>
      <c r="E3149" s="150">
        <v>-7169.39</v>
      </c>
      <c r="F3149" s="150">
        <v>0</v>
      </c>
      <c r="G3149" s="150">
        <v>0</v>
      </c>
      <c r="H3149" s="151">
        <v>38350</v>
      </c>
      <c r="I3149" s="87">
        <v>0</v>
      </c>
      <c r="J3149" s="87" t="s">
        <v>10220</v>
      </c>
      <c r="K3149" s="87" t="s">
        <v>3672</v>
      </c>
      <c r="L3149" s="87" t="s">
        <v>10221</v>
      </c>
      <c r="M3149" s="56" t="s">
        <v>3722</v>
      </c>
      <c r="N3149" s="87" t="s">
        <v>126</v>
      </c>
      <c r="O3149" s="56"/>
      <c r="P3149" s="87">
        <v>0</v>
      </c>
      <c r="Q3149" s="87"/>
      <c r="R3149" s="87" t="s">
        <v>3680</v>
      </c>
    </row>
    <row r="3150" spans="1:18">
      <c r="A3150" s="87" t="s">
        <v>10222</v>
      </c>
      <c r="B3150" s="87" t="s">
        <v>10223</v>
      </c>
      <c r="C3150" s="87"/>
      <c r="D3150" s="150">
        <v>144347.41</v>
      </c>
      <c r="E3150" s="150">
        <v>-134576.75</v>
      </c>
      <c r="F3150" s="150">
        <v>9770.66</v>
      </c>
      <c r="G3150" s="150">
        <v>-95.79</v>
      </c>
      <c r="H3150" s="151">
        <v>38350</v>
      </c>
      <c r="I3150" s="87">
        <v>0</v>
      </c>
      <c r="J3150" s="87" t="s">
        <v>1236</v>
      </c>
      <c r="K3150" s="87" t="s">
        <v>3672</v>
      </c>
      <c r="L3150" s="87" t="s">
        <v>8154</v>
      </c>
      <c r="M3150" s="56" t="s">
        <v>3722</v>
      </c>
      <c r="N3150" s="87" t="s">
        <v>58</v>
      </c>
      <c r="O3150" s="56"/>
      <c r="P3150" s="87">
        <v>0</v>
      </c>
      <c r="Q3150" s="87"/>
      <c r="R3150" s="87" t="s">
        <v>3680</v>
      </c>
    </row>
    <row r="3151" spans="1:18">
      <c r="A3151" s="87" t="s">
        <v>2924</v>
      </c>
      <c r="B3151" s="87" t="s">
        <v>2925</v>
      </c>
      <c r="C3151" s="87"/>
      <c r="D3151" s="150">
        <v>42254.66</v>
      </c>
      <c r="E3151" s="150">
        <v>-42254.66</v>
      </c>
      <c r="F3151" s="150">
        <v>0</v>
      </c>
      <c r="G3151" s="150">
        <v>0</v>
      </c>
      <c r="H3151" s="151">
        <v>38350</v>
      </c>
      <c r="I3151" s="87">
        <v>0</v>
      </c>
      <c r="J3151" s="87" t="s">
        <v>387</v>
      </c>
      <c r="K3151" s="87" t="s">
        <v>3672</v>
      </c>
      <c r="L3151" s="87" t="s">
        <v>3884</v>
      </c>
      <c r="M3151" s="56" t="s">
        <v>3722</v>
      </c>
      <c r="N3151" s="87" t="s">
        <v>61</v>
      </c>
      <c r="O3151" s="56"/>
      <c r="P3151" s="87">
        <v>0</v>
      </c>
      <c r="Q3151" s="87"/>
      <c r="R3151" s="87" t="s">
        <v>3680</v>
      </c>
    </row>
    <row r="3152" spans="1:18">
      <c r="A3152" s="87" t="s">
        <v>10225</v>
      </c>
      <c r="B3152" s="87" t="s">
        <v>10226</v>
      </c>
      <c r="C3152" s="87"/>
      <c r="D3152" s="150">
        <v>14799.24</v>
      </c>
      <c r="E3152" s="150">
        <v>-14799.24</v>
      </c>
      <c r="F3152" s="150">
        <v>0</v>
      </c>
      <c r="G3152" s="150">
        <v>0</v>
      </c>
      <c r="H3152" s="151">
        <v>38350</v>
      </c>
      <c r="I3152" s="87">
        <v>0</v>
      </c>
      <c r="J3152" s="87" t="s">
        <v>387</v>
      </c>
      <c r="K3152" s="87" t="s">
        <v>3672</v>
      </c>
      <c r="L3152" s="87" t="s">
        <v>3884</v>
      </c>
      <c r="M3152" s="56" t="s">
        <v>3722</v>
      </c>
      <c r="N3152" s="87" t="s">
        <v>61</v>
      </c>
      <c r="O3152" s="56"/>
      <c r="P3152" s="87">
        <v>0</v>
      </c>
      <c r="Q3152" s="87"/>
      <c r="R3152" s="87" t="s">
        <v>3680</v>
      </c>
    </row>
    <row r="3153" spans="1:18">
      <c r="A3153" s="87" t="s">
        <v>2356</v>
      </c>
      <c r="B3153" s="87" t="s">
        <v>2389</v>
      </c>
      <c r="C3153" s="87"/>
      <c r="D3153" s="150">
        <v>73928.87</v>
      </c>
      <c r="E3153" s="150">
        <v>-73928.87</v>
      </c>
      <c r="F3153" s="150">
        <v>0</v>
      </c>
      <c r="G3153" s="150">
        <v>0</v>
      </c>
      <c r="H3153" s="151">
        <v>38321</v>
      </c>
      <c r="I3153" s="87">
        <v>0</v>
      </c>
      <c r="J3153" s="87" t="s">
        <v>2808</v>
      </c>
      <c r="K3153" s="87" t="s">
        <v>3672</v>
      </c>
      <c r="L3153" s="87" t="s">
        <v>3906</v>
      </c>
      <c r="M3153" s="56"/>
      <c r="N3153" s="87" t="s">
        <v>115</v>
      </c>
      <c r="O3153" s="56" t="s">
        <v>3907</v>
      </c>
      <c r="P3153" s="87">
        <v>2003</v>
      </c>
      <c r="Q3153" s="87"/>
      <c r="R3153" s="87" t="s">
        <v>3838</v>
      </c>
    </row>
    <row r="3154" spans="1:18">
      <c r="A3154" s="87" t="s">
        <v>3341</v>
      </c>
      <c r="B3154" s="87" t="s">
        <v>4389</v>
      </c>
      <c r="C3154" s="87"/>
      <c r="D3154" s="150">
        <v>15150.75</v>
      </c>
      <c r="E3154" s="150">
        <v>-15150.75</v>
      </c>
      <c r="F3154" s="150">
        <v>0</v>
      </c>
      <c r="G3154" s="150">
        <v>0</v>
      </c>
      <c r="H3154" s="151">
        <v>38321</v>
      </c>
      <c r="I3154" s="87">
        <v>0</v>
      </c>
      <c r="J3154" s="87" t="s">
        <v>1373</v>
      </c>
      <c r="K3154" s="87" t="s">
        <v>3672</v>
      </c>
      <c r="L3154" s="87" t="s">
        <v>3892</v>
      </c>
      <c r="M3154" s="56" t="s">
        <v>3674</v>
      </c>
      <c r="N3154" s="87" t="s">
        <v>156</v>
      </c>
      <c r="O3154" s="56" t="s">
        <v>4390</v>
      </c>
      <c r="P3154" s="87">
        <v>2004</v>
      </c>
      <c r="Q3154" s="87"/>
      <c r="R3154" s="87" t="s">
        <v>3780</v>
      </c>
    </row>
    <row r="3155" spans="1:18">
      <c r="A3155" s="87" t="s">
        <v>1388</v>
      </c>
      <c r="B3155" s="87" t="s">
        <v>1389</v>
      </c>
      <c r="C3155" s="87"/>
      <c r="D3155" s="150">
        <v>3120.56</v>
      </c>
      <c r="E3155" s="150">
        <v>-3120.56</v>
      </c>
      <c r="F3155" s="150">
        <v>0</v>
      </c>
      <c r="G3155" s="150">
        <v>0</v>
      </c>
      <c r="H3155" s="151">
        <v>38321</v>
      </c>
      <c r="I3155" s="87">
        <v>0</v>
      </c>
      <c r="J3155" s="87" t="s">
        <v>1391</v>
      </c>
      <c r="K3155" s="87" t="s">
        <v>3672</v>
      </c>
      <c r="L3155" s="87" t="s">
        <v>4249</v>
      </c>
      <c r="M3155" s="56" t="s">
        <v>3674</v>
      </c>
      <c r="N3155" s="87" t="s">
        <v>164</v>
      </c>
      <c r="O3155" s="56" t="s">
        <v>4391</v>
      </c>
      <c r="P3155" s="87">
        <v>2004</v>
      </c>
      <c r="Q3155" s="87"/>
      <c r="R3155" s="87" t="s">
        <v>4364</v>
      </c>
    </row>
    <row r="3156" spans="1:18">
      <c r="A3156" s="87" t="s">
        <v>4401</v>
      </c>
      <c r="B3156" s="87" t="s">
        <v>4402</v>
      </c>
      <c r="C3156" s="87"/>
      <c r="D3156" s="150">
        <v>6226.85</v>
      </c>
      <c r="E3156" s="150">
        <v>-6226.85</v>
      </c>
      <c r="F3156" s="150">
        <v>0</v>
      </c>
      <c r="G3156" s="150">
        <v>0</v>
      </c>
      <c r="H3156" s="151">
        <v>38321</v>
      </c>
      <c r="I3156" s="87">
        <v>0</v>
      </c>
      <c r="J3156" s="87" t="s">
        <v>383</v>
      </c>
      <c r="K3156" s="87" t="s">
        <v>3672</v>
      </c>
      <c r="L3156" s="87" t="s">
        <v>3902</v>
      </c>
      <c r="M3156" s="56" t="s">
        <v>3674</v>
      </c>
      <c r="N3156" s="87" t="s">
        <v>95</v>
      </c>
      <c r="O3156" s="56" t="s">
        <v>4331</v>
      </c>
      <c r="P3156" s="87">
        <v>2004</v>
      </c>
      <c r="Q3156" s="87"/>
      <c r="R3156" s="87" t="s">
        <v>3680</v>
      </c>
    </row>
    <row r="3157" spans="1:18">
      <c r="A3157" s="87" t="s">
        <v>4403</v>
      </c>
      <c r="B3157" s="87" t="s">
        <v>4402</v>
      </c>
      <c r="C3157" s="87"/>
      <c r="D3157" s="150">
        <v>6226.85</v>
      </c>
      <c r="E3157" s="150">
        <v>-6226.85</v>
      </c>
      <c r="F3157" s="150">
        <v>0</v>
      </c>
      <c r="G3157" s="150">
        <v>0</v>
      </c>
      <c r="H3157" s="151">
        <v>38321</v>
      </c>
      <c r="I3157" s="87">
        <v>0</v>
      </c>
      <c r="J3157" s="87" t="s">
        <v>1532</v>
      </c>
      <c r="K3157" s="87" t="s">
        <v>3672</v>
      </c>
      <c r="L3157" s="87" t="s">
        <v>3905</v>
      </c>
      <c r="M3157" s="56" t="s">
        <v>3674</v>
      </c>
      <c r="N3157" s="87" t="s">
        <v>83</v>
      </c>
      <c r="O3157" s="56" t="s">
        <v>4331</v>
      </c>
      <c r="P3157" s="87">
        <v>2004</v>
      </c>
      <c r="Q3157" s="87"/>
      <c r="R3157" s="87" t="s">
        <v>3680</v>
      </c>
    </row>
    <row r="3158" spans="1:18">
      <c r="A3158" s="87" t="s">
        <v>4405</v>
      </c>
      <c r="B3158" s="87" t="s">
        <v>4402</v>
      </c>
      <c r="C3158" s="87"/>
      <c r="D3158" s="150">
        <v>6226.85</v>
      </c>
      <c r="E3158" s="150">
        <v>-6226.85</v>
      </c>
      <c r="F3158" s="150">
        <v>0</v>
      </c>
      <c r="G3158" s="150">
        <v>0</v>
      </c>
      <c r="H3158" s="151">
        <v>38321</v>
      </c>
      <c r="I3158" s="87">
        <v>0</v>
      </c>
      <c r="J3158" s="87" t="s">
        <v>1532</v>
      </c>
      <c r="K3158" s="87" t="s">
        <v>3672</v>
      </c>
      <c r="L3158" s="87" t="s">
        <v>4396</v>
      </c>
      <c r="M3158" s="56" t="s">
        <v>3674</v>
      </c>
      <c r="N3158" s="87" t="s">
        <v>83</v>
      </c>
      <c r="O3158" s="56" t="s">
        <v>4331</v>
      </c>
      <c r="P3158" s="87">
        <v>2004</v>
      </c>
      <c r="Q3158" s="87"/>
      <c r="R3158" s="87" t="s">
        <v>3680</v>
      </c>
    </row>
    <row r="3159" spans="1:18">
      <c r="A3159" s="87" t="s">
        <v>4406</v>
      </c>
      <c r="B3159" s="87" t="s">
        <v>4407</v>
      </c>
      <c r="C3159" s="87"/>
      <c r="D3159" s="150">
        <v>1428.33</v>
      </c>
      <c r="E3159" s="150">
        <v>-1428.33</v>
      </c>
      <c r="F3159" s="150">
        <v>0</v>
      </c>
      <c r="G3159" s="150">
        <v>0</v>
      </c>
      <c r="H3159" s="151">
        <v>38321</v>
      </c>
      <c r="I3159" s="87">
        <v>0</v>
      </c>
      <c r="J3159" s="87" t="s">
        <v>1532</v>
      </c>
      <c r="K3159" s="87" t="s">
        <v>3672</v>
      </c>
      <c r="L3159" s="87" t="s">
        <v>4021</v>
      </c>
      <c r="M3159" s="56" t="s">
        <v>3674</v>
      </c>
      <c r="N3159" s="87" t="s">
        <v>83</v>
      </c>
      <c r="O3159" s="56" t="s">
        <v>4408</v>
      </c>
      <c r="P3159" s="87">
        <v>0</v>
      </c>
      <c r="Q3159" s="87"/>
      <c r="R3159" s="87" t="s">
        <v>4359</v>
      </c>
    </row>
    <row r="3160" spans="1:18">
      <c r="A3160" s="87" t="s">
        <v>7644</v>
      </c>
      <c r="B3160" s="87" t="s">
        <v>7645</v>
      </c>
      <c r="C3160" s="87"/>
      <c r="D3160" s="150">
        <v>67181.67</v>
      </c>
      <c r="E3160" s="150">
        <v>-67181.67</v>
      </c>
      <c r="F3160" s="150">
        <v>0</v>
      </c>
      <c r="G3160" s="150">
        <v>0</v>
      </c>
      <c r="H3160" s="151">
        <v>38321</v>
      </c>
      <c r="I3160" s="87">
        <v>0</v>
      </c>
      <c r="J3160" s="87" t="s">
        <v>2079</v>
      </c>
      <c r="K3160" s="87" t="s">
        <v>3672</v>
      </c>
      <c r="L3160" s="87" t="s">
        <v>3878</v>
      </c>
      <c r="M3160" s="56" t="s">
        <v>3722</v>
      </c>
      <c r="N3160" s="87" t="s">
        <v>79</v>
      </c>
      <c r="O3160" s="56" t="s">
        <v>3907</v>
      </c>
      <c r="P3160" s="87">
        <v>2003</v>
      </c>
      <c r="Q3160" s="87"/>
      <c r="R3160" s="87" t="s">
        <v>3751</v>
      </c>
    </row>
    <row r="3161" spans="1:18">
      <c r="A3161" s="87" t="s">
        <v>10215</v>
      </c>
      <c r="B3161" s="87" t="s">
        <v>10216</v>
      </c>
      <c r="C3161" s="87"/>
      <c r="D3161" s="150">
        <v>476211.42</v>
      </c>
      <c r="E3161" s="150">
        <v>-476211.42</v>
      </c>
      <c r="F3161" s="150">
        <v>0</v>
      </c>
      <c r="G3161" s="150">
        <v>0</v>
      </c>
      <c r="H3161" s="151">
        <v>38321</v>
      </c>
      <c r="I3161" s="87">
        <v>0</v>
      </c>
      <c r="J3161" s="87" t="s">
        <v>1257</v>
      </c>
      <c r="K3161" s="87" t="s">
        <v>3672</v>
      </c>
      <c r="L3161" s="87" t="s">
        <v>7988</v>
      </c>
      <c r="M3161" s="56" t="s">
        <v>3722</v>
      </c>
      <c r="N3161" s="87" t="s">
        <v>171</v>
      </c>
      <c r="O3161" s="56"/>
      <c r="P3161" s="87">
        <v>0</v>
      </c>
      <c r="Q3161" s="87"/>
      <c r="R3161" s="87" t="s">
        <v>3680</v>
      </c>
    </row>
    <row r="3162" spans="1:18">
      <c r="A3162" s="87" t="s">
        <v>2369</v>
      </c>
      <c r="B3162" s="87" t="s">
        <v>2370</v>
      </c>
      <c r="C3162" s="87"/>
      <c r="D3162" s="150">
        <v>21741.200000000001</v>
      </c>
      <c r="E3162" s="150">
        <v>-21741.200000000001</v>
      </c>
      <c r="F3162" s="150">
        <v>0</v>
      </c>
      <c r="G3162" s="150">
        <v>0</v>
      </c>
      <c r="H3162" s="151">
        <v>38321</v>
      </c>
      <c r="I3162" s="87">
        <v>0</v>
      </c>
      <c r="J3162" s="87" t="s">
        <v>319</v>
      </c>
      <c r="K3162" s="87" t="s">
        <v>3672</v>
      </c>
      <c r="L3162" s="87" t="s">
        <v>8055</v>
      </c>
      <c r="M3162" s="56" t="s">
        <v>3722</v>
      </c>
      <c r="N3162" s="87" t="s">
        <v>52</v>
      </c>
      <c r="O3162" s="56"/>
      <c r="P3162" s="87">
        <v>0</v>
      </c>
      <c r="Q3162" s="87"/>
      <c r="R3162" s="87" t="s">
        <v>3680</v>
      </c>
    </row>
    <row r="3163" spans="1:18">
      <c r="A3163" s="87" t="s">
        <v>11060</v>
      </c>
      <c r="B3163" s="87" t="s">
        <v>741</v>
      </c>
      <c r="C3163" s="87"/>
      <c r="D3163" s="150">
        <v>2039.5</v>
      </c>
      <c r="E3163" s="150">
        <v>-2039.5</v>
      </c>
      <c r="F3163" s="150">
        <v>0</v>
      </c>
      <c r="G3163" s="150">
        <v>0</v>
      </c>
      <c r="H3163" s="151">
        <v>38321</v>
      </c>
      <c r="I3163" s="87">
        <v>0</v>
      </c>
      <c r="J3163" s="87" t="s">
        <v>591</v>
      </c>
      <c r="K3163" s="87" t="s">
        <v>3672</v>
      </c>
      <c r="L3163" s="87" t="s">
        <v>3766</v>
      </c>
      <c r="M3163" s="56" t="s">
        <v>3711</v>
      </c>
      <c r="N3163" s="87" t="s">
        <v>32</v>
      </c>
      <c r="O3163" s="56"/>
      <c r="P3163" s="87">
        <v>0</v>
      </c>
      <c r="Q3163" s="87"/>
      <c r="R3163" s="87" t="s">
        <v>3680</v>
      </c>
    </row>
    <row r="3164" spans="1:18">
      <c r="A3164" s="87" t="s">
        <v>1711</v>
      </c>
      <c r="B3164" s="87" t="s">
        <v>1218</v>
      </c>
      <c r="C3164" s="87"/>
      <c r="D3164" s="150">
        <v>19561.939999999999</v>
      </c>
      <c r="E3164" s="150">
        <v>-19561.939999999999</v>
      </c>
      <c r="F3164" s="150">
        <v>0</v>
      </c>
      <c r="G3164" s="150">
        <v>0</v>
      </c>
      <c r="H3164" s="151">
        <v>38315</v>
      </c>
      <c r="I3164" s="87">
        <v>0</v>
      </c>
      <c r="J3164" s="87" t="s">
        <v>861</v>
      </c>
      <c r="K3164" s="87" t="s">
        <v>3672</v>
      </c>
      <c r="L3164" s="87" t="s">
        <v>3915</v>
      </c>
      <c r="M3164" s="56" t="s">
        <v>3722</v>
      </c>
      <c r="N3164" s="87" t="s">
        <v>69</v>
      </c>
      <c r="O3164" s="56"/>
      <c r="P3164" s="87">
        <v>0</v>
      </c>
      <c r="Q3164" s="87"/>
      <c r="R3164" s="87" t="s">
        <v>3680</v>
      </c>
    </row>
    <row r="3165" spans="1:18">
      <c r="A3165" s="87" t="s">
        <v>4387</v>
      </c>
      <c r="B3165" s="87" t="s">
        <v>4388</v>
      </c>
      <c r="C3165" s="87"/>
      <c r="D3165" s="150">
        <v>13233.25</v>
      </c>
      <c r="E3165" s="150">
        <v>-13233.25</v>
      </c>
      <c r="F3165" s="150">
        <v>0</v>
      </c>
      <c r="G3165" s="150">
        <v>0</v>
      </c>
      <c r="H3165" s="151">
        <v>38291</v>
      </c>
      <c r="I3165" s="87">
        <v>0</v>
      </c>
      <c r="J3165" s="87" t="s">
        <v>619</v>
      </c>
      <c r="K3165" s="87" t="s">
        <v>3672</v>
      </c>
      <c r="L3165" s="87" t="s">
        <v>3850</v>
      </c>
      <c r="M3165" s="56" t="s">
        <v>3674</v>
      </c>
      <c r="N3165" s="87" t="s">
        <v>127</v>
      </c>
      <c r="O3165" s="56" t="s">
        <v>4345</v>
      </c>
      <c r="P3165" s="87">
        <v>2004</v>
      </c>
      <c r="Q3165" s="87"/>
      <c r="R3165" s="87" t="s">
        <v>3751</v>
      </c>
    </row>
    <row r="3166" spans="1:18">
      <c r="A3166" s="87" t="s">
        <v>2168</v>
      </c>
      <c r="B3166" s="87" t="s">
        <v>2169</v>
      </c>
      <c r="C3166" s="87"/>
      <c r="D3166" s="150">
        <v>13798.21</v>
      </c>
      <c r="E3166" s="150">
        <v>-13798.21</v>
      </c>
      <c r="F3166" s="150">
        <v>0</v>
      </c>
      <c r="G3166" s="150">
        <v>0</v>
      </c>
      <c r="H3166" s="151">
        <v>38260</v>
      </c>
      <c r="I3166" s="87">
        <v>0</v>
      </c>
      <c r="J3166" s="87" t="s">
        <v>1373</v>
      </c>
      <c r="K3166" s="87" t="s">
        <v>3672</v>
      </c>
      <c r="L3166" s="87" t="s">
        <v>3892</v>
      </c>
      <c r="M3166" s="56" t="s">
        <v>3674</v>
      </c>
      <c r="N3166" s="87" t="s">
        <v>156</v>
      </c>
      <c r="O3166" s="56" t="s">
        <v>4338</v>
      </c>
      <c r="P3166" s="87">
        <v>2004</v>
      </c>
      <c r="Q3166" s="87"/>
      <c r="R3166" s="87" t="s">
        <v>3680</v>
      </c>
    </row>
    <row r="3167" spans="1:18">
      <c r="A3167" s="87" t="s">
        <v>4382</v>
      </c>
      <c r="B3167" s="87" t="s">
        <v>4383</v>
      </c>
      <c r="C3167" s="87"/>
      <c r="D3167" s="150">
        <v>83143.22</v>
      </c>
      <c r="E3167" s="150">
        <v>-83143.22</v>
      </c>
      <c r="F3167" s="150">
        <v>0</v>
      </c>
      <c r="G3167" s="150">
        <v>0</v>
      </c>
      <c r="H3167" s="151">
        <v>38260</v>
      </c>
      <c r="I3167" s="87">
        <v>0</v>
      </c>
      <c r="J3167" s="87" t="s">
        <v>1080</v>
      </c>
      <c r="K3167" s="87" t="s">
        <v>3672</v>
      </c>
      <c r="L3167" s="87" t="s">
        <v>4309</v>
      </c>
      <c r="M3167" s="56" t="s">
        <v>3674</v>
      </c>
      <c r="N3167" s="87" t="s">
        <v>151</v>
      </c>
      <c r="O3167" s="56" t="s">
        <v>4338</v>
      </c>
      <c r="P3167" s="87">
        <v>2004</v>
      </c>
      <c r="Q3167" s="87"/>
      <c r="R3167" s="87" t="s">
        <v>3680</v>
      </c>
    </row>
    <row r="3168" spans="1:18">
      <c r="A3168" s="87" t="s">
        <v>4384</v>
      </c>
      <c r="B3168" s="87" t="s">
        <v>4385</v>
      </c>
      <c r="C3168" s="87"/>
      <c r="D3168" s="150">
        <v>765.54</v>
      </c>
      <c r="E3168" s="150">
        <v>-765.54</v>
      </c>
      <c r="F3168" s="150">
        <v>0</v>
      </c>
      <c r="G3168" s="150">
        <v>0</v>
      </c>
      <c r="H3168" s="151">
        <v>38260</v>
      </c>
      <c r="I3168" s="87">
        <v>0</v>
      </c>
      <c r="J3168" s="87" t="s">
        <v>944</v>
      </c>
      <c r="K3168" s="87" t="s">
        <v>3672</v>
      </c>
      <c r="L3168" s="87" t="s">
        <v>3962</v>
      </c>
      <c r="M3168" s="56" t="s">
        <v>3674</v>
      </c>
      <c r="N3168" s="87" t="s">
        <v>27</v>
      </c>
      <c r="O3168" s="56" t="s">
        <v>4386</v>
      </c>
      <c r="P3168" s="87">
        <v>2004</v>
      </c>
      <c r="Q3168" s="87"/>
      <c r="R3168" s="87" t="s">
        <v>4364</v>
      </c>
    </row>
    <row r="3169" spans="1:18">
      <c r="A3169" s="87" t="s">
        <v>7651</v>
      </c>
      <c r="B3169" s="87" t="s">
        <v>7652</v>
      </c>
      <c r="C3169" s="87"/>
      <c r="D3169" s="150">
        <v>7732.29</v>
      </c>
      <c r="E3169" s="150">
        <v>-7732.29</v>
      </c>
      <c r="F3169" s="150">
        <v>0</v>
      </c>
      <c r="G3169" s="150">
        <v>0</v>
      </c>
      <c r="H3169" s="151">
        <v>38260</v>
      </c>
      <c r="I3169" s="87">
        <v>0</v>
      </c>
      <c r="J3169" s="87" t="s">
        <v>7653</v>
      </c>
      <c r="K3169" s="87" t="s">
        <v>3672</v>
      </c>
      <c r="L3169" s="87" t="s">
        <v>4072</v>
      </c>
      <c r="M3169" s="56" t="s">
        <v>3722</v>
      </c>
      <c r="N3169" s="87" t="s">
        <v>76</v>
      </c>
      <c r="O3169" s="56" t="s">
        <v>4439</v>
      </c>
      <c r="P3169" s="87">
        <v>2004</v>
      </c>
      <c r="Q3169" s="87"/>
      <c r="R3169" s="87" t="s">
        <v>3751</v>
      </c>
    </row>
    <row r="3170" spans="1:18">
      <c r="A3170" s="87" t="s">
        <v>7658</v>
      </c>
      <c r="B3170" s="87" t="s">
        <v>7659</v>
      </c>
      <c r="C3170" s="87"/>
      <c r="D3170" s="150">
        <v>8372.17</v>
      </c>
      <c r="E3170" s="150">
        <v>-8372.17</v>
      </c>
      <c r="F3170" s="150">
        <v>0</v>
      </c>
      <c r="G3170" s="150">
        <v>0</v>
      </c>
      <c r="H3170" s="151">
        <v>38260</v>
      </c>
      <c r="I3170" s="87">
        <v>0</v>
      </c>
      <c r="J3170" s="87" t="s">
        <v>7653</v>
      </c>
      <c r="K3170" s="87" t="s">
        <v>3672</v>
      </c>
      <c r="L3170" s="87" t="s">
        <v>4072</v>
      </c>
      <c r="M3170" s="56" t="s">
        <v>3722</v>
      </c>
      <c r="N3170" s="87" t="s">
        <v>76</v>
      </c>
      <c r="O3170" s="56" t="s">
        <v>4439</v>
      </c>
      <c r="P3170" s="87">
        <v>2004</v>
      </c>
      <c r="Q3170" s="87"/>
      <c r="R3170" s="87" t="s">
        <v>3680</v>
      </c>
    </row>
    <row r="3171" spans="1:18">
      <c r="A3171" s="87" t="s">
        <v>10191</v>
      </c>
      <c r="B3171" s="87" t="s">
        <v>10192</v>
      </c>
      <c r="C3171" s="87"/>
      <c r="D3171" s="150">
        <v>3521.34</v>
      </c>
      <c r="E3171" s="150">
        <v>-3521.34</v>
      </c>
      <c r="F3171" s="150">
        <v>0</v>
      </c>
      <c r="G3171" s="150">
        <v>0</v>
      </c>
      <c r="H3171" s="151">
        <v>38236</v>
      </c>
      <c r="I3171" s="87">
        <v>0</v>
      </c>
      <c r="J3171" s="87" t="s">
        <v>679</v>
      </c>
      <c r="K3171" s="87" t="s">
        <v>3672</v>
      </c>
      <c r="L3171" s="87" t="s">
        <v>3673</v>
      </c>
      <c r="M3171" s="56" t="s">
        <v>3722</v>
      </c>
      <c r="N3171" s="87" t="s">
        <v>59</v>
      </c>
      <c r="O3171" s="56"/>
      <c r="P3171" s="87">
        <v>0</v>
      </c>
      <c r="Q3171" s="87"/>
      <c r="R3171" s="87" t="s">
        <v>3680</v>
      </c>
    </row>
    <row r="3172" spans="1:18">
      <c r="A3172" s="87" t="s">
        <v>10201</v>
      </c>
      <c r="B3172" s="87" t="s">
        <v>10202</v>
      </c>
      <c r="C3172" s="87"/>
      <c r="D3172" s="150">
        <v>9420.5300000000007</v>
      </c>
      <c r="E3172" s="150">
        <v>-9420.5300000000007</v>
      </c>
      <c r="F3172" s="150">
        <v>0</v>
      </c>
      <c r="G3172" s="150">
        <v>0</v>
      </c>
      <c r="H3172" s="151">
        <v>38236</v>
      </c>
      <c r="I3172" s="87">
        <v>0</v>
      </c>
      <c r="J3172" s="87" t="s">
        <v>580</v>
      </c>
      <c r="K3172" s="87" t="s">
        <v>3672</v>
      </c>
      <c r="L3172" s="87" t="s">
        <v>4162</v>
      </c>
      <c r="M3172" s="56" t="s">
        <v>3722</v>
      </c>
      <c r="N3172" s="87" t="s">
        <v>36</v>
      </c>
      <c r="O3172" s="56"/>
      <c r="P3172" s="87">
        <v>0</v>
      </c>
      <c r="Q3172" s="87"/>
      <c r="R3172" s="87" t="s">
        <v>3680</v>
      </c>
    </row>
    <row r="3173" spans="1:18">
      <c r="A3173" s="87" t="s">
        <v>797</v>
      </c>
      <c r="B3173" s="87" t="s">
        <v>798</v>
      </c>
      <c r="C3173" s="87"/>
      <c r="D3173" s="150">
        <v>85015.5</v>
      </c>
      <c r="E3173" s="150">
        <v>-85015.5</v>
      </c>
      <c r="F3173" s="150">
        <v>0</v>
      </c>
      <c r="G3173" s="150">
        <v>0</v>
      </c>
      <c r="H3173" s="151">
        <v>38199</v>
      </c>
      <c r="I3173" s="87">
        <v>0</v>
      </c>
      <c r="J3173" s="87" t="s">
        <v>1198</v>
      </c>
      <c r="K3173" s="87" t="s">
        <v>3672</v>
      </c>
      <c r="L3173" s="87" t="s">
        <v>3966</v>
      </c>
      <c r="M3173" s="56"/>
      <c r="N3173" s="87" t="s">
        <v>163</v>
      </c>
      <c r="O3173" s="56" t="s">
        <v>4331</v>
      </c>
      <c r="P3173" s="87">
        <v>2003</v>
      </c>
      <c r="Q3173" s="87"/>
      <c r="R3173" s="87" t="s">
        <v>3680</v>
      </c>
    </row>
    <row r="3174" spans="1:18">
      <c r="A3174" s="87" t="s">
        <v>4352</v>
      </c>
      <c r="B3174" s="87" t="s">
        <v>4353</v>
      </c>
      <c r="C3174" s="87"/>
      <c r="D3174" s="150">
        <v>28179.98</v>
      </c>
      <c r="E3174" s="150">
        <v>-28179.98</v>
      </c>
      <c r="F3174" s="150">
        <v>0</v>
      </c>
      <c r="G3174" s="150">
        <v>0</v>
      </c>
      <c r="H3174" s="151">
        <v>38199</v>
      </c>
      <c r="I3174" s="87">
        <v>0</v>
      </c>
      <c r="J3174" s="87" t="s">
        <v>1610</v>
      </c>
      <c r="K3174" s="87" t="s">
        <v>3672</v>
      </c>
      <c r="L3174" s="87" t="s">
        <v>3920</v>
      </c>
      <c r="M3174" s="56" t="s">
        <v>3674</v>
      </c>
      <c r="N3174" s="87" t="s">
        <v>166</v>
      </c>
      <c r="O3174" s="56" t="s">
        <v>4354</v>
      </c>
      <c r="P3174" s="87">
        <v>2004</v>
      </c>
      <c r="Q3174" s="87"/>
      <c r="R3174" s="87" t="s">
        <v>3751</v>
      </c>
    </row>
    <row r="3175" spans="1:18">
      <c r="A3175" s="87" t="s">
        <v>4369</v>
      </c>
      <c r="B3175" s="87" t="s">
        <v>4353</v>
      </c>
      <c r="C3175" s="87"/>
      <c r="D3175" s="150">
        <v>28179.98</v>
      </c>
      <c r="E3175" s="150">
        <v>-28179.98</v>
      </c>
      <c r="F3175" s="150">
        <v>0</v>
      </c>
      <c r="G3175" s="150">
        <v>0</v>
      </c>
      <c r="H3175" s="151">
        <v>38199</v>
      </c>
      <c r="I3175" s="87">
        <v>0</v>
      </c>
      <c r="J3175" s="87" t="s">
        <v>619</v>
      </c>
      <c r="K3175" s="87" t="s">
        <v>3672</v>
      </c>
      <c r="L3175" s="87" t="s">
        <v>3850</v>
      </c>
      <c r="M3175" s="56" t="s">
        <v>3674</v>
      </c>
      <c r="N3175" s="87" t="s">
        <v>127</v>
      </c>
      <c r="O3175" s="56" t="s">
        <v>4354</v>
      </c>
      <c r="P3175" s="87">
        <v>2004</v>
      </c>
      <c r="Q3175" s="87"/>
      <c r="R3175" s="87" t="s">
        <v>3751</v>
      </c>
    </row>
    <row r="3176" spans="1:18">
      <c r="A3176" s="87" t="s">
        <v>4374</v>
      </c>
      <c r="B3176" s="87" t="s">
        <v>4353</v>
      </c>
      <c r="C3176" s="87"/>
      <c r="D3176" s="150">
        <v>28179.98</v>
      </c>
      <c r="E3176" s="150">
        <v>-28179.98</v>
      </c>
      <c r="F3176" s="150">
        <v>0</v>
      </c>
      <c r="G3176" s="150">
        <v>0</v>
      </c>
      <c r="H3176" s="151">
        <v>38199</v>
      </c>
      <c r="I3176" s="87">
        <v>0</v>
      </c>
      <c r="J3176" s="87" t="s">
        <v>1504</v>
      </c>
      <c r="K3176" s="87" t="s">
        <v>3672</v>
      </c>
      <c r="L3176" s="87" t="s">
        <v>3885</v>
      </c>
      <c r="M3176" s="56" t="s">
        <v>3674</v>
      </c>
      <c r="N3176" s="87" t="s">
        <v>136</v>
      </c>
      <c r="O3176" s="56" t="s">
        <v>4354</v>
      </c>
      <c r="P3176" s="87">
        <v>0</v>
      </c>
      <c r="Q3176" s="87"/>
      <c r="R3176" s="87" t="s">
        <v>3751</v>
      </c>
    </row>
    <row r="3177" spans="1:18">
      <c r="A3177" s="87" t="s">
        <v>4379</v>
      </c>
      <c r="B3177" s="87" t="s">
        <v>4380</v>
      </c>
      <c r="C3177" s="87"/>
      <c r="D3177" s="150">
        <v>5606.45</v>
      </c>
      <c r="E3177" s="150">
        <v>-5606.45</v>
      </c>
      <c r="F3177" s="150">
        <v>0</v>
      </c>
      <c r="G3177" s="150">
        <v>0</v>
      </c>
      <c r="H3177" s="151">
        <v>38199</v>
      </c>
      <c r="I3177" s="87">
        <v>0</v>
      </c>
      <c r="J3177" s="87" t="s">
        <v>3983</v>
      </c>
      <c r="K3177" s="87" t="s">
        <v>3672</v>
      </c>
      <c r="L3177" s="87" t="s">
        <v>3984</v>
      </c>
      <c r="M3177" s="56" t="s">
        <v>3674</v>
      </c>
      <c r="N3177" s="87" t="s">
        <v>148</v>
      </c>
      <c r="O3177" s="56" t="s">
        <v>4381</v>
      </c>
      <c r="P3177" s="87">
        <v>2004</v>
      </c>
      <c r="Q3177" s="87"/>
      <c r="R3177" s="87" t="s">
        <v>3680</v>
      </c>
    </row>
    <row r="3178" spans="1:18">
      <c r="A3178" s="87" t="s">
        <v>7906</v>
      </c>
      <c r="B3178" s="87" t="s">
        <v>7907</v>
      </c>
      <c r="C3178" s="87"/>
      <c r="D3178" s="150">
        <v>3167.16</v>
      </c>
      <c r="E3178" s="150">
        <v>-3167.16</v>
      </c>
      <c r="F3178" s="150">
        <v>0</v>
      </c>
      <c r="G3178" s="150">
        <v>0</v>
      </c>
      <c r="H3178" s="151">
        <v>38199</v>
      </c>
      <c r="I3178" s="87">
        <v>0</v>
      </c>
      <c r="J3178" s="87" t="s">
        <v>307</v>
      </c>
      <c r="K3178" s="87" t="s">
        <v>3672</v>
      </c>
      <c r="L3178" s="87" t="s">
        <v>3690</v>
      </c>
      <c r="M3178" s="56" t="s">
        <v>3711</v>
      </c>
      <c r="N3178" s="87" t="s">
        <v>66</v>
      </c>
      <c r="O3178" s="56" t="s">
        <v>4391</v>
      </c>
      <c r="P3178" s="87">
        <v>2004</v>
      </c>
      <c r="Q3178" s="87"/>
      <c r="R3178" s="87" t="s">
        <v>3680</v>
      </c>
    </row>
    <row r="3179" spans="1:18">
      <c r="A3179" s="87" t="s">
        <v>3669</v>
      </c>
      <c r="B3179" s="87" t="s">
        <v>3670</v>
      </c>
      <c r="C3179" s="87"/>
      <c r="D3179" s="150">
        <v>61861.15</v>
      </c>
      <c r="E3179" s="150">
        <v>-61861.15</v>
      </c>
      <c r="F3179" s="150">
        <v>0</v>
      </c>
      <c r="G3179" s="150">
        <v>0</v>
      </c>
      <c r="H3179" s="151">
        <v>38168</v>
      </c>
      <c r="I3179" s="87">
        <v>0</v>
      </c>
      <c r="J3179" s="87" t="s">
        <v>3671</v>
      </c>
      <c r="K3179" s="87" t="s">
        <v>3672</v>
      </c>
      <c r="L3179" s="87" t="s">
        <v>3673</v>
      </c>
      <c r="M3179" s="56" t="s">
        <v>3674</v>
      </c>
      <c r="N3179" s="87" t="s">
        <v>152</v>
      </c>
      <c r="O3179" s="56" t="s">
        <v>3675</v>
      </c>
      <c r="P3179" s="87">
        <v>2003</v>
      </c>
      <c r="Q3179" s="87"/>
      <c r="R3179" s="87" t="s">
        <v>3676</v>
      </c>
    </row>
    <row r="3180" spans="1:18">
      <c r="A3180" s="87" t="s">
        <v>3677</v>
      </c>
      <c r="B3180" s="87" t="s">
        <v>3678</v>
      </c>
      <c r="C3180" s="87"/>
      <c r="D3180" s="150">
        <v>48675.57</v>
      </c>
      <c r="E3180" s="150">
        <v>-48675.57</v>
      </c>
      <c r="F3180" s="150">
        <v>0</v>
      </c>
      <c r="G3180" s="150">
        <v>0</v>
      </c>
      <c r="H3180" s="151">
        <v>38168</v>
      </c>
      <c r="I3180" s="87">
        <v>0</v>
      </c>
      <c r="J3180" s="87" t="s">
        <v>2065</v>
      </c>
      <c r="K3180" s="87" t="s">
        <v>3672</v>
      </c>
      <c r="L3180" s="87" t="s">
        <v>3679</v>
      </c>
      <c r="M3180" s="56" t="s">
        <v>3674</v>
      </c>
      <c r="N3180" s="87" t="s">
        <v>25</v>
      </c>
      <c r="O3180" s="56" t="s">
        <v>3675</v>
      </c>
      <c r="P3180" s="87">
        <v>2003</v>
      </c>
      <c r="Q3180" s="87"/>
      <c r="R3180" s="87" t="s">
        <v>3680</v>
      </c>
    </row>
    <row r="3181" spans="1:18">
      <c r="A3181" s="87" t="s">
        <v>4360</v>
      </c>
      <c r="B3181" s="87" t="s">
        <v>4361</v>
      </c>
      <c r="C3181" s="87"/>
      <c r="D3181" s="150">
        <v>21877.95</v>
      </c>
      <c r="E3181" s="150">
        <v>-21877.95</v>
      </c>
      <c r="F3181" s="150">
        <v>0</v>
      </c>
      <c r="G3181" s="150">
        <v>0</v>
      </c>
      <c r="H3181" s="151">
        <v>38168</v>
      </c>
      <c r="I3181" s="87">
        <v>0</v>
      </c>
      <c r="J3181" s="87" t="s">
        <v>1087</v>
      </c>
      <c r="K3181" s="87" t="s">
        <v>3672</v>
      </c>
      <c r="L3181" s="87" t="s">
        <v>4115</v>
      </c>
      <c r="M3181" s="56" t="s">
        <v>3674</v>
      </c>
      <c r="N3181" s="87" t="s">
        <v>71</v>
      </c>
      <c r="O3181" s="56" t="s">
        <v>4362</v>
      </c>
      <c r="P3181" s="87">
        <v>2004</v>
      </c>
      <c r="Q3181" s="87"/>
      <c r="R3181" s="87" t="s">
        <v>3676</v>
      </c>
    </row>
    <row r="3182" spans="1:18">
      <c r="A3182" s="87" t="s">
        <v>300</v>
      </c>
      <c r="B3182" s="87" t="s">
        <v>4363</v>
      </c>
      <c r="C3182" s="87"/>
      <c r="D3182" s="150">
        <v>1357.8</v>
      </c>
      <c r="E3182" s="150">
        <v>-1357.8</v>
      </c>
      <c r="F3182" s="150">
        <v>0</v>
      </c>
      <c r="G3182" s="150">
        <v>0</v>
      </c>
      <c r="H3182" s="151">
        <v>38168</v>
      </c>
      <c r="I3182" s="87">
        <v>0</v>
      </c>
      <c r="J3182" s="87" t="s">
        <v>1087</v>
      </c>
      <c r="K3182" s="87" t="s">
        <v>3672</v>
      </c>
      <c r="L3182" s="87" t="s">
        <v>4115</v>
      </c>
      <c r="M3182" s="56" t="s">
        <v>3674</v>
      </c>
      <c r="N3182" s="87" t="s">
        <v>71</v>
      </c>
      <c r="O3182" s="56" t="s">
        <v>4362</v>
      </c>
      <c r="P3182" s="87">
        <v>2004</v>
      </c>
      <c r="Q3182" s="87"/>
      <c r="R3182" s="87" t="s">
        <v>4364</v>
      </c>
    </row>
    <row r="3183" spans="1:18">
      <c r="A3183" s="87" t="s">
        <v>4365</v>
      </c>
      <c r="B3183" s="87" t="s">
        <v>4366</v>
      </c>
      <c r="C3183" s="87"/>
      <c r="D3183" s="150">
        <v>1357.8</v>
      </c>
      <c r="E3183" s="150">
        <v>-1357.8</v>
      </c>
      <c r="F3183" s="150">
        <v>0</v>
      </c>
      <c r="G3183" s="150">
        <v>0</v>
      </c>
      <c r="H3183" s="151">
        <v>38168</v>
      </c>
      <c r="I3183" s="87">
        <v>0</v>
      </c>
      <c r="J3183" s="87" t="s">
        <v>1087</v>
      </c>
      <c r="K3183" s="87" t="s">
        <v>3672</v>
      </c>
      <c r="L3183" s="87" t="s">
        <v>4115</v>
      </c>
      <c r="M3183" s="56" t="s">
        <v>3674</v>
      </c>
      <c r="N3183" s="87" t="s">
        <v>71</v>
      </c>
      <c r="O3183" s="56" t="s">
        <v>4362</v>
      </c>
      <c r="P3183" s="87">
        <v>2004</v>
      </c>
      <c r="Q3183" s="87"/>
      <c r="R3183" s="87" t="s">
        <v>4364</v>
      </c>
    </row>
    <row r="3184" spans="1:18">
      <c r="A3184" s="87" t="s">
        <v>4367</v>
      </c>
      <c r="B3184" s="87" t="s">
        <v>4368</v>
      </c>
      <c r="C3184" s="87"/>
      <c r="D3184" s="150">
        <v>13430.26</v>
      </c>
      <c r="E3184" s="150">
        <v>-13430.26</v>
      </c>
      <c r="F3184" s="150">
        <v>0</v>
      </c>
      <c r="G3184" s="150">
        <v>0</v>
      </c>
      <c r="H3184" s="151">
        <v>38168</v>
      </c>
      <c r="I3184" s="87">
        <v>0</v>
      </c>
      <c r="J3184" s="87" t="s">
        <v>1504</v>
      </c>
      <c r="K3184" s="87" t="s">
        <v>3672</v>
      </c>
      <c r="L3184" s="87" t="s">
        <v>3885</v>
      </c>
      <c r="M3184" s="56" t="s">
        <v>3674</v>
      </c>
      <c r="N3184" s="87" t="s">
        <v>136</v>
      </c>
      <c r="O3184" s="56" t="s">
        <v>4345</v>
      </c>
      <c r="P3184" s="87">
        <v>0</v>
      </c>
      <c r="Q3184" s="87"/>
      <c r="R3184" s="87" t="s">
        <v>4364</v>
      </c>
    </row>
    <row r="3185" spans="1:18">
      <c r="A3185" s="87" t="s">
        <v>3681</v>
      </c>
      <c r="B3185" s="87" t="s">
        <v>3682</v>
      </c>
      <c r="C3185" s="87"/>
      <c r="D3185" s="150">
        <v>71811.259999999995</v>
      </c>
      <c r="E3185" s="150">
        <v>-71811.259999999995</v>
      </c>
      <c r="F3185" s="150">
        <v>0</v>
      </c>
      <c r="G3185" s="150">
        <v>0</v>
      </c>
      <c r="H3185" s="151">
        <v>38168</v>
      </c>
      <c r="I3185" s="87">
        <v>0</v>
      </c>
      <c r="J3185" s="87" t="s">
        <v>3671</v>
      </c>
      <c r="K3185" s="87" t="s">
        <v>3672</v>
      </c>
      <c r="L3185" s="87" t="s">
        <v>3673</v>
      </c>
      <c r="M3185" s="56" t="s">
        <v>3674</v>
      </c>
      <c r="N3185" s="87" t="s">
        <v>152</v>
      </c>
      <c r="O3185" s="56" t="s">
        <v>3675</v>
      </c>
      <c r="P3185" s="87">
        <v>2003</v>
      </c>
      <c r="Q3185" s="87"/>
      <c r="R3185" s="87" t="s">
        <v>3683</v>
      </c>
    </row>
    <row r="3186" spans="1:18">
      <c r="A3186" s="87" t="s">
        <v>4370</v>
      </c>
      <c r="B3186" s="87" t="s">
        <v>4371</v>
      </c>
      <c r="C3186" s="87"/>
      <c r="D3186" s="150">
        <v>1382.53</v>
      </c>
      <c r="E3186" s="150">
        <v>-1382.53</v>
      </c>
      <c r="F3186" s="150">
        <v>0</v>
      </c>
      <c r="G3186" s="150">
        <v>0</v>
      </c>
      <c r="H3186" s="151">
        <v>38168</v>
      </c>
      <c r="I3186" s="87">
        <v>0</v>
      </c>
      <c r="J3186" s="87" t="s">
        <v>1087</v>
      </c>
      <c r="K3186" s="87" t="s">
        <v>3672</v>
      </c>
      <c r="L3186" s="87" t="s">
        <v>4115</v>
      </c>
      <c r="M3186" s="56" t="s">
        <v>3674</v>
      </c>
      <c r="N3186" s="87" t="s">
        <v>71</v>
      </c>
      <c r="O3186" s="56" t="s">
        <v>4372</v>
      </c>
      <c r="P3186" s="87">
        <v>2004</v>
      </c>
      <c r="Q3186" s="87"/>
      <c r="R3186" s="87" t="s">
        <v>4373</v>
      </c>
    </row>
    <row r="3187" spans="1:18">
      <c r="A3187" s="87" t="s">
        <v>4375</v>
      </c>
      <c r="B3187" s="87" t="s">
        <v>4376</v>
      </c>
      <c r="C3187" s="87"/>
      <c r="D3187" s="150">
        <v>2073.79</v>
      </c>
      <c r="E3187" s="150">
        <v>-2073.79</v>
      </c>
      <c r="F3187" s="150">
        <v>0</v>
      </c>
      <c r="G3187" s="150">
        <v>0</v>
      </c>
      <c r="H3187" s="151">
        <v>38168</v>
      </c>
      <c r="I3187" s="87">
        <v>0</v>
      </c>
      <c r="J3187" s="87" t="s">
        <v>1087</v>
      </c>
      <c r="K3187" s="87" t="s">
        <v>3672</v>
      </c>
      <c r="L3187" s="87" t="s">
        <v>4115</v>
      </c>
      <c r="M3187" s="56" t="s">
        <v>3674</v>
      </c>
      <c r="N3187" s="87" t="s">
        <v>71</v>
      </c>
      <c r="O3187" s="56" t="s">
        <v>4372</v>
      </c>
      <c r="P3187" s="87">
        <v>2004</v>
      </c>
      <c r="Q3187" s="87"/>
      <c r="R3187" s="87" t="s">
        <v>4373</v>
      </c>
    </row>
    <row r="3188" spans="1:18">
      <c r="A3188" s="87" t="s">
        <v>4377</v>
      </c>
      <c r="B3188" s="87" t="s">
        <v>4378</v>
      </c>
      <c r="C3188" s="87"/>
      <c r="D3188" s="150">
        <v>2073.79</v>
      </c>
      <c r="E3188" s="150">
        <v>-2073.79</v>
      </c>
      <c r="F3188" s="150">
        <v>0</v>
      </c>
      <c r="G3188" s="150">
        <v>0</v>
      </c>
      <c r="H3188" s="151">
        <v>38168</v>
      </c>
      <c r="I3188" s="87">
        <v>0</v>
      </c>
      <c r="J3188" s="87" t="s">
        <v>1087</v>
      </c>
      <c r="K3188" s="87" t="s">
        <v>3672</v>
      </c>
      <c r="L3188" s="87" t="s">
        <v>4115</v>
      </c>
      <c r="M3188" s="56" t="s">
        <v>3674</v>
      </c>
      <c r="N3188" s="87" t="s">
        <v>71</v>
      </c>
      <c r="O3188" s="56" t="s">
        <v>4372</v>
      </c>
      <c r="P3188" s="87">
        <v>2004</v>
      </c>
      <c r="Q3188" s="87"/>
      <c r="R3188" s="87" t="s">
        <v>4373</v>
      </c>
    </row>
    <row r="3189" spans="1:18">
      <c r="A3189" s="87" t="s">
        <v>2002</v>
      </c>
      <c r="B3189" s="87" t="s">
        <v>3712</v>
      </c>
      <c r="C3189" s="87"/>
      <c r="D3189" s="150">
        <v>1957938.09</v>
      </c>
      <c r="E3189" s="150">
        <v>-1957938.09</v>
      </c>
      <c r="F3189" s="150">
        <v>0</v>
      </c>
      <c r="G3189" s="150">
        <v>0</v>
      </c>
      <c r="H3189" s="151">
        <v>38168</v>
      </c>
      <c r="I3189" s="87">
        <v>0</v>
      </c>
      <c r="J3189" s="87" t="s">
        <v>2065</v>
      </c>
      <c r="K3189" s="87" t="s">
        <v>3672</v>
      </c>
      <c r="L3189" s="87" t="s">
        <v>3679</v>
      </c>
      <c r="M3189" s="56" t="s">
        <v>3713</v>
      </c>
      <c r="N3189" s="87" t="s">
        <v>25</v>
      </c>
      <c r="O3189" s="56" t="s">
        <v>3675</v>
      </c>
      <c r="P3189" s="87">
        <v>2003</v>
      </c>
      <c r="Q3189" s="87"/>
      <c r="R3189" s="87" t="s">
        <v>3680</v>
      </c>
    </row>
    <row r="3190" spans="1:18">
      <c r="A3190" s="87" t="s">
        <v>4357</v>
      </c>
      <c r="B3190" s="87" t="s">
        <v>4358</v>
      </c>
      <c r="C3190" s="87"/>
      <c r="D3190" s="150">
        <v>22531.24</v>
      </c>
      <c r="E3190" s="150">
        <v>-22531.24</v>
      </c>
      <c r="F3190" s="150">
        <v>0</v>
      </c>
      <c r="G3190" s="150">
        <v>0</v>
      </c>
      <c r="H3190" s="151">
        <v>38138</v>
      </c>
      <c r="I3190" s="87">
        <v>0</v>
      </c>
      <c r="J3190" s="87" t="s">
        <v>393</v>
      </c>
      <c r="K3190" s="87" t="s">
        <v>3672</v>
      </c>
      <c r="L3190" s="87" t="s">
        <v>3785</v>
      </c>
      <c r="M3190" s="56" t="s">
        <v>3674</v>
      </c>
      <c r="N3190" s="87" t="s">
        <v>70</v>
      </c>
      <c r="O3190" s="56" t="s">
        <v>4345</v>
      </c>
      <c r="P3190" s="87">
        <v>2004</v>
      </c>
      <c r="Q3190" s="87"/>
      <c r="R3190" s="87" t="s">
        <v>4359</v>
      </c>
    </row>
    <row r="3191" spans="1:18">
      <c r="A3191" s="87" t="s">
        <v>10210</v>
      </c>
      <c r="B3191" s="87" t="s">
        <v>10211</v>
      </c>
      <c r="C3191" s="87"/>
      <c r="D3191" s="150">
        <v>22092.61</v>
      </c>
      <c r="E3191" s="150">
        <v>-22092.61</v>
      </c>
      <c r="F3191" s="150">
        <v>0</v>
      </c>
      <c r="G3191" s="150">
        <v>0</v>
      </c>
      <c r="H3191" s="151">
        <v>38131</v>
      </c>
      <c r="I3191" s="87">
        <v>0</v>
      </c>
      <c r="J3191" s="87" t="s">
        <v>580</v>
      </c>
      <c r="K3191" s="87" t="s">
        <v>3672</v>
      </c>
      <c r="L3191" s="87" t="s">
        <v>4162</v>
      </c>
      <c r="M3191" s="56" t="s">
        <v>3722</v>
      </c>
      <c r="N3191" s="87" t="s">
        <v>36</v>
      </c>
      <c r="O3191" s="56"/>
      <c r="P3191" s="87">
        <v>0</v>
      </c>
      <c r="Q3191" s="87"/>
      <c r="R3191" s="87" t="s">
        <v>3680</v>
      </c>
    </row>
    <row r="3192" spans="1:18">
      <c r="A3192" s="87" t="s">
        <v>10880</v>
      </c>
      <c r="B3192" s="87" t="s">
        <v>10133</v>
      </c>
      <c r="C3192" s="87"/>
      <c r="D3192" s="150">
        <v>92859.32</v>
      </c>
      <c r="E3192" s="150">
        <v>-92859.32</v>
      </c>
      <c r="F3192" s="150">
        <v>0</v>
      </c>
      <c r="G3192" s="150">
        <v>0</v>
      </c>
      <c r="H3192" s="151">
        <v>38131</v>
      </c>
      <c r="I3192" s="87">
        <v>0</v>
      </c>
      <c r="J3192" s="87" t="s">
        <v>1236</v>
      </c>
      <c r="K3192" s="87" t="s">
        <v>3672</v>
      </c>
      <c r="L3192" s="87" t="s">
        <v>8154</v>
      </c>
      <c r="M3192" s="56" t="s">
        <v>3711</v>
      </c>
      <c r="N3192" s="87" t="s">
        <v>58</v>
      </c>
      <c r="O3192" s="56"/>
      <c r="P3192" s="87">
        <v>0</v>
      </c>
      <c r="Q3192" s="87"/>
      <c r="R3192" s="87" t="s">
        <v>3680</v>
      </c>
    </row>
    <row r="3193" spans="1:18">
      <c r="A3193" s="87" t="s">
        <v>10881</v>
      </c>
      <c r="B3193" s="87" t="s">
        <v>10882</v>
      </c>
      <c r="C3193" s="87"/>
      <c r="D3193" s="150">
        <v>10584.18</v>
      </c>
      <c r="E3193" s="150">
        <v>-10584.18</v>
      </c>
      <c r="F3193" s="150">
        <v>0</v>
      </c>
      <c r="G3193" s="150">
        <v>0</v>
      </c>
      <c r="H3193" s="151">
        <v>38131</v>
      </c>
      <c r="I3193" s="87">
        <v>0</v>
      </c>
      <c r="J3193" s="87" t="s">
        <v>580</v>
      </c>
      <c r="K3193" s="87" t="s">
        <v>3672</v>
      </c>
      <c r="L3193" s="87" t="s">
        <v>4162</v>
      </c>
      <c r="M3193" s="56" t="s">
        <v>3711</v>
      </c>
      <c r="N3193" s="87" t="s">
        <v>36</v>
      </c>
      <c r="O3193" s="56"/>
      <c r="P3193" s="87">
        <v>0</v>
      </c>
      <c r="Q3193" s="87"/>
      <c r="R3193" s="87" t="s">
        <v>3680</v>
      </c>
    </row>
    <row r="3194" spans="1:18">
      <c r="A3194" s="87" t="s">
        <v>10883</v>
      </c>
      <c r="B3194" s="87" t="s">
        <v>10211</v>
      </c>
      <c r="C3194" s="87"/>
      <c r="D3194" s="150">
        <v>22092.58</v>
      </c>
      <c r="E3194" s="150">
        <v>-22092.58</v>
      </c>
      <c r="F3194" s="150">
        <v>0</v>
      </c>
      <c r="G3194" s="150">
        <v>0</v>
      </c>
      <c r="H3194" s="151">
        <v>38131</v>
      </c>
      <c r="I3194" s="87">
        <v>0</v>
      </c>
      <c r="J3194" s="87" t="s">
        <v>580</v>
      </c>
      <c r="K3194" s="87" t="s">
        <v>3672</v>
      </c>
      <c r="L3194" s="87" t="s">
        <v>4162</v>
      </c>
      <c r="M3194" s="56" t="s">
        <v>3711</v>
      </c>
      <c r="N3194" s="87" t="s">
        <v>36</v>
      </c>
      <c r="O3194" s="56"/>
      <c r="P3194" s="87">
        <v>0</v>
      </c>
      <c r="Q3194" s="87"/>
      <c r="R3194" s="87" t="s">
        <v>3680</v>
      </c>
    </row>
    <row r="3195" spans="1:18">
      <c r="A3195" s="87" t="s">
        <v>10884</v>
      </c>
      <c r="B3195" s="87" t="s">
        <v>10211</v>
      </c>
      <c r="C3195" s="87"/>
      <c r="D3195" s="150">
        <v>22092.58</v>
      </c>
      <c r="E3195" s="150">
        <v>-22092.58</v>
      </c>
      <c r="F3195" s="150">
        <v>0</v>
      </c>
      <c r="G3195" s="150">
        <v>0</v>
      </c>
      <c r="H3195" s="151">
        <v>38131</v>
      </c>
      <c r="I3195" s="87">
        <v>0</v>
      </c>
      <c r="J3195" s="87" t="s">
        <v>580</v>
      </c>
      <c r="K3195" s="87" t="s">
        <v>3672</v>
      </c>
      <c r="L3195" s="87" t="s">
        <v>4162</v>
      </c>
      <c r="M3195" s="56" t="s">
        <v>3711</v>
      </c>
      <c r="N3195" s="87" t="s">
        <v>36</v>
      </c>
      <c r="O3195" s="56"/>
      <c r="P3195" s="87">
        <v>0</v>
      </c>
      <c r="Q3195" s="87"/>
      <c r="R3195" s="87" t="s">
        <v>3680</v>
      </c>
    </row>
    <row r="3196" spans="1:18">
      <c r="A3196" s="87" t="s">
        <v>4349</v>
      </c>
      <c r="B3196" s="87" t="s">
        <v>4350</v>
      </c>
      <c r="C3196" s="87"/>
      <c r="D3196" s="150">
        <v>2021.24</v>
      </c>
      <c r="E3196" s="150">
        <v>-2021.24</v>
      </c>
      <c r="F3196" s="150">
        <v>0</v>
      </c>
      <c r="G3196" s="150">
        <v>0</v>
      </c>
      <c r="H3196" s="151">
        <v>38107</v>
      </c>
      <c r="I3196" s="87">
        <v>0</v>
      </c>
      <c r="J3196" s="87" t="s">
        <v>1161</v>
      </c>
      <c r="K3196" s="87" t="s">
        <v>3672</v>
      </c>
      <c r="L3196" s="87" t="s">
        <v>3973</v>
      </c>
      <c r="M3196" s="56" t="s">
        <v>3674</v>
      </c>
      <c r="N3196" s="87" t="s">
        <v>146</v>
      </c>
      <c r="O3196" s="56" t="s">
        <v>4351</v>
      </c>
      <c r="P3196" s="87">
        <v>2004</v>
      </c>
      <c r="Q3196" s="87"/>
      <c r="R3196" s="87" t="s">
        <v>3680</v>
      </c>
    </row>
    <row r="3197" spans="1:18">
      <c r="A3197" s="87" t="s">
        <v>4355</v>
      </c>
      <c r="B3197" s="87" t="s">
        <v>4356</v>
      </c>
      <c r="C3197" s="87"/>
      <c r="D3197" s="150">
        <v>9085.18</v>
      </c>
      <c r="E3197" s="150">
        <v>-9085.18</v>
      </c>
      <c r="F3197" s="150">
        <v>0</v>
      </c>
      <c r="G3197" s="150">
        <v>0</v>
      </c>
      <c r="H3197" s="151">
        <v>38107</v>
      </c>
      <c r="I3197" s="87">
        <v>0</v>
      </c>
      <c r="J3197" s="87" t="s">
        <v>1504</v>
      </c>
      <c r="K3197" s="87" t="s">
        <v>3672</v>
      </c>
      <c r="L3197" s="87" t="s">
        <v>3885</v>
      </c>
      <c r="M3197" s="56" t="s">
        <v>3674</v>
      </c>
      <c r="N3197" s="87" t="s">
        <v>136</v>
      </c>
      <c r="O3197" s="56" t="s">
        <v>4345</v>
      </c>
      <c r="P3197" s="87">
        <v>0</v>
      </c>
      <c r="Q3197" s="87"/>
      <c r="R3197" s="87" t="s">
        <v>3751</v>
      </c>
    </row>
    <row r="3198" spans="1:18">
      <c r="A3198" s="87" t="s">
        <v>10203</v>
      </c>
      <c r="B3198" s="87" t="s">
        <v>741</v>
      </c>
      <c r="C3198" s="87"/>
      <c r="D3198" s="150">
        <v>1929.56</v>
      </c>
      <c r="E3198" s="150">
        <v>-1929.56</v>
      </c>
      <c r="F3198" s="150">
        <v>0</v>
      </c>
      <c r="G3198" s="150">
        <v>0</v>
      </c>
      <c r="H3198" s="151">
        <v>38077</v>
      </c>
      <c r="I3198" s="87">
        <v>0</v>
      </c>
      <c r="J3198" s="87" t="s">
        <v>580</v>
      </c>
      <c r="K3198" s="87" t="s">
        <v>3672</v>
      </c>
      <c r="L3198" s="87" t="s">
        <v>4162</v>
      </c>
      <c r="M3198" s="56" t="s">
        <v>3722</v>
      </c>
      <c r="N3198" s="87" t="s">
        <v>36</v>
      </c>
      <c r="O3198" s="56"/>
      <c r="P3198" s="87">
        <v>0</v>
      </c>
      <c r="Q3198" s="87"/>
      <c r="R3198" s="87" t="s">
        <v>3680</v>
      </c>
    </row>
    <row r="3199" spans="1:18">
      <c r="A3199" s="87" t="s">
        <v>2593</v>
      </c>
      <c r="B3199" s="87" t="s">
        <v>741</v>
      </c>
      <c r="C3199" s="87"/>
      <c r="D3199" s="150">
        <v>1475.47</v>
      </c>
      <c r="E3199" s="150">
        <v>-1475.47</v>
      </c>
      <c r="F3199" s="150">
        <v>0</v>
      </c>
      <c r="G3199" s="150">
        <v>0</v>
      </c>
      <c r="H3199" s="151">
        <v>38077</v>
      </c>
      <c r="I3199" s="87">
        <v>0</v>
      </c>
      <c r="J3199" s="87" t="s">
        <v>698</v>
      </c>
      <c r="K3199" s="87" t="s">
        <v>3672</v>
      </c>
      <c r="L3199" s="87" t="s">
        <v>3761</v>
      </c>
      <c r="M3199" s="56" t="s">
        <v>3722</v>
      </c>
      <c r="N3199" s="87" t="s">
        <v>56</v>
      </c>
      <c r="O3199" s="56"/>
      <c r="P3199" s="87">
        <v>0</v>
      </c>
      <c r="Q3199" s="87"/>
      <c r="R3199" s="87" t="s">
        <v>3680</v>
      </c>
    </row>
    <row r="3200" spans="1:18">
      <c r="A3200" s="87" t="s">
        <v>10204</v>
      </c>
      <c r="B3200" s="87" t="s">
        <v>10205</v>
      </c>
      <c r="C3200" s="87"/>
      <c r="D3200" s="150">
        <v>1991.64</v>
      </c>
      <c r="E3200" s="150">
        <v>-1991.64</v>
      </c>
      <c r="F3200" s="150">
        <v>0</v>
      </c>
      <c r="G3200" s="150">
        <v>0</v>
      </c>
      <c r="H3200" s="151">
        <v>38077</v>
      </c>
      <c r="I3200" s="87">
        <v>0</v>
      </c>
      <c r="J3200" s="87" t="s">
        <v>580</v>
      </c>
      <c r="K3200" s="87" t="s">
        <v>3672</v>
      </c>
      <c r="L3200" s="87" t="s">
        <v>4162</v>
      </c>
      <c r="M3200" s="56" t="s">
        <v>3722</v>
      </c>
      <c r="N3200" s="87" t="s">
        <v>36</v>
      </c>
      <c r="O3200" s="56"/>
      <c r="P3200" s="87">
        <v>0</v>
      </c>
      <c r="Q3200" s="87"/>
      <c r="R3200" s="87" t="s">
        <v>3680</v>
      </c>
    </row>
    <row r="3201" spans="1:18">
      <c r="A3201" s="87" t="s">
        <v>10206</v>
      </c>
      <c r="B3201" s="87" t="s">
        <v>10207</v>
      </c>
      <c r="C3201" s="87"/>
      <c r="D3201" s="150">
        <v>1340.44</v>
      </c>
      <c r="E3201" s="150">
        <v>-1340.44</v>
      </c>
      <c r="F3201" s="150">
        <v>0</v>
      </c>
      <c r="G3201" s="150">
        <v>0</v>
      </c>
      <c r="H3201" s="151">
        <v>38077</v>
      </c>
      <c r="I3201" s="87">
        <v>0</v>
      </c>
      <c r="J3201" s="87" t="s">
        <v>580</v>
      </c>
      <c r="K3201" s="87" t="s">
        <v>3672</v>
      </c>
      <c r="L3201" s="87" t="s">
        <v>4162</v>
      </c>
      <c r="M3201" s="56" t="s">
        <v>3722</v>
      </c>
      <c r="N3201" s="87" t="s">
        <v>36</v>
      </c>
      <c r="O3201" s="56"/>
      <c r="P3201" s="87">
        <v>0</v>
      </c>
      <c r="Q3201" s="87"/>
      <c r="R3201" s="87" t="s">
        <v>3680</v>
      </c>
    </row>
    <row r="3202" spans="1:18">
      <c r="A3202" s="87" t="s">
        <v>10208</v>
      </c>
      <c r="B3202" s="87" t="s">
        <v>10209</v>
      </c>
      <c r="C3202" s="87"/>
      <c r="D3202" s="150">
        <v>40938.92</v>
      </c>
      <c r="E3202" s="150">
        <v>-40938.92</v>
      </c>
      <c r="F3202" s="150">
        <v>0</v>
      </c>
      <c r="G3202" s="150">
        <v>0</v>
      </c>
      <c r="H3202" s="151">
        <v>38077</v>
      </c>
      <c r="I3202" s="87">
        <v>0</v>
      </c>
      <c r="J3202" s="87" t="s">
        <v>615</v>
      </c>
      <c r="K3202" s="87" t="s">
        <v>3672</v>
      </c>
      <c r="L3202" s="87" t="s">
        <v>8516</v>
      </c>
      <c r="M3202" s="56" t="s">
        <v>3722</v>
      </c>
      <c r="N3202" s="87" t="s">
        <v>128</v>
      </c>
      <c r="O3202" s="56"/>
      <c r="P3202" s="87">
        <v>0</v>
      </c>
      <c r="Q3202" s="87"/>
      <c r="R3202" s="87" t="s">
        <v>3680</v>
      </c>
    </row>
    <row r="3203" spans="1:18">
      <c r="A3203" s="87" t="s">
        <v>10199</v>
      </c>
      <c r="B3203" s="87" t="s">
        <v>10200</v>
      </c>
      <c r="C3203" s="87"/>
      <c r="D3203" s="150">
        <v>3325.83</v>
      </c>
      <c r="E3203" s="150">
        <v>-3325.83</v>
      </c>
      <c r="F3203" s="150">
        <v>0</v>
      </c>
      <c r="G3203" s="150">
        <v>0</v>
      </c>
      <c r="H3203" s="151">
        <v>38054</v>
      </c>
      <c r="I3203" s="87">
        <v>0</v>
      </c>
      <c r="J3203" s="87" t="s">
        <v>861</v>
      </c>
      <c r="K3203" s="87" t="s">
        <v>3672</v>
      </c>
      <c r="L3203" s="87" t="s">
        <v>3915</v>
      </c>
      <c r="M3203" s="56" t="s">
        <v>3722</v>
      </c>
      <c r="N3203" s="87" t="s">
        <v>69</v>
      </c>
      <c r="O3203" s="56"/>
      <c r="P3203" s="87">
        <v>0</v>
      </c>
      <c r="Q3203" s="87"/>
      <c r="R3203" s="87" t="s">
        <v>3680</v>
      </c>
    </row>
    <row r="3204" spans="1:18">
      <c r="A3204" s="87" t="s">
        <v>10876</v>
      </c>
      <c r="B3204" s="87" t="s">
        <v>10877</v>
      </c>
      <c r="C3204" s="87"/>
      <c r="D3204" s="150">
        <v>14937.26</v>
      </c>
      <c r="E3204" s="150">
        <v>-14937.26</v>
      </c>
      <c r="F3204" s="150">
        <v>0</v>
      </c>
      <c r="G3204" s="150">
        <v>0</v>
      </c>
      <c r="H3204" s="151">
        <v>38054</v>
      </c>
      <c r="I3204" s="87">
        <v>0</v>
      </c>
      <c r="J3204" s="87" t="s">
        <v>493</v>
      </c>
      <c r="K3204" s="87" t="s">
        <v>3672</v>
      </c>
      <c r="L3204" s="87" t="s">
        <v>5337</v>
      </c>
      <c r="M3204" s="56" t="s">
        <v>3711</v>
      </c>
      <c r="N3204" s="87" t="s">
        <v>55</v>
      </c>
      <c r="O3204" s="56"/>
      <c r="P3204" s="87">
        <v>0</v>
      </c>
      <c r="Q3204" s="87"/>
      <c r="R3204" s="87" t="s">
        <v>3680</v>
      </c>
    </row>
    <row r="3205" spans="1:18">
      <c r="A3205" s="87" t="s">
        <v>10878</v>
      </c>
      <c r="B3205" s="87" t="s">
        <v>10879</v>
      </c>
      <c r="C3205" s="87"/>
      <c r="D3205" s="150">
        <v>63576.78</v>
      </c>
      <c r="E3205" s="150">
        <v>-63576.78</v>
      </c>
      <c r="F3205" s="150">
        <v>0</v>
      </c>
      <c r="G3205" s="150">
        <v>0</v>
      </c>
      <c r="H3205" s="151">
        <v>38054</v>
      </c>
      <c r="I3205" s="87">
        <v>0</v>
      </c>
      <c r="J3205" s="87" t="s">
        <v>1311</v>
      </c>
      <c r="K3205" s="87" t="s">
        <v>3672</v>
      </c>
      <c r="L3205" s="87" t="s">
        <v>7957</v>
      </c>
      <c r="M3205" s="56" t="s">
        <v>3711</v>
      </c>
      <c r="N3205" s="87" t="s">
        <v>60</v>
      </c>
      <c r="O3205" s="56"/>
      <c r="P3205" s="87">
        <v>0</v>
      </c>
      <c r="Q3205" s="87"/>
      <c r="R3205" s="87" t="s">
        <v>3680</v>
      </c>
    </row>
    <row r="3206" spans="1:18">
      <c r="A3206" s="87" t="s">
        <v>2594</v>
      </c>
      <c r="B3206" s="87" t="s">
        <v>2595</v>
      </c>
      <c r="C3206" s="87"/>
      <c r="D3206" s="150">
        <v>1608.25</v>
      </c>
      <c r="E3206" s="150">
        <v>-1608.25</v>
      </c>
      <c r="F3206" s="150">
        <v>0</v>
      </c>
      <c r="G3206" s="150">
        <v>0</v>
      </c>
      <c r="H3206" s="151">
        <v>38050</v>
      </c>
      <c r="I3206" s="87">
        <v>0</v>
      </c>
      <c r="J3206" s="87" t="s">
        <v>698</v>
      </c>
      <c r="K3206" s="87" t="s">
        <v>3672</v>
      </c>
      <c r="L3206" s="87" t="s">
        <v>3761</v>
      </c>
      <c r="M3206" s="56" t="s">
        <v>3722</v>
      </c>
      <c r="N3206" s="87" t="s">
        <v>56</v>
      </c>
      <c r="O3206" s="56"/>
      <c r="P3206" s="87">
        <v>0</v>
      </c>
      <c r="Q3206" s="87"/>
      <c r="R3206" s="87" t="s">
        <v>3680</v>
      </c>
    </row>
    <row r="3207" spans="1:18">
      <c r="A3207" s="87" t="s">
        <v>4341</v>
      </c>
      <c r="B3207" s="87" t="s">
        <v>4342</v>
      </c>
      <c r="C3207" s="87"/>
      <c r="D3207" s="150">
        <v>13239.93</v>
      </c>
      <c r="E3207" s="150">
        <v>-13239.93</v>
      </c>
      <c r="F3207" s="150">
        <v>0</v>
      </c>
      <c r="G3207" s="150">
        <v>0</v>
      </c>
      <c r="H3207" s="151">
        <v>38046</v>
      </c>
      <c r="I3207" s="87">
        <v>0</v>
      </c>
      <c r="J3207" s="87" t="s">
        <v>503</v>
      </c>
      <c r="K3207" s="87" t="s">
        <v>3672</v>
      </c>
      <c r="L3207" s="87" t="s">
        <v>4343</v>
      </c>
      <c r="M3207" s="56" t="s">
        <v>3674</v>
      </c>
      <c r="N3207" s="87" t="s">
        <v>34</v>
      </c>
      <c r="O3207" s="56" t="s">
        <v>4344</v>
      </c>
      <c r="P3207" s="87">
        <v>2003</v>
      </c>
      <c r="Q3207" s="87"/>
      <c r="R3207" s="87" t="s">
        <v>3751</v>
      </c>
    </row>
    <row r="3208" spans="1:18">
      <c r="A3208" s="87" t="s">
        <v>620</v>
      </c>
      <c r="B3208" s="87" t="s">
        <v>621</v>
      </c>
      <c r="C3208" s="87"/>
      <c r="D3208" s="150">
        <v>9958.5400000000009</v>
      </c>
      <c r="E3208" s="150">
        <v>-9958.5400000000009</v>
      </c>
      <c r="F3208" s="150">
        <v>0</v>
      </c>
      <c r="G3208" s="150">
        <v>0</v>
      </c>
      <c r="H3208" s="151">
        <v>38046</v>
      </c>
      <c r="I3208" s="87">
        <v>0</v>
      </c>
      <c r="J3208" s="87" t="s">
        <v>1504</v>
      </c>
      <c r="K3208" s="87" t="s">
        <v>3672</v>
      </c>
      <c r="L3208" s="87" t="s">
        <v>3885</v>
      </c>
      <c r="M3208" s="56" t="s">
        <v>3674</v>
      </c>
      <c r="N3208" s="87" t="s">
        <v>136</v>
      </c>
      <c r="O3208" s="56" t="s">
        <v>4345</v>
      </c>
      <c r="P3208" s="87">
        <v>1998</v>
      </c>
      <c r="Q3208" s="87"/>
      <c r="R3208" s="87" t="s">
        <v>3751</v>
      </c>
    </row>
    <row r="3209" spans="1:18">
      <c r="A3209" s="87" t="s">
        <v>4346</v>
      </c>
      <c r="B3209" s="87" t="s">
        <v>4347</v>
      </c>
      <c r="C3209" s="87"/>
      <c r="D3209" s="150">
        <v>1831.31</v>
      </c>
      <c r="E3209" s="150">
        <v>-1831.31</v>
      </c>
      <c r="F3209" s="150">
        <v>0</v>
      </c>
      <c r="G3209" s="150">
        <v>0</v>
      </c>
      <c r="H3209" s="151">
        <v>38046</v>
      </c>
      <c r="I3209" s="87">
        <v>0</v>
      </c>
      <c r="J3209" s="87" t="s">
        <v>484</v>
      </c>
      <c r="K3209" s="87" t="s">
        <v>3672</v>
      </c>
      <c r="L3209" s="87" t="s">
        <v>3810</v>
      </c>
      <c r="M3209" s="56" t="s">
        <v>3674</v>
      </c>
      <c r="N3209" s="87" t="s">
        <v>30</v>
      </c>
      <c r="O3209" s="56" t="s">
        <v>4348</v>
      </c>
      <c r="P3209" s="87">
        <v>2004</v>
      </c>
      <c r="Q3209" s="87"/>
      <c r="R3209" s="87" t="s">
        <v>3680</v>
      </c>
    </row>
    <row r="3210" spans="1:18">
      <c r="A3210" s="87" t="s">
        <v>4339</v>
      </c>
      <c r="B3210" s="87" t="s">
        <v>4340</v>
      </c>
      <c r="C3210" s="87"/>
      <c r="D3210" s="150">
        <v>9449.51</v>
      </c>
      <c r="E3210" s="150">
        <v>-9449.51</v>
      </c>
      <c r="F3210" s="150">
        <v>0</v>
      </c>
      <c r="G3210" s="150">
        <v>0</v>
      </c>
      <c r="H3210" s="151">
        <v>38017</v>
      </c>
      <c r="I3210" s="87">
        <v>0</v>
      </c>
      <c r="J3210" s="87" t="s">
        <v>401</v>
      </c>
      <c r="K3210" s="87" t="s">
        <v>3672</v>
      </c>
      <c r="L3210" s="87" t="s">
        <v>3745</v>
      </c>
      <c r="M3210" s="56" t="s">
        <v>3674</v>
      </c>
      <c r="N3210" s="87" t="s">
        <v>49</v>
      </c>
      <c r="O3210" s="56" t="s">
        <v>4338</v>
      </c>
      <c r="P3210" s="87">
        <v>2002</v>
      </c>
      <c r="Q3210" s="87"/>
      <c r="R3210" s="87" t="s">
        <v>3676</v>
      </c>
    </row>
    <row r="3211" spans="1:18">
      <c r="A3211" s="87" t="s">
        <v>1726</v>
      </c>
      <c r="B3211" s="87" t="s">
        <v>488</v>
      </c>
      <c r="C3211" s="87"/>
      <c r="D3211" s="150">
        <v>19657.439999999999</v>
      </c>
      <c r="E3211" s="150">
        <v>-19657.439999999999</v>
      </c>
      <c r="F3211" s="150">
        <v>0</v>
      </c>
      <c r="G3211" s="150">
        <v>0</v>
      </c>
      <c r="H3211" s="151">
        <v>38013</v>
      </c>
      <c r="I3211" s="87">
        <v>0</v>
      </c>
      <c r="J3211" s="87" t="s">
        <v>315</v>
      </c>
      <c r="K3211" s="87" t="s">
        <v>3672</v>
      </c>
      <c r="L3211" s="87" t="s">
        <v>7984</v>
      </c>
      <c r="M3211" s="56" t="s">
        <v>3711</v>
      </c>
      <c r="N3211" s="87" t="s">
        <v>29</v>
      </c>
      <c r="O3211" s="56"/>
      <c r="P3211" s="87">
        <v>0</v>
      </c>
      <c r="Q3211" s="87"/>
      <c r="R3211" s="87" t="s">
        <v>3680</v>
      </c>
    </row>
    <row r="3212" spans="1:18">
      <c r="A3212" s="87" t="s">
        <v>487</v>
      </c>
      <c r="B3212" s="87" t="s">
        <v>488</v>
      </c>
      <c r="C3212" s="87"/>
      <c r="D3212" s="150">
        <v>45867.39</v>
      </c>
      <c r="E3212" s="150">
        <v>-45867.39</v>
      </c>
      <c r="F3212" s="150">
        <v>0</v>
      </c>
      <c r="G3212" s="150">
        <v>0</v>
      </c>
      <c r="H3212" s="151">
        <v>38013</v>
      </c>
      <c r="I3212" s="87">
        <v>0</v>
      </c>
      <c r="J3212" s="87" t="s">
        <v>315</v>
      </c>
      <c r="K3212" s="87" t="s">
        <v>3672</v>
      </c>
      <c r="L3212" s="87" t="s">
        <v>7984</v>
      </c>
      <c r="M3212" s="56" t="s">
        <v>3711</v>
      </c>
      <c r="N3212" s="87" t="s">
        <v>29</v>
      </c>
      <c r="O3212" s="56"/>
      <c r="P3212" s="87">
        <v>0</v>
      </c>
      <c r="Q3212" s="87"/>
      <c r="R3212" s="87" t="s">
        <v>3680</v>
      </c>
    </row>
    <row r="3213" spans="1:18">
      <c r="A3213" s="87" t="s">
        <v>10182</v>
      </c>
      <c r="B3213" s="87" t="s">
        <v>10183</v>
      </c>
      <c r="C3213" s="87"/>
      <c r="D3213" s="150">
        <v>8385.58</v>
      </c>
      <c r="E3213" s="150">
        <v>-8385.58</v>
      </c>
      <c r="F3213" s="150">
        <v>0</v>
      </c>
      <c r="G3213" s="150">
        <v>0</v>
      </c>
      <c r="H3213" s="151">
        <v>38008</v>
      </c>
      <c r="I3213" s="87">
        <v>0</v>
      </c>
      <c r="J3213" s="87" t="s">
        <v>319</v>
      </c>
      <c r="K3213" s="87" t="s">
        <v>3672</v>
      </c>
      <c r="L3213" s="87" t="s">
        <v>8055</v>
      </c>
      <c r="M3213" s="56" t="s">
        <v>3722</v>
      </c>
      <c r="N3213" s="87" t="s">
        <v>52</v>
      </c>
      <c r="O3213" s="56"/>
      <c r="P3213" s="87">
        <v>0</v>
      </c>
      <c r="Q3213" s="87"/>
      <c r="R3213" s="87" t="s">
        <v>3680</v>
      </c>
    </row>
    <row r="3214" spans="1:18">
      <c r="A3214" s="87" t="s">
        <v>10184</v>
      </c>
      <c r="B3214" s="87" t="s">
        <v>10185</v>
      </c>
      <c r="C3214" s="87"/>
      <c r="D3214" s="150">
        <v>18255.03</v>
      </c>
      <c r="E3214" s="150">
        <v>-18255.03</v>
      </c>
      <c r="F3214" s="150">
        <v>0</v>
      </c>
      <c r="G3214" s="150">
        <v>0</v>
      </c>
      <c r="H3214" s="151">
        <v>38008</v>
      </c>
      <c r="I3214" s="87">
        <v>0</v>
      </c>
      <c r="J3214" s="87" t="s">
        <v>319</v>
      </c>
      <c r="K3214" s="87" t="s">
        <v>3672</v>
      </c>
      <c r="L3214" s="87" t="s">
        <v>8055</v>
      </c>
      <c r="M3214" s="56" t="s">
        <v>3722</v>
      </c>
      <c r="N3214" s="87" t="s">
        <v>52</v>
      </c>
      <c r="O3214" s="56"/>
      <c r="P3214" s="87">
        <v>0</v>
      </c>
      <c r="Q3214" s="87"/>
      <c r="R3214" s="87" t="s">
        <v>3680</v>
      </c>
    </row>
    <row r="3215" spans="1:18">
      <c r="A3215" s="87" t="s">
        <v>2049</v>
      </c>
      <c r="B3215" s="87" t="s">
        <v>2050</v>
      </c>
      <c r="C3215" s="87"/>
      <c r="D3215" s="150">
        <v>170338.71</v>
      </c>
      <c r="E3215" s="150">
        <v>-170338.71</v>
      </c>
      <c r="F3215" s="150">
        <v>0</v>
      </c>
      <c r="G3215" s="150">
        <v>0</v>
      </c>
      <c r="H3215" s="151">
        <v>37998</v>
      </c>
      <c r="I3215" s="87">
        <v>0</v>
      </c>
      <c r="J3215" s="87" t="s">
        <v>679</v>
      </c>
      <c r="K3215" s="87" t="s">
        <v>3672</v>
      </c>
      <c r="L3215" s="87" t="s">
        <v>3673</v>
      </c>
      <c r="M3215" s="56" t="s">
        <v>3722</v>
      </c>
      <c r="N3215" s="87" t="s">
        <v>59</v>
      </c>
      <c r="O3215" s="56"/>
      <c r="P3215" s="87">
        <v>0</v>
      </c>
      <c r="Q3215" s="87"/>
      <c r="R3215" s="87" t="s">
        <v>3680</v>
      </c>
    </row>
    <row r="3216" spans="1:18">
      <c r="A3216" s="87" t="s">
        <v>2740</v>
      </c>
      <c r="B3216" s="87" t="s">
        <v>2741</v>
      </c>
      <c r="C3216" s="87"/>
      <c r="D3216" s="150">
        <v>9623.2800000000007</v>
      </c>
      <c r="E3216" s="150">
        <v>-9623.2800000000007</v>
      </c>
      <c r="F3216" s="150">
        <v>0</v>
      </c>
      <c r="G3216" s="150">
        <v>0</v>
      </c>
      <c r="H3216" s="151">
        <v>37998</v>
      </c>
      <c r="I3216" s="87">
        <v>0</v>
      </c>
      <c r="J3216" s="87" t="s">
        <v>679</v>
      </c>
      <c r="K3216" s="87" t="s">
        <v>3672</v>
      </c>
      <c r="L3216" s="87" t="s">
        <v>3673</v>
      </c>
      <c r="M3216" s="56" t="s">
        <v>3722</v>
      </c>
      <c r="N3216" s="87" t="s">
        <v>59</v>
      </c>
      <c r="O3216" s="56"/>
      <c r="P3216" s="87">
        <v>0</v>
      </c>
      <c r="Q3216" s="87"/>
      <c r="R3216" s="87" t="s">
        <v>3680</v>
      </c>
    </row>
    <row r="3217" spans="1:18">
      <c r="A3217" s="87" t="s">
        <v>10186</v>
      </c>
      <c r="B3217" s="87" t="s">
        <v>10187</v>
      </c>
      <c r="C3217" s="87"/>
      <c r="D3217" s="150">
        <v>1799.11</v>
      </c>
      <c r="E3217" s="150">
        <v>-1799.11</v>
      </c>
      <c r="F3217" s="150">
        <v>0</v>
      </c>
      <c r="G3217" s="150">
        <v>0</v>
      </c>
      <c r="H3217" s="151">
        <v>37998</v>
      </c>
      <c r="I3217" s="87">
        <v>0</v>
      </c>
      <c r="J3217" s="87" t="s">
        <v>1602</v>
      </c>
      <c r="K3217" s="87" t="s">
        <v>3672</v>
      </c>
      <c r="L3217" s="87" t="s">
        <v>7696</v>
      </c>
      <c r="M3217" s="56" t="s">
        <v>3722</v>
      </c>
      <c r="N3217" s="87" t="s">
        <v>63</v>
      </c>
      <c r="O3217" s="56"/>
      <c r="P3217" s="87">
        <v>0</v>
      </c>
      <c r="Q3217" s="87"/>
      <c r="R3217" s="87" t="s">
        <v>3680</v>
      </c>
    </row>
    <row r="3218" spans="1:18">
      <c r="A3218" s="87" t="s">
        <v>10188</v>
      </c>
      <c r="B3218" s="87" t="s">
        <v>3896</v>
      </c>
      <c r="C3218" s="87"/>
      <c r="D3218" s="150">
        <v>1514.77</v>
      </c>
      <c r="E3218" s="150">
        <v>-1514.77</v>
      </c>
      <c r="F3218" s="150">
        <v>0</v>
      </c>
      <c r="G3218" s="150">
        <v>0</v>
      </c>
      <c r="H3218" s="151">
        <v>37998</v>
      </c>
      <c r="I3218" s="87">
        <v>0</v>
      </c>
      <c r="J3218" s="87" t="s">
        <v>1602</v>
      </c>
      <c r="K3218" s="87" t="s">
        <v>3672</v>
      </c>
      <c r="L3218" s="87" t="s">
        <v>7696</v>
      </c>
      <c r="M3218" s="56" t="s">
        <v>3722</v>
      </c>
      <c r="N3218" s="87" t="s">
        <v>63</v>
      </c>
      <c r="O3218" s="56"/>
      <c r="P3218" s="87">
        <v>0</v>
      </c>
      <c r="Q3218" s="87"/>
      <c r="R3218" s="87" t="s">
        <v>3680</v>
      </c>
    </row>
    <row r="3219" spans="1:18">
      <c r="A3219" s="87" t="s">
        <v>10189</v>
      </c>
      <c r="B3219" s="87" t="s">
        <v>10190</v>
      </c>
      <c r="C3219" s="87"/>
      <c r="D3219" s="150">
        <v>1777.53</v>
      </c>
      <c r="E3219" s="150">
        <v>-1777.53</v>
      </c>
      <c r="F3219" s="150">
        <v>0</v>
      </c>
      <c r="G3219" s="150">
        <v>0</v>
      </c>
      <c r="H3219" s="151">
        <v>37998</v>
      </c>
      <c r="I3219" s="87">
        <v>0</v>
      </c>
      <c r="J3219" s="87" t="s">
        <v>1311</v>
      </c>
      <c r="K3219" s="87" t="s">
        <v>3672</v>
      </c>
      <c r="L3219" s="87" t="s">
        <v>7957</v>
      </c>
      <c r="M3219" s="56" t="s">
        <v>3722</v>
      </c>
      <c r="N3219" s="87" t="s">
        <v>60</v>
      </c>
      <c r="O3219" s="56"/>
      <c r="P3219" s="87">
        <v>0</v>
      </c>
      <c r="Q3219" s="87"/>
      <c r="R3219" s="87" t="s">
        <v>3680</v>
      </c>
    </row>
    <row r="3220" spans="1:18">
      <c r="A3220" s="87" t="s">
        <v>2984</v>
      </c>
      <c r="B3220" s="87" t="s">
        <v>2773</v>
      </c>
      <c r="C3220" s="87"/>
      <c r="D3220" s="150">
        <v>3538.14</v>
      </c>
      <c r="E3220" s="150">
        <v>-3538.14</v>
      </c>
      <c r="F3220" s="150">
        <v>0</v>
      </c>
      <c r="G3220" s="150">
        <v>0</v>
      </c>
      <c r="H3220" s="151">
        <v>37998</v>
      </c>
      <c r="I3220" s="87">
        <v>0</v>
      </c>
      <c r="J3220" s="87" t="s">
        <v>1311</v>
      </c>
      <c r="K3220" s="87" t="s">
        <v>3672</v>
      </c>
      <c r="L3220" s="87" t="s">
        <v>7957</v>
      </c>
      <c r="M3220" s="56" t="s">
        <v>3722</v>
      </c>
      <c r="N3220" s="87" t="s">
        <v>60</v>
      </c>
      <c r="O3220" s="56"/>
      <c r="P3220" s="87">
        <v>0</v>
      </c>
      <c r="Q3220" s="87"/>
      <c r="R3220" s="87" t="s">
        <v>3680</v>
      </c>
    </row>
    <row r="3221" spans="1:18">
      <c r="A3221" s="87" t="s">
        <v>449</v>
      </c>
      <c r="B3221" s="87" t="s">
        <v>450</v>
      </c>
      <c r="C3221" s="87"/>
      <c r="D3221" s="150">
        <v>11493.63</v>
      </c>
      <c r="E3221" s="150">
        <v>-11493.63</v>
      </c>
      <c r="F3221" s="150">
        <v>0</v>
      </c>
      <c r="G3221" s="150">
        <v>0</v>
      </c>
      <c r="H3221" s="151">
        <v>37998</v>
      </c>
      <c r="I3221" s="87">
        <v>0</v>
      </c>
      <c r="J3221" s="87" t="s">
        <v>1311</v>
      </c>
      <c r="K3221" s="87" t="s">
        <v>3672</v>
      </c>
      <c r="L3221" s="87" t="s">
        <v>7957</v>
      </c>
      <c r="M3221" s="56" t="s">
        <v>3722</v>
      </c>
      <c r="N3221" s="87" t="s">
        <v>60</v>
      </c>
      <c r="O3221" s="56"/>
      <c r="P3221" s="87">
        <v>0</v>
      </c>
      <c r="Q3221" s="87"/>
      <c r="R3221" s="87" t="s">
        <v>3680</v>
      </c>
    </row>
    <row r="3222" spans="1:18">
      <c r="A3222" s="87" t="s">
        <v>10194</v>
      </c>
      <c r="B3222" s="87" t="s">
        <v>10195</v>
      </c>
      <c r="C3222" s="87"/>
      <c r="D3222" s="150">
        <v>66374.789999999994</v>
      </c>
      <c r="E3222" s="150">
        <v>-66374.789999999994</v>
      </c>
      <c r="F3222" s="150">
        <v>0</v>
      </c>
      <c r="G3222" s="150">
        <v>0</v>
      </c>
      <c r="H3222" s="151">
        <v>37998</v>
      </c>
      <c r="I3222" s="87">
        <v>0</v>
      </c>
      <c r="J3222" s="87" t="s">
        <v>1311</v>
      </c>
      <c r="K3222" s="87" t="s">
        <v>3672</v>
      </c>
      <c r="L3222" s="87" t="s">
        <v>7957</v>
      </c>
      <c r="M3222" s="56" t="s">
        <v>3722</v>
      </c>
      <c r="N3222" s="87" t="s">
        <v>60</v>
      </c>
      <c r="O3222" s="56"/>
      <c r="P3222" s="87">
        <v>0</v>
      </c>
      <c r="Q3222" s="87"/>
      <c r="R3222" s="87" t="s">
        <v>3680</v>
      </c>
    </row>
    <row r="3223" spans="1:18">
      <c r="A3223" s="87" t="s">
        <v>2954</v>
      </c>
      <c r="B3223" s="87" t="s">
        <v>10196</v>
      </c>
      <c r="C3223" s="87"/>
      <c r="D3223" s="150">
        <v>4256.12</v>
      </c>
      <c r="E3223" s="150">
        <v>-4256.12</v>
      </c>
      <c r="F3223" s="150">
        <v>0</v>
      </c>
      <c r="G3223" s="150">
        <v>0</v>
      </c>
      <c r="H3223" s="151">
        <v>37998</v>
      </c>
      <c r="I3223" s="87">
        <v>0</v>
      </c>
      <c r="J3223" s="87" t="s">
        <v>1602</v>
      </c>
      <c r="K3223" s="87" t="s">
        <v>3672</v>
      </c>
      <c r="L3223" s="87" t="s">
        <v>7696</v>
      </c>
      <c r="M3223" s="56" t="s">
        <v>3722</v>
      </c>
      <c r="N3223" s="87" t="s">
        <v>63</v>
      </c>
      <c r="O3223" s="56"/>
      <c r="P3223" s="87">
        <v>0</v>
      </c>
      <c r="Q3223" s="87"/>
      <c r="R3223" s="87" t="s">
        <v>3680</v>
      </c>
    </row>
    <row r="3224" spans="1:18">
      <c r="A3224" s="87" t="s">
        <v>10197</v>
      </c>
      <c r="B3224" s="87" t="s">
        <v>10198</v>
      </c>
      <c r="C3224" s="87"/>
      <c r="D3224" s="150">
        <v>8298.48</v>
      </c>
      <c r="E3224" s="150">
        <v>-8298.48</v>
      </c>
      <c r="F3224" s="150">
        <v>0</v>
      </c>
      <c r="G3224" s="150">
        <v>0</v>
      </c>
      <c r="H3224" s="151">
        <v>37998</v>
      </c>
      <c r="I3224" s="87">
        <v>0</v>
      </c>
      <c r="J3224" s="87" t="s">
        <v>1602</v>
      </c>
      <c r="K3224" s="87" t="s">
        <v>3672</v>
      </c>
      <c r="L3224" s="87" t="s">
        <v>7696</v>
      </c>
      <c r="M3224" s="56" t="s">
        <v>3722</v>
      </c>
      <c r="N3224" s="87" t="s">
        <v>63</v>
      </c>
      <c r="O3224" s="56"/>
      <c r="P3224" s="87">
        <v>0</v>
      </c>
      <c r="Q3224" s="87"/>
      <c r="R3224" s="87" t="s">
        <v>3680</v>
      </c>
    </row>
    <row r="3225" spans="1:18">
      <c r="A3225" s="87" t="s">
        <v>10180</v>
      </c>
      <c r="B3225" s="87" t="s">
        <v>10181</v>
      </c>
      <c r="C3225" s="87"/>
      <c r="D3225" s="150">
        <v>1888.27</v>
      </c>
      <c r="E3225" s="150">
        <v>-1888.27</v>
      </c>
      <c r="F3225" s="150">
        <v>0</v>
      </c>
      <c r="G3225" s="150">
        <v>0</v>
      </c>
      <c r="H3225" s="151">
        <v>37995</v>
      </c>
      <c r="I3225" s="87">
        <v>0</v>
      </c>
      <c r="J3225" s="87" t="s">
        <v>580</v>
      </c>
      <c r="K3225" s="87" t="s">
        <v>3672</v>
      </c>
      <c r="L3225" s="87" t="s">
        <v>4162</v>
      </c>
      <c r="M3225" s="56" t="s">
        <v>3722</v>
      </c>
      <c r="N3225" s="87" t="s">
        <v>36</v>
      </c>
      <c r="O3225" s="56"/>
      <c r="P3225" s="87">
        <v>0</v>
      </c>
      <c r="Q3225" s="87"/>
      <c r="R3225" s="87" t="s">
        <v>3680</v>
      </c>
    </row>
    <row r="3226" spans="1:18">
      <c r="A3226" s="87" t="s">
        <v>4334</v>
      </c>
      <c r="B3226" s="87" t="s">
        <v>4335</v>
      </c>
      <c r="C3226" s="87"/>
      <c r="D3226" s="150">
        <v>44486.62</v>
      </c>
      <c r="E3226" s="150">
        <v>-44486.62</v>
      </c>
      <c r="F3226" s="150">
        <v>0</v>
      </c>
      <c r="G3226" s="150">
        <v>0</v>
      </c>
      <c r="H3226" s="151">
        <v>37984</v>
      </c>
      <c r="I3226" s="87">
        <v>0</v>
      </c>
      <c r="J3226" s="87" t="s">
        <v>1391</v>
      </c>
      <c r="K3226" s="87" t="s">
        <v>3672</v>
      </c>
      <c r="L3226" s="87" t="s">
        <v>4249</v>
      </c>
      <c r="M3226" s="56"/>
      <c r="N3226" s="87" t="s">
        <v>164</v>
      </c>
      <c r="O3226" s="56"/>
      <c r="P3226" s="87">
        <v>2003</v>
      </c>
      <c r="Q3226" s="87"/>
      <c r="R3226" s="87" t="s">
        <v>3680</v>
      </c>
    </row>
    <row r="3227" spans="1:18">
      <c r="A3227" s="87" t="s">
        <v>4332</v>
      </c>
      <c r="B3227" s="87" t="s">
        <v>4333</v>
      </c>
      <c r="C3227" s="87"/>
      <c r="D3227" s="150">
        <v>4352.1899999999996</v>
      </c>
      <c r="E3227" s="150">
        <v>-4352.1899999999996</v>
      </c>
      <c r="F3227" s="150">
        <v>0</v>
      </c>
      <c r="G3227" s="150">
        <v>0</v>
      </c>
      <c r="H3227" s="151">
        <v>37966</v>
      </c>
      <c r="I3227" s="87">
        <v>0</v>
      </c>
      <c r="J3227" s="87" t="s">
        <v>1391</v>
      </c>
      <c r="K3227" s="87" t="s">
        <v>3672</v>
      </c>
      <c r="L3227" s="87" t="s">
        <v>4249</v>
      </c>
      <c r="M3227" s="56"/>
      <c r="N3227" s="87" t="s">
        <v>164</v>
      </c>
      <c r="O3227" s="56"/>
      <c r="P3227" s="87">
        <v>2003</v>
      </c>
      <c r="Q3227" s="87"/>
      <c r="R3227" s="87" t="s">
        <v>3680</v>
      </c>
    </row>
    <row r="3228" spans="1:18">
      <c r="A3228" s="87" t="s">
        <v>3029</v>
      </c>
      <c r="B3228" s="87" t="s">
        <v>3030</v>
      </c>
      <c r="C3228" s="87"/>
      <c r="D3228" s="150">
        <v>71812.479999999996</v>
      </c>
      <c r="E3228" s="150">
        <v>-68869.740000000005</v>
      </c>
      <c r="F3228" s="150">
        <v>2942.74</v>
      </c>
      <c r="G3228" s="150">
        <v>-54.5</v>
      </c>
      <c r="H3228" s="151">
        <v>37963</v>
      </c>
      <c r="I3228" s="87">
        <v>0</v>
      </c>
      <c r="J3228" s="87" t="s">
        <v>387</v>
      </c>
      <c r="K3228" s="87" t="s">
        <v>3672</v>
      </c>
      <c r="L3228" s="87" t="s">
        <v>3884</v>
      </c>
      <c r="M3228" s="56"/>
      <c r="N3228" s="87" t="s">
        <v>61</v>
      </c>
      <c r="O3228" s="56"/>
      <c r="P3228" s="87">
        <v>2003</v>
      </c>
      <c r="Q3228" s="87"/>
      <c r="R3228" s="87" t="s">
        <v>3680</v>
      </c>
    </row>
    <row r="3229" spans="1:18">
      <c r="A3229" s="87" t="s">
        <v>7700</v>
      </c>
      <c r="B3229" s="87" t="s">
        <v>7701</v>
      </c>
      <c r="C3229" s="87"/>
      <c r="D3229" s="150">
        <v>3959.7</v>
      </c>
      <c r="E3229" s="150">
        <v>-3959.7</v>
      </c>
      <c r="F3229" s="150">
        <v>0</v>
      </c>
      <c r="G3229" s="150">
        <v>0</v>
      </c>
      <c r="H3229" s="151">
        <v>37958</v>
      </c>
      <c r="I3229" s="87">
        <v>0</v>
      </c>
      <c r="J3229" s="87" t="s">
        <v>4054</v>
      </c>
      <c r="K3229" s="87" t="s">
        <v>3672</v>
      </c>
      <c r="L3229" s="87" t="s">
        <v>4055</v>
      </c>
      <c r="M3229" s="56" t="s">
        <v>3713</v>
      </c>
      <c r="N3229" s="87" t="s">
        <v>155</v>
      </c>
      <c r="O3229" s="56"/>
      <c r="P3229" s="87">
        <v>2003</v>
      </c>
      <c r="Q3229" s="87"/>
      <c r="R3229" s="87" t="s">
        <v>3694</v>
      </c>
    </row>
    <row r="3230" spans="1:18">
      <c r="A3230" s="87" t="s">
        <v>7702</v>
      </c>
      <c r="B3230" s="87" t="s">
        <v>7703</v>
      </c>
      <c r="C3230" s="87"/>
      <c r="D3230" s="150">
        <v>59203.11</v>
      </c>
      <c r="E3230" s="150">
        <v>-59203.11</v>
      </c>
      <c r="F3230" s="150">
        <v>0</v>
      </c>
      <c r="G3230" s="150">
        <v>0</v>
      </c>
      <c r="H3230" s="151">
        <v>37958</v>
      </c>
      <c r="I3230" s="87">
        <v>0</v>
      </c>
      <c r="J3230" s="87" t="s">
        <v>1080</v>
      </c>
      <c r="K3230" s="87" t="s">
        <v>3672</v>
      </c>
      <c r="L3230" s="87" t="s">
        <v>4309</v>
      </c>
      <c r="M3230" s="56" t="s">
        <v>3713</v>
      </c>
      <c r="N3230" s="87" t="s">
        <v>151</v>
      </c>
      <c r="O3230" s="56"/>
      <c r="P3230" s="87">
        <v>2003</v>
      </c>
      <c r="Q3230" s="87"/>
      <c r="R3230" s="87" t="s">
        <v>3694</v>
      </c>
    </row>
    <row r="3231" spans="1:18">
      <c r="A3231" s="87" t="s">
        <v>1377</v>
      </c>
      <c r="B3231" s="87" t="s">
        <v>1378</v>
      </c>
      <c r="C3231" s="87"/>
      <c r="D3231" s="150">
        <v>2616.38</v>
      </c>
      <c r="E3231" s="150">
        <v>-2616.38</v>
      </c>
      <c r="F3231" s="150">
        <v>0</v>
      </c>
      <c r="G3231" s="150">
        <v>0</v>
      </c>
      <c r="H3231" s="151">
        <v>37958</v>
      </c>
      <c r="I3231" s="87">
        <v>0</v>
      </c>
      <c r="J3231" s="87" t="s">
        <v>1080</v>
      </c>
      <c r="K3231" s="87" t="s">
        <v>3672</v>
      </c>
      <c r="L3231" s="87" t="s">
        <v>4309</v>
      </c>
      <c r="M3231" s="56" t="s">
        <v>3713</v>
      </c>
      <c r="N3231" s="87" t="s">
        <v>151</v>
      </c>
      <c r="O3231" s="56"/>
      <c r="P3231" s="87">
        <v>2003</v>
      </c>
      <c r="Q3231" s="87"/>
      <c r="R3231" s="87" t="s">
        <v>3694</v>
      </c>
    </row>
    <row r="3232" spans="1:18">
      <c r="A3232" s="87" t="s">
        <v>7704</v>
      </c>
      <c r="B3232" s="87" t="s">
        <v>1378</v>
      </c>
      <c r="C3232" s="87"/>
      <c r="D3232" s="150">
        <v>2616.41</v>
      </c>
      <c r="E3232" s="150">
        <v>-2616.41</v>
      </c>
      <c r="F3232" s="150">
        <v>0</v>
      </c>
      <c r="G3232" s="150">
        <v>0</v>
      </c>
      <c r="H3232" s="151">
        <v>37958</v>
      </c>
      <c r="I3232" s="87">
        <v>0</v>
      </c>
      <c r="J3232" s="87" t="s">
        <v>1080</v>
      </c>
      <c r="K3232" s="87" t="s">
        <v>3672</v>
      </c>
      <c r="L3232" s="87" t="s">
        <v>4309</v>
      </c>
      <c r="M3232" s="56" t="s">
        <v>3713</v>
      </c>
      <c r="N3232" s="87" t="s">
        <v>151</v>
      </c>
      <c r="O3232" s="56"/>
      <c r="P3232" s="87">
        <v>2003</v>
      </c>
      <c r="Q3232" s="87"/>
      <c r="R3232" s="87" t="s">
        <v>3694</v>
      </c>
    </row>
    <row r="3233" spans="1:18">
      <c r="A3233" s="87" t="s">
        <v>1190</v>
      </c>
      <c r="B3233" s="87" t="s">
        <v>1191</v>
      </c>
      <c r="C3233" s="87"/>
      <c r="D3233" s="150">
        <v>5285.63</v>
      </c>
      <c r="E3233" s="150">
        <v>-5285.63</v>
      </c>
      <c r="F3233" s="150">
        <v>0</v>
      </c>
      <c r="G3233" s="150">
        <v>0</v>
      </c>
      <c r="H3233" s="151">
        <v>37958</v>
      </c>
      <c r="I3233" s="87">
        <v>0</v>
      </c>
      <c r="J3233" s="87" t="s">
        <v>1080</v>
      </c>
      <c r="K3233" s="87" t="s">
        <v>3672</v>
      </c>
      <c r="L3233" s="87" t="s">
        <v>4309</v>
      </c>
      <c r="M3233" s="56" t="s">
        <v>3713</v>
      </c>
      <c r="N3233" s="87" t="s">
        <v>151</v>
      </c>
      <c r="O3233" s="56"/>
      <c r="P3233" s="87">
        <v>2003</v>
      </c>
      <c r="Q3233" s="87"/>
      <c r="R3233" s="87" t="s">
        <v>3694</v>
      </c>
    </row>
    <row r="3234" spans="1:18">
      <c r="A3234" s="87" t="s">
        <v>7705</v>
      </c>
      <c r="B3234" s="87" t="s">
        <v>7706</v>
      </c>
      <c r="C3234" s="87"/>
      <c r="D3234" s="150">
        <v>17625.23</v>
      </c>
      <c r="E3234" s="150">
        <v>-17625.23</v>
      </c>
      <c r="F3234" s="150">
        <v>0</v>
      </c>
      <c r="G3234" s="150">
        <v>0</v>
      </c>
      <c r="H3234" s="151">
        <v>37958</v>
      </c>
      <c r="I3234" s="87">
        <v>0</v>
      </c>
      <c r="J3234" s="87" t="s">
        <v>1080</v>
      </c>
      <c r="K3234" s="87" t="s">
        <v>3672</v>
      </c>
      <c r="L3234" s="87" t="s">
        <v>4309</v>
      </c>
      <c r="M3234" s="56" t="s">
        <v>3713</v>
      </c>
      <c r="N3234" s="87" t="s">
        <v>151</v>
      </c>
      <c r="O3234" s="56"/>
      <c r="P3234" s="87">
        <v>2003</v>
      </c>
      <c r="Q3234" s="87"/>
      <c r="R3234" s="87" t="s">
        <v>3694</v>
      </c>
    </row>
    <row r="3235" spans="1:18">
      <c r="A3235" s="87" t="s">
        <v>10874</v>
      </c>
      <c r="B3235" s="87" t="s">
        <v>10875</v>
      </c>
      <c r="C3235" s="87"/>
      <c r="D3235" s="150">
        <v>141193.54999999999</v>
      </c>
      <c r="E3235" s="150">
        <v>-141193.54999999999</v>
      </c>
      <c r="F3235" s="150">
        <v>0</v>
      </c>
      <c r="G3235" s="150">
        <v>0</v>
      </c>
      <c r="H3235" s="151">
        <v>37930</v>
      </c>
      <c r="I3235" s="87">
        <v>0</v>
      </c>
      <c r="J3235" s="87" t="s">
        <v>1253</v>
      </c>
      <c r="K3235" s="87" t="s">
        <v>3672</v>
      </c>
      <c r="L3235" s="87" t="s">
        <v>3750</v>
      </c>
      <c r="M3235" s="56" t="s">
        <v>3711</v>
      </c>
      <c r="N3235" s="87" t="s">
        <v>177</v>
      </c>
      <c r="O3235" s="56"/>
      <c r="P3235" s="87">
        <v>0</v>
      </c>
      <c r="Q3235" s="87"/>
      <c r="R3235" s="87" t="s">
        <v>3680</v>
      </c>
    </row>
    <row r="3236" spans="1:18">
      <c r="A3236" s="87" t="s">
        <v>3094</v>
      </c>
      <c r="B3236" s="87" t="s">
        <v>3095</v>
      </c>
      <c r="C3236" s="87"/>
      <c r="D3236" s="150">
        <v>18313.95</v>
      </c>
      <c r="E3236" s="150">
        <v>-18313.95</v>
      </c>
      <c r="F3236" s="150">
        <v>0</v>
      </c>
      <c r="G3236" s="150">
        <v>0</v>
      </c>
      <c r="H3236" s="151">
        <v>37928</v>
      </c>
      <c r="I3236" s="87">
        <v>0</v>
      </c>
      <c r="J3236" s="87" t="s">
        <v>1198</v>
      </c>
      <c r="K3236" s="87" t="s">
        <v>3672</v>
      </c>
      <c r="L3236" s="87" t="s">
        <v>3966</v>
      </c>
      <c r="M3236" s="56"/>
      <c r="N3236" s="87" t="s">
        <v>163</v>
      </c>
      <c r="O3236" s="56"/>
      <c r="P3236" s="87">
        <v>2003</v>
      </c>
      <c r="Q3236" s="87"/>
      <c r="R3236" s="87" t="s">
        <v>3838</v>
      </c>
    </row>
    <row r="3237" spans="1:18">
      <c r="A3237" s="87" t="s">
        <v>10873</v>
      </c>
      <c r="B3237" s="87" t="s">
        <v>433</v>
      </c>
      <c r="C3237" s="87"/>
      <c r="D3237" s="150">
        <v>9442.24</v>
      </c>
      <c r="E3237" s="150">
        <v>-9442.24</v>
      </c>
      <c r="F3237" s="150">
        <v>0</v>
      </c>
      <c r="G3237" s="150">
        <v>0</v>
      </c>
      <c r="H3237" s="151">
        <v>37922</v>
      </c>
      <c r="I3237" s="87">
        <v>0</v>
      </c>
      <c r="J3237" s="87" t="s">
        <v>580</v>
      </c>
      <c r="K3237" s="87" t="s">
        <v>3672</v>
      </c>
      <c r="L3237" s="87" t="s">
        <v>4162</v>
      </c>
      <c r="M3237" s="56" t="s">
        <v>3711</v>
      </c>
      <c r="N3237" s="87" t="s">
        <v>36</v>
      </c>
      <c r="O3237" s="56"/>
      <c r="P3237" s="87">
        <v>0</v>
      </c>
      <c r="Q3237" s="87"/>
      <c r="R3237" s="87" t="s">
        <v>3680</v>
      </c>
    </row>
    <row r="3238" spans="1:18">
      <c r="A3238" s="87" t="s">
        <v>7698</v>
      </c>
      <c r="B3238" s="87" t="s">
        <v>7699</v>
      </c>
      <c r="C3238" s="87"/>
      <c r="D3238" s="150">
        <v>9091.15</v>
      </c>
      <c r="E3238" s="150">
        <v>-9091.15</v>
      </c>
      <c r="F3238" s="150">
        <v>0</v>
      </c>
      <c r="G3238" s="150">
        <v>0</v>
      </c>
      <c r="H3238" s="151">
        <v>37914</v>
      </c>
      <c r="I3238" s="87">
        <v>0</v>
      </c>
      <c r="J3238" s="87" t="s">
        <v>689</v>
      </c>
      <c r="K3238" s="87" t="s">
        <v>3672</v>
      </c>
      <c r="L3238" s="87" t="s">
        <v>3994</v>
      </c>
      <c r="M3238" s="56" t="s">
        <v>3713</v>
      </c>
      <c r="N3238" s="87" t="s">
        <v>28</v>
      </c>
      <c r="O3238" s="56"/>
      <c r="P3238" s="87">
        <v>2003</v>
      </c>
      <c r="Q3238" s="87"/>
      <c r="R3238" s="87" t="s">
        <v>3694</v>
      </c>
    </row>
    <row r="3239" spans="1:18">
      <c r="A3239" s="87" t="s">
        <v>4325</v>
      </c>
      <c r="B3239" s="87" t="s">
        <v>4326</v>
      </c>
      <c r="C3239" s="87"/>
      <c r="D3239" s="150">
        <v>18523.2</v>
      </c>
      <c r="E3239" s="150">
        <v>-18523.2</v>
      </c>
      <c r="F3239" s="150">
        <v>0</v>
      </c>
      <c r="G3239" s="150">
        <v>0</v>
      </c>
      <c r="H3239" s="151">
        <v>37901</v>
      </c>
      <c r="I3239" s="87">
        <v>0</v>
      </c>
      <c r="J3239" s="87" t="s">
        <v>919</v>
      </c>
      <c r="K3239" s="87" t="s">
        <v>3672</v>
      </c>
      <c r="L3239" s="87" t="s">
        <v>3823</v>
      </c>
      <c r="M3239" s="56"/>
      <c r="N3239" s="87" t="s">
        <v>54</v>
      </c>
      <c r="O3239" s="56"/>
      <c r="P3239" s="87">
        <v>2003</v>
      </c>
      <c r="Q3239" s="87"/>
      <c r="R3239" s="87" t="s">
        <v>3838</v>
      </c>
    </row>
    <row r="3240" spans="1:18">
      <c r="A3240" s="87" t="s">
        <v>4327</v>
      </c>
      <c r="B3240" s="87" t="s">
        <v>4328</v>
      </c>
      <c r="C3240" s="87"/>
      <c r="D3240" s="150">
        <v>18629.16</v>
      </c>
      <c r="E3240" s="150">
        <v>-18629.16</v>
      </c>
      <c r="F3240" s="150">
        <v>0</v>
      </c>
      <c r="G3240" s="150">
        <v>0</v>
      </c>
      <c r="H3240" s="151">
        <v>37901</v>
      </c>
      <c r="I3240" s="87">
        <v>0</v>
      </c>
      <c r="J3240" s="87" t="s">
        <v>3805</v>
      </c>
      <c r="K3240" s="87" t="s">
        <v>3672</v>
      </c>
      <c r="L3240" s="87" t="s">
        <v>3806</v>
      </c>
      <c r="M3240" s="56"/>
      <c r="N3240" s="87" t="s">
        <v>3807</v>
      </c>
      <c r="O3240" s="56"/>
      <c r="P3240" s="87">
        <v>2003</v>
      </c>
      <c r="Q3240" s="87"/>
      <c r="R3240" s="87" t="s">
        <v>3838</v>
      </c>
    </row>
    <row r="3241" spans="1:18">
      <c r="A3241" s="87" t="s">
        <v>4329</v>
      </c>
      <c r="B3241" s="87" t="s">
        <v>4330</v>
      </c>
      <c r="C3241" s="87"/>
      <c r="D3241" s="150">
        <v>18224.259999999998</v>
      </c>
      <c r="E3241" s="150">
        <v>-18224.259999999998</v>
      </c>
      <c r="F3241" s="150">
        <v>0</v>
      </c>
      <c r="G3241" s="150">
        <v>0</v>
      </c>
      <c r="H3241" s="151">
        <v>37901</v>
      </c>
      <c r="I3241" s="87">
        <v>0</v>
      </c>
      <c r="J3241" s="87" t="s">
        <v>919</v>
      </c>
      <c r="K3241" s="87" t="s">
        <v>3672</v>
      </c>
      <c r="L3241" s="87" t="s">
        <v>3823</v>
      </c>
      <c r="M3241" s="56"/>
      <c r="N3241" s="87" t="s">
        <v>54</v>
      </c>
      <c r="O3241" s="56"/>
      <c r="P3241" s="87">
        <v>2003</v>
      </c>
      <c r="Q3241" s="87"/>
      <c r="R3241" s="87" t="s">
        <v>3838</v>
      </c>
    </row>
    <row r="3242" spans="1:18">
      <c r="A3242" s="87" t="s">
        <v>10176</v>
      </c>
      <c r="B3242" s="87" t="s">
        <v>10177</v>
      </c>
      <c r="C3242" s="87"/>
      <c r="D3242" s="150">
        <v>7070.3</v>
      </c>
      <c r="E3242" s="150">
        <v>-7070.3</v>
      </c>
      <c r="F3242" s="150">
        <v>0</v>
      </c>
      <c r="G3242" s="150">
        <v>0</v>
      </c>
      <c r="H3242" s="151">
        <v>37900</v>
      </c>
      <c r="I3242" s="87">
        <v>0</v>
      </c>
      <c r="J3242" s="87" t="s">
        <v>615</v>
      </c>
      <c r="K3242" s="87" t="s">
        <v>3672</v>
      </c>
      <c r="L3242" s="87" t="s">
        <v>8516</v>
      </c>
      <c r="M3242" s="56" t="s">
        <v>3722</v>
      </c>
      <c r="N3242" s="87" t="s">
        <v>128</v>
      </c>
      <c r="O3242" s="56"/>
      <c r="P3242" s="87">
        <v>0</v>
      </c>
      <c r="Q3242" s="87"/>
      <c r="R3242" s="87" t="s">
        <v>3680</v>
      </c>
    </row>
    <row r="3243" spans="1:18">
      <c r="A3243" s="87" t="s">
        <v>2129</v>
      </c>
      <c r="B3243" s="87" t="s">
        <v>11059</v>
      </c>
      <c r="C3243" s="87"/>
      <c r="D3243" s="150">
        <v>15933.05</v>
      </c>
      <c r="E3243" s="150">
        <v>-15933.05</v>
      </c>
      <c r="F3243" s="150">
        <v>0</v>
      </c>
      <c r="G3243" s="150">
        <v>0</v>
      </c>
      <c r="H3243" s="151">
        <v>37900</v>
      </c>
      <c r="I3243" s="87">
        <v>0</v>
      </c>
      <c r="J3243" s="87" t="s">
        <v>319</v>
      </c>
      <c r="K3243" s="87" t="s">
        <v>3672</v>
      </c>
      <c r="L3243" s="87" t="s">
        <v>8055</v>
      </c>
      <c r="M3243" s="56" t="s">
        <v>3711</v>
      </c>
      <c r="N3243" s="87" t="s">
        <v>52</v>
      </c>
      <c r="O3243" s="56"/>
      <c r="P3243" s="87">
        <v>0</v>
      </c>
      <c r="Q3243" s="87"/>
      <c r="R3243" s="87" t="s">
        <v>3680</v>
      </c>
    </row>
    <row r="3244" spans="1:18">
      <c r="A3244" s="87" t="s">
        <v>7694</v>
      </c>
      <c r="B3244" s="87" t="s">
        <v>7695</v>
      </c>
      <c r="C3244" s="87"/>
      <c r="D3244" s="150">
        <v>5532.3</v>
      </c>
      <c r="E3244" s="150">
        <v>-5532.3</v>
      </c>
      <c r="F3244" s="150">
        <v>0</v>
      </c>
      <c r="G3244" s="150">
        <v>0</v>
      </c>
      <c r="H3244" s="151">
        <v>37896</v>
      </c>
      <c r="I3244" s="87">
        <v>0</v>
      </c>
      <c r="J3244" s="87" t="s">
        <v>1602</v>
      </c>
      <c r="K3244" s="87" t="s">
        <v>3672</v>
      </c>
      <c r="L3244" s="87" t="s">
        <v>7696</v>
      </c>
      <c r="M3244" s="56" t="s">
        <v>3713</v>
      </c>
      <c r="N3244" s="87" t="s">
        <v>63</v>
      </c>
      <c r="O3244" s="56"/>
      <c r="P3244" s="87">
        <v>2003</v>
      </c>
      <c r="Q3244" s="87"/>
      <c r="R3244" s="87" t="s">
        <v>3694</v>
      </c>
    </row>
    <row r="3245" spans="1:18">
      <c r="A3245" s="87" t="s">
        <v>7697</v>
      </c>
      <c r="B3245" s="87" t="s">
        <v>7695</v>
      </c>
      <c r="C3245" s="87"/>
      <c r="D3245" s="150">
        <v>5532.3</v>
      </c>
      <c r="E3245" s="150">
        <v>-5532.3</v>
      </c>
      <c r="F3245" s="150">
        <v>0</v>
      </c>
      <c r="G3245" s="150">
        <v>0</v>
      </c>
      <c r="H3245" s="151">
        <v>37896</v>
      </c>
      <c r="I3245" s="87">
        <v>0</v>
      </c>
      <c r="J3245" s="87" t="s">
        <v>1602</v>
      </c>
      <c r="K3245" s="87" t="s">
        <v>3672</v>
      </c>
      <c r="L3245" s="87" t="s">
        <v>7696</v>
      </c>
      <c r="M3245" s="56" t="s">
        <v>3713</v>
      </c>
      <c r="N3245" s="87" t="s">
        <v>63</v>
      </c>
      <c r="O3245" s="56"/>
      <c r="P3245" s="87">
        <v>2003</v>
      </c>
      <c r="Q3245" s="87"/>
      <c r="R3245" s="87" t="s">
        <v>3694</v>
      </c>
    </row>
    <row r="3246" spans="1:18">
      <c r="A3246" s="87" t="s">
        <v>4323</v>
      </c>
      <c r="B3246" s="87" t="s">
        <v>4324</v>
      </c>
      <c r="C3246" s="87"/>
      <c r="D3246" s="150">
        <v>2717.69</v>
      </c>
      <c r="E3246" s="150">
        <v>-2717.69</v>
      </c>
      <c r="F3246" s="150">
        <v>0</v>
      </c>
      <c r="G3246" s="150">
        <v>0</v>
      </c>
      <c r="H3246" s="151">
        <v>37895</v>
      </c>
      <c r="I3246" s="87">
        <v>0</v>
      </c>
      <c r="J3246" s="87" t="s">
        <v>640</v>
      </c>
      <c r="K3246" s="87" t="s">
        <v>3672</v>
      </c>
      <c r="L3246" s="87" t="s">
        <v>3843</v>
      </c>
      <c r="M3246" s="56"/>
      <c r="N3246" s="87" t="s">
        <v>40</v>
      </c>
      <c r="O3246" s="56"/>
      <c r="P3246" s="87">
        <v>2003</v>
      </c>
      <c r="Q3246" s="87"/>
      <c r="R3246" s="87" t="s">
        <v>3838</v>
      </c>
    </row>
    <row r="3247" spans="1:18">
      <c r="A3247" s="87" t="s">
        <v>1392</v>
      </c>
      <c r="B3247" s="87" t="s">
        <v>1393</v>
      </c>
      <c r="C3247" s="87"/>
      <c r="D3247" s="150">
        <v>13257.65</v>
      </c>
      <c r="E3247" s="150">
        <v>-13257.65</v>
      </c>
      <c r="F3247" s="150">
        <v>0</v>
      </c>
      <c r="G3247" s="150">
        <v>0</v>
      </c>
      <c r="H3247" s="151">
        <v>37894</v>
      </c>
      <c r="I3247" s="87">
        <v>0</v>
      </c>
      <c r="J3247" s="87" t="s">
        <v>1391</v>
      </c>
      <c r="K3247" s="87" t="s">
        <v>3672</v>
      </c>
      <c r="L3247" s="87" t="s">
        <v>4249</v>
      </c>
      <c r="M3247" s="56"/>
      <c r="N3247" s="87" t="s">
        <v>164</v>
      </c>
      <c r="O3247" s="56"/>
      <c r="P3247" s="87">
        <v>2003</v>
      </c>
      <c r="Q3247" s="87"/>
      <c r="R3247" s="87" t="s">
        <v>3838</v>
      </c>
    </row>
    <row r="3248" spans="1:18">
      <c r="A3248" s="87" t="s">
        <v>7900</v>
      </c>
      <c r="B3248" s="87" t="s">
        <v>7901</v>
      </c>
      <c r="C3248" s="87"/>
      <c r="D3248" s="150">
        <v>3967.07</v>
      </c>
      <c r="E3248" s="150">
        <v>-3967.07</v>
      </c>
      <c r="F3248" s="150">
        <v>0</v>
      </c>
      <c r="G3248" s="150">
        <v>0</v>
      </c>
      <c r="H3248" s="151">
        <v>37894</v>
      </c>
      <c r="I3248" s="87">
        <v>0</v>
      </c>
      <c r="J3248" s="87" t="s">
        <v>866</v>
      </c>
      <c r="K3248" s="87" t="s">
        <v>3672</v>
      </c>
      <c r="L3248" s="87" t="s">
        <v>4134</v>
      </c>
      <c r="M3248" s="56" t="s">
        <v>3711</v>
      </c>
      <c r="N3248" s="87" t="s">
        <v>124</v>
      </c>
      <c r="O3248" s="56"/>
      <c r="P3248" s="87">
        <v>2003</v>
      </c>
      <c r="Q3248" s="87"/>
      <c r="R3248" s="87" t="s">
        <v>3680</v>
      </c>
    </row>
    <row r="3249" spans="1:18">
      <c r="A3249" s="87" t="s">
        <v>4322</v>
      </c>
      <c r="B3249" s="87" t="s">
        <v>1707</v>
      </c>
      <c r="C3249" s="87"/>
      <c r="D3249" s="150">
        <v>3568.35</v>
      </c>
      <c r="E3249" s="150">
        <v>-3568.35</v>
      </c>
      <c r="F3249" s="150">
        <v>0</v>
      </c>
      <c r="G3249" s="150">
        <v>0</v>
      </c>
      <c r="H3249" s="151">
        <v>37886</v>
      </c>
      <c r="I3249" s="87">
        <v>0</v>
      </c>
      <c r="J3249" s="87" t="s">
        <v>619</v>
      </c>
      <c r="K3249" s="87" t="s">
        <v>3672</v>
      </c>
      <c r="L3249" s="87" t="s">
        <v>3850</v>
      </c>
      <c r="M3249" s="56"/>
      <c r="N3249" s="87" t="s">
        <v>127</v>
      </c>
      <c r="O3249" s="56"/>
      <c r="P3249" s="87">
        <v>2003</v>
      </c>
      <c r="Q3249" s="87"/>
      <c r="R3249" s="87" t="s">
        <v>3838</v>
      </c>
    </row>
    <row r="3250" spans="1:18">
      <c r="A3250" s="87" t="s">
        <v>4318</v>
      </c>
      <c r="B3250" s="87" t="s">
        <v>4319</v>
      </c>
      <c r="C3250" s="87"/>
      <c r="D3250" s="150">
        <v>18878.91</v>
      </c>
      <c r="E3250" s="150">
        <v>-18878.91</v>
      </c>
      <c r="F3250" s="150">
        <v>0</v>
      </c>
      <c r="G3250" s="150">
        <v>0</v>
      </c>
      <c r="H3250" s="151">
        <v>37872</v>
      </c>
      <c r="I3250" s="87">
        <v>0</v>
      </c>
      <c r="J3250" s="87" t="s">
        <v>619</v>
      </c>
      <c r="K3250" s="87" t="s">
        <v>3672</v>
      </c>
      <c r="L3250" s="87" t="s">
        <v>3850</v>
      </c>
      <c r="M3250" s="56"/>
      <c r="N3250" s="87" t="s">
        <v>127</v>
      </c>
      <c r="O3250" s="56"/>
      <c r="P3250" s="87">
        <v>2003</v>
      </c>
      <c r="Q3250" s="87"/>
      <c r="R3250" s="87" t="s">
        <v>3838</v>
      </c>
    </row>
    <row r="3251" spans="1:18">
      <c r="A3251" s="87" t="s">
        <v>4320</v>
      </c>
      <c r="B3251" s="87" t="s">
        <v>4321</v>
      </c>
      <c r="C3251" s="87"/>
      <c r="D3251" s="150">
        <v>1706.86</v>
      </c>
      <c r="E3251" s="150">
        <v>-1706.86</v>
      </c>
      <c r="F3251" s="150">
        <v>0</v>
      </c>
      <c r="G3251" s="150">
        <v>0</v>
      </c>
      <c r="H3251" s="151">
        <v>37872</v>
      </c>
      <c r="I3251" s="87">
        <v>0</v>
      </c>
      <c r="J3251" s="87" t="s">
        <v>944</v>
      </c>
      <c r="K3251" s="87" t="s">
        <v>3672</v>
      </c>
      <c r="L3251" s="87" t="s">
        <v>3962</v>
      </c>
      <c r="M3251" s="56"/>
      <c r="N3251" s="87" t="s">
        <v>27</v>
      </c>
      <c r="O3251" s="56"/>
      <c r="P3251" s="87">
        <v>2003</v>
      </c>
      <c r="Q3251" s="87"/>
      <c r="R3251" s="87" t="s">
        <v>3838</v>
      </c>
    </row>
    <row r="3252" spans="1:18">
      <c r="A3252" s="87" t="s">
        <v>1102</v>
      </c>
      <c r="B3252" s="87" t="s">
        <v>1103</v>
      </c>
      <c r="C3252" s="87"/>
      <c r="D3252" s="150">
        <v>4813.12</v>
      </c>
      <c r="E3252" s="150">
        <v>-4813.12</v>
      </c>
      <c r="F3252" s="150">
        <v>0</v>
      </c>
      <c r="G3252" s="150">
        <v>0</v>
      </c>
      <c r="H3252" s="151">
        <v>37861</v>
      </c>
      <c r="I3252" s="87">
        <v>0</v>
      </c>
      <c r="J3252" s="87" t="s">
        <v>351</v>
      </c>
      <c r="K3252" s="87" t="s">
        <v>3672</v>
      </c>
      <c r="L3252" s="87" t="s">
        <v>8222</v>
      </c>
      <c r="M3252" s="56" t="s">
        <v>3722</v>
      </c>
      <c r="N3252" s="87" t="s">
        <v>31</v>
      </c>
      <c r="O3252" s="56"/>
      <c r="P3252" s="87">
        <v>0</v>
      </c>
      <c r="Q3252" s="87"/>
      <c r="R3252" s="87" t="s">
        <v>3680</v>
      </c>
    </row>
    <row r="3253" spans="1:18">
      <c r="A3253" s="87" t="s">
        <v>10174</v>
      </c>
      <c r="B3253" s="87" t="s">
        <v>10175</v>
      </c>
      <c r="C3253" s="87"/>
      <c r="D3253" s="150">
        <v>1373.63</v>
      </c>
      <c r="E3253" s="150">
        <v>-1373.63</v>
      </c>
      <c r="F3253" s="150">
        <v>0</v>
      </c>
      <c r="G3253" s="150">
        <v>0</v>
      </c>
      <c r="H3253" s="151">
        <v>37860</v>
      </c>
      <c r="I3253" s="87">
        <v>0</v>
      </c>
      <c r="J3253" s="87" t="s">
        <v>1760</v>
      </c>
      <c r="K3253" s="87" t="s">
        <v>3672</v>
      </c>
      <c r="L3253" s="87" t="s">
        <v>3770</v>
      </c>
      <c r="M3253" s="56" t="s">
        <v>3722</v>
      </c>
      <c r="N3253" s="87" t="s">
        <v>181</v>
      </c>
      <c r="O3253" s="56"/>
      <c r="P3253" s="87">
        <v>0</v>
      </c>
      <c r="Q3253" s="87"/>
      <c r="R3253" s="87" t="s">
        <v>3680</v>
      </c>
    </row>
    <row r="3254" spans="1:18">
      <c r="A3254" s="87" t="s">
        <v>10178</v>
      </c>
      <c r="B3254" s="87" t="s">
        <v>10179</v>
      </c>
      <c r="C3254" s="87"/>
      <c r="D3254" s="150">
        <v>1356.87</v>
      </c>
      <c r="E3254" s="150">
        <v>-1356.87</v>
      </c>
      <c r="F3254" s="150">
        <v>0</v>
      </c>
      <c r="G3254" s="150">
        <v>0</v>
      </c>
      <c r="H3254" s="151">
        <v>37860</v>
      </c>
      <c r="I3254" s="87">
        <v>0</v>
      </c>
      <c r="J3254" s="87" t="s">
        <v>1236</v>
      </c>
      <c r="K3254" s="87" t="s">
        <v>3672</v>
      </c>
      <c r="L3254" s="87" t="s">
        <v>8154</v>
      </c>
      <c r="M3254" s="56" t="s">
        <v>3722</v>
      </c>
      <c r="N3254" s="87" t="s">
        <v>58</v>
      </c>
      <c r="O3254" s="56"/>
      <c r="P3254" s="87">
        <v>0</v>
      </c>
      <c r="Q3254" s="87"/>
      <c r="R3254" s="87" t="s">
        <v>3680</v>
      </c>
    </row>
    <row r="3255" spans="1:18">
      <c r="A3255" s="87" t="s">
        <v>4312</v>
      </c>
      <c r="B3255" s="87" t="s">
        <v>4313</v>
      </c>
      <c r="C3255" s="87"/>
      <c r="D3255" s="150">
        <v>15777.07</v>
      </c>
      <c r="E3255" s="150">
        <v>-15777.07</v>
      </c>
      <c r="F3255" s="150">
        <v>0</v>
      </c>
      <c r="G3255" s="150">
        <v>0</v>
      </c>
      <c r="H3255" s="151">
        <v>37844</v>
      </c>
      <c r="I3255" s="87">
        <v>0</v>
      </c>
      <c r="J3255" s="87" t="s">
        <v>1610</v>
      </c>
      <c r="K3255" s="87" t="s">
        <v>3672</v>
      </c>
      <c r="L3255" s="87" t="s">
        <v>3920</v>
      </c>
      <c r="M3255" s="56"/>
      <c r="N3255" s="87" t="s">
        <v>166</v>
      </c>
      <c r="O3255" s="56"/>
      <c r="P3255" s="87">
        <v>2003</v>
      </c>
      <c r="Q3255" s="87"/>
      <c r="R3255" s="87" t="s">
        <v>3838</v>
      </c>
    </row>
    <row r="3256" spans="1:18">
      <c r="A3256" s="87" t="s">
        <v>4304</v>
      </c>
      <c r="B3256" s="87" t="s">
        <v>4305</v>
      </c>
      <c r="C3256" s="87"/>
      <c r="D3256" s="150">
        <v>2170.62</v>
      </c>
      <c r="E3256" s="150">
        <v>-2170.62</v>
      </c>
      <c r="F3256" s="150">
        <v>0</v>
      </c>
      <c r="G3256" s="150">
        <v>0</v>
      </c>
      <c r="H3256" s="151">
        <v>37840</v>
      </c>
      <c r="I3256" s="87">
        <v>0</v>
      </c>
      <c r="J3256" s="87" t="s">
        <v>3817</v>
      </c>
      <c r="K3256" s="87" t="s">
        <v>3672</v>
      </c>
      <c r="L3256" s="87" t="s">
        <v>3818</v>
      </c>
      <c r="M3256" s="56"/>
      <c r="N3256" s="87" t="s">
        <v>3819</v>
      </c>
      <c r="O3256" s="56"/>
      <c r="P3256" s="87">
        <v>2003</v>
      </c>
      <c r="Q3256" s="87"/>
      <c r="R3256" s="87" t="s">
        <v>3838</v>
      </c>
    </row>
    <row r="3257" spans="1:18">
      <c r="A3257" s="87" t="s">
        <v>4306</v>
      </c>
      <c r="B3257" s="87" t="s">
        <v>4305</v>
      </c>
      <c r="C3257" s="87"/>
      <c r="D3257" s="150">
        <v>2170.62</v>
      </c>
      <c r="E3257" s="150">
        <v>-2170.62</v>
      </c>
      <c r="F3257" s="150">
        <v>0</v>
      </c>
      <c r="G3257" s="150">
        <v>0</v>
      </c>
      <c r="H3257" s="151">
        <v>37840</v>
      </c>
      <c r="I3257" s="87">
        <v>0</v>
      </c>
      <c r="J3257" s="87" t="s">
        <v>1080</v>
      </c>
      <c r="K3257" s="87" t="s">
        <v>3672</v>
      </c>
      <c r="L3257" s="87" t="s">
        <v>4307</v>
      </c>
      <c r="M3257" s="56"/>
      <c r="N3257" s="87" t="s">
        <v>151</v>
      </c>
      <c r="O3257" s="56"/>
      <c r="P3257" s="87">
        <v>2003</v>
      </c>
      <c r="Q3257" s="87"/>
      <c r="R3257" s="87" t="s">
        <v>3838</v>
      </c>
    </row>
    <row r="3258" spans="1:18">
      <c r="A3258" s="87" t="s">
        <v>4308</v>
      </c>
      <c r="B3258" s="87" t="s">
        <v>4305</v>
      </c>
      <c r="C3258" s="87"/>
      <c r="D3258" s="150">
        <v>2606.7199999999998</v>
      </c>
      <c r="E3258" s="150">
        <v>-2606.7199999999998</v>
      </c>
      <c r="F3258" s="150">
        <v>0</v>
      </c>
      <c r="G3258" s="150">
        <v>0</v>
      </c>
      <c r="H3258" s="151">
        <v>37840</v>
      </c>
      <c r="I3258" s="87">
        <v>0</v>
      </c>
      <c r="J3258" s="87" t="s">
        <v>1080</v>
      </c>
      <c r="K3258" s="87" t="s">
        <v>3672</v>
      </c>
      <c r="L3258" s="87" t="s">
        <v>4309</v>
      </c>
      <c r="M3258" s="56"/>
      <c r="N3258" s="87" t="s">
        <v>151</v>
      </c>
      <c r="O3258" s="56"/>
      <c r="P3258" s="87">
        <v>2003</v>
      </c>
      <c r="Q3258" s="87"/>
      <c r="R3258" s="87" t="s">
        <v>3838</v>
      </c>
    </row>
    <row r="3259" spans="1:18">
      <c r="A3259" s="87" t="s">
        <v>4310</v>
      </c>
      <c r="B3259" s="87" t="s">
        <v>4305</v>
      </c>
      <c r="C3259" s="87"/>
      <c r="D3259" s="150">
        <v>2606.7199999999998</v>
      </c>
      <c r="E3259" s="150">
        <v>-2606.7199999999998</v>
      </c>
      <c r="F3259" s="150">
        <v>0</v>
      </c>
      <c r="G3259" s="150">
        <v>0</v>
      </c>
      <c r="H3259" s="151">
        <v>37840</v>
      </c>
      <c r="I3259" s="87">
        <v>0</v>
      </c>
      <c r="J3259" s="87" t="s">
        <v>1080</v>
      </c>
      <c r="K3259" s="87" t="s">
        <v>3672</v>
      </c>
      <c r="L3259" s="87" t="s">
        <v>4307</v>
      </c>
      <c r="M3259" s="56"/>
      <c r="N3259" s="87" t="s">
        <v>151</v>
      </c>
      <c r="O3259" s="56"/>
      <c r="P3259" s="87">
        <v>2003</v>
      </c>
      <c r="Q3259" s="87"/>
      <c r="R3259" s="87" t="s">
        <v>3838</v>
      </c>
    </row>
    <row r="3260" spans="1:18">
      <c r="A3260" s="87" t="s">
        <v>4311</v>
      </c>
      <c r="B3260" s="87" t="s">
        <v>4305</v>
      </c>
      <c r="C3260" s="87"/>
      <c r="D3260" s="150">
        <v>2606.7199999999998</v>
      </c>
      <c r="E3260" s="150">
        <v>-2606.7199999999998</v>
      </c>
      <c r="F3260" s="150">
        <v>0</v>
      </c>
      <c r="G3260" s="150">
        <v>0</v>
      </c>
      <c r="H3260" s="151">
        <v>37840</v>
      </c>
      <c r="I3260" s="87">
        <v>0</v>
      </c>
      <c r="J3260" s="87" t="s">
        <v>1080</v>
      </c>
      <c r="K3260" s="87" t="s">
        <v>3672</v>
      </c>
      <c r="L3260" s="87" t="s">
        <v>4309</v>
      </c>
      <c r="M3260" s="56"/>
      <c r="N3260" s="87" t="s">
        <v>151</v>
      </c>
      <c r="O3260" s="56"/>
      <c r="P3260" s="87">
        <v>2003</v>
      </c>
      <c r="Q3260" s="87"/>
      <c r="R3260" s="87" t="s">
        <v>3838</v>
      </c>
    </row>
    <row r="3261" spans="1:18">
      <c r="A3261" s="87" t="s">
        <v>4314</v>
      </c>
      <c r="B3261" s="87" t="s">
        <v>4315</v>
      </c>
      <c r="C3261" s="87"/>
      <c r="D3261" s="150">
        <v>44607.05</v>
      </c>
      <c r="E3261" s="150">
        <v>-44607.05</v>
      </c>
      <c r="F3261" s="150">
        <v>0</v>
      </c>
      <c r="G3261" s="150">
        <v>0</v>
      </c>
      <c r="H3261" s="151">
        <v>37839</v>
      </c>
      <c r="I3261" s="87">
        <v>0</v>
      </c>
      <c r="J3261" s="87" t="s">
        <v>2932</v>
      </c>
      <c r="K3261" s="87" t="s">
        <v>3672</v>
      </c>
      <c r="L3261" s="87" t="s">
        <v>3877</v>
      </c>
      <c r="M3261" s="56"/>
      <c r="N3261" s="87" t="s">
        <v>105</v>
      </c>
      <c r="O3261" s="56"/>
      <c r="P3261" s="87">
        <v>2003</v>
      </c>
      <c r="Q3261" s="87"/>
      <c r="R3261" s="87" t="s">
        <v>3838</v>
      </c>
    </row>
    <row r="3262" spans="1:18">
      <c r="A3262" s="87" t="s">
        <v>4316</v>
      </c>
      <c r="B3262" s="87" t="s">
        <v>4317</v>
      </c>
      <c r="C3262" s="87"/>
      <c r="D3262" s="150">
        <v>40515.1</v>
      </c>
      <c r="E3262" s="150">
        <v>-40515.1</v>
      </c>
      <c r="F3262" s="150">
        <v>0</v>
      </c>
      <c r="G3262" s="150">
        <v>0</v>
      </c>
      <c r="H3262" s="151">
        <v>37839</v>
      </c>
      <c r="I3262" s="87">
        <v>0</v>
      </c>
      <c r="J3262" s="87" t="s">
        <v>2932</v>
      </c>
      <c r="K3262" s="87" t="s">
        <v>3672</v>
      </c>
      <c r="L3262" s="87" t="s">
        <v>3877</v>
      </c>
      <c r="M3262" s="56"/>
      <c r="N3262" s="87" t="s">
        <v>105</v>
      </c>
      <c r="O3262" s="56"/>
      <c r="P3262" s="87">
        <v>2003</v>
      </c>
      <c r="Q3262" s="87"/>
      <c r="R3262" s="87" t="s">
        <v>3838</v>
      </c>
    </row>
    <row r="3263" spans="1:18">
      <c r="A3263" s="87" t="s">
        <v>4300</v>
      </c>
      <c r="B3263" s="87" t="s">
        <v>4301</v>
      </c>
      <c r="C3263" s="87"/>
      <c r="D3263" s="150">
        <v>7744.31</v>
      </c>
      <c r="E3263" s="150">
        <v>-7744.31</v>
      </c>
      <c r="F3263" s="150">
        <v>0</v>
      </c>
      <c r="G3263" s="150">
        <v>0</v>
      </c>
      <c r="H3263" s="151">
        <v>37809</v>
      </c>
      <c r="I3263" s="87">
        <v>0</v>
      </c>
      <c r="J3263" s="87" t="s">
        <v>3828</v>
      </c>
      <c r="K3263" s="87" t="s">
        <v>3672</v>
      </c>
      <c r="L3263" s="87" t="s">
        <v>3829</v>
      </c>
      <c r="M3263" s="56"/>
      <c r="N3263" s="87" t="s">
        <v>3830</v>
      </c>
      <c r="O3263" s="56"/>
      <c r="P3263" s="87">
        <v>2003</v>
      </c>
      <c r="Q3263" s="87"/>
      <c r="R3263" s="87" t="s">
        <v>3838</v>
      </c>
    </row>
    <row r="3264" spans="1:18">
      <c r="A3264" s="87" t="s">
        <v>4302</v>
      </c>
      <c r="B3264" s="87" t="s">
        <v>4303</v>
      </c>
      <c r="C3264" s="87"/>
      <c r="D3264" s="150">
        <v>20178.75</v>
      </c>
      <c r="E3264" s="150">
        <v>-20178.75</v>
      </c>
      <c r="F3264" s="150">
        <v>0</v>
      </c>
      <c r="G3264" s="150">
        <v>0</v>
      </c>
      <c r="H3264" s="151">
        <v>37809</v>
      </c>
      <c r="I3264" s="87">
        <v>0</v>
      </c>
      <c r="J3264" s="87" t="s">
        <v>3828</v>
      </c>
      <c r="K3264" s="87" t="s">
        <v>3672</v>
      </c>
      <c r="L3264" s="87" t="s">
        <v>3829</v>
      </c>
      <c r="M3264" s="56"/>
      <c r="N3264" s="87" t="s">
        <v>3830</v>
      </c>
      <c r="O3264" s="56"/>
      <c r="P3264" s="87">
        <v>2003</v>
      </c>
      <c r="Q3264" s="87"/>
      <c r="R3264" s="87" t="s">
        <v>3838</v>
      </c>
    </row>
    <row r="3265" spans="1:18">
      <c r="A3265" s="87" t="s">
        <v>4298</v>
      </c>
      <c r="B3265" s="87" t="s">
        <v>4299</v>
      </c>
      <c r="C3265" s="87"/>
      <c r="D3265" s="150">
        <v>9471.25</v>
      </c>
      <c r="E3265" s="150">
        <v>-9471.25</v>
      </c>
      <c r="F3265" s="150">
        <v>0</v>
      </c>
      <c r="G3265" s="150">
        <v>0</v>
      </c>
      <c r="H3265" s="151">
        <v>37785</v>
      </c>
      <c r="I3265" s="87">
        <v>0</v>
      </c>
      <c r="J3265" s="87" t="s">
        <v>1632</v>
      </c>
      <c r="K3265" s="87" t="s">
        <v>3672</v>
      </c>
      <c r="L3265" s="87" t="s">
        <v>4158</v>
      </c>
      <c r="M3265" s="56"/>
      <c r="N3265" s="87" t="s">
        <v>98</v>
      </c>
      <c r="O3265" s="56"/>
      <c r="P3265" s="87">
        <v>2003</v>
      </c>
      <c r="Q3265" s="87"/>
      <c r="R3265" s="87" t="s">
        <v>3838</v>
      </c>
    </row>
    <row r="3266" spans="1:18">
      <c r="A3266" s="87" t="s">
        <v>2416</v>
      </c>
      <c r="B3266" s="87" t="s">
        <v>2417</v>
      </c>
      <c r="C3266" s="87"/>
      <c r="D3266" s="150">
        <v>62122.42</v>
      </c>
      <c r="E3266" s="150">
        <v>-62122.42</v>
      </c>
      <c r="F3266" s="150">
        <v>0</v>
      </c>
      <c r="G3266" s="150">
        <v>0</v>
      </c>
      <c r="H3266" s="151">
        <v>37782</v>
      </c>
      <c r="I3266" s="87">
        <v>0</v>
      </c>
      <c r="J3266" s="87" t="s">
        <v>919</v>
      </c>
      <c r="K3266" s="87" t="s">
        <v>3672</v>
      </c>
      <c r="L3266" s="87" t="s">
        <v>3823</v>
      </c>
      <c r="M3266" s="56"/>
      <c r="N3266" s="87" t="s">
        <v>54</v>
      </c>
      <c r="O3266" s="56"/>
      <c r="P3266" s="87">
        <v>2003</v>
      </c>
      <c r="Q3266" s="87"/>
      <c r="R3266" s="87" t="s">
        <v>3838</v>
      </c>
    </row>
    <row r="3267" spans="1:18">
      <c r="A3267" s="87" t="s">
        <v>4293</v>
      </c>
      <c r="B3267" s="87" t="s">
        <v>488</v>
      </c>
      <c r="C3267" s="87"/>
      <c r="D3267" s="150">
        <v>9412.2000000000007</v>
      </c>
      <c r="E3267" s="150">
        <v>-9412.2000000000007</v>
      </c>
      <c r="F3267" s="150">
        <v>0</v>
      </c>
      <c r="G3267" s="150">
        <v>0</v>
      </c>
      <c r="H3267" s="151">
        <v>37761</v>
      </c>
      <c r="I3267" s="87">
        <v>0</v>
      </c>
      <c r="J3267" s="87" t="s">
        <v>619</v>
      </c>
      <c r="K3267" s="87" t="s">
        <v>3672</v>
      </c>
      <c r="L3267" s="87" t="s">
        <v>3850</v>
      </c>
      <c r="M3267" s="56"/>
      <c r="N3267" s="87" t="s">
        <v>127</v>
      </c>
      <c r="O3267" s="56"/>
      <c r="P3267" s="87">
        <v>2003</v>
      </c>
      <c r="Q3267" s="87"/>
      <c r="R3267" s="87" t="s">
        <v>3838</v>
      </c>
    </row>
    <row r="3268" spans="1:18">
      <c r="A3268" s="87" t="s">
        <v>4268</v>
      </c>
      <c r="B3268" s="87" t="s">
        <v>4269</v>
      </c>
      <c r="C3268" s="87"/>
      <c r="D3268" s="150">
        <v>1962.03</v>
      </c>
      <c r="E3268" s="150">
        <v>-1962.03</v>
      </c>
      <c r="F3268" s="150">
        <v>0</v>
      </c>
      <c r="G3268" s="150">
        <v>0</v>
      </c>
      <c r="H3268" s="151">
        <v>37760</v>
      </c>
      <c r="I3268" s="87">
        <v>0</v>
      </c>
      <c r="J3268" s="87" t="s">
        <v>619</v>
      </c>
      <c r="K3268" s="87" t="s">
        <v>3672</v>
      </c>
      <c r="L3268" s="87" t="s">
        <v>3850</v>
      </c>
      <c r="M3268" s="56"/>
      <c r="N3268" s="87" t="s">
        <v>127</v>
      </c>
      <c r="O3268" s="56"/>
      <c r="P3268" s="87">
        <v>2002</v>
      </c>
      <c r="Q3268" s="87"/>
      <c r="R3268" s="87" t="s">
        <v>3838</v>
      </c>
    </row>
    <row r="3269" spans="1:18">
      <c r="A3269" s="87" t="s">
        <v>4294</v>
      </c>
      <c r="B3269" s="87" t="s">
        <v>4295</v>
      </c>
      <c r="C3269" s="87"/>
      <c r="D3269" s="150">
        <v>9426.9699999999993</v>
      </c>
      <c r="E3269" s="150">
        <v>-9426.9699999999993</v>
      </c>
      <c r="F3269" s="150">
        <v>0</v>
      </c>
      <c r="G3269" s="150">
        <v>0</v>
      </c>
      <c r="H3269" s="151">
        <v>37760</v>
      </c>
      <c r="I3269" s="87">
        <v>0</v>
      </c>
      <c r="J3269" s="87" t="s">
        <v>1373</v>
      </c>
      <c r="K3269" s="87" t="s">
        <v>3672</v>
      </c>
      <c r="L3269" s="87" t="s">
        <v>3892</v>
      </c>
      <c r="M3269" s="56"/>
      <c r="N3269" s="87" t="s">
        <v>156</v>
      </c>
      <c r="O3269" s="56"/>
      <c r="P3269" s="87">
        <v>2002</v>
      </c>
      <c r="Q3269" s="87"/>
      <c r="R3269" s="87" t="s">
        <v>3838</v>
      </c>
    </row>
    <row r="3270" spans="1:18">
      <c r="A3270" s="87" t="s">
        <v>4296</v>
      </c>
      <c r="B3270" s="87" t="s">
        <v>4297</v>
      </c>
      <c r="C3270" s="87"/>
      <c r="D3270" s="150">
        <v>14710.88</v>
      </c>
      <c r="E3270" s="150">
        <v>-14710.88</v>
      </c>
      <c r="F3270" s="150">
        <v>0</v>
      </c>
      <c r="G3270" s="150">
        <v>0</v>
      </c>
      <c r="H3270" s="151">
        <v>37760</v>
      </c>
      <c r="I3270" s="87">
        <v>0</v>
      </c>
      <c r="J3270" s="87" t="s">
        <v>1198</v>
      </c>
      <c r="K3270" s="87" t="s">
        <v>3672</v>
      </c>
      <c r="L3270" s="87" t="s">
        <v>3966</v>
      </c>
      <c r="M3270" s="56"/>
      <c r="N3270" s="87" t="s">
        <v>163</v>
      </c>
      <c r="O3270" s="56"/>
      <c r="P3270" s="87">
        <v>2003</v>
      </c>
      <c r="Q3270" s="87"/>
      <c r="R3270" s="87" t="s">
        <v>3838</v>
      </c>
    </row>
    <row r="3271" spans="1:18">
      <c r="A3271" s="87" t="s">
        <v>4289</v>
      </c>
      <c r="B3271" s="87" t="s">
        <v>4290</v>
      </c>
      <c r="C3271" s="87"/>
      <c r="D3271" s="150">
        <v>5327.66</v>
      </c>
      <c r="E3271" s="150">
        <v>-5327.66</v>
      </c>
      <c r="F3271" s="150">
        <v>0</v>
      </c>
      <c r="G3271" s="150">
        <v>0</v>
      </c>
      <c r="H3271" s="151">
        <v>37746</v>
      </c>
      <c r="I3271" s="87">
        <v>0</v>
      </c>
      <c r="J3271" s="87" t="s">
        <v>3828</v>
      </c>
      <c r="K3271" s="87" t="s">
        <v>3672</v>
      </c>
      <c r="L3271" s="87" t="s">
        <v>3829</v>
      </c>
      <c r="M3271" s="56"/>
      <c r="N3271" s="87" t="s">
        <v>3830</v>
      </c>
      <c r="O3271" s="56"/>
      <c r="P3271" s="87">
        <v>2003</v>
      </c>
      <c r="Q3271" s="87"/>
      <c r="R3271" s="87" t="s">
        <v>3838</v>
      </c>
    </row>
    <row r="3272" spans="1:18">
      <c r="A3272" s="87" t="s">
        <v>4291</v>
      </c>
      <c r="B3272" s="87" t="s">
        <v>4292</v>
      </c>
      <c r="C3272" s="87"/>
      <c r="D3272" s="150">
        <v>5649.04</v>
      </c>
      <c r="E3272" s="150">
        <v>-5649.04</v>
      </c>
      <c r="F3272" s="150">
        <v>0</v>
      </c>
      <c r="G3272" s="150">
        <v>0</v>
      </c>
      <c r="H3272" s="151">
        <v>37746</v>
      </c>
      <c r="I3272" s="87">
        <v>0</v>
      </c>
      <c r="J3272" s="87" t="s">
        <v>619</v>
      </c>
      <c r="K3272" s="87" t="s">
        <v>3672</v>
      </c>
      <c r="L3272" s="87" t="s">
        <v>3850</v>
      </c>
      <c r="M3272" s="56"/>
      <c r="N3272" s="87" t="s">
        <v>127</v>
      </c>
      <c r="O3272" s="56"/>
      <c r="P3272" s="87">
        <v>2003</v>
      </c>
      <c r="Q3272" s="87"/>
      <c r="R3272" s="87" t="s">
        <v>3838</v>
      </c>
    </row>
    <row r="3273" spans="1:18">
      <c r="A3273" s="87" t="s">
        <v>4274</v>
      </c>
      <c r="B3273" s="87" t="s">
        <v>4275</v>
      </c>
      <c r="C3273" s="87"/>
      <c r="D3273" s="150">
        <v>12855.17</v>
      </c>
      <c r="E3273" s="150">
        <v>-12855.17</v>
      </c>
      <c r="F3273" s="150">
        <v>0</v>
      </c>
      <c r="G3273" s="150">
        <v>0</v>
      </c>
      <c r="H3273" s="151">
        <v>37743</v>
      </c>
      <c r="I3273" s="87">
        <v>0</v>
      </c>
      <c r="J3273" s="87" t="s">
        <v>944</v>
      </c>
      <c r="K3273" s="87" t="s">
        <v>3672</v>
      </c>
      <c r="L3273" s="87" t="s">
        <v>3962</v>
      </c>
      <c r="M3273" s="56"/>
      <c r="N3273" s="87" t="s">
        <v>27</v>
      </c>
      <c r="O3273" s="56"/>
      <c r="P3273" s="87">
        <v>2003</v>
      </c>
      <c r="Q3273" s="87"/>
      <c r="R3273" s="87" t="s">
        <v>3838</v>
      </c>
    </row>
    <row r="3274" spans="1:18">
      <c r="A3274" s="87" t="s">
        <v>4279</v>
      </c>
      <c r="B3274" s="87" t="s">
        <v>4280</v>
      </c>
      <c r="C3274" s="87"/>
      <c r="D3274" s="150">
        <v>15159.95</v>
      </c>
      <c r="E3274" s="150">
        <v>-15159.95</v>
      </c>
      <c r="F3274" s="150">
        <v>0</v>
      </c>
      <c r="G3274" s="150">
        <v>0</v>
      </c>
      <c r="H3274" s="151">
        <v>37743</v>
      </c>
      <c r="I3274" s="87">
        <v>0</v>
      </c>
      <c r="J3274" s="87" t="s">
        <v>944</v>
      </c>
      <c r="K3274" s="87" t="s">
        <v>3672</v>
      </c>
      <c r="L3274" s="87" t="s">
        <v>3962</v>
      </c>
      <c r="M3274" s="56"/>
      <c r="N3274" s="87" t="s">
        <v>27</v>
      </c>
      <c r="O3274" s="56"/>
      <c r="P3274" s="87">
        <v>2003</v>
      </c>
      <c r="Q3274" s="87"/>
      <c r="R3274" s="87" t="s">
        <v>3838</v>
      </c>
    </row>
    <row r="3275" spans="1:18">
      <c r="A3275" s="87" t="s">
        <v>4281</v>
      </c>
      <c r="B3275" s="87" t="s">
        <v>4282</v>
      </c>
      <c r="C3275" s="87"/>
      <c r="D3275" s="150">
        <v>7283.51</v>
      </c>
      <c r="E3275" s="150">
        <v>-7283.51</v>
      </c>
      <c r="F3275" s="150">
        <v>0</v>
      </c>
      <c r="G3275" s="150">
        <v>0</v>
      </c>
      <c r="H3275" s="151">
        <v>37743</v>
      </c>
      <c r="I3275" s="87">
        <v>0</v>
      </c>
      <c r="J3275" s="87" t="s">
        <v>944</v>
      </c>
      <c r="K3275" s="87" t="s">
        <v>3672</v>
      </c>
      <c r="L3275" s="87" t="s">
        <v>3962</v>
      </c>
      <c r="M3275" s="56"/>
      <c r="N3275" s="87" t="s">
        <v>27</v>
      </c>
      <c r="O3275" s="56"/>
      <c r="P3275" s="87">
        <v>2003</v>
      </c>
      <c r="Q3275" s="87"/>
      <c r="R3275" s="87" t="s">
        <v>3838</v>
      </c>
    </row>
    <row r="3276" spans="1:18">
      <c r="A3276" s="87" t="s">
        <v>10172</v>
      </c>
      <c r="B3276" s="87" t="s">
        <v>10173</v>
      </c>
      <c r="C3276" s="87"/>
      <c r="D3276" s="150">
        <v>26555.14</v>
      </c>
      <c r="E3276" s="150">
        <v>-26555.14</v>
      </c>
      <c r="F3276" s="150">
        <v>0</v>
      </c>
      <c r="G3276" s="150">
        <v>0</v>
      </c>
      <c r="H3276" s="151">
        <v>37736</v>
      </c>
      <c r="I3276" s="87">
        <v>0</v>
      </c>
      <c r="J3276" s="87" t="s">
        <v>493</v>
      </c>
      <c r="K3276" s="87" t="s">
        <v>3672</v>
      </c>
      <c r="L3276" s="87" t="s">
        <v>5337</v>
      </c>
      <c r="M3276" s="56" t="s">
        <v>3722</v>
      </c>
      <c r="N3276" s="87" t="s">
        <v>55</v>
      </c>
      <c r="O3276" s="56"/>
      <c r="P3276" s="87">
        <v>0</v>
      </c>
      <c r="Q3276" s="87"/>
      <c r="R3276" s="87" t="s">
        <v>3680</v>
      </c>
    </row>
    <row r="3277" spans="1:18">
      <c r="A3277" s="87" t="s">
        <v>10865</v>
      </c>
      <c r="B3277" s="87" t="s">
        <v>10866</v>
      </c>
      <c r="C3277" s="87"/>
      <c r="D3277" s="150">
        <v>71257.149999999994</v>
      </c>
      <c r="E3277" s="150">
        <v>-71257.149999999994</v>
      </c>
      <c r="F3277" s="150">
        <v>0</v>
      </c>
      <c r="G3277" s="150">
        <v>0</v>
      </c>
      <c r="H3277" s="151">
        <v>37736</v>
      </c>
      <c r="I3277" s="87">
        <v>0</v>
      </c>
      <c r="J3277" s="87" t="s">
        <v>493</v>
      </c>
      <c r="K3277" s="87" t="s">
        <v>3672</v>
      </c>
      <c r="L3277" s="87" t="s">
        <v>5337</v>
      </c>
      <c r="M3277" s="56" t="s">
        <v>3711</v>
      </c>
      <c r="N3277" s="87" t="s">
        <v>55</v>
      </c>
      <c r="O3277" s="56"/>
      <c r="P3277" s="87">
        <v>0</v>
      </c>
      <c r="Q3277" s="87"/>
      <c r="R3277" s="87" t="s">
        <v>3680</v>
      </c>
    </row>
    <row r="3278" spans="1:18">
      <c r="A3278" s="87" t="s">
        <v>10867</v>
      </c>
      <c r="B3278" s="87" t="s">
        <v>10868</v>
      </c>
      <c r="C3278" s="87"/>
      <c r="D3278" s="150">
        <v>152658.82999999999</v>
      </c>
      <c r="E3278" s="150">
        <v>-152658.82999999999</v>
      </c>
      <c r="F3278" s="150">
        <v>0</v>
      </c>
      <c r="G3278" s="150">
        <v>0</v>
      </c>
      <c r="H3278" s="151">
        <v>37736</v>
      </c>
      <c r="I3278" s="87">
        <v>0</v>
      </c>
      <c r="J3278" s="87" t="s">
        <v>493</v>
      </c>
      <c r="K3278" s="87" t="s">
        <v>3672</v>
      </c>
      <c r="L3278" s="87" t="s">
        <v>5337</v>
      </c>
      <c r="M3278" s="56" t="s">
        <v>3711</v>
      </c>
      <c r="N3278" s="87" t="s">
        <v>55</v>
      </c>
      <c r="O3278" s="56"/>
      <c r="P3278" s="87">
        <v>0</v>
      </c>
      <c r="Q3278" s="87"/>
      <c r="R3278" s="87" t="s">
        <v>3680</v>
      </c>
    </row>
    <row r="3279" spans="1:18">
      <c r="A3279" s="87" t="s">
        <v>2992</v>
      </c>
      <c r="B3279" s="87" t="s">
        <v>2993</v>
      </c>
      <c r="C3279" s="87"/>
      <c r="D3279" s="150">
        <v>139397.85999999999</v>
      </c>
      <c r="E3279" s="150">
        <v>-139397.85999999999</v>
      </c>
      <c r="F3279" s="150">
        <v>0</v>
      </c>
      <c r="G3279" s="150">
        <v>0</v>
      </c>
      <c r="H3279" s="151">
        <v>37736</v>
      </c>
      <c r="I3279" s="87">
        <v>0</v>
      </c>
      <c r="J3279" s="87" t="s">
        <v>2961</v>
      </c>
      <c r="K3279" s="87" t="s">
        <v>3672</v>
      </c>
      <c r="L3279" s="87" t="s">
        <v>8653</v>
      </c>
      <c r="M3279" s="56" t="s">
        <v>3711</v>
      </c>
      <c r="N3279" s="87" t="s">
        <v>170</v>
      </c>
      <c r="O3279" s="56"/>
      <c r="P3279" s="87">
        <v>0</v>
      </c>
      <c r="Q3279" s="87"/>
      <c r="R3279" s="87" t="s">
        <v>3680</v>
      </c>
    </row>
    <row r="3280" spans="1:18">
      <c r="A3280" s="87" t="s">
        <v>490</v>
      </c>
      <c r="B3280" s="87" t="s">
        <v>491</v>
      </c>
      <c r="C3280" s="87"/>
      <c r="D3280" s="150">
        <v>74686.320000000007</v>
      </c>
      <c r="E3280" s="150">
        <v>-74686.320000000007</v>
      </c>
      <c r="F3280" s="150">
        <v>0</v>
      </c>
      <c r="G3280" s="150">
        <v>0</v>
      </c>
      <c r="H3280" s="151">
        <v>37736</v>
      </c>
      <c r="I3280" s="87">
        <v>0</v>
      </c>
      <c r="J3280" s="87" t="s">
        <v>493</v>
      </c>
      <c r="K3280" s="87" t="s">
        <v>3672</v>
      </c>
      <c r="L3280" s="87" t="s">
        <v>5337</v>
      </c>
      <c r="M3280" s="56" t="s">
        <v>3711</v>
      </c>
      <c r="N3280" s="87" t="s">
        <v>55</v>
      </c>
      <c r="O3280" s="56"/>
      <c r="P3280" s="87">
        <v>0</v>
      </c>
      <c r="Q3280" s="87"/>
      <c r="R3280" s="87" t="s">
        <v>3680</v>
      </c>
    </row>
    <row r="3281" spans="1:18">
      <c r="A3281" s="87" t="s">
        <v>10869</v>
      </c>
      <c r="B3281" s="87" t="s">
        <v>10870</v>
      </c>
      <c r="C3281" s="87"/>
      <c r="D3281" s="150">
        <v>64728.14</v>
      </c>
      <c r="E3281" s="150">
        <v>-64728.14</v>
      </c>
      <c r="F3281" s="150">
        <v>0</v>
      </c>
      <c r="G3281" s="150">
        <v>0</v>
      </c>
      <c r="H3281" s="151">
        <v>37736</v>
      </c>
      <c r="I3281" s="87">
        <v>0</v>
      </c>
      <c r="J3281" s="87" t="s">
        <v>493</v>
      </c>
      <c r="K3281" s="87" t="s">
        <v>3672</v>
      </c>
      <c r="L3281" s="87" t="s">
        <v>5337</v>
      </c>
      <c r="M3281" s="56" t="s">
        <v>3711</v>
      </c>
      <c r="N3281" s="87" t="s">
        <v>55</v>
      </c>
      <c r="O3281" s="56"/>
      <c r="P3281" s="87">
        <v>0</v>
      </c>
      <c r="Q3281" s="87"/>
      <c r="R3281" s="87" t="s">
        <v>3680</v>
      </c>
    </row>
    <row r="3282" spans="1:18">
      <c r="A3282" s="87" t="s">
        <v>10170</v>
      </c>
      <c r="B3282" s="87" t="s">
        <v>10171</v>
      </c>
      <c r="C3282" s="87"/>
      <c r="D3282" s="150">
        <v>2044.75</v>
      </c>
      <c r="E3282" s="150">
        <v>-2044.75</v>
      </c>
      <c r="F3282" s="150">
        <v>0</v>
      </c>
      <c r="G3282" s="150">
        <v>0</v>
      </c>
      <c r="H3282" s="151">
        <v>37735</v>
      </c>
      <c r="I3282" s="87">
        <v>0</v>
      </c>
      <c r="J3282" s="87" t="s">
        <v>698</v>
      </c>
      <c r="K3282" s="87" t="s">
        <v>3672</v>
      </c>
      <c r="L3282" s="87" t="s">
        <v>3761</v>
      </c>
      <c r="M3282" s="56" t="s">
        <v>3722</v>
      </c>
      <c r="N3282" s="87" t="s">
        <v>56</v>
      </c>
      <c r="O3282" s="56"/>
      <c r="P3282" s="87">
        <v>0</v>
      </c>
      <c r="Q3282" s="87"/>
      <c r="R3282" s="87" t="s">
        <v>3680</v>
      </c>
    </row>
    <row r="3283" spans="1:18">
      <c r="A3283" s="87" t="s">
        <v>4285</v>
      </c>
      <c r="B3283" s="87" t="s">
        <v>4286</v>
      </c>
      <c r="C3283" s="87"/>
      <c r="D3283" s="150">
        <v>1895.37</v>
      </c>
      <c r="E3283" s="150">
        <v>-1895.37</v>
      </c>
      <c r="F3283" s="150">
        <v>0</v>
      </c>
      <c r="G3283" s="150">
        <v>0</v>
      </c>
      <c r="H3283" s="151">
        <v>37726</v>
      </c>
      <c r="I3283" s="87">
        <v>0</v>
      </c>
      <c r="J3283" s="87" t="s">
        <v>2079</v>
      </c>
      <c r="K3283" s="87" t="s">
        <v>3672</v>
      </c>
      <c r="L3283" s="87" t="s">
        <v>3878</v>
      </c>
      <c r="M3283" s="56"/>
      <c r="N3283" s="87" t="s">
        <v>79</v>
      </c>
      <c r="O3283" s="56"/>
      <c r="P3283" s="87">
        <v>2003</v>
      </c>
      <c r="Q3283" s="87"/>
      <c r="R3283" s="87" t="s">
        <v>3838</v>
      </c>
    </row>
    <row r="3284" spans="1:18">
      <c r="A3284" s="87" t="s">
        <v>4287</v>
      </c>
      <c r="B3284" s="87" t="s">
        <v>4288</v>
      </c>
      <c r="C3284" s="87"/>
      <c r="D3284" s="150">
        <v>2602.4</v>
      </c>
      <c r="E3284" s="150">
        <v>-2602.4</v>
      </c>
      <c r="F3284" s="150">
        <v>0</v>
      </c>
      <c r="G3284" s="150">
        <v>0</v>
      </c>
      <c r="H3284" s="151">
        <v>37726</v>
      </c>
      <c r="I3284" s="87">
        <v>0</v>
      </c>
      <c r="J3284" s="87" t="s">
        <v>2079</v>
      </c>
      <c r="K3284" s="87" t="s">
        <v>3672</v>
      </c>
      <c r="L3284" s="87" t="s">
        <v>3878</v>
      </c>
      <c r="M3284" s="56"/>
      <c r="N3284" s="87" t="s">
        <v>79</v>
      </c>
      <c r="O3284" s="56"/>
      <c r="P3284" s="87">
        <v>2003</v>
      </c>
      <c r="Q3284" s="87"/>
      <c r="R3284" s="87" t="s">
        <v>3838</v>
      </c>
    </row>
    <row r="3285" spans="1:18">
      <c r="A3285" s="87" t="s">
        <v>10166</v>
      </c>
      <c r="B3285" s="87" t="s">
        <v>863</v>
      </c>
      <c r="C3285" s="87"/>
      <c r="D3285" s="150">
        <v>20855.21</v>
      </c>
      <c r="E3285" s="150">
        <v>-20855.21</v>
      </c>
      <c r="F3285" s="150">
        <v>0</v>
      </c>
      <c r="G3285" s="150">
        <v>0</v>
      </c>
      <c r="H3285" s="151">
        <v>37721</v>
      </c>
      <c r="I3285" s="87">
        <v>0</v>
      </c>
      <c r="J3285" s="87" t="s">
        <v>2998</v>
      </c>
      <c r="K3285" s="87" t="s">
        <v>3672</v>
      </c>
      <c r="L3285" s="87" t="s">
        <v>10167</v>
      </c>
      <c r="M3285" s="56" t="s">
        <v>3722</v>
      </c>
      <c r="N3285" s="87" t="s">
        <v>86</v>
      </c>
      <c r="O3285" s="56"/>
      <c r="P3285" s="87">
        <v>0</v>
      </c>
      <c r="Q3285" s="87"/>
      <c r="R3285" s="87" t="s">
        <v>3680</v>
      </c>
    </row>
    <row r="3286" spans="1:18">
      <c r="A3286" s="87" t="s">
        <v>10168</v>
      </c>
      <c r="B3286" s="87" t="s">
        <v>1718</v>
      </c>
      <c r="C3286" s="87"/>
      <c r="D3286" s="150">
        <v>2318.6</v>
      </c>
      <c r="E3286" s="150">
        <v>-2318.6</v>
      </c>
      <c r="F3286" s="150">
        <v>0</v>
      </c>
      <c r="G3286" s="150">
        <v>0</v>
      </c>
      <c r="H3286" s="151">
        <v>37721</v>
      </c>
      <c r="I3286" s="87">
        <v>0</v>
      </c>
      <c r="J3286" s="87" t="s">
        <v>435</v>
      </c>
      <c r="K3286" s="87" t="s">
        <v>3672</v>
      </c>
      <c r="L3286" s="87" t="s">
        <v>3754</v>
      </c>
      <c r="M3286" s="56" t="s">
        <v>3722</v>
      </c>
      <c r="N3286" s="87" t="s">
        <v>100</v>
      </c>
      <c r="O3286" s="56"/>
      <c r="P3286" s="87">
        <v>0</v>
      </c>
      <c r="Q3286" s="87"/>
      <c r="R3286" s="87" t="s">
        <v>3680</v>
      </c>
    </row>
    <row r="3287" spans="1:18">
      <c r="A3287" s="87" t="s">
        <v>10169</v>
      </c>
      <c r="B3287" s="87" t="s">
        <v>863</v>
      </c>
      <c r="C3287" s="87"/>
      <c r="D3287" s="150">
        <v>7614.52</v>
      </c>
      <c r="E3287" s="150">
        <v>-7614.52</v>
      </c>
      <c r="F3287" s="150">
        <v>0</v>
      </c>
      <c r="G3287" s="150">
        <v>0</v>
      </c>
      <c r="H3287" s="151">
        <v>37721</v>
      </c>
      <c r="I3287" s="87">
        <v>0</v>
      </c>
      <c r="J3287" s="87" t="s">
        <v>1311</v>
      </c>
      <c r="K3287" s="87" t="s">
        <v>3672</v>
      </c>
      <c r="L3287" s="87" t="s">
        <v>7957</v>
      </c>
      <c r="M3287" s="56" t="s">
        <v>3722</v>
      </c>
      <c r="N3287" s="87" t="s">
        <v>60</v>
      </c>
      <c r="O3287" s="56"/>
      <c r="P3287" s="87">
        <v>0</v>
      </c>
      <c r="Q3287" s="87"/>
      <c r="R3287" s="87" t="s">
        <v>3680</v>
      </c>
    </row>
    <row r="3288" spans="1:18">
      <c r="A3288" s="87" t="s">
        <v>10871</v>
      </c>
      <c r="B3288" s="87" t="s">
        <v>10872</v>
      </c>
      <c r="C3288" s="87"/>
      <c r="D3288" s="150">
        <v>9394.41</v>
      </c>
      <c r="E3288" s="150">
        <v>-9394.41</v>
      </c>
      <c r="F3288" s="150">
        <v>0</v>
      </c>
      <c r="G3288" s="150">
        <v>0</v>
      </c>
      <c r="H3288" s="151">
        <v>37721</v>
      </c>
      <c r="I3288" s="87">
        <v>0</v>
      </c>
      <c r="J3288" s="87" t="s">
        <v>10220</v>
      </c>
      <c r="K3288" s="87" t="s">
        <v>3672</v>
      </c>
      <c r="L3288" s="87" t="s">
        <v>10221</v>
      </c>
      <c r="M3288" s="56" t="s">
        <v>3711</v>
      </c>
      <c r="N3288" s="87" t="s">
        <v>126</v>
      </c>
      <c r="O3288" s="56"/>
      <c r="P3288" s="87">
        <v>0</v>
      </c>
      <c r="Q3288" s="87"/>
      <c r="R3288" s="87" t="s">
        <v>3680</v>
      </c>
    </row>
    <row r="3289" spans="1:18">
      <c r="A3289" s="87" t="s">
        <v>4283</v>
      </c>
      <c r="B3289" s="87" t="s">
        <v>4284</v>
      </c>
      <c r="C3289" s="87"/>
      <c r="D3289" s="150">
        <v>136097.76999999999</v>
      </c>
      <c r="E3289" s="150">
        <v>-136097.76999999999</v>
      </c>
      <c r="F3289" s="150">
        <v>0</v>
      </c>
      <c r="G3289" s="150">
        <v>0</v>
      </c>
      <c r="H3289" s="151">
        <v>37718</v>
      </c>
      <c r="I3289" s="87">
        <v>0</v>
      </c>
      <c r="J3289" s="87" t="s">
        <v>328</v>
      </c>
      <c r="K3289" s="87" t="s">
        <v>3672</v>
      </c>
      <c r="L3289" s="87" t="s">
        <v>4141</v>
      </c>
      <c r="M3289" s="56"/>
      <c r="N3289" s="87" t="s">
        <v>35</v>
      </c>
      <c r="O3289" s="56"/>
      <c r="P3289" s="87">
        <v>2003</v>
      </c>
      <c r="Q3289" s="87"/>
      <c r="R3289" s="87" t="s">
        <v>3838</v>
      </c>
    </row>
    <row r="3290" spans="1:18">
      <c r="A3290" s="87" t="s">
        <v>2407</v>
      </c>
      <c r="B3290" s="87" t="s">
        <v>2408</v>
      </c>
      <c r="C3290" s="87"/>
      <c r="D3290" s="150">
        <v>17917.650000000001</v>
      </c>
      <c r="E3290" s="150">
        <v>-17917.650000000001</v>
      </c>
      <c r="F3290" s="150">
        <v>0</v>
      </c>
      <c r="G3290" s="150">
        <v>0</v>
      </c>
      <c r="H3290" s="151">
        <v>37712</v>
      </c>
      <c r="I3290" s="87">
        <v>0</v>
      </c>
      <c r="J3290" s="87" t="s">
        <v>328</v>
      </c>
      <c r="K3290" s="87" t="s">
        <v>3672</v>
      </c>
      <c r="L3290" s="87" t="s">
        <v>4511</v>
      </c>
      <c r="M3290" s="56" t="s">
        <v>3713</v>
      </c>
      <c r="N3290" s="87" t="s">
        <v>35</v>
      </c>
      <c r="O3290" s="56"/>
      <c r="P3290" s="87">
        <v>2002</v>
      </c>
      <c r="Q3290" s="87"/>
      <c r="R3290" s="87" t="s">
        <v>3694</v>
      </c>
    </row>
    <row r="3291" spans="1:18">
      <c r="A3291" s="87" t="s">
        <v>915</v>
      </c>
      <c r="B3291" s="87" t="s">
        <v>916</v>
      </c>
      <c r="C3291" s="87"/>
      <c r="D3291" s="150">
        <v>2270</v>
      </c>
      <c r="E3291" s="150">
        <v>-2270</v>
      </c>
      <c r="F3291" s="150">
        <v>0</v>
      </c>
      <c r="G3291" s="150">
        <v>0</v>
      </c>
      <c r="H3291" s="151">
        <v>37711</v>
      </c>
      <c r="I3291" s="87">
        <v>0</v>
      </c>
      <c r="J3291" s="87" t="s">
        <v>484</v>
      </c>
      <c r="K3291" s="87" t="s">
        <v>3672</v>
      </c>
      <c r="L3291" s="87" t="s">
        <v>3810</v>
      </c>
      <c r="M3291" s="56"/>
      <c r="N3291" s="87" t="s">
        <v>30</v>
      </c>
      <c r="O3291" s="56"/>
      <c r="P3291" s="87">
        <v>2000</v>
      </c>
      <c r="Q3291" s="87"/>
      <c r="R3291" s="87" t="s">
        <v>3838</v>
      </c>
    </row>
    <row r="3292" spans="1:18">
      <c r="A3292" s="87" t="s">
        <v>4272</v>
      </c>
      <c r="B3292" s="87" t="s">
        <v>4273</v>
      </c>
      <c r="C3292" s="87"/>
      <c r="D3292" s="150">
        <v>7904.8</v>
      </c>
      <c r="E3292" s="150">
        <v>-7904.8</v>
      </c>
      <c r="F3292" s="150">
        <v>0</v>
      </c>
      <c r="G3292" s="150">
        <v>0</v>
      </c>
      <c r="H3292" s="151">
        <v>37683</v>
      </c>
      <c r="I3292" s="87">
        <v>0</v>
      </c>
      <c r="J3292" s="87" t="s">
        <v>1198</v>
      </c>
      <c r="K3292" s="87" t="s">
        <v>3672</v>
      </c>
      <c r="L3292" s="87" t="s">
        <v>3966</v>
      </c>
      <c r="M3292" s="56"/>
      <c r="N3292" s="87" t="s">
        <v>163</v>
      </c>
      <c r="O3292" s="56"/>
      <c r="P3292" s="87">
        <v>2003</v>
      </c>
      <c r="Q3292" s="87"/>
      <c r="R3292" s="87" t="s">
        <v>3838</v>
      </c>
    </row>
    <row r="3293" spans="1:18">
      <c r="A3293" s="87" t="s">
        <v>4270</v>
      </c>
      <c r="B3293" s="87" t="s">
        <v>4271</v>
      </c>
      <c r="C3293" s="87"/>
      <c r="D3293" s="150">
        <v>2339.2399999999998</v>
      </c>
      <c r="E3293" s="150">
        <v>-2339.2399999999998</v>
      </c>
      <c r="F3293" s="150">
        <v>0</v>
      </c>
      <c r="G3293" s="150">
        <v>0</v>
      </c>
      <c r="H3293" s="151">
        <v>37680</v>
      </c>
      <c r="I3293" s="87">
        <v>0</v>
      </c>
      <c r="J3293" s="87" t="s">
        <v>689</v>
      </c>
      <c r="K3293" s="87" t="s">
        <v>3672</v>
      </c>
      <c r="L3293" s="87" t="s">
        <v>3994</v>
      </c>
      <c r="M3293" s="56"/>
      <c r="N3293" s="87" t="s">
        <v>28</v>
      </c>
      <c r="O3293" s="56"/>
      <c r="P3293" s="87">
        <v>2003</v>
      </c>
      <c r="Q3293" s="87"/>
      <c r="R3293" s="87" t="s">
        <v>3838</v>
      </c>
    </row>
    <row r="3294" spans="1:18">
      <c r="A3294" s="87" t="s">
        <v>4276</v>
      </c>
      <c r="B3294" s="87" t="s">
        <v>4277</v>
      </c>
      <c r="C3294" s="87"/>
      <c r="D3294" s="150">
        <v>5937.3</v>
      </c>
      <c r="E3294" s="150">
        <v>-5937.3</v>
      </c>
      <c r="F3294" s="150">
        <v>0</v>
      </c>
      <c r="G3294" s="150">
        <v>0</v>
      </c>
      <c r="H3294" s="151">
        <v>37680</v>
      </c>
      <c r="I3294" s="87">
        <v>0</v>
      </c>
      <c r="J3294" s="87" t="s">
        <v>347</v>
      </c>
      <c r="K3294" s="87" t="s">
        <v>3672</v>
      </c>
      <c r="L3294" s="87" t="s">
        <v>4278</v>
      </c>
      <c r="M3294" s="56"/>
      <c r="N3294" s="87" t="s">
        <v>51</v>
      </c>
      <c r="O3294" s="56"/>
      <c r="P3294" s="87">
        <v>2002</v>
      </c>
      <c r="Q3294" s="87"/>
      <c r="R3294" s="87" t="s">
        <v>3838</v>
      </c>
    </row>
    <row r="3295" spans="1:18">
      <c r="A3295" s="87" t="s">
        <v>10164</v>
      </c>
      <c r="B3295" s="87" t="s">
        <v>1544</v>
      </c>
      <c r="C3295" s="87"/>
      <c r="D3295" s="150">
        <v>6638.78</v>
      </c>
      <c r="E3295" s="150">
        <v>-6638.78</v>
      </c>
      <c r="F3295" s="150">
        <v>0</v>
      </c>
      <c r="G3295" s="150">
        <v>0</v>
      </c>
      <c r="H3295" s="151">
        <v>37678</v>
      </c>
      <c r="I3295" s="87">
        <v>0</v>
      </c>
      <c r="J3295" s="87" t="s">
        <v>1257</v>
      </c>
      <c r="K3295" s="87" t="s">
        <v>3672</v>
      </c>
      <c r="L3295" s="87" t="s">
        <v>7988</v>
      </c>
      <c r="M3295" s="56" t="s">
        <v>3722</v>
      </c>
      <c r="N3295" s="87" t="s">
        <v>171</v>
      </c>
      <c r="O3295" s="56"/>
      <c r="P3295" s="87">
        <v>0</v>
      </c>
      <c r="Q3295" s="87"/>
      <c r="R3295" s="87" t="s">
        <v>3680</v>
      </c>
    </row>
    <row r="3296" spans="1:18">
      <c r="A3296" s="87" t="s">
        <v>10165</v>
      </c>
      <c r="B3296" s="87" t="s">
        <v>863</v>
      </c>
      <c r="C3296" s="87"/>
      <c r="D3296" s="150">
        <v>1659.7</v>
      </c>
      <c r="E3296" s="150">
        <v>-1659.7</v>
      </c>
      <c r="F3296" s="150">
        <v>0</v>
      </c>
      <c r="G3296" s="150">
        <v>0</v>
      </c>
      <c r="H3296" s="151">
        <v>37678</v>
      </c>
      <c r="I3296" s="87">
        <v>0</v>
      </c>
      <c r="J3296" s="87" t="s">
        <v>1397</v>
      </c>
      <c r="K3296" s="87" t="s">
        <v>3672</v>
      </c>
      <c r="L3296" s="87" t="s">
        <v>3897</v>
      </c>
      <c r="M3296" s="56" t="s">
        <v>3722</v>
      </c>
      <c r="N3296" s="87" t="s">
        <v>84</v>
      </c>
      <c r="O3296" s="56"/>
      <c r="P3296" s="87">
        <v>0</v>
      </c>
      <c r="Q3296" s="87"/>
      <c r="R3296" s="87" t="s">
        <v>3680</v>
      </c>
    </row>
    <row r="3297" spans="1:18">
      <c r="A3297" s="87" t="s">
        <v>2849</v>
      </c>
      <c r="B3297" s="87" t="s">
        <v>2850</v>
      </c>
      <c r="C3297" s="87"/>
      <c r="D3297" s="150">
        <v>8252.01</v>
      </c>
      <c r="E3297" s="150">
        <v>-8252.01</v>
      </c>
      <c r="F3297" s="150">
        <v>0</v>
      </c>
      <c r="G3297" s="150">
        <v>0</v>
      </c>
      <c r="H3297" s="151">
        <v>37678</v>
      </c>
      <c r="I3297" s="87">
        <v>0</v>
      </c>
      <c r="J3297" s="87" t="s">
        <v>7994</v>
      </c>
      <c r="K3297" s="87" t="s">
        <v>3672</v>
      </c>
      <c r="L3297" s="87" t="s">
        <v>7995</v>
      </c>
      <c r="M3297" s="56" t="s">
        <v>3722</v>
      </c>
      <c r="N3297" s="87" t="s">
        <v>47</v>
      </c>
      <c r="O3297" s="56"/>
      <c r="P3297" s="87">
        <v>0</v>
      </c>
      <c r="Q3297" s="87"/>
      <c r="R3297" s="87" t="s">
        <v>3680</v>
      </c>
    </row>
    <row r="3298" spans="1:18">
      <c r="A3298" s="87" t="s">
        <v>7692</v>
      </c>
      <c r="B3298" s="87" t="s">
        <v>7693</v>
      </c>
      <c r="C3298" s="87"/>
      <c r="D3298" s="150">
        <v>6638.49</v>
      </c>
      <c r="E3298" s="150">
        <v>-6638.49</v>
      </c>
      <c r="F3298" s="150">
        <v>0</v>
      </c>
      <c r="G3298" s="150">
        <v>0</v>
      </c>
      <c r="H3298" s="151">
        <v>37649</v>
      </c>
      <c r="I3298" s="87">
        <v>0</v>
      </c>
      <c r="J3298" s="87" t="s">
        <v>1373</v>
      </c>
      <c r="K3298" s="87" t="s">
        <v>3672</v>
      </c>
      <c r="L3298" s="87" t="s">
        <v>3892</v>
      </c>
      <c r="M3298" s="56" t="s">
        <v>3713</v>
      </c>
      <c r="N3298" s="87" t="s">
        <v>156</v>
      </c>
      <c r="O3298" s="56"/>
      <c r="P3298" s="87">
        <v>2002</v>
      </c>
      <c r="Q3298" s="87"/>
      <c r="R3298" s="87" t="s">
        <v>3694</v>
      </c>
    </row>
    <row r="3299" spans="1:18">
      <c r="A3299" s="87" t="s">
        <v>1249</v>
      </c>
      <c r="B3299" s="87" t="s">
        <v>1250</v>
      </c>
      <c r="C3299" s="87"/>
      <c r="D3299" s="150">
        <v>9831.14</v>
      </c>
      <c r="E3299" s="150">
        <v>-9831.14</v>
      </c>
      <c r="F3299" s="150">
        <v>0</v>
      </c>
      <c r="G3299" s="150">
        <v>0</v>
      </c>
      <c r="H3299" s="151">
        <v>37648</v>
      </c>
      <c r="I3299" s="87">
        <v>0</v>
      </c>
      <c r="J3299" s="87" t="s">
        <v>755</v>
      </c>
      <c r="K3299" s="87" t="s">
        <v>3672</v>
      </c>
      <c r="L3299" s="87" t="s">
        <v>7684</v>
      </c>
      <c r="M3299" s="56" t="s">
        <v>3713</v>
      </c>
      <c r="N3299" s="87" t="s">
        <v>122</v>
      </c>
      <c r="O3299" s="56"/>
      <c r="P3299" s="87">
        <v>2002</v>
      </c>
      <c r="Q3299" s="87"/>
      <c r="R3299" s="87" t="s">
        <v>3694</v>
      </c>
    </row>
    <row r="3300" spans="1:18">
      <c r="A3300" s="87" t="s">
        <v>4260</v>
      </c>
      <c r="B3300" s="87" t="s">
        <v>4261</v>
      </c>
      <c r="C3300" s="87"/>
      <c r="D3300" s="150">
        <v>1931.19</v>
      </c>
      <c r="E3300" s="150">
        <v>-1931.19</v>
      </c>
      <c r="F3300" s="150">
        <v>0</v>
      </c>
      <c r="G3300" s="150">
        <v>0</v>
      </c>
      <c r="H3300" s="151">
        <v>37621</v>
      </c>
      <c r="I3300" s="87">
        <v>0</v>
      </c>
      <c r="J3300" s="87" t="s">
        <v>2932</v>
      </c>
      <c r="K3300" s="87" t="s">
        <v>3672</v>
      </c>
      <c r="L3300" s="87" t="s">
        <v>3877</v>
      </c>
      <c r="M3300" s="56"/>
      <c r="N3300" s="87" t="s">
        <v>105</v>
      </c>
      <c r="O3300" s="56"/>
      <c r="P3300" s="87">
        <v>2002</v>
      </c>
      <c r="Q3300" s="87"/>
      <c r="R3300" s="87" t="s">
        <v>3838</v>
      </c>
    </row>
    <row r="3301" spans="1:18">
      <c r="A3301" s="87" t="s">
        <v>4262</v>
      </c>
      <c r="B3301" s="87" t="s">
        <v>4263</v>
      </c>
      <c r="C3301" s="87"/>
      <c r="D3301" s="150">
        <v>1183.2</v>
      </c>
      <c r="E3301" s="150">
        <v>-1183.2</v>
      </c>
      <c r="F3301" s="150">
        <v>0</v>
      </c>
      <c r="G3301" s="150">
        <v>0</v>
      </c>
      <c r="H3301" s="151">
        <v>37621</v>
      </c>
      <c r="I3301" s="87">
        <v>0</v>
      </c>
      <c r="J3301" s="87" t="s">
        <v>390</v>
      </c>
      <c r="K3301" s="87" t="s">
        <v>3672</v>
      </c>
      <c r="L3301" s="87" t="s">
        <v>4264</v>
      </c>
      <c r="M3301" s="56"/>
      <c r="N3301" s="87" t="s">
        <v>67</v>
      </c>
      <c r="O3301" s="56"/>
      <c r="P3301" s="87">
        <v>2002</v>
      </c>
      <c r="Q3301" s="87"/>
      <c r="R3301" s="87" t="s">
        <v>3838</v>
      </c>
    </row>
    <row r="3302" spans="1:18">
      <c r="A3302" s="87" t="s">
        <v>4265</v>
      </c>
      <c r="B3302" s="87" t="s">
        <v>4266</v>
      </c>
      <c r="C3302" s="87"/>
      <c r="D3302" s="150">
        <v>1394.14</v>
      </c>
      <c r="E3302" s="150">
        <v>-1394.14</v>
      </c>
      <c r="F3302" s="150">
        <v>0</v>
      </c>
      <c r="G3302" s="150">
        <v>0</v>
      </c>
      <c r="H3302" s="151">
        <v>37621</v>
      </c>
      <c r="I3302" s="87">
        <v>0</v>
      </c>
      <c r="J3302" s="87" t="s">
        <v>2918</v>
      </c>
      <c r="K3302" s="87" t="s">
        <v>3672</v>
      </c>
      <c r="L3302" s="87" t="s">
        <v>4267</v>
      </c>
      <c r="M3302" s="56"/>
      <c r="N3302" s="87" t="s">
        <v>73</v>
      </c>
      <c r="O3302" s="56"/>
      <c r="P3302" s="87">
        <v>2002</v>
      </c>
      <c r="Q3302" s="87"/>
      <c r="R3302" s="87" t="s">
        <v>3838</v>
      </c>
    </row>
    <row r="3303" spans="1:18">
      <c r="A3303" s="87" t="s">
        <v>4256</v>
      </c>
      <c r="B3303" s="87" t="s">
        <v>4257</v>
      </c>
      <c r="C3303" s="87"/>
      <c r="D3303" s="150">
        <v>810.6</v>
      </c>
      <c r="E3303" s="150">
        <v>-810.6</v>
      </c>
      <c r="F3303" s="150">
        <v>0</v>
      </c>
      <c r="G3303" s="150">
        <v>0</v>
      </c>
      <c r="H3303" s="151">
        <v>37593</v>
      </c>
      <c r="I3303" s="87">
        <v>0</v>
      </c>
      <c r="J3303" s="87" t="s">
        <v>2932</v>
      </c>
      <c r="K3303" s="87" t="s">
        <v>3672</v>
      </c>
      <c r="L3303" s="87" t="s">
        <v>3877</v>
      </c>
      <c r="M3303" s="56"/>
      <c r="N3303" s="87" t="s">
        <v>105</v>
      </c>
      <c r="O3303" s="56"/>
      <c r="P3303" s="87">
        <v>2002</v>
      </c>
      <c r="Q3303" s="87"/>
      <c r="R3303" s="87" t="s">
        <v>3838</v>
      </c>
    </row>
    <row r="3304" spans="1:18">
      <c r="A3304" s="87" t="s">
        <v>4254</v>
      </c>
      <c r="B3304" s="87" t="s">
        <v>4255</v>
      </c>
      <c r="C3304" s="87"/>
      <c r="D3304" s="150">
        <v>2544.08</v>
      </c>
      <c r="E3304" s="150">
        <v>-2544.08</v>
      </c>
      <c r="F3304" s="150">
        <v>0</v>
      </c>
      <c r="G3304" s="150">
        <v>0</v>
      </c>
      <c r="H3304" s="151">
        <v>37592</v>
      </c>
      <c r="I3304" s="87">
        <v>0</v>
      </c>
      <c r="J3304" s="87" t="s">
        <v>640</v>
      </c>
      <c r="K3304" s="87" t="s">
        <v>3672</v>
      </c>
      <c r="L3304" s="87" t="s">
        <v>3820</v>
      </c>
      <c r="M3304" s="56"/>
      <c r="N3304" s="87" t="s">
        <v>40</v>
      </c>
      <c r="O3304" s="56"/>
      <c r="P3304" s="87">
        <v>2001</v>
      </c>
      <c r="Q3304" s="87"/>
      <c r="R3304" s="87" t="s">
        <v>3838</v>
      </c>
    </row>
    <row r="3305" spans="1:18">
      <c r="A3305" s="87" t="s">
        <v>4258</v>
      </c>
      <c r="B3305" s="87" t="s">
        <v>4259</v>
      </c>
      <c r="C3305" s="87"/>
      <c r="D3305" s="150">
        <v>5703.74</v>
      </c>
      <c r="E3305" s="150">
        <v>-5703.74</v>
      </c>
      <c r="F3305" s="150">
        <v>0</v>
      </c>
      <c r="G3305" s="150">
        <v>0</v>
      </c>
      <c r="H3305" s="151">
        <v>37589</v>
      </c>
      <c r="I3305" s="87">
        <v>0</v>
      </c>
      <c r="J3305" s="87" t="s">
        <v>347</v>
      </c>
      <c r="K3305" s="87" t="s">
        <v>3672</v>
      </c>
      <c r="L3305" s="87" t="s">
        <v>3931</v>
      </c>
      <c r="M3305" s="56"/>
      <c r="N3305" s="87" t="s">
        <v>51</v>
      </c>
      <c r="O3305" s="56"/>
      <c r="P3305" s="87">
        <v>2002</v>
      </c>
      <c r="Q3305" s="87"/>
      <c r="R3305" s="87" t="s">
        <v>3838</v>
      </c>
    </row>
    <row r="3306" spans="1:18">
      <c r="A3306" s="87" t="s">
        <v>10157</v>
      </c>
      <c r="B3306" s="87" t="s">
        <v>647</v>
      </c>
      <c r="C3306" s="87"/>
      <c r="D3306" s="150">
        <v>1309.27</v>
      </c>
      <c r="E3306" s="150">
        <v>-1309.27</v>
      </c>
      <c r="F3306" s="150">
        <v>0</v>
      </c>
      <c r="G3306" s="150">
        <v>0</v>
      </c>
      <c r="H3306" s="151">
        <v>37587</v>
      </c>
      <c r="I3306" s="87">
        <v>0</v>
      </c>
      <c r="J3306" s="87" t="s">
        <v>1236</v>
      </c>
      <c r="K3306" s="87" t="s">
        <v>3672</v>
      </c>
      <c r="L3306" s="87" t="s">
        <v>8154</v>
      </c>
      <c r="M3306" s="56" t="s">
        <v>3722</v>
      </c>
      <c r="N3306" s="87" t="s">
        <v>58</v>
      </c>
      <c r="O3306" s="56"/>
      <c r="P3306" s="87">
        <v>0</v>
      </c>
      <c r="Q3306" s="87"/>
      <c r="R3306" s="87" t="s">
        <v>3680</v>
      </c>
    </row>
    <row r="3307" spans="1:18">
      <c r="A3307" s="87" t="s">
        <v>10158</v>
      </c>
      <c r="B3307" s="87" t="s">
        <v>10159</v>
      </c>
      <c r="C3307" s="87"/>
      <c r="D3307" s="150">
        <v>7966.54</v>
      </c>
      <c r="E3307" s="150">
        <v>-7966.54</v>
      </c>
      <c r="F3307" s="150">
        <v>0</v>
      </c>
      <c r="G3307" s="150">
        <v>0</v>
      </c>
      <c r="H3307" s="151">
        <v>37587</v>
      </c>
      <c r="I3307" s="87">
        <v>0</v>
      </c>
      <c r="J3307" s="87" t="s">
        <v>1236</v>
      </c>
      <c r="K3307" s="87" t="s">
        <v>3672</v>
      </c>
      <c r="L3307" s="87" t="s">
        <v>8154</v>
      </c>
      <c r="M3307" s="56" t="s">
        <v>3722</v>
      </c>
      <c r="N3307" s="87" t="s">
        <v>58</v>
      </c>
      <c r="O3307" s="56"/>
      <c r="P3307" s="87">
        <v>0</v>
      </c>
      <c r="Q3307" s="87"/>
      <c r="R3307" s="87" t="s">
        <v>3680</v>
      </c>
    </row>
    <row r="3308" spans="1:18">
      <c r="A3308" s="87" t="s">
        <v>10160</v>
      </c>
      <c r="B3308" s="87" t="s">
        <v>10161</v>
      </c>
      <c r="C3308" s="87"/>
      <c r="D3308" s="150">
        <v>3546.67</v>
      </c>
      <c r="E3308" s="150">
        <v>-3546.67</v>
      </c>
      <c r="F3308" s="150">
        <v>0</v>
      </c>
      <c r="G3308" s="150">
        <v>0</v>
      </c>
      <c r="H3308" s="151">
        <v>37587</v>
      </c>
      <c r="I3308" s="87">
        <v>0</v>
      </c>
      <c r="J3308" s="87" t="s">
        <v>580</v>
      </c>
      <c r="K3308" s="87" t="s">
        <v>3672</v>
      </c>
      <c r="L3308" s="87" t="s">
        <v>4162</v>
      </c>
      <c r="M3308" s="56" t="s">
        <v>3722</v>
      </c>
      <c r="N3308" s="87" t="s">
        <v>36</v>
      </c>
      <c r="O3308" s="56"/>
      <c r="P3308" s="87">
        <v>0</v>
      </c>
      <c r="Q3308" s="87"/>
      <c r="R3308" s="87" t="s">
        <v>3680</v>
      </c>
    </row>
    <row r="3309" spans="1:18">
      <c r="A3309" s="87" t="s">
        <v>10863</v>
      </c>
      <c r="B3309" s="87" t="s">
        <v>1082</v>
      </c>
      <c r="C3309" s="87"/>
      <c r="D3309" s="150">
        <v>2210.35</v>
      </c>
      <c r="E3309" s="150">
        <v>-2210.35</v>
      </c>
      <c r="F3309" s="150">
        <v>0</v>
      </c>
      <c r="G3309" s="150">
        <v>0</v>
      </c>
      <c r="H3309" s="151">
        <v>37587</v>
      </c>
      <c r="I3309" s="87">
        <v>0</v>
      </c>
      <c r="J3309" s="87" t="s">
        <v>580</v>
      </c>
      <c r="K3309" s="87" t="s">
        <v>3672</v>
      </c>
      <c r="L3309" s="87" t="s">
        <v>4162</v>
      </c>
      <c r="M3309" s="56" t="s">
        <v>3711</v>
      </c>
      <c r="N3309" s="87" t="s">
        <v>36</v>
      </c>
      <c r="O3309" s="56"/>
      <c r="P3309" s="87">
        <v>0</v>
      </c>
      <c r="Q3309" s="87"/>
      <c r="R3309" s="87" t="s">
        <v>3680</v>
      </c>
    </row>
    <row r="3310" spans="1:18">
      <c r="A3310" s="87" t="s">
        <v>10864</v>
      </c>
      <c r="B3310" s="87" t="s">
        <v>1082</v>
      </c>
      <c r="C3310" s="87"/>
      <c r="D3310" s="150">
        <v>2210.35</v>
      </c>
      <c r="E3310" s="150">
        <v>-2210.35</v>
      </c>
      <c r="F3310" s="150">
        <v>0</v>
      </c>
      <c r="G3310" s="150">
        <v>0</v>
      </c>
      <c r="H3310" s="151">
        <v>37587</v>
      </c>
      <c r="I3310" s="87">
        <v>0</v>
      </c>
      <c r="J3310" s="87" t="s">
        <v>580</v>
      </c>
      <c r="K3310" s="87" t="s">
        <v>3672</v>
      </c>
      <c r="L3310" s="87" t="s">
        <v>4162</v>
      </c>
      <c r="M3310" s="56" t="s">
        <v>3711</v>
      </c>
      <c r="N3310" s="87" t="s">
        <v>36</v>
      </c>
      <c r="O3310" s="56"/>
      <c r="P3310" s="87">
        <v>0</v>
      </c>
      <c r="Q3310" s="87"/>
      <c r="R3310" s="87" t="s">
        <v>3680</v>
      </c>
    </row>
    <row r="3311" spans="1:18">
      <c r="A3311" s="87" t="s">
        <v>1081</v>
      </c>
      <c r="B3311" s="87" t="s">
        <v>1082</v>
      </c>
      <c r="C3311" s="87"/>
      <c r="D3311" s="150">
        <v>2210.35</v>
      </c>
      <c r="E3311" s="150">
        <v>-2210.35</v>
      </c>
      <c r="F3311" s="150">
        <v>0</v>
      </c>
      <c r="G3311" s="150">
        <v>0</v>
      </c>
      <c r="H3311" s="151">
        <v>37587</v>
      </c>
      <c r="I3311" s="87">
        <v>0</v>
      </c>
      <c r="J3311" s="87" t="s">
        <v>580</v>
      </c>
      <c r="K3311" s="87" t="s">
        <v>3672</v>
      </c>
      <c r="L3311" s="87" t="s">
        <v>4162</v>
      </c>
      <c r="M3311" s="56" t="s">
        <v>3711</v>
      </c>
      <c r="N3311" s="87" t="s">
        <v>36</v>
      </c>
      <c r="O3311" s="56"/>
      <c r="P3311" s="87">
        <v>0</v>
      </c>
      <c r="Q3311" s="87"/>
      <c r="R3311" s="87" t="s">
        <v>3680</v>
      </c>
    </row>
    <row r="3312" spans="1:18">
      <c r="A3312" s="87" t="s">
        <v>4252</v>
      </c>
      <c r="B3312" s="87" t="s">
        <v>4253</v>
      </c>
      <c r="C3312" s="87"/>
      <c r="D3312" s="150">
        <v>40513.18</v>
      </c>
      <c r="E3312" s="150">
        <v>-40513.18</v>
      </c>
      <c r="F3312" s="150">
        <v>0</v>
      </c>
      <c r="G3312" s="150">
        <v>0</v>
      </c>
      <c r="H3312" s="151">
        <v>37582</v>
      </c>
      <c r="I3312" s="87">
        <v>0</v>
      </c>
      <c r="J3312" s="87" t="s">
        <v>919</v>
      </c>
      <c r="K3312" s="87" t="s">
        <v>3672</v>
      </c>
      <c r="L3312" s="87" t="s">
        <v>3823</v>
      </c>
      <c r="M3312" s="56"/>
      <c r="N3312" s="87" t="s">
        <v>54</v>
      </c>
      <c r="O3312" s="56"/>
      <c r="P3312" s="87">
        <v>2002</v>
      </c>
      <c r="Q3312" s="87"/>
      <c r="R3312" s="87" t="s">
        <v>3838</v>
      </c>
    </row>
    <row r="3313" spans="1:18">
      <c r="A3313" s="87" t="s">
        <v>3052</v>
      </c>
      <c r="B3313" s="87" t="s">
        <v>7690</v>
      </c>
      <c r="C3313" s="87"/>
      <c r="D3313" s="150">
        <v>18465.580000000002</v>
      </c>
      <c r="E3313" s="150">
        <v>-18465.580000000002</v>
      </c>
      <c r="F3313" s="150">
        <v>0</v>
      </c>
      <c r="G3313" s="150">
        <v>0</v>
      </c>
      <c r="H3313" s="151">
        <v>37581</v>
      </c>
      <c r="I3313" s="87">
        <v>0</v>
      </c>
      <c r="J3313" s="87" t="s">
        <v>689</v>
      </c>
      <c r="K3313" s="87" t="s">
        <v>3672</v>
      </c>
      <c r="L3313" s="87" t="s">
        <v>3994</v>
      </c>
      <c r="M3313" s="56" t="s">
        <v>3713</v>
      </c>
      <c r="N3313" s="87" t="s">
        <v>28</v>
      </c>
      <c r="O3313" s="56"/>
      <c r="P3313" s="87">
        <v>2002</v>
      </c>
      <c r="Q3313" s="87"/>
      <c r="R3313" s="87" t="s">
        <v>3694</v>
      </c>
    </row>
    <row r="3314" spans="1:18">
      <c r="A3314" s="87" t="s">
        <v>7691</v>
      </c>
      <c r="B3314" s="87" t="s">
        <v>7690</v>
      </c>
      <c r="C3314" s="87"/>
      <c r="D3314" s="150">
        <v>14805.18</v>
      </c>
      <c r="E3314" s="150">
        <v>-14805.18</v>
      </c>
      <c r="F3314" s="150">
        <v>0</v>
      </c>
      <c r="G3314" s="150">
        <v>0</v>
      </c>
      <c r="H3314" s="151">
        <v>37581</v>
      </c>
      <c r="I3314" s="87">
        <v>0</v>
      </c>
      <c r="J3314" s="87" t="s">
        <v>689</v>
      </c>
      <c r="K3314" s="87" t="s">
        <v>3672</v>
      </c>
      <c r="L3314" s="87" t="s">
        <v>3994</v>
      </c>
      <c r="M3314" s="56" t="s">
        <v>3713</v>
      </c>
      <c r="N3314" s="87" t="s">
        <v>28</v>
      </c>
      <c r="O3314" s="56"/>
      <c r="P3314" s="87">
        <v>2002</v>
      </c>
      <c r="Q3314" s="87"/>
      <c r="R3314" s="87" t="s">
        <v>3694</v>
      </c>
    </row>
    <row r="3315" spans="1:18">
      <c r="A3315" s="87" t="s">
        <v>3050</v>
      </c>
      <c r="B3315" s="87" t="s">
        <v>7690</v>
      </c>
      <c r="C3315" s="87"/>
      <c r="D3315" s="150">
        <v>14805.18</v>
      </c>
      <c r="E3315" s="150">
        <v>-14805.18</v>
      </c>
      <c r="F3315" s="150">
        <v>0</v>
      </c>
      <c r="G3315" s="150">
        <v>0</v>
      </c>
      <c r="H3315" s="151">
        <v>37581</v>
      </c>
      <c r="I3315" s="87">
        <v>0</v>
      </c>
      <c r="J3315" s="87" t="s">
        <v>689</v>
      </c>
      <c r="K3315" s="87" t="s">
        <v>3672</v>
      </c>
      <c r="L3315" s="87" t="s">
        <v>3994</v>
      </c>
      <c r="M3315" s="56" t="s">
        <v>3713</v>
      </c>
      <c r="N3315" s="87" t="s">
        <v>28</v>
      </c>
      <c r="O3315" s="56"/>
      <c r="P3315" s="87">
        <v>2002</v>
      </c>
      <c r="Q3315" s="87"/>
      <c r="R3315" s="87" t="s">
        <v>3694</v>
      </c>
    </row>
    <row r="3316" spans="1:18">
      <c r="A3316" s="87" t="s">
        <v>7679</v>
      </c>
      <c r="B3316" s="87" t="s">
        <v>7680</v>
      </c>
      <c r="C3316" s="87"/>
      <c r="D3316" s="150">
        <v>3400.45</v>
      </c>
      <c r="E3316" s="150">
        <v>-3400.45</v>
      </c>
      <c r="F3316" s="150">
        <v>0</v>
      </c>
      <c r="G3316" s="150">
        <v>0</v>
      </c>
      <c r="H3316" s="151">
        <v>37579</v>
      </c>
      <c r="I3316" s="87">
        <v>0</v>
      </c>
      <c r="J3316" s="87" t="s">
        <v>347</v>
      </c>
      <c r="K3316" s="87" t="s">
        <v>3672</v>
      </c>
      <c r="L3316" s="87" t="s">
        <v>3931</v>
      </c>
      <c r="M3316" s="56" t="s">
        <v>3713</v>
      </c>
      <c r="N3316" s="87" t="s">
        <v>51</v>
      </c>
      <c r="O3316" s="56"/>
      <c r="P3316" s="87">
        <v>2002</v>
      </c>
      <c r="Q3316" s="87"/>
      <c r="R3316" s="87" t="s">
        <v>3694</v>
      </c>
    </row>
    <row r="3317" spans="1:18">
      <c r="A3317" s="87" t="s">
        <v>7681</v>
      </c>
      <c r="B3317" s="87" t="s">
        <v>7680</v>
      </c>
      <c r="C3317" s="87"/>
      <c r="D3317" s="150">
        <v>3317.86</v>
      </c>
      <c r="E3317" s="150">
        <v>-3317.86</v>
      </c>
      <c r="F3317" s="150">
        <v>0</v>
      </c>
      <c r="G3317" s="150">
        <v>0</v>
      </c>
      <c r="H3317" s="151">
        <v>37579</v>
      </c>
      <c r="I3317" s="87">
        <v>0</v>
      </c>
      <c r="J3317" s="87" t="s">
        <v>347</v>
      </c>
      <c r="K3317" s="87" t="s">
        <v>3672</v>
      </c>
      <c r="L3317" s="87" t="s">
        <v>3931</v>
      </c>
      <c r="M3317" s="56" t="s">
        <v>3713</v>
      </c>
      <c r="N3317" s="87" t="s">
        <v>51</v>
      </c>
      <c r="O3317" s="56"/>
      <c r="P3317" s="87">
        <v>2002</v>
      </c>
      <c r="Q3317" s="87"/>
      <c r="R3317" s="87" t="s">
        <v>3694</v>
      </c>
    </row>
    <row r="3318" spans="1:18">
      <c r="A3318" s="87" t="s">
        <v>7682</v>
      </c>
      <c r="B3318" s="87" t="s">
        <v>7683</v>
      </c>
      <c r="C3318" s="87"/>
      <c r="D3318" s="150">
        <v>2817.3</v>
      </c>
      <c r="E3318" s="150">
        <v>-2817.3</v>
      </c>
      <c r="F3318" s="150">
        <v>0</v>
      </c>
      <c r="G3318" s="150">
        <v>0</v>
      </c>
      <c r="H3318" s="151">
        <v>37579</v>
      </c>
      <c r="I3318" s="87">
        <v>0</v>
      </c>
      <c r="J3318" s="87" t="s">
        <v>755</v>
      </c>
      <c r="K3318" s="87" t="s">
        <v>3672</v>
      </c>
      <c r="L3318" s="87" t="s">
        <v>7684</v>
      </c>
      <c r="M3318" s="56" t="s">
        <v>3713</v>
      </c>
      <c r="N3318" s="87" t="s">
        <v>122</v>
      </c>
      <c r="O3318" s="56"/>
      <c r="P3318" s="87">
        <v>2002</v>
      </c>
      <c r="Q3318" s="87"/>
      <c r="R3318" s="87" t="s">
        <v>3694</v>
      </c>
    </row>
    <row r="3319" spans="1:18">
      <c r="A3319" s="87" t="s">
        <v>7685</v>
      </c>
      <c r="B3319" s="87" t="s">
        <v>7686</v>
      </c>
      <c r="C3319" s="87"/>
      <c r="D3319" s="150">
        <v>6793.8</v>
      </c>
      <c r="E3319" s="150">
        <v>-6793.8</v>
      </c>
      <c r="F3319" s="150">
        <v>0</v>
      </c>
      <c r="G3319" s="150">
        <v>0</v>
      </c>
      <c r="H3319" s="151">
        <v>37579</v>
      </c>
      <c r="I3319" s="87">
        <v>0</v>
      </c>
      <c r="J3319" s="87" t="s">
        <v>328</v>
      </c>
      <c r="K3319" s="87" t="s">
        <v>3672</v>
      </c>
      <c r="L3319" s="87" t="s">
        <v>4511</v>
      </c>
      <c r="M3319" s="56" t="s">
        <v>3713</v>
      </c>
      <c r="N3319" s="87" t="s">
        <v>35</v>
      </c>
      <c r="O3319" s="56"/>
      <c r="P3319" s="87">
        <v>2002</v>
      </c>
      <c r="Q3319" s="87"/>
      <c r="R3319" s="87" t="s">
        <v>3694</v>
      </c>
    </row>
    <row r="3320" spans="1:18">
      <c r="A3320" s="87" t="s">
        <v>7687</v>
      </c>
      <c r="B3320" s="87" t="s">
        <v>7688</v>
      </c>
      <c r="C3320" s="87"/>
      <c r="D3320" s="150">
        <v>17505.439999999999</v>
      </c>
      <c r="E3320" s="150">
        <v>-17505.439999999999</v>
      </c>
      <c r="F3320" s="150">
        <v>0</v>
      </c>
      <c r="G3320" s="150">
        <v>0</v>
      </c>
      <c r="H3320" s="151">
        <v>37579</v>
      </c>
      <c r="I3320" s="87">
        <v>0</v>
      </c>
      <c r="J3320" s="87" t="s">
        <v>1128</v>
      </c>
      <c r="K3320" s="87" t="s">
        <v>3672</v>
      </c>
      <c r="L3320" s="87" t="s">
        <v>4478</v>
      </c>
      <c r="M3320" s="56" t="s">
        <v>3713</v>
      </c>
      <c r="N3320" s="87" t="s">
        <v>75</v>
      </c>
      <c r="O3320" s="56"/>
      <c r="P3320" s="87">
        <v>2002</v>
      </c>
      <c r="Q3320" s="87"/>
      <c r="R3320" s="87" t="s">
        <v>3694</v>
      </c>
    </row>
    <row r="3321" spans="1:18">
      <c r="A3321" s="87" t="s">
        <v>7689</v>
      </c>
      <c r="B3321" s="87" t="s">
        <v>7688</v>
      </c>
      <c r="C3321" s="87"/>
      <c r="D3321" s="150">
        <v>16364.83</v>
      </c>
      <c r="E3321" s="150">
        <v>-16364.83</v>
      </c>
      <c r="F3321" s="150">
        <v>0</v>
      </c>
      <c r="G3321" s="150">
        <v>0</v>
      </c>
      <c r="H3321" s="151">
        <v>37579</v>
      </c>
      <c r="I3321" s="87">
        <v>0</v>
      </c>
      <c r="J3321" s="87" t="s">
        <v>328</v>
      </c>
      <c r="K3321" s="87" t="s">
        <v>3672</v>
      </c>
      <c r="L3321" s="87" t="s">
        <v>3945</v>
      </c>
      <c r="M3321" s="56" t="s">
        <v>3713</v>
      </c>
      <c r="N3321" s="87" t="s">
        <v>35</v>
      </c>
      <c r="O3321" s="56"/>
      <c r="P3321" s="87">
        <v>2002</v>
      </c>
      <c r="Q3321" s="87"/>
      <c r="R3321" s="87" t="s">
        <v>3694</v>
      </c>
    </row>
    <row r="3322" spans="1:18">
      <c r="A3322" s="87" t="s">
        <v>4243</v>
      </c>
      <c r="B3322" s="87" t="s">
        <v>4244</v>
      </c>
      <c r="C3322" s="87"/>
      <c r="D3322" s="150">
        <v>24683</v>
      </c>
      <c r="E3322" s="150">
        <v>-24683</v>
      </c>
      <c r="F3322" s="150">
        <v>0</v>
      </c>
      <c r="G3322" s="150">
        <v>0</v>
      </c>
      <c r="H3322" s="151">
        <v>37564</v>
      </c>
      <c r="I3322" s="87">
        <v>0</v>
      </c>
      <c r="J3322" s="87" t="s">
        <v>4042</v>
      </c>
      <c r="K3322" s="87" t="s">
        <v>3672</v>
      </c>
      <c r="L3322" s="87" t="s">
        <v>4043</v>
      </c>
      <c r="M3322" s="56"/>
      <c r="N3322" s="87" t="s">
        <v>142</v>
      </c>
      <c r="O3322" s="56"/>
      <c r="P3322" s="87">
        <v>2002</v>
      </c>
      <c r="Q3322" s="87"/>
      <c r="R3322" s="87" t="s">
        <v>3838</v>
      </c>
    </row>
    <row r="3323" spans="1:18">
      <c r="A3323" s="87" t="s">
        <v>4250</v>
      </c>
      <c r="B3323" s="87" t="s">
        <v>4251</v>
      </c>
      <c r="C3323" s="87"/>
      <c r="D3323" s="150">
        <v>1116.81</v>
      </c>
      <c r="E3323" s="150">
        <v>-1116.81</v>
      </c>
      <c r="F3323" s="150">
        <v>0</v>
      </c>
      <c r="G3323" s="150">
        <v>0</v>
      </c>
      <c r="H3323" s="151">
        <v>37560</v>
      </c>
      <c r="I3323" s="87">
        <v>0</v>
      </c>
      <c r="J3323" s="87" t="s">
        <v>2196</v>
      </c>
      <c r="K3323" s="87" t="s">
        <v>3672</v>
      </c>
      <c r="L3323" s="87" t="s">
        <v>3776</v>
      </c>
      <c r="M3323" s="56"/>
      <c r="N3323" s="87" t="s">
        <v>117</v>
      </c>
      <c r="O3323" s="56"/>
      <c r="P3323" s="87">
        <v>2002</v>
      </c>
      <c r="Q3323" s="87"/>
      <c r="R3323" s="87" t="s">
        <v>3838</v>
      </c>
    </row>
    <row r="3324" spans="1:18">
      <c r="A3324" s="87" t="s">
        <v>4245</v>
      </c>
      <c r="B3324" s="87" t="s">
        <v>4246</v>
      </c>
      <c r="C3324" s="87"/>
      <c r="D3324" s="150">
        <v>63283.19</v>
      </c>
      <c r="E3324" s="150">
        <v>-63283.19</v>
      </c>
      <c r="F3324" s="150">
        <v>0</v>
      </c>
      <c r="G3324" s="150">
        <v>0</v>
      </c>
      <c r="H3324" s="151">
        <v>37547</v>
      </c>
      <c r="I3324" s="87">
        <v>0</v>
      </c>
      <c r="J3324" s="87" t="s">
        <v>944</v>
      </c>
      <c r="K3324" s="87" t="s">
        <v>3672</v>
      </c>
      <c r="L3324" s="87" t="s">
        <v>3962</v>
      </c>
      <c r="M3324" s="56"/>
      <c r="N3324" s="87" t="s">
        <v>27</v>
      </c>
      <c r="O3324" s="56"/>
      <c r="P3324" s="87">
        <v>2002</v>
      </c>
      <c r="Q3324" s="87"/>
      <c r="R3324" s="87" t="s">
        <v>3838</v>
      </c>
    </row>
    <row r="3325" spans="1:18">
      <c r="A3325" s="87" t="s">
        <v>7677</v>
      </c>
      <c r="B3325" s="87" t="s">
        <v>7678</v>
      </c>
      <c r="C3325" s="87"/>
      <c r="D3325" s="150">
        <v>71649.81</v>
      </c>
      <c r="E3325" s="150">
        <v>-71649.81</v>
      </c>
      <c r="F3325" s="150">
        <v>0</v>
      </c>
      <c r="G3325" s="150">
        <v>0</v>
      </c>
      <c r="H3325" s="151">
        <v>37547</v>
      </c>
      <c r="I3325" s="87">
        <v>0</v>
      </c>
      <c r="J3325" s="87" t="s">
        <v>2196</v>
      </c>
      <c r="K3325" s="87" t="s">
        <v>3672</v>
      </c>
      <c r="L3325" s="87" t="s">
        <v>3776</v>
      </c>
      <c r="M3325" s="56" t="s">
        <v>3713</v>
      </c>
      <c r="N3325" s="87" t="s">
        <v>117</v>
      </c>
      <c r="O3325" s="56"/>
      <c r="P3325" s="87">
        <v>2002</v>
      </c>
      <c r="Q3325" s="87"/>
      <c r="R3325" s="87" t="s">
        <v>3694</v>
      </c>
    </row>
    <row r="3326" spans="1:18">
      <c r="A3326" s="87" t="s">
        <v>10162</v>
      </c>
      <c r="B3326" s="87" t="s">
        <v>10163</v>
      </c>
      <c r="C3326" s="87"/>
      <c r="D3326" s="150">
        <v>8031.15</v>
      </c>
      <c r="E3326" s="150">
        <v>-8031.15</v>
      </c>
      <c r="F3326" s="150">
        <v>0</v>
      </c>
      <c r="G3326" s="150">
        <v>0</v>
      </c>
      <c r="H3326" s="151">
        <v>37546</v>
      </c>
      <c r="I3326" s="87">
        <v>0</v>
      </c>
      <c r="J3326" s="87" t="s">
        <v>319</v>
      </c>
      <c r="K3326" s="87" t="s">
        <v>3672</v>
      </c>
      <c r="L3326" s="87" t="s">
        <v>8055</v>
      </c>
      <c r="M3326" s="56" t="s">
        <v>3722</v>
      </c>
      <c r="N3326" s="87" t="s">
        <v>52</v>
      </c>
      <c r="O3326" s="56"/>
      <c r="P3326" s="87">
        <v>0</v>
      </c>
      <c r="Q3326" s="87"/>
      <c r="R3326" s="87" t="s">
        <v>3680</v>
      </c>
    </row>
    <row r="3327" spans="1:18">
      <c r="A3327" s="87" t="s">
        <v>11057</v>
      </c>
      <c r="B3327" s="87" t="s">
        <v>11058</v>
      </c>
      <c r="C3327" s="87"/>
      <c r="D3327" s="150">
        <v>3458.18</v>
      </c>
      <c r="E3327" s="150">
        <v>-3458.18</v>
      </c>
      <c r="F3327" s="150">
        <v>0</v>
      </c>
      <c r="G3327" s="150">
        <v>0</v>
      </c>
      <c r="H3327" s="151">
        <v>37546</v>
      </c>
      <c r="I3327" s="87">
        <v>0</v>
      </c>
      <c r="J3327" s="87" t="s">
        <v>679</v>
      </c>
      <c r="K3327" s="87" t="s">
        <v>3672</v>
      </c>
      <c r="L3327" s="87" t="s">
        <v>3673</v>
      </c>
      <c r="M3327" s="56" t="s">
        <v>3711</v>
      </c>
      <c r="N3327" s="87" t="s">
        <v>59</v>
      </c>
      <c r="O3327" s="56"/>
      <c r="P3327" s="87">
        <v>0</v>
      </c>
      <c r="Q3327" s="87"/>
      <c r="R3327" s="87" t="s">
        <v>3680</v>
      </c>
    </row>
    <row r="3328" spans="1:18">
      <c r="A3328" s="87" t="s">
        <v>4247</v>
      </c>
      <c r="B3328" s="87" t="s">
        <v>4248</v>
      </c>
      <c r="C3328" s="87"/>
      <c r="D3328" s="150">
        <v>1370.58</v>
      </c>
      <c r="E3328" s="150">
        <v>-1370.58</v>
      </c>
      <c r="F3328" s="150">
        <v>0</v>
      </c>
      <c r="G3328" s="150">
        <v>0</v>
      </c>
      <c r="H3328" s="151">
        <v>37543</v>
      </c>
      <c r="I3328" s="87">
        <v>0</v>
      </c>
      <c r="J3328" s="87" t="s">
        <v>1391</v>
      </c>
      <c r="K3328" s="87" t="s">
        <v>3672</v>
      </c>
      <c r="L3328" s="87" t="s">
        <v>4249</v>
      </c>
      <c r="M3328" s="56"/>
      <c r="N3328" s="87" t="s">
        <v>164</v>
      </c>
      <c r="O3328" s="56"/>
      <c r="P3328" s="87">
        <v>2002</v>
      </c>
      <c r="Q3328" s="87"/>
      <c r="R3328" s="87" t="s">
        <v>3838</v>
      </c>
    </row>
    <row r="3329" spans="1:18">
      <c r="A3329" s="87" t="s">
        <v>2989</v>
      </c>
      <c r="B3329" s="87" t="s">
        <v>2990</v>
      </c>
      <c r="C3329" s="87"/>
      <c r="D3329" s="150">
        <v>12927.9</v>
      </c>
      <c r="E3329" s="150">
        <v>-12927.9</v>
      </c>
      <c r="F3329" s="150">
        <v>0</v>
      </c>
      <c r="G3329" s="150">
        <v>0</v>
      </c>
      <c r="H3329" s="151">
        <v>37517</v>
      </c>
      <c r="I3329" s="87">
        <v>0</v>
      </c>
      <c r="J3329" s="87" t="s">
        <v>1677</v>
      </c>
      <c r="K3329" s="87" t="s">
        <v>3672</v>
      </c>
      <c r="L3329" s="87" t="s">
        <v>4172</v>
      </c>
      <c r="M3329" s="56"/>
      <c r="N3329" s="87" t="s">
        <v>141</v>
      </c>
      <c r="O3329" s="56"/>
      <c r="P3329" s="87">
        <v>2002</v>
      </c>
      <c r="Q3329" s="87"/>
      <c r="R3329" s="87" t="s">
        <v>3838</v>
      </c>
    </row>
    <row r="3330" spans="1:18">
      <c r="A3330" s="87" t="s">
        <v>4242</v>
      </c>
      <c r="B3330" s="87" t="s">
        <v>4238</v>
      </c>
      <c r="C3330" s="87"/>
      <c r="D3330" s="150">
        <v>45166.97</v>
      </c>
      <c r="E3330" s="150">
        <v>-45166.97</v>
      </c>
      <c r="F3330" s="150">
        <v>0</v>
      </c>
      <c r="G3330" s="150">
        <v>0</v>
      </c>
      <c r="H3330" s="151">
        <v>37509</v>
      </c>
      <c r="I3330" s="87">
        <v>0</v>
      </c>
      <c r="J3330" s="87" t="s">
        <v>328</v>
      </c>
      <c r="K3330" s="87" t="s">
        <v>3672</v>
      </c>
      <c r="L3330" s="87" t="s">
        <v>4141</v>
      </c>
      <c r="M3330" s="56"/>
      <c r="N3330" s="87" t="s">
        <v>35</v>
      </c>
      <c r="O3330" s="56"/>
      <c r="P3330" s="87">
        <v>2002</v>
      </c>
      <c r="Q3330" s="87"/>
      <c r="R3330" s="87" t="s">
        <v>3838</v>
      </c>
    </row>
    <row r="3331" spans="1:18">
      <c r="A3331" s="87" t="s">
        <v>10857</v>
      </c>
      <c r="B3331" s="87" t="s">
        <v>10155</v>
      </c>
      <c r="C3331" s="87"/>
      <c r="D3331" s="150">
        <v>69339.64</v>
      </c>
      <c r="E3331" s="150">
        <v>-69339.64</v>
      </c>
      <c r="F3331" s="150">
        <v>0</v>
      </c>
      <c r="G3331" s="150">
        <v>0</v>
      </c>
      <c r="H3331" s="151">
        <v>37504</v>
      </c>
      <c r="I3331" s="87">
        <v>0</v>
      </c>
      <c r="J3331" s="87" t="s">
        <v>698</v>
      </c>
      <c r="K3331" s="87" t="s">
        <v>3672</v>
      </c>
      <c r="L3331" s="87" t="s">
        <v>3761</v>
      </c>
      <c r="M3331" s="56" t="s">
        <v>3711</v>
      </c>
      <c r="N3331" s="87" t="s">
        <v>56</v>
      </c>
      <c r="O3331" s="56"/>
      <c r="P3331" s="87">
        <v>0</v>
      </c>
      <c r="Q3331" s="87"/>
      <c r="R3331" s="87" t="s">
        <v>3680</v>
      </c>
    </row>
    <row r="3332" spans="1:18">
      <c r="A3332" s="87" t="s">
        <v>4226</v>
      </c>
      <c r="B3332" s="87" t="s">
        <v>4227</v>
      </c>
      <c r="C3332" s="87"/>
      <c r="D3332" s="150">
        <v>209509.73</v>
      </c>
      <c r="E3332" s="150">
        <v>-209509.73</v>
      </c>
      <c r="F3332" s="150">
        <v>0</v>
      </c>
      <c r="G3332" s="150">
        <v>0</v>
      </c>
      <c r="H3332" s="151">
        <v>37501</v>
      </c>
      <c r="I3332" s="87">
        <v>0</v>
      </c>
      <c r="J3332" s="87" t="s">
        <v>484</v>
      </c>
      <c r="K3332" s="87" t="s">
        <v>3672</v>
      </c>
      <c r="L3332" s="87" t="s">
        <v>3810</v>
      </c>
      <c r="M3332" s="56"/>
      <c r="N3332" s="87" t="s">
        <v>30</v>
      </c>
      <c r="O3332" s="56"/>
      <c r="P3332" s="87">
        <v>2002</v>
      </c>
      <c r="Q3332" s="87"/>
      <c r="R3332" s="87" t="s">
        <v>3838</v>
      </c>
    </row>
    <row r="3333" spans="1:18">
      <c r="A3333" s="87" t="s">
        <v>4237</v>
      </c>
      <c r="B3333" s="87" t="s">
        <v>4238</v>
      </c>
      <c r="C3333" s="87"/>
      <c r="D3333" s="150">
        <v>239880.7</v>
      </c>
      <c r="E3333" s="150">
        <v>-239880.7</v>
      </c>
      <c r="F3333" s="150">
        <v>0</v>
      </c>
      <c r="G3333" s="150">
        <v>0</v>
      </c>
      <c r="H3333" s="151">
        <v>37501</v>
      </c>
      <c r="I3333" s="87">
        <v>0</v>
      </c>
      <c r="J3333" s="87" t="s">
        <v>2079</v>
      </c>
      <c r="K3333" s="87" t="s">
        <v>3672</v>
      </c>
      <c r="L3333" s="87" t="s">
        <v>3878</v>
      </c>
      <c r="M3333" s="56"/>
      <c r="N3333" s="87" t="s">
        <v>79</v>
      </c>
      <c r="O3333" s="56"/>
      <c r="P3333" s="87">
        <v>2002</v>
      </c>
      <c r="Q3333" s="87"/>
      <c r="R3333" s="87" t="s">
        <v>3838</v>
      </c>
    </row>
    <row r="3334" spans="1:18">
      <c r="A3334" s="87" t="s">
        <v>4239</v>
      </c>
      <c r="B3334" s="87" t="s">
        <v>4238</v>
      </c>
      <c r="C3334" s="87"/>
      <c r="D3334" s="150">
        <v>249312.39</v>
      </c>
      <c r="E3334" s="150">
        <v>-249312.39</v>
      </c>
      <c r="F3334" s="150">
        <v>0</v>
      </c>
      <c r="G3334" s="150">
        <v>0</v>
      </c>
      <c r="H3334" s="151">
        <v>37501</v>
      </c>
      <c r="I3334" s="87">
        <v>0</v>
      </c>
      <c r="J3334" s="87" t="s">
        <v>4240</v>
      </c>
      <c r="K3334" s="87" t="s">
        <v>3672</v>
      </c>
      <c r="L3334" s="87" t="s">
        <v>4241</v>
      </c>
      <c r="M3334" s="56"/>
      <c r="N3334" s="87" t="s">
        <v>1150</v>
      </c>
      <c r="O3334" s="56"/>
      <c r="P3334" s="87">
        <v>2002</v>
      </c>
      <c r="Q3334" s="87"/>
      <c r="R3334" s="87" t="s">
        <v>3838</v>
      </c>
    </row>
    <row r="3335" spans="1:18">
      <c r="A3335" s="87" t="s">
        <v>4235</v>
      </c>
      <c r="B3335" s="87" t="s">
        <v>4236</v>
      </c>
      <c r="C3335" s="87"/>
      <c r="D3335" s="150">
        <v>8298.48</v>
      </c>
      <c r="E3335" s="150">
        <v>-8298.48</v>
      </c>
      <c r="F3335" s="150">
        <v>0</v>
      </c>
      <c r="G3335" s="150">
        <v>0</v>
      </c>
      <c r="H3335" s="151">
        <v>37490</v>
      </c>
      <c r="I3335" s="87">
        <v>0</v>
      </c>
      <c r="J3335" s="87" t="s">
        <v>919</v>
      </c>
      <c r="K3335" s="87" t="s">
        <v>3672</v>
      </c>
      <c r="L3335" s="87" t="s">
        <v>3823</v>
      </c>
      <c r="M3335" s="56"/>
      <c r="N3335" s="87" t="s">
        <v>54</v>
      </c>
      <c r="O3335" s="56"/>
      <c r="P3335" s="87">
        <v>2002</v>
      </c>
      <c r="Q3335" s="87"/>
      <c r="R3335" s="87" t="s">
        <v>3838</v>
      </c>
    </row>
    <row r="3336" spans="1:18">
      <c r="A3336" s="87" t="s">
        <v>10156</v>
      </c>
      <c r="B3336" s="87" t="s">
        <v>1415</v>
      </c>
      <c r="C3336" s="87"/>
      <c r="D3336" s="150">
        <v>1822.01</v>
      </c>
      <c r="E3336" s="150">
        <v>-1822.01</v>
      </c>
      <c r="F3336" s="150">
        <v>0</v>
      </c>
      <c r="G3336" s="150">
        <v>0</v>
      </c>
      <c r="H3336" s="151">
        <v>37467</v>
      </c>
      <c r="I3336" s="87">
        <v>0</v>
      </c>
      <c r="J3336" s="87" t="s">
        <v>1760</v>
      </c>
      <c r="K3336" s="87" t="s">
        <v>3672</v>
      </c>
      <c r="L3336" s="87" t="s">
        <v>3770</v>
      </c>
      <c r="M3336" s="56" t="s">
        <v>3722</v>
      </c>
      <c r="N3336" s="87" t="s">
        <v>181</v>
      </c>
      <c r="O3336" s="56"/>
      <c r="P3336" s="87">
        <v>0</v>
      </c>
      <c r="Q3336" s="87"/>
      <c r="R3336" s="87" t="s">
        <v>3680</v>
      </c>
    </row>
    <row r="3337" spans="1:18">
      <c r="A3337" s="87" t="s">
        <v>10860</v>
      </c>
      <c r="B3337" s="87" t="s">
        <v>3203</v>
      </c>
      <c r="C3337" s="87"/>
      <c r="D3337" s="150">
        <v>15969.89</v>
      </c>
      <c r="E3337" s="150">
        <v>-15969.89</v>
      </c>
      <c r="F3337" s="150">
        <v>0</v>
      </c>
      <c r="G3337" s="150">
        <v>0</v>
      </c>
      <c r="H3337" s="151">
        <v>37467</v>
      </c>
      <c r="I3337" s="87">
        <v>0</v>
      </c>
      <c r="J3337" s="87" t="s">
        <v>580</v>
      </c>
      <c r="K3337" s="87" t="s">
        <v>3672</v>
      </c>
      <c r="L3337" s="87" t="s">
        <v>4162</v>
      </c>
      <c r="M3337" s="56" t="s">
        <v>3711</v>
      </c>
      <c r="N3337" s="87" t="s">
        <v>36</v>
      </c>
      <c r="O3337" s="56"/>
      <c r="P3337" s="87">
        <v>0</v>
      </c>
      <c r="Q3337" s="87"/>
      <c r="R3337" s="87" t="s">
        <v>3680</v>
      </c>
    </row>
    <row r="3338" spans="1:18">
      <c r="A3338" s="87" t="s">
        <v>10861</v>
      </c>
      <c r="B3338" s="87" t="s">
        <v>3203</v>
      </c>
      <c r="C3338" s="87"/>
      <c r="D3338" s="150">
        <v>15969.89</v>
      </c>
      <c r="E3338" s="150">
        <v>-15969.89</v>
      </c>
      <c r="F3338" s="150">
        <v>0</v>
      </c>
      <c r="G3338" s="150">
        <v>0</v>
      </c>
      <c r="H3338" s="151">
        <v>37467</v>
      </c>
      <c r="I3338" s="87">
        <v>0</v>
      </c>
      <c r="J3338" s="87" t="s">
        <v>580</v>
      </c>
      <c r="K3338" s="87" t="s">
        <v>3672</v>
      </c>
      <c r="L3338" s="87" t="s">
        <v>4162</v>
      </c>
      <c r="M3338" s="56" t="s">
        <v>3711</v>
      </c>
      <c r="N3338" s="87" t="s">
        <v>36</v>
      </c>
      <c r="O3338" s="56"/>
      <c r="P3338" s="87">
        <v>0</v>
      </c>
      <c r="Q3338" s="87"/>
      <c r="R3338" s="87" t="s">
        <v>3680</v>
      </c>
    </row>
    <row r="3339" spans="1:18">
      <c r="A3339" s="87" t="s">
        <v>10862</v>
      </c>
      <c r="B3339" s="87" t="s">
        <v>3203</v>
      </c>
      <c r="C3339" s="87"/>
      <c r="D3339" s="150">
        <v>15969.86</v>
      </c>
      <c r="E3339" s="150">
        <v>-15969.86</v>
      </c>
      <c r="F3339" s="150">
        <v>0</v>
      </c>
      <c r="G3339" s="150">
        <v>0</v>
      </c>
      <c r="H3339" s="151">
        <v>37467</v>
      </c>
      <c r="I3339" s="87">
        <v>0</v>
      </c>
      <c r="J3339" s="87" t="s">
        <v>580</v>
      </c>
      <c r="K3339" s="87" t="s">
        <v>3672</v>
      </c>
      <c r="L3339" s="87" t="s">
        <v>4162</v>
      </c>
      <c r="M3339" s="56" t="s">
        <v>3711</v>
      </c>
      <c r="N3339" s="87" t="s">
        <v>36</v>
      </c>
      <c r="O3339" s="56"/>
      <c r="P3339" s="87">
        <v>0</v>
      </c>
      <c r="Q3339" s="87"/>
      <c r="R3339" s="87" t="s">
        <v>3680</v>
      </c>
    </row>
    <row r="3340" spans="1:18">
      <c r="A3340" s="87" t="s">
        <v>10858</v>
      </c>
      <c r="B3340" s="87" t="s">
        <v>3203</v>
      </c>
      <c r="C3340" s="87"/>
      <c r="D3340" s="150">
        <v>46763.99</v>
      </c>
      <c r="E3340" s="150">
        <v>-46763.99</v>
      </c>
      <c r="F3340" s="150">
        <v>0</v>
      </c>
      <c r="G3340" s="150">
        <v>0</v>
      </c>
      <c r="H3340" s="151">
        <v>37457</v>
      </c>
      <c r="I3340" s="87">
        <v>0</v>
      </c>
      <c r="J3340" s="87" t="s">
        <v>580</v>
      </c>
      <c r="K3340" s="87" t="s">
        <v>3672</v>
      </c>
      <c r="L3340" s="87" t="s">
        <v>4162</v>
      </c>
      <c r="M3340" s="56" t="s">
        <v>3711</v>
      </c>
      <c r="N3340" s="87" t="s">
        <v>36</v>
      </c>
      <c r="O3340" s="56"/>
      <c r="P3340" s="87">
        <v>0</v>
      </c>
      <c r="Q3340" s="87"/>
      <c r="R3340" s="87" t="s">
        <v>3680</v>
      </c>
    </row>
    <row r="3341" spans="1:18">
      <c r="A3341" s="87" t="s">
        <v>10859</v>
      </c>
      <c r="B3341" s="87" t="s">
        <v>3203</v>
      </c>
      <c r="C3341" s="87"/>
      <c r="D3341" s="150">
        <v>46763.99</v>
      </c>
      <c r="E3341" s="150">
        <v>-46763.99</v>
      </c>
      <c r="F3341" s="150">
        <v>0</v>
      </c>
      <c r="G3341" s="150">
        <v>0</v>
      </c>
      <c r="H3341" s="151">
        <v>37457</v>
      </c>
      <c r="I3341" s="87">
        <v>0</v>
      </c>
      <c r="J3341" s="87" t="s">
        <v>580</v>
      </c>
      <c r="K3341" s="87" t="s">
        <v>3672</v>
      </c>
      <c r="L3341" s="87" t="s">
        <v>4162</v>
      </c>
      <c r="M3341" s="56" t="s">
        <v>3711</v>
      </c>
      <c r="N3341" s="87" t="s">
        <v>36</v>
      </c>
      <c r="O3341" s="56"/>
      <c r="P3341" s="87">
        <v>0</v>
      </c>
      <c r="Q3341" s="87"/>
      <c r="R3341" s="87" t="s">
        <v>3680</v>
      </c>
    </row>
    <row r="3342" spans="1:18">
      <c r="A3342" s="87" t="s">
        <v>10845</v>
      </c>
      <c r="B3342" s="87" t="s">
        <v>10846</v>
      </c>
      <c r="C3342" s="87"/>
      <c r="D3342" s="150">
        <v>1058.82</v>
      </c>
      <c r="E3342" s="150">
        <v>-1058.82</v>
      </c>
      <c r="F3342" s="150">
        <v>0</v>
      </c>
      <c r="G3342" s="150">
        <v>0</v>
      </c>
      <c r="H3342" s="151">
        <v>37452</v>
      </c>
      <c r="I3342" s="87">
        <v>0</v>
      </c>
      <c r="J3342" s="87" t="s">
        <v>1405</v>
      </c>
      <c r="K3342" s="87" t="s">
        <v>3672</v>
      </c>
      <c r="L3342" s="87" t="s">
        <v>10847</v>
      </c>
      <c r="M3342" s="56" t="s">
        <v>3711</v>
      </c>
      <c r="N3342" s="87" t="s">
        <v>93</v>
      </c>
      <c r="O3342" s="56"/>
      <c r="P3342" s="87">
        <v>0</v>
      </c>
      <c r="Q3342" s="87"/>
      <c r="R3342" s="87" t="s">
        <v>3680</v>
      </c>
    </row>
    <row r="3343" spans="1:18">
      <c r="A3343" s="87" t="s">
        <v>2725</v>
      </c>
      <c r="B3343" s="87" t="s">
        <v>4229</v>
      </c>
      <c r="C3343" s="87"/>
      <c r="D3343" s="150">
        <v>13345.62</v>
      </c>
      <c r="E3343" s="150">
        <v>-13345.62</v>
      </c>
      <c r="F3343" s="150">
        <v>0</v>
      </c>
      <c r="G3343" s="150">
        <v>0</v>
      </c>
      <c r="H3343" s="151">
        <v>37445</v>
      </c>
      <c r="I3343" s="87">
        <v>0</v>
      </c>
      <c r="J3343" s="87" t="s">
        <v>2932</v>
      </c>
      <c r="K3343" s="87" t="s">
        <v>3672</v>
      </c>
      <c r="L3343" s="87" t="s">
        <v>3877</v>
      </c>
      <c r="M3343" s="56"/>
      <c r="N3343" s="87" t="s">
        <v>105</v>
      </c>
      <c r="O3343" s="56"/>
      <c r="P3343" s="87">
        <v>2002</v>
      </c>
      <c r="Q3343" s="87"/>
      <c r="R3343" s="87" t="s">
        <v>3838</v>
      </c>
    </row>
    <row r="3344" spans="1:18">
      <c r="A3344" s="87" t="s">
        <v>4230</v>
      </c>
      <c r="B3344" s="87" t="s">
        <v>4231</v>
      </c>
      <c r="C3344" s="87"/>
      <c r="D3344" s="150">
        <v>1292.57</v>
      </c>
      <c r="E3344" s="150">
        <v>-1292.57</v>
      </c>
      <c r="F3344" s="150">
        <v>0</v>
      </c>
      <c r="G3344" s="150">
        <v>0</v>
      </c>
      <c r="H3344" s="151">
        <v>37445</v>
      </c>
      <c r="I3344" s="87">
        <v>0</v>
      </c>
      <c r="J3344" s="87" t="s">
        <v>387</v>
      </c>
      <c r="K3344" s="87" t="s">
        <v>3672</v>
      </c>
      <c r="L3344" s="87" t="s">
        <v>3884</v>
      </c>
      <c r="M3344" s="56"/>
      <c r="N3344" s="87" t="s">
        <v>61</v>
      </c>
      <c r="O3344" s="56"/>
      <c r="P3344" s="87">
        <v>2002</v>
      </c>
      <c r="Q3344" s="87"/>
      <c r="R3344" s="87" t="s">
        <v>3838</v>
      </c>
    </row>
    <row r="3345" spans="1:18">
      <c r="A3345" s="87" t="s">
        <v>4232</v>
      </c>
      <c r="B3345" s="87" t="s">
        <v>4231</v>
      </c>
      <c r="C3345" s="87"/>
      <c r="D3345" s="150">
        <v>1292.57</v>
      </c>
      <c r="E3345" s="150">
        <v>-1292.57</v>
      </c>
      <c r="F3345" s="150">
        <v>0</v>
      </c>
      <c r="G3345" s="150">
        <v>0</v>
      </c>
      <c r="H3345" s="151">
        <v>37445</v>
      </c>
      <c r="I3345" s="87">
        <v>0</v>
      </c>
      <c r="J3345" s="87" t="s">
        <v>2932</v>
      </c>
      <c r="K3345" s="87" t="s">
        <v>3672</v>
      </c>
      <c r="L3345" s="87" t="s">
        <v>3877</v>
      </c>
      <c r="M3345" s="56"/>
      <c r="N3345" s="87" t="s">
        <v>105</v>
      </c>
      <c r="O3345" s="56"/>
      <c r="P3345" s="87">
        <v>2002</v>
      </c>
      <c r="Q3345" s="87"/>
      <c r="R3345" s="87" t="s">
        <v>3838</v>
      </c>
    </row>
    <row r="3346" spans="1:18">
      <c r="A3346" s="87" t="s">
        <v>4233</v>
      </c>
      <c r="B3346" s="87" t="s">
        <v>4231</v>
      </c>
      <c r="C3346" s="87"/>
      <c r="D3346" s="150">
        <v>1292.57</v>
      </c>
      <c r="E3346" s="150">
        <v>-1292.57</v>
      </c>
      <c r="F3346" s="150">
        <v>0</v>
      </c>
      <c r="G3346" s="150">
        <v>0</v>
      </c>
      <c r="H3346" s="151">
        <v>37445</v>
      </c>
      <c r="I3346" s="87">
        <v>0</v>
      </c>
      <c r="J3346" s="87" t="s">
        <v>387</v>
      </c>
      <c r="K3346" s="87" t="s">
        <v>3672</v>
      </c>
      <c r="L3346" s="87" t="s">
        <v>3884</v>
      </c>
      <c r="M3346" s="56"/>
      <c r="N3346" s="87" t="s">
        <v>61</v>
      </c>
      <c r="O3346" s="56"/>
      <c r="P3346" s="87">
        <v>2002</v>
      </c>
      <c r="Q3346" s="87"/>
      <c r="R3346" s="87" t="s">
        <v>3838</v>
      </c>
    </row>
    <row r="3347" spans="1:18">
      <c r="A3347" s="87" t="s">
        <v>4234</v>
      </c>
      <c r="B3347" s="87" t="s">
        <v>4231</v>
      </c>
      <c r="C3347" s="87"/>
      <c r="D3347" s="150">
        <v>1292.57</v>
      </c>
      <c r="E3347" s="150">
        <v>-1292.57</v>
      </c>
      <c r="F3347" s="150">
        <v>0</v>
      </c>
      <c r="G3347" s="150">
        <v>0</v>
      </c>
      <c r="H3347" s="151">
        <v>37445</v>
      </c>
      <c r="I3347" s="87">
        <v>0</v>
      </c>
      <c r="J3347" s="87" t="s">
        <v>2932</v>
      </c>
      <c r="K3347" s="87" t="s">
        <v>3672</v>
      </c>
      <c r="L3347" s="87" t="s">
        <v>3877</v>
      </c>
      <c r="M3347" s="56"/>
      <c r="N3347" s="87" t="s">
        <v>105</v>
      </c>
      <c r="O3347" s="56"/>
      <c r="P3347" s="87">
        <v>2002</v>
      </c>
      <c r="Q3347" s="87"/>
      <c r="R3347" s="87" t="s">
        <v>3838</v>
      </c>
    </row>
    <row r="3348" spans="1:18">
      <c r="A3348" s="87" t="s">
        <v>4228</v>
      </c>
      <c r="B3348" s="87" t="s">
        <v>4225</v>
      </c>
      <c r="C3348" s="87"/>
      <c r="D3348" s="150">
        <v>2487.29</v>
      </c>
      <c r="E3348" s="150">
        <v>-2487.29</v>
      </c>
      <c r="F3348" s="150">
        <v>0</v>
      </c>
      <c r="G3348" s="150">
        <v>0</v>
      </c>
      <c r="H3348" s="151">
        <v>37428</v>
      </c>
      <c r="I3348" s="87">
        <v>0</v>
      </c>
      <c r="J3348" s="87" t="s">
        <v>446</v>
      </c>
      <c r="K3348" s="87" t="s">
        <v>3672</v>
      </c>
      <c r="L3348" s="87" t="s">
        <v>4076</v>
      </c>
      <c r="M3348" s="56"/>
      <c r="N3348" s="87" t="s">
        <v>50</v>
      </c>
      <c r="O3348" s="56"/>
      <c r="P3348" s="87">
        <v>2002</v>
      </c>
      <c r="Q3348" s="87"/>
      <c r="R3348" s="87" t="s">
        <v>3838</v>
      </c>
    </row>
    <row r="3349" spans="1:18">
      <c r="A3349" s="87" t="s">
        <v>3118</v>
      </c>
      <c r="B3349" s="87" t="s">
        <v>3119</v>
      </c>
      <c r="C3349" s="87"/>
      <c r="D3349" s="150">
        <v>10041.19</v>
      </c>
      <c r="E3349" s="150">
        <v>-10041.19</v>
      </c>
      <c r="F3349" s="150">
        <v>0</v>
      </c>
      <c r="G3349" s="150">
        <v>0</v>
      </c>
      <c r="H3349" s="151">
        <v>37417</v>
      </c>
      <c r="I3349" s="87">
        <v>0</v>
      </c>
      <c r="J3349" s="87" t="s">
        <v>1504</v>
      </c>
      <c r="K3349" s="87" t="s">
        <v>3672</v>
      </c>
      <c r="L3349" s="87" t="s">
        <v>3885</v>
      </c>
      <c r="M3349" s="56"/>
      <c r="N3349" s="87" t="s">
        <v>136</v>
      </c>
      <c r="O3349" s="56"/>
      <c r="P3349" s="87">
        <v>2002</v>
      </c>
      <c r="Q3349" s="87"/>
      <c r="R3349" s="87" t="s">
        <v>3838</v>
      </c>
    </row>
    <row r="3350" spans="1:18">
      <c r="A3350" s="87" t="s">
        <v>4224</v>
      </c>
      <c r="B3350" s="87" t="s">
        <v>4225</v>
      </c>
      <c r="C3350" s="87"/>
      <c r="D3350" s="150">
        <v>2487.29</v>
      </c>
      <c r="E3350" s="150">
        <v>-2487.29</v>
      </c>
      <c r="F3350" s="150">
        <v>0</v>
      </c>
      <c r="G3350" s="150">
        <v>0</v>
      </c>
      <c r="H3350" s="151">
        <v>37406</v>
      </c>
      <c r="I3350" s="87">
        <v>0</v>
      </c>
      <c r="J3350" s="87" t="s">
        <v>1087</v>
      </c>
      <c r="K3350" s="87" t="s">
        <v>3672</v>
      </c>
      <c r="L3350" s="87" t="s">
        <v>4115</v>
      </c>
      <c r="M3350" s="56"/>
      <c r="N3350" s="87" t="s">
        <v>71</v>
      </c>
      <c r="O3350" s="56"/>
      <c r="P3350" s="87">
        <v>2002</v>
      </c>
      <c r="Q3350" s="87"/>
      <c r="R3350" s="87" t="s">
        <v>3838</v>
      </c>
    </row>
    <row r="3351" spans="1:18">
      <c r="A3351" s="87" t="s">
        <v>4222</v>
      </c>
      <c r="B3351" s="87" t="s">
        <v>4223</v>
      </c>
      <c r="C3351" s="87"/>
      <c r="D3351" s="150">
        <v>10765.22</v>
      </c>
      <c r="E3351" s="150">
        <v>-10765.22</v>
      </c>
      <c r="F3351" s="150">
        <v>0</v>
      </c>
      <c r="G3351" s="150">
        <v>0</v>
      </c>
      <c r="H3351" s="151">
        <v>37404</v>
      </c>
      <c r="I3351" s="87">
        <v>0</v>
      </c>
      <c r="J3351" s="87" t="s">
        <v>393</v>
      </c>
      <c r="K3351" s="87" t="s">
        <v>3672</v>
      </c>
      <c r="L3351" s="87" t="s">
        <v>3785</v>
      </c>
      <c r="M3351" s="56"/>
      <c r="N3351" s="87" t="s">
        <v>70</v>
      </c>
      <c r="O3351" s="56"/>
      <c r="P3351" s="87">
        <v>2002</v>
      </c>
      <c r="Q3351" s="87"/>
      <c r="R3351" s="87" t="s">
        <v>3838</v>
      </c>
    </row>
    <row r="3352" spans="1:18">
      <c r="A3352" s="87" t="s">
        <v>10148</v>
      </c>
      <c r="B3352" s="87" t="s">
        <v>10149</v>
      </c>
      <c r="C3352" s="87"/>
      <c r="D3352" s="150">
        <v>3286.2</v>
      </c>
      <c r="E3352" s="150">
        <v>-3286.2</v>
      </c>
      <c r="F3352" s="150">
        <v>0</v>
      </c>
      <c r="G3352" s="150">
        <v>0</v>
      </c>
      <c r="H3352" s="151">
        <v>37391</v>
      </c>
      <c r="I3352" s="87">
        <v>0</v>
      </c>
      <c r="J3352" s="87" t="s">
        <v>1760</v>
      </c>
      <c r="K3352" s="87" t="s">
        <v>3672</v>
      </c>
      <c r="L3352" s="87" t="s">
        <v>3770</v>
      </c>
      <c r="M3352" s="56" t="s">
        <v>3722</v>
      </c>
      <c r="N3352" s="87" t="s">
        <v>181</v>
      </c>
      <c r="O3352" s="56"/>
      <c r="P3352" s="87">
        <v>0</v>
      </c>
      <c r="Q3352" s="87"/>
      <c r="R3352" s="87" t="s">
        <v>3680</v>
      </c>
    </row>
    <row r="3353" spans="1:18">
      <c r="A3353" s="87" t="s">
        <v>10150</v>
      </c>
      <c r="B3353" s="87" t="s">
        <v>10151</v>
      </c>
      <c r="C3353" s="87"/>
      <c r="D3353" s="150">
        <v>985.86</v>
      </c>
      <c r="E3353" s="150">
        <v>-985.86</v>
      </c>
      <c r="F3353" s="150">
        <v>0</v>
      </c>
      <c r="G3353" s="150">
        <v>0</v>
      </c>
      <c r="H3353" s="151">
        <v>37391</v>
      </c>
      <c r="I3353" s="87">
        <v>0</v>
      </c>
      <c r="J3353" s="87" t="s">
        <v>315</v>
      </c>
      <c r="K3353" s="87" t="s">
        <v>3672</v>
      </c>
      <c r="L3353" s="87" t="s">
        <v>7984</v>
      </c>
      <c r="M3353" s="56" t="s">
        <v>3722</v>
      </c>
      <c r="N3353" s="87" t="s">
        <v>29</v>
      </c>
      <c r="O3353" s="56"/>
      <c r="P3353" s="87">
        <v>0</v>
      </c>
      <c r="Q3353" s="87"/>
      <c r="R3353" s="87" t="s">
        <v>3680</v>
      </c>
    </row>
    <row r="3354" spans="1:18">
      <c r="A3354" s="87" t="s">
        <v>10152</v>
      </c>
      <c r="B3354" s="87" t="s">
        <v>10153</v>
      </c>
      <c r="C3354" s="87"/>
      <c r="D3354" s="150">
        <v>8285.77</v>
      </c>
      <c r="E3354" s="150">
        <v>-8285.77</v>
      </c>
      <c r="F3354" s="150">
        <v>0</v>
      </c>
      <c r="G3354" s="150">
        <v>0</v>
      </c>
      <c r="H3354" s="151">
        <v>37391</v>
      </c>
      <c r="I3354" s="87">
        <v>0</v>
      </c>
      <c r="J3354" s="87" t="s">
        <v>315</v>
      </c>
      <c r="K3354" s="87" t="s">
        <v>3672</v>
      </c>
      <c r="L3354" s="87" t="s">
        <v>7984</v>
      </c>
      <c r="M3354" s="56" t="s">
        <v>3722</v>
      </c>
      <c r="N3354" s="87" t="s">
        <v>29</v>
      </c>
      <c r="O3354" s="56"/>
      <c r="P3354" s="87">
        <v>0</v>
      </c>
      <c r="Q3354" s="87"/>
      <c r="R3354" s="87" t="s">
        <v>3680</v>
      </c>
    </row>
    <row r="3355" spans="1:18">
      <c r="A3355" s="87" t="s">
        <v>11056</v>
      </c>
      <c r="B3355" s="87" t="s">
        <v>3127</v>
      </c>
      <c r="C3355" s="87"/>
      <c r="D3355" s="150">
        <v>1895.41</v>
      </c>
      <c r="E3355" s="150">
        <v>-1895.41</v>
      </c>
      <c r="F3355" s="150">
        <v>0</v>
      </c>
      <c r="G3355" s="150">
        <v>0</v>
      </c>
      <c r="H3355" s="151">
        <v>37391</v>
      </c>
      <c r="I3355" s="87">
        <v>0</v>
      </c>
      <c r="J3355" s="87" t="s">
        <v>615</v>
      </c>
      <c r="K3355" s="87" t="s">
        <v>3672</v>
      </c>
      <c r="L3355" s="87" t="s">
        <v>8516</v>
      </c>
      <c r="M3355" s="56" t="s">
        <v>3711</v>
      </c>
      <c r="N3355" s="87" t="s">
        <v>128</v>
      </c>
      <c r="O3355" s="56"/>
      <c r="P3355" s="87">
        <v>0</v>
      </c>
      <c r="Q3355" s="87"/>
      <c r="R3355" s="87" t="s">
        <v>3680</v>
      </c>
    </row>
    <row r="3356" spans="1:18">
      <c r="A3356" s="87" t="s">
        <v>1779</v>
      </c>
      <c r="B3356" s="87" t="s">
        <v>1780</v>
      </c>
      <c r="C3356" s="87"/>
      <c r="D3356" s="150">
        <v>3913.89</v>
      </c>
      <c r="E3356" s="150">
        <v>-3913.89</v>
      </c>
      <c r="F3356" s="150">
        <v>0</v>
      </c>
      <c r="G3356" s="150">
        <v>0</v>
      </c>
      <c r="H3356" s="151">
        <v>37348</v>
      </c>
      <c r="I3356" s="87">
        <v>0</v>
      </c>
      <c r="J3356" s="87" t="s">
        <v>1504</v>
      </c>
      <c r="K3356" s="87" t="s">
        <v>3672</v>
      </c>
      <c r="L3356" s="87" t="s">
        <v>3885</v>
      </c>
      <c r="M3356" s="56"/>
      <c r="N3356" s="87" t="s">
        <v>136</v>
      </c>
      <c r="O3356" s="56"/>
      <c r="P3356" s="87">
        <v>2002</v>
      </c>
      <c r="Q3356" s="87"/>
      <c r="R3356" s="87" t="s">
        <v>3838</v>
      </c>
    </row>
    <row r="3357" spans="1:18">
      <c r="A3357" s="87" t="s">
        <v>11054</v>
      </c>
      <c r="B3357" s="87" t="s">
        <v>11055</v>
      </c>
      <c r="C3357" s="87"/>
      <c r="D3357" s="150">
        <v>3733.78</v>
      </c>
      <c r="E3357" s="150">
        <v>-3733.78</v>
      </c>
      <c r="F3357" s="150">
        <v>0</v>
      </c>
      <c r="G3357" s="150">
        <v>0</v>
      </c>
      <c r="H3357" s="151">
        <v>37302</v>
      </c>
      <c r="I3357" s="87">
        <v>0</v>
      </c>
      <c r="J3357" s="87" t="s">
        <v>319</v>
      </c>
      <c r="K3357" s="87" t="s">
        <v>3672</v>
      </c>
      <c r="L3357" s="87" t="s">
        <v>8055</v>
      </c>
      <c r="M3357" s="56" t="s">
        <v>3711</v>
      </c>
      <c r="N3357" s="87" t="s">
        <v>52</v>
      </c>
      <c r="O3357" s="56"/>
      <c r="P3357" s="87">
        <v>0</v>
      </c>
      <c r="Q3357" s="87"/>
      <c r="R3357" s="87" t="s">
        <v>3680</v>
      </c>
    </row>
    <row r="3358" spans="1:18">
      <c r="A3358" s="87" t="s">
        <v>2431</v>
      </c>
      <c r="B3358" s="87" t="s">
        <v>2432</v>
      </c>
      <c r="C3358" s="87"/>
      <c r="D3358" s="150">
        <v>21757.55</v>
      </c>
      <c r="E3358" s="150">
        <v>-21757.55</v>
      </c>
      <c r="F3358" s="150">
        <v>0</v>
      </c>
      <c r="G3358" s="150">
        <v>0</v>
      </c>
      <c r="H3358" s="151">
        <v>37288</v>
      </c>
      <c r="I3358" s="87">
        <v>0</v>
      </c>
      <c r="J3358" s="87" t="s">
        <v>484</v>
      </c>
      <c r="K3358" s="87" t="s">
        <v>3672</v>
      </c>
      <c r="L3358" s="87" t="s">
        <v>3810</v>
      </c>
      <c r="M3358" s="56"/>
      <c r="N3358" s="87" t="s">
        <v>30</v>
      </c>
      <c r="O3358" s="56"/>
      <c r="P3358" s="87">
        <v>2001</v>
      </c>
      <c r="Q3358" s="87"/>
      <c r="R3358" s="87" t="s">
        <v>3838</v>
      </c>
    </row>
    <row r="3359" spans="1:18">
      <c r="A3359" s="87" t="s">
        <v>1365</v>
      </c>
      <c r="B3359" s="87" t="s">
        <v>1366</v>
      </c>
      <c r="C3359" s="87"/>
      <c r="D3359" s="150">
        <v>16411.27</v>
      </c>
      <c r="E3359" s="150">
        <v>-16411.27</v>
      </c>
      <c r="F3359" s="150">
        <v>0</v>
      </c>
      <c r="G3359" s="150">
        <v>0</v>
      </c>
      <c r="H3359" s="151">
        <v>37288</v>
      </c>
      <c r="I3359" s="87">
        <v>0</v>
      </c>
      <c r="J3359" s="87" t="s">
        <v>1087</v>
      </c>
      <c r="K3359" s="87" t="s">
        <v>3672</v>
      </c>
      <c r="L3359" s="87" t="s">
        <v>4115</v>
      </c>
      <c r="M3359" s="56"/>
      <c r="N3359" s="87" t="s">
        <v>71</v>
      </c>
      <c r="O3359" s="56"/>
      <c r="P3359" s="87">
        <v>2001</v>
      </c>
      <c r="Q3359" s="87"/>
      <c r="R3359" s="87" t="s">
        <v>3838</v>
      </c>
    </row>
    <row r="3360" spans="1:18">
      <c r="A3360" s="87" t="s">
        <v>4217</v>
      </c>
      <c r="B3360" s="87" t="s">
        <v>1366</v>
      </c>
      <c r="C3360" s="87"/>
      <c r="D3360" s="150">
        <v>16411.27</v>
      </c>
      <c r="E3360" s="150">
        <v>-16411.27</v>
      </c>
      <c r="F3360" s="150">
        <v>0</v>
      </c>
      <c r="G3360" s="150">
        <v>0</v>
      </c>
      <c r="H3360" s="151">
        <v>37288</v>
      </c>
      <c r="I3360" s="87">
        <v>0</v>
      </c>
      <c r="J3360" s="87" t="s">
        <v>1087</v>
      </c>
      <c r="K3360" s="87" t="s">
        <v>3672</v>
      </c>
      <c r="L3360" s="87" t="s">
        <v>4115</v>
      </c>
      <c r="M3360" s="56"/>
      <c r="N3360" s="87" t="s">
        <v>71</v>
      </c>
      <c r="O3360" s="56"/>
      <c r="P3360" s="87">
        <v>2001</v>
      </c>
      <c r="Q3360" s="87"/>
      <c r="R3360" s="87" t="s">
        <v>3838</v>
      </c>
    </row>
    <row r="3361" spans="1:18">
      <c r="A3361" s="87" t="s">
        <v>1621</v>
      </c>
      <c r="B3361" s="87" t="s">
        <v>1366</v>
      </c>
      <c r="C3361" s="87"/>
      <c r="D3361" s="150">
        <v>16411.27</v>
      </c>
      <c r="E3361" s="150">
        <v>-16411.27</v>
      </c>
      <c r="F3361" s="150">
        <v>0</v>
      </c>
      <c r="G3361" s="150">
        <v>0</v>
      </c>
      <c r="H3361" s="151">
        <v>37288</v>
      </c>
      <c r="I3361" s="87">
        <v>0</v>
      </c>
      <c r="J3361" s="87" t="s">
        <v>1087</v>
      </c>
      <c r="K3361" s="87" t="s">
        <v>3672</v>
      </c>
      <c r="L3361" s="87" t="s">
        <v>4115</v>
      </c>
      <c r="M3361" s="56"/>
      <c r="N3361" s="87" t="s">
        <v>71</v>
      </c>
      <c r="O3361" s="56"/>
      <c r="P3361" s="87">
        <v>2001</v>
      </c>
      <c r="Q3361" s="87"/>
      <c r="R3361" s="87" t="s">
        <v>3838</v>
      </c>
    </row>
    <row r="3362" spans="1:18">
      <c r="A3362" s="87" t="s">
        <v>4218</v>
      </c>
      <c r="B3362" s="87" t="s">
        <v>4219</v>
      </c>
      <c r="C3362" s="87"/>
      <c r="D3362" s="150">
        <v>15739.59</v>
      </c>
      <c r="E3362" s="150">
        <v>-15739.59</v>
      </c>
      <c r="F3362" s="150">
        <v>0</v>
      </c>
      <c r="G3362" s="150">
        <v>0</v>
      </c>
      <c r="H3362" s="151">
        <v>37288</v>
      </c>
      <c r="I3362" s="87">
        <v>0</v>
      </c>
      <c r="J3362" s="87" t="s">
        <v>619</v>
      </c>
      <c r="K3362" s="87" t="s">
        <v>3672</v>
      </c>
      <c r="L3362" s="87" t="s">
        <v>3850</v>
      </c>
      <c r="M3362" s="56"/>
      <c r="N3362" s="87" t="s">
        <v>127</v>
      </c>
      <c r="O3362" s="56"/>
      <c r="P3362" s="87">
        <v>2001</v>
      </c>
      <c r="Q3362" s="87"/>
      <c r="R3362" s="87" t="s">
        <v>3838</v>
      </c>
    </row>
    <row r="3363" spans="1:18">
      <c r="A3363" s="87" t="s">
        <v>4220</v>
      </c>
      <c r="B3363" s="87" t="s">
        <v>4221</v>
      </c>
      <c r="C3363" s="87"/>
      <c r="D3363" s="150">
        <v>268209.32</v>
      </c>
      <c r="E3363" s="150">
        <v>-268209.32</v>
      </c>
      <c r="F3363" s="150">
        <v>0</v>
      </c>
      <c r="G3363" s="150">
        <v>0</v>
      </c>
      <c r="H3363" s="151">
        <v>37288</v>
      </c>
      <c r="I3363" s="87">
        <v>0</v>
      </c>
      <c r="J3363" s="87" t="s">
        <v>1522</v>
      </c>
      <c r="K3363" s="87" t="s">
        <v>3672</v>
      </c>
      <c r="L3363" s="87" t="s">
        <v>3991</v>
      </c>
      <c r="M3363" s="56"/>
      <c r="N3363" s="87" t="s">
        <v>1521</v>
      </c>
      <c r="O3363" s="56"/>
      <c r="P3363" s="87">
        <v>2001</v>
      </c>
      <c r="Q3363" s="87"/>
      <c r="R3363" s="87" t="s">
        <v>3838</v>
      </c>
    </row>
    <row r="3364" spans="1:18">
      <c r="A3364" s="87" t="s">
        <v>10147</v>
      </c>
      <c r="B3364" s="87" t="s">
        <v>1218</v>
      </c>
      <c r="C3364" s="87"/>
      <c r="D3364" s="150">
        <v>15415.39</v>
      </c>
      <c r="E3364" s="150">
        <v>-15415.39</v>
      </c>
      <c r="F3364" s="150">
        <v>0</v>
      </c>
      <c r="G3364" s="150">
        <v>0</v>
      </c>
      <c r="H3364" s="151">
        <v>37286</v>
      </c>
      <c r="I3364" s="87">
        <v>0</v>
      </c>
      <c r="J3364" s="87" t="s">
        <v>580</v>
      </c>
      <c r="K3364" s="87" t="s">
        <v>3672</v>
      </c>
      <c r="L3364" s="87" t="s">
        <v>4162</v>
      </c>
      <c r="M3364" s="56" t="s">
        <v>3722</v>
      </c>
      <c r="N3364" s="87" t="s">
        <v>36</v>
      </c>
      <c r="O3364" s="56"/>
      <c r="P3364" s="87">
        <v>0</v>
      </c>
      <c r="Q3364" s="87"/>
      <c r="R3364" s="87" t="s">
        <v>3680</v>
      </c>
    </row>
    <row r="3365" spans="1:18">
      <c r="A3365" s="87" t="s">
        <v>742</v>
      </c>
      <c r="B3365" s="87" t="s">
        <v>743</v>
      </c>
      <c r="C3365" s="87"/>
      <c r="D3365" s="150">
        <v>4978.79</v>
      </c>
      <c r="E3365" s="150">
        <v>-4978.79</v>
      </c>
      <c r="F3365" s="150">
        <v>0</v>
      </c>
      <c r="G3365" s="150">
        <v>0</v>
      </c>
      <c r="H3365" s="151">
        <v>37286</v>
      </c>
      <c r="I3365" s="87">
        <v>0</v>
      </c>
      <c r="J3365" s="87" t="s">
        <v>580</v>
      </c>
      <c r="K3365" s="87" t="s">
        <v>3672</v>
      </c>
      <c r="L3365" s="87" t="s">
        <v>4162</v>
      </c>
      <c r="M3365" s="56" t="s">
        <v>3711</v>
      </c>
      <c r="N3365" s="87" t="s">
        <v>36</v>
      </c>
      <c r="O3365" s="56"/>
      <c r="P3365" s="87">
        <v>0</v>
      </c>
      <c r="Q3365" s="87"/>
      <c r="R3365" s="87" t="s">
        <v>3680</v>
      </c>
    </row>
    <row r="3366" spans="1:18">
      <c r="A3366" s="87" t="s">
        <v>10848</v>
      </c>
      <c r="B3366" s="87" t="s">
        <v>743</v>
      </c>
      <c r="C3366" s="87"/>
      <c r="D3366" s="150">
        <v>4978.79</v>
      </c>
      <c r="E3366" s="150">
        <v>-4978.79</v>
      </c>
      <c r="F3366" s="150">
        <v>0</v>
      </c>
      <c r="G3366" s="150">
        <v>0</v>
      </c>
      <c r="H3366" s="151">
        <v>37286</v>
      </c>
      <c r="I3366" s="87">
        <v>0</v>
      </c>
      <c r="J3366" s="87" t="s">
        <v>580</v>
      </c>
      <c r="K3366" s="87" t="s">
        <v>3672</v>
      </c>
      <c r="L3366" s="87" t="s">
        <v>4162</v>
      </c>
      <c r="M3366" s="56" t="s">
        <v>3711</v>
      </c>
      <c r="N3366" s="87" t="s">
        <v>36</v>
      </c>
      <c r="O3366" s="56"/>
      <c r="P3366" s="87">
        <v>0</v>
      </c>
      <c r="Q3366" s="87"/>
      <c r="R3366" s="87" t="s">
        <v>3680</v>
      </c>
    </row>
    <row r="3367" spans="1:18">
      <c r="A3367" s="87" t="s">
        <v>10849</v>
      </c>
      <c r="B3367" s="87" t="s">
        <v>743</v>
      </c>
      <c r="C3367" s="87"/>
      <c r="D3367" s="150">
        <v>4978.79</v>
      </c>
      <c r="E3367" s="150">
        <v>-4978.79</v>
      </c>
      <c r="F3367" s="150">
        <v>0</v>
      </c>
      <c r="G3367" s="150">
        <v>0</v>
      </c>
      <c r="H3367" s="151">
        <v>37286</v>
      </c>
      <c r="I3367" s="87">
        <v>0</v>
      </c>
      <c r="J3367" s="87" t="s">
        <v>580</v>
      </c>
      <c r="K3367" s="87" t="s">
        <v>3672</v>
      </c>
      <c r="L3367" s="87" t="s">
        <v>4162</v>
      </c>
      <c r="M3367" s="56" t="s">
        <v>3711</v>
      </c>
      <c r="N3367" s="87" t="s">
        <v>36</v>
      </c>
      <c r="O3367" s="56"/>
      <c r="P3367" s="87">
        <v>0</v>
      </c>
      <c r="Q3367" s="87"/>
      <c r="R3367" s="87" t="s">
        <v>3680</v>
      </c>
    </row>
    <row r="3368" spans="1:18">
      <c r="A3368" s="87" t="s">
        <v>10850</v>
      </c>
      <c r="B3368" s="87" t="s">
        <v>743</v>
      </c>
      <c r="C3368" s="87"/>
      <c r="D3368" s="150">
        <v>4978.76</v>
      </c>
      <c r="E3368" s="150">
        <v>-4978.76</v>
      </c>
      <c r="F3368" s="150">
        <v>0</v>
      </c>
      <c r="G3368" s="150">
        <v>0</v>
      </c>
      <c r="H3368" s="151">
        <v>37286</v>
      </c>
      <c r="I3368" s="87">
        <v>0</v>
      </c>
      <c r="J3368" s="87" t="s">
        <v>580</v>
      </c>
      <c r="K3368" s="87" t="s">
        <v>3672</v>
      </c>
      <c r="L3368" s="87" t="s">
        <v>4162</v>
      </c>
      <c r="M3368" s="56" t="s">
        <v>3711</v>
      </c>
      <c r="N3368" s="87" t="s">
        <v>36</v>
      </c>
      <c r="O3368" s="56"/>
      <c r="P3368" s="87">
        <v>0</v>
      </c>
      <c r="Q3368" s="87"/>
      <c r="R3368" s="87" t="s">
        <v>3680</v>
      </c>
    </row>
    <row r="3369" spans="1:18">
      <c r="A3369" s="87" t="s">
        <v>10851</v>
      </c>
      <c r="B3369" s="87" t="s">
        <v>743</v>
      </c>
      <c r="C3369" s="87"/>
      <c r="D3369" s="150">
        <v>4978.76</v>
      </c>
      <c r="E3369" s="150">
        <v>-4978.76</v>
      </c>
      <c r="F3369" s="150">
        <v>0</v>
      </c>
      <c r="G3369" s="150">
        <v>0</v>
      </c>
      <c r="H3369" s="151">
        <v>37286</v>
      </c>
      <c r="I3369" s="87">
        <v>0</v>
      </c>
      <c r="J3369" s="87" t="s">
        <v>580</v>
      </c>
      <c r="K3369" s="87" t="s">
        <v>3672</v>
      </c>
      <c r="L3369" s="87" t="s">
        <v>4162</v>
      </c>
      <c r="M3369" s="56" t="s">
        <v>3711</v>
      </c>
      <c r="N3369" s="87" t="s">
        <v>36</v>
      </c>
      <c r="O3369" s="56"/>
      <c r="P3369" s="87">
        <v>0</v>
      </c>
      <c r="Q3369" s="87"/>
      <c r="R3369" s="87" t="s">
        <v>3680</v>
      </c>
    </row>
    <row r="3370" spans="1:18">
      <c r="A3370" s="87" t="s">
        <v>10852</v>
      </c>
      <c r="B3370" s="87" t="s">
        <v>743</v>
      </c>
      <c r="C3370" s="87"/>
      <c r="D3370" s="150">
        <v>4978.76</v>
      </c>
      <c r="E3370" s="150">
        <v>-4978.76</v>
      </c>
      <c r="F3370" s="150">
        <v>0</v>
      </c>
      <c r="G3370" s="150">
        <v>0</v>
      </c>
      <c r="H3370" s="151">
        <v>37286</v>
      </c>
      <c r="I3370" s="87">
        <v>0</v>
      </c>
      <c r="J3370" s="87" t="s">
        <v>580</v>
      </c>
      <c r="K3370" s="87" t="s">
        <v>3672</v>
      </c>
      <c r="L3370" s="87" t="s">
        <v>4162</v>
      </c>
      <c r="M3370" s="56" t="s">
        <v>3711</v>
      </c>
      <c r="N3370" s="87" t="s">
        <v>36</v>
      </c>
      <c r="O3370" s="56"/>
      <c r="P3370" s="87">
        <v>0</v>
      </c>
      <c r="Q3370" s="87"/>
      <c r="R3370" s="87" t="s">
        <v>3680</v>
      </c>
    </row>
    <row r="3371" spans="1:18">
      <c r="A3371" s="87" t="s">
        <v>10853</v>
      </c>
      <c r="B3371" s="87" t="s">
        <v>10854</v>
      </c>
      <c r="C3371" s="87"/>
      <c r="D3371" s="150">
        <v>16432.28</v>
      </c>
      <c r="E3371" s="150">
        <v>-16432.28</v>
      </c>
      <c r="F3371" s="150">
        <v>0</v>
      </c>
      <c r="G3371" s="150">
        <v>0</v>
      </c>
      <c r="H3371" s="151">
        <v>37286</v>
      </c>
      <c r="I3371" s="87">
        <v>0</v>
      </c>
      <c r="J3371" s="87" t="s">
        <v>580</v>
      </c>
      <c r="K3371" s="87" t="s">
        <v>3672</v>
      </c>
      <c r="L3371" s="87" t="s">
        <v>4162</v>
      </c>
      <c r="M3371" s="56" t="s">
        <v>3711</v>
      </c>
      <c r="N3371" s="87" t="s">
        <v>36</v>
      </c>
      <c r="O3371" s="56"/>
      <c r="P3371" s="87">
        <v>0</v>
      </c>
      <c r="Q3371" s="87"/>
      <c r="R3371" s="87" t="s">
        <v>3680</v>
      </c>
    </row>
    <row r="3372" spans="1:18">
      <c r="A3372" s="87" t="s">
        <v>10855</v>
      </c>
      <c r="B3372" s="87" t="s">
        <v>10856</v>
      </c>
      <c r="C3372" s="87"/>
      <c r="D3372" s="150">
        <v>16564.259999999998</v>
      </c>
      <c r="E3372" s="150">
        <v>-16564.259999999998</v>
      </c>
      <c r="F3372" s="150">
        <v>0</v>
      </c>
      <c r="G3372" s="150">
        <v>0</v>
      </c>
      <c r="H3372" s="151">
        <v>37286</v>
      </c>
      <c r="I3372" s="87">
        <v>0</v>
      </c>
      <c r="J3372" s="87" t="s">
        <v>580</v>
      </c>
      <c r="K3372" s="87" t="s">
        <v>3672</v>
      </c>
      <c r="L3372" s="87" t="s">
        <v>4162</v>
      </c>
      <c r="M3372" s="56" t="s">
        <v>3711</v>
      </c>
      <c r="N3372" s="87" t="s">
        <v>36</v>
      </c>
      <c r="O3372" s="56"/>
      <c r="P3372" s="87">
        <v>0</v>
      </c>
      <c r="Q3372" s="87"/>
      <c r="R3372" s="87" t="s">
        <v>3680</v>
      </c>
    </row>
    <row r="3373" spans="1:18">
      <c r="A3373" s="87" t="s">
        <v>10145</v>
      </c>
      <c r="B3373" s="87" t="s">
        <v>10146</v>
      </c>
      <c r="C3373" s="87"/>
      <c r="D3373" s="150">
        <v>9913.36</v>
      </c>
      <c r="E3373" s="150">
        <v>-9913.36</v>
      </c>
      <c r="F3373" s="150">
        <v>0</v>
      </c>
      <c r="G3373" s="150">
        <v>0</v>
      </c>
      <c r="H3373" s="151">
        <v>37264</v>
      </c>
      <c r="I3373" s="87">
        <v>0</v>
      </c>
      <c r="J3373" s="87" t="s">
        <v>1257</v>
      </c>
      <c r="K3373" s="87" t="s">
        <v>3672</v>
      </c>
      <c r="L3373" s="87" t="s">
        <v>7988</v>
      </c>
      <c r="M3373" s="56" t="s">
        <v>3722</v>
      </c>
      <c r="N3373" s="87" t="s">
        <v>171</v>
      </c>
      <c r="O3373" s="56"/>
      <c r="P3373" s="87">
        <v>0</v>
      </c>
      <c r="Q3373" s="87"/>
      <c r="R3373" s="87" t="s">
        <v>3680</v>
      </c>
    </row>
    <row r="3374" spans="1:18">
      <c r="A3374" s="87" t="s">
        <v>10838</v>
      </c>
      <c r="B3374" s="87" t="s">
        <v>10839</v>
      </c>
      <c r="C3374" s="87"/>
      <c r="D3374" s="150">
        <v>735.08</v>
      </c>
      <c r="E3374" s="150">
        <v>-735.08</v>
      </c>
      <c r="F3374" s="150">
        <v>0</v>
      </c>
      <c r="G3374" s="150">
        <v>0</v>
      </c>
      <c r="H3374" s="151">
        <v>37264</v>
      </c>
      <c r="I3374" s="87">
        <v>0</v>
      </c>
      <c r="J3374" s="87" t="s">
        <v>861</v>
      </c>
      <c r="K3374" s="87" t="s">
        <v>3672</v>
      </c>
      <c r="L3374" s="87" t="s">
        <v>3915</v>
      </c>
      <c r="M3374" s="56" t="s">
        <v>3711</v>
      </c>
      <c r="N3374" s="87" t="s">
        <v>69</v>
      </c>
      <c r="O3374" s="56"/>
      <c r="P3374" s="87">
        <v>0</v>
      </c>
      <c r="Q3374" s="87"/>
      <c r="R3374" s="87" t="s">
        <v>3680</v>
      </c>
    </row>
    <row r="3375" spans="1:18">
      <c r="A3375" s="87" t="s">
        <v>10840</v>
      </c>
      <c r="B3375" s="87" t="s">
        <v>10839</v>
      </c>
      <c r="C3375" s="87"/>
      <c r="D3375" s="150">
        <v>735.08</v>
      </c>
      <c r="E3375" s="150">
        <v>-735.08</v>
      </c>
      <c r="F3375" s="150">
        <v>0</v>
      </c>
      <c r="G3375" s="150">
        <v>0</v>
      </c>
      <c r="H3375" s="151">
        <v>37264</v>
      </c>
      <c r="I3375" s="87">
        <v>0</v>
      </c>
      <c r="J3375" s="87" t="s">
        <v>861</v>
      </c>
      <c r="K3375" s="87" t="s">
        <v>3672</v>
      </c>
      <c r="L3375" s="87" t="s">
        <v>3915</v>
      </c>
      <c r="M3375" s="56" t="s">
        <v>3711</v>
      </c>
      <c r="N3375" s="87" t="s">
        <v>69</v>
      </c>
      <c r="O3375" s="56"/>
      <c r="P3375" s="87">
        <v>0</v>
      </c>
      <c r="Q3375" s="87"/>
      <c r="R3375" s="87" t="s">
        <v>3680</v>
      </c>
    </row>
    <row r="3376" spans="1:18">
      <c r="A3376" s="87" t="s">
        <v>10841</v>
      </c>
      <c r="B3376" s="87" t="s">
        <v>10839</v>
      </c>
      <c r="C3376" s="87"/>
      <c r="D3376" s="150">
        <v>735.08</v>
      </c>
      <c r="E3376" s="150">
        <v>-735.08</v>
      </c>
      <c r="F3376" s="150">
        <v>0</v>
      </c>
      <c r="G3376" s="150">
        <v>0</v>
      </c>
      <c r="H3376" s="151">
        <v>37264</v>
      </c>
      <c r="I3376" s="87">
        <v>0</v>
      </c>
      <c r="J3376" s="87" t="s">
        <v>861</v>
      </c>
      <c r="K3376" s="87" t="s">
        <v>3672</v>
      </c>
      <c r="L3376" s="87" t="s">
        <v>3915</v>
      </c>
      <c r="M3376" s="56" t="s">
        <v>3711</v>
      </c>
      <c r="N3376" s="87" t="s">
        <v>69</v>
      </c>
      <c r="O3376" s="56"/>
      <c r="P3376" s="87">
        <v>0</v>
      </c>
      <c r="Q3376" s="87"/>
      <c r="R3376" s="87" t="s">
        <v>3680</v>
      </c>
    </row>
    <row r="3377" spans="1:18">
      <c r="A3377" s="87" t="s">
        <v>10842</v>
      </c>
      <c r="B3377" s="87" t="s">
        <v>10205</v>
      </c>
      <c r="C3377" s="87"/>
      <c r="D3377" s="150">
        <v>2117.77</v>
      </c>
      <c r="E3377" s="150">
        <v>-2117.77</v>
      </c>
      <c r="F3377" s="150">
        <v>0</v>
      </c>
      <c r="G3377" s="150">
        <v>0</v>
      </c>
      <c r="H3377" s="151">
        <v>37264</v>
      </c>
      <c r="I3377" s="87">
        <v>0</v>
      </c>
      <c r="J3377" s="87" t="s">
        <v>861</v>
      </c>
      <c r="K3377" s="87" t="s">
        <v>3672</v>
      </c>
      <c r="L3377" s="87" t="s">
        <v>3915</v>
      </c>
      <c r="M3377" s="56" t="s">
        <v>3711</v>
      </c>
      <c r="N3377" s="87" t="s">
        <v>69</v>
      </c>
      <c r="O3377" s="56"/>
      <c r="P3377" s="87">
        <v>0</v>
      </c>
      <c r="Q3377" s="87"/>
      <c r="R3377" s="87" t="s">
        <v>3680</v>
      </c>
    </row>
    <row r="3378" spans="1:18">
      <c r="A3378" s="87" t="s">
        <v>10843</v>
      </c>
      <c r="B3378" s="87" t="s">
        <v>10205</v>
      </c>
      <c r="C3378" s="87"/>
      <c r="D3378" s="150">
        <v>2117.77</v>
      </c>
      <c r="E3378" s="150">
        <v>-2117.77</v>
      </c>
      <c r="F3378" s="150">
        <v>0</v>
      </c>
      <c r="G3378" s="150">
        <v>0</v>
      </c>
      <c r="H3378" s="151">
        <v>37264</v>
      </c>
      <c r="I3378" s="87">
        <v>0</v>
      </c>
      <c r="J3378" s="87" t="s">
        <v>861</v>
      </c>
      <c r="K3378" s="87" t="s">
        <v>3672</v>
      </c>
      <c r="L3378" s="87" t="s">
        <v>3915</v>
      </c>
      <c r="M3378" s="56" t="s">
        <v>3711</v>
      </c>
      <c r="N3378" s="87" t="s">
        <v>69</v>
      </c>
      <c r="O3378" s="56"/>
      <c r="P3378" s="87">
        <v>0</v>
      </c>
      <c r="Q3378" s="87"/>
      <c r="R3378" s="87" t="s">
        <v>3680</v>
      </c>
    </row>
    <row r="3379" spans="1:18">
      <c r="A3379" s="87" t="s">
        <v>10844</v>
      </c>
      <c r="B3379" s="87" t="s">
        <v>10205</v>
      </c>
      <c r="C3379" s="87"/>
      <c r="D3379" s="150">
        <v>2117.77</v>
      </c>
      <c r="E3379" s="150">
        <v>-2117.77</v>
      </c>
      <c r="F3379" s="150">
        <v>0</v>
      </c>
      <c r="G3379" s="150">
        <v>0</v>
      </c>
      <c r="H3379" s="151">
        <v>37264</v>
      </c>
      <c r="I3379" s="87">
        <v>0</v>
      </c>
      <c r="J3379" s="87" t="s">
        <v>861</v>
      </c>
      <c r="K3379" s="87" t="s">
        <v>3672</v>
      </c>
      <c r="L3379" s="87" t="s">
        <v>3915</v>
      </c>
      <c r="M3379" s="56" t="s">
        <v>3711</v>
      </c>
      <c r="N3379" s="87" t="s">
        <v>69</v>
      </c>
      <c r="O3379" s="56"/>
      <c r="P3379" s="87">
        <v>0</v>
      </c>
      <c r="Q3379" s="87"/>
      <c r="R3379" s="87" t="s">
        <v>3680</v>
      </c>
    </row>
    <row r="3380" spans="1:18">
      <c r="A3380" s="87" t="s">
        <v>1661</v>
      </c>
      <c r="B3380" s="87" t="s">
        <v>11053</v>
      </c>
      <c r="C3380" s="87"/>
      <c r="D3380" s="150">
        <v>1948.45</v>
      </c>
      <c r="E3380" s="150">
        <v>-1948.45</v>
      </c>
      <c r="F3380" s="150">
        <v>0</v>
      </c>
      <c r="G3380" s="150">
        <v>0</v>
      </c>
      <c r="H3380" s="151">
        <v>37264</v>
      </c>
      <c r="I3380" s="87">
        <v>0</v>
      </c>
      <c r="J3380" s="87" t="s">
        <v>315</v>
      </c>
      <c r="K3380" s="87" t="s">
        <v>3672</v>
      </c>
      <c r="L3380" s="87" t="s">
        <v>7984</v>
      </c>
      <c r="M3380" s="56" t="s">
        <v>3711</v>
      </c>
      <c r="N3380" s="87" t="s">
        <v>29</v>
      </c>
      <c r="O3380" s="56"/>
      <c r="P3380" s="87">
        <v>0</v>
      </c>
      <c r="Q3380" s="87"/>
      <c r="R3380" s="87" t="s">
        <v>3680</v>
      </c>
    </row>
    <row r="3381" spans="1:18">
      <c r="A3381" s="87" t="s">
        <v>4215</v>
      </c>
      <c r="B3381" s="87" t="s">
        <v>4216</v>
      </c>
      <c r="C3381" s="87"/>
      <c r="D3381" s="150">
        <v>48263.96</v>
      </c>
      <c r="E3381" s="150">
        <v>-48263.96</v>
      </c>
      <c r="F3381" s="150">
        <v>0</v>
      </c>
      <c r="G3381" s="150">
        <v>0</v>
      </c>
      <c r="H3381" s="151">
        <v>37256</v>
      </c>
      <c r="I3381" s="87">
        <v>0</v>
      </c>
      <c r="J3381" s="87" t="s">
        <v>328</v>
      </c>
      <c r="K3381" s="87" t="s">
        <v>3672</v>
      </c>
      <c r="L3381" s="87" t="s">
        <v>4141</v>
      </c>
      <c r="M3381" s="56"/>
      <c r="N3381" s="87" t="s">
        <v>35</v>
      </c>
      <c r="O3381" s="56"/>
      <c r="P3381" s="87">
        <v>2001</v>
      </c>
      <c r="Q3381" s="87"/>
      <c r="R3381" s="87" t="s">
        <v>3838</v>
      </c>
    </row>
    <row r="3382" spans="1:18">
      <c r="A3382" s="87" t="s">
        <v>625</v>
      </c>
      <c r="B3382" s="87" t="s">
        <v>626</v>
      </c>
      <c r="C3382" s="87"/>
      <c r="D3382" s="150">
        <v>42569.81</v>
      </c>
      <c r="E3382" s="150">
        <v>-42569.81</v>
      </c>
      <c r="F3382" s="150">
        <v>0</v>
      </c>
      <c r="G3382" s="150">
        <v>0</v>
      </c>
      <c r="H3382" s="151">
        <v>37225</v>
      </c>
      <c r="I3382" s="87">
        <v>0</v>
      </c>
      <c r="J3382" s="87" t="s">
        <v>640</v>
      </c>
      <c r="K3382" s="87" t="s">
        <v>3672</v>
      </c>
      <c r="L3382" s="87" t="s">
        <v>3820</v>
      </c>
      <c r="M3382" s="56"/>
      <c r="N3382" s="87" t="s">
        <v>40</v>
      </c>
      <c r="O3382" s="56"/>
      <c r="P3382" s="87">
        <v>2001</v>
      </c>
      <c r="Q3382" s="87"/>
      <c r="R3382" s="87" t="s">
        <v>3838</v>
      </c>
    </row>
    <row r="3383" spans="1:18">
      <c r="A3383" s="87" t="s">
        <v>10138</v>
      </c>
      <c r="B3383" s="87" t="s">
        <v>495</v>
      </c>
      <c r="C3383" s="87"/>
      <c r="D3383" s="150">
        <v>892.75</v>
      </c>
      <c r="E3383" s="150">
        <v>-892.75</v>
      </c>
      <c r="F3383" s="150">
        <v>0</v>
      </c>
      <c r="G3383" s="150">
        <v>0</v>
      </c>
      <c r="H3383" s="151">
        <v>37197</v>
      </c>
      <c r="I3383" s="87">
        <v>0</v>
      </c>
      <c r="J3383" s="87" t="s">
        <v>861</v>
      </c>
      <c r="K3383" s="87" t="s">
        <v>3672</v>
      </c>
      <c r="L3383" s="87" t="s">
        <v>3915</v>
      </c>
      <c r="M3383" s="56" t="s">
        <v>3722</v>
      </c>
      <c r="N3383" s="87" t="s">
        <v>69</v>
      </c>
      <c r="O3383" s="56"/>
      <c r="P3383" s="87">
        <v>0</v>
      </c>
      <c r="Q3383" s="87"/>
      <c r="R3383" s="87" t="s">
        <v>3680</v>
      </c>
    </row>
    <row r="3384" spans="1:18">
      <c r="A3384" s="87" t="s">
        <v>10139</v>
      </c>
      <c r="B3384" s="87" t="s">
        <v>437</v>
      </c>
      <c r="C3384" s="87"/>
      <c r="D3384" s="150">
        <v>6594.3</v>
      </c>
      <c r="E3384" s="150">
        <v>-6594.3</v>
      </c>
      <c r="F3384" s="150">
        <v>0</v>
      </c>
      <c r="G3384" s="150">
        <v>0</v>
      </c>
      <c r="H3384" s="151">
        <v>37197</v>
      </c>
      <c r="I3384" s="87">
        <v>0</v>
      </c>
      <c r="J3384" s="87" t="s">
        <v>861</v>
      </c>
      <c r="K3384" s="87" t="s">
        <v>3672</v>
      </c>
      <c r="L3384" s="87" t="s">
        <v>3915</v>
      </c>
      <c r="M3384" s="56" t="s">
        <v>3722</v>
      </c>
      <c r="N3384" s="87" t="s">
        <v>69</v>
      </c>
      <c r="O3384" s="56"/>
      <c r="P3384" s="87">
        <v>0</v>
      </c>
      <c r="Q3384" s="87"/>
      <c r="R3384" s="87" t="s">
        <v>3680</v>
      </c>
    </row>
    <row r="3385" spans="1:18">
      <c r="A3385" s="87" t="s">
        <v>10140</v>
      </c>
      <c r="B3385" s="87" t="s">
        <v>10141</v>
      </c>
      <c r="C3385" s="87"/>
      <c r="D3385" s="150">
        <v>1613.49</v>
      </c>
      <c r="E3385" s="150">
        <v>-1613.49</v>
      </c>
      <c r="F3385" s="150">
        <v>0</v>
      </c>
      <c r="G3385" s="150">
        <v>0</v>
      </c>
      <c r="H3385" s="151">
        <v>37197</v>
      </c>
      <c r="I3385" s="87">
        <v>0</v>
      </c>
      <c r="J3385" s="87" t="s">
        <v>580</v>
      </c>
      <c r="K3385" s="87" t="s">
        <v>3672</v>
      </c>
      <c r="L3385" s="87" t="s">
        <v>4162</v>
      </c>
      <c r="M3385" s="56" t="s">
        <v>3722</v>
      </c>
      <c r="N3385" s="87" t="s">
        <v>36</v>
      </c>
      <c r="O3385" s="56"/>
      <c r="P3385" s="87">
        <v>0</v>
      </c>
      <c r="Q3385" s="87"/>
      <c r="R3385" s="87" t="s">
        <v>3680</v>
      </c>
    </row>
    <row r="3386" spans="1:18">
      <c r="A3386" s="87" t="s">
        <v>10142</v>
      </c>
      <c r="B3386" s="87" t="s">
        <v>10141</v>
      </c>
      <c r="C3386" s="87"/>
      <c r="D3386" s="150">
        <v>1705.9</v>
      </c>
      <c r="E3386" s="150">
        <v>-1705.9</v>
      </c>
      <c r="F3386" s="150">
        <v>0</v>
      </c>
      <c r="G3386" s="150">
        <v>0</v>
      </c>
      <c r="H3386" s="151">
        <v>37197</v>
      </c>
      <c r="I3386" s="87">
        <v>0</v>
      </c>
      <c r="J3386" s="87" t="s">
        <v>580</v>
      </c>
      <c r="K3386" s="87" t="s">
        <v>3672</v>
      </c>
      <c r="L3386" s="87" t="s">
        <v>4162</v>
      </c>
      <c r="M3386" s="56" t="s">
        <v>3722</v>
      </c>
      <c r="N3386" s="87" t="s">
        <v>36</v>
      </c>
      <c r="O3386" s="56"/>
      <c r="P3386" s="87">
        <v>0</v>
      </c>
      <c r="Q3386" s="87"/>
      <c r="R3386" s="87" t="s">
        <v>3680</v>
      </c>
    </row>
    <row r="3387" spans="1:18">
      <c r="A3387" s="87" t="s">
        <v>4168</v>
      </c>
      <c r="B3387" s="87" t="s">
        <v>4169</v>
      </c>
      <c r="C3387" s="87"/>
      <c r="D3387" s="150">
        <v>1592.28</v>
      </c>
      <c r="E3387" s="150">
        <v>-1592.28</v>
      </c>
      <c r="F3387" s="150">
        <v>0</v>
      </c>
      <c r="G3387" s="150">
        <v>0</v>
      </c>
      <c r="H3387" s="151">
        <v>37195</v>
      </c>
      <c r="I3387" s="87">
        <v>0</v>
      </c>
      <c r="J3387" s="87" t="s">
        <v>2998</v>
      </c>
      <c r="K3387" s="87" t="s">
        <v>3672</v>
      </c>
      <c r="L3387" s="87" t="s">
        <v>4059</v>
      </c>
      <c r="M3387" s="56"/>
      <c r="N3387" s="87" t="s">
        <v>86</v>
      </c>
      <c r="O3387" s="56"/>
      <c r="P3387" s="87">
        <v>2001</v>
      </c>
      <c r="Q3387" s="87"/>
      <c r="R3387" s="87" t="s">
        <v>3838</v>
      </c>
    </row>
    <row r="3388" spans="1:18">
      <c r="A3388" s="87" t="s">
        <v>4213</v>
      </c>
      <c r="B3388" s="87" t="s">
        <v>4214</v>
      </c>
      <c r="C3388" s="87"/>
      <c r="D3388" s="150">
        <v>2687.55</v>
      </c>
      <c r="E3388" s="150">
        <v>-2687.55</v>
      </c>
      <c r="F3388" s="150">
        <v>0</v>
      </c>
      <c r="G3388" s="150">
        <v>0</v>
      </c>
      <c r="H3388" s="151">
        <v>37195</v>
      </c>
      <c r="I3388" s="87">
        <v>0</v>
      </c>
      <c r="J3388" s="87" t="s">
        <v>689</v>
      </c>
      <c r="K3388" s="87" t="s">
        <v>3672</v>
      </c>
      <c r="L3388" s="87" t="s">
        <v>3994</v>
      </c>
      <c r="M3388" s="56"/>
      <c r="N3388" s="87" t="s">
        <v>28</v>
      </c>
      <c r="O3388" s="56"/>
      <c r="P3388" s="87">
        <v>2001</v>
      </c>
      <c r="Q3388" s="87"/>
      <c r="R3388" s="87" t="s">
        <v>3838</v>
      </c>
    </row>
    <row r="3389" spans="1:18">
      <c r="A3389" s="87" t="s">
        <v>10143</v>
      </c>
      <c r="B3389" s="87" t="s">
        <v>495</v>
      </c>
      <c r="C3389" s="87"/>
      <c r="D3389" s="150">
        <v>2801.2</v>
      </c>
      <c r="E3389" s="150">
        <v>-2801.2</v>
      </c>
      <c r="F3389" s="150">
        <v>0</v>
      </c>
      <c r="G3389" s="150">
        <v>0</v>
      </c>
      <c r="H3389" s="151">
        <v>37195</v>
      </c>
      <c r="I3389" s="87">
        <v>0</v>
      </c>
      <c r="J3389" s="87" t="s">
        <v>315</v>
      </c>
      <c r="K3389" s="87" t="s">
        <v>3672</v>
      </c>
      <c r="L3389" s="87" t="s">
        <v>7984</v>
      </c>
      <c r="M3389" s="56" t="s">
        <v>3722</v>
      </c>
      <c r="N3389" s="87" t="s">
        <v>29</v>
      </c>
      <c r="O3389" s="56"/>
      <c r="P3389" s="87">
        <v>0</v>
      </c>
      <c r="Q3389" s="87"/>
      <c r="R3389" s="87" t="s">
        <v>3680</v>
      </c>
    </row>
    <row r="3390" spans="1:18">
      <c r="A3390" s="87" t="s">
        <v>10144</v>
      </c>
      <c r="B3390" s="87" t="s">
        <v>495</v>
      </c>
      <c r="C3390" s="87"/>
      <c r="D3390" s="150">
        <v>2204.87</v>
      </c>
      <c r="E3390" s="150">
        <v>-2204.87</v>
      </c>
      <c r="F3390" s="150">
        <v>0</v>
      </c>
      <c r="G3390" s="150">
        <v>0</v>
      </c>
      <c r="H3390" s="151">
        <v>37195</v>
      </c>
      <c r="I3390" s="87">
        <v>0</v>
      </c>
      <c r="J3390" s="87" t="s">
        <v>315</v>
      </c>
      <c r="K3390" s="87" t="s">
        <v>3672</v>
      </c>
      <c r="L3390" s="87" t="s">
        <v>7984</v>
      </c>
      <c r="M3390" s="56" t="s">
        <v>3722</v>
      </c>
      <c r="N3390" s="87" t="s">
        <v>29</v>
      </c>
      <c r="O3390" s="56"/>
      <c r="P3390" s="87">
        <v>0</v>
      </c>
      <c r="Q3390" s="87"/>
      <c r="R3390" s="87" t="s">
        <v>3680</v>
      </c>
    </row>
    <row r="3391" spans="1:18">
      <c r="A3391" s="87" t="s">
        <v>4204</v>
      </c>
      <c r="B3391" s="87" t="s">
        <v>4205</v>
      </c>
      <c r="C3391" s="87"/>
      <c r="D3391" s="150">
        <v>1643.1</v>
      </c>
      <c r="E3391" s="150">
        <v>-1643.1</v>
      </c>
      <c r="F3391" s="150">
        <v>0</v>
      </c>
      <c r="G3391" s="150">
        <v>0</v>
      </c>
      <c r="H3391" s="151">
        <v>37190</v>
      </c>
      <c r="I3391" s="87">
        <v>0</v>
      </c>
      <c r="J3391" s="87" t="s">
        <v>738</v>
      </c>
      <c r="K3391" s="87" t="s">
        <v>3672</v>
      </c>
      <c r="L3391" s="87" t="s">
        <v>4206</v>
      </c>
      <c r="M3391" s="56"/>
      <c r="N3391" s="87" t="s">
        <v>120</v>
      </c>
      <c r="O3391" s="56"/>
      <c r="P3391" s="87">
        <v>2001</v>
      </c>
      <c r="Q3391" s="87"/>
      <c r="R3391" s="87" t="s">
        <v>3838</v>
      </c>
    </row>
    <row r="3392" spans="1:18">
      <c r="A3392" s="87" t="s">
        <v>4207</v>
      </c>
      <c r="B3392" s="87" t="s">
        <v>4205</v>
      </c>
      <c r="C3392" s="87"/>
      <c r="D3392" s="150">
        <v>1643.1</v>
      </c>
      <c r="E3392" s="150">
        <v>-1643.1</v>
      </c>
      <c r="F3392" s="150">
        <v>0</v>
      </c>
      <c r="G3392" s="150">
        <v>0</v>
      </c>
      <c r="H3392" s="151">
        <v>37190</v>
      </c>
      <c r="I3392" s="87">
        <v>0</v>
      </c>
      <c r="J3392" s="87" t="s">
        <v>619</v>
      </c>
      <c r="K3392" s="87" t="s">
        <v>3672</v>
      </c>
      <c r="L3392" s="87" t="s">
        <v>3850</v>
      </c>
      <c r="M3392" s="56"/>
      <c r="N3392" s="87" t="s">
        <v>127</v>
      </c>
      <c r="O3392" s="56"/>
      <c r="P3392" s="87">
        <v>2001</v>
      </c>
      <c r="Q3392" s="87"/>
      <c r="R3392" s="87" t="s">
        <v>3838</v>
      </c>
    </row>
    <row r="3393" spans="1:18">
      <c r="A3393" s="87" t="s">
        <v>4208</v>
      </c>
      <c r="B3393" s="87" t="s">
        <v>4205</v>
      </c>
      <c r="C3393" s="87"/>
      <c r="D3393" s="150">
        <v>1643.1</v>
      </c>
      <c r="E3393" s="150">
        <v>-1643.1</v>
      </c>
      <c r="F3393" s="150">
        <v>0</v>
      </c>
      <c r="G3393" s="150">
        <v>0</v>
      </c>
      <c r="H3393" s="151">
        <v>37190</v>
      </c>
      <c r="I3393" s="87">
        <v>0</v>
      </c>
      <c r="J3393" s="87" t="s">
        <v>1198</v>
      </c>
      <c r="K3393" s="87" t="s">
        <v>3672</v>
      </c>
      <c r="L3393" s="87" t="s">
        <v>3966</v>
      </c>
      <c r="M3393" s="56"/>
      <c r="N3393" s="87" t="s">
        <v>163</v>
      </c>
      <c r="O3393" s="56"/>
      <c r="P3393" s="87">
        <v>2001</v>
      </c>
      <c r="Q3393" s="87"/>
      <c r="R3393" s="87" t="s">
        <v>3838</v>
      </c>
    </row>
    <row r="3394" spans="1:18">
      <c r="A3394" s="87" t="s">
        <v>4209</v>
      </c>
      <c r="B3394" s="87" t="s">
        <v>4205</v>
      </c>
      <c r="C3394" s="87"/>
      <c r="D3394" s="150">
        <v>1643.1</v>
      </c>
      <c r="E3394" s="150">
        <v>-1643.1</v>
      </c>
      <c r="F3394" s="150">
        <v>0</v>
      </c>
      <c r="G3394" s="150">
        <v>0</v>
      </c>
      <c r="H3394" s="151">
        <v>37190</v>
      </c>
      <c r="I3394" s="87">
        <v>0</v>
      </c>
      <c r="J3394" s="87" t="s">
        <v>772</v>
      </c>
      <c r="K3394" s="87" t="s">
        <v>3672</v>
      </c>
      <c r="L3394" s="87" t="s">
        <v>3820</v>
      </c>
      <c r="M3394" s="56"/>
      <c r="N3394" s="87" t="s">
        <v>130</v>
      </c>
      <c r="O3394" s="56"/>
      <c r="P3394" s="87">
        <v>2001</v>
      </c>
      <c r="Q3394" s="87"/>
      <c r="R3394" s="87" t="s">
        <v>3838</v>
      </c>
    </row>
    <row r="3395" spans="1:18">
      <c r="A3395" s="87" t="s">
        <v>4210</v>
      </c>
      <c r="B3395" s="87" t="s">
        <v>4211</v>
      </c>
      <c r="C3395" s="87"/>
      <c r="D3395" s="150">
        <v>1661.36</v>
      </c>
      <c r="E3395" s="150">
        <v>-1661.36</v>
      </c>
      <c r="F3395" s="150">
        <v>0</v>
      </c>
      <c r="G3395" s="150">
        <v>0</v>
      </c>
      <c r="H3395" s="151">
        <v>37190</v>
      </c>
      <c r="I3395" s="87">
        <v>0</v>
      </c>
      <c r="J3395" s="87" t="s">
        <v>830</v>
      </c>
      <c r="K3395" s="87" t="s">
        <v>3672</v>
      </c>
      <c r="L3395" s="87" t="s">
        <v>3888</v>
      </c>
      <c r="M3395" s="56"/>
      <c r="N3395" s="87" t="s">
        <v>38</v>
      </c>
      <c r="O3395" s="56"/>
      <c r="P3395" s="87">
        <v>2001</v>
      </c>
      <c r="Q3395" s="87"/>
      <c r="R3395" s="87" t="s">
        <v>3838</v>
      </c>
    </row>
    <row r="3396" spans="1:18">
      <c r="A3396" s="87" t="s">
        <v>4212</v>
      </c>
      <c r="B3396" s="87" t="s">
        <v>4211</v>
      </c>
      <c r="C3396" s="87"/>
      <c r="D3396" s="150">
        <v>1661.36</v>
      </c>
      <c r="E3396" s="150">
        <v>-1661.36</v>
      </c>
      <c r="F3396" s="150">
        <v>0</v>
      </c>
      <c r="G3396" s="150">
        <v>0</v>
      </c>
      <c r="H3396" s="151">
        <v>37190</v>
      </c>
      <c r="I3396" s="87">
        <v>0</v>
      </c>
      <c r="J3396" s="87" t="s">
        <v>689</v>
      </c>
      <c r="K3396" s="87" t="s">
        <v>3672</v>
      </c>
      <c r="L3396" s="87" t="s">
        <v>3994</v>
      </c>
      <c r="M3396" s="56"/>
      <c r="N3396" s="87" t="s">
        <v>28</v>
      </c>
      <c r="O3396" s="56"/>
      <c r="P3396" s="87">
        <v>2001</v>
      </c>
      <c r="Q3396" s="87"/>
      <c r="R3396" s="87" t="s">
        <v>3838</v>
      </c>
    </row>
    <row r="3397" spans="1:18">
      <c r="A3397" s="87" t="s">
        <v>4200</v>
      </c>
      <c r="B3397" s="87" t="s">
        <v>4201</v>
      </c>
      <c r="C3397" s="87"/>
      <c r="D3397" s="150">
        <v>13817.13</v>
      </c>
      <c r="E3397" s="150">
        <v>-13817.13</v>
      </c>
      <c r="F3397" s="150">
        <v>0</v>
      </c>
      <c r="G3397" s="150">
        <v>0</v>
      </c>
      <c r="H3397" s="151">
        <v>37162</v>
      </c>
      <c r="I3397" s="87">
        <v>0</v>
      </c>
      <c r="J3397" s="87" t="s">
        <v>1198</v>
      </c>
      <c r="K3397" s="87" t="s">
        <v>3672</v>
      </c>
      <c r="L3397" s="87" t="s">
        <v>3966</v>
      </c>
      <c r="M3397" s="56"/>
      <c r="N3397" s="87" t="s">
        <v>163</v>
      </c>
      <c r="O3397" s="56"/>
      <c r="P3397" s="87">
        <v>2001</v>
      </c>
      <c r="Q3397" s="87"/>
      <c r="R3397" s="87" t="s">
        <v>3838</v>
      </c>
    </row>
    <row r="3398" spans="1:18">
      <c r="A3398" s="87" t="s">
        <v>4202</v>
      </c>
      <c r="B3398" s="87" t="s">
        <v>4203</v>
      </c>
      <c r="C3398" s="87"/>
      <c r="D3398" s="150">
        <v>9593.0400000000009</v>
      </c>
      <c r="E3398" s="150">
        <v>-9593.0400000000009</v>
      </c>
      <c r="F3398" s="150">
        <v>0</v>
      </c>
      <c r="G3398" s="150">
        <v>0</v>
      </c>
      <c r="H3398" s="151">
        <v>37158</v>
      </c>
      <c r="I3398" s="87">
        <v>0</v>
      </c>
      <c r="J3398" s="87" t="s">
        <v>604</v>
      </c>
      <c r="K3398" s="87" t="s">
        <v>3672</v>
      </c>
      <c r="L3398" s="87" t="s">
        <v>3954</v>
      </c>
      <c r="M3398" s="56"/>
      <c r="N3398" s="87" t="s">
        <v>68</v>
      </c>
      <c r="O3398" s="56"/>
      <c r="P3398" s="87">
        <v>2001</v>
      </c>
      <c r="Q3398" s="87"/>
      <c r="R3398" s="87" t="s">
        <v>3838</v>
      </c>
    </row>
    <row r="3399" spans="1:18">
      <c r="A3399" s="87" t="s">
        <v>10154</v>
      </c>
      <c r="B3399" s="87" t="s">
        <v>10155</v>
      </c>
      <c r="C3399" s="87"/>
      <c r="D3399" s="150">
        <v>69726.850000000006</v>
      </c>
      <c r="E3399" s="150">
        <v>-69726.850000000006</v>
      </c>
      <c r="F3399" s="150">
        <v>0</v>
      </c>
      <c r="G3399" s="150">
        <v>0</v>
      </c>
      <c r="H3399" s="151">
        <v>37139</v>
      </c>
      <c r="I3399" s="87">
        <v>0</v>
      </c>
      <c r="J3399" s="87" t="s">
        <v>698</v>
      </c>
      <c r="K3399" s="87" t="s">
        <v>3672</v>
      </c>
      <c r="L3399" s="87" t="s">
        <v>3761</v>
      </c>
      <c r="M3399" s="56" t="s">
        <v>3722</v>
      </c>
      <c r="N3399" s="87" t="s">
        <v>56</v>
      </c>
      <c r="O3399" s="56"/>
      <c r="P3399" s="87">
        <v>0</v>
      </c>
      <c r="Q3399" s="87"/>
      <c r="R3399" s="87" t="s">
        <v>3680</v>
      </c>
    </row>
    <row r="3400" spans="1:18">
      <c r="A3400" s="87" t="s">
        <v>3383</v>
      </c>
      <c r="B3400" s="87" t="s">
        <v>741</v>
      </c>
      <c r="C3400" s="87"/>
      <c r="D3400" s="150">
        <v>1095.4000000000001</v>
      </c>
      <c r="E3400" s="150">
        <v>-1095.4000000000001</v>
      </c>
      <c r="F3400" s="150">
        <v>0</v>
      </c>
      <c r="G3400" s="150">
        <v>0</v>
      </c>
      <c r="H3400" s="151">
        <v>37131</v>
      </c>
      <c r="I3400" s="87">
        <v>0</v>
      </c>
      <c r="J3400" s="87" t="s">
        <v>861</v>
      </c>
      <c r="K3400" s="87" t="s">
        <v>3672</v>
      </c>
      <c r="L3400" s="87" t="s">
        <v>3915</v>
      </c>
      <c r="M3400" s="56" t="s">
        <v>3722</v>
      </c>
      <c r="N3400" s="87" t="s">
        <v>69</v>
      </c>
      <c r="O3400" s="56"/>
      <c r="P3400" s="87">
        <v>0</v>
      </c>
      <c r="Q3400" s="87"/>
      <c r="R3400" s="87" t="s">
        <v>3680</v>
      </c>
    </row>
    <row r="3401" spans="1:18">
      <c r="A3401" s="87" t="s">
        <v>10136</v>
      </c>
      <c r="B3401" s="87" t="s">
        <v>10137</v>
      </c>
      <c r="C3401" s="87"/>
      <c r="D3401" s="150">
        <v>2947.62</v>
      </c>
      <c r="E3401" s="150">
        <v>-2947.62</v>
      </c>
      <c r="F3401" s="150">
        <v>0</v>
      </c>
      <c r="G3401" s="150">
        <v>0</v>
      </c>
      <c r="H3401" s="151">
        <v>37131</v>
      </c>
      <c r="I3401" s="87">
        <v>0</v>
      </c>
      <c r="J3401" s="87" t="s">
        <v>1405</v>
      </c>
      <c r="K3401" s="87" t="s">
        <v>3672</v>
      </c>
      <c r="L3401" s="87" t="s">
        <v>8443</v>
      </c>
      <c r="M3401" s="56" t="s">
        <v>3722</v>
      </c>
      <c r="N3401" s="87" t="s">
        <v>93</v>
      </c>
      <c r="O3401" s="56"/>
      <c r="P3401" s="87">
        <v>0</v>
      </c>
      <c r="Q3401" s="87"/>
      <c r="R3401" s="87" t="s">
        <v>3680</v>
      </c>
    </row>
    <row r="3402" spans="1:18">
      <c r="A3402" s="87" t="s">
        <v>4196</v>
      </c>
      <c r="B3402" s="87" t="s">
        <v>4197</v>
      </c>
      <c r="C3402" s="87"/>
      <c r="D3402" s="150">
        <v>1655.95</v>
      </c>
      <c r="E3402" s="150">
        <v>-1655.95</v>
      </c>
      <c r="F3402" s="150">
        <v>0</v>
      </c>
      <c r="G3402" s="150">
        <v>0</v>
      </c>
      <c r="H3402" s="151">
        <v>37125</v>
      </c>
      <c r="I3402" s="87">
        <v>0</v>
      </c>
      <c r="J3402" s="87" t="s">
        <v>689</v>
      </c>
      <c r="K3402" s="87" t="s">
        <v>3672</v>
      </c>
      <c r="L3402" s="87" t="s">
        <v>3994</v>
      </c>
      <c r="M3402" s="56"/>
      <c r="N3402" s="87" t="s">
        <v>28</v>
      </c>
      <c r="O3402" s="56"/>
      <c r="P3402" s="87">
        <v>2001</v>
      </c>
      <c r="Q3402" s="87"/>
      <c r="R3402" s="87" t="s">
        <v>3838</v>
      </c>
    </row>
    <row r="3403" spans="1:18">
      <c r="A3403" s="87" t="s">
        <v>4198</v>
      </c>
      <c r="B3403" s="87" t="s">
        <v>4199</v>
      </c>
      <c r="C3403" s="87"/>
      <c r="D3403" s="150">
        <v>3796.35</v>
      </c>
      <c r="E3403" s="150">
        <v>-3796.35</v>
      </c>
      <c r="F3403" s="150">
        <v>0</v>
      </c>
      <c r="G3403" s="150">
        <v>0</v>
      </c>
      <c r="H3403" s="151">
        <v>37125</v>
      </c>
      <c r="I3403" s="87">
        <v>0</v>
      </c>
      <c r="J3403" s="87" t="s">
        <v>1161</v>
      </c>
      <c r="K3403" s="87" t="s">
        <v>3672</v>
      </c>
      <c r="L3403" s="87" t="s">
        <v>3973</v>
      </c>
      <c r="M3403" s="56"/>
      <c r="N3403" s="87" t="s">
        <v>146</v>
      </c>
      <c r="O3403" s="56"/>
      <c r="P3403" s="87">
        <v>2001</v>
      </c>
      <c r="Q3403" s="87"/>
      <c r="R3403" s="87" t="s">
        <v>3838</v>
      </c>
    </row>
    <row r="3404" spans="1:18">
      <c r="A3404" s="87" t="s">
        <v>470</v>
      </c>
      <c r="B3404" s="87" t="s">
        <v>471</v>
      </c>
      <c r="C3404" s="87"/>
      <c r="D3404" s="150">
        <v>13251.05</v>
      </c>
      <c r="E3404" s="150">
        <v>-13251.05</v>
      </c>
      <c r="F3404" s="150">
        <v>0</v>
      </c>
      <c r="G3404" s="150">
        <v>0</v>
      </c>
      <c r="H3404" s="151">
        <v>37103</v>
      </c>
      <c r="I3404" s="87">
        <v>0</v>
      </c>
      <c r="J3404" s="87" t="s">
        <v>2196</v>
      </c>
      <c r="K3404" s="87" t="s">
        <v>3672</v>
      </c>
      <c r="L3404" s="87" t="s">
        <v>3776</v>
      </c>
      <c r="M3404" s="56"/>
      <c r="N3404" s="87" t="s">
        <v>117</v>
      </c>
      <c r="O3404" s="56"/>
      <c r="P3404" s="87">
        <v>2001</v>
      </c>
      <c r="Q3404" s="87"/>
      <c r="R3404" s="87" t="s">
        <v>3838</v>
      </c>
    </row>
    <row r="3405" spans="1:18">
      <c r="A3405" s="87" t="s">
        <v>4194</v>
      </c>
      <c r="B3405" s="87" t="s">
        <v>4195</v>
      </c>
      <c r="C3405" s="87"/>
      <c r="D3405" s="150">
        <v>3998.21</v>
      </c>
      <c r="E3405" s="150">
        <v>-3998.21</v>
      </c>
      <c r="F3405" s="150">
        <v>0</v>
      </c>
      <c r="G3405" s="150">
        <v>0</v>
      </c>
      <c r="H3405" s="151">
        <v>37103</v>
      </c>
      <c r="I3405" s="87">
        <v>0</v>
      </c>
      <c r="J3405" s="87" t="s">
        <v>2196</v>
      </c>
      <c r="K3405" s="87" t="s">
        <v>3672</v>
      </c>
      <c r="L3405" s="87" t="s">
        <v>3776</v>
      </c>
      <c r="M3405" s="56"/>
      <c r="N3405" s="87" t="s">
        <v>117</v>
      </c>
      <c r="O3405" s="56"/>
      <c r="P3405" s="87">
        <v>2001</v>
      </c>
      <c r="Q3405" s="87"/>
      <c r="R3405" s="87" t="s">
        <v>3838</v>
      </c>
    </row>
    <row r="3406" spans="1:18">
      <c r="A3406" s="87" t="s">
        <v>3339</v>
      </c>
      <c r="B3406" s="87" t="s">
        <v>3340</v>
      </c>
      <c r="C3406" s="87"/>
      <c r="D3406" s="150">
        <v>1908.65</v>
      </c>
      <c r="E3406" s="150">
        <v>-1908.65</v>
      </c>
      <c r="F3406" s="150">
        <v>0</v>
      </c>
      <c r="G3406" s="150">
        <v>0</v>
      </c>
      <c r="H3406" s="151">
        <v>37085</v>
      </c>
      <c r="I3406" s="87">
        <v>0</v>
      </c>
      <c r="J3406" s="87" t="s">
        <v>1198</v>
      </c>
      <c r="K3406" s="87" t="s">
        <v>3672</v>
      </c>
      <c r="L3406" s="87" t="s">
        <v>3966</v>
      </c>
      <c r="M3406" s="56"/>
      <c r="N3406" s="87" t="s">
        <v>163</v>
      </c>
      <c r="O3406" s="56"/>
      <c r="P3406" s="87">
        <v>2000</v>
      </c>
      <c r="Q3406" s="87"/>
      <c r="R3406" s="87" t="s">
        <v>3838</v>
      </c>
    </row>
    <row r="3407" spans="1:18">
      <c r="A3407" s="87" t="s">
        <v>10128</v>
      </c>
      <c r="B3407" s="87" t="s">
        <v>10129</v>
      </c>
      <c r="C3407" s="87"/>
      <c r="D3407" s="150">
        <v>5714.93</v>
      </c>
      <c r="E3407" s="150">
        <v>-5714.93</v>
      </c>
      <c r="F3407" s="150">
        <v>0</v>
      </c>
      <c r="G3407" s="150">
        <v>0</v>
      </c>
      <c r="H3407" s="151">
        <v>37075</v>
      </c>
      <c r="I3407" s="87">
        <v>0</v>
      </c>
      <c r="J3407" s="87" t="s">
        <v>1397</v>
      </c>
      <c r="K3407" s="87" t="s">
        <v>3672</v>
      </c>
      <c r="L3407" s="87" t="s">
        <v>3897</v>
      </c>
      <c r="M3407" s="56" t="s">
        <v>3722</v>
      </c>
      <c r="N3407" s="87" t="s">
        <v>84</v>
      </c>
      <c r="O3407" s="56"/>
      <c r="P3407" s="87">
        <v>0</v>
      </c>
      <c r="Q3407" s="87"/>
      <c r="R3407" s="87" t="s">
        <v>3680</v>
      </c>
    </row>
    <row r="3408" spans="1:18">
      <c r="A3408" s="87" t="s">
        <v>4181</v>
      </c>
      <c r="B3408" s="87" t="s">
        <v>4182</v>
      </c>
      <c r="C3408" s="87"/>
      <c r="D3408" s="150">
        <v>4647.1499999999996</v>
      </c>
      <c r="E3408" s="150">
        <v>-4647.1499999999996</v>
      </c>
      <c r="F3408" s="150">
        <v>0</v>
      </c>
      <c r="G3408" s="150">
        <v>0</v>
      </c>
      <c r="H3408" s="151">
        <v>37071</v>
      </c>
      <c r="I3408" s="87">
        <v>0</v>
      </c>
      <c r="J3408" s="87" t="s">
        <v>2998</v>
      </c>
      <c r="K3408" s="87" t="s">
        <v>3672</v>
      </c>
      <c r="L3408" s="87" t="s">
        <v>4059</v>
      </c>
      <c r="M3408" s="56"/>
      <c r="N3408" s="87" t="s">
        <v>86</v>
      </c>
      <c r="O3408" s="56"/>
      <c r="P3408" s="87">
        <v>2001</v>
      </c>
      <c r="Q3408" s="87"/>
      <c r="R3408" s="87" t="s">
        <v>3838</v>
      </c>
    </row>
    <row r="3409" spans="1:18">
      <c r="A3409" s="87" t="s">
        <v>4183</v>
      </c>
      <c r="B3409" s="87" t="s">
        <v>4184</v>
      </c>
      <c r="C3409" s="87"/>
      <c r="D3409" s="150">
        <v>5576.58</v>
      </c>
      <c r="E3409" s="150">
        <v>-5576.58</v>
      </c>
      <c r="F3409" s="150">
        <v>0</v>
      </c>
      <c r="G3409" s="150">
        <v>0</v>
      </c>
      <c r="H3409" s="151">
        <v>37071</v>
      </c>
      <c r="I3409" s="87">
        <v>0</v>
      </c>
      <c r="J3409" s="87" t="s">
        <v>2998</v>
      </c>
      <c r="K3409" s="87" t="s">
        <v>3672</v>
      </c>
      <c r="L3409" s="87" t="s">
        <v>4059</v>
      </c>
      <c r="M3409" s="56"/>
      <c r="N3409" s="87" t="s">
        <v>86</v>
      </c>
      <c r="O3409" s="56"/>
      <c r="P3409" s="87">
        <v>2001</v>
      </c>
      <c r="Q3409" s="87"/>
      <c r="R3409" s="87" t="s">
        <v>3838</v>
      </c>
    </row>
    <row r="3410" spans="1:18">
      <c r="A3410" s="87" t="s">
        <v>4185</v>
      </c>
      <c r="B3410" s="87" t="s">
        <v>4186</v>
      </c>
      <c r="C3410" s="87"/>
      <c r="D3410" s="150">
        <v>1545.18</v>
      </c>
      <c r="E3410" s="150">
        <v>-1545.18</v>
      </c>
      <c r="F3410" s="150">
        <v>0</v>
      </c>
      <c r="G3410" s="150">
        <v>0</v>
      </c>
      <c r="H3410" s="151">
        <v>37071</v>
      </c>
      <c r="I3410" s="87">
        <v>0</v>
      </c>
      <c r="J3410" s="87" t="s">
        <v>2998</v>
      </c>
      <c r="K3410" s="87" t="s">
        <v>3672</v>
      </c>
      <c r="L3410" s="87" t="s">
        <v>4059</v>
      </c>
      <c r="M3410" s="56"/>
      <c r="N3410" s="87" t="s">
        <v>86</v>
      </c>
      <c r="O3410" s="56"/>
      <c r="P3410" s="87">
        <v>2001</v>
      </c>
      <c r="Q3410" s="87"/>
      <c r="R3410" s="87" t="s">
        <v>3838</v>
      </c>
    </row>
    <row r="3411" spans="1:18">
      <c r="A3411" s="87" t="s">
        <v>4187</v>
      </c>
      <c r="B3411" s="87" t="s">
        <v>4188</v>
      </c>
      <c r="C3411" s="87"/>
      <c r="D3411" s="150">
        <v>1548.5</v>
      </c>
      <c r="E3411" s="150">
        <v>-1548.5</v>
      </c>
      <c r="F3411" s="150">
        <v>0</v>
      </c>
      <c r="G3411" s="150">
        <v>0</v>
      </c>
      <c r="H3411" s="151">
        <v>37071</v>
      </c>
      <c r="I3411" s="87">
        <v>0</v>
      </c>
      <c r="J3411" s="87" t="s">
        <v>2998</v>
      </c>
      <c r="K3411" s="87" t="s">
        <v>3672</v>
      </c>
      <c r="L3411" s="87" t="s">
        <v>4059</v>
      </c>
      <c r="M3411" s="56"/>
      <c r="N3411" s="87" t="s">
        <v>86</v>
      </c>
      <c r="O3411" s="56"/>
      <c r="P3411" s="87">
        <v>2001</v>
      </c>
      <c r="Q3411" s="87"/>
      <c r="R3411" s="87" t="s">
        <v>3838</v>
      </c>
    </row>
    <row r="3412" spans="1:18">
      <c r="A3412" s="87" t="s">
        <v>4189</v>
      </c>
      <c r="B3412" s="87" t="s">
        <v>4190</v>
      </c>
      <c r="C3412" s="87"/>
      <c r="D3412" s="150">
        <v>798.31</v>
      </c>
      <c r="E3412" s="150">
        <v>-798.31</v>
      </c>
      <c r="F3412" s="150">
        <v>0</v>
      </c>
      <c r="G3412" s="150">
        <v>0</v>
      </c>
      <c r="H3412" s="151">
        <v>37071</v>
      </c>
      <c r="I3412" s="87">
        <v>0</v>
      </c>
      <c r="J3412" s="87" t="s">
        <v>2998</v>
      </c>
      <c r="K3412" s="87" t="s">
        <v>3672</v>
      </c>
      <c r="L3412" s="87" t="s">
        <v>4059</v>
      </c>
      <c r="M3412" s="56"/>
      <c r="N3412" s="87" t="s">
        <v>86</v>
      </c>
      <c r="O3412" s="56"/>
      <c r="P3412" s="87">
        <v>2001</v>
      </c>
      <c r="Q3412" s="87"/>
      <c r="R3412" s="87" t="s">
        <v>3838</v>
      </c>
    </row>
    <row r="3413" spans="1:18">
      <c r="A3413" s="87" t="s">
        <v>4191</v>
      </c>
      <c r="B3413" s="87" t="s">
        <v>4192</v>
      </c>
      <c r="C3413" s="87"/>
      <c r="D3413" s="150">
        <v>3253</v>
      </c>
      <c r="E3413" s="150">
        <v>-3253</v>
      </c>
      <c r="F3413" s="150">
        <v>0</v>
      </c>
      <c r="G3413" s="150">
        <v>0</v>
      </c>
      <c r="H3413" s="151">
        <v>37071</v>
      </c>
      <c r="I3413" s="87">
        <v>0</v>
      </c>
      <c r="J3413" s="87" t="s">
        <v>2998</v>
      </c>
      <c r="K3413" s="87" t="s">
        <v>3672</v>
      </c>
      <c r="L3413" s="87" t="s">
        <v>4059</v>
      </c>
      <c r="M3413" s="56"/>
      <c r="N3413" s="87" t="s">
        <v>86</v>
      </c>
      <c r="O3413" s="56"/>
      <c r="P3413" s="87">
        <v>2001</v>
      </c>
      <c r="Q3413" s="87"/>
      <c r="R3413" s="87" t="s">
        <v>3838</v>
      </c>
    </row>
    <row r="3414" spans="1:18">
      <c r="A3414" s="87" t="s">
        <v>4193</v>
      </c>
      <c r="B3414" s="87" t="s">
        <v>1004</v>
      </c>
      <c r="C3414" s="87"/>
      <c r="D3414" s="150">
        <v>4942.57</v>
      </c>
      <c r="E3414" s="150">
        <v>-4942.57</v>
      </c>
      <c r="F3414" s="150">
        <v>0</v>
      </c>
      <c r="G3414" s="150">
        <v>0</v>
      </c>
      <c r="H3414" s="151">
        <v>37071</v>
      </c>
      <c r="I3414" s="87">
        <v>0</v>
      </c>
      <c r="J3414" s="87" t="s">
        <v>580</v>
      </c>
      <c r="K3414" s="87" t="s">
        <v>3672</v>
      </c>
      <c r="L3414" s="87" t="s">
        <v>4162</v>
      </c>
      <c r="M3414" s="56"/>
      <c r="N3414" s="87" t="s">
        <v>36</v>
      </c>
      <c r="O3414" s="56"/>
      <c r="P3414" s="87">
        <v>2001</v>
      </c>
      <c r="Q3414" s="87"/>
      <c r="R3414" s="87" t="s">
        <v>3838</v>
      </c>
    </row>
    <row r="3415" spans="1:18">
      <c r="A3415" s="87" t="s">
        <v>2360</v>
      </c>
      <c r="B3415" s="87" t="s">
        <v>1415</v>
      </c>
      <c r="C3415" s="87"/>
      <c r="D3415" s="150">
        <v>1453.23</v>
      </c>
      <c r="E3415" s="150">
        <v>-1453.23</v>
      </c>
      <c r="F3415" s="150">
        <v>0</v>
      </c>
      <c r="G3415" s="150">
        <v>0</v>
      </c>
      <c r="H3415" s="151">
        <v>37046</v>
      </c>
      <c r="I3415" s="87">
        <v>0</v>
      </c>
      <c r="J3415" s="87" t="s">
        <v>1236</v>
      </c>
      <c r="K3415" s="87" t="s">
        <v>3672</v>
      </c>
      <c r="L3415" s="87" t="s">
        <v>10130</v>
      </c>
      <c r="M3415" s="56" t="s">
        <v>3722</v>
      </c>
      <c r="N3415" s="87" t="s">
        <v>58</v>
      </c>
      <c r="O3415" s="56"/>
      <c r="P3415" s="87">
        <v>0</v>
      </c>
      <c r="Q3415" s="87"/>
      <c r="R3415" s="87" t="s">
        <v>3680</v>
      </c>
    </row>
    <row r="3416" spans="1:18">
      <c r="A3416" s="87" t="s">
        <v>10132</v>
      </c>
      <c r="B3416" s="87" t="s">
        <v>10133</v>
      </c>
      <c r="C3416" s="87"/>
      <c r="D3416" s="150">
        <v>75407.69</v>
      </c>
      <c r="E3416" s="150">
        <v>-75407.69</v>
      </c>
      <c r="F3416" s="150">
        <v>0</v>
      </c>
      <c r="G3416" s="150">
        <v>0</v>
      </c>
      <c r="H3416" s="151">
        <v>37046</v>
      </c>
      <c r="I3416" s="87">
        <v>0</v>
      </c>
      <c r="J3416" s="87" t="s">
        <v>439</v>
      </c>
      <c r="K3416" s="87" t="s">
        <v>3672</v>
      </c>
      <c r="L3416" s="87" t="s">
        <v>8562</v>
      </c>
      <c r="M3416" s="56" t="s">
        <v>3722</v>
      </c>
      <c r="N3416" s="87" t="s">
        <v>99</v>
      </c>
      <c r="O3416" s="56"/>
      <c r="P3416" s="87">
        <v>0</v>
      </c>
      <c r="Q3416" s="87"/>
      <c r="R3416" s="87" t="s">
        <v>3680</v>
      </c>
    </row>
    <row r="3417" spans="1:18">
      <c r="A3417" s="87" t="s">
        <v>4176</v>
      </c>
      <c r="B3417" s="87" t="s">
        <v>1780</v>
      </c>
      <c r="C3417" s="87"/>
      <c r="D3417" s="150">
        <v>1925.25</v>
      </c>
      <c r="E3417" s="150">
        <v>-1925.25</v>
      </c>
      <c r="F3417" s="150">
        <v>0</v>
      </c>
      <c r="G3417" s="150">
        <v>0</v>
      </c>
      <c r="H3417" s="151">
        <v>37011</v>
      </c>
      <c r="I3417" s="87">
        <v>0</v>
      </c>
      <c r="J3417" s="87" t="s">
        <v>2196</v>
      </c>
      <c r="K3417" s="87" t="s">
        <v>3672</v>
      </c>
      <c r="L3417" s="87" t="s">
        <v>3776</v>
      </c>
      <c r="M3417" s="56"/>
      <c r="N3417" s="87" t="s">
        <v>117</v>
      </c>
      <c r="O3417" s="56"/>
      <c r="P3417" s="87">
        <v>2000</v>
      </c>
      <c r="Q3417" s="87"/>
      <c r="R3417" s="87" t="s">
        <v>3838</v>
      </c>
    </row>
    <row r="3418" spans="1:18">
      <c r="A3418" s="87" t="s">
        <v>4179</v>
      </c>
      <c r="B3418" s="87" t="s">
        <v>4180</v>
      </c>
      <c r="C3418" s="87"/>
      <c r="D3418" s="150">
        <v>29744.639999999999</v>
      </c>
      <c r="E3418" s="150">
        <v>-29744.639999999999</v>
      </c>
      <c r="F3418" s="150">
        <v>0</v>
      </c>
      <c r="G3418" s="150">
        <v>0</v>
      </c>
      <c r="H3418" s="151">
        <v>37011</v>
      </c>
      <c r="I3418" s="87">
        <v>0</v>
      </c>
      <c r="J3418" s="87" t="s">
        <v>2998</v>
      </c>
      <c r="K3418" s="87" t="s">
        <v>3672</v>
      </c>
      <c r="L3418" s="87" t="s">
        <v>4059</v>
      </c>
      <c r="M3418" s="56"/>
      <c r="N3418" s="87" t="s">
        <v>86</v>
      </c>
      <c r="O3418" s="56"/>
      <c r="P3418" s="87">
        <v>2000</v>
      </c>
      <c r="Q3418" s="87"/>
      <c r="R3418" s="87" t="s">
        <v>3838</v>
      </c>
    </row>
    <row r="3419" spans="1:18">
      <c r="A3419" s="87" t="s">
        <v>1162</v>
      </c>
      <c r="B3419" s="87" t="s">
        <v>10131</v>
      </c>
      <c r="C3419" s="87"/>
      <c r="D3419" s="150">
        <v>25202.68</v>
      </c>
      <c r="E3419" s="150">
        <v>-25202.68</v>
      </c>
      <c r="F3419" s="150">
        <v>0</v>
      </c>
      <c r="G3419" s="150">
        <v>0</v>
      </c>
      <c r="H3419" s="151">
        <v>37007</v>
      </c>
      <c r="I3419" s="87">
        <v>0</v>
      </c>
      <c r="J3419" s="87" t="s">
        <v>1349</v>
      </c>
      <c r="K3419" s="87" t="s">
        <v>3672</v>
      </c>
      <c r="L3419" s="87" t="s">
        <v>9065</v>
      </c>
      <c r="M3419" s="56" t="s">
        <v>3722</v>
      </c>
      <c r="N3419" s="87" t="s">
        <v>42</v>
      </c>
      <c r="O3419" s="56"/>
      <c r="P3419" s="87">
        <v>0</v>
      </c>
      <c r="Q3419" s="87"/>
      <c r="R3419" s="87" t="s">
        <v>3680</v>
      </c>
    </row>
    <row r="3420" spans="1:18">
      <c r="A3420" s="87" t="s">
        <v>671</v>
      </c>
      <c r="B3420" s="87" t="s">
        <v>672</v>
      </c>
      <c r="C3420" s="87"/>
      <c r="D3420" s="150">
        <v>52870.44</v>
      </c>
      <c r="E3420" s="150">
        <v>-52870.44</v>
      </c>
      <c r="F3420" s="150">
        <v>0</v>
      </c>
      <c r="G3420" s="150">
        <v>0</v>
      </c>
      <c r="H3420" s="151">
        <v>37006</v>
      </c>
      <c r="I3420" s="87">
        <v>0</v>
      </c>
      <c r="J3420" s="87" t="s">
        <v>674</v>
      </c>
      <c r="K3420" s="87" t="s">
        <v>3672</v>
      </c>
      <c r="L3420" s="87" t="s">
        <v>7663</v>
      </c>
      <c r="M3420" s="56" t="s">
        <v>3722</v>
      </c>
      <c r="N3420" s="87" t="s">
        <v>94</v>
      </c>
      <c r="O3420" s="56"/>
      <c r="P3420" s="87">
        <v>0</v>
      </c>
      <c r="Q3420" s="87"/>
      <c r="R3420" s="87" t="s">
        <v>3680</v>
      </c>
    </row>
    <row r="3421" spans="1:18">
      <c r="A3421" s="87" t="s">
        <v>4177</v>
      </c>
      <c r="B3421" s="87" t="s">
        <v>4178</v>
      </c>
      <c r="C3421" s="87"/>
      <c r="D3421" s="150">
        <v>981.68</v>
      </c>
      <c r="E3421" s="150">
        <v>-981.68</v>
      </c>
      <c r="F3421" s="150">
        <v>0</v>
      </c>
      <c r="G3421" s="150">
        <v>0</v>
      </c>
      <c r="H3421" s="151">
        <v>36980</v>
      </c>
      <c r="I3421" s="87">
        <v>0</v>
      </c>
      <c r="J3421" s="87" t="s">
        <v>1504</v>
      </c>
      <c r="K3421" s="87" t="s">
        <v>3672</v>
      </c>
      <c r="L3421" s="87" t="s">
        <v>3885</v>
      </c>
      <c r="M3421" s="56"/>
      <c r="N3421" s="87" t="s">
        <v>136</v>
      </c>
      <c r="O3421" s="56"/>
      <c r="P3421" s="87">
        <v>1997</v>
      </c>
      <c r="Q3421" s="87"/>
      <c r="R3421" s="87" t="s">
        <v>3838</v>
      </c>
    </row>
    <row r="3422" spans="1:18">
      <c r="A3422" s="87" t="s">
        <v>4174</v>
      </c>
      <c r="B3422" s="87" t="s">
        <v>4175</v>
      </c>
      <c r="C3422" s="87"/>
      <c r="D3422" s="150">
        <v>6306.84</v>
      </c>
      <c r="E3422" s="150">
        <v>-6306.84</v>
      </c>
      <c r="F3422" s="150">
        <v>0</v>
      </c>
      <c r="G3422" s="150">
        <v>0</v>
      </c>
      <c r="H3422" s="151">
        <v>36944</v>
      </c>
      <c r="I3422" s="87">
        <v>0</v>
      </c>
      <c r="J3422" s="87" t="s">
        <v>919</v>
      </c>
      <c r="K3422" s="87" t="s">
        <v>3672</v>
      </c>
      <c r="L3422" s="87" t="s">
        <v>3823</v>
      </c>
      <c r="M3422" s="56"/>
      <c r="N3422" s="87" t="s">
        <v>54</v>
      </c>
      <c r="O3422" s="56"/>
      <c r="P3422" s="87">
        <v>2000</v>
      </c>
      <c r="Q3422" s="87"/>
      <c r="R3422" s="87" t="s">
        <v>3838</v>
      </c>
    </row>
    <row r="3423" spans="1:18">
      <c r="A3423" s="87" t="s">
        <v>2591</v>
      </c>
      <c r="B3423" s="87" t="s">
        <v>2592</v>
      </c>
      <c r="C3423" s="87"/>
      <c r="D3423" s="150">
        <v>1424.02</v>
      </c>
      <c r="E3423" s="150">
        <v>-1424.02</v>
      </c>
      <c r="F3423" s="150">
        <v>0</v>
      </c>
      <c r="G3423" s="150">
        <v>0</v>
      </c>
      <c r="H3423" s="151">
        <v>36943</v>
      </c>
      <c r="I3423" s="87">
        <v>0</v>
      </c>
      <c r="J3423" s="87" t="s">
        <v>698</v>
      </c>
      <c r="K3423" s="87" t="s">
        <v>3672</v>
      </c>
      <c r="L3423" s="87" t="s">
        <v>3761</v>
      </c>
      <c r="M3423" s="56" t="s">
        <v>3722</v>
      </c>
      <c r="N3423" s="87" t="s">
        <v>56</v>
      </c>
      <c r="O3423" s="56"/>
      <c r="P3423" s="87">
        <v>0</v>
      </c>
      <c r="Q3423" s="87"/>
      <c r="R3423" s="87" t="s">
        <v>3680</v>
      </c>
    </row>
    <row r="3424" spans="1:18">
      <c r="A3424" s="87" t="s">
        <v>10113</v>
      </c>
      <c r="B3424" s="87" t="s">
        <v>10114</v>
      </c>
      <c r="C3424" s="87"/>
      <c r="D3424" s="150">
        <v>12582.35</v>
      </c>
      <c r="E3424" s="150">
        <v>-12582.35</v>
      </c>
      <c r="F3424" s="150">
        <v>0</v>
      </c>
      <c r="G3424" s="150">
        <v>0</v>
      </c>
      <c r="H3424" s="151">
        <v>36943</v>
      </c>
      <c r="I3424" s="87">
        <v>0</v>
      </c>
      <c r="J3424" s="87" t="s">
        <v>698</v>
      </c>
      <c r="K3424" s="87" t="s">
        <v>3672</v>
      </c>
      <c r="L3424" s="87" t="s">
        <v>3761</v>
      </c>
      <c r="M3424" s="56" t="s">
        <v>3722</v>
      </c>
      <c r="N3424" s="87" t="s">
        <v>56</v>
      </c>
      <c r="O3424" s="56"/>
      <c r="P3424" s="87">
        <v>0</v>
      </c>
      <c r="Q3424" s="87"/>
      <c r="R3424" s="87" t="s">
        <v>3680</v>
      </c>
    </row>
    <row r="3425" spans="1:18">
      <c r="A3425" s="87" t="s">
        <v>4170</v>
      </c>
      <c r="B3425" s="87" t="s">
        <v>4171</v>
      </c>
      <c r="C3425" s="87"/>
      <c r="D3425" s="150">
        <v>42746.53</v>
      </c>
      <c r="E3425" s="150">
        <v>-42746.53</v>
      </c>
      <c r="F3425" s="150">
        <v>0</v>
      </c>
      <c r="G3425" s="150">
        <v>0</v>
      </c>
      <c r="H3425" s="151">
        <v>36922</v>
      </c>
      <c r="I3425" s="87">
        <v>0</v>
      </c>
      <c r="J3425" s="87" t="s">
        <v>1677</v>
      </c>
      <c r="K3425" s="87" t="s">
        <v>3672</v>
      </c>
      <c r="L3425" s="87" t="s">
        <v>4172</v>
      </c>
      <c r="M3425" s="56"/>
      <c r="N3425" s="87" t="s">
        <v>141</v>
      </c>
      <c r="O3425" s="56"/>
      <c r="P3425" s="87">
        <v>2000</v>
      </c>
      <c r="Q3425" s="87"/>
      <c r="R3425" s="87" t="s">
        <v>3838</v>
      </c>
    </row>
    <row r="3426" spans="1:18">
      <c r="A3426" s="87" t="s">
        <v>2999</v>
      </c>
      <c r="B3426" s="87" t="s">
        <v>4173</v>
      </c>
      <c r="C3426" s="87"/>
      <c r="D3426" s="150">
        <v>5237.57</v>
      </c>
      <c r="E3426" s="150">
        <v>-5237.57</v>
      </c>
      <c r="F3426" s="150">
        <v>0</v>
      </c>
      <c r="G3426" s="150">
        <v>0</v>
      </c>
      <c r="H3426" s="151">
        <v>36922</v>
      </c>
      <c r="I3426" s="87">
        <v>0</v>
      </c>
      <c r="J3426" s="87" t="s">
        <v>2998</v>
      </c>
      <c r="K3426" s="87" t="s">
        <v>3672</v>
      </c>
      <c r="L3426" s="87" t="s">
        <v>4059</v>
      </c>
      <c r="M3426" s="56"/>
      <c r="N3426" s="87" t="s">
        <v>86</v>
      </c>
      <c r="O3426" s="56"/>
      <c r="P3426" s="87">
        <v>2000</v>
      </c>
      <c r="Q3426" s="87"/>
      <c r="R3426" s="87" t="s">
        <v>3838</v>
      </c>
    </row>
    <row r="3427" spans="1:18">
      <c r="A3427" s="87" t="s">
        <v>10126</v>
      </c>
      <c r="B3427" s="87" t="s">
        <v>5639</v>
      </c>
      <c r="C3427" s="87"/>
      <c r="D3427" s="150">
        <v>51326.03</v>
      </c>
      <c r="E3427" s="150">
        <v>-51326.03</v>
      </c>
      <c r="F3427" s="150">
        <v>0</v>
      </c>
      <c r="G3427" s="150">
        <v>0</v>
      </c>
      <c r="H3427" s="151">
        <v>36906</v>
      </c>
      <c r="I3427" s="87">
        <v>0</v>
      </c>
      <c r="J3427" s="87" t="s">
        <v>698</v>
      </c>
      <c r="K3427" s="87" t="s">
        <v>3672</v>
      </c>
      <c r="L3427" s="87" t="s">
        <v>3761</v>
      </c>
      <c r="M3427" s="56" t="s">
        <v>3722</v>
      </c>
      <c r="N3427" s="87" t="s">
        <v>56</v>
      </c>
      <c r="O3427" s="56"/>
      <c r="P3427" s="87">
        <v>0</v>
      </c>
      <c r="Q3427" s="87"/>
      <c r="R3427" s="87" t="s">
        <v>3680</v>
      </c>
    </row>
    <row r="3428" spans="1:18">
      <c r="A3428" s="87" t="s">
        <v>10127</v>
      </c>
      <c r="B3428" s="87" t="s">
        <v>5639</v>
      </c>
      <c r="C3428" s="87"/>
      <c r="D3428" s="150">
        <v>36613.89</v>
      </c>
      <c r="E3428" s="150">
        <v>-36613.89</v>
      </c>
      <c r="F3428" s="150">
        <v>0</v>
      </c>
      <c r="G3428" s="150">
        <v>0</v>
      </c>
      <c r="H3428" s="151">
        <v>36906</v>
      </c>
      <c r="I3428" s="87">
        <v>0</v>
      </c>
      <c r="J3428" s="87" t="s">
        <v>698</v>
      </c>
      <c r="K3428" s="87" t="s">
        <v>3672</v>
      </c>
      <c r="L3428" s="87" t="s">
        <v>3761</v>
      </c>
      <c r="M3428" s="56" t="s">
        <v>3722</v>
      </c>
      <c r="N3428" s="87" t="s">
        <v>56</v>
      </c>
      <c r="O3428" s="56"/>
      <c r="P3428" s="87">
        <v>0</v>
      </c>
      <c r="Q3428" s="87"/>
      <c r="R3428" s="87" t="s">
        <v>3680</v>
      </c>
    </row>
    <row r="3429" spans="1:18">
      <c r="A3429" s="87" t="s">
        <v>2770</v>
      </c>
      <c r="B3429" s="87" t="s">
        <v>2771</v>
      </c>
      <c r="C3429" s="87"/>
      <c r="D3429" s="150">
        <v>13275.11</v>
      </c>
      <c r="E3429" s="150">
        <v>-13275.11</v>
      </c>
      <c r="F3429" s="150">
        <v>0</v>
      </c>
      <c r="G3429" s="150">
        <v>0</v>
      </c>
      <c r="H3429" s="151">
        <v>36906</v>
      </c>
      <c r="I3429" s="87">
        <v>0</v>
      </c>
      <c r="J3429" s="87" t="s">
        <v>1397</v>
      </c>
      <c r="K3429" s="87" t="s">
        <v>3672</v>
      </c>
      <c r="L3429" s="87" t="s">
        <v>3897</v>
      </c>
      <c r="M3429" s="56" t="s">
        <v>3722</v>
      </c>
      <c r="N3429" s="87" t="s">
        <v>84</v>
      </c>
      <c r="O3429" s="56"/>
      <c r="P3429" s="87">
        <v>0</v>
      </c>
      <c r="Q3429" s="87"/>
      <c r="R3429" s="87" t="s">
        <v>3680</v>
      </c>
    </row>
    <row r="3430" spans="1:18">
      <c r="A3430" s="87" t="s">
        <v>10134</v>
      </c>
      <c r="B3430" s="87" t="s">
        <v>10135</v>
      </c>
      <c r="C3430" s="87"/>
      <c r="D3430" s="150">
        <v>7742.59</v>
      </c>
      <c r="E3430" s="150">
        <v>-7742.59</v>
      </c>
      <c r="F3430" s="150">
        <v>0</v>
      </c>
      <c r="G3430" s="150">
        <v>0</v>
      </c>
      <c r="H3430" s="151">
        <v>36894</v>
      </c>
      <c r="I3430" s="87">
        <v>0</v>
      </c>
      <c r="J3430" s="87" t="s">
        <v>1257</v>
      </c>
      <c r="K3430" s="87" t="s">
        <v>3672</v>
      </c>
      <c r="L3430" s="87" t="s">
        <v>7988</v>
      </c>
      <c r="M3430" s="56" t="s">
        <v>3722</v>
      </c>
      <c r="N3430" s="87" t="s">
        <v>171</v>
      </c>
      <c r="O3430" s="56"/>
      <c r="P3430" s="87">
        <v>0</v>
      </c>
      <c r="Q3430" s="87"/>
      <c r="R3430" s="87" t="s">
        <v>3680</v>
      </c>
    </row>
    <row r="3431" spans="1:18">
      <c r="A3431" s="87" t="s">
        <v>3120</v>
      </c>
      <c r="B3431" s="87" t="s">
        <v>3121</v>
      </c>
      <c r="C3431" s="87"/>
      <c r="D3431" s="150">
        <v>4773.9799999999996</v>
      </c>
      <c r="E3431" s="150">
        <v>-4773.9799999999996</v>
      </c>
      <c r="F3431" s="150">
        <v>0</v>
      </c>
      <c r="G3431" s="150">
        <v>0</v>
      </c>
      <c r="H3431" s="151">
        <v>36875</v>
      </c>
      <c r="I3431" s="87">
        <v>0</v>
      </c>
      <c r="J3431" s="87" t="s">
        <v>4166</v>
      </c>
      <c r="K3431" s="87" t="s">
        <v>3672</v>
      </c>
      <c r="L3431" s="87" t="s">
        <v>4167</v>
      </c>
      <c r="M3431" s="56"/>
      <c r="N3431" s="87" t="s">
        <v>137</v>
      </c>
      <c r="O3431" s="56"/>
      <c r="P3431" s="87">
        <v>2000</v>
      </c>
      <c r="Q3431" s="87"/>
      <c r="R3431" s="87" t="s">
        <v>3838</v>
      </c>
    </row>
    <row r="3432" spans="1:18">
      <c r="A3432" s="87" t="s">
        <v>10124</v>
      </c>
      <c r="B3432" s="87" t="s">
        <v>10125</v>
      </c>
      <c r="C3432" s="87"/>
      <c r="D3432" s="150">
        <v>863.04</v>
      </c>
      <c r="E3432" s="150">
        <v>-863.04</v>
      </c>
      <c r="F3432" s="150">
        <v>0</v>
      </c>
      <c r="G3432" s="150">
        <v>0</v>
      </c>
      <c r="H3432" s="151">
        <v>36860</v>
      </c>
      <c r="I3432" s="87">
        <v>0</v>
      </c>
      <c r="J3432" s="87" t="s">
        <v>580</v>
      </c>
      <c r="K3432" s="87" t="s">
        <v>3672</v>
      </c>
      <c r="L3432" s="87" t="s">
        <v>4162</v>
      </c>
      <c r="M3432" s="56" t="s">
        <v>3722</v>
      </c>
      <c r="N3432" s="87" t="s">
        <v>36</v>
      </c>
      <c r="O3432" s="56"/>
      <c r="P3432" s="87">
        <v>0</v>
      </c>
      <c r="Q3432" s="87"/>
      <c r="R3432" s="87" t="s">
        <v>3680</v>
      </c>
    </row>
    <row r="3433" spans="1:18">
      <c r="A3433" s="87" t="s">
        <v>4164</v>
      </c>
      <c r="B3433" s="87" t="s">
        <v>4165</v>
      </c>
      <c r="C3433" s="87"/>
      <c r="D3433" s="150">
        <v>6638.75</v>
      </c>
      <c r="E3433" s="150">
        <v>-6638.75</v>
      </c>
      <c r="F3433" s="150">
        <v>0</v>
      </c>
      <c r="G3433" s="150">
        <v>0</v>
      </c>
      <c r="H3433" s="151">
        <v>36824</v>
      </c>
      <c r="I3433" s="87">
        <v>0</v>
      </c>
      <c r="J3433" s="87" t="s">
        <v>387</v>
      </c>
      <c r="K3433" s="87" t="s">
        <v>3672</v>
      </c>
      <c r="L3433" s="87" t="s">
        <v>3884</v>
      </c>
      <c r="M3433" s="56"/>
      <c r="N3433" s="87" t="s">
        <v>61</v>
      </c>
      <c r="O3433" s="56"/>
      <c r="P3433" s="87">
        <v>2000</v>
      </c>
      <c r="Q3433" s="87"/>
      <c r="R3433" s="87" t="s">
        <v>3838</v>
      </c>
    </row>
    <row r="3434" spans="1:18">
      <c r="A3434" s="87" t="s">
        <v>3353</v>
      </c>
      <c r="B3434" s="87" t="s">
        <v>4163</v>
      </c>
      <c r="C3434" s="87"/>
      <c r="D3434" s="150">
        <v>1292.21</v>
      </c>
      <c r="E3434" s="150">
        <v>-1292.21</v>
      </c>
      <c r="F3434" s="150">
        <v>0</v>
      </c>
      <c r="G3434" s="150">
        <v>0</v>
      </c>
      <c r="H3434" s="151">
        <v>36801</v>
      </c>
      <c r="I3434" s="87">
        <v>0</v>
      </c>
      <c r="J3434" s="87" t="s">
        <v>689</v>
      </c>
      <c r="K3434" s="87" t="s">
        <v>3672</v>
      </c>
      <c r="L3434" s="87" t="s">
        <v>3994</v>
      </c>
      <c r="M3434" s="56"/>
      <c r="N3434" s="87" t="s">
        <v>28</v>
      </c>
      <c r="O3434" s="56"/>
      <c r="P3434" s="87">
        <v>2000</v>
      </c>
      <c r="Q3434" s="87"/>
      <c r="R3434" s="87" t="s">
        <v>3838</v>
      </c>
    </row>
    <row r="3435" spans="1:18">
      <c r="A3435" s="87" t="s">
        <v>4161</v>
      </c>
      <c r="B3435" s="87" t="s">
        <v>1780</v>
      </c>
      <c r="C3435" s="87"/>
      <c r="D3435" s="150">
        <v>3151.6</v>
      </c>
      <c r="E3435" s="150">
        <v>-3151.6</v>
      </c>
      <c r="F3435" s="150">
        <v>0</v>
      </c>
      <c r="G3435" s="150">
        <v>0</v>
      </c>
      <c r="H3435" s="151">
        <v>36798</v>
      </c>
      <c r="I3435" s="87">
        <v>0</v>
      </c>
      <c r="J3435" s="87" t="s">
        <v>580</v>
      </c>
      <c r="K3435" s="87" t="s">
        <v>3672</v>
      </c>
      <c r="L3435" s="87" t="s">
        <v>4162</v>
      </c>
      <c r="M3435" s="56"/>
      <c r="N3435" s="87" t="s">
        <v>36</v>
      </c>
      <c r="O3435" s="56"/>
      <c r="P3435" s="87">
        <v>2000</v>
      </c>
      <c r="Q3435" s="87"/>
      <c r="R3435" s="87" t="s">
        <v>3838</v>
      </c>
    </row>
    <row r="3436" spans="1:18">
      <c r="A3436" s="87" t="s">
        <v>10115</v>
      </c>
      <c r="B3436" s="87" t="s">
        <v>10116</v>
      </c>
      <c r="C3436" s="87"/>
      <c r="D3436" s="150">
        <v>2584.7399999999998</v>
      </c>
      <c r="E3436" s="150">
        <v>-2584.7399999999998</v>
      </c>
      <c r="F3436" s="150">
        <v>0</v>
      </c>
      <c r="G3436" s="150">
        <v>0</v>
      </c>
      <c r="H3436" s="151">
        <v>36769</v>
      </c>
      <c r="I3436" s="87">
        <v>0</v>
      </c>
      <c r="J3436" s="87" t="s">
        <v>439</v>
      </c>
      <c r="K3436" s="87" t="s">
        <v>3672</v>
      </c>
      <c r="L3436" s="87" t="s">
        <v>8562</v>
      </c>
      <c r="M3436" s="56" t="s">
        <v>3722</v>
      </c>
      <c r="N3436" s="87" t="s">
        <v>99</v>
      </c>
      <c r="O3436" s="56"/>
      <c r="P3436" s="87">
        <v>0</v>
      </c>
      <c r="Q3436" s="87"/>
      <c r="R3436" s="87" t="s">
        <v>3680</v>
      </c>
    </row>
    <row r="3437" spans="1:18">
      <c r="A3437" s="87" t="s">
        <v>10117</v>
      </c>
      <c r="B3437" s="87" t="s">
        <v>2190</v>
      </c>
      <c r="C3437" s="87"/>
      <c r="D3437" s="150">
        <v>14430.06</v>
      </c>
      <c r="E3437" s="150">
        <v>-14430.06</v>
      </c>
      <c r="F3437" s="150">
        <v>0</v>
      </c>
      <c r="G3437" s="150">
        <v>0</v>
      </c>
      <c r="H3437" s="151">
        <v>36769</v>
      </c>
      <c r="I3437" s="87">
        <v>0</v>
      </c>
      <c r="J3437" s="87" t="s">
        <v>1266</v>
      </c>
      <c r="K3437" s="87" t="s">
        <v>3672</v>
      </c>
      <c r="L3437" s="87" t="s">
        <v>3831</v>
      </c>
      <c r="M3437" s="56" t="s">
        <v>3722</v>
      </c>
      <c r="N3437" s="87" t="s">
        <v>91</v>
      </c>
      <c r="O3437" s="56"/>
      <c r="P3437" s="87">
        <v>0</v>
      </c>
      <c r="Q3437" s="87"/>
      <c r="R3437" s="87" t="s">
        <v>3680</v>
      </c>
    </row>
    <row r="3438" spans="1:18">
      <c r="A3438" s="87" t="s">
        <v>10118</v>
      </c>
      <c r="B3438" s="87" t="s">
        <v>10119</v>
      </c>
      <c r="C3438" s="87"/>
      <c r="D3438" s="150">
        <v>780.06</v>
      </c>
      <c r="E3438" s="150">
        <v>-780.06</v>
      </c>
      <c r="F3438" s="150">
        <v>0</v>
      </c>
      <c r="G3438" s="150">
        <v>0</v>
      </c>
      <c r="H3438" s="151">
        <v>36769</v>
      </c>
      <c r="I3438" s="87">
        <v>0</v>
      </c>
      <c r="J3438" s="87" t="s">
        <v>1405</v>
      </c>
      <c r="K3438" s="87" t="s">
        <v>3672</v>
      </c>
      <c r="L3438" s="87" t="s">
        <v>8449</v>
      </c>
      <c r="M3438" s="56" t="s">
        <v>3722</v>
      </c>
      <c r="N3438" s="87" t="s">
        <v>93</v>
      </c>
      <c r="O3438" s="56"/>
      <c r="P3438" s="87">
        <v>0</v>
      </c>
      <c r="Q3438" s="87"/>
      <c r="R3438" s="87" t="s">
        <v>3680</v>
      </c>
    </row>
    <row r="3439" spans="1:18">
      <c r="A3439" s="87" t="s">
        <v>10120</v>
      </c>
      <c r="B3439" s="87" t="s">
        <v>10121</v>
      </c>
      <c r="C3439" s="87"/>
      <c r="D3439" s="150">
        <v>987.69</v>
      </c>
      <c r="E3439" s="150">
        <v>-987.69</v>
      </c>
      <c r="F3439" s="150">
        <v>0</v>
      </c>
      <c r="G3439" s="150">
        <v>0</v>
      </c>
      <c r="H3439" s="151">
        <v>36769</v>
      </c>
      <c r="I3439" s="87">
        <v>0</v>
      </c>
      <c r="J3439" s="87" t="s">
        <v>1405</v>
      </c>
      <c r="K3439" s="87" t="s">
        <v>3672</v>
      </c>
      <c r="L3439" s="87" t="s">
        <v>8449</v>
      </c>
      <c r="M3439" s="56" t="s">
        <v>3722</v>
      </c>
      <c r="N3439" s="87" t="s">
        <v>93</v>
      </c>
      <c r="O3439" s="56"/>
      <c r="P3439" s="87">
        <v>0</v>
      </c>
      <c r="Q3439" s="87"/>
      <c r="R3439" s="87" t="s">
        <v>3680</v>
      </c>
    </row>
    <row r="3440" spans="1:18">
      <c r="A3440" s="87" t="s">
        <v>10122</v>
      </c>
      <c r="B3440" s="87" t="s">
        <v>10123</v>
      </c>
      <c r="C3440" s="87"/>
      <c r="D3440" s="150">
        <v>3468.76</v>
      </c>
      <c r="E3440" s="150">
        <v>-3468.76</v>
      </c>
      <c r="F3440" s="150">
        <v>0</v>
      </c>
      <c r="G3440" s="150">
        <v>0</v>
      </c>
      <c r="H3440" s="151">
        <v>36769</v>
      </c>
      <c r="I3440" s="87">
        <v>0</v>
      </c>
      <c r="J3440" s="87" t="s">
        <v>493</v>
      </c>
      <c r="K3440" s="87" t="s">
        <v>3672</v>
      </c>
      <c r="L3440" s="87" t="s">
        <v>5337</v>
      </c>
      <c r="M3440" s="56" t="s">
        <v>3722</v>
      </c>
      <c r="N3440" s="87" t="s">
        <v>55</v>
      </c>
      <c r="O3440" s="56"/>
      <c r="P3440" s="87">
        <v>0</v>
      </c>
      <c r="Q3440" s="87"/>
      <c r="R3440" s="87" t="s">
        <v>3680</v>
      </c>
    </row>
    <row r="3441" spans="1:18">
      <c r="A3441" s="87" t="s">
        <v>2691</v>
      </c>
      <c r="B3441" s="87" t="s">
        <v>2692</v>
      </c>
      <c r="C3441" s="87"/>
      <c r="D3441" s="150">
        <v>32107.22</v>
      </c>
      <c r="E3441" s="150">
        <v>-32107.22</v>
      </c>
      <c r="F3441" s="150">
        <v>0</v>
      </c>
      <c r="G3441" s="150">
        <v>0</v>
      </c>
      <c r="H3441" s="151">
        <v>36762</v>
      </c>
      <c r="I3441" s="87">
        <v>0</v>
      </c>
      <c r="J3441" s="87" t="s">
        <v>2079</v>
      </c>
      <c r="K3441" s="87" t="s">
        <v>3672</v>
      </c>
      <c r="L3441" s="87" t="s">
        <v>3878</v>
      </c>
      <c r="M3441" s="56"/>
      <c r="N3441" s="87" t="s">
        <v>79</v>
      </c>
      <c r="O3441" s="56"/>
      <c r="P3441" s="87">
        <v>1998</v>
      </c>
      <c r="Q3441" s="87"/>
      <c r="R3441" s="87" t="s">
        <v>3838</v>
      </c>
    </row>
    <row r="3442" spans="1:18">
      <c r="A3442" s="87" t="s">
        <v>4159</v>
      </c>
      <c r="B3442" s="87" t="s">
        <v>4160</v>
      </c>
      <c r="C3442" s="87"/>
      <c r="D3442" s="150">
        <v>4476.53</v>
      </c>
      <c r="E3442" s="150">
        <v>-4476.53</v>
      </c>
      <c r="F3442" s="150">
        <v>0</v>
      </c>
      <c r="G3442" s="150">
        <v>0</v>
      </c>
      <c r="H3442" s="151">
        <v>36685</v>
      </c>
      <c r="I3442" s="87">
        <v>0</v>
      </c>
      <c r="J3442" s="87" t="s">
        <v>944</v>
      </c>
      <c r="K3442" s="87" t="s">
        <v>3672</v>
      </c>
      <c r="L3442" s="87" t="s">
        <v>3962</v>
      </c>
      <c r="M3442" s="56"/>
      <c r="N3442" s="87" t="s">
        <v>27</v>
      </c>
      <c r="O3442" s="56"/>
      <c r="P3442" s="87">
        <v>2000</v>
      </c>
      <c r="Q3442" s="87"/>
      <c r="R3442" s="87" t="s">
        <v>3838</v>
      </c>
    </row>
    <row r="3443" spans="1:18">
      <c r="A3443" s="87" t="s">
        <v>4156</v>
      </c>
      <c r="B3443" s="87" t="s">
        <v>4157</v>
      </c>
      <c r="C3443" s="87"/>
      <c r="D3443" s="150">
        <v>7335.23</v>
      </c>
      <c r="E3443" s="150">
        <v>-7335.23</v>
      </c>
      <c r="F3443" s="150">
        <v>0</v>
      </c>
      <c r="G3443" s="150">
        <v>0</v>
      </c>
      <c r="H3443" s="151">
        <v>36670</v>
      </c>
      <c r="I3443" s="87">
        <v>0</v>
      </c>
      <c r="J3443" s="87" t="s">
        <v>1632</v>
      </c>
      <c r="K3443" s="87" t="s">
        <v>3672</v>
      </c>
      <c r="L3443" s="87" t="s">
        <v>4158</v>
      </c>
      <c r="M3443" s="56"/>
      <c r="N3443" s="87" t="s">
        <v>98</v>
      </c>
      <c r="O3443" s="56"/>
      <c r="P3443" s="87">
        <v>2000</v>
      </c>
      <c r="Q3443" s="87"/>
      <c r="R3443" s="87" t="s">
        <v>3838</v>
      </c>
    </row>
    <row r="3444" spans="1:18">
      <c r="A3444" s="87" t="s">
        <v>4153</v>
      </c>
      <c r="B3444" s="87" t="s">
        <v>4154</v>
      </c>
      <c r="C3444" s="87"/>
      <c r="D3444" s="150">
        <v>2870.81</v>
      </c>
      <c r="E3444" s="150">
        <v>-2870.81</v>
      </c>
      <c r="F3444" s="150">
        <v>0</v>
      </c>
      <c r="G3444" s="150">
        <v>0</v>
      </c>
      <c r="H3444" s="151">
        <v>36657</v>
      </c>
      <c r="I3444" s="87">
        <v>0</v>
      </c>
      <c r="J3444" s="87" t="s">
        <v>1807</v>
      </c>
      <c r="K3444" s="87" t="s">
        <v>3672</v>
      </c>
      <c r="L3444" s="87" t="s">
        <v>4155</v>
      </c>
      <c r="M3444" s="56"/>
      <c r="N3444" s="87" t="s">
        <v>185</v>
      </c>
      <c r="O3444" s="56"/>
      <c r="P3444" s="87">
        <v>2000</v>
      </c>
      <c r="Q3444" s="87"/>
      <c r="R3444" s="87" t="s">
        <v>3838</v>
      </c>
    </row>
    <row r="3445" spans="1:18">
      <c r="A3445" s="87" t="s">
        <v>10112</v>
      </c>
      <c r="B3445" s="87" t="s">
        <v>437</v>
      </c>
      <c r="C3445" s="87"/>
      <c r="D3445" s="150">
        <v>5848.3</v>
      </c>
      <c r="E3445" s="150">
        <v>-5848.3</v>
      </c>
      <c r="F3445" s="150">
        <v>0</v>
      </c>
      <c r="G3445" s="150">
        <v>0</v>
      </c>
      <c r="H3445" s="151">
        <v>36626</v>
      </c>
      <c r="I3445" s="87">
        <v>0</v>
      </c>
      <c r="J3445" s="87" t="s">
        <v>1424</v>
      </c>
      <c r="K3445" s="87" t="s">
        <v>3672</v>
      </c>
      <c r="L3445" s="87" t="s">
        <v>3757</v>
      </c>
      <c r="M3445" s="56" t="s">
        <v>3722</v>
      </c>
      <c r="N3445" s="87" t="s">
        <v>176</v>
      </c>
      <c r="O3445" s="56"/>
      <c r="P3445" s="87">
        <v>0</v>
      </c>
      <c r="Q3445" s="87"/>
      <c r="R3445" s="87" t="s">
        <v>3680</v>
      </c>
    </row>
    <row r="3446" spans="1:18">
      <c r="A3446" s="87" t="s">
        <v>4145</v>
      </c>
      <c r="B3446" s="87" t="s">
        <v>4146</v>
      </c>
      <c r="C3446" s="87"/>
      <c r="D3446" s="150">
        <v>995.82</v>
      </c>
      <c r="E3446" s="150">
        <v>-995.82</v>
      </c>
      <c r="F3446" s="150">
        <v>0</v>
      </c>
      <c r="G3446" s="150">
        <v>0</v>
      </c>
      <c r="H3446" s="151">
        <v>36623</v>
      </c>
      <c r="I3446" s="87">
        <v>0</v>
      </c>
      <c r="J3446" s="87" t="s">
        <v>640</v>
      </c>
      <c r="K3446" s="87" t="s">
        <v>3672</v>
      </c>
      <c r="L3446" s="87" t="s">
        <v>3843</v>
      </c>
      <c r="M3446" s="56"/>
      <c r="N3446" s="87" t="s">
        <v>40</v>
      </c>
      <c r="O3446" s="56"/>
      <c r="P3446" s="87">
        <v>1999</v>
      </c>
      <c r="Q3446" s="87"/>
      <c r="R3446" s="87" t="s">
        <v>3838</v>
      </c>
    </row>
    <row r="3447" spans="1:18">
      <c r="A3447" s="87" t="s">
        <v>4147</v>
      </c>
      <c r="B3447" s="87" t="s">
        <v>4148</v>
      </c>
      <c r="C3447" s="87"/>
      <c r="D3447" s="150">
        <v>995.82</v>
      </c>
      <c r="E3447" s="150">
        <v>-995.82</v>
      </c>
      <c r="F3447" s="150">
        <v>0</v>
      </c>
      <c r="G3447" s="150">
        <v>0</v>
      </c>
      <c r="H3447" s="151">
        <v>36623</v>
      </c>
      <c r="I3447" s="87">
        <v>0</v>
      </c>
      <c r="J3447" s="87" t="s">
        <v>640</v>
      </c>
      <c r="K3447" s="87" t="s">
        <v>3672</v>
      </c>
      <c r="L3447" s="87" t="s">
        <v>3843</v>
      </c>
      <c r="M3447" s="56"/>
      <c r="N3447" s="87" t="s">
        <v>40</v>
      </c>
      <c r="O3447" s="56"/>
      <c r="P3447" s="87">
        <v>1999</v>
      </c>
      <c r="Q3447" s="87"/>
      <c r="R3447" s="87" t="s">
        <v>3838</v>
      </c>
    </row>
    <row r="3448" spans="1:18">
      <c r="A3448" s="87" t="s">
        <v>4149</v>
      </c>
      <c r="B3448" s="87" t="s">
        <v>4150</v>
      </c>
      <c r="C3448" s="87"/>
      <c r="D3448" s="150">
        <v>4979.09</v>
      </c>
      <c r="E3448" s="150">
        <v>-4979.09</v>
      </c>
      <c r="F3448" s="150">
        <v>0</v>
      </c>
      <c r="G3448" s="150">
        <v>0</v>
      </c>
      <c r="H3448" s="151">
        <v>36623</v>
      </c>
      <c r="I3448" s="87">
        <v>0</v>
      </c>
      <c r="J3448" s="87" t="s">
        <v>640</v>
      </c>
      <c r="K3448" s="87" t="s">
        <v>3672</v>
      </c>
      <c r="L3448" s="87" t="s">
        <v>3843</v>
      </c>
      <c r="M3448" s="56"/>
      <c r="N3448" s="87" t="s">
        <v>40</v>
      </c>
      <c r="O3448" s="56"/>
      <c r="P3448" s="87">
        <v>1999</v>
      </c>
      <c r="Q3448" s="87"/>
      <c r="R3448" s="87" t="s">
        <v>3838</v>
      </c>
    </row>
    <row r="3449" spans="1:18">
      <c r="A3449" s="87" t="s">
        <v>4151</v>
      </c>
      <c r="B3449" s="87" t="s">
        <v>4152</v>
      </c>
      <c r="C3449" s="87"/>
      <c r="D3449" s="150">
        <v>995.82</v>
      </c>
      <c r="E3449" s="150">
        <v>-995.82</v>
      </c>
      <c r="F3449" s="150">
        <v>0</v>
      </c>
      <c r="G3449" s="150">
        <v>0</v>
      </c>
      <c r="H3449" s="151">
        <v>36623</v>
      </c>
      <c r="I3449" s="87">
        <v>0</v>
      </c>
      <c r="J3449" s="87" t="s">
        <v>640</v>
      </c>
      <c r="K3449" s="87" t="s">
        <v>3672</v>
      </c>
      <c r="L3449" s="87" t="s">
        <v>3843</v>
      </c>
      <c r="M3449" s="56"/>
      <c r="N3449" s="87" t="s">
        <v>40</v>
      </c>
      <c r="O3449" s="56"/>
      <c r="P3449" s="87">
        <v>1999</v>
      </c>
      <c r="Q3449" s="87"/>
      <c r="R3449" s="87" t="s">
        <v>3838</v>
      </c>
    </row>
    <row r="3450" spans="1:18">
      <c r="A3450" s="87" t="s">
        <v>10107</v>
      </c>
      <c r="B3450" s="87" t="s">
        <v>10108</v>
      </c>
      <c r="C3450" s="87"/>
      <c r="D3450" s="150">
        <v>26565.16</v>
      </c>
      <c r="E3450" s="150">
        <v>-26565.16</v>
      </c>
      <c r="F3450" s="150">
        <v>0</v>
      </c>
      <c r="G3450" s="150">
        <v>0</v>
      </c>
      <c r="H3450" s="151">
        <v>36591</v>
      </c>
      <c r="I3450" s="87">
        <v>0</v>
      </c>
      <c r="J3450" s="87" t="s">
        <v>1257</v>
      </c>
      <c r="K3450" s="87" t="s">
        <v>3672</v>
      </c>
      <c r="L3450" s="87" t="s">
        <v>7988</v>
      </c>
      <c r="M3450" s="56" t="s">
        <v>3722</v>
      </c>
      <c r="N3450" s="87" t="s">
        <v>171</v>
      </c>
      <c r="O3450" s="56"/>
      <c r="P3450" s="87">
        <v>0</v>
      </c>
      <c r="Q3450" s="87"/>
      <c r="R3450" s="87" t="s">
        <v>3680</v>
      </c>
    </row>
    <row r="3451" spans="1:18">
      <c r="A3451" s="87" t="s">
        <v>10109</v>
      </c>
      <c r="B3451" s="87" t="s">
        <v>3190</v>
      </c>
      <c r="C3451" s="87"/>
      <c r="D3451" s="150">
        <v>632.84</v>
      </c>
      <c r="E3451" s="150">
        <v>-632.84</v>
      </c>
      <c r="F3451" s="150">
        <v>0</v>
      </c>
      <c r="G3451" s="150">
        <v>0</v>
      </c>
      <c r="H3451" s="151">
        <v>36591</v>
      </c>
      <c r="I3451" s="87">
        <v>0</v>
      </c>
      <c r="J3451" s="87" t="s">
        <v>10110</v>
      </c>
      <c r="K3451" s="87" t="s">
        <v>3672</v>
      </c>
      <c r="L3451" s="87" t="s">
        <v>10111</v>
      </c>
      <c r="M3451" s="56" t="s">
        <v>3722</v>
      </c>
      <c r="N3451" s="87" t="s">
        <v>173</v>
      </c>
      <c r="O3451" s="56"/>
      <c r="P3451" s="87">
        <v>0</v>
      </c>
      <c r="Q3451" s="87"/>
      <c r="R3451" s="87" t="s">
        <v>3680</v>
      </c>
    </row>
    <row r="3452" spans="1:18">
      <c r="A3452" s="87" t="s">
        <v>4139</v>
      </c>
      <c r="B3452" s="87" t="s">
        <v>4140</v>
      </c>
      <c r="C3452" s="87"/>
      <c r="D3452" s="150">
        <v>365.13</v>
      </c>
      <c r="E3452" s="150">
        <v>-365.13</v>
      </c>
      <c r="F3452" s="150">
        <v>0</v>
      </c>
      <c r="G3452" s="150">
        <v>0</v>
      </c>
      <c r="H3452" s="151">
        <v>36570</v>
      </c>
      <c r="I3452" s="87">
        <v>0</v>
      </c>
      <c r="J3452" s="87" t="s">
        <v>328</v>
      </c>
      <c r="K3452" s="87" t="s">
        <v>3672</v>
      </c>
      <c r="L3452" s="87" t="s">
        <v>4141</v>
      </c>
      <c r="M3452" s="56"/>
      <c r="N3452" s="87" t="s">
        <v>35</v>
      </c>
      <c r="O3452" s="56"/>
      <c r="P3452" s="87">
        <v>1998</v>
      </c>
      <c r="Q3452" s="87"/>
      <c r="R3452" s="87" t="s">
        <v>3838</v>
      </c>
    </row>
    <row r="3453" spans="1:18">
      <c r="A3453" s="87" t="s">
        <v>4142</v>
      </c>
      <c r="B3453" s="87" t="s">
        <v>4140</v>
      </c>
      <c r="C3453" s="87"/>
      <c r="D3453" s="150">
        <v>365.13</v>
      </c>
      <c r="E3453" s="150">
        <v>-365.13</v>
      </c>
      <c r="F3453" s="150">
        <v>0</v>
      </c>
      <c r="G3453" s="150">
        <v>0</v>
      </c>
      <c r="H3453" s="151">
        <v>36570</v>
      </c>
      <c r="I3453" s="87">
        <v>0</v>
      </c>
      <c r="J3453" s="87" t="s">
        <v>328</v>
      </c>
      <c r="K3453" s="87" t="s">
        <v>3672</v>
      </c>
      <c r="L3453" s="87" t="s">
        <v>4141</v>
      </c>
      <c r="M3453" s="56"/>
      <c r="N3453" s="87" t="s">
        <v>35</v>
      </c>
      <c r="O3453" s="56"/>
      <c r="P3453" s="87">
        <v>1998</v>
      </c>
      <c r="Q3453" s="87"/>
      <c r="R3453" s="87" t="s">
        <v>3838</v>
      </c>
    </row>
    <row r="3454" spans="1:18">
      <c r="A3454" s="87" t="s">
        <v>4143</v>
      </c>
      <c r="B3454" s="87" t="s">
        <v>4144</v>
      </c>
      <c r="C3454" s="87"/>
      <c r="D3454" s="150">
        <v>30944.3</v>
      </c>
      <c r="E3454" s="150">
        <v>-30944.3</v>
      </c>
      <c r="F3454" s="150">
        <v>0</v>
      </c>
      <c r="G3454" s="150">
        <v>0</v>
      </c>
      <c r="H3454" s="151">
        <v>36570</v>
      </c>
      <c r="I3454" s="87">
        <v>0</v>
      </c>
      <c r="J3454" s="87" t="s">
        <v>619</v>
      </c>
      <c r="K3454" s="87" t="s">
        <v>3672</v>
      </c>
      <c r="L3454" s="87" t="s">
        <v>3850</v>
      </c>
      <c r="M3454" s="56"/>
      <c r="N3454" s="87" t="s">
        <v>127</v>
      </c>
      <c r="O3454" s="56"/>
      <c r="P3454" s="87">
        <v>1999</v>
      </c>
      <c r="Q3454" s="87"/>
      <c r="R3454" s="87" t="s">
        <v>3838</v>
      </c>
    </row>
    <row r="3455" spans="1:18">
      <c r="A3455" s="87" t="s">
        <v>2456</v>
      </c>
      <c r="B3455" s="87" t="s">
        <v>10104</v>
      </c>
      <c r="C3455" s="87"/>
      <c r="D3455" s="150">
        <v>59798.35</v>
      </c>
      <c r="E3455" s="150">
        <v>-59798.35</v>
      </c>
      <c r="F3455" s="150">
        <v>0</v>
      </c>
      <c r="G3455" s="150">
        <v>0</v>
      </c>
      <c r="H3455" s="151">
        <v>36525</v>
      </c>
      <c r="I3455" s="87">
        <v>0</v>
      </c>
      <c r="J3455" s="87" t="s">
        <v>1257</v>
      </c>
      <c r="K3455" s="87" t="s">
        <v>3672</v>
      </c>
      <c r="L3455" s="87" t="s">
        <v>7988</v>
      </c>
      <c r="M3455" s="56" t="s">
        <v>3722</v>
      </c>
      <c r="N3455" s="87" t="s">
        <v>171</v>
      </c>
      <c r="O3455" s="56"/>
      <c r="P3455" s="87">
        <v>0</v>
      </c>
      <c r="Q3455" s="87"/>
      <c r="R3455" s="87" t="s">
        <v>3680</v>
      </c>
    </row>
    <row r="3456" spans="1:18">
      <c r="A3456" s="87" t="s">
        <v>10105</v>
      </c>
      <c r="B3456" s="87" t="s">
        <v>2826</v>
      </c>
      <c r="C3456" s="87"/>
      <c r="D3456" s="150">
        <v>2141.44</v>
      </c>
      <c r="E3456" s="150">
        <v>-2141.44</v>
      </c>
      <c r="F3456" s="150">
        <v>0</v>
      </c>
      <c r="G3456" s="150">
        <v>0</v>
      </c>
      <c r="H3456" s="151">
        <v>36525</v>
      </c>
      <c r="I3456" s="87">
        <v>0</v>
      </c>
      <c r="J3456" s="87" t="s">
        <v>387</v>
      </c>
      <c r="K3456" s="87" t="s">
        <v>3672</v>
      </c>
      <c r="L3456" s="87" t="s">
        <v>3884</v>
      </c>
      <c r="M3456" s="56" t="s">
        <v>3722</v>
      </c>
      <c r="N3456" s="87" t="s">
        <v>61</v>
      </c>
      <c r="O3456" s="56"/>
      <c r="P3456" s="87">
        <v>0</v>
      </c>
      <c r="Q3456" s="87"/>
      <c r="R3456" s="87" t="s">
        <v>3680</v>
      </c>
    </row>
    <row r="3457" spans="1:18">
      <c r="A3457" s="87" t="s">
        <v>10106</v>
      </c>
      <c r="B3457" s="87" t="s">
        <v>2826</v>
      </c>
      <c r="C3457" s="87"/>
      <c r="D3457" s="150">
        <v>2141.44</v>
      </c>
      <c r="E3457" s="150">
        <v>-2141.44</v>
      </c>
      <c r="F3457" s="150">
        <v>0</v>
      </c>
      <c r="G3457" s="150">
        <v>0</v>
      </c>
      <c r="H3457" s="151">
        <v>36525</v>
      </c>
      <c r="I3457" s="87">
        <v>0</v>
      </c>
      <c r="J3457" s="87" t="s">
        <v>387</v>
      </c>
      <c r="K3457" s="87" t="s">
        <v>3672</v>
      </c>
      <c r="L3457" s="87" t="s">
        <v>3884</v>
      </c>
      <c r="M3457" s="56" t="s">
        <v>3722</v>
      </c>
      <c r="N3457" s="87" t="s">
        <v>61</v>
      </c>
      <c r="O3457" s="56"/>
      <c r="P3457" s="87">
        <v>0</v>
      </c>
      <c r="Q3457" s="87"/>
      <c r="R3457" s="87" t="s">
        <v>3680</v>
      </c>
    </row>
    <row r="3458" spans="1:18">
      <c r="A3458" s="87" t="s">
        <v>4135</v>
      </c>
      <c r="B3458" s="87" t="s">
        <v>4136</v>
      </c>
      <c r="C3458" s="87"/>
      <c r="D3458" s="150">
        <v>2664.81</v>
      </c>
      <c r="E3458" s="150">
        <v>-2664.81</v>
      </c>
      <c r="F3458" s="150">
        <v>0</v>
      </c>
      <c r="G3458" s="150">
        <v>0</v>
      </c>
      <c r="H3458" s="151">
        <v>36504</v>
      </c>
      <c r="I3458" s="87">
        <v>0</v>
      </c>
      <c r="J3458" s="87" t="s">
        <v>4137</v>
      </c>
      <c r="K3458" s="87" t="s">
        <v>3672</v>
      </c>
      <c r="L3458" s="87" t="s">
        <v>4138</v>
      </c>
      <c r="M3458" s="56"/>
      <c r="N3458" s="87" t="s">
        <v>107</v>
      </c>
      <c r="O3458" s="56"/>
      <c r="P3458" s="87">
        <v>1999</v>
      </c>
      <c r="Q3458" s="87"/>
      <c r="R3458" s="87" t="s">
        <v>3838</v>
      </c>
    </row>
    <row r="3459" spans="1:18">
      <c r="A3459" s="87" t="s">
        <v>10102</v>
      </c>
      <c r="B3459" s="87" t="s">
        <v>10103</v>
      </c>
      <c r="C3459" s="87"/>
      <c r="D3459" s="150">
        <v>1463.72</v>
      </c>
      <c r="E3459" s="150">
        <v>-1463.72</v>
      </c>
      <c r="F3459" s="150">
        <v>0</v>
      </c>
      <c r="G3459" s="150">
        <v>0</v>
      </c>
      <c r="H3459" s="151">
        <v>36497</v>
      </c>
      <c r="I3459" s="87">
        <v>0</v>
      </c>
      <c r="J3459" s="87" t="s">
        <v>1641</v>
      </c>
      <c r="K3459" s="87" t="s">
        <v>3672</v>
      </c>
      <c r="L3459" s="87" t="s">
        <v>5001</v>
      </c>
      <c r="M3459" s="56" t="s">
        <v>3722</v>
      </c>
      <c r="N3459" s="87" t="s">
        <v>89</v>
      </c>
      <c r="O3459" s="56"/>
      <c r="P3459" s="87">
        <v>0</v>
      </c>
      <c r="Q3459" s="87"/>
      <c r="R3459" s="87" t="s">
        <v>3680</v>
      </c>
    </row>
    <row r="3460" spans="1:18">
      <c r="A3460" s="87" t="s">
        <v>4131</v>
      </c>
      <c r="B3460" s="87" t="s">
        <v>1925</v>
      </c>
      <c r="C3460" s="87"/>
      <c r="D3460" s="150">
        <v>1659.36</v>
      </c>
      <c r="E3460" s="150">
        <v>-1659.36</v>
      </c>
      <c r="F3460" s="150">
        <v>0</v>
      </c>
      <c r="G3460" s="150">
        <v>0</v>
      </c>
      <c r="H3460" s="151">
        <v>36462</v>
      </c>
      <c r="I3460" s="87">
        <v>0</v>
      </c>
      <c r="J3460" s="87" t="s">
        <v>689</v>
      </c>
      <c r="K3460" s="87" t="s">
        <v>3672</v>
      </c>
      <c r="L3460" s="87" t="s">
        <v>3994</v>
      </c>
      <c r="M3460" s="56"/>
      <c r="N3460" s="87" t="s">
        <v>28</v>
      </c>
      <c r="O3460" s="56"/>
      <c r="P3460" s="87">
        <v>1998</v>
      </c>
      <c r="Q3460" s="87"/>
      <c r="R3460" s="87" t="s">
        <v>3838</v>
      </c>
    </row>
    <row r="3461" spans="1:18">
      <c r="A3461" s="87" t="s">
        <v>4132</v>
      </c>
      <c r="B3461" s="87" t="s">
        <v>4133</v>
      </c>
      <c r="C3461" s="87"/>
      <c r="D3461" s="150">
        <v>2835.92</v>
      </c>
      <c r="E3461" s="150">
        <v>-2835.92</v>
      </c>
      <c r="F3461" s="150">
        <v>0</v>
      </c>
      <c r="G3461" s="150">
        <v>0</v>
      </c>
      <c r="H3461" s="151">
        <v>36462</v>
      </c>
      <c r="I3461" s="87">
        <v>0</v>
      </c>
      <c r="J3461" s="87" t="s">
        <v>866</v>
      </c>
      <c r="K3461" s="87" t="s">
        <v>3672</v>
      </c>
      <c r="L3461" s="87" t="s">
        <v>4134</v>
      </c>
      <c r="M3461" s="56"/>
      <c r="N3461" s="87" t="s">
        <v>124</v>
      </c>
      <c r="O3461" s="56"/>
      <c r="P3461" s="87">
        <v>1997</v>
      </c>
      <c r="Q3461" s="87"/>
      <c r="R3461" s="87" t="s">
        <v>3838</v>
      </c>
    </row>
    <row r="3462" spans="1:18">
      <c r="A3462" s="87" t="s">
        <v>4129</v>
      </c>
      <c r="B3462" s="87" t="s">
        <v>4130</v>
      </c>
      <c r="C3462" s="87"/>
      <c r="D3462" s="150">
        <v>2856.37</v>
      </c>
      <c r="E3462" s="150">
        <v>-2856.37</v>
      </c>
      <c r="F3462" s="150">
        <v>0</v>
      </c>
      <c r="G3462" s="150">
        <v>0</v>
      </c>
      <c r="H3462" s="151">
        <v>36311</v>
      </c>
      <c r="I3462" s="87">
        <v>0</v>
      </c>
      <c r="J3462" s="87" t="s">
        <v>1397</v>
      </c>
      <c r="K3462" s="87" t="s">
        <v>3672</v>
      </c>
      <c r="L3462" s="87" t="s">
        <v>3897</v>
      </c>
      <c r="M3462" s="56"/>
      <c r="N3462" s="87" t="s">
        <v>84</v>
      </c>
      <c r="O3462" s="56"/>
      <c r="P3462" s="87">
        <v>1998</v>
      </c>
      <c r="Q3462" s="87"/>
      <c r="R3462" s="87" t="s">
        <v>3838</v>
      </c>
    </row>
    <row r="3463" spans="1:18">
      <c r="A3463" s="87" t="s">
        <v>4124</v>
      </c>
      <c r="B3463" s="87" t="s">
        <v>4125</v>
      </c>
      <c r="C3463" s="87"/>
      <c r="D3463" s="150">
        <v>42854.54</v>
      </c>
      <c r="E3463" s="150">
        <v>-37333.79</v>
      </c>
      <c r="F3463" s="150">
        <v>5520.75</v>
      </c>
      <c r="G3463" s="150">
        <v>-54.12</v>
      </c>
      <c r="H3463" s="151">
        <v>36244</v>
      </c>
      <c r="I3463" s="87">
        <v>0</v>
      </c>
      <c r="J3463" s="87" t="s">
        <v>1373</v>
      </c>
      <c r="K3463" s="87" t="s">
        <v>3672</v>
      </c>
      <c r="L3463" s="87" t="s">
        <v>3892</v>
      </c>
      <c r="M3463" s="56"/>
      <c r="N3463" s="87" t="s">
        <v>156</v>
      </c>
      <c r="O3463" s="56"/>
      <c r="P3463" s="87">
        <v>1997</v>
      </c>
      <c r="Q3463" s="87"/>
      <c r="R3463" s="87" t="s">
        <v>3838</v>
      </c>
    </row>
    <row r="3464" spans="1:18">
      <c r="A3464" s="87" t="s">
        <v>4126</v>
      </c>
      <c r="B3464" s="87" t="s">
        <v>4127</v>
      </c>
      <c r="C3464" s="87"/>
      <c r="D3464" s="150">
        <v>591.12</v>
      </c>
      <c r="E3464" s="150">
        <v>-591.12</v>
      </c>
      <c r="F3464" s="150">
        <v>0</v>
      </c>
      <c r="G3464" s="150">
        <v>0</v>
      </c>
      <c r="H3464" s="151">
        <v>36244</v>
      </c>
      <c r="I3464" s="87">
        <v>0</v>
      </c>
      <c r="J3464" s="87" t="s">
        <v>4042</v>
      </c>
      <c r="K3464" s="87" t="s">
        <v>3672</v>
      </c>
      <c r="L3464" s="87" t="s">
        <v>4128</v>
      </c>
      <c r="M3464" s="56"/>
      <c r="N3464" s="87" t="s">
        <v>142</v>
      </c>
      <c r="O3464" s="56"/>
      <c r="P3464" s="87">
        <v>1996</v>
      </c>
      <c r="Q3464" s="87"/>
      <c r="R3464" s="87" t="s">
        <v>3838</v>
      </c>
    </row>
    <row r="3465" spans="1:18">
      <c r="A3465" s="87" t="s">
        <v>10100</v>
      </c>
      <c r="B3465" s="87" t="s">
        <v>10101</v>
      </c>
      <c r="C3465" s="87"/>
      <c r="D3465" s="150">
        <v>3319.39</v>
      </c>
      <c r="E3465" s="150">
        <v>-3319.39</v>
      </c>
      <c r="F3465" s="150">
        <v>0</v>
      </c>
      <c r="G3465" s="150">
        <v>0</v>
      </c>
      <c r="H3465" s="151">
        <v>36235</v>
      </c>
      <c r="I3465" s="87">
        <v>0</v>
      </c>
      <c r="J3465" s="87" t="s">
        <v>1266</v>
      </c>
      <c r="K3465" s="87" t="s">
        <v>3672</v>
      </c>
      <c r="L3465" s="87" t="s">
        <v>3831</v>
      </c>
      <c r="M3465" s="56" t="s">
        <v>3722</v>
      </c>
      <c r="N3465" s="87" t="s">
        <v>91</v>
      </c>
      <c r="O3465" s="56"/>
      <c r="P3465" s="87">
        <v>0</v>
      </c>
      <c r="Q3465" s="87"/>
      <c r="R3465" s="87" t="s">
        <v>3680</v>
      </c>
    </row>
    <row r="3466" spans="1:18">
      <c r="A3466" s="87" t="s">
        <v>1977</v>
      </c>
      <c r="B3466" s="87" t="s">
        <v>1978</v>
      </c>
      <c r="C3466" s="87"/>
      <c r="D3466" s="150">
        <v>20903.47</v>
      </c>
      <c r="E3466" s="150">
        <v>-20903.47</v>
      </c>
      <c r="F3466" s="150">
        <v>0</v>
      </c>
      <c r="G3466" s="150">
        <v>0</v>
      </c>
      <c r="H3466" s="151">
        <v>36209</v>
      </c>
      <c r="I3466" s="87">
        <v>0</v>
      </c>
      <c r="J3466" s="87" t="s">
        <v>8490</v>
      </c>
      <c r="K3466" s="87" t="s">
        <v>3672</v>
      </c>
      <c r="L3466" s="87" t="s">
        <v>8491</v>
      </c>
      <c r="M3466" s="56" t="s">
        <v>3722</v>
      </c>
      <c r="N3466" s="87" t="s">
        <v>65</v>
      </c>
      <c r="O3466" s="56"/>
      <c r="P3466" s="87">
        <v>0</v>
      </c>
      <c r="Q3466" s="87"/>
      <c r="R3466" s="87" t="s">
        <v>3680</v>
      </c>
    </row>
    <row r="3467" spans="1:18">
      <c r="A3467" s="87" t="s">
        <v>4121</v>
      </c>
      <c r="B3467" s="87" t="s">
        <v>4122</v>
      </c>
      <c r="C3467" s="87"/>
      <c r="D3467" s="150">
        <v>8982.27</v>
      </c>
      <c r="E3467" s="150">
        <v>-8982.27</v>
      </c>
      <c r="F3467" s="150">
        <v>0</v>
      </c>
      <c r="G3467" s="150">
        <v>0</v>
      </c>
      <c r="H3467" s="151">
        <v>36180</v>
      </c>
      <c r="I3467" s="87">
        <v>0</v>
      </c>
      <c r="J3467" s="87" t="s">
        <v>2932</v>
      </c>
      <c r="K3467" s="87" t="s">
        <v>3672</v>
      </c>
      <c r="L3467" s="87" t="s">
        <v>3877</v>
      </c>
      <c r="M3467" s="56"/>
      <c r="N3467" s="87" t="s">
        <v>105</v>
      </c>
      <c r="O3467" s="56"/>
      <c r="P3467" s="87">
        <v>1998</v>
      </c>
      <c r="Q3467" s="87"/>
      <c r="R3467" s="87" t="s">
        <v>3838</v>
      </c>
    </row>
    <row r="3468" spans="1:18">
      <c r="A3468" s="87" t="s">
        <v>1063</v>
      </c>
      <c r="B3468" s="87" t="s">
        <v>1064</v>
      </c>
      <c r="C3468" s="87"/>
      <c r="D3468" s="150">
        <v>9936.0400000000009</v>
      </c>
      <c r="E3468" s="150">
        <v>-9936.0400000000009</v>
      </c>
      <c r="F3468" s="150">
        <v>0</v>
      </c>
      <c r="G3468" s="150">
        <v>0</v>
      </c>
      <c r="H3468" s="151">
        <v>36180</v>
      </c>
      <c r="I3468" s="87">
        <v>0</v>
      </c>
      <c r="J3468" s="87" t="s">
        <v>1526</v>
      </c>
      <c r="K3468" s="87" t="s">
        <v>3672</v>
      </c>
      <c r="L3468" s="87" t="s">
        <v>4123</v>
      </c>
      <c r="M3468" s="56"/>
      <c r="N3468" s="87" t="s">
        <v>160</v>
      </c>
      <c r="O3468" s="56"/>
      <c r="P3468" s="87">
        <v>1998</v>
      </c>
      <c r="Q3468" s="87"/>
      <c r="R3468" s="87" t="s">
        <v>3838</v>
      </c>
    </row>
    <row r="3469" spans="1:18">
      <c r="A3469" s="87" t="s">
        <v>4108</v>
      </c>
      <c r="B3469" s="87" t="s">
        <v>4109</v>
      </c>
      <c r="C3469" s="87"/>
      <c r="D3469" s="150">
        <v>20899.62</v>
      </c>
      <c r="E3469" s="150">
        <v>-20899.62</v>
      </c>
      <c r="F3469" s="150">
        <v>0</v>
      </c>
      <c r="G3469" s="150">
        <v>0</v>
      </c>
      <c r="H3469" s="151">
        <v>36157</v>
      </c>
      <c r="I3469" s="87">
        <v>0</v>
      </c>
      <c r="J3469" s="87" t="s">
        <v>1373</v>
      </c>
      <c r="K3469" s="87" t="s">
        <v>3672</v>
      </c>
      <c r="L3469" s="87" t="s">
        <v>3892</v>
      </c>
      <c r="M3469" s="56"/>
      <c r="N3469" s="87" t="s">
        <v>156</v>
      </c>
      <c r="O3469" s="56"/>
      <c r="P3469" s="87">
        <v>1996</v>
      </c>
      <c r="Q3469" s="87"/>
      <c r="R3469" s="87" t="s">
        <v>3838</v>
      </c>
    </row>
    <row r="3470" spans="1:18">
      <c r="A3470" s="87" t="s">
        <v>4112</v>
      </c>
      <c r="B3470" s="87" t="s">
        <v>814</v>
      </c>
      <c r="C3470" s="87"/>
      <c r="D3470" s="150">
        <v>3155.65</v>
      </c>
      <c r="E3470" s="150">
        <v>-3155.65</v>
      </c>
      <c r="F3470" s="150">
        <v>0</v>
      </c>
      <c r="G3470" s="150">
        <v>0</v>
      </c>
      <c r="H3470" s="151">
        <v>36157</v>
      </c>
      <c r="I3470" s="87">
        <v>0</v>
      </c>
      <c r="J3470" s="87" t="s">
        <v>484</v>
      </c>
      <c r="K3470" s="87" t="s">
        <v>3672</v>
      </c>
      <c r="L3470" s="87" t="s">
        <v>3810</v>
      </c>
      <c r="M3470" s="56"/>
      <c r="N3470" s="87" t="s">
        <v>30</v>
      </c>
      <c r="O3470" s="56"/>
      <c r="P3470" s="87">
        <v>1998</v>
      </c>
      <c r="Q3470" s="87"/>
      <c r="R3470" s="87" t="s">
        <v>3838</v>
      </c>
    </row>
    <row r="3471" spans="1:18">
      <c r="A3471" s="87" t="s">
        <v>4113</v>
      </c>
      <c r="B3471" s="87" t="s">
        <v>814</v>
      </c>
      <c r="C3471" s="87"/>
      <c r="D3471" s="150">
        <v>3155.65</v>
      </c>
      <c r="E3471" s="150">
        <v>-3155.65</v>
      </c>
      <c r="F3471" s="150">
        <v>0</v>
      </c>
      <c r="G3471" s="150">
        <v>0</v>
      </c>
      <c r="H3471" s="151">
        <v>36157</v>
      </c>
      <c r="I3471" s="87">
        <v>0</v>
      </c>
      <c r="J3471" s="87" t="s">
        <v>484</v>
      </c>
      <c r="K3471" s="87" t="s">
        <v>3672</v>
      </c>
      <c r="L3471" s="87" t="s">
        <v>3810</v>
      </c>
      <c r="M3471" s="56"/>
      <c r="N3471" s="87" t="s">
        <v>30</v>
      </c>
      <c r="O3471" s="56"/>
      <c r="P3471" s="87">
        <v>1998</v>
      </c>
      <c r="Q3471" s="87"/>
      <c r="R3471" s="87" t="s">
        <v>3838</v>
      </c>
    </row>
    <row r="3472" spans="1:18">
      <c r="A3472" s="87" t="s">
        <v>4114</v>
      </c>
      <c r="B3472" s="87" t="s">
        <v>814</v>
      </c>
      <c r="C3472" s="87"/>
      <c r="D3472" s="150">
        <v>3155.65</v>
      </c>
      <c r="E3472" s="150">
        <v>-3155.65</v>
      </c>
      <c r="F3472" s="150">
        <v>0</v>
      </c>
      <c r="G3472" s="150">
        <v>0</v>
      </c>
      <c r="H3472" s="151">
        <v>36157</v>
      </c>
      <c r="I3472" s="87">
        <v>0</v>
      </c>
      <c r="J3472" s="87" t="s">
        <v>1087</v>
      </c>
      <c r="K3472" s="87" t="s">
        <v>3672</v>
      </c>
      <c r="L3472" s="87" t="s">
        <v>4115</v>
      </c>
      <c r="M3472" s="56"/>
      <c r="N3472" s="87" t="s">
        <v>71</v>
      </c>
      <c r="O3472" s="56"/>
      <c r="P3472" s="87">
        <v>1998</v>
      </c>
      <c r="Q3472" s="87"/>
      <c r="R3472" s="87" t="s">
        <v>3838</v>
      </c>
    </row>
    <row r="3473" spans="1:18">
      <c r="A3473" s="87" t="s">
        <v>4118</v>
      </c>
      <c r="B3473" s="87" t="s">
        <v>4119</v>
      </c>
      <c r="C3473" s="87"/>
      <c r="D3473" s="150">
        <v>1287.8599999999999</v>
      </c>
      <c r="E3473" s="150">
        <v>-1287.8599999999999</v>
      </c>
      <c r="F3473" s="150">
        <v>0</v>
      </c>
      <c r="G3473" s="150">
        <v>0</v>
      </c>
      <c r="H3473" s="151">
        <v>36157</v>
      </c>
      <c r="I3473" s="87">
        <v>0</v>
      </c>
      <c r="J3473" s="87" t="s">
        <v>401</v>
      </c>
      <c r="K3473" s="87" t="s">
        <v>3672</v>
      </c>
      <c r="L3473" s="87" t="s">
        <v>4120</v>
      </c>
      <c r="M3473" s="56"/>
      <c r="N3473" s="87" t="s">
        <v>49</v>
      </c>
      <c r="O3473" s="56"/>
      <c r="P3473" s="87">
        <v>1998</v>
      </c>
      <c r="Q3473" s="87"/>
      <c r="R3473" s="87" t="s">
        <v>3838</v>
      </c>
    </row>
    <row r="3474" spans="1:18">
      <c r="A3474" s="87" t="s">
        <v>10098</v>
      </c>
      <c r="B3474" s="87" t="s">
        <v>10099</v>
      </c>
      <c r="C3474" s="87"/>
      <c r="D3474" s="150">
        <v>2351.46</v>
      </c>
      <c r="E3474" s="150">
        <v>-2351.46</v>
      </c>
      <c r="F3474" s="150">
        <v>0</v>
      </c>
      <c r="G3474" s="150">
        <v>0</v>
      </c>
      <c r="H3474" s="151">
        <v>36150</v>
      </c>
      <c r="I3474" s="87">
        <v>0</v>
      </c>
      <c r="J3474" s="87" t="s">
        <v>580</v>
      </c>
      <c r="K3474" s="87" t="s">
        <v>3672</v>
      </c>
      <c r="L3474" s="87" t="s">
        <v>4162</v>
      </c>
      <c r="M3474" s="56" t="s">
        <v>3722</v>
      </c>
      <c r="N3474" s="87" t="s">
        <v>36</v>
      </c>
      <c r="O3474" s="56"/>
      <c r="P3474" s="87">
        <v>0</v>
      </c>
      <c r="Q3474" s="87"/>
      <c r="R3474" s="87" t="s">
        <v>3680</v>
      </c>
    </row>
    <row r="3475" spans="1:18">
      <c r="A3475" s="87" t="s">
        <v>4110</v>
      </c>
      <c r="B3475" s="87" t="s">
        <v>4081</v>
      </c>
      <c r="C3475" s="87"/>
      <c r="D3475" s="150">
        <v>549.23</v>
      </c>
      <c r="E3475" s="150">
        <v>-549.23</v>
      </c>
      <c r="F3475" s="150">
        <v>0</v>
      </c>
      <c r="G3475" s="150">
        <v>0</v>
      </c>
      <c r="H3475" s="151">
        <v>36129</v>
      </c>
      <c r="I3475" s="87">
        <v>0</v>
      </c>
      <c r="J3475" s="87" t="s">
        <v>1435</v>
      </c>
      <c r="K3475" s="87" t="s">
        <v>3672</v>
      </c>
      <c r="L3475" s="87" t="s">
        <v>4111</v>
      </c>
      <c r="M3475" s="56"/>
      <c r="N3475" s="87" t="s">
        <v>85</v>
      </c>
      <c r="O3475" s="56"/>
      <c r="P3475" s="87">
        <v>1998</v>
      </c>
      <c r="Q3475" s="87"/>
      <c r="R3475" s="87" t="s">
        <v>3838</v>
      </c>
    </row>
    <row r="3476" spans="1:18">
      <c r="A3476" s="87" t="s">
        <v>4116</v>
      </c>
      <c r="B3476" s="87" t="s">
        <v>4117</v>
      </c>
      <c r="C3476" s="87"/>
      <c r="D3476" s="150">
        <v>1083.72</v>
      </c>
      <c r="E3476" s="150">
        <v>-1083.72</v>
      </c>
      <c r="F3476" s="150">
        <v>0</v>
      </c>
      <c r="G3476" s="150">
        <v>0</v>
      </c>
      <c r="H3476" s="151">
        <v>36129</v>
      </c>
      <c r="I3476" s="87">
        <v>0</v>
      </c>
      <c r="J3476" s="87" t="s">
        <v>1198</v>
      </c>
      <c r="K3476" s="87" t="s">
        <v>3672</v>
      </c>
      <c r="L3476" s="87" t="s">
        <v>3966</v>
      </c>
      <c r="M3476" s="56"/>
      <c r="N3476" s="87" t="s">
        <v>163</v>
      </c>
      <c r="O3476" s="56"/>
      <c r="P3476" s="87">
        <v>1998</v>
      </c>
      <c r="Q3476" s="87"/>
      <c r="R3476" s="87" t="s">
        <v>3838</v>
      </c>
    </row>
    <row r="3477" spans="1:18">
      <c r="A3477" s="87" t="s">
        <v>10096</v>
      </c>
      <c r="B3477" s="87" t="s">
        <v>10097</v>
      </c>
      <c r="C3477" s="87"/>
      <c r="D3477" s="150">
        <v>353.78</v>
      </c>
      <c r="E3477" s="150">
        <v>-353.78</v>
      </c>
      <c r="F3477" s="150">
        <v>0</v>
      </c>
      <c r="G3477" s="150">
        <v>0</v>
      </c>
      <c r="H3477" s="151">
        <v>36129</v>
      </c>
      <c r="I3477" s="87">
        <v>0</v>
      </c>
      <c r="J3477" s="87" t="s">
        <v>1405</v>
      </c>
      <c r="K3477" s="87" t="s">
        <v>3672</v>
      </c>
      <c r="L3477" s="87" t="s">
        <v>8186</v>
      </c>
      <c r="M3477" s="56" t="s">
        <v>3722</v>
      </c>
      <c r="N3477" s="87" t="s">
        <v>93</v>
      </c>
      <c r="O3477" s="56"/>
      <c r="P3477" s="87">
        <v>0</v>
      </c>
      <c r="Q3477" s="87"/>
      <c r="R3477" s="87" t="s">
        <v>3680</v>
      </c>
    </row>
    <row r="3478" spans="1:18">
      <c r="A3478" s="87" t="s">
        <v>4106</v>
      </c>
      <c r="B3478" s="87" t="s">
        <v>4107</v>
      </c>
      <c r="C3478" s="87"/>
      <c r="D3478" s="150">
        <v>1959.11</v>
      </c>
      <c r="E3478" s="150">
        <v>-1959.11</v>
      </c>
      <c r="F3478" s="150">
        <v>0</v>
      </c>
      <c r="G3478" s="150">
        <v>0</v>
      </c>
      <c r="H3478" s="151">
        <v>36068</v>
      </c>
      <c r="I3478" s="87">
        <v>0</v>
      </c>
      <c r="J3478" s="87" t="s">
        <v>347</v>
      </c>
      <c r="K3478" s="87" t="s">
        <v>3672</v>
      </c>
      <c r="L3478" s="87" t="s">
        <v>3931</v>
      </c>
      <c r="M3478" s="56"/>
      <c r="N3478" s="87" t="s">
        <v>51</v>
      </c>
      <c r="O3478" s="56"/>
      <c r="P3478" s="87">
        <v>1997</v>
      </c>
      <c r="Q3478" s="87"/>
      <c r="R3478" s="87" t="s">
        <v>3838</v>
      </c>
    </row>
    <row r="3479" spans="1:18">
      <c r="A3479" s="87" t="s">
        <v>2695</v>
      </c>
      <c r="B3479" s="87" t="s">
        <v>2696</v>
      </c>
      <c r="C3479" s="87"/>
      <c r="D3479" s="150">
        <v>137084.31</v>
      </c>
      <c r="E3479" s="150">
        <v>-137084.31</v>
      </c>
      <c r="F3479" s="150">
        <v>0</v>
      </c>
      <c r="G3479" s="150">
        <v>0</v>
      </c>
      <c r="H3479" s="151">
        <v>36068</v>
      </c>
      <c r="I3479" s="87">
        <v>0</v>
      </c>
      <c r="J3479" s="87" t="s">
        <v>2091</v>
      </c>
      <c r="K3479" s="87" t="s">
        <v>3672</v>
      </c>
      <c r="L3479" s="87" t="s">
        <v>3703</v>
      </c>
      <c r="M3479" s="56"/>
      <c r="N3479" s="87" t="s">
        <v>80</v>
      </c>
      <c r="O3479" s="56"/>
      <c r="P3479" s="87">
        <v>1997</v>
      </c>
      <c r="Q3479" s="87"/>
      <c r="R3479" s="87" t="s">
        <v>3838</v>
      </c>
    </row>
    <row r="3480" spans="1:18">
      <c r="A3480" s="87" t="s">
        <v>1924</v>
      </c>
      <c r="B3480" s="87" t="s">
        <v>1925</v>
      </c>
      <c r="C3480" s="87"/>
      <c r="D3480" s="150">
        <v>1622.92</v>
      </c>
      <c r="E3480" s="150">
        <v>-1622.92</v>
      </c>
      <c r="F3480" s="150">
        <v>0</v>
      </c>
      <c r="G3480" s="150">
        <v>0</v>
      </c>
      <c r="H3480" s="151">
        <v>36068</v>
      </c>
      <c r="I3480" s="87">
        <v>0</v>
      </c>
      <c r="J3480" s="87" t="s">
        <v>1504</v>
      </c>
      <c r="K3480" s="87" t="s">
        <v>3672</v>
      </c>
      <c r="L3480" s="87" t="s">
        <v>3885</v>
      </c>
      <c r="M3480" s="56"/>
      <c r="N3480" s="87" t="s">
        <v>136</v>
      </c>
      <c r="O3480" s="56"/>
      <c r="P3480" s="87">
        <v>1998</v>
      </c>
      <c r="Q3480" s="87"/>
      <c r="R3480" s="87" t="s">
        <v>3838</v>
      </c>
    </row>
    <row r="3481" spans="1:18">
      <c r="A3481" s="87" t="s">
        <v>10090</v>
      </c>
      <c r="B3481" s="87" t="s">
        <v>10091</v>
      </c>
      <c r="C3481" s="87"/>
      <c r="D3481" s="150">
        <v>49790.879999999997</v>
      </c>
      <c r="E3481" s="150">
        <v>-49790.879999999997</v>
      </c>
      <c r="F3481" s="150">
        <v>0</v>
      </c>
      <c r="G3481" s="150">
        <v>0</v>
      </c>
      <c r="H3481" s="151">
        <v>36040</v>
      </c>
      <c r="I3481" s="87">
        <v>0</v>
      </c>
      <c r="J3481" s="87" t="s">
        <v>493</v>
      </c>
      <c r="K3481" s="87" t="s">
        <v>3672</v>
      </c>
      <c r="L3481" s="87" t="s">
        <v>5337</v>
      </c>
      <c r="M3481" s="56" t="s">
        <v>3722</v>
      </c>
      <c r="N3481" s="87" t="s">
        <v>55</v>
      </c>
      <c r="O3481" s="56"/>
      <c r="P3481" s="87">
        <v>0</v>
      </c>
      <c r="Q3481" s="87"/>
      <c r="R3481" s="87" t="s">
        <v>3680</v>
      </c>
    </row>
    <row r="3482" spans="1:18">
      <c r="A3482" s="87" t="s">
        <v>10083</v>
      </c>
      <c r="B3482" s="87" t="s">
        <v>1117</v>
      </c>
      <c r="C3482" s="87"/>
      <c r="D3482" s="150">
        <v>1658.27</v>
      </c>
      <c r="E3482" s="150">
        <v>-1658.27</v>
      </c>
      <c r="F3482" s="150">
        <v>0</v>
      </c>
      <c r="G3482" s="150">
        <v>0</v>
      </c>
      <c r="H3482" s="151">
        <v>36007</v>
      </c>
      <c r="I3482" s="87">
        <v>0</v>
      </c>
      <c r="J3482" s="87" t="s">
        <v>315</v>
      </c>
      <c r="K3482" s="87" t="s">
        <v>3672</v>
      </c>
      <c r="L3482" s="87" t="s">
        <v>7984</v>
      </c>
      <c r="M3482" s="56" t="s">
        <v>3722</v>
      </c>
      <c r="N3482" s="87" t="s">
        <v>29</v>
      </c>
      <c r="O3482" s="56"/>
      <c r="P3482" s="87">
        <v>0</v>
      </c>
      <c r="Q3482" s="87"/>
      <c r="R3482" s="87" t="s">
        <v>3680</v>
      </c>
    </row>
    <row r="3483" spans="1:18">
      <c r="A3483" s="87" t="s">
        <v>10092</v>
      </c>
      <c r="B3483" s="87" t="s">
        <v>10093</v>
      </c>
      <c r="C3483" s="87"/>
      <c r="D3483" s="150">
        <v>9043.68</v>
      </c>
      <c r="E3483" s="150">
        <v>-9043.68</v>
      </c>
      <c r="F3483" s="150">
        <v>0</v>
      </c>
      <c r="G3483" s="150">
        <v>0</v>
      </c>
      <c r="H3483" s="151">
        <v>36006</v>
      </c>
      <c r="I3483" s="87">
        <v>0</v>
      </c>
      <c r="J3483" s="87" t="s">
        <v>1311</v>
      </c>
      <c r="K3483" s="87" t="s">
        <v>3672</v>
      </c>
      <c r="L3483" s="87" t="s">
        <v>7957</v>
      </c>
      <c r="M3483" s="56" t="s">
        <v>3722</v>
      </c>
      <c r="N3483" s="87" t="s">
        <v>60</v>
      </c>
      <c r="O3483" s="56"/>
      <c r="P3483" s="87">
        <v>0</v>
      </c>
      <c r="Q3483" s="87"/>
      <c r="R3483" s="87" t="s">
        <v>3680</v>
      </c>
    </row>
    <row r="3484" spans="1:18">
      <c r="A3484" s="87" t="s">
        <v>10094</v>
      </c>
      <c r="B3484" s="87" t="s">
        <v>10095</v>
      </c>
      <c r="C3484" s="87"/>
      <c r="D3484" s="150">
        <v>1653.72</v>
      </c>
      <c r="E3484" s="150">
        <v>-1653.72</v>
      </c>
      <c r="F3484" s="150">
        <v>0</v>
      </c>
      <c r="G3484" s="150">
        <v>0</v>
      </c>
      <c r="H3484" s="151">
        <v>36006</v>
      </c>
      <c r="I3484" s="87">
        <v>0</v>
      </c>
      <c r="J3484" s="87" t="s">
        <v>698</v>
      </c>
      <c r="K3484" s="87" t="s">
        <v>3672</v>
      </c>
      <c r="L3484" s="87" t="s">
        <v>3761</v>
      </c>
      <c r="M3484" s="56" t="s">
        <v>3722</v>
      </c>
      <c r="N3484" s="87" t="s">
        <v>56</v>
      </c>
      <c r="O3484" s="56"/>
      <c r="P3484" s="87">
        <v>0</v>
      </c>
      <c r="Q3484" s="87"/>
      <c r="R3484" s="87" t="s">
        <v>3680</v>
      </c>
    </row>
    <row r="3485" spans="1:18">
      <c r="A3485" s="87" t="s">
        <v>4098</v>
      </c>
      <c r="B3485" s="87" t="s">
        <v>4099</v>
      </c>
      <c r="C3485" s="87"/>
      <c r="D3485" s="150">
        <v>1958.44</v>
      </c>
      <c r="E3485" s="150">
        <v>-1958.44</v>
      </c>
      <c r="F3485" s="150">
        <v>0</v>
      </c>
      <c r="G3485" s="150">
        <v>0</v>
      </c>
      <c r="H3485" s="151">
        <v>35976</v>
      </c>
      <c r="I3485" s="87">
        <v>0</v>
      </c>
      <c r="J3485" s="87" t="s">
        <v>484</v>
      </c>
      <c r="K3485" s="87" t="s">
        <v>3672</v>
      </c>
      <c r="L3485" s="87" t="s">
        <v>3810</v>
      </c>
      <c r="M3485" s="56"/>
      <c r="N3485" s="87" t="s">
        <v>30</v>
      </c>
      <c r="O3485" s="56"/>
      <c r="P3485" s="87">
        <v>1998</v>
      </c>
      <c r="Q3485" s="87"/>
      <c r="R3485" s="87" t="s">
        <v>3838</v>
      </c>
    </row>
    <row r="3486" spans="1:18">
      <c r="A3486" s="87" t="s">
        <v>4100</v>
      </c>
      <c r="B3486" s="87" t="s">
        <v>4101</v>
      </c>
      <c r="C3486" s="87"/>
      <c r="D3486" s="150">
        <v>23929.33</v>
      </c>
      <c r="E3486" s="150">
        <v>-23929.33</v>
      </c>
      <c r="F3486" s="150">
        <v>0</v>
      </c>
      <c r="G3486" s="150">
        <v>0</v>
      </c>
      <c r="H3486" s="151">
        <v>35976</v>
      </c>
      <c r="I3486" s="87">
        <v>0</v>
      </c>
      <c r="J3486" s="87" t="s">
        <v>2932</v>
      </c>
      <c r="K3486" s="87" t="s">
        <v>3672</v>
      </c>
      <c r="L3486" s="87" t="s">
        <v>3877</v>
      </c>
      <c r="M3486" s="56"/>
      <c r="N3486" s="87" t="s">
        <v>105</v>
      </c>
      <c r="O3486" s="56"/>
      <c r="P3486" s="87">
        <v>1998</v>
      </c>
      <c r="Q3486" s="87"/>
      <c r="R3486" s="87" t="s">
        <v>3838</v>
      </c>
    </row>
    <row r="3487" spans="1:18">
      <c r="A3487" s="87" t="s">
        <v>4102</v>
      </c>
      <c r="B3487" s="87" t="s">
        <v>4103</v>
      </c>
      <c r="C3487" s="87"/>
      <c r="D3487" s="150">
        <v>3784.64</v>
      </c>
      <c r="E3487" s="150">
        <v>-3784.64</v>
      </c>
      <c r="F3487" s="150">
        <v>0</v>
      </c>
      <c r="G3487" s="150">
        <v>0</v>
      </c>
      <c r="H3487" s="151">
        <v>35976</v>
      </c>
      <c r="I3487" s="87">
        <v>0</v>
      </c>
      <c r="J3487" s="87" t="s">
        <v>1005</v>
      </c>
      <c r="K3487" s="87" t="s">
        <v>3672</v>
      </c>
      <c r="L3487" s="87" t="s">
        <v>3957</v>
      </c>
      <c r="M3487" s="56"/>
      <c r="N3487" s="87" t="s">
        <v>57</v>
      </c>
      <c r="O3487" s="56"/>
      <c r="P3487" s="87">
        <v>1997</v>
      </c>
      <c r="Q3487" s="87"/>
      <c r="R3487" s="87" t="s">
        <v>3838</v>
      </c>
    </row>
    <row r="3488" spans="1:18">
      <c r="A3488" s="87" t="s">
        <v>4104</v>
      </c>
      <c r="B3488" s="87" t="s">
        <v>4105</v>
      </c>
      <c r="C3488" s="87"/>
      <c r="D3488" s="150">
        <v>4941.18</v>
      </c>
      <c r="E3488" s="150">
        <v>-4941.18</v>
      </c>
      <c r="F3488" s="150">
        <v>0</v>
      </c>
      <c r="G3488" s="150">
        <v>0</v>
      </c>
      <c r="H3488" s="151">
        <v>35976</v>
      </c>
      <c r="I3488" s="87">
        <v>0</v>
      </c>
      <c r="J3488" s="87" t="s">
        <v>1005</v>
      </c>
      <c r="K3488" s="87" t="s">
        <v>3672</v>
      </c>
      <c r="L3488" s="87" t="s">
        <v>3957</v>
      </c>
      <c r="M3488" s="56"/>
      <c r="N3488" s="87" t="s">
        <v>57</v>
      </c>
      <c r="O3488" s="56"/>
      <c r="P3488" s="87">
        <v>1997</v>
      </c>
      <c r="Q3488" s="87"/>
      <c r="R3488" s="87" t="s">
        <v>3838</v>
      </c>
    </row>
    <row r="3489" spans="1:18">
      <c r="A3489" s="87" t="s">
        <v>9970</v>
      </c>
      <c r="B3489" s="87" t="s">
        <v>9934</v>
      </c>
      <c r="C3489" s="87"/>
      <c r="D3489" s="150">
        <v>741.85</v>
      </c>
      <c r="E3489" s="150">
        <v>-741.85</v>
      </c>
      <c r="F3489" s="150">
        <v>0</v>
      </c>
      <c r="G3489" s="150">
        <v>0</v>
      </c>
      <c r="H3489" s="151">
        <v>35963</v>
      </c>
      <c r="I3489" s="87">
        <v>0</v>
      </c>
      <c r="J3489" s="87" t="s">
        <v>8490</v>
      </c>
      <c r="K3489" s="87" t="s">
        <v>3672</v>
      </c>
      <c r="L3489" s="87" t="s">
        <v>9936</v>
      </c>
      <c r="M3489" s="56" t="s">
        <v>3722</v>
      </c>
      <c r="N3489" s="87" t="s">
        <v>65</v>
      </c>
      <c r="O3489" s="56"/>
      <c r="P3489" s="87">
        <v>0</v>
      </c>
      <c r="Q3489" s="87"/>
      <c r="R3489" s="87" t="s">
        <v>3680</v>
      </c>
    </row>
    <row r="3490" spans="1:18">
      <c r="A3490" s="87" t="s">
        <v>9971</v>
      </c>
      <c r="B3490" s="87" t="s">
        <v>9934</v>
      </c>
      <c r="C3490" s="87"/>
      <c r="D3490" s="150">
        <v>741.85</v>
      </c>
      <c r="E3490" s="150">
        <v>-741.85</v>
      </c>
      <c r="F3490" s="150">
        <v>0</v>
      </c>
      <c r="G3490" s="150">
        <v>0</v>
      </c>
      <c r="H3490" s="151">
        <v>35963</v>
      </c>
      <c r="I3490" s="87">
        <v>0</v>
      </c>
      <c r="J3490" s="87" t="s">
        <v>8490</v>
      </c>
      <c r="K3490" s="87" t="s">
        <v>3672</v>
      </c>
      <c r="L3490" s="87" t="s">
        <v>9936</v>
      </c>
      <c r="M3490" s="56" t="s">
        <v>3722</v>
      </c>
      <c r="N3490" s="87" t="s">
        <v>65</v>
      </c>
      <c r="O3490" s="56"/>
      <c r="P3490" s="87">
        <v>0</v>
      </c>
      <c r="Q3490" s="87"/>
      <c r="R3490" s="87" t="s">
        <v>3680</v>
      </c>
    </row>
    <row r="3491" spans="1:18">
      <c r="A3491" s="87" t="s">
        <v>9972</v>
      </c>
      <c r="B3491" s="87" t="s">
        <v>9934</v>
      </c>
      <c r="C3491" s="87"/>
      <c r="D3491" s="150">
        <v>741.85</v>
      </c>
      <c r="E3491" s="150">
        <v>-741.85</v>
      </c>
      <c r="F3491" s="150">
        <v>0</v>
      </c>
      <c r="G3491" s="150">
        <v>0</v>
      </c>
      <c r="H3491" s="151">
        <v>35963</v>
      </c>
      <c r="I3491" s="87">
        <v>0</v>
      </c>
      <c r="J3491" s="87" t="s">
        <v>8490</v>
      </c>
      <c r="K3491" s="87" t="s">
        <v>3672</v>
      </c>
      <c r="L3491" s="87" t="s">
        <v>9936</v>
      </c>
      <c r="M3491" s="56" t="s">
        <v>3722</v>
      </c>
      <c r="N3491" s="87" t="s">
        <v>65</v>
      </c>
      <c r="O3491" s="56"/>
      <c r="P3491" s="87">
        <v>0</v>
      </c>
      <c r="Q3491" s="87"/>
      <c r="R3491" s="87" t="s">
        <v>3680</v>
      </c>
    </row>
    <row r="3492" spans="1:18">
      <c r="A3492" s="87" t="s">
        <v>9984</v>
      </c>
      <c r="B3492" s="87" t="s">
        <v>9934</v>
      </c>
      <c r="C3492" s="87"/>
      <c r="D3492" s="150">
        <v>741.85</v>
      </c>
      <c r="E3492" s="150">
        <v>-741.85</v>
      </c>
      <c r="F3492" s="150">
        <v>0</v>
      </c>
      <c r="G3492" s="150">
        <v>0</v>
      </c>
      <c r="H3492" s="151">
        <v>35963</v>
      </c>
      <c r="I3492" s="87">
        <v>0</v>
      </c>
      <c r="J3492" s="87" t="s">
        <v>8490</v>
      </c>
      <c r="K3492" s="87" t="s">
        <v>3672</v>
      </c>
      <c r="L3492" s="87" t="s">
        <v>9936</v>
      </c>
      <c r="M3492" s="56" t="s">
        <v>3722</v>
      </c>
      <c r="N3492" s="87" t="s">
        <v>65</v>
      </c>
      <c r="O3492" s="56"/>
      <c r="P3492" s="87">
        <v>0</v>
      </c>
      <c r="Q3492" s="87"/>
      <c r="R3492" s="87" t="s">
        <v>3680</v>
      </c>
    </row>
    <row r="3493" spans="1:18">
      <c r="A3493" s="87" t="s">
        <v>9985</v>
      </c>
      <c r="B3493" s="87" t="s">
        <v>9934</v>
      </c>
      <c r="C3493" s="87"/>
      <c r="D3493" s="150">
        <v>741.85</v>
      </c>
      <c r="E3493" s="150">
        <v>-741.85</v>
      </c>
      <c r="F3493" s="150">
        <v>0</v>
      </c>
      <c r="G3493" s="150">
        <v>0</v>
      </c>
      <c r="H3493" s="151">
        <v>35963</v>
      </c>
      <c r="I3493" s="87">
        <v>0</v>
      </c>
      <c r="J3493" s="87" t="s">
        <v>8490</v>
      </c>
      <c r="K3493" s="87" t="s">
        <v>3672</v>
      </c>
      <c r="L3493" s="87" t="s">
        <v>9936</v>
      </c>
      <c r="M3493" s="56" t="s">
        <v>3722</v>
      </c>
      <c r="N3493" s="87" t="s">
        <v>65</v>
      </c>
      <c r="O3493" s="56"/>
      <c r="P3493" s="87">
        <v>0</v>
      </c>
      <c r="Q3493" s="87"/>
      <c r="R3493" s="87" t="s">
        <v>3680</v>
      </c>
    </row>
    <row r="3494" spans="1:18">
      <c r="A3494" s="87" t="s">
        <v>10044</v>
      </c>
      <c r="B3494" s="87" t="s">
        <v>9934</v>
      </c>
      <c r="C3494" s="87"/>
      <c r="D3494" s="150">
        <v>741.85</v>
      </c>
      <c r="E3494" s="150">
        <v>-741.85</v>
      </c>
      <c r="F3494" s="150">
        <v>0</v>
      </c>
      <c r="G3494" s="150">
        <v>0</v>
      </c>
      <c r="H3494" s="151">
        <v>35963</v>
      </c>
      <c r="I3494" s="87">
        <v>0</v>
      </c>
      <c r="J3494" s="87" t="s">
        <v>8490</v>
      </c>
      <c r="K3494" s="87" t="s">
        <v>3672</v>
      </c>
      <c r="L3494" s="87" t="s">
        <v>9936</v>
      </c>
      <c r="M3494" s="56" t="s">
        <v>3722</v>
      </c>
      <c r="N3494" s="87" t="s">
        <v>65</v>
      </c>
      <c r="O3494" s="56"/>
      <c r="P3494" s="87">
        <v>0</v>
      </c>
      <c r="Q3494" s="87"/>
      <c r="R3494" s="87" t="s">
        <v>3680</v>
      </c>
    </row>
    <row r="3495" spans="1:18">
      <c r="A3495" s="87" t="s">
        <v>10062</v>
      </c>
      <c r="B3495" s="87" t="s">
        <v>9934</v>
      </c>
      <c r="C3495" s="87"/>
      <c r="D3495" s="150">
        <v>741.85</v>
      </c>
      <c r="E3495" s="150">
        <v>-741.85</v>
      </c>
      <c r="F3495" s="150">
        <v>0</v>
      </c>
      <c r="G3495" s="150">
        <v>0</v>
      </c>
      <c r="H3495" s="151">
        <v>35963</v>
      </c>
      <c r="I3495" s="87">
        <v>0</v>
      </c>
      <c r="J3495" s="87" t="s">
        <v>8490</v>
      </c>
      <c r="K3495" s="87" t="s">
        <v>3672</v>
      </c>
      <c r="L3495" s="87" t="s">
        <v>9936</v>
      </c>
      <c r="M3495" s="56" t="s">
        <v>3722</v>
      </c>
      <c r="N3495" s="87" t="s">
        <v>65</v>
      </c>
      <c r="O3495" s="56"/>
      <c r="P3495" s="87">
        <v>0</v>
      </c>
      <c r="Q3495" s="87"/>
      <c r="R3495" s="87" t="s">
        <v>3680</v>
      </c>
    </row>
    <row r="3496" spans="1:18">
      <c r="A3496" s="87" t="s">
        <v>10065</v>
      </c>
      <c r="B3496" s="87" t="s">
        <v>9934</v>
      </c>
      <c r="C3496" s="87"/>
      <c r="D3496" s="150">
        <v>741.85</v>
      </c>
      <c r="E3496" s="150">
        <v>-741.85</v>
      </c>
      <c r="F3496" s="150">
        <v>0</v>
      </c>
      <c r="G3496" s="150">
        <v>0</v>
      </c>
      <c r="H3496" s="151">
        <v>35963</v>
      </c>
      <c r="I3496" s="87">
        <v>0</v>
      </c>
      <c r="J3496" s="87" t="s">
        <v>8490</v>
      </c>
      <c r="K3496" s="87" t="s">
        <v>3672</v>
      </c>
      <c r="L3496" s="87" t="s">
        <v>9936</v>
      </c>
      <c r="M3496" s="56" t="s">
        <v>3722</v>
      </c>
      <c r="N3496" s="87" t="s">
        <v>65</v>
      </c>
      <c r="O3496" s="56"/>
      <c r="P3496" s="87">
        <v>0</v>
      </c>
      <c r="Q3496" s="87"/>
      <c r="R3496" s="87" t="s">
        <v>3680</v>
      </c>
    </row>
    <row r="3497" spans="1:18">
      <c r="A3497" s="87" t="s">
        <v>10089</v>
      </c>
      <c r="B3497" s="87" t="s">
        <v>1718</v>
      </c>
      <c r="C3497" s="87"/>
      <c r="D3497" s="150">
        <v>3571.33</v>
      </c>
      <c r="E3497" s="150">
        <v>-3571.33</v>
      </c>
      <c r="F3497" s="150">
        <v>0</v>
      </c>
      <c r="G3497" s="150">
        <v>0</v>
      </c>
      <c r="H3497" s="151">
        <v>35921</v>
      </c>
      <c r="I3497" s="87">
        <v>0</v>
      </c>
      <c r="J3497" s="87" t="s">
        <v>319</v>
      </c>
      <c r="K3497" s="87" t="s">
        <v>3672</v>
      </c>
      <c r="L3497" s="87" t="s">
        <v>8055</v>
      </c>
      <c r="M3497" s="56" t="s">
        <v>3722</v>
      </c>
      <c r="N3497" s="87" t="s">
        <v>52</v>
      </c>
      <c r="O3497" s="56"/>
      <c r="P3497" s="87">
        <v>0</v>
      </c>
      <c r="Q3497" s="87"/>
      <c r="R3497" s="87" t="s">
        <v>3680</v>
      </c>
    </row>
    <row r="3498" spans="1:18">
      <c r="A3498" s="87" t="s">
        <v>4087</v>
      </c>
      <c r="B3498" s="87" t="s">
        <v>4088</v>
      </c>
      <c r="C3498" s="87"/>
      <c r="D3498" s="150">
        <v>10536.88</v>
      </c>
      <c r="E3498" s="150">
        <v>-10536.88</v>
      </c>
      <c r="F3498" s="150">
        <v>0</v>
      </c>
      <c r="G3498" s="150">
        <v>0</v>
      </c>
      <c r="H3498" s="151">
        <v>35915</v>
      </c>
      <c r="I3498" s="87">
        <v>0</v>
      </c>
      <c r="J3498" s="87" t="s">
        <v>2918</v>
      </c>
      <c r="K3498" s="87" t="s">
        <v>3672</v>
      </c>
      <c r="L3498" s="87" t="s">
        <v>3783</v>
      </c>
      <c r="M3498" s="56"/>
      <c r="N3498" s="87" t="s">
        <v>73</v>
      </c>
      <c r="O3498" s="56"/>
      <c r="P3498" s="87">
        <v>1998</v>
      </c>
      <c r="Q3498" s="87"/>
      <c r="R3498" s="87" t="s">
        <v>3838</v>
      </c>
    </row>
    <row r="3499" spans="1:18">
      <c r="A3499" s="87" t="s">
        <v>4089</v>
      </c>
      <c r="B3499" s="87" t="s">
        <v>4090</v>
      </c>
      <c r="C3499" s="87"/>
      <c r="D3499" s="150">
        <v>4511.8500000000004</v>
      </c>
      <c r="E3499" s="150">
        <v>-4511.8500000000004</v>
      </c>
      <c r="F3499" s="150">
        <v>0</v>
      </c>
      <c r="G3499" s="150">
        <v>0</v>
      </c>
      <c r="H3499" s="151">
        <v>35915</v>
      </c>
      <c r="I3499" s="87">
        <v>0</v>
      </c>
      <c r="J3499" s="87" t="s">
        <v>2918</v>
      </c>
      <c r="K3499" s="87" t="s">
        <v>3672</v>
      </c>
      <c r="L3499" s="87" t="s">
        <v>3783</v>
      </c>
      <c r="M3499" s="56"/>
      <c r="N3499" s="87" t="s">
        <v>73</v>
      </c>
      <c r="O3499" s="56"/>
      <c r="P3499" s="87">
        <v>1998</v>
      </c>
      <c r="Q3499" s="87"/>
      <c r="R3499" s="87" t="s">
        <v>3838</v>
      </c>
    </row>
    <row r="3500" spans="1:18">
      <c r="A3500" s="87" t="s">
        <v>4091</v>
      </c>
      <c r="B3500" s="87" t="s">
        <v>4092</v>
      </c>
      <c r="C3500" s="87"/>
      <c r="D3500" s="150">
        <v>4809.5</v>
      </c>
      <c r="E3500" s="150">
        <v>-4809.5</v>
      </c>
      <c r="F3500" s="150">
        <v>0</v>
      </c>
      <c r="G3500" s="150">
        <v>0</v>
      </c>
      <c r="H3500" s="151">
        <v>35915</v>
      </c>
      <c r="I3500" s="87">
        <v>0</v>
      </c>
      <c r="J3500" s="87" t="s">
        <v>2918</v>
      </c>
      <c r="K3500" s="87" t="s">
        <v>3672</v>
      </c>
      <c r="L3500" s="87" t="s">
        <v>3783</v>
      </c>
      <c r="M3500" s="56"/>
      <c r="N3500" s="87" t="s">
        <v>73</v>
      </c>
      <c r="O3500" s="56"/>
      <c r="P3500" s="87">
        <v>1998</v>
      </c>
      <c r="Q3500" s="87"/>
      <c r="R3500" s="87" t="s">
        <v>3838</v>
      </c>
    </row>
    <row r="3501" spans="1:18">
      <c r="A3501" s="87" t="s">
        <v>4085</v>
      </c>
      <c r="B3501" s="87" t="s">
        <v>4086</v>
      </c>
      <c r="C3501" s="87"/>
      <c r="D3501" s="150">
        <v>11947.19</v>
      </c>
      <c r="E3501" s="150">
        <v>-11947.19</v>
      </c>
      <c r="F3501" s="150">
        <v>0</v>
      </c>
      <c r="G3501" s="150">
        <v>0</v>
      </c>
      <c r="H3501" s="151">
        <v>35909</v>
      </c>
      <c r="I3501" s="87">
        <v>0</v>
      </c>
      <c r="J3501" s="87" t="s">
        <v>830</v>
      </c>
      <c r="K3501" s="87" t="s">
        <v>3672</v>
      </c>
      <c r="L3501" s="87" t="s">
        <v>3888</v>
      </c>
      <c r="M3501" s="56"/>
      <c r="N3501" s="87" t="s">
        <v>38</v>
      </c>
      <c r="O3501" s="56"/>
      <c r="P3501" s="87">
        <v>1997</v>
      </c>
      <c r="Q3501" s="87"/>
      <c r="R3501" s="87" t="s">
        <v>3838</v>
      </c>
    </row>
    <row r="3502" spans="1:18">
      <c r="A3502" s="87" t="s">
        <v>10082</v>
      </c>
      <c r="B3502" s="87" t="s">
        <v>3209</v>
      </c>
      <c r="C3502" s="87"/>
      <c r="D3502" s="150">
        <v>663.88</v>
      </c>
      <c r="E3502" s="150">
        <v>-663.88</v>
      </c>
      <c r="F3502" s="150">
        <v>0</v>
      </c>
      <c r="G3502" s="150">
        <v>0</v>
      </c>
      <c r="H3502" s="151">
        <v>35887</v>
      </c>
      <c r="I3502" s="87">
        <v>0</v>
      </c>
      <c r="J3502" s="87" t="s">
        <v>1397</v>
      </c>
      <c r="K3502" s="87" t="s">
        <v>3672</v>
      </c>
      <c r="L3502" s="87" t="s">
        <v>3897</v>
      </c>
      <c r="M3502" s="56" t="s">
        <v>3722</v>
      </c>
      <c r="N3502" s="87" t="s">
        <v>84</v>
      </c>
      <c r="O3502" s="56"/>
      <c r="P3502" s="87">
        <v>0</v>
      </c>
      <c r="Q3502" s="87"/>
      <c r="R3502" s="87" t="s">
        <v>3680</v>
      </c>
    </row>
    <row r="3503" spans="1:18">
      <c r="A3503" s="87" t="s">
        <v>10084</v>
      </c>
      <c r="B3503" s="87" t="s">
        <v>3209</v>
      </c>
      <c r="C3503" s="87"/>
      <c r="D3503" s="150">
        <v>663.88</v>
      </c>
      <c r="E3503" s="150">
        <v>-663.88</v>
      </c>
      <c r="F3503" s="150">
        <v>0</v>
      </c>
      <c r="G3503" s="150">
        <v>0</v>
      </c>
      <c r="H3503" s="151">
        <v>35887</v>
      </c>
      <c r="I3503" s="87">
        <v>0</v>
      </c>
      <c r="J3503" s="87" t="s">
        <v>1397</v>
      </c>
      <c r="K3503" s="87" t="s">
        <v>3672</v>
      </c>
      <c r="L3503" s="87" t="s">
        <v>3897</v>
      </c>
      <c r="M3503" s="56" t="s">
        <v>3722</v>
      </c>
      <c r="N3503" s="87" t="s">
        <v>84</v>
      </c>
      <c r="O3503" s="56"/>
      <c r="P3503" s="87">
        <v>0</v>
      </c>
      <c r="Q3503" s="87"/>
      <c r="R3503" s="87" t="s">
        <v>3680</v>
      </c>
    </row>
    <row r="3504" spans="1:18">
      <c r="A3504" s="87" t="s">
        <v>10085</v>
      </c>
      <c r="B3504" s="87" t="s">
        <v>3209</v>
      </c>
      <c r="C3504" s="87"/>
      <c r="D3504" s="150">
        <v>663.88</v>
      </c>
      <c r="E3504" s="150">
        <v>-663.88</v>
      </c>
      <c r="F3504" s="150">
        <v>0</v>
      </c>
      <c r="G3504" s="150">
        <v>0</v>
      </c>
      <c r="H3504" s="151">
        <v>35887</v>
      </c>
      <c r="I3504" s="87">
        <v>0</v>
      </c>
      <c r="J3504" s="87" t="s">
        <v>1397</v>
      </c>
      <c r="K3504" s="87" t="s">
        <v>3672</v>
      </c>
      <c r="L3504" s="87" t="s">
        <v>3897</v>
      </c>
      <c r="M3504" s="56" t="s">
        <v>3722</v>
      </c>
      <c r="N3504" s="87" t="s">
        <v>84</v>
      </c>
      <c r="O3504" s="56"/>
      <c r="P3504" s="87">
        <v>0</v>
      </c>
      <c r="Q3504" s="87"/>
      <c r="R3504" s="87" t="s">
        <v>3680</v>
      </c>
    </row>
    <row r="3505" spans="1:18">
      <c r="A3505" s="87" t="s">
        <v>10086</v>
      </c>
      <c r="B3505" s="87" t="s">
        <v>3209</v>
      </c>
      <c r="C3505" s="87"/>
      <c r="D3505" s="150">
        <v>663.88</v>
      </c>
      <c r="E3505" s="150">
        <v>-663.88</v>
      </c>
      <c r="F3505" s="150">
        <v>0</v>
      </c>
      <c r="G3505" s="150">
        <v>0</v>
      </c>
      <c r="H3505" s="151">
        <v>35887</v>
      </c>
      <c r="I3505" s="87">
        <v>0</v>
      </c>
      <c r="J3505" s="87" t="s">
        <v>1397</v>
      </c>
      <c r="K3505" s="87" t="s">
        <v>3672</v>
      </c>
      <c r="L3505" s="87" t="s">
        <v>3897</v>
      </c>
      <c r="M3505" s="56" t="s">
        <v>3722</v>
      </c>
      <c r="N3505" s="87" t="s">
        <v>84</v>
      </c>
      <c r="O3505" s="56"/>
      <c r="P3505" s="87">
        <v>0</v>
      </c>
      <c r="Q3505" s="87"/>
      <c r="R3505" s="87" t="s">
        <v>3680</v>
      </c>
    </row>
    <row r="3506" spans="1:18">
      <c r="A3506" s="87" t="s">
        <v>10087</v>
      </c>
      <c r="B3506" s="87" t="s">
        <v>3209</v>
      </c>
      <c r="C3506" s="87"/>
      <c r="D3506" s="150">
        <v>663.88</v>
      </c>
      <c r="E3506" s="150">
        <v>-663.88</v>
      </c>
      <c r="F3506" s="150">
        <v>0</v>
      </c>
      <c r="G3506" s="150">
        <v>0</v>
      </c>
      <c r="H3506" s="151">
        <v>35887</v>
      </c>
      <c r="I3506" s="87">
        <v>0</v>
      </c>
      <c r="J3506" s="87" t="s">
        <v>1397</v>
      </c>
      <c r="K3506" s="87" t="s">
        <v>3672</v>
      </c>
      <c r="L3506" s="87" t="s">
        <v>3897</v>
      </c>
      <c r="M3506" s="56" t="s">
        <v>3722</v>
      </c>
      <c r="N3506" s="87" t="s">
        <v>84</v>
      </c>
      <c r="O3506" s="56"/>
      <c r="P3506" s="87">
        <v>0</v>
      </c>
      <c r="Q3506" s="87"/>
      <c r="R3506" s="87" t="s">
        <v>3680</v>
      </c>
    </row>
    <row r="3507" spans="1:18">
      <c r="A3507" s="87" t="s">
        <v>10088</v>
      </c>
      <c r="B3507" s="87" t="s">
        <v>3209</v>
      </c>
      <c r="C3507" s="87"/>
      <c r="D3507" s="150">
        <v>663.88</v>
      </c>
      <c r="E3507" s="150">
        <v>-663.88</v>
      </c>
      <c r="F3507" s="150">
        <v>0</v>
      </c>
      <c r="G3507" s="150">
        <v>0</v>
      </c>
      <c r="H3507" s="151">
        <v>35887</v>
      </c>
      <c r="I3507" s="87">
        <v>0</v>
      </c>
      <c r="J3507" s="87" t="s">
        <v>1397</v>
      </c>
      <c r="K3507" s="87" t="s">
        <v>3672</v>
      </c>
      <c r="L3507" s="87" t="s">
        <v>3897</v>
      </c>
      <c r="M3507" s="56" t="s">
        <v>3722</v>
      </c>
      <c r="N3507" s="87" t="s">
        <v>84</v>
      </c>
      <c r="O3507" s="56"/>
      <c r="P3507" s="87">
        <v>0</v>
      </c>
      <c r="Q3507" s="87"/>
      <c r="R3507" s="87" t="s">
        <v>3680</v>
      </c>
    </row>
    <row r="3508" spans="1:18">
      <c r="A3508" s="87" t="s">
        <v>4093</v>
      </c>
      <c r="B3508" s="87" t="s">
        <v>4094</v>
      </c>
      <c r="C3508" s="87"/>
      <c r="D3508" s="150">
        <v>348.54</v>
      </c>
      <c r="E3508" s="150">
        <v>-348.54</v>
      </c>
      <c r="F3508" s="150">
        <v>0</v>
      </c>
      <c r="G3508" s="150">
        <v>0</v>
      </c>
      <c r="H3508" s="151">
        <v>35854</v>
      </c>
      <c r="I3508" s="87">
        <v>0</v>
      </c>
      <c r="J3508" s="87" t="s">
        <v>4095</v>
      </c>
      <c r="K3508" s="87" t="s">
        <v>3672</v>
      </c>
      <c r="L3508" s="87" t="s">
        <v>4096</v>
      </c>
      <c r="M3508" s="56"/>
      <c r="N3508" s="87" t="s">
        <v>4097</v>
      </c>
      <c r="O3508" s="56"/>
      <c r="P3508" s="87">
        <v>1997</v>
      </c>
      <c r="Q3508" s="87"/>
      <c r="R3508" s="87" t="s">
        <v>3838</v>
      </c>
    </row>
    <row r="3509" spans="1:18">
      <c r="A3509" s="87" t="s">
        <v>10069</v>
      </c>
      <c r="B3509" s="87" t="s">
        <v>10070</v>
      </c>
      <c r="C3509" s="87"/>
      <c r="D3509" s="150">
        <v>2072.4299999999998</v>
      </c>
      <c r="E3509" s="150">
        <v>-2072.4299999999998</v>
      </c>
      <c r="F3509" s="150">
        <v>0</v>
      </c>
      <c r="G3509" s="150">
        <v>0</v>
      </c>
      <c r="H3509" s="151">
        <v>35835</v>
      </c>
      <c r="I3509" s="87">
        <v>0</v>
      </c>
      <c r="J3509" s="87" t="s">
        <v>580</v>
      </c>
      <c r="K3509" s="87" t="s">
        <v>3672</v>
      </c>
      <c r="L3509" s="87" t="s">
        <v>4162</v>
      </c>
      <c r="M3509" s="56" t="s">
        <v>3722</v>
      </c>
      <c r="N3509" s="87" t="s">
        <v>36</v>
      </c>
      <c r="O3509" s="56"/>
      <c r="P3509" s="87">
        <v>0</v>
      </c>
      <c r="Q3509" s="87"/>
      <c r="R3509" s="87" t="s">
        <v>3680</v>
      </c>
    </row>
    <row r="3510" spans="1:18">
      <c r="A3510" s="87" t="s">
        <v>10071</v>
      </c>
      <c r="B3510" s="87" t="s">
        <v>10072</v>
      </c>
      <c r="C3510" s="87"/>
      <c r="D3510" s="150">
        <v>2072.4299999999998</v>
      </c>
      <c r="E3510" s="150">
        <v>-2072.4299999999998</v>
      </c>
      <c r="F3510" s="150">
        <v>0</v>
      </c>
      <c r="G3510" s="150">
        <v>0</v>
      </c>
      <c r="H3510" s="151">
        <v>35835</v>
      </c>
      <c r="I3510" s="87">
        <v>0</v>
      </c>
      <c r="J3510" s="87" t="s">
        <v>1760</v>
      </c>
      <c r="K3510" s="87" t="s">
        <v>3672</v>
      </c>
      <c r="L3510" s="87" t="s">
        <v>3770</v>
      </c>
      <c r="M3510" s="56" t="s">
        <v>3722</v>
      </c>
      <c r="N3510" s="87" t="s">
        <v>181</v>
      </c>
      <c r="O3510" s="56"/>
      <c r="P3510" s="87">
        <v>0</v>
      </c>
      <c r="Q3510" s="87"/>
      <c r="R3510" s="87" t="s">
        <v>3680</v>
      </c>
    </row>
    <row r="3511" spans="1:18">
      <c r="A3511" s="87" t="s">
        <v>10073</v>
      </c>
      <c r="B3511" s="87" t="s">
        <v>10072</v>
      </c>
      <c r="C3511" s="87"/>
      <c r="D3511" s="150">
        <v>2072.4299999999998</v>
      </c>
      <c r="E3511" s="150">
        <v>-2072.4299999999998</v>
      </c>
      <c r="F3511" s="150">
        <v>0</v>
      </c>
      <c r="G3511" s="150">
        <v>0</v>
      </c>
      <c r="H3511" s="151">
        <v>35835</v>
      </c>
      <c r="I3511" s="87">
        <v>0</v>
      </c>
      <c r="J3511" s="87" t="s">
        <v>484</v>
      </c>
      <c r="K3511" s="87" t="s">
        <v>3672</v>
      </c>
      <c r="L3511" s="87" t="s">
        <v>3768</v>
      </c>
      <c r="M3511" s="56" t="s">
        <v>3722</v>
      </c>
      <c r="N3511" s="87" t="s">
        <v>30</v>
      </c>
      <c r="O3511" s="56"/>
      <c r="P3511" s="87">
        <v>0</v>
      </c>
      <c r="Q3511" s="87"/>
      <c r="R3511" s="87" t="s">
        <v>3680</v>
      </c>
    </row>
    <row r="3512" spans="1:18">
      <c r="A3512" s="87" t="s">
        <v>10074</v>
      </c>
      <c r="B3512" s="87" t="s">
        <v>10075</v>
      </c>
      <c r="C3512" s="87"/>
      <c r="D3512" s="150">
        <v>16260.45</v>
      </c>
      <c r="E3512" s="150">
        <v>-16260.45</v>
      </c>
      <c r="F3512" s="150">
        <v>0</v>
      </c>
      <c r="G3512" s="150">
        <v>0</v>
      </c>
      <c r="H3512" s="151">
        <v>35835</v>
      </c>
      <c r="I3512" s="87">
        <v>0</v>
      </c>
      <c r="J3512" s="87" t="s">
        <v>1266</v>
      </c>
      <c r="K3512" s="87" t="s">
        <v>3672</v>
      </c>
      <c r="L3512" s="87" t="s">
        <v>3831</v>
      </c>
      <c r="M3512" s="56" t="s">
        <v>3722</v>
      </c>
      <c r="N3512" s="87" t="s">
        <v>91</v>
      </c>
      <c r="O3512" s="56"/>
      <c r="P3512" s="87">
        <v>0</v>
      </c>
      <c r="Q3512" s="87"/>
      <c r="R3512" s="87" t="s">
        <v>3680</v>
      </c>
    </row>
    <row r="3513" spans="1:18">
      <c r="A3513" s="87" t="s">
        <v>10076</v>
      </c>
      <c r="B3513" s="87" t="s">
        <v>10077</v>
      </c>
      <c r="C3513" s="87"/>
      <c r="D3513" s="150">
        <v>663.88</v>
      </c>
      <c r="E3513" s="150">
        <v>-663.88</v>
      </c>
      <c r="F3513" s="150">
        <v>0</v>
      </c>
      <c r="G3513" s="150">
        <v>0</v>
      </c>
      <c r="H3513" s="151">
        <v>35835</v>
      </c>
      <c r="I3513" s="87">
        <v>0</v>
      </c>
      <c r="J3513" s="87" t="s">
        <v>1397</v>
      </c>
      <c r="K3513" s="87" t="s">
        <v>3672</v>
      </c>
      <c r="L3513" s="87" t="s">
        <v>3897</v>
      </c>
      <c r="M3513" s="56" t="s">
        <v>3722</v>
      </c>
      <c r="N3513" s="87" t="s">
        <v>84</v>
      </c>
      <c r="O3513" s="56"/>
      <c r="P3513" s="87">
        <v>0</v>
      </c>
      <c r="Q3513" s="87"/>
      <c r="R3513" s="87" t="s">
        <v>3680</v>
      </c>
    </row>
    <row r="3514" spans="1:18">
      <c r="A3514" s="87" t="s">
        <v>10078</v>
      </c>
      <c r="B3514" s="87" t="s">
        <v>10079</v>
      </c>
      <c r="C3514" s="87"/>
      <c r="D3514" s="150">
        <v>663.88</v>
      </c>
      <c r="E3514" s="150">
        <v>-663.88</v>
      </c>
      <c r="F3514" s="150">
        <v>0</v>
      </c>
      <c r="G3514" s="150">
        <v>0</v>
      </c>
      <c r="H3514" s="151">
        <v>35835</v>
      </c>
      <c r="I3514" s="87">
        <v>0</v>
      </c>
      <c r="J3514" s="87" t="s">
        <v>1397</v>
      </c>
      <c r="K3514" s="87" t="s">
        <v>3672</v>
      </c>
      <c r="L3514" s="87" t="s">
        <v>3897</v>
      </c>
      <c r="M3514" s="56" t="s">
        <v>3722</v>
      </c>
      <c r="N3514" s="87" t="s">
        <v>84</v>
      </c>
      <c r="O3514" s="56"/>
      <c r="P3514" s="87">
        <v>0</v>
      </c>
      <c r="Q3514" s="87"/>
      <c r="R3514" s="87" t="s">
        <v>3680</v>
      </c>
    </row>
    <row r="3515" spans="1:18">
      <c r="A3515" s="87" t="s">
        <v>10080</v>
      </c>
      <c r="B3515" s="87" t="s">
        <v>10072</v>
      </c>
      <c r="C3515" s="87"/>
      <c r="D3515" s="150">
        <v>2072.4299999999998</v>
      </c>
      <c r="E3515" s="150">
        <v>-2072.4299999999998</v>
      </c>
      <c r="F3515" s="150">
        <v>0</v>
      </c>
      <c r="G3515" s="150">
        <v>0</v>
      </c>
      <c r="H3515" s="151">
        <v>35835</v>
      </c>
      <c r="I3515" s="87">
        <v>0</v>
      </c>
      <c r="J3515" s="87" t="s">
        <v>674</v>
      </c>
      <c r="K3515" s="87" t="s">
        <v>3672</v>
      </c>
      <c r="L3515" s="87" t="s">
        <v>7663</v>
      </c>
      <c r="M3515" s="56" t="s">
        <v>3722</v>
      </c>
      <c r="N3515" s="87" t="s">
        <v>94</v>
      </c>
      <c r="O3515" s="56"/>
      <c r="P3515" s="87">
        <v>0</v>
      </c>
      <c r="Q3515" s="87"/>
      <c r="R3515" s="87" t="s">
        <v>3680</v>
      </c>
    </row>
    <row r="3516" spans="1:18">
      <c r="A3516" s="87" t="s">
        <v>10081</v>
      </c>
      <c r="B3516" s="87" t="s">
        <v>10070</v>
      </c>
      <c r="C3516" s="87"/>
      <c r="D3516" s="150">
        <v>2072.4299999999998</v>
      </c>
      <c r="E3516" s="150">
        <v>-2072.4299999999998</v>
      </c>
      <c r="F3516" s="150">
        <v>0</v>
      </c>
      <c r="G3516" s="150">
        <v>0</v>
      </c>
      <c r="H3516" s="151">
        <v>35835</v>
      </c>
      <c r="I3516" s="87">
        <v>0</v>
      </c>
      <c r="J3516" s="87" t="s">
        <v>580</v>
      </c>
      <c r="K3516" s="87" t="s">
        <v>3672</v>
      </c>
      <c r="L3516" s="87" t="s">
        <v>4162</v>
      </c>
      <c r="M3516" s="56" t="s">
        <v>3722</v>
      </c>
      <c r="N3516" s="87" t="s">
        <v>36</v>
      </c>
      <c r="O3516" s="56"/>
      <c r="P3516" s="87">
        <v>0</v>
      </c>
      <c r="Q3516" s="87"/>
      <c r="R3516" s="87" t="s">
        <v>3680</v>
      </c>
    </row>
    <row r="3517" spans="1:18">
      <c r="A3517" s="87" t="s">
        <v>10066</v>
      </c>
      <c r="B3517" s="87" t="s">
        <v>10067</v>
      </c>
      <c r="C3517" s="87" t="s">
        <v>10068</v>
      </c>
      <c r="D3517" s="150">
        <v>197476.6</v>
      </c>
      <c r="E3517" s="150">
        <v>-197476.6</v>
      </c>
      <c r="F3517" s="150">
        <v>0</v>
      </c>
      <c r="G3517" s="150">
        <v>0</v>
      </c>
      <c r="H3517" s="151">
        <v>35767</v>
      </c>
      <c r="I3517" s="87">
        <v>0</v>
      </c>
      <c r="J3517" s="87" t="s">
        <v>679</v>
      </c>
      <c r="K3517" s="87" t="s">
        <v>3672</v>
      </c>
      <c r="L3517" s="87" t="s">
        <v>3673</v>
      </c>
      <c r="M3517" s="56" t="s">
        <v>3722</v>
      </c>
      <c r="N3517" s="87" t="s">
        <v>59</v>
      </c>
      <c r="O3517" s="56"/>
      <c r="P3517" s="87">
        <v>0</v>
      </c>
      <c r="Q3517" s="87"/>
      <c r="R3517" s="87" t="s">
        <v>3680</v>
      </c>
    </row>
    <row r="3518" spans="1:18">
      <c r="A3518" s="87" t="s">
        <v>1408</v>
      </c>
      <c r="B3518" s="87" t="s">
        <v>1409</v>
      </c>
      <c r="C3518" s="87"/>
      <c r="D3518" s="150">
        <v>1709.49</v>
      </c>
      <c r="E3518" s="150">
        <v>-1709.49</v>
      </c>
      <c r="F3518" s="150">
        <v>0</v>
      </c>
      <c r="G3518" s="150">
        <v>0</v>
      </c>
      <c r="H3518" s="151">
        <v>35752</v>
      </c>
      <c r="I3518" s="87">
        <v>0</v>
      </c>
      <c r="J3518" s="87" t="s">
        <v>446</v>
      </c>
      <c r="K3518" s="87" t="s">
        <v>3672</v>
      </c>
      <c r="L3518" s="87" t="s">
        <v>4076</v>
      </c>
      <c r="M3518" s="56"/>
      <c r="N3518" s="87" t="s">
        <v>50</v>
      </c>
      <c r="O3518" s="56"/>
      <c r="P3518" s="87">
        <v>1997</v>
      </c>
      <c r="Q3518" s="87"/>
      <c r="R3518" s="87" t="s">
        <v>3838</v>
      </c>
    </row>
    <row r="3519" spans="1:18">
      <c r="A3519" s="87" t="s">
        <v>4077</v>
      </c>
      <c r="B3519" s="87" t="s">
        <v>1409</v>
      </c>
      <c r="C3519" s="87"/>
      <c r="D3519" s="150">
        <v>1709.49</v>
      </c>
      <c r="E3519" s="150">
        <v>-1709.49</v>
      </c>
      <c r="F3519" s="150">
        <v>0</v>
      </c>
      <c r="G3519" s="150">
        <v>0</v>
      </c>
      <c r="H3519" s="151">
        <v>35752</v>
      </c>
      <c r="I3519" s="87">
        <v>0</v>
      </c>
      <c r="J3519" s="87" t="s">
        <v>689</v>
      </c>
      <c r="K3519" s="87" t="s">
        <v>3672</v>
      </c>
      <c r="L3519" s="87" t="s">
        <v>3994</v>
      </c>
      <c r="M3519" s="56"/>
      <c r="N3519" s="87" t="s">
        <v>28</v>
      </c>
      <c r="O3519" s="56"/>
      <c r="P3519" s="87">
        <v>1997</v>
      </c>
      <c r="Q3519" s="87"/>
      <c r="R3519" s="87" t="s">
        <v>3838</v>
      </c>
    </row>
    <row r="3520" spans="1:18">
      <c r="A3520" s="87" t="s">
        <v>4083</v>
      </c>
      <c r="B3520" s="87" t="s">
        <v>4084</v>
      </c>
      <c r="C3520" s="87"/>
      <c r="D3520" s="150">
        <v>2317.17</v>
      </c>
      <c r="E3520" s="150">
        <v>-2317.17</v>
      </c>
      <c r="F3520" s="150">
        <v>0</v>
      </c>
      <c r="G3520" s="150">
        <v>0</v>
      </c>
      <c r="H3520" s="151">
        <v>35752</v>
      </c>
      <c r="I3520" s="87">
        <v>0</v>
      </c>
      <c r="J3520" s="87" t="s">
        <v>1522</v>
      </c>
      <c r="K3520" s="87" t="s">
        <v>3672</v>
      </c>
      <c r="L3520" s="87" t="s">
        <v>3991</v>
      </c>
      <c r="M3520" s="56"/>
      <c r="N3520" s="87" t="s">
        <v>1521</v>
      </c>
      <c r="O3520" s="56"/>
      <c r="P3520" s="87">
        <v>1997</v>
      </c>
      <c r="Q3520" s="87"/>
      <c r="R3520" s="87" t="s">
        <v>3838</v>
      </c>
    </row>
    <row r="3521" spans="1:18">
      <c r="A3521" s="87" t="s">
        <v>4074</v>
      </c>
      <c r="B3521" s="87" t="s">
        <v>4075</v>
      </c>
      <c r="C3521" s="87"/>
      <c r="D3521" s="150">
        <v>1082.1500000000001</v>
      </c>
      <c r="E3521" s="150">
        <v>-1082.1500000000001</v>
      </c>
      <c r="F3521" s="150">
        <v>0</v>
      </c>
      <c r="G3521" s="150">
        <v>0</v>
      </c>
      <c r="H3521" s="151">
        <v>35740</v>
      </c>
      <c r="I3521" s="87">
        <v>0</v>
      </c>
      <c r="J3521" s="87" t="s">
        <v>1198</v>
      </c>
      <c r="K3521" s="87" t="s">
        <v>3672</v>
      </c>
      <c r="L3521" s="87" t="s">
        <v>3966</v>
      </c>
      <c r="M3521" s="56"/>
      <c r="N3521" s="87" t="s">
        <v>163</v>
      </c>
      <c r="O3521" s="56"/>
      <c r="P3521" s="87">
        <v>1995</v>
      </c>
      <c r="Q3521" s="87"/>
      <c r="R3521" s="87" t="s">
        <v>3838</v>
      </c>
    </row>
    <row r="3522" spans="1:18">
      <c r="A3522" s="87" t="s">
        <v>4057</v>
      </c>
      <c r="B3522" s="87" t="s">
        <v>4058</v>
      </c>
      <c r="C3522" s="87"/>
      <c r="D3522" s="150">
        <v>9158.2000000000007</v>
      </c>
      <c r="E3522" s="150">
        <v>-9158.2000000000007</v>
      </c>
      <c r="F3522" s="150">
        <v>0</v>
      </c>
      <c r="G3522" s="150">
        <v>0</v>
      </c>
      <c r="H3522" s="151">
        <v>35734</v>
      </c>
      <c r="I3522" s="87">
        <v>0</v>
      </c>
      <c r="J3522" s="87" t="s">
        <v>2998</v>
      </c>
      <c r="K3522" s="87" t="s">
        <v>3672</v>
      </c>
      <c r="L3522" s="87" t="s">
        <v>4059</v>
      </c>
      <c r="M3522" s="56"/>
      <c r="N3522" s="87" t="s">
        <v>86</v>
      </c>
      <c r="O3522" s="56"/>
      <c r="P3522" s="87">
        <v>1986</v>
      </c>
      <c r="Q3522" s="87"/>
      <c r="R3522" s="87" t="s">
        <v>3838</v>
      </c>
    </row>
    <row r="3523" spans="1:18">
      <c r="A3523" s="87" t="s">
        <v>2893</v>
      </c>
      <c r="B3523" s="87" t="s">
        <v>2894</v>
      </c>
      <c r="C3523" s="87"/>
      <c r="D3523" s="150">
        <v>4382.1000000000004</v>
      </c>
      <c r="E3523" s="150">
        <v>-4382.1000000000004</v>
      </c>
      <c r="F3523" s="150">
        <v>0</v>
      </c>
      <c r="G3523" s="150">
        <v>0</v>
      </c>
      <c r="H3523" s="151">
        <v>35734</v>
      </c>
      <c r="I3523" s="87">
        <v>0</v>
      </c>
      <c r="J3523" s="87" t="s">
        <v>2998</v>
      </c>
      <c r="K3523" s="87" t="s">
        <v>3672</v>
      </c>
      <c r="L3523" s="87" t="s">
        <v>4059</v>
      </c>
      <c r="M3523" s="56"/>
      <c r="N3523" s="87" t="s">
        <v>86</v>
      </c>
      <c r="O3523" s="56"/>
      <c r="P3523" s="87">
        <v>1986</v>
      </c>
      <c r="Q3523" s="87"/>
      <c r="R3523" s="87" t="s">
        <v>3838</v>
      </c>
    </row>
    <row r="3524" spans="1:18">
      <c r="A3524" s="87" t="s">
        <v>4060</v>
      </c>
      <c r="B3524" s="87" t="s">
        <v>4061</v>
      </c>
      <c r="C3524" s="87"/>
      <c r="D3524" s="150">
        <v>1394.28</v>
      </c>
      <c r="E3524" s="150">
        <v>-1394.28</v>
      </c>
      <c r="F3524" s="150">
        <v>0</v>
      </c>
      <c r="G3524" s="150">
        <v>0</v>
      </c>
      <c r="H3524" s="151">
        <v>35734</v>
      </c>
      <c r="I3524" s="87">
        <v>0</v>
      </c>
      <c r="J3524" s="87" t="s">
        <v>2998</v>
      </c>
      <c r="K3524" s="87" t="s">
        <v>3672</v>
      </c>
      <c r="L3524" s="87" t="s">
        <v>4059</v>
      </c>
      <c r="M3524" s="56"/>
      <c r="N3524" s="87" t="s">
        <v>86</v>
      </c>
      <c r="O3524" s="56"/>
      <c r="P3524" s="87">
        <v>1985</v>
      </c>
      <c r="Q3524" s="87"/>
      <c r="R3524" s="87" t="s">
        <v>3838</v>
      </c>
    </row>
    <row r="3525" spans="1:18">
      <c r="A3525" s="87" t="s">
        <v>4062</v>
      </c>
      <c r="B3525" s="87" t="s">
        <v>4063</v>
      </c>
      <c r="C3525" s="87"/>
      <c r="D3525" s="150">
        <v>6637.59</v>
      </c>
      <c r="E3525" s="150">
        <v>-6637.59</v>
      </c>
      <c r="F3525" s="150">
        <v>0</v>
      </c>
      <c r="G3525" s="150">
        <v>0</v>
      </c>
      <c r="H3525" s="151">
        <v>35734</v>
      </c>
      <c r="I3525" s="87">
        <v>0</v>
      </c>
      <c r="J3525" s="87" t="s">
        <v>2998</v>
      </c>
      <c r="K3525" s="87" t="s">
        <v>3672</v>
      </c>
      <c r="L3525" s="87" t="s">
        <v>4059</v>
      </c>
      <c r="M3525" s="56"/>
      <c r="N3525" s="87" t="s">
        <v>86</v>
      </c>
      <c r="O3525" s="56"/>
      <c r="P3525" s="87">
        <v>1986</v>
      </c>
      <c r="Q3525" s="87"/>
      <c r="R3525" s="87" t="s">
        <v>3838</v>
      </c>
    </row>
    <row r="3526" spans="1:18">
      <c r="A3526" s="87" t="s">
        <v>2898</v>
      </c>
      <c r="B3526" s="87" t="s">
        <v>2899</v>
      </c>
      <c r="C3526" s="87"/>
      <c r="D3526" s="150">
        <v>2438.62</v>
      </c>
      <c r="E3526" s="150">
        <v>-2438.62</v>
      </c>
      <c r="F3526" s="150">
        <v>0</v>
      </c>
      <c r="G3526" s="150">
        <v>0</v>
      </c>
      <c r="H3526" s="151">
        <v>35734</v>
      </c>
      <c r="I3526" s="87">
        <v>0</v>
      </c>
      <c r="J3526" s="87" t="s">
        <v>2998</v>
      </c>
      <c r="K3526" s="87" t="s">
        <v>3672</v>
      </c>
      <c r="L3526" s="87" t="s">
        <v>4059</v>
      </c>
      <c r="M3526" s="56"/>
      <c r="N3526" s="87" t="s">
        <v>86</v>
      </c>
      <c r="O3526" s="56"/>
      <c r="P3526" s="87">
        <v>1985</v>
      </c>
      <c r="Q3526" s="87"/>
      <c r="R3526" s="87" t="s">
        <v>3838</v>
      </c>
    </row>
    <row r="3527" spans="1:18">
      <c r="A3527" s="87" t="s">
        <v>4078</v>
      </c>
      <c r="B3527" s="87" t="s">
        <v>4079</v>
      </c>
      <c r="C3527" s="87"/>
      <c r="D3527" s="150">
        <v>749.82</v>
      </c>
      <c r="E3527" s="150">
        <v>-749.82</v>
      </c>
      <c r="F3527" s="150">
        <v>0</v>
      </c>
      <c r="G3527" s="150">
        <v>0</v>
      </c>
      <c r="H3527" s="151">
        <v>35734</v>
      </c>
      <c r="I3527" s="87">
        <v>0</v>
      </c>
      <c r="J3527" s="87" t="s">
        <v>1198</v>
      </c>
      <c r="K3527" s="87" t="s">
        <v>3672</v>
      </c>
      <c r="L3527" s="87" t="s">
        <v>3966</v>
      </c>
      <c r="M3527" s="56"/>
      <c r="N3527" s="87" t="s">
        <v>163</v>
      </c>
      <c r="O3527" s="56"/>
      <c r="P3527" s="87">
        <v>1996</v>
      </c>
      <c r="Q3527" s="87"/>
      <c r="R3527" s="87" t="s">
        <v>3838</v>
      </c>
    </row>
    <row r="3528" spans="1:18">
      <c r="A3528" s="87" t="s">
        <v>4080</v>
      </c>
      <c r="B3528" s="87" t="s">
        <v>4081</v>
      </c>
      <c r="C3528" s="87"/>
      <c r="D3528" s="150">
        <v>477.56</v>
      </c>
      <c r="E3528" s="150">
        <v>-477.56</v>
      </c>
      <c r="F3528" s="150">
        <v>0</v>
      </c>
      <c r="G3528" s="150">
        <v>0</v>
      </c>
      <c r="H3528" s="151">
        <v>35734</v>
      </c>
      <c r="I3528" s="87">
        <v>0</v>
      </c>
      <c r="J3528" s="87" t="s">
        <v>1198</v>
      </c>
      <c r="K3528" s="87" t="s">
        <v>3672</v>
      </c>
      <c r="L3528" s="87" t="s">
        <v>3966</v>
      </c>
      <c r="M3528" s="56"/>
      <c r="N3528" s="87" t="s">
        <v>163</v>
      </c>
      <c r="O3528" s="56"/>
      <c r="P3528" s="87">
        <v>1996</v>
      </c>
      <c r="Q3528" s="87"/>
      <c r="R3528" s="87" t="s">
        <v>3838</v>
      </c>
    </row>
    <row r="3529" spans="1:18">
      <c r="A3529" s="87" t="s">
        <v>4082</v>
      </c>
      <c r="B3529" s="87" t="s">
        <v>4081</v>
      </c>
      <c r="C3529" s="87"/>
      <c r="D3529" s="150">
        <v>477.56</v>
      </c>
      <c r="E3529" s="150">
        <v>-477.56</v>
      </c>
      <c r="F3529" s="150">
        <v>0</v>
      </c>
      <c r="G3529" s="150">
        <v>0</v>
      </c>
      <c r="H3529" s="151">
        <v>35734</v>
      </c>
      <c r="I3529" s="87">
        <v>0</v>
      </c>
      <c r="J3529" s="87" t="s">
        <v>640</v>
      </c>
      <c r="K3529" s="87" t="s">
        <v>3672</v>
      </c>
      <c r="L3529" s="87" t="s">
        <v>3820</v>
      </c>
      <c r="M3529" s="56"/>
      <c r="N3529" s="87" t="s">
        <v>40</v>
      </c>
      <c r="O3529" s="56"/>
      <c r="P3529" s="87">
        <v>1996</v>
      </c>
      <c r="Q3529" s="87"/>
      <c r="R3529" s="87" t="s">
        <v>3838</v>
      </c>
    </row>
    <row r="3530" spans="1:18">
      <c r="A3530" s="87" t="s">
        <v>10051</v>
      </c>
      <c r="B3530" s="87" t="s">
        <v>509</v>
      </c>
      <c r="C3530" s="87"/>
      <c r="D3530" s="150">
        <v>514.51</v>
      </c>
      <c r="E3530" s="150">
        <v>-514.51</v>
      </c>
      <c r="F3530" s="150">
        <v>0</v>
      </c>
      <c r="G3530" s="150">
        <v>0</v>
      </c>
      <c r="H3530" s="151">
        <v>35705</v>
      </c>
      <c r="I3530" s="87">
        <v>0</v>
      </c>
      <c r="J3530" s="87" t="s">
        <v>1334</v>
      </c>
      <c r="K3530" s="87" t="s">
        <v>3672</v>
      </c>
      <c r="L3530" s="87" t="s">
        <v>9017</v>
      </c>
      <c r="M3530" s="56" t="s">
        <v>3722</v>
      </c>
      <c r="N3530" s="87" t="s">
        <v>43</v>
      </c>
      <c r="O3530" s="56"/>
      <c r="P3530" s="87">
        <v>0</v>
      </c>
      <c r="Q3530" s="87"/>
      <c r="R3530" s="87" t="s">
        <v>3680</v>
      </c>
    </row>
    <row r="3531" spans="1:18">
      <c r="A3531" s="87" t="s">
        <v>10052</v>
      </c>
      <c r="B3531" s="87" t="s">
        <v>509</v>
      </c>
      <c r="C3531" s="87"/>
      <c r="D3531" s="150">
        <v>514.51</v>
      </c>
      <c r="E3531" s="150">
        <v>-514.51</v>
      </c>
      <c r="F3531" s="150">
        <v>0</v>
      </c>
      <c r="G3531" s="150">
        <v>0</v>
      </c>
      <c r="H3531" s="151">
        <v>35705</v>
      </c>
      <c r="I3531" s="87">
        <v>0</v>
      </c>
      <c r="J3531" s="87" t="s">
        <v>1334</v>
      </c>
      <c r="K3531" s="87" t="s">
        <v>3672</v>
      </c>
      <c r="L3531" s="87" t="s">
        <v>9017</v>
      </c>
      <c r="M3531" s="56" t="s">
        <v>3722</v>
      </c>
      <c r="N3531" s="87" t="s">
        <v>43</v>
      </c>
      <c r="O3531" s="56"/>
      <c r="P3531" s="87">
        <v>0</v>
      </c>
      <c r="Q3531" s="87"/>
      <c r="R3531" s="87" t="s">
        <v>3680</v>
      </c>
    </row>
    <row r="3532" spans="1:18">
      <c r="A3532" s="87" t="s">
        <v>10053</v>
      </c>
      <c r="B3532" s="87" t="s">
        <v>509</v>
      </c>
      <c r="C3532" s="87"/>
      <c r="D3532" s="150">
        <v>514.51</v>
      </c>
      <c r="E3532" s="150">
        <v>-514.51</v>
      </c>
      <c r="F3532" s="150">
        <v>0</v>
      </c>
      <c r="G3532" s="150">
        <v>0</v>
      </c>
      <c r="H3532" s="151">
        <v>35705</v>
      </c>
      <c r="I3532" s="87">
        <v>0</v>
      </c>
      <c r="J3532" s="87" t="s">
        <v>1334</v>
      </c>
      <c r="K3532" s="87" t="s">
        <v>3672</v>
      </c>
      <c r="L3532" s="87" t="s">
        <v>9017</v>
      </c>
      <c r="M3532" s="56" t="s">
        <v>3722</v>
      </c>
      <c r="N3532" s="87" t="s">
        <v>43</v>
      </c>
      <c r="O3532" s="56"/>
      <c r="P3532" s="87">
        <v>0</v>
      </c>
      <c r="Q3532" s="87"/>
      <c r="R3532" s="87" t="s">
        <v>3680</v>
      </c>
    </row>
    <row r="3533" spans="1:18">
      <c r="A3533" s="87" t="s">
        <v>10054</v>
      </c>
      <c r="B3533" s="87" t="s">
        <v>509</v>
      </c>
      <c r="C3533" s="87"/>
      <c r="D3533" s="150">
        <v>514.51</v>
      </c>
      <c r="E3533" s="150">
        <v>-514.51</v>
      </c>
      <c r="F3533" s="150">
        <v>0</v>
      </c>
      <c r="G3533" s="150">
        <v>0</v>
      </c>
      <c r="H3533" s="151">
        <v>35705</v>
      </c>
      <c r="I3533" s="87">
        <v>0</v>
      </c>
      <c r="J3533" s="87" t="s">
        <v>1594</v>
      </c>
      <c r="K3533" s="87" t="s">
        <v>3672</v>
      </c>
      <c r="L3533" s="87" t="s">
        <v>10055</v>
      </c>
      <c r="M3533" s="56" t="s">
        <v>3722</v>
      </c>
      <c r="N3533" s="87" t="s">
        <v>175</v>
      </c>
      <c r="O3533" s="56"/>
      <c r="P3533" s="87">
        <v>0</v>
      </c>
      <c r="Q3533" s="87"/>
      <c r="R3533" s="87" t="s">
        <v>3680</v>
      </c>
    </row>
    <row r="3534" spans="1:18">
      <c r="A3534" s="87" t="s">
        <v>10056</v>
      </c>
      <c r="B3534" s="87" t="s">
        <v>509</v>
      </c>
      <c r="C3534" s="87"/>
      <c r="D3534" s="150">
        <v>514.51</v>
      </c>
      <c r="E3534" s="150">
        <v>-514.51</v>
      </c>
      <c r="F3534" s="150">
        <v>0</v>
      </c>
      <c r="G3534" s="150">
        <v>0</v>
      </c>
      <c r="H3534" s="151">
        <v>35705</v>
      </c>
      <c r="I3534" s="87">
        <v>0</v>
      </c>
      <c r="J3534" s="87" t="s">
        <v>1334</v>
      </c>
      <c r="K3534" s="87" t="s">
        <v>3672</v>
      </c>
      <c r="L3534" s="87" t="s">
        <v>9017</v>
      </c>
      <c r="M3534" s="56" t="s">
        <v>3722</v>
      </c>
      <c r="N3534" s="87" t="s">
        <v>43</v>
      </c>
      <c r="O3534" s="56"/>
      <c r="P3534" s="87">
        <v>0</v>
      </c>
      <c r="Q3534" s="87"/>
      <c r="R3534" s="87" t="s">
        <v>3680</v>
      </c>
    </row>
    <row r="3535" spans="1:18">
      <c r="A3535" s="87" t="s">
        <v>10057</v>
      </c>
      <c r="B3535" s="87" t="s">
        <v>509</v>
      </c>
      <c r="C3535" s="87"/>
      <c r="D3535" s="150">
        <v>514.51</v>
      </c>
      <c r="E3535" s="150">
        <v>-514.51</v>
      </c>
      <c r="F3535" s="150">
        <v>0</v>
      </c>
      <c r="G3535" s="150">
        <v>0</v>
      </c>
      <c r="H3535" s="151">
        <v>35705</v>
      </c>
      <c r="I3535" s="87">
        <v>0</v>
      </c>
      <c r="J3535" s="87" t="s">
        <v>1668</v>
      </c>
      <c r="K3535" s="87" t="s">
        <v>3672</v>
      </c>
      <c r="L3535" s="87" t="s">
        <v>10058</v>
      </c>
      <c r="M3535" s="56" t="s">
        <v>3722</v>
      </c>
      <c r="N3535" s="87" t="s">
        <v>97</v>
      </c>
      <c r="O3535" s="56"/>
      <c r="P3535" s="87">
        <v>0</v>
      </c>
      <c r="Q3535" s="87"/>
      <c r="R3535" s="87" t="s">
        <v>3680</v>
      </c>
    </row>
    <row r="3536" spans="1:18">
      <c r="A3536" s="87" t="s">
        <v>10059</v>
      </c>
      <c r="B3536" s="87" t="s">
        <v>509</v>
      </c>
      <c r="C3536" s="87"/>
      <c r="D3536" s="150">
        <v>514.51</v>
      </c>
      <c r="E3536" s="150">
        <v>-514.51</v>
      </c>
      <c r="F3536" s="150">
        <v>0</v>
      </c>
      <c r="G3536" s="150">
        <v>0</v>
      </c>
      <c r="H3536" s="151">
        <v>35705</v>
      </c>
      <c r="I3536" s="87">
        <v>0</v>
      </c>
      <c r="J3536" s="87" t="s">
        <v>640</v>
      </c>
      <c r="K3536" s="87" t="s">
        <v>3672</v>
      </c>
      <c r="L3536" s="87" t="s">
        <v>10060</v>
      </c>
      <c r="M3536" s="56" t="s">
        <v>3722</v>
      </c>
      <c r="N3536" s="87" t="s">
        <v>40</v>
      </c>
      <c r="O3536" s="56"/>
      <c r="P3536" s="87">
        <v>0</v>
      </c>
      <c r="Q3536" s="87"/>
      <c r="R3536" s="87" t="s">
        <v>3680</v>
      </c>
    </row>
    <row r="3537" spans="1:18">
      <c r="A3537" s="87" t="s">
        <v>10061</v>
      </c>
      <c r="B3537" s="87" t="s">
        <v>509</v>
      </c>
      <c r="C3537" s="87"/>
      <c r="D3537" s="150">
        <v>514.51</v>
      </c>
      <c r="E3537" s="150">
        <v>-514.51</v>
      </c>
      <c r="F3537" s="150">
        <v>0</v>
      </c>
      <c r="G3537" s="150">
        <v>0</v>
      </c>
      <c r="H3537" s="151">
        <v>35705</v>
      </c>
      <c r="I3537" s="87">
        <v>0</v>
      </c>
      <c r="J3537" s="87" t="s">
        <v>1334</v>
      </c>
      <c r="K3537" s="87" t="s">
        <v>3672</v>
      </c>
      <c r="L3537" s="87" t="s">
        <v>9017</v>
      </c>
      <c r="M3537" s="56" t="s">
        <v>3722</v>
      </c>
      <c r="N3537" s="87" t="s">
        <v>43</v>
      </c>
      <c r="O3537" s="56"/>
      <c r="P3537" s="87">
        <v>0</v>
      </c>
      <c r="Q3537" s="87"/>
      <c r="R3537" s="87" t="s">
        <v>3680</v>
      </c>
    </row>
    <row r="3538" spans="1:18">
      <c r="A3538" s="87" t="s">
        <v>10063</v>
      </c>
      <c r="B3538" s="87" t="s">
        <v>10064</v>
      </c>
      <c r="C3538" s="87"/>
      <c r="D3538" s="150">
        <v>1653.72</v>
      </c>
      <c r="E3538" s="150">
        <v>-1653.72</v>
      </c>
      <c r="F3538" s="150">
        <v>0</v>
      </c>
      <c r="G3538" s="150">
        <v>0</v>
      </c>
      <c r="H3538" s="151">
        <v>35705</v>
      </c>
      <c r="I3538" s="87">
        <v>0</v>
      </c>
      <c r="J3538" s="87" t="s">
        <v>591</v>
      </c>
      <c r="K3538" s="87" t="s">
        <v>3672</v>
      </c>
      <c r="L3538" s="87" t="s">
        <v>3766</v>
      </c>
      <c r="M3538" s="56" t="s">
        <v>3722</v>
      </c>
      <c r="N3538" s="87" t="s">
        <v>32</v>
      </c>
      <c r="O3538" s="56"/>
      <c r="P3538" s="87">
        <v>0</v>
      </c>
      <c r="Q3538" s="87"/>
      <c r="R3538" s="87" t="s">
        <v>3680</v>
      </c>
    </row>
    <row r="3539" spans="1:18">
      <c r="A3539" s="87" t="s">
        <v>10048</v>
      </c>
      <c r="B3539" s="87" t="s">
        <v>10049</v>
      </c>
      <c r="C3539" s="87"/>
      <c r="D3539" s="150">
        <v>372.63</v>
      </c>
      <c r="E3539" s="150">
        <v>-372.63</v>
      </c>
      <c r="F3539" s="150">
        <v>0</v>
      </c>
      <c r="G3539" s="150">
        <v>0</v>
      </c>
      <c r="H3539" s="151">
        <v>35670</v>
      </c>
      <c r="I3539" s="87">
        <v>0</v>
      </c>
      <c r="J3539" s="87" t="s">
        <v>1405</v>
      </c>
      <c r="K3539" s="87" t="s">
        <v>3672</v>
      </c>
      <c r="L3539" s="87" t="s">
        <v>8186</v>
      </c>
      <c r="M3539" s="56" t="s">
        <v>3722</v>
      </c>
      <c r="N3539" s="87" t="s">
        <v>93</v>
      </c>
      <c r="O3539" s="56"/>
      <c r="P3539" s="87">
        <v>0</v>
      </c>
      <c r="Q3539" s="87"/>
      <c r="R3539" s="87" t="s">
        <v>3680</v>
      </c>
    </row>
    <row r="3540" spans="1:18">
      <c r="A3540" s="87" t="s">
        <v>4064</v>
      </c>
      <c r="B3540" s="87" t="s">
        <v>4065</v>
      </c>
      <c r="C3540" s="87"/>
      <c r="D3540" s="150">
        <v>4519.6499999999996</v>
      </c>
      <c r="E3540" s="150">
        <v>-4519.6499999999996</v>
      </c>
      <c r="F3540" s="150">
        <v>0</v>
      </c>
      <c r="G3540" s="150">
        <v>0</v>
      </c>
      <c r="H3540" s="151">
        <v>35667</v>
      </c>
      <c r="I3540" s="87">
        <v>0</v>
      </c>
      <c r="J3540" s="87" t="s">
        <v>4066</v>
      </c>
      <c r="K3540" s="87" t="s">
        <v>3672</v>
      </c>
      <c r="L3540" s="87" t="s">
        <v>4067</v>
      </c>
      <c r="M3540" s="56"/>
      <c r="N3540" s="87" t="s">
        <v>4068</v>
      </c>
      <c r="O3540" s="56"/>
      <c r="P3540" s="87">
        <v>1996</v>
      </c>
      <c r="Q3540" s="87"/>
      <c r="R3540" s="87" t="s">
        <v>3838</v>
      </c>
    </row>
    <row r="3541" spans="1:18">
      <c r="A3541" s="87" t="s">
        <v>4069</v>
      </c>
      <c r="B3541" s="87" t="s">
        <v>4070</v>
      </c>
      <c r="C3541" s="87"/>
      <c r="D3541" s="150">
        <v>787.36</v>
      </c>
      <c r="E3541" s="150">
        <v>-787.36</v>
      </c>
      <c r="F3541" s="150">
        <v>0</v>
      </c>
      <c r="G3541" s="150">
        <v>0</v>
      </c>
      <c r="H3541" s="151">
        <v>35642</v>
      </c>
      <c r="I3541" s="87">
        <v>0</v>
      </c>
      <c r="J3541" s="87" t="s">
        <v>4071</v>
      </c>
      <c r="K3541" s="87" t="s">
        <v>3672</v>
      </c>
      <c r="L3541" s="87" t="s">
        <v>4072</v>
      </c>
      <c r="M3541" s="56"/>
      <c r="N3541" s="87" t="s">
        <v>168</v>
      </c>
      <c r="O3541" s="56"/>
      <c r="P3541" s="87">
        <v>1997</v>
      </c>
      <c r="Q3541" s="87"/>
      <c r="R3541" s="87" t="s">
        <v>3838</v>
      </c>
    </row>
    <row r="3542" spans="1:18">
      <c r="A3542" s="87" t="s">
        <v>4073</v>
      </c>
      <c r="B3542" s="87" t="s">
        <v>4070</v>
      </c>
      <c r="C3542" s="87"/>
      <c r="D3542" s="150">
        <v>787.36</v>
      </c>
      <c r="E3542" s="150">
        <v>-787.36</v>
      </c>
      <c r="F3542" s="150">
        <v>0</v>
      </c>
      <c r="G3542" s="150">
        <v>0</v>
      </c>
      <c r="H3542" s="151">
        <v>35642</v>
      </c>
      <c r="I3542" s="87">
        <v>0</v>
      </c>
      <c r="J3542" s="87" t="s">
        <v>1522</v>
      </c>
      <c r="K3542" s="87" t="s">
        <v>3672</v>
      </c>
      <c r="L3542" s="87" t="s">
        <v>3991</v>
      </c>
      <c r="M3542" s="56"/>
      <c r="N3542" s="87" t="s">
        <v>1521</v>
      </c>
      <c r="O3542" s="56"/>
      <c r="P3542" s="87">
        <v>1997</v>
      </c>
      <c r="Q3542" s="87"/>
      <c r="R3542" s="87" t="s">
        <v>3838</v>
      </c>
    </row>
    <row r="3543" spans="1:18">
      <c r="A3543" s="87" t="s">
        <v>10045</v>
      </c>
      <c r="B3543" s="87" t="s">
        <v>741</v>
      </c>
      <c r="C3543" s="87"/>
      <c r="D3543" s="150">
        <v>1653.72</v>
      </c>
      <c r="E3543" s="150">
        <v>-1653.72</v>
      </c>
      <c r="F3543" s="150">
        <v>0</v>
      </c>
      <c r="G3543" s="150">
        <v>0</v>
      </c>
      <c r="H3543" s="151">
        <v>35633</v>
      </c>
      <c r="I3543" s="87">
        <v>0</v>
      </c>
      <c r="J3543" s="87" t="s">
        <v>861</v>
      </c>
      <c r="K3543" s="87" t="s">
        <v>3672</v>
      </c>
      <c r="L3543" s="87" t="s">
        <v>3915</v>
      </c>
      <c r="M3543" s="56" t="s">
        <v>3722</v>
      </c>
      <c r="N3543" s="87" t="s">
        <v>69</v>
      </c>
      <c r="O3543" s="56"/>
      <c r="P3543" s="87">
        <v>0</v>
      </c>
      <c r="Q3543" s="87"/>
      <c r="R3543" s="87" t="s">
        <v>3680</v>
      </c>
    </row>
    <row r="3544" spans="1:18">
      <c r="A3544" s="87" t="s">
        <v>10046</v>
      </c>
      <c r="B3544" s="87" t="s">
        <v>5280</v>
      </c>
      <c r="C3544" s="87"/>
      <c r="D3544" s="150">
        <v>700.19</v>
      </c>
      <c r="E3544" s="150">
        <v>-700.19</v>
      </c>
      <c r="F3544" s="150">
        <v>0</v>
      </c>
      <c r="G3544" s="150">
        <v>0</v>
      </c>
      <c r="H3544" s="151">
        <v>35633</v>
      </c>
      <c r="I3544" s="87">
        <v>0</v>
      </c>
      <c r="J3544" s="87" t="s">
        <v>861</v>
      </c>
      <c r="K3544" s="87" t="s">
        <v>3672</v>
      </c>
      <c r="L3544" s="87" t="s">
        <v>3915</v>
      </c>
      <c r="M3544" s="56" t="s">
        <v>3722</v>
      </c>
      <c r="N3544" s="87" t="s">
        <v>69</v>
      </c>
      <c r="O3544" s="56"/>
      <c r="P3544" s="87">
        <v>0</v>
      </c>
      <c r="Q3544" s="87"/>
      <c r="R3544" s="87" t="s">
        <v>3680</v>
      </c>
    </row>
    <row r="3545" spans="1:18">
      <c r="A3545" s="87" t="s">
        <v>10047</v>
      </c>
      <c r="B3545" s="87" t="s">
        <v>5280</v>
      </c>
      <c r="C3545" s="87"/>
      <c r="D3545" s="150">
        <v>700.19</v>
      </c>
      <c r="E3545" s="150">
        <v>-700.19</v>
      </c>
      <c r="F3545" s="150">
        <v>0</v>
      </c>
      <c r="G3545" s="150">
        <v>0</v>
      </c>
      <c r="H3545" s="151">
        <v>35633</v>
      </c>
      <c r="I3545" s="87">
        <v>0</v>
      </c>
      <c r="J3545" s="87" t="s">
        <v>861</v>
      </c>
      <c r="K3545" s="87" t="s">
        <v>3672</v>
      </c>
      <c r="L3545" s="87" t="s">
        <v>3915</v>
      </c>
      <c r="M3545" s="56" t="s">
        <v>3722</v>
      </c>
      <c r="N3545" s="87" t="s">
        <v>69</v>
      </c>
      <c r="O3545" s="56"/>
      <c r="P3545" s="87">
        <v>0</v>
      </c>
      <c r="Q3545" s="87"/>
      <c r="R3545" s="87" t="s">
        <v>3680</v>
      </c>
    </row>
    <row r="3546" spans="1:18">
      <c r="A3546" s="87" t="s">
        <v>4052</v>
      </c>
      <c r="B3546" s="87" t="s">
        <v>4053</v>
      </c>
      <c r="C3546" s="87"/>
      <c r="D3546" s="150">
        <v>5311.03</v>
      </c>
      <c r="E3546" s="150">
        <v>-5311.03</v>
      </c>
      <c r="F3546" s="150">
        <v>0</v>
      </c>
      <c r="G3546" s="150">
        <v>0</v>
      </c>
      <c r="H3546" s="151">
        <v>35611</v>
      </c>
      <c r="I3546" s="87">
        <v>0</v>
      </c>
      <c r="J3546" s="87" t="s">
        <v>4054</v>
      </c>
      <c r="K3546" s="87" t="s">
        <v>3672</v>
      </c>
      <c r="L3546" s="87" t="s">
        <v>4055</v>
      </c>
      <c r="M3546" s="56"/>
      <c r="N3546" s="87" t="s">
        <v>155</v>
      </c>
      <c r="O3546" s="56"/>
      <c r="P3546" s="87">
        <v>1993</v>
      </c>
      <c r="Q3546" s="87"/>
      <c r="R3546" s="87" t="s">
        <v>3838</v>
      </c>
    </row>
    <row r="3547" spans="1:18">
      <c r="A3547" s="87" t="s">
        <v>4056</v>
      </c>
      <c r="B3547" s="87" t="s">
        <v>647</v>
      </c>
      <c r="C3547" s="87"/>
      <c r="D3547" s="150">
        <v>1659.4</v>
      </c>
      <c r="E3547" s="150">
        <v>-1659.4</v>
      </c>
      <c r="F3547" s="150">
        <v>0</v>
      </c>
      <c r="G3547" s="150">
        <v>0</v>
      </c>
      <c r="H3547" s="151">
        <v>35590</v>
      </c>
      <c r="I3547" s="87">
        <v>0</v>
      </c>
      <c r="J3547" s="87" t="s">
        <v>619</v>
      </c>
      <c r="K3547" s="87" t="s">
        <v>3672</v>
      </c>
      <c r="L3547" s="87" t="s">
        <v>3850</v>
      </c>
      <c r="M3547" s="56"/>
      <c r="N3547" s="87" t="s">
        <v>127</v>
      </c>
      <c r="O3547" s="56"/>
      <c r="P3547" s="87">
        <v>1997</v>
      </c>
      <c r="Q3547" s="87"/>
      <c r="R3547" s="87" t="s">
        <v>3838</v>
      </c>
    </row>
    <row r="3548" spans="1:18">
      <c r="A3548" s="87" t="s">
        <v>4050</v>
      </c>
      <c r="B3548" s="87" t="s">
        <v>4051</v>
      </c>
      <c r="C3548" s="87"/>
      <c r="D3548" s="150">
        <v>3785.53</v>
      </c>
      <c r="E3548" s="150">
        <v>-3785.53</v>
      </c>
      <c r="F3548" s="150">
        <v>0</v>
      </c>
      <c r="G3548" s="150">
        <v>0</v>
      </c>
      <c r="H3548" s="151">
        <v>35565</v>
      </c>
      <c r="I3548" s="87">
        <v>0</v>
      </c>
      <c r="J3548" s="87" t="s">
        <v>328</v>
      </c>
      <c r="K3548" s="87" t="s">
        <v>3672</v>
      </c>
      <c r="L3548" s="87" t="s">
        <v>3945</v>
      </c>
      <c r="M3548" s="56"/>
      <c r="N3548" s="87" t="s">
        <v>35</v>
      </c>
      <c r="O3548" s="56"/>
      <c r="P3548" s="87">
        <v>1996</v>
      </c>
      <c r="Q3548" s="87"/>
      <c r="R3548" s="87" t="s">
        <v>3838</v>
      </c>
    </row>
    <row r="3549" spans="1:18">
      <c r="A3549" s="87" t="s">
        <v>10042</v>
      </c>
      <c r="B3549" s="87" t="s">
        <v>10043</v>
      </c>
      <c r="C3549" s="87"/>
      <c r="D3549" s="150">
        <v>27796.59</v>
      </c>
      <c r="E3549" s="150">
        <v>-27796.59</v>
      </c>
      <c r="F3549" s="150">
        <v>0</v>
      </c>
      <c r="G3549" s="150">
        <v>0</v>
      </c>
      <c r="H3549" s="151">
        <v>35529</v>
      </c>
      <c r="I3549" s="87">
        <v>0</v>
      </c>
      <c r="J3549" s="87" t="s">
        <v>698</v>
      </c>
      <c r="K3549" s="87" t="s">
        <v>3672</v>
      </c>
      <c r="L3549" s="87" t="s">
        <v>3761</v>
      </c>
      <c r="M3549" s="56" t="s">
        <v>3722</v>
      </c>
      <c r="N3549" s="87" t="s">
        <v>56</v>
      </c>
      <c r="O3549" s="56"/>
      <c r="P3549" s="87">
        <v>0</v>
      </c>
      <c r="Q3549" s="87"/>
      <c r="R3549" s="87" t="s">
        <v>3680</v>
      </c>
    </row>
    <row r="3550" spans="1:18">
      <c r="A3550" s="87" t="s">
        <v>4048</v>
      </c>
      <c r="B3550" s="87" t="s">
        <v>4049</v>
      </c>
      <c r="C3550" s="87"/>
      <c r="D3550" s="150">
        <v>1724.09</v>
      </c>
      <c r="E3550" s="150">
        <v>-1724.09</v>
      </c>
      <c r="F3550" s="150">
        <v>0</v>
      </c>
      <c r="G3550" s="150">
        <v>0</v>
      </c>
      <c r="H3550" s="151">
        <v>35527</v>
      </c>
      <c r="I3550" s="87">
        <v>0</v>
      </c>
      <c r="J3550" s="87" t="s">
        <v>3805</v>
      </c>
      <c r="K3550" s="87" t="s">
        <v>3672</v>
      </c>
      <c r="L3550" s="87" t="s">
        <v>3806</v>
      </c>
      <c r="M3550" s="56"/>
      <c r="N3550" s="87" t="s">
        <v>3807</v>
      </c>
      <c r="O3550" s="56"/>
      <c r="P3550" s="87">
        <v>1996</v>
      </c>
      <c r="Q3550" s="87"/>
      <c r="R3550" s="87" t="s">
        <v>3838</v>
      </c>
    </row>
    <row r="3551" spans="1:18">
      <c r="A3551" s="87" t="s">
        <v>2823</v>
      </c>
      <c r="B3551" s="87" t="s">
        <v>2824</v>
      </c>
      <c r="C3551" s="87"/>
      <c r="D3551" s="150">
        <v>11617.87</v>
      </c>
      <c r="E3551" s="150">
        <v>-11617.87</v>
      </c>
      <c r="F3551" s="150">
        <v>0</v>
      </c>
      <c r="G3551" s="150">
        <v>0</v>
      </c>
      <c r="H3551" s="151">
        <v>35523</v>
      </c>
      <c r="I3551" s="87">
        <v>0</v>
      </c>
      <c r="J3551" s="87" t="s">
        <v>2808</v>
      </c>
      <c r="K3551" s="87" t="s">
        <v>3672</v>
      </c>
      <c r="L3551" s="87" t="s">
        <v>3906</v>
      </c>
      <c r="M3551" s="56"/>
      <c r="N3551" s="87" t="s">
        <v>115</v>
      </c>
      <c r="O3551" s="56"/>
      <c r="P3551" s="87">
        <v>1996</v>
      </c>
      <c r="Q3551" s="87"/>
      <c r="R3551" s="87" t="s">
        <v>3838</v>
      </c>
    </row>
    <row r="3552" spans="1:18">
      <c r="A3552" s="87" t="s">
        <v>4023</v>
      </c>
      <c r="B3552" s="87" t="s">
        <v>2824</v>
      </c>
      <c r="C3552" s="87"/>
      <c r="D3552" s="150">
        <v>11617.87</v>
      </c>
      <c r="E3552" s="150">
        <v>-11617.87</v>
      </c>
      <c r="F3552" s="150">
        <v>0</v>
      </c>
      <c r="G3552" s="150">
        <v>0</v>
      </c>
      <c r="H3552" s="151">
        <v>35523</v>
      </c>
      <c r="I3552" s="87">
        <v>0</v>
      </c>
      <c r="J3552" s="87" t="s">
        <v>2808</v>
      </c>
      <c r="K3552" s="87" t="s">
        <v>3672</v>
      </c>
      <c r="L3552" s="87" t="s">
        <v>3906</v>
      </c>
      <c r="M3552" s="56"/>
      <c r="N3552" s="87" t="s">
        <v>115</v>
      </c>
      <c r="O3552" s="56"/>
      <c r="P3552" s="87">
        <v>1996</v>
      </c>
      <c r="Q3552" s="87"/>
      <c r="R3552" s="87" t="s">
        <v>3838</v>
      </c>
    </row>
    <row r="3553" spans="1:18">
      <c r="A3553" s="87" t="s">
        <v>4046</v>
      </c>
      <c r="B3553" s="87" t="s">
        <v>4047</v>
      </c>
      <c r="C3553" s="87"/>
      <c r="D3553" s="150">
        <v>883.16</v>
      </c>
      <c r="E3553" s="150">
        <v>-883.16</v>
      </c>
      <c r="F3553" s="150">
        <v>0</v>
      </c>
      <c r="G3553" s="150">
        <v>0</v>
      </c>
      <c r="H3553" s="151">
        <v>35522</v>
      </c>
      <c r="I3553" s="87">
        <v>0</v>
      </c>
      <c r="J3553" s="87" t="s">
        <v>1198</v>
      </c>
      <c r="K3553" s="87" t="s">
        <v>3672</v>
      </c>
      <c r="L3553" s="87" t="s">
        <v>3966</v>
      </c>
      <c r="M3553" s="56"/>
      <c r="N3553" s="87" t="s">
        <v>163</v>
      </c>
      <c r="O3553" s="56"/>
      <c r="P3553" s="87">
        <v>1997</v>
      </c>
      <c r="Q3553" s="87"/>
      <c r="R3553" s="87" t="s">
        <v>3838</v>
      </c>
    </row>
    <row r="3554" spans="1:18">
      <c r="A3554" s="87" t="s">
        <v>2688</v>
      </c>
      <c r="B3554" s="87" t="s">
        <v>4022</v>
      </c>
      <c r="C3554" s="87"/>
      <c r="D3554" s="150">
        <v>32370.71</v>
      </c>
      <c r="E3554" s="150">
        <v>-32370.71</v>
      </c>
      <c r="F3554" s="150">
        <v>0</v>
      </c>
      <c r="G3554" s="150">
        <v>0</v>
      </c>
      <c r="H3554" s="151">
        <v>35457</v>
      </c>
      <c r="I3554" s="87">
        <v>0</v>
      </c>
      <c r="J3554" s="87" t="s">
        <v>2079</v>
      </c>
      <c r="K3554" s="87" t="s">
        <v>3672</v>
      </c>
      <c r="L3554" s="87" t="s">
        <v>3878</v>
      </c>
      <c r="M3554" s="56"/>
      <c r="N3554" s="87" t="s">
        <v>79</v>
      </c>
      <c r="O3554" s="56"/>
      <c r="P3554" s="87">
        <v>1996</v>
      </c>
      <c r="Q3554" s="87"/>
      <c r="R3554" s="87" t="s">
        <v>3838</v>
      </c>
    </row>
    <row r="3555" spans="1:18">
      <c r="A3555" s="87" t="s">
        <v>4044</v>
      </c>
      <c r="B3555" s="87" t="s">
        <v>4045</v>
      </c>
      <c r="C3555" s="87"/>
      <c r="D3555" s="150">
        <v>27796.59</v>
      </c>
      <c r="E3555" s="150">
        <v>-27796.59</v>
      </c>
      <c r="F3555" s="150">
        <v>0</v>
      </c>
      <c r="G3555" s="150">
        <v>0</v>
      </c>
      <c r="H3555" s="151">
        <v>35450</v>
      </c>
      <c r="I3555" s="87">
        <v>0</v>
      </c>
      <c r="J3555" s="87" t="s">
        <v>944</v>
      </c>
      <c r="K3555" s="87" t="s">
        <v>3672</v>
      </c>
      <c r="L3555" s="87" t="s">
        <v>3962</v>
      </c>
      <c r="M3555" s="56"/>
      <c r="N3555" s="87" t="s">
        <v>27</v>
      </c>
      <c r="O3555" s="56"/>
      <c r="P3555" s="87">
        <v>1996</v>
      </c>
      <c r="Q3555" s="87"/>
      <c r="R3555" s="87" t="s">
        <v>3838</v>
      </c>
    </row>
    <row r="3556" spans="1:18">
      <c r="A3556" s="87" t="s">
        <v>4024</v>
      </c>
      <c r="B3556" s="87" t="s">
        <v>4025</v>
      </c>
      <c r="C3556" s="87"/>
      <c r="D3556" s="150">
        <v>9625.24</v>
      </c>
      <c r="E3556" s="150">
        <v>-9625.24</v>
      </c>
      <c r="F3556" s="150">
        <v>0</v>
      </c>
      <c r="G3556" s="150">
        <v>0</v>
      </c>
      <c r="H3556" s="151">
        <v>35443</v>
      </c>
      <c r="I3556" s="87">
        <v>0</v>
      </c>
      <c r="J3556" s="87" t="s">
        <v>3811</v>
      </c>
      <c r="K3556" s="87" t="s">
        <v>3672</v>
      </c>
      <c r="L3556" s="87" t="s">
        <v>3812</v>
      </c>
      <c r="M3556" s="56"/>
      <c r="N3556" s="87" t="s">
        <v>2376</v>
      </c>
      <c r="O3556" s="56"/>
      <c r="P3556" s="87">
        <v>1996</v>
      </c>
      <c r="Q3556" s="87"/>
      <c r="R3556" s="87" t="s">
        <v>3838</v>
      </c>
    </row>
    <row r="3557" spans="1:18">
      <c r="A3557" s="87" t="s">
        <v>10039</v>
      </c>
      <c r="B3557" s="87" t="s">
        <v>3804</v>
      </c>
      <c r="C3557" s="87"/>
      <c r="D3557" s="150">
        <v>40256.519999999997</v>
      </c>
      <c r="E3557" s="150">
        <v>-40256.519999999997</v>
      </c>
      <c r="F3557" s="150">
        <v>0</v>
      </c>
      <c r="G3557" s="150">
        <v>0</v>
      </c>
      <c r="H3557" s="151">
        <v>35441</v>
      </c>
      <c r="I3557" s="87">
        <v>0</v>
      </c>
      <c r="J3557" s="87" t="s">
        <v>2961</v>
      </c>
      <c r="K3557" s="87" t="s">
        <v>3672</v>
      </c>
      <c r="L3557" s="87" t="s">
        <v>8653</v>
      </c>
      <c r="M3557" s="56" t="s">
        <v>3722</v>
      </c>
      <c r="N3557" s="87" t="s">
        <v>170</v>
      </c>
      <c r="O3557" s="56"/>
      <c r="P3557" s="87">
        <v>0</v>
      </c>
      <c r="Q3557" s="87"/>
      <c r="R3557" s="87" t="s">
        <v>3680</v>
      </c>
    </row>
    <row r="3558" spans="1:18">
      <c r="A3558" s="87" t="s">
        <v>10040</v>
      </c>
      <c r="B3558" s="87" t="s">
        <v>10041</v>
      </c>
      <c r="C3558" s="87"/>
      <c r="D3558" s="150">
        <v>39726.080000000002</v>
      </c>
      <c r="E3558" s="150">
        <v>-39726.080000000002</v>
      </c>
      <c r="F3558" s="150">
        <v>0</v>
      </c>
      <c r="G3558" s="150">
        <v>0</v>
      </c>
      <c r="H3558" s="151">
        <v>35441</v>
      </c>
      <c r="I3558" s="87">
        <v>0</v>
      </c>
      <c r="J3558" s="87" t="s">
        <v>493</v>
      </c>
      <c r="K3558" s="87" t="s">
        <v>3672</v>
      </c>
      <c r="L3558" s="87" t="s">
        <v>5337</v>
      </c>
      <c r="M3558" s="56" t="s">
        <v>3722</v>
      </c>
      <c r="N3558" s="87" t="s">
        <v>55</v>
      </c>
      <c r="O3558" s="56"/>
      <c r="P3558" s="87">
        <v>0</v>
      </c>
      <c r="Q3558" s="87"/>
      <c r="R3558" s="87" t="s">
        <v>3680</v>
      </c>
    </row>
    <row r="3559" spans="1:18">
      <c r="A3559" s="87" t="s">
        <v>4040</v>
      </c>
      <c r="B3559" s="87" t="s">
        <v>4041</v>
      </c>
      <c r="C3559" s="87"/>
      <c r="D3559" s="150">
        <v>25796.59</v>
      </c>
      <c r="E3559" s="150">
        <v>-25796.59</v>
      </c>
      <c r="F3559" s="150">
        <v>0</v>
      </c>
      <c r="G3559" s="150">
        <v>0</v>
      </c>
      <c r="H3559" s="151">
        <v>35439</v>
      </c>
      <c r="I3559" s="87">
        <v>0</v>
      </c>
      <c r="J3559" s="87" t="s">
        <v>4042</v>
      </c>
      <c r="K3559" s="87" t="s">
        <v>3672</v>
      </c>
      <c r="L3559" s="87" t="s">
        <v>4043</v>
      </c>
      <c r="M3559" s="56"/>
      <c r="N3559" s="87" t="s">
        <v>142</v>
      </c>
      <c r="O3559" s="56"/>
      <c r="P3559" s="87">
        <v>1996</v>
      </c>
      <c r="Q3559" s="87"/>
      <c r="R3559" s="87" t="s">
        <v>3838</v>
      </c>
    </row>
    <row r="3560" spans="1:18">
      <c r="A3560" s="87" t="s">
        <v>4026</v>
      </c>
      <c r="B3560" s="87" t="s">
        <v>4020</v>
      </c>
      <c r="C3560" s="87"/>
      <c r="D3560" s="150">
        <v>708.19</v>
      </c>
      <c r="E3560" s="150">
        <v>-708.19</v>
      </c>
      <c r="F3560" s="150">
        <v>0</v>
      </c>
      <c r="G3560" s="150">
        <v>0</v>
      </c>
      <c r="H3560" s="151">
        <v>35430</v>
      </c>
      <c r="I3560" s="87">
        <v>0</v>
      </c>
      <c r="J3560" s="87" t="s">
        <v>328</v>
      </c>
      <c r="K3560" s="87" t="s">
        <v>3672</v>
      </c>
      <c r="L3560" s="87" t="s">
        <v>4027</v>
      </c>
      <c r="M3560" s="56"/>
      <c r="N3560" s="87" t="s">
        <v>35</v>
      </c>
      <c r="O3560" s="56"/>
      <c r="P3560" s="87">
        <v>1996</v>
      </c>
      <c r="Q3560" s="87"/>
      <c r="R3560" s="87" t="s">
        <v>3838</v>
      </c>
    </row>
    <row r="3561" spans="1:18">
      <c r="A3561" s="87" t="s">
        <v>4028</v>
      </c>
      <c r="B3561" s="87" t="s">
        <v>4020</v>
      </c>
      <c r="C3561" s="87"/>
      <c r="D3561" s="150">
        <v>708.19</v>
      </c>
      <c r="E3561" s="150">
        <v>-708.19</v>
      </c>
      <c r="F3561" s="150">
        <v>0</v>
      </c>
      <c r="G3561" s="150">
        <v>0</v>
      </c>
      <c r="H3561" s="151">
        <v>35430</v>
      </c>
      <c r="I3561" s="87">
        <v>0</v>
      </c>
      <c r="J3561" s="87" t="s">
        <v>328</v>
      </c>
      <c r="K3561" s="87" t="s">
        <v>3672</v>
      </c>
      <c r="L3561" s="87" t="s">
        <v>3930</v>
      </c>
      <c r="M3561" s="56"/>
      <c r="N3561" s="87" t="s">
        <v>35</v>
      </c>
      <c r="O3561" s="56"/>
      <c r="P3561" s="87">
        <v>1996</v>
      </c>
      <c r="Q3561" s="87"/>
      <c r="R3561" s="87" t="s">
        <v>3838</v>
      </c>
    </row>
    <row r="3562" spans="1:18">
      <c r="A3562" s="87" t="s">
        <v>4029</v>
      </c>
      <c r="B3562" s="87" t="s">
        <v>4020</v>
      </c>
      <c r="C3562" s="87"/>
      <c r="D3562" s="150">
        <v>708.19</v>
      </c>
      <c r="E3562" s="150">
        <v>-708.19</v>
      </c>
      <c r="F3562" s="150">
        <v>0</v>
      </c>
      <c r="G3562" s="150">
        <v>0</v>
      </c>
      <c r="H3562" s="151">
        <v>35430</v>
      </c>
      <c r="I3562" s="87">
        <v>0</v>
      </c>
      <c r="J3562" s="87" t="s">
        <v>347</v>
      </c>
      <c r="K3562" s="87" t="s">
        <v>3672</v>
      </c>
      <c r="L3562" s="87" t="s">
        <v>3931</v>
      </c>
      <c r="M3562" s="56"/>
      <c r="N3562" s="87" t="s">
        <v>51</v>
      </c>
      <c r="O3562" s="56"/>
      <c r="P3562" s="87">
        <v>1996</v>
      </c>
      <c r="Q3562" s="87"/>
      <c r="R3562" s="87" t="s">
        <v>3838</v>
      </c>
    </row>
    <row r="3563" spans="1:18">
      <c r="A3563" s="87" t="s">
        <v>4030</v>
      </c>
      <c r="B3563" s="87" t="s">
        <v>4020</v>
      </c>
      <c r="C3563" s="87"/>
      <c r="D3563" s="150">
        <v>708.19</v>
      </c>
      <c r="E3563" s="150">
        <v>-708.19</v>
      </c>
      <c r="F3563" s="150">
        <v>0</v>
      </c>
      <c r="G3563" s="150">
        <v>0</v>
      </c>
      <c r="H3563" s="151">
        <v>35430</v>
      </c>
      <c r="I3563" s="87">
        <v>0</v>
      </c>
      <c r="J3563" s="87" t="s">
        <v>328</v>
      </c>
      <c r="K3563" s="87" t="s">
        <v>3672</v>
      </c>
      <c r="L3563" s="87" t="s">
        <v>3910</v>
      </c>
      <c r="M3563" s="56"/>
      <c r="N3563" s="87" t="s">
        <v>35</v>
      </c>
      <c r="O3563" s="56"/>
      <c r="P3563" s="87">
        <v>1996</v>
      </c>
      <c r="Q3563" s="87"/>
      <c r="R3563" s="87" t="s">
        <v>3838</v>
      </c>
    </row>
    <row r="3564" spans="1:18">
      <c r="A3564" s="87" t="s">
        <v>4031</v>
      </c>
      <c r="B3564" s="87" t="s">
        <v>4020</v>
      </c>
      <c r="C3564" s="87"/>
      <c r="D3564" s="150">
        <v>708.23</v>
      </c>
      <c r="E3564" s="150">
        <v>-708.23</v>
      </c>
      <c r="F3564" s="150">
        <v>0</v>
      </c>
      <c r="G3564" s="150">
        <v>0</v>
      </c>
      <c r="H3564" s="151">
        <v>35430</v>
      </c>
      <c r="I3564" s="87">
        <v>0</v>
      </c>
      <c r="J3564" s="87" t="s">
        <v>383</v>
      </c>
      <c r="K3564" s="87" t="s">
        <v>3672</v>
      </c>
      <c r="L3564" s="87" t="s">
        <v>3902</v>
      </c>
      <c r="M3564" s="56"/>
      <c r="N3564" s="87" t="s">
        <v>95</v>
      </c>
      <c r="O3564" s="56"/>
      <c r="P3564" s="87">
        <v>1996</v>
      </c>
      <c r="Q3564" s="87"/>
      <c r="R3564" s="87" t="s">
        <v>3838</v>
      </c>
    </row>
    <row r="3565" spans="1:18">
      <c r="A3565" s="87" t="s">
        <v>4032</v>
      </c>
      <c r="B3565" s="87" t="s">
        <v>4020</v>
      </c>
      <c r="C3565" s="87"/>
      <c r="D3565" s="150">
        <v>708.23</v>
      </c>
      <c r="E3565" s="150">
        <v>-708.23</v>
      </c>
      <c r="F3565" s="150">
        <v>0</v>
      </c>
      <c r="G3565" s="150">
        <v>0</v>
      </c>
      <c r="H3565" s="151">
        <v>35430</v>
      </c>
      <c r="I3565" s="87">
        <v>0</v>
      </c>
      <c r="J3565" s="87" t="s">
        <v>1532</v>
      </c>
      <c r="K3565" s="87" t="s">
        <v>3672</v>
      </c>
      <c r="L3565" s="87" t="s">
        <v>4021</v>
      </c>
      <c r="M3565" s="56"/>
      <c r="N3565" s="87" t="s">
        <v>83</v>
      </c>
      <c r="O3565" s="56"/>
      <c r="P3565" s="87">
        <v>1996</v>
      </c>
      <c r="Q3565" s="87"/>
      <c r="R3565" s="87" t="s">
        <v>3838</v>
      </c>
    </row>
    <row r="3566" spans="1:18">
      <c r="A3566" s="87" t="s">
        <v>4033</v>
      </c>
      <c r="B3566" s="87" t="s">
        <v>4020</v>
      </c>
      <c r="C3566" s="87"/>
      <c r="D3566" s="150">
        <v>708.23</v>
      </c>
      <c r="E3566" s="150">
        <v>-708.23</v>
      </c>
      <c r="F3566" s="150">
        <v>0</v>
      </c>
      <c r="G3566" s="150">
        <v>0</v>
      </c>
      <c r="H3566" s="151">
        <v>35430</v>
      </c>
      <c r="I3566" s="87">
        <v>0</v>
      </c>
      <c r="J3566" s="87" t="s">
        <v>383</v>
      </c>
      <c r="K3566" s="87" t="s">
        <v>3672</v>
      </c>
      <c r="L3566" s="87" t="s">
        <v>3902</v>
      </c>
      <c r="M3566" s="56"/>
      <c r="N3566" s="87" t="s">
        <v>95</v>
      </c>
      <c r="O3566" s="56"/>
      <c r="P3566" s="87">
        <v>1996</v>
      </c>
      <c r="Q3566" s="87"/>
      <c r="R3566" s="87" t="s">
        <v>3838</v>
      </c>
    </row>
    <row r="3567" spans="1:18">
      <c r="A3567" s="87" t="s">
        <v>4036</v>
      </c>
      <c r="B3567" s="87" t="s">
        <v>400</v>
      </c>
      <c r="C3567" s="87"/>
      <c r="D3567" s="150">
        <v>1178.72</v>
      </c>
      <c r="E3567" s="150">
        <v>-1178.72</v>
      </c>
      <c r="F3567" s="150">
        <v>0</v>
      </c>
      <c r="G3567" s="150">
        <v>0</v>
      </c>
      <c r="H3567" s="151">
        <v>35430</v>
      </c>
      <c r="I3567" s="87">
        <v>0</v>
      </c>
      <c r="J3567" s="87" t="s">
        <v>383</v>
      </c>
      <c r="K3567" s="87" t="s">
        <v>3672</v>
      </c>
      <c r="L3567" s="87" t="s">
        <v>3987</v>
      </c>
      <c r="M3567" s="56"/>
      <c r="N3567" s="87" t="s">
        <v>95</v>
      </c>
      <c r="O3567" s="56"/>
      <c r="P3567" s="87">
        <v>1995</v>
      </c>
      <c r="Q3567" s="87"/>
      <c r="R3567" s="87" t="s">
        <v>3838</v>
      </c>
    </row>
    <row r="3568" spans="1:18">
      <c r="A3568" s="87" t="s">
        <v>4037</v>
      </c>
      <c r="B3568" s="87" t="s">
        <v>400</v>
      </c>
      <c r="C3568" s="87"/>
      <c r="D3568" s="150">
        <v>1178.72</v>
      </c>
      <c r="E3568" s="150">
        <v>-1178.72</v>
      </c>
      <c r="F3568" s="150">
        <v>0</v>
      </c>
      <c r="G3568" s="150">
        <v>0</v>
      </c>
      <c r="H3568" s="151">
        <v>35430</v>
      </c>
      <c r="I3568" s="87">
        <v>0</v>
      </c>
      <c r="J3568" s="87" t="s">
        <v>383</v>
      </c>
      <c r="K3568" s="87" t="s">
        <v>3672</v>
      </c>
      <c r="L3568" s="87" t="s">
        <v>3987</v>
      </c>
      <c r="M3568" s="56"/>
      <c r="N3568" s="87" t="s">
        <v>95</v>
      </c>
      <c r="O3568" s="56"/>
      <c r="P3568" s="87">
        <v>1995</v>
      </c>
      <c r="Q3568" s="87"/>
      <c r="R3568" s="87" t="s">
        <v>3838</v>
      </c>
    </row>
    <row r="3569" spans="1:18">
      <c r="A3569" s="87" t="s">
        <v>4038</v>
      </c>
      <c r="B3569" s="87" t="s">
        <v>400</v>
      </c>
      <c r="C3569" s="87"/>
      <c r="D3569" s="150">
        <v>1178.72</v>
      </c>
      <c r="E3569" s="150">
        <v>-1178.72</v>
      </c>
      <c r="F3569" s="150">
        <v>0</v>
      </c>
      <c r="G3569" s="150">
        <v>0</v>
      </c>
      <c r="H3569" s="151">
        <v>35430</v>
      </c>
      <c r="I3569" s="87">
        <v>0</v>
      </c>
      <c r="J3569" s="87" t="s">
        <v>383</v>
      </c>
      <c r="K3569" s="87" t="s">
        <v>3672</v>
      </c>
      <c r="L3569" s="87" t="s">
        <v>3987</v>
      </c>
      <c r="M3569" s="56"/>
      <c r="N3569" s="87" t="s">
        <v>95</v>
      </c>
      <c r="O3569" s="56"/>
      <c r="P3569" s="87">
        <v>1995</v>
      </c>
      <c r="Q3569" s="87"/>
      <c r="R3569" s="87" t="s">
        <v>3838</v>
      </c>
    </row>
    <row r="3570" spans="1:18">
      <c r="A3570" s="87" t="s">
        <v>4039</v>
      </c>
      <c r="B3570" s="87" t="s">
        <v>400</v>
      </c>
      <c r="C3570" s="87"/>
      <c r="D3570" s="150">
        <v>1178.72</v>
      </c>
      <c r="E3570" s="150">
        <v>-1178.72</v>
      </c>
      <c r="F3570" s="150">
        <v>0</v>
      </c>
      <c r="G3570" s="150">
        <v>0</v>
      </c>
      <c r="H3570" s="151">
        <v>35430</v>
      </c>
      <c r="I3570" s="87">
        <v>0</v>
      </c>
      <c r="J3570" s="87" t="s">
        <v>383</v>
      </c>
      <c r="K3570" s="87" t="s">
        <v>3672</v>
      </c>
      <c r="L3570" s="87" t="s">
        <v>3987</v>
      </c>
      <c r="M3570" s="56"/>
      <c r="N3570" s="87" t="s">
        <v>95</v>
      </c>
      <c r="O3570" s="56"/>
      <c r="P3570" s="87">
        <v>1995</v>
      </c>
      <c r="Q3570" s="87"/>
      <c r="R3570" s="87" t="s">
        <v>3838</v>
      </c>
    </row>
    <row r="3571" spans="1:18">
      <c r="A3571" s="87" t="s">
        <v>10032</v>
      </c>
      <c r="B3571" s="87" t="s">
        <v>10033</v>
      </c>
      <c r="C3571" s="87"/>
      <c r="D3571" s="150">
        <v>875.99</v>
      </c>
      <c r="E3571" s="150">
        <v>-875.99</v>
      </c>
      <c r="F3571" s="150">
        <v>0</v>
      </c>
      <c r="G3571" s="150">
        <v>0</v>
      </c>
      <c r="H3571" s="151">
        <v>35416</v>
      </c>
      <c r="I3571" s="87">
        <v>0</v>
      </c>
      <c r="J3571" s="87" t="s">
        <v>1266</v>
      </c>
      <c r="K3571" s="87" t="s">
        <v>3672</v>
      </c>
      <c r="L3571" s="87" t="s">
        <v>3831</v>
      </c>
      <c r="M3571" s="56" t="s">
        <v>3722</v>
      </c>
      <c r="N3571" s="87" t="s">
        <v>91</v>
      </c>
      <c r="O3571" s="56"/>
      <c r="P3571" s="87">
        <v>0</v>
      </c>
      <c r="Q3571" s="87"/>
      <c r="R3571" s="87" t="s">
        <v>3680</v>
      </c>
    </row>
    <row r="3572" spans="1:18">
      <c r="A3572" s="87" t="s">
        <v>10034</v>
      </c>
      <c r="B3572" s="87" t="s">
        <v>10035</v>
      </c>
      <c r="C3572" s="87"/>
      <c r="D3572" s="150">
        <v>582.85</v>
      </c>
      <c r="E3572" s="150">
        <v>-582.85</v>
      </c>
      <c r="F3572" s="150">
        <v>0</v>
      </c>
      <c r="G3572" s="150">
        <v>0</v>
      </c>
      <c r="H3572" s="151">
        <v>35416</v>
      </c>
      <c r="I3572" s="87">
        <v>0</v>
      </c>
      <c r="J3572" s="87" t="s">
        <v>1266</v>
      </c>
      <c r="K3572" s="87" t="s">
        <v>3672</v>
      </c>
      <c r="L3572" s="87" t="s">
        <v>3831</v>
      </c>
      <c r="M3572" s="56" t="s">
        <v>3722</v>
      </c>
      <c r="N3572" s="87" t="s">
        <v>91</v>
      </c>
      <c r="O3572" s="56"/>
      <c r="P3572" s="87">
        <v>0</v>
      </c>
      <c r="Q3572" s="87"/>
      <c r="R3572" s="87" t="s">
        <v>3680</v>
      </c>
    </row>
    <row r="3573" spans="1:18">
      <c r="A3573" s="87" t="s">
        <v>10036</v>
      </c>
      <c r="B3573" s="87" t="s">
        <v>10035</v>
      </c>
      <c r="C3573" s="87"/>
      <c r="D3573" s="150">
        <v>555.92999999999995</v>
      </c>
      <c r="E3573" s="150">
        <v>-555.92999999999995</v>
      </c>
      <c r="F3573" s="150">
        <v>0</v>
      </c>
      <c r="G3573" s="150">
        <v>0</v>
      </c>
      <c r="H3573" s="151">
        <v>35416</v>
      </c>
      <c r="I3573" s="87">
        <v>0</v>
      </c>
      <c r="J3573" s="87" t="s">
        <v>1266</v>
      </c>
      <c r="K3573" s="87" t="s">
        <v>3672</v>
      </c>
      <c r="L3573" s="87" t="s">
        <v>3831</v>
      </c>
      <c r="M3573" s="56" t="s">
        <v>3722</v>
      </c>
      <c r="N3573" s="87" t="s">
        <v>91</v>
      </c>
      <c r="O3573" s="56"/>
      <c r="P3573" s="87">
        <v>0</v>
      </c>
      <c r="Q3573" s="87"/>
      <c r="R3573" s="87" t="s">
        <v>3680</v>
      </c>
    </row>
    <row r="3574" spans="1:18">
      <c r="A3574" s="87" t="s">
        <v>10037</v>
      </c>
      <c r="B3574" s="87" t="s">
        <v>10038</v>
      </c>
      <c r="C3574" s="87"/>
      <c r="D3574" s="150">
        <v>15872.67</v>
      </c>
      <c r="E3574" s="150">
        <v>-15872.67</v>
      </c>
      <c r="F3574" s="150">
        <v>0</v>
      </c>
      <c r="G3574" s="150">
        <v>0</v>
      </c>
      <c r="H3574" s="151">
        <v>35408</v>
      </c>
      <c r="I3574" s="87">
        <v>0</v>
      </c>
      <c r="J3574" s="87" t="s">
        <v>439</v>
      </c>
      <c r="K3574" s="87" t="s">
        <v>3672</v>
      </c>
      <c r="L3574" s="87" t="s">
        <v>8562</v>
      </c>
      <c r="M3574" s="56" t="s">
        <v>3722</v>
      </c>
      <c r="N3574" s="87" t="s">
        <v>99</v>
      </c>
      <c r="O3574" s="56"/>
      <c r="P3574" s="87">
        <v>0</v>
      </c>
      <c r="Q3574" s="87"/>
      <c r="R3574" s="87" t="s">
        <v>3680</v>
      </c>
    </row>
    <row r="3575" spans="1:18">
      <c r="A3575" s="87" t="s">
        <v>10030</v>
      </c>
      <c r="B3575" s="87" t="s">
        <v>10031</v>
      </c>
      <c r="C3575" s="87"/>
      <c r="D3575" s="150">
        <v>4899.42</v>
      </c>
      <c r="E3575" s="150">
        <v>-4899.42</v>
      </c>
      <c r="F3575" s="150">
        <v>0</v>
      </c>
      <c r="G3575" s="150">
        <v>0</v>
      </c>
      <c r="H3575" s="151">
        <v>35322</v>
      </c>
      <c r="I3575" s="87">
        <v>0</v>
      </c>
      <c r="J3575" s="87" t="s">
        <v>387</v>
      </c>
      <c r="K3575" s="87" t="s">
        <v>3672</v>
      </c>
      <c r="L3575" s="87" t="s">
        <v>3884</v>
      </c>
      <c r="M3575" s="56" t="s">
        <v>3722</v>
      </c>
      <c r="N3575" s="87" t="s">
        <v>61</v>
      </c>
      <c r="O3575" s="56"/>
      <c r="P3575" s="87">
        <v>0</v>
      </c>
      <c r="Q3575" s="87"/>
      <c r="R3575" s="87" t="s">
        <v>3680</v>
      </c>
    </row>
    <row r="3576" spans="1:18">
      <c r="A3576" s="87" t="s">
        <v>10029</v>
      </c>
      <c r="B3576" s="87" t="s">
        <v>437</v>
      </c>
      <c r="C3576" s="87"/>
      <c r="D3576" s="150">
        <v>2693.45</v>
      </c>
      <c r="E3576" s="150">
        <v>-2693.45</v>
      </c>
      <c r="F3576" s="150">
        <v>0</v>
      </c>
      <c r="G3576" s="150">
        <v>0</v>
      </c>
      <c r="H3576" s="151">
        <v>35321</v>
      </c>
      <c r="I3576" s="87">
        <v>0</v>
      </c>
      <c r="J3576" s="87" t="s">
        <v>674</v>
      </c>
      <c r="K3576" s="87" t="s">
        <v>3672</v>
      </c>
      <c r="L3576" s="87" t="s">
        <v>7663</v>
      </c>
      <c r="M3576" s="56" t="s">
        <v>3722</v>
      </c>
      <c r="N3576" s="87" t="s">
        <v>94</v>
      </c>
      <c r="O3576" s="56"/>
      <c r="P3576" s="87">
        <v>0</v>
      </c>
      <c r="Q3576" s="87"/>
      <c r="R3576" s="87" t="s">
        <v>3680</v>
      </c>
    </row>
    <row r="3577" spans="1:18">
      <c r="A3577" s="87" t="s">
        <v>4019</v>
      </c>
      <c r="B3577" s="87" t="s">
        <v>4020</v>
      </c>
      <c r="C3577" s="87"/>
      <c r="D3577" s="150">
        <v>692.16</v>
      </c>
      <c r="E3577" s="150">
        <v>-692.16</v>
      </c>
      <c r="F3577" s="150">
        <v>0</v>
      </c>
      <c r="G3577" s="150">
        <v>0</v>
      </c>
      <c r="H3577" s="151">
        <v>35282</v>
      </c>
      <c r="I3577" s="87">
        <v>0</v>
      </c>
      <c r="J3577" s="87" t="s">
        <v>1532</v>
      </c>
      <c r="K3577" s="87" t="s">
        <v>3672</v>
      </c>
      <c r="L3577" s="87" t="s">
        <v>4021</v>
      </c>
      <c r="M3577" s="56"/>
      <c r="N3577" s="87" t="s">
        <v>83</v>
      </c>
      <c r="O3577" s="56"/>
      <c r="P3577" s="87">
        <v>1996</v>
      </c>
      <c r="Q3577" s="87"/>
      <c r="R3577" s="87" t="s">
        <v>3838</v>
      </c>
    </row>
    <row r="3578" spans="1:18">
      <c r="A3578" s="87" t="s">
        <v>10023</v>
      </c>
      <c r="B3578" s="87" t="s">
        <v>10024</v>
      </c>
      <c r="C3578" s="87"/>
      <c r="D3578" s="150">
        <v>1730.8</v>
      </c>
      <c r="E3578" s="150">
        <v>-1730.8</v>
      </c>
      <c r="F3578" s="150">
        <v>0</v>
      </c>
      <c r="G3578" s="150">
        <v>0</v>
      </c>
      <c r="H3578" s="151">
        <v>35170</v>
      </c>
      <c r="I3578" s="87">
        <v>0</v>
      </c>
      <c r="J3578" s="87" t="s">
        <v>1405</v>
      </c>
      <c r="K3578" s="87" t="s">
        <v>3672</v>
      </c>
      <c r="L3578" s="87" t="s">
        <v>8186</v>
      </c>
      <c r="M3578" s="56" t="s">
        <v>3722</v>
      </c>
      <c r="N3578" s="87" t="s">
        <v>93</v>
      </c>
      <c r="O3578" s="56"/>
      <c r="P3578" s="87">
        <v>0</v>
      </c>
      <c r="Q3578" s="87"/>
      <c r="R3578" s="87" t="s">
        <v>3680</v>
      </c>
    </row>
    <row r="3579" spans="1:18">
      <c r="A3579" s="87" t="s">
        <v>10025</v>
      </c>
      <c r="B3579" s="87" t="s">
        <v>10026</v>
      </c>
      <c r="C3579" s="87"/>
      <c r="D3579" s="150">
        <v>1747.43</v>
      </c>
      <c r="E3579" s="150">
        <v>-1747.43</v>
      </c>
      <c r="F3579" s="150">
        <v>0</v>
      </c>
      <c r="G3579" s="150">
        <v>0</v>
      </c>
      <c r="H3579" s="151">
        <v>35170</v>
      </c>
      <c r="I3579" s="87">
        <v>0</v>
      </c>
      <c r="J3579" s="87" t="s">
        <v>1405</v>
      </c>
      <c r="K3579" s="87" t="s">
        <v>3672</v>
      </c>
      <c r="L3579" s="87" t="s">
        <v>8443</v>
      </c>
      <c r="M3579" s="56" t="s">
        <v>3722</v>
      </c>
      <c r="N3579" s="87" t="s">
        <v>93</v>
      </c>
      <c r="O3579" s="56"/>
      <c r="P3579" s="87">
        <v>0</v>
      </c>
      <c r="Q3579" s="87"/>
      <c r="R3579" s="87" t="s">
        <v>3680</v>
      </c>
    </row>
    <row r="3580" spans="1:18">
      <c r="A3580" s="87" t="s">
        <v>10027</v>
      </c>
      <c r="B3580" s="87" t="s">
        <v>10028</v>
      </c>
      <c r="C3580" s="87"/>
      <c r="D3580" s="150">
        <v>1283.74</v>
      </c>
      <c r="E3580" s="150">
        <v>-1283.74</v>
      </c>
      <c r="F3580" s="150">
        <v>0</v>
      </c>
      <c r="G3580" s="150">
        <v>0</v>
      </c>
      <c r="H3580" s="151">
        <v>35170</v>
      </c>
      <c r="I3580" s="87">
        <v>0</v>
      </c>
      <c r="J3580" s="87" t="s">
        <v>1405</v>
      </c>
      <c r="K3580" s="87" t="s">
        <v>3672</v>
      </c>
      <c r="L3580" s="87" t="s">
        <v>8443</v>
      </c>
      <c r="M3580" s="56" t="s">
        <v>3722</v>
      </c>
      <c r="N3580" s="87" t="s">
        <v>93</v>
      </c>
      <c r="O3580" s="56"/>
      <c r="P3580" s="87">
        <v>0</v>
      </c>
      <c r="Q3580" s="87"/>
      <c r="R3580" s="87" t="s">
        <v>3680</v>
      </c>
    </row>
    <row r="3581" spans="1:18">
      <c r="A3581" s="87" t="s">
        <v>4016</v>
      </c>
      <c r="B3581" s="87" t="s">
        <v>4017</v>
      </c>
      <c r="C3581" s="87"/>
      <c r="D3581" s="150">
        <v>633996.78</v>
      </c>
      <c r="E3581" s="150">
        <v>-633996.78</v>
      </c>
      <c r="F3581" s="150">
        <v>0</v>
      </c>
      <c r="G3581" s="150">
        <v>0</v>
      </c>
      <c r="H3581" s="151">
        <v>35165</v>
      </c>
      <c r="I3581" s="87">
        <v>0</v>
      </c>
      <c r="J3581" s="87" t="s">
        <v>3070</v>
      </c>
      <c r="K3581" s="87" t="s">
        <v>3672</v>
      </c>
      <c r="L3581" s="87" t="s">
        <v>4018</v>
      </c>
      <c r="M3581" s="56"/>
      <c r="N3581" s="87" t="s">
        <v>145</v>
      </c>
      <c r="O3581" s="56"/>
      <c r="P3581" s="87">
        <v>1995</v>
      </c>
      <c r="Q3581" s="87"/>
      <c r="R3581" s="87" t="s">
        <v>3838</v>
      </c>
    </row>
    <row r="3582" spans="1:18">
      <c r="A3582" s="87" t="s">
        <v>10021</v>
      </c>
      <c r="B3582" s="87" t="s">
        <v>10022</v>
      </c>
      <c r="C3582" s="87"/>
      <c r="D3582" s="150">
        <v>1963.35</v>
      </c>
      <c r="E3582" s="150">
        <v>-1963.35</v>
      </c>
      <c r="F3582" s="150">
        <v>0</v>
      </c>
      <c r="G3582" s="150">
        <v>0</v>
      </c>
      <c r="H3582" s="151">
        <v>35072</v>
      </c>
      <c r="I3582" s="87">
        <v>0</v>
      </c>
      <c r="J3582" s="87" t="s">
        <v>580</v>
      </c>
      <c r="K3582" s="87" t="s">
        <v>3672</v>
      </c>
      <c r="L3582" s="87" t="s">
        <v>4162</v>
      </c>
      <c r="M3582" s="56" t="s">
        <v>3722</v>
      </c>
      <c r="N3582" s="87" t="s">
        <v>36</v>
      </c>
      <c r="O3582" s="56"/>
      <c r="P3582" s="87">
        <v>0</v>
      </c>
      <c r="Q3582" s="87"/>
      <c r="R3582" s="87" t="s">
        <v>3680</v>
      </c>
    </row>
    <row r="3583" spans="1:18">
      <c r="A3583" s="87" t="s">
        <v>4034</v>
      </c>
      <c r="B3583" s="87" t="s">
        <v>4035</v>
      </c>
      <c r="C3583" s="87"/>
      <c r="D3583" s="150">
        <v>7849.03</v>
      </c>
      <c r="E3583" s="150">
        <v>-7849.03</v>
      </c>
      <c r="F3583" s="150">
        <v>0</v>
      </c>
      <c r="G3583" s="150">
        <v>0</v>
      </c>
      <c r="H3583" s="151">
        <v>35064</v>
      </c>
      <c r="I3583" s="87">
        <v>0</v>
      </c>
      <c r="J3583" s="87" t="s">
        <v>1373</v>
      </c>
      <c r="K3583" s="87" t="s">
        <v>3672</v>
      </c>
      <c r="L3583" s="87" t="s">
        <v>3892</v>
      </c>
      <c r="M3583" s="56"/>
      <c r="N3583" s="87" t="s">
        <v>156</v>
      </c>
      <c r="O3583" s="56"/>
      <c r="P3583" s="87">
        <v>1993</v>
      </c>
      <c r="Q3583" s="87"/>
      <c r="R3583" s="87" t="s">
        <v>3838</v>
      </c>
    </row>
    <row r="3584" spans="1:18">
      <c r="A3584" s="87" t="s">
        <v>4008</v>
      </c>
      <c r="B3584" s="87" t="s">
        <v>4009</v>
      </c>
      <c r="C3584" s="87"/>
      <c r="D3584" s="150">
        <v>9632.7099999999991</v>
      </c>
      <c r="E3584" s="150">
        <v>-9632.7099999999991</v>
      </c>
      <c r="F3584" s="150">
        <v>0</v>
      </c>
      <c r="G3584" s="150">
        <v>0</v>
      </c>
      <c r="H3584" s="151">
        <v>35060</v>
      </c>
      <c r="I3584" s="87">
        <v>0</v>
      </c>
      <c r="J3584" s="87" t="s">
        <v>347</v>
      </c>
      <c r="K3584" s="87" t="s">
        <v>3672</v>
      </c>
      <c r="L3584" s="87" t="s">
        <v>3931</v>
      </c>
      <c r="M3584" s="56"/>
      <c r="N3584" s="87" t="s">
        <v>51</v>
      </c>
      <c r="O3584" s="56"/>
      <c r="P3584" s="87">
        <v>1995</v>
      </c>
      <c r="Q3584" s="87"/>
      <c r="R3584" s="87" t="s">
        <v>3838</v>
      </c>
    </row>
    <row r="3585" spans="1:18">
      <c r="A3585" s="87" t="s">
        <v>4010</v>
      </c>
      <c r="B3585" s="87" t="s">
        <v>4011</v>
      </c>
      <c r="C3585" s="87"/>
      <c r="D3585" s="150">
        <v>8298.48</v>
      </c>
      <c r="E3585" s="150">
        <v>-8298.48</v>
      </c>
      <c r="F3585" s="150">
        <v>0</v>
      </c>
      <c r="G3585" s="150">
        <v>0</v>
      </c>
      <c r="H3585" s="151">
        <v>35060</v>
      </c>
      <c r="I3585" s="87">
        <v>0</v>
      </c>
      <c r="J3585" s="87" t="s">
        <v>3817</v>
      </c>
      <c r="K3585" s="87" t="s">
        <v>3672</v>
      </c>
      <c r="L3585" s="87" t="s">
        <v>3818</v>
      </c>
      <c r="M3585" s="56"/>
      <c r="N3585" s="87" t="s">
        <v>3819</v>
      </c>
      <c r="O3585" s="56"/>
      <c r="P3585" s="87">
        <v>1995</v>
      </c>
      <c r="Q3585" s="87"/>
      <c r="R3585" s="87" t="s">
        <v>3838</v>
      </c>
    </row>
    <row r="3586" spans="1:18">
      <c r="A3586" s="87" t="s">
        <v>4012</v>
      </c>
      <c r="B3586" s="87" t="s">
        <v>4013</v>
      </c>
      <c r="C3586" s="87"/>
      <c r="D3586" s="150">
        <v>2948.25</v>
      </c>
      <c r="E3586" s="150">
        <v>-2948.25</v>
      </c>
      <c r="F3586" s="150">
        <v>0</v>
      </c>
      <c r="G3586" s="150">
        <v>0</v>
      </c>
      <c r="H3586" s="151">
        <v>35060</v>
      </c>
      <c r="I3586" s="87">
        <v>0</v>
      </c>
      <c r="J3586" s="87" t="s">
        <v>1373</v>
      </c>
      <c r="K3586" s="87" t="s">
        <v>3672</v>
      </c>
      <c r="L3586" s="87" t="s">
        <v>3892</v>
      </c>
      <c r="M3586" s="56"/>
      <c r="N3586" s="87" t="s">
        <v>156</v>
      </c>
      <c r="O3586" s="56"/>
      <c r="P3586" s="87">
        <v>1994</v>
      </c>
      <c r="Q3586" s="87"/>
      <c r="R3586" s="87" t="s">
        <v>3838</v>
      </c>
    </row>
    <row r="3587" spans="1:18">
      <c r="A3587" s="87" t="s">
        <v>4014</v>
      </c>
      <c r="B3587" s="87" t="s">
        <v>4015</v>
      </c>
      <c r="C3587" s="87"/>
      <c r="D3587" s="150">
        <v>2107.81</v>
      </c>
      <c r="E3587" s="150">
        <v>-2107.81</v>
      </c>
      <c r="F3587" s="150">
        <v>0</v>
      </c>
      <c r="G3587" s="150">
        <v>0</v>
      </c>
      <c r="H3587" s="151">
        <v>35060</v>
      </c>
      <c r="I3587" s="87">
        <v>0</v>
      </c>
      <c r="J3587" s="87" t="s">
        <v>393</v>
      </c>
      <c r="K3587" s="87" t="s">
        <v>3672</v>
      </c>
      <c r="L3587" s="87" t="s">
        <v>3785</v>
      </c>
      <c r="M3587" s="56"/>
      <c r="N3587" s="87" t="s">
        <v>70</v>
      </c>
      <c r="O3587" s="56"/>
      <c r="P3587" s="87">
        <v>1995</v>
      </c>
      <c r="Q3587" s="87"/>
      <c r="R3587" s="87" t="s">
        <v>3838</v>
      </c>
    </row>
    <row r="3588" spans="1:18">
      <c r="A3588" s="87" t="s">
        <v>10020</v>
      </c>
      <c r="B3588" s="87" t="s">
        <v>2826</v>
      </c>
      <c r="C3588" s="87"/>
      <c r="D3588" s="150">
        <v>6955.32</v>
      </c>
      <c r="E3588" s="150">
        <v>-6955.32</v>
      </c>
      <c r="F3588" s="150">
        <v>0</v>
      </c>
      <c r="G3588" s="150">
        <v>0</v>
      </c>
      <c r="H3588" s="151">
        <v>34947</v>
      </c>
      <c r="I3588" s="87">
        <v>0</v>
      </c>
      <c r="J3588" s="87" t="s">
        <v>387</v>
      </c>
      <c r="K3588" s="87" t="s">
        <v>3672</v>
      </c>
      <c r="L3588" s="87" t="s">
        <v>3884</v>
      </c>
      <c r="M3588" s="56" t="s">
        <v>3722</v>
      </c>
      <c r="N3588" s="87" t="s">
        <v>61</v>
      </c>
      <c r="O3588" s="56"/>
      <c r="P3588" s="87">
        <v>0</v>
      </c>
      <c r="Q3588" s="87"/>
      <c r="R3588" s="87" t="s">
        <v>3680</v>
      </c>
    </row>
    <row r="3589" spans="1:18">
      <c r="A3589" s="87" t="s">
        <v>3985</v>
      </c>
      <c r="B3589" s="87" t="s">
        <v>3986</v>
      </c>
      <c r="C3589" s="87"/>
      <c r="D3589" s="150">
        <v>646.85</v>
      </c>
      <c r="E3589" s="150">
        <v>-646.85</v>
      </c>
      <c r="F3589" s="150">
        <v>0</v>
      </c>
      <c r="G3589" s="150">
        <v>0</v>
      </c>
      <c r="H3589" s="151">
        <v>34779</v>
      </c>
      <c r="I3589" s="87">
        <v>0</v>
      </c>
      <c r="J3589" s="87" t="s">
        <v>383</v>
      </c>
      <c r="K3589" s="87" t="s">
        <v>3672</v>
      </c>
      <c r="L3589" s="87" t="s">
        <v>3987</v>
      </c>
      <c r="M3589" s="56"/>
      <c r="N3589" s="87" t="s">
        <v>95</v>
      </c>
      <c r="O3589" s="56"/>
      <c r="P3589" s="87">
        <v>1991</v>
      </c>
      <c r="Q3589" s="87"/>
      <c r="R3589" s="87" t="s">
        <v>3838</v>
      </c>
    </row>
    <row r="3590" spans="1:18">
      <c r="A3590" s="87" t="s">
        <v>3988</v>
      </c>
      <c r="B3590" s="87" t="s">
        <v>3989</v>
      </c>
      <c r="C3590" s="87"/>
      <c r="D3590" s="150">
        <v>896.37</v>
      </c>
      <c r="E3590" s="150">
        <v>-896.37</v>
      </c>
      <c r="F3590" s="150">
        <v>0</v>
      </c>
      <c r="G3590" s="150">
        <v>0</v>
      </c>
      <c r="H3590" s="151">
        <v>34779</v>
      </c>
      <c r="I3590" s="87">
        <v>0</v>
      </c>
      <c r="J3590" s="87" t="s">
        <v>1879</v>
      </c>
      <c r="K3590" s="87" t="s">
        <v>3672</v>
      </c>
      <c r="L3590" s="87" t="s">
        <v>3686</v>
      </c>
      <c r="M3590" s="56"/>
      <c r="N3590" s="87" t="s">
        <v>101</v>
      </c>
      <c r="O3590" s="56"/>
      <c r="P3590" s="87">
        <v>1991</v>
      </c>
      <c r="Q3590" s="87"/>
      <c r="R3590" s="87" t="s">
        <v>3838</v>
      </c>
    </row>
    <row r="3591" spans="1:18">
      <c r="A3591" s="87" t="s">
        <v>3990</v>
      </c>
      <c r="B3591" s="87" t="s">
        <v>3989</v>
      </c>
      <c r="C3591" s="87"/>
      <c r="D3591" s="150">
        <v>896.37</v>
      </c>
      <c r="E3591" s="150">
        <v>-896.37</v>
      </c>
      <c r="F3591" s="150">
        <v>0</v>
      </c>
      <c r="G3591" s="150">
        <v>0</v>
      </c>
      <c r="H3591" s="151">
        <v>34779</v>
      </c>
      <c r="I3591" s="87">
        <v>0</v>
      </c>
      <c r="J3591" s="87" t="s">
        <v>1522</v>
      </c>
      <c r="K3591" s="87" t="s">
        <v>3672</v>
      </c>
      <c r="L3591" s="87" t="s">
        <v>3991</v>
      </c>
      <c r="M3591" s="56"/>
      <c r="N3591" s="87" t="s">
        <v>1521</v>
      </c>
      <c r="O3591" s="56"/>
      <c r="P3591" s="87">
        <v>1991</v>
      </c>
      <c r="Q3591" s="87"/>
      <c r="R3591" s="87" t="s">
        <v>3838</v>
      </c>
    </row>
    <row r="3592" spans="1:18">
      <c r="A3592" s="87" t="s">
        <v>3992</v>
      </c>
      <c r="B3592" s="87" t="s">
        <v>3993</v>
      </c>
      <c r="C3592" s="87"/>
      <c r="D3592" s="150">
        <v>3183.89</v>
      </c>
      <c r="E3592" s="150">
        <v>-3183.89</v>
      </c>
      <c r="F3592" s="150">
        <v>0</v>
      </c>
      <c r="G3592" s="150">
        <v>0</v>
      </c>
      <c r="H3592" s="151">
        <v>34779</v>
      </c>
      <c r="I3592" s="87">
        <v>0</v>
      </c>
      <c r="J3592" s="87" t="s">
        <v>689</v>
      </c>
      <c r="K3592" s="87" t="s">
        <v>3672</v>
      </c>
      <c r="L3592" s="87" t="s">
        <v>3994</v>
      </c>
      <c r="M3592" s="56"/>
      <c r="N3592" s="87" t="s">
        <v>28</v>
      </c>
      <c r="O3592" s="56"/>
      <c r="P3592" s="87">
        <v>1990</v>
      </c>
      <c r="Q3592" s="87"/>
      <c r="R3592" s="87" t="s">
        <v>3838</v>
      </c>
    </row>
    <row r="3593" spans="1:18">
      <c r="A3593" s="87" t="s">
        <v>3995</v>
      </c>
      <c r="B3593" s="87" t="s">
        <v>3996</v>
      </c>
      <c r="C3593" s="87"/>
      <c r="D3593" s="150">
        <v>4312.22</v>
      </c>
      <c r="E3593" s="150">
        <v>-4312.22</v>
      </c>
      <c r="F3593" s="150">
        <v>0</v>
      </c>
      <c r="G3593" s="150">
        <v>0</v>
      </c>
      <c r="H3593" s="151">
        <v>34779</v>
      </c>
      <c r="I3593" s="87">
        <v>0</v>
      </c>
      <c r="J3593" s="87" t="s">
        <v>383</v>
      </c>
      <c r="K3593" s="87" t="s">
        <v>3672</v>
      </c>
      <c r="L3593" s="87" t="s">
        <v>3987</v>
      </c>
      <c r="M3593" s="56"/>
      <c r="N3593" s="87" t="s">
        <v>95</v>
      </c>
      <c r="O3593" s="56"/>
      <c r="P3593" s="87">
        <v>1992</v>
      </c>
      <c r="Q3593" s="87"/>
      <c r="R3593" s="87" t="s">
        <v>3838</v>
      </c>
    </row>
    <row r="3594" spans="1:18">
      <c r="A3594" s="87" t="s">
        <v>3997</v>
      </c>
      <c r="B3594" s="87" t="s">
        <v>3998</v>
      </c>
      <c r="C3594" s="87"/>
      <c r="D3594" s="150">
        <v>3436.04</v>
      </c>
      <c r="E3594" s="150">
        <v>-3436.04</v>
      </c>
      <c r="F3594" s="150">
        <v>0</v>
      </c>
      <c r="G3594" s="150">
        <v>0</v>
      </c>
      <c r="H3594" s="151">
        <v>34779</v>
      </c>
      <c r="I3594" s="87">
        <v>0</v>
      </c>
      <c r="J3594" s="87" t="s">
        <v>383</v>
      </c>
      <c r="K3594" s="87" t="s">
        <v>3672</v>
      </c>
      <c r="L3594" s="87" t="s">
        <v>3987</v>
      </c>
      <c r="M3594" s="56"/>
      <c r="N3594" s="87" t="s">
        <v>95</v>
      </c>
      <c r="O3594" s="56"/>
      <c r="P3594" s="87">
        <v>1992</v>
      </c>
      <c r="Q3594" s="87"/>
      <c r="R3594" s="87" t="s">
        <v>3838</v>
      </c>
    </row>
    <row r="3595" spans="1:18">
      <c r="A3595" s="87" t="s">
        <v>3999</v>
      </c>
      <c r="B3595" s="87" t="s">
        <v>4000</v>
      </c>
      <c r="C3595" s="87"/>
      <c r="D3595" s="150">
        <v>2778.5</v>
      </c>
      <c r="E3595" s="150">
        <v>-2778.5</v>
      </c>
      <c r="F3595" s="150">
        <v>0</v>
      </c>
      <c r="G3595" s="150">
        <v>0</v>
      </c>
      <c r="H3595" s="151">
        <v>34779</v>
      </c>
      <c r="I3595" s="87">
        <v>0</v>
      </c>
      <c r="J3595" s="87" t="s">
        <v>383</v>
      </c>
      <c r="K3595" s="87" t="s">
        <v>3672</v>
      </c>
      <c r="L3595" s="87" t="s">
        <v>3987</v>
      </c>
      <c r="M3595" s="56"/>
      <c r="N3595" s="87" t="s">
        <v>95</v>
      </c>
      <c r="O3595" s="56"/>
      <c r="P3595" s="87">
        <v>1992</v>
      </c>
      <c r="Q3595" s="87"/>
      <c r="R3595" s="87" t="s">
        <v>3838</v>
      </c>
    </row>
    <row r="3596" spans="1:18">
      <c r="A3596" s="87" t="s">
        <v>4001</v>
      </c>
      <c r="B3596" s="87" t="s">
        <v>4002</v>
      </c>
      <c r="C3596" s="87"/>
      <c r="D3596" s="150">
        <v>2778.5</v>
      </c>
      <c r="E3596" s="150">
        <v>-2778.5</v>
      </c>
      <c r="F3596" s="150">
        <v>0</v>
      </c>
      <c r="G3596" s="150">
        <v>0</v>
      </c>
      <c r="H3596" s="151">
        <v>34779</v>
      </c>
      <c r="I3596" s="87">
        <v>0</v>
      </c>
      <c r="J3596" s="87" t="s">
        <v>383</v>
      </c>
      <c r="K3596" s="87" t="s">
        <v>3672</v>
      </c>
      <c r="L3596" s="87" t="s">
        <v>3987</v>
      </c>
      <c r="M3596" s="56"/>
      <c r="N3596" s="87" t="s">
        <v>95</v>
      </c>
      <c r="O3596" s="56"/>
      <c r="P3596" s="87">
        <v>1992</v>
      </c>
      <c r="Q3596" s="87"/>
      <c r="R3596" s="87" t="s">
        <v>3838</v>
      </c>
    </row>
    <row r="3597" spans="1:18">
      <c r="A3597" s="87" t="s">
        <v>4003</v>
      </c>
      <c r="B3597" s="87" t="s">
        <v>3998</v>
      </c>
      <c r="C3597" s="87"/>
      <c r="D3597" s="150">
        <v>3436.04</v>
      </c>
      <c r="E3597" s="150">
        <v>-3436.04</v>
      </c>
      <c r="F3597" s="150">
        <v>0</v>
      </c>
      <c r="G3597" s="150">
        <v>0</v>
      </c>
      <c r="H3597" s="151">
        <v>34779</v>
      </c>
      <c r="I3597" s="87">
        <v>0</v>
      </c>
      <c r="J3597" s="87" t="s">
        <v>383</v>
      </c>
      <c r="K3597" s="87" t="s">
        <v>3672</v>
      </c>
      <c r="L3597" s="87" t="s">
        <v>3987</v>
      </c>
      <c r="M3597" s="56"/>
      <c r="N3597" s="87" t="s">
        <v>95</v>
      </c>
      <c r="O3597" s="56"/>
      <c r="P3597" s="87">
        <v>1992</v>
      </c>
      <c r="Q3597" s="87"/>
      <c r="R3597" s="87" t="s">
        <v>3838</v>
      </c>
    </row>
    <row r="3598" spans="1:18">
      <c r="A3598" s="87" t="s">
        <v>4004</v>
      </c>
      <c r="B3598" s="87" t="s">
        <v>4005</v>
      </c>
      <c r="C3598" s="87"/>
      <c r="D3598" s="150">
        <v>17600.88</v>
      </c>
      <c r="E3598" s="150">
        <v>-17600.88</v>
      </c>
      <c r="F3598" s="150">
        <v>0</v>
      </c>
      <c r="G3598" s="150">
        <v>0</v>
      </c>
      <c r="H3598" s="151">
        <v>34779</v>
      </c>
      <c r="I3598" s="87">
        <v>0</v>
      </c>
      <c r="J3598" s="87" t="s">
        <v>1532</v>
      </c>
      <c r="K3598" s="87" t="s">
        <v>3672</v>
      </c>
      <c r="L3598" s="87" t="s">
        <v>3905</v>
      </c>
      <c r="M3598" s="56"/>
      <c r="N3598" s="87" t="s">
        <v>83</v>
      </c>
      <c r="O3598" s="56"/>
      <c r="P3598" s="87">
        <v>1993</v>
      </c>
      <c r="Q3598" s="87"/>
      <c r="R3598" s="87" t="s">
        <v>3838</v>
      </c>
    </row>
    <row r="3599" spans="1:18">
      <c r="A3599" s="87" t="s">
        <v>4006</v>
      </c>
      <c r="B3599" s="87" t="s">
        <v>4007</v>
      </c>
      <c r="C3599" s="87"/>
      <c r="D3599" s="150">
        <v>1769.93</v>
      </c>
      <c r="E3599" s="150">
        <v>-1769.93</v>
      </c>
      <c r="F3599" s="150">
        <v>0</v>
      </c>
      <c r="G3599" s="150">
        <v>0</v>
      </c>
      <c r="H3599" s="151">
        <v>34779</v>
      </c>
      <c r="I3599" s="87">
        <v>0</v>
      </c>
      <c r="J3599" s="87" t="s">
        <v>1532</v>
      </c>
      <c r="K3599" s="87" t="s">
        <v>3672</v>
      </c>
      <c r="L3599" s="87" t="s">
        <v>3905</v>
      </c>
      <c r="M3599" s="56"/>
      <c r="N3599" s="87" t="s">
        <v>83</v>
      </c>
      <c r="O3599" s="56"/>
      <c r="P3599" s="87">
        <v>1991</v>
      </c>
      <c r="Q3599" s="87"/>
      <c r="R3599" s="87" t="s">
        <v>3838</v>
      </c>
    </row>
    <row r="3600" spans="1:18">
      <c r="A3600" s="87" t="s">
        <v>10018</v>
      </c>
      <c r="B3600" s="87" t="s">
        <v>10019</v>
      </c>
      <c r="C3600" s="87"/>
      <c r="D3600" s="150">
        <v>1296.8900000000001</v>
      </c>
      <c r="E3600" s="150">
        <v>-1296.8900000000001</v>
      </c>
      <c r="F3600" s="150">
        <v>0</v>
      </c>
      <c r="G3600" s="150">
        <v>0</v>
      </c>
      <c r="H3600" s="151">
        <v>34766</v>
      </c>
      <c r="I3600" s="87">
        <v>0</v>
      </c>
      <c r="J3600" s="87" t="s">
        <v>1349</v>
      </c>
      <c r="K3600" s="87" t="s">
        <v>3672</v>
      </c>
      <c r="L3600" s="87" t="s">
        <v>9065</v>
      </c>
      <c r="M3600" s="56" t="s">
        <v>3722</v>
      </c>
      <c r="N3600" s="87" t="s">
        <v>42</v>
      </c>
      <c r="O3600" s="56"/>
      <c r="P3600" s="87">
        <v>0</v>
      </c>
      <c r="Q3600" s="87"/>
      <c r="R3600" s="87" t="s">
        <v>3680</v>
      </c>
    </row>
    <row r="3601" spans="1:18">
      <c r="A3601" s="87" t="s">
        <v>2900</v>
      </c>
      <c r="B3601" s="87" t="s">
        <v>2901</v>
      </c>
      <c r="C3601" s="87"/>
      <c r="D3601" s="150">
        <v>1166.5</v>
      </c>
      <c r="E3601" s="150">
        <v>-1166.5</v>
      </c>
      <c r="F3601" s="150">
        <v>0</v>
      </c>
      <c r="G3601" s="150">
        <v>0</v>
      </c>
      <c r="H3601" s="151">
        <v>34764</v>
      </c>
      <c r="I3601" s="87">
        <v>0</v>
      </c>
      <c r="J3601" s="87" t="s">
        <v>3983</v>
      </c>
      <c r="K3601" s="87" t="s">
        <v>3672</v>
      </c>
      <c r="L3601" s="87" t="s">
        <v>3984</v>
      </c>
      <c r="M3601" s="56"/>
      <c r="N3601" s="87" t="s">
        <v>148</v>
      </c>
      <c r="O3601" s="56"/>
      <c r="P3601" s="87">
        <v>1994</v>
      </c>
      <c r="Q3601" s="87"/>
      <c r="R3601" s="87" t="s">
        <v>3838</v>
      </c>
    </row>
    <row r="3602" spans="1:18">
      <c r="A3602" s="87" t="s">
        <v>10016</v>
      </c>
      <c r="B3602" s="87" t="s">
        <v>10017</v>
      </c>
      <c r="C3602" s="87"/>
      <c r="D3602" s="150">
        <v>10953.99</v>
      </c>
      <c r="E3602" s="150">
        <v>-10953.99</v>
      </c>
      <c r="F3602" s="150">
        <v>0</v>
      </c>
      <c r="G3602" s="150">
        <v>0</v>
      </c>
      <c r="H3602" s="151">
        <v>34709</v>
      </c>
      <c r="I3602" s="87">
        <v>0</v>
      </c>
      <c r="J3602" s="87" t="s">
        <v>315</v>
      </c>
      <c r="K3602" s="87" t="s">
        <v>3672</v>
      </c>
      <c r="L3602" s="87" t="s">
        <v>7984</v>
      </c>
      <c r="M3602" s="56" t="s">
        <v>3722</v>
      </c>
      <c r="N3602" s="87" t="s">
        <v>29</v>
      </c>
      <c r="O3602" s="56"/>
      <c r="P3602" s="87">
        <v>0</v>
      </c>
      <c r="Q3602" s="87"/>
      <c r="R3602" s="87" t="s">
        <v>3680</v>
      </c>
    </row>
    <row r="3603" spans="1:18">
      <c r="A3603" s="87" t="s">
        <v>3974</v>
      </c>
      <c r="B3603" s="87" t="s">
        <v>3975</v>
      </c>
      <c r="C3603" s="87"/>
      <c r="D3603" s="150">
        <v>372.97</v>
      </c>
      <c r="E3603" s="150">
        <v>-372.97</v>
      </c>
      <c r="F3603" s="150">
        <v>0</v>
      </c>
      <c r="G3603" s="150">
        <v>0</v>
      </c>
      <c r="H3603" s="151">
        <v>34702</v>
      </c>
      <c r="I3603" s="87">
        <v>0</v>
      </c>
      <c r="J3603" s="87" t="s">
        <v>2808</v>
      </c>
      <c r="K3603" s="87" t="s">
        <v>3672</v>
      </c>
      <c r="L3603" s="87" t="s">
        <v>3906</v>
      </c>
      <c r="M3603" s="56"/>
      <c r="N3603" s="87" t="s">
        <v>115</v>
      </c>
      <c r="O3603" s="56"/>
      <c r="P3603" s="87">
        <v>1994</v>
      </c>
      <c r="Q3603" s="87"/>
      <c r="R3603" s="87" t="s">
        <v>3838</v>
      </c>
    </row>
    <row r="3604" spans="1:18">
      <c r="A3604" s="87" t="s">
        <v>3976</v>
      </c>
      <c r="B3604" s="87" t="s">
        <v>3977</v>
      </c>
      <c r="C3604" s="87"/>
      <c r="D3604" s="150">
        <v>385.78</v>
      </c>
      <c r="E3604" s="150">
        <v>-385.78</v>
      </c>
      <c r="F3604" s="150">
        <v>0</v>
      </c>
      <c r="G3604" s="150">
        <v>0</v>
      </c>
      <c r="H3604" s="151">
        <v>34702</v>
      </c>
      <c r="I3604" s="87">
        <v>0</v>
      </c>
      <c r="J3604" s="87" t="s">
        <v>2079</v>
      </c>
      <c r="K3604" s="87" t="s">
        <v>3672</v>
      </c>
      <c r="L3604" s="87" t="s">
        <v>3878</v>
      </c>
      <c r="M3604" s="56"/>
      <c r="N3604" s="87" t="s">
        <v>79</v>
      </c>
      <c r="O3604" s="56"/>
      <c r="P3604" s="87">
        <v>1994</v>
      </c>
      <c r="Q3604" s="87"/>
      <c r="R3604" s="87" t="s">
        <v>3838</v>
      </c>
    </row>
    <row r="3605" spans="1:18">
      <c r="A3605" s="87" t="s">
        <v>3978</v>
      </c>
      <c r="B3605" s="87" t="s">
        <v>3977</v>
      </c>
      <c r="C3605" s="87"/>
      <c r="D3605" s="150">
        <v>385.78</v>
      </c>
      <c r="E3605" s="150">
        <v>-385.78</v>
      </c>
      <c r="F3605" s="150">
        <v>0</v>
      </c>
      <c r="G3605" s="150">
        <v>0</v>
      </c>
      <c r="H3605" s="151">
        <v>34702</v>
      </c>
      <c r="I3605" s="87">
        <v>0</v>
      </c>
      <c r="J3605" s="87" t="s">
        <v>2808</v>
      </c>
      <c r="K3605" s="87" t="s">
        <v>3672</v>
      </c>
      <c r="L3605" s="87" t="s">
        <v>3979</v>
      </c>
      <c r="M3605" s="56"/>
      <c r="N3605" s="87" t="s">
        <v>115</v>
      </c>
      <c r="O3605" s="56"/>
      <c r="P3605" s="87">
        <v>1994</v>
      </c>
      <c r="Q3605" s="87"/>
      <c r="R3605" s="87" t="s">
        <v>3838</v>
      </c>
    </row>
    <row r="3606" spans="1:18">
      <c r="A3606" s="87" t="s">
        <v>3980</v>
      </c>
      <c r="B3606" s="87" t="s">
        <v>3981</v>
      </c>
      <c r="C3606" s="87"/>
      <c r="D3606" s="150">
        <v>452.13</v>
      </c>
      <c r="E3606" s="150">
        <v>-452.13</v>
      </c>
      <c r="F3606" s="150">
        <v>0</v>
      </c>
      <c r="G3606" s="150">
        <v>0</v>
      </c>
      <c r="H3606" s="151">
        <v>34702</v>
      </c>
      <c r="I3606" s="87">
        <v>0</v>
      </c>
      <c r="J3606" s="87" t="s">
        <v>2079</v>
      </c>
      <c r="K3606" s="87" t="s">
        <v>3672</v>
      </c>
      <c r="L3606" s="87" t="s">
        <v>3878</v>
      </c>
      <c r="M3606" s="56"/>
      <c r="N3606" s="87" t="s">
        <v>79</v>
      </c>
      <c r="O3606" s="56"/>
      <c r="P3606" s="87">
        <v>1994</v>
      </c>
      <c r="Q3606" s="87"/>
      <c r="R3606" s="87" t="s">
        <v>3838</v>
      </c>
    </row>
    <row r="3607" spans="1:18">
      <c r="A3607" s="87" t="s">
        <v>3982</v>
      </c>
      <c r="B3607" s="87" t="s">
        <v>3981</v>
      </c>
      <c r="C3607" s="87"/>
      <c r="D3607" s="150">
        <v>452.13</v>
      </c>
      <c r="E3607" s="150">
        <v>-452.13</v>
      </c>
      <c r="F3607" s="150">
        <v>0</v>
      </c>
      <c r="G3607" s="150">
        <v>0</v>
      </c>
      <c r="H3607" s="151">
        <v>34702</v>
      </c>
      <c r="I3607" s="87">
        <v>0</v>
      </c>
      <c r="J3607" s="87" t="s">
        <v>2808</v>
      </c>
      <c r="K3607" s="87" t="s">
        <v>3672</v>
      </c>
      <c r="L3607" s="87" t="s">
        <v>3906</v>
      </c>
      <c r="M3607" s="56"/>
      <c r="N3607" s="87" t="s">
        <v>115</v>
      </c>
      <c r="O3607" s="56"/>
      <c r="P3607" s="87">
        <v>1994</v>
      </c>
      <c r="Q3607" s="87"/>
      <c r="R3607" s="87" t="s">
        <v>3838</v>
      </c>
    </row>
    <row r="3608" spans="1:18">
      <c r="A3608" s="87" t="s">
        <v>3969</v>
      </c>
      <c r="B3608" s="87" t="s">
        <v>3970</v>
      </c>
      <c r="C3608" s="87"/>
      <c r="D3608" s="150">
        <v>10997.74</v>
      </c>
      <c r="E3608" s="150">
        <v>-10997.74</v>
      </c>
      <c r="F3608" s="150">
        <v>0</v>
      </c>
      <c r="G3608" s="150">
        <v>0</v>
      </c>
      <c r="H3608" s="151">
        <v>34675</v>
      </c>
      <c r="I3608" s="87">
        <v>0</v>
      </c>
      <c r="J3608" s="87" t="s">
        <v>3805</v>
      </c>
      <c r="K3608" s="87" t="s">
        <v>3672</v>
      </c>
      <c r="L3608" s="87" t="s">
        <v>3806</v>
      </c>
      <c r="M3608" s="56"/>
      <c r="N3608" s="87" t="s">
        <v>3807</v>
      </c>
      <c r="O3608" s="56"/>
      <c r="P3608" s="87">
        <v>1994</v>
      </c>
      <c r="Q3608" s="87"/>
      <c r="R3608" s="87" t="s">
        <v>3838</v>
      </c>
    </row>
    <row r="3609" spans="1:18">
      <c r="A3609" s="87" t="s">
        <v>3971</v>
      </c>
      <c r="B3609" s="87" t="s">
        <v>3972</v>
      </c>
      <c r="C3609" s="87"/>
      <c r="D3609" s="150">
        <v>560.17999999999995</v>
      </c>
      <c r="E3609" s="150">
        <v>-560.17999999999995</v>
      </c>
      <c r="F3609" s="150">
        <v>0</v>
      </c>
      <c r="G3609" s="150">
        <v>0</v>
      </c>
      <c r="H3609" s="151">
        <v>34654</v>
      </c>
      <c r="I3609" s="87">
        <v>0</v>
      </c>
      <c r="J3609" s="87" t="s">
        <v>1161</v>
      </c>
      <c r="K3609" s="87" t="s">
        <v>3672</v>
      </c>
      <c r="L3609" s="87" t="s">
        <v>3973</v>
      </c>
      <c r="M3609" s="56"/>
      <c r="N3609" s="87" t="s">
        <v>146</v>
      </c>
      <c r="O3609" s="56"/>
      <c r="P3609" s="87">
        <v>1988</v>
      </c>
      <c r="Q3609" s="87"/>
      <c r="R3609" s="87" t="s">
        <v>3838</v>
      </c>
    </row>
    <row r="3610" spans="1:18">
      <c r="A3610" s="87" t="s">
        <v>3967</v>
      </c>
      <c r="B3610" s="87" t="s">
        <v>3937</v>
      </c>
      <c r="C3610" s="87"/>
      <c r="D3610" s="150">
        <v>510.19</v>
      </c>
      <c r="E3610" s="150">
        <v>-510.19</v>
      </c>
      <c r="F3610" s="150">
        <v>0</v>
      </c>
      <c r="G3610" s="150">
        <v>0</v>
      </c>
      <c r="H3610" s="151">
        <v>34631</v>
      </c>
      <c r="I3610" s="87">
        <v>0</v>
      </c>
      <c r="J3610" s="87" t="s">
        <v>390</v>
      </c>
      <c r="K3610" s="87" t="s">
        <v>3672</v>
      </c>
      <c r="L3610" s="87" t="s">
        <v>3968</v>
      </c>
      <c r="M3610" s="56"/>
      <c r="N3610" s="87" t="s">
        <v>67</v>
      </c>
      <c r="O3610" s="56"/>
      <c r="P3610" s="87">
        <v>1994</v>
      </c>
      <c r="Q3610" s="87"/>
      <c r="R3610" s="87" t="s">
        <v>3838</v>
      </c>
    </row>
    <row r="3611" spans="1:18">
      <c r="A3611" s="87" t="s">
        <v>3964</v>
      </c>
      <c r="B3611" s="87" t="s">
        <v>3965</v>
      </c>
      <c r="C3611" s="87"/>
      <c r="D3611" s="150">
        <v>2323.5700000000002</v>
      </c>
      <c r="E3611" s="150">
        <v>-2323.5700000000002</v>
      </c>
      <c r="F3611" s="150">
        <v>0</v>
      </c>
      <c r="G3611" s="150">
        <v>0</v>
      </c>
      <c r="H3611" s="151">
        <v>34514</v>
      </c>
      <c r="I3611" s="87">
        <v>0</v>
      </c>
      <c r="J3611" s="87" t="s">
        <v>1198</v>
      </c>
      <c r="K3611" s="87" t="s">
        <v>3672</v>
      </c>
      <c r="L3611" s="87" t="s">
        <v>3966</v>
      </c>
      <c r="M3611" s="56"/>
      <c r="N3611" s="87" t="s">
        <v>163</v>
      </c>
      <c r="O3611" s="56"/>
      <c r="P3611" s="87">
        <v>1994</v>
      </c>
      <c r="Q3611" s="87"/>
      <c r="R3611" s="87" t="s">
        <v>3838</v>
      </c>
    </row>
    <row r="3612" spans="1:18">
      <c r="A3612" s="87" t="s">
        <v>3960</v>
      </c>
      <c r="B3612" s="87" t="s">
        <v>3961</v>
      </c>
      <c r="C3612" s="87"/>
      <c r="D3612" s="150">
        <v>10471.219999999999</v>
      </c>
      <c r="E3612" s="150">
        <v>-10471.219999999999</v>
      </c>
      <c r="F3612" s="150">
        <v>0</v>
      </c>
      <c r="G3612" s="150">
        <v>0</v>
      </c>
      <c r="H3612" s="151">
        <v>34451</v>
      </c>
      <c r="I3612" s="87">
        <v>0</v>
      </c>
      <c r="J3612" s="87" t="s">
        <v>944</v>
      </c>
      <c r="K3612" s="87" t="s">
        <v>3672</v>
      </c>
      <c r="L3612" s="87" t="s">
        <v>3962</v>
      </c>
      <c r="M3612" s="56"/>
      <c r="N3612" s="87" t="s">
        <v>27</v>
      </c>
      <c r="O3612" s="56"/>
      <c r="P3612" s="87">
        <v>1993</v>
      </c>
      <c r="Q3612" s="87"/>
      <c r="R3612" s="87" t="s">
        <v>3838</v>
      </c>
    </row>
    <row r="3613" spans="1:18">
      <c r="A3613" s="87" t="s">
        <v>10014</v>
      </c>
      <c r="B3613" s="87" t="s">
        <v>10015</v>
      </c>
      <c r="C3613" s="87"/>
      <c r="D3613" s="150">
        <v>8886.7099999999991</v>
      </c>
      <c r="E3613" s="150">
        <v>-8886.7099999999991</v>
      </c>
      <c r="F3613" s="150">
        <v>0</v>
      </c>
      <c r="G3613" s="150">
        <v>0</v>
      </c>
      <c r="H3613" s="151">
        <v>34451</v>
      </c>
      <c r="I3613" s="87">
        <v>0</v>
      </c>
      <c r="J3613" s="87" t="s">
        <v>387</v>
      </c>
      <c r="K3613" s="87" t="s">
        <v>3672</v>
      </c>
      <c r="L3613" s="87" t="s">
        <v>3884</v>
      </c>
      <c r="M3613" s="56" t="s">
        <v>3722</v>
      </c>
      <c r="N3613" s="87" t="s">
        <v>61</v>
      </c>
      <c r="O3613" s="56"/>
      <c r="P3613" s="87">
        <v>0</v>
      </c>
      <c r="Q3613" s="87"/>
      <c r="R3613" s="87" t="s">
        <v>3680</v>
      </c>
    </row>
    <row r="3614" spans="1:18">
      <c r="A3614" s="87" t="s">
        <v>3958</v>
      </c>
      <c r="B3614" s="87" t="s">
        <v>3959</v>
      </c>
      <c r="C3614" s="87"/>
      <c r="D3614" s="150">
        <v>995.82</v>
      </c>
      <c r="E3614" s="150">
        <v>-995.82</v>
      </c>
      <c r="F3614" s="150">
        <v>0</v>
      </c>
      <c r="G3614" s="150">
        <v>0</v>
      </c>
      <c r="H3614" s="151">
        <v>34445</v>
      </c>
      <c r="I3614" s="87">
        <v>0</v>
      </c>
      <c r="J3614" s="87" t="s">
        <v>640</v>
      </c>
      <c r="K3614" s="87" t="s">
        <v>3672</v>
      </c>
      <c r="L3614" s="87" t="s">
        <v>3820</v>
      </c>
      <c r="M3614" s="56"/>
      <c r="N3614" s="87" t="s">
        <v>40</v>
      </c>
      <c r="O3614" s="56"/>
      <c r="P3614" s="87">
        <v>1994</v>
      </c>
      <c r="Q3614" s="87"/>
      <c r="R3614" s="87" t="s">
        <v>3838</v>
      </c>
    </row>
    <row r="3615" spans="1:18">
      <c r="A3615" s="87" t="s">
        <v>3955</v>
      </c>
      <c r="B3615" s="87" t="s">
        <v>3956</v>
      </c>
      <c r="C3615" s="87"/>
      <c r="D3615" s="150">
        <v>1062.21</v>
      </c>
      <c r="E3615" s="150">
        <v>-1062.21</v>
      </c>
      <c r="F3615" s="150">
        <v>0</v>
      </c>
      <c r="G3615" s="150">
        <v>0</v>
      </c>
      <c r="H3615" s="151">
        <v>34424</v>
      </c>
      <c r="I3615" s="87">
        <v>0</v>
      </c>
      <c r="J3615" s="87" t="s">
        <v>1005</v>
      </c>
      <c r="K3615" s="87" t="s">
        <v>3672</v>
      </c>
      <c r="L3615" s="87" t="s">
        <v>3957</v>
      </c>
      <c r="M3615" s="56"/>
      <c r="N3615" s="87" t="s">
        <v>57</v>
      </c>
      <c r="O3615" s="56"/>
      <c r="P3615" s="87">
        <v>1994</v>
      </c>
      <c r="Q3615" s="87"/>
      <c r="R3615" s="87" t="s">
        <v>3838</v>
      </c>
    </row>
    <row r="3616" spans="1:18">
      <c r="A3616" s="87" t="s">
        <v>1529</v>
      </c>
      <c r="B3616" s="87" t="s">
        <v>3963</v>
      </c>
      <c r="C3616" s="87"/>
      <c r="D3616" s="150">
        <v>1530.11</v>
      </c>
      <c r="E3616" s="150">
        <v>-1530.11</v>
      </c>
      <c r="F3616" s="150">
        <v>0</v>
      </c>
      <c r="G3616" s="150">
        <v>0</v>
      </c>
      <c r="H3616" s="151">
        <v>34424</v>
      </c>
      <c r="I3616" s="87">
        <v>0</v>
      </c>
      <c r="J3616" s="87" t="s">
        <v>1532</v>
      </c>
      <c r="K3616" s="87" t="s">
        <v>3672</v>
      </c>
      <c r="L3616" s="87" t="s">
        <v>3905</v>
      </c>
      <c r="M3616" s="56"/>
      <c r="N3616" s="87" t="s">
        <v>83</v>
      </c>
      <c r="O3616" s="56"/>
      <c r="P3616" s="87">
        <v>1993</v>
      </c>
      <c r="Q3616" s="87"/>
      <c r="R3616" s="87" t="s">
        <v>3838</v>
      </c>
    </row>
    <row r="3617" spans="1:18">
      <c r="A3617" s="87" t="s">
        <v>3952</v>
      </c>
      <c r="B3617" s="87" t="s">
        <v>3953</v>
      </c>
      <c r="C3617" s="87"/>
      <c r="D3617" s="150">
        <v>3826.53</v>
      </c>
      <c r="E3617" s="150">
        <v>-3826.53</v>
      </c>
      <c r="F3617" s="150">
        <v>0</v>
      </c>
      <c r="G3617" s="150">
        <v>0</v>
      </c>
      <c r="H3617" s="151">
        <v>34386</v>
      </c>
      <c r="I3617" s="87">
        <v>0</v>
      </c>
      <c r="J3617" s="87" t="s">
        <v>604</v>
      </c>
      <c r="K3617" s="87" t="s">
        <v>3672</v>
      </c>
      <c r="L3617" s="87" t="s">
        <v>3954</v>
      </c>
      <c r="M3617" s="56"/>
      <c r="N3617" s="87" t="s">
        <v>68</v>
      </c>
      <c r="O3617" s="56"/>
      <c r="P3617" s="87">
        <v>1993</v>
      </c>
      <c r="Q3617" s="87"/>
      <c r="R3617" s="87" t="s">
        <v>3838</v>
      </c>
    </row>
    <row r="3618" spans="1:18">
      <c r="A3618" s="87" t="s">
        <v>9982</v>
      </c>
      <c r="B3618" s="87" t="s">
        <v>9983</v>
      </c>
      <c r="C3618" s="87"/>
      <c r="D3618" s="150">
        <v>2312.8200000000002</v>
      </c>
      <c r="E3618" s="150">
        <v>-2312.8200000000002</v>
      </c>
      <c r="F3618" s="150">
        <v>0</v>
      </c>
      <c r="G3618" s="150">
        <v>0</v>
      </c>
      <c r="H3618" s="151">
        <v>34360</v>
      </c>
      <c r="I3618" s="87">
        <v>0</v>
      </c>
      <c r="J3618" s="87" t="s">
        <v>782</v>
      </c>
      <c r="K3618" s="87" t="s">
        <v>3672</v>
      </c>
      <c r="L3618" s="87" t="s">
        <v>8308</v>
      </c>
      <c r="M3618" s="56" t="s">
        <v>3722</v>
      </c>
      <c r="N3618" s="87" t="s">
        <v>37</v>
      </c>
      <c r="O3618" s="56"/>
      <c r="P3618" s="87">
        <v>0</v>
      </c>
      <c r="Q3618" s="87"/>
      <c r="R3618" s="87" t="s">
        <v>3680</v>
      </c>
    </row>
    <row r="3619" spans="1:18">
      <c r="A3619" s="87" t="s">
        <v>10013</v>
      </c>
      <c r="B3619" s="87" t="s">
        <v>9988</v>
      </c>
      <c r="C3619" s="87"/>
      <c r="D3619" s="150">
        <v>3826.53</v>
      </c>
      <c r="E3619" s="150">
        <v>-3826.53</v>
      </c>
      <c r="F3619" s="150">
        <v>0</v>
      </c>
      <c r="G3619" s="150">
        <v>0</v>
      </c>
      <c r="H3619" s="151">
        <v>34358</v>
      </c>
      <c r="I3619" s="87">
        <v>0</v>
      </c>
      <c r="J3619" s="87" t="s">
        <v>580</v>
      </c>
      <c r="K3619" s="87" t="s">
        <v>3672</v>
      </c>
      <c r="L3619" s="87" t="s">
        <v>4162</v>
      </c>
      <c r="M3619" s="56" t="s">
        <v>3722</v>
      </c>
      <c r="N3619" s="87" t="s">
        <v>36</v>
      </c>
      <c r="O3619" s="56"/>
      <c r="P3619" s="87">
        <v>0</v>
      </c>
      <c r="Q3619" s="87"/>
      <c r="R3619" s="87" t="s">
        <v>3680</v>
      </c>
    </row>
    <row r="3620" spans="1:18">
      <c r="A3620" s="87" t="s">
        <v>3494</v>
      </c>
      <c r="B3620" s="87" t="s">
        <v>3495</v>
      </c>
      <c r="C3620" s="87"/>
      <c r="D3620" s="150">
        <v>32969.74</v>
      </c>
      <c r="E3620" s="150">
        <v>-32969.74</v>
      </c>
      <c r="F3620" s="150">
        <v>0</v>
      </c>
      <c r="G3620" s="150">
        <v>0</v>
      </c>
      <c r="H3620" s="151">
        <v>34358</v>
      </c>
      <c r="I3620" s="87">
        <v>0</v>
      </c>
      <c r="J3620" s="87" t="s">
        <v>1257</v>
      </c>
      <c r="K3620" s="87" t="s">
        <v>3672</v>
      </c>
      <c r="L3620" s="87" t="s">
        <v>7988</v>
      </c>
      <c r="M3620" s="56" t="s">
        <v>3722</v>
      </c>
      <c r="N3620" s="87" t="s">
        <v>171</v>
      </c>
      <c r="O3620" s="56"/>
      <c r="P3620" s="87">
        <v>0</v>
      </c>
      <c r="Q3620" s="87"/>
      <c r="R3620" s="87" t="s">
        <v>3680</v>
      </c>
    </row>
    <row r="3621" spans="1:18">
      <c r="A3621" s="87" t="s">
        <v>10050</v>
      </c>
      <c r="B3621" s="87" t="s">
        <v>10035</v>
      </c>
      <c r="C3621" s="87"/>
      <c r="D3621" s="150">
        <v>557.13</v>
      </c>
      <c r="E3621" s="150">
        <v>-557.13</v>
      </c>
      <c r="F3621" s="150">
        <v>0</v>
      </c>
      <c r="G3621" s="150">
        <v>0</v>
      </c>
      <c r="H3621" s="151">
        <v>34335</v>
      </c>
      <c r="I3621" s="87">
        <v>0</v>
      </c>
      <c r="J3621" s="87" t="s">
        <v>1602</v>
      </c>
      <c r="K3621" s="87" t="s">
        <v>3672</v>
      </c>
      <c r="L3621" s="87" t="s">
        <v>7696</v>
      </c>
      <c r="M3621" s="56" t="s">
        <v>3722</v>
      </c>
      <c r="N3621" s="87" t="s">
        <v>63</v>
      </c>
      <c r="O3621" s="56"/>
      <c r="P3621" s="87">
        <v>0</v>
      </c>
      <c r="Q3621" s="87"/>
      <c r="R3621" s="87" t="s">
        <v>3680</v>
      </c>
    </row>
    <row r="3622" spans="1:18">
      <c r="A3622" s="87" t="s">
        <v>3946</v>
      </c>
      <c r="B3622" s="87" t="s">
        <v>3947</v>
      </c>
      <c r="C3622" s="87"/>
      <c r="D3622" s="150">
        <v>455.42</v>
      </c>
      <c r="E3622" s="150">
        <v>-455.42</v>
      </c>
      <c r="F3622" s="150">
        <v>0</v>
      </c>
      <c r="G3622" s="150">
        <v>0</v>
      </c>
      <c r="H3622" s="151">
        <v>34334</v>
      </c>
      <c r="I3622" s="87">
        <v>0</v>
      </c>
      <c r="J3622" s="87" t="s">
        <v>3828</v>
      </c>
      <c r="K3622" s="87" t="s">
        <v>3672</v>
      </c>
      <c r="L3622" s="87" t="s">
        <v>3829</v>
      </c>
      <c r="M3622" s="56"/>
      <c r="N3622" s="87" t="s">
        <v>3830</v>
      </c>
      <c r="O3622" s="56"/>
      <c r="P3622" s="87">
        <v>1987</v>
      </c>
      <c r="Q3622" s="87"/>
      <c r="R3622" s="87" t="s">
        <v>3838</v>
      </c>
    </row>
    <row r="3623" spans="1:18">
      <c r="A3623" s="87" t="s">
        <v>9989</v>
      </c>
      <c r="B3623" s="87" t="s">
        <v>9990</v>
      </c>
      <c r="C3623" s="87"/>
      <c r="D3623" s="150">
        <v>406.29</v>
      </c>
      <c r="E3623" s="150">
        <v>-406.29</v>
      </c>
      <c r="F3623" s="150">
        <v>0</v>
      </c>
      <c r="G3623" s="150">
        <v>0</v>
      </c>
      <c r="H3623" s="151">
        <v>34302</v>
      </c>
      <c r="I3623" s="87">
        <v>0</v>
      </c>
      <c r="J3623" s="87" t="s">
        <v>8490</v>
      </c>
      <c r="K3623" s="87" t="s">
        <v>3672</v>
      </c>
      <c r="L3623" s="87" t="s">
        <v>9936</v>
      </c>
      <c r="M3623" s="56" t="s">
        <v>3722</v>
      </c>
      <c r="N3623" s="87" t="s">
        <v>65</v>
      </c>
      <c r="O3623" s="56"/>
      <c r="P3623" s="87">
        <v>0</v>
      </c>
      <c r="Q3623" s="87"/>
      <c r="R3623" s="87" t="s">
        <v>3680</v>
      </c>
    </row>
    <row r="3624" spans="1:18">
      <c r="A3624" s="87" t="s">
        <v>9991</v>
      </c>
      <c r="B3624" s="87" t="s">
        <v>9990</v>
      </c>
      <c r="C3624" s="87"/>
      <c r="D3624" s="150">
        <v>3191.6</v>
      </c>
      <c r="E3624" s="150">
        <v>-3191.6</v>
      </c>
      <c r="F3624" s="150">
        <v>0</v>
      </c>
      <c r="G3624" s="150">
        <v>0</v>
      </c>
      <c r="H3624" s="151">
        <v>34302</v>
      </c>
      <c r="I3624" s="87">
        <v>0</v>
      </c>
      <c r="J3624" s="87" t="s">
        <v>8490</v>
      </c>
      <c r="K3624" s="87" t="s">
        <v>3672</v>
      </c>
      <c r="L3624" s="87" t="s">
        <v>9936</v>
      </c>
      <c r="M3624" s="56" t="s">
        <v>3722</v>
      </c>
      <c r="N3624" s="87" t="s">
        <v>65</v>
      </c>
      <c r="O3624" s="56"/>
      <c r="P3624" s="87">
        <v>0</v>
      </c>
      <c r="Q3624" s="87"/>
      <c r="R3624" s="87" t="s">
        <v>3680</v>
      </c>
    </row>
    <row r="3625" spans="1:18">
      <c r="A3625" s="87" t="s">
        <v>9992</v>
      </c>
      <c r="B3625" s="87" t="s">
        <v>9990</v>
      </c>
      <c r="C3625" s="87"/>
      <c r="D3625" s="150">
        <v>1522.61</v>
      </c>
      <c r="E3625" s="150">
        <v>-1522.61</v>
      </c>
      <c r="F3625" s="150">
        <v>0</v>
      </c>
      <c r="G3625" s="150">
        <v>0</v>
      </c>
      <c r="H3625" s="151">
        <v>34302</v>
      </c>
      <c r="I3625" s="87">
        <v>0</v>
      </c>
      <c r="J3625" s="87" t="s">
        <v>8490</v>
      </c>
      <c r="K3625" s="87" t="s">
        <v>3672</v>
      </c>
      <c r="L3625" s="87" t="s">
        <v>9936</v>
      </c>
      <c r="M3625" s="56" t="s">
        <v>3722</v>
      </c>
      <c r="N3625" s="87" t="s">
        <v>65</v>
      </c>
      <c r="O3625" s="56"/>
      <c r="P3625" s="87">
        <v>0</v>
      </c>
      <c r="Q3625" s="87"/>
      <c r="R3625" s="87" t="s">
        <v>3680</v>
      </c>
    </row>
    <row r="3626" spans="1:18">
      <c r="A3626" s="87" t="s">
        <v>9993</v>
      </c>
      <c r="B3626" s="87" t="s">
        <v>9990</v>
      </c>
      <c r="C3626" s="87"/>
      <c r="D3626" s="150">
        <v>1021.51</v>
      </c>
      <c r="E3626" s="150">
        <v>-1021.51</v>
      </c>
      <c r="F3626" s="150">
        <v>0</v>
      </c>
      <c r="G3626" s="150">
        <v>0</v>
      </c>
      <c r="H3626" s="151">
        <v>34302</v>
      </c>
      <c r="I3626" s="87">
        <v>0</v>
      </c>
      <c r="J3626" s="87" t="s">
        <v>8490</v>
      </c>
      <c r="K3626" s="87" t="s">
        <v>3672</v>
      </c>
      <c r="L3626" s="87" t="s">
        <v>9936</v>
      </c>
      <c r="M3626" s="56" t="s">
        <v>3722</v>
      </c>
      <c r="N3626" s="87" t="s">
        <v>65</v>
      </c>
      <c r="O3626" s="56"/>
      <c r="P3626" s="87">
        <v>0</v>
      </c>
      <c r="Q3626" s="87"/>
      <c r="R3626" s="87" t="s">
        <v>3680</v>
      </c>
    </row>
    <row r="3627" spans="1:18">
      <c r="A3627" s="87" t="s">
        <v>9994</v>
      </c>
      <c r="B3627" s="87" t="s">
        <v>9990</v>
      </c>
      <c r="C3627" s="87"/>
      <c r="D3627" s="150">
        <v>715</v>
      </c>
      <c r="E3627" s="150">
        <v>-715</v>
      </c>
      <c r="F3627" s="150">
        <v>0</v>
      </c>
      <c r="G3627" s="150">
        <v>0</v>
      </c>
      <c r="H3627" s="151">
        <v>34302</v>
      </c>
      <c r="I3627" s="87">
        <v>0</v>
      </c>
      <c r="J3627" s="87" t="s">
        <v>8490</v>
      </c>
      <c r="K3627" s="87" t="s">
        <v>3672</v>
      </c>
      <c r="L3627" s="87" t="s">
        <v>9936</v>
      </c>
      <c r="M3627" s="56" t="s">
        <v>3722</v>
      </c>
      <c r="N3627" s="87" t="s">
        <v>65</v>
      </c>
      <c r="O3627" s="56"/>
      <c r="P3627" s="87">
        <v>0</v>
      </c>
      <c r="Q3627" s="87"/>
      <c r="R3627" s="87" t="s">
        <v>3680</v>
      </c>
    </row>
    <row r="3628" spans="1:18">
      <c r="A3628" s="87" t="s">
        <v>9995</v>
      </c>
      <c r="B3628" s="87" t="s">
        <v>9990</v>
      </c>
      <c r="C3628" s="87"/>
      <c r="D3628" s="150">
        <v>2935.34</v>
      </c>
      <c r="E3628" s="150">
        <v>-2935.34</v>
      </c>
      <c r="F3628" s="150">
        <v>0</v>
      </c>
      <c r="G3628" s="150">
        <v>0</v>
      </c>
      <c r="H3628" s="151">
        <v>34302</v>
      </c>
      <c r="I3628" s="87">
        <v>0</v>
      </c>
      <c r="J3628" s="87" t="s">
        <v>8490</v>
      </c>
      <c r="K3628" s="87" t="s">
        <v>3672</v>
      </c>
      <c r="L3628" s="87" t="s">
        <v>9936</v>
      </c>
      <c r="M3628" s="56" t="s">
        <v>3722</v>
      </c>
      <c r="N3628" s="87" t="s">
        <v>65</v>
      </c>
      <c r="O3628" s="56"/>
      <c r="P3628" s="87">
        <v>0</v>
      </c>
      <c r="Q3628" s="87"/>
      <c r="R3628" s="87" t="s">
        <v>3680</v>
      </c>
    </row>
    <row r="3629" spans="1:18">
      <c r="A3629" s="87" t="s">
        <v>9996</v>
      </c>
      <c r="B3629" s="87" t="s">
        <v>9990</v>
      </c>
      <c r="C3629" s="87"/>
      <c r="D3629" s="150">
        <v>1094.4000000000001</v>
      </c>
      <c r="E3629" s="150">
        <v>-1094.4000000000001</v>
      </c>
      <c r="F3629" s="150">
        <v>0</v>
      </c>
      <c r="G3629" s="150">
        <v>0</v>
      </c>
      <c r="H3629" s="151">
        <v>34302</v>
      </c>
      <c r="I3629" s="87">
        <v>0</v>
      </c>
      <c r="J3629" s="87" t="s">
        <v>8490</v>
      </c>
      <c r="K3629" s="87" t="s">
        <v>3672</v>
      </c>
      <c r="L3629" s="87" t="s">
        <v>9936</v>
      </c>
      <c r="M3629" s="56" t="s">
        <v>3722</v>
      </c>
      <c r="N3629" s="87" t="s">
        <v>65</v>
      </c>
      <c r="O3629" s="56"/>
      <c r="P3629" s="87">
        <v>0</v>
      </c>
      <c r="Q3629" s="87"/>
      <c r="R3629" s="87" t="s">
        <v>3680</v>
      </c>
    </row>
    <row r="3630" spans="1:18">
      <c r="A3630" s="87" t="s">
        <v>9997</v>
      </c>
      <c r="B3630" s="87" t="s">
        <v>9990</v>
      </c>
      <c r="C3630" s="87"/>
      <c r="D3630" s="150">
        <v>1094.4000000000001</v>
      </c>
      <c r="E3630" s="150">
        <v>-1094.4000000000001</v>
      </c>
      <c r="F3630" s="150">
        <v>0</v>
      </c>
      <c r="G3630" s="150">
        <v>0</v>
      </c>
      <c r="H3630" s="151">
        <v>34302</v>
      </c>
      <c r="I3630" s="87">
        <v>0</v>
      </c>
      <c r="J3630" s="87" t="s">
        <v>8490</v>
      </c>
      <c r="K3630" s="87" t="s">
        <v>3672</v>
      </c>
      <c r="L3630" s="87" t="s">
        <v>9936</v>
      </c>
      <c r="M3630" s="56" t="s">
        <v>3722</v>
      </c>
      <c r="N3630" s="87" t="s">
        <v>65</v>
      </c>
      <c r="O3630" s="56"/>
      <c r="P3630" s="87">
        <v>0</v>
      </c>
      <c r="Q3630" s="87"/>
      <c r="R3630" s="87" t="s">
        <v>3680</v>
      </c>
    </row>
    <row r="3631" spans="1:18">
      <c r="A3631" s="87" t="s">
        <v>9998</v>
      </c>
      <c r="B3631" s="87" t="s">
        <v>9990</v>
      </c>
      <c r="C3631" s="87"/>
      <c r="D3631" s="150">
        <v>1094.4000000000001</v>
      </c>
      <c r="E3631" s="150">
        <v>-1094.4000000000001</v>
      </c>
      <c r="F3631" s="150">
        <v>0</v>
      </c>
      <c r="G3631" s="150">
        <v>0</v>
      </c>
      <c r="H3631" s="151">
        <v>34302</v>
      </c>
      <c r="I3631" s="87">
        <v>0</v>
      </c>
      <c r="J3631" s="87" t="s">
        <v>8490</v>
      </c>
      <c r="K3631" s="87" t="s">
        <v>3672</v>
      </c>
      <c r="L3631" s="87" t="s">
        <v>9936</v>
      </c>
      <c r="M3631" s="56" t="s">
        <v>3722</v>
      </c>
      <c r="N3631" s="87" t="s">
        <v>65</v>
      </c>
      <c r="O3631" s="56"/>
      <c r="P3631" s="87">
        <v>0</v>
      </c>
      <c r="Q3631" s="87"/>
      <c r="R3631" s="87" t="s">
        <v>3680</v>
      </c>
    </row>
    <row r="3632" spans="1:18">
      <c r="A3632" s="87" t="s">
        <v>9999</v>
      </c>
      <c r="B3632" s="87" t="s">
        <v>9990</v>
      </c>
      <c r="C3632" s="87"/>
      <c r="D3632" s="150">
        <v>1402.44</v>
      </c>
      <c r="E3632" s="150">
        <v>-1402.44</v>
      </c>
      <c r="F3632" s="150">
        <v>0</v>
      </c>
      <c r="G3632" s="150">
        <v>0</v>
      </c>
      <c r="H3632" s="151">
        <v>34302</v>
      </c>
      <c r="I3632" s="87">
        <v>0</v>
      </c>
      <c r="J3632" s="87" t="s">
        <v>8490</v>
      </c>
      <c r="K3632" s="87" t="s">
        <v>3672</v>
      </c>
      <c r="L3632" s="87" t="s">
        <v>9936</v>
      </c>
      <c r="M3632" s="56" t="s">
        <v>3722</v>
      </c>
      <c r="N3632" s="87" t="s">
        <v>65</v>
      </c>
      <c r="O3632" s="56"/>
      <c r="P3632" s="87">
        <v>0</v>
      </c>
      <c r="Q3632" s="87"/>
      <c r="R3632" s="87" t="s">
        <v>3680</v>
      </c>
    </row>
    <row r="3633" spans="1:18">
      <c r="A3633" s="87" t="s">
        <v>10000</v>
      </c>
      <c r="B3633" s="87" t="s">
        <v>9990</v>
      </c>
      <c r="C3633" s="87"/>
      <c r="D3633" s="150">
        <v>1402.44</v>
      </c>
      <c r="E3633" s="150">
        <v>-1402.44</v>
      </c>
      <c r="F3633" s="150">
        <v>0</v>
      </c>
      <c r="G3633" s="150">
        <v>0</v>
      </c>
      <c r="H3633" s="151">
        <v>34302</v>
      </c>
      <c r="I3633" s="87">
        <v>0</v>
      </c>
      <c r="J3633" s="87" t="s">
        <v>8490</v>
      </c>
      <c r="K3633" s="87" t="s">
        <v>3672</v>
      </c>
      <c r="L3633" s="87" t="s">
        <v>9936</v>
      </c>
      <c r="M3633" s="56" t="s">
        <v>3722</v>
      </c>
      <c r="N3633" s="87" t="s">
        <v>65</v>
      </c>
      <c r="O3633" s="56"/>
      <c r="P3633" s="87">
        <v>0</v>
      </c>
      <c r="Q3633" s="87"/>
      <c r="R3633" s="87" t="s">
        <v>3680</v>
      </c>
    </row>
    <row r="3634" spans="1:18">
      <c r="A3634" s="87" t="s">
        <v>10001</v>
      </c>
      <c r="B3634" s="87" t="s">
        <v>9990</v>
      </c>
      <c r="C3634" s="87"/>
      <c r="D3634" s="150">
        <v>1402.44</v>
      </c>
      <c r="E3634" s="150">
        <v>-1402.44</v>
      </c>
      <c r="F3634" s="150">
        <v>0</v>
      </c>
      <c r="G3634" s="150">
        <v>0</v>
      </c>
      <c r="H3634" s="151">
        <v>34302</v>
      </c>
      <c r="I3634" s="87">
        <v>0</v>
      </c>
      <c r="J3634" s="87" t="s">
        <v>8490</v>
      </c>
      <c r="K3634" s="87" t="s">
        <v>3672</v>
      </c>
      <c r="L3634" s="87" t="s">
        <v>9936</v>
      </c>
      <c r="M3634" s="56" t="s">
        <v>3722</v>
      </c>
      <c r="N3634" s="87" t="s">
        <v>65</v>
      </c>
      <c r="O3634" s="56"/>
      <c r="P3634" s="87">
        <v>0</v>
      </c>
      <c r="Q3634" s="87"/>
      <c r="R3634" s="87" t="s">
        <v>3680</v>
      </c>
    </row>
    <row r="3635" spans="1:18">
      <c r="A3635" s="87" t="s">
        <v>10002</v>
      </c>
      <c r="B3635" s="87" t="s">
        <v>9990</v>
      </c>
      <c r="C3635" s="87"/>
      <c r="D3635" s="150">
        <v>1402.44</v>
      </c>
      <c r="E3635" s="150">
        <v>-1402.44</v>
      </c>
      <c r="F3635" s="150">
        <v>0</v>
      </c>
      <c r="G3635" s="150">
        <v>0</v>
      </c>
      <c r="H3635" s="151">
        <v>34302</v>
      </c>
      <c r="I3635" s="87">
        <v>0</v>
      </c>
      <c r="J3635" s="87" t="s">
        <v>8490</v>
      </c>
      <c r="K3635" s="87" t="s">
        <v>3672</v>
      </c>
      <c r="L3635" s="87" t="s">
        <v>9936</v>
      </c>
      <c r="M3635" s="56" t="s">
        <v>3722</v>
      </c>
      <c r="N3635" s="87" t="s">
        <v>65</v>
      </c>
      <c r="O3635" s="56"/>
      <c r="P3635" s="87">
        <v>0</v>
      </c>
      <c r="Q3635" s="87"/>
      <c r="R3635" s="87" t="s">
        <v>3680</v>
      </c>
    </row>
    <row r="3636" spans="1:18">
      <c r="A3636" s="87" t="s">
        <v>10003</v>
      </c>
      <c r="B3636" s="87" t="s">
        <v>9990</v>
      </c>
      <c r="C3636" s="87"/>
      <c r="D3636" s="150">
        <v>976.57</v>
      </c>
      <c r="E3636" s="150">
        <v>-976.57</v>
      </c>
      <c r="F3636" s="150">
        <v>0</v>
      </c>
      <c r="G3636" s="150">
        <v>0</v>
      </c>
      <c r="H3636" s="151">
        <v>34302</v>
      </c>
      <c r="I3636" s="87">
        <v>0</v>
      </c>
      <c r="J3636" s="87" t="s">
        <v>8490</v>
      </c>
      <c r="K3636" s="87" t="s">
        <v>3672</v>
      </c>
      <c r="L3636" s="87" t="s">
        <v>9936</v>
      </c>
      <c r="M3636" s="56" t="s">
        <v>3722</v>
      </c>
      <c r="N3636" s="87" t="s">
        <v>65</v>
      </c>
      <c r="O3636" s="56"/>
      <c r="P3636" s="87">
        <v>0</v>
      </c>
      <c r="Q3636" s="87"/>
      <c r="R3636" s="87" t="s">
        <v>3680</v>
      </c>
    </row>
    <row r="3637" spans="1:18">
      <c r="A3637" s="87" t="s">
        <v>10004</v>
      </c>
      <c r="B3637" s="87" t="s">
        <v>9990</v>
      </c>
      <c r="C3637" s="87"/>
      <c r="D3637" s="150">
        <v>976.57</v>
      </c>
      <c r="E3637" s="150">
        <v>-976.57</v>
      </c>
      <c r="F3637" s="150">
        <v>0</v>
      </c>
      <c r="G3637" s="150">
        <v>0</v>
      </c>
      <c r="H3637" s="151">
        <v>34302</v>
      </c>
      <c r="I3637" s="87">
        <v>0</v>
      </c>
      <c r="J3637" s="87" t="s">
        <v>8490</v>
      </c>
      <c r="K3637" s="87" t="s">
        <v>3672</v>
      </c>
      <c r="L3637" s="87" t="s">
        <v>9936</v>
      </c>
      <c r="M3637" s="56" t="s">
        <v>3722</v>
      </c>
      <c r="N3637" s="87" t="s">
        <v>65</v>
      </c>
      <c r="O3637" s="56"/>
      <c r="P3637" s="87">
        <v>0</v>
      </c>
      <c r="Q3637" s="87"/>
      <c r="R3637" s="87" t="s">
        <v>3680</v>
      </c>
    </row>
    <row r="3638" spans="1:18">
      <c r="A3638" s="87" t="s">
        <v>10005</v>
      </c>
      <c r="B3638" s="87" t="s">
        <v>9990</v>
      </c>
      <c r="C3638" s="87"/>
      <c r="D3638" s="150">
        <v>976.57</v>
      </c>
      <c r="E3638" s="150">
        <v>-976.57</v>
      </c>
      <c r="F3638" s="150">
        <v>0</v>
      </c>
      <c r="G3638" s="150">
        <v>0</v>
      </c>
      <c r="H3638" s="151">
        <v>34302</v>
      </c>
      <c r="I3638" s="87">
        <v>0</v>
      </c>
      <c r="J3638" s="87" t="s">
        <v>8490</v>
      </c>
      <c r="K3638" s="87" t="s">
        <v>3672</v>
      </c>
      <c r="L3638" s="87" t="s">
        <v>9936</v>
      </c>
      <c r="M3638" s="56" t="s">
        <v>3722</v>
      </c>
      <c r="N3638" s="87" t="s">
        <v>65</v>
      </c>
      <c r="O3638" s="56"/>
      <c r="P3638" s="87">
        <v>0</v>
      </c>
      <c r="Q3638" s="87"/>
      <c r="R3638" s="87" t="s">
        <v>3680</v>
      </c>
    </row>
    <row r="3639" spans="1:18">
      <c r="A3639" s="87" t="s">
        <v>10006</v>
      </c>
      <c r="B3639" s="87" t="s">
        <v>9990</v>
      </c>
      <c r="C3639" s="87"/>
      <c r="D3639" s="150">
        <v>976.57</v>
      </c>
      <c r="E3639" s="150">
        <v>-976.57</v>
      </c>
      <c r="F3639" s="150">
        <v>0</v>
      </c>
      <c r="G3639" s="150">
        <v>0</v>
      </c>
      <c r="H3639" s="151">
        <v>34302</v>
      </c>
      <c r="I3639" s="87">
        <v>0</v>
      </c>
      <c r="J3639" s="87" t="s">
        <v>8490</v>
      </c>
      <c r="K3639" s="87" t="s">
        <v>3672</v>
      </c>
      <c r="L3639" s="87" t="s">
        <v>9936</v>
      </c>
      <c r="M3639" s="56" t="s">
        <v>3722</v>
      </c>
      <c r="N3639" s="87" t="s">
        <v>65</v>
      </c>
      <c r="O3639" s="56"/>
      <c r="P3639" s="87">
        <v>0</v>
      </c>
      <c r="Q3639" s="87"/>
      <c r="R3639" s="87" t="s">
        <v>3680</v>
      </c>
    </row>
    <row r="3640" spans="1:18">
      <c r="A3640" s="87" t="s">
        <v>10007</v>
      </c>
      <c r="B3640" s="87" t="s">
        <v>9990</v>
      </c>
      <c r="C3640" s="87"/>
      <c r="D3640" s="150">
        <v>976.57</v>
      </c>
      <c r="E3640" s="150">
        <v>-976.57</v>
      </c>
      <c r="F3640" s="150">
        <v>0</v>
      </c>
      <c r="G3640" s="150">
        <v>0</v>
      </c>
      <c r="H3640" s="151">
        <v>34302</v>
      </c>
      <c r="I3640" s="87">
        <v>0</v>
      </c>
      <c r="J3640" s="87" t="s">
        <v>8490</v>
      </c>
      <c r="K3640" s="87" t="s">
        <v>3672</v>
      </c>
      <c r="L3640" s="87" t="s">
        <v>9936</v>
      </c>
      <c r="M3640" s="56" t="s">
        <v>3722</v>
      </c>
      <c r="N3640" s="87" t="s">
        <v>65</v>
      </c>
      <c r="O3640" s="56"/>
      <c r="P3640" s="87">
        <v>0</v>
      </c>
      <c r="Q3640" s="87"/>
      <c r="R3640" s="87" t="s">
        <v>3680</v>
      </c>
    </row>
    <row r="3641" spans="1:18">
      <c r="A3641" s="87" t="s">
        <v>10008</v>
      </c>
      <c r="B3641" s="87" t="s">
        <v>9990</v>
      </c>
      <c r="C3641" s="87"/>
      <c r="D3641" s="150">
        <v>715</v>
      </c>
      <c r="E3641" s="150">
        <v>-715</v>
      </c>
      <c r="F3641" s="150">
        <v>0</v>
      </c>
      <c r="G3641" s="150">
        <v>0</v>
      </c>
      <c r="H3641" s="151">
        <v>34302</v>
      </c>
      <c r="I3641" s="87">
        <v>0</v>
      </c>
      <c r="J3641" s="87" t="s">
        <v>8490</v>
      </c>
      <c r="K3641" s="87" t="s">
        <v>3672</v>
      </c>
      <c r="L3641" s="87" t="s">
        <v>9936</v>
      </c>
      <c r="M3641" s="56" t="s">
        <v>3722</v>
      </c>
      <c r="N3641" s="87" t="s">
        <v>65</v>
      </c>
      <c r="O3641" s="56"/>
      <c r="P3641" s="87">
        <v>0</v>
      </c>
      <c r="Q3641" s="87"/>
      <c r="R3641" s="87" t="s">
        <v>3680</v>
      </c>
    </row>
    <row r="3642" spans="1:18">
      <c r="A3642" s="87" t="s">
        <v>10009</v>
      </c>
      <c r="B3642" s="87" t="s">
        <v>9990</v>
      </c>
      <c r="C3642" s="87"/>
      <c r="D3642" s="150">
        <v>715</v>
      </c>
      <c r="E3642" s="150">
        <v>-715</v>
      </c>
      <c r="F3642" s="150">
        <v>0</v>
      </c>
      <c r="G3642" s="150">
        <v>0</v>
      </c>
      <c r="H3642" s="151">
        <v>34302</v>
      </c>
      <c r="I3642" s="87">
        <v>0</v>
      </c>
      <c r="J3642" s="87" t="s">
        <v>8490</v>
      </c>
      <c r="K3642" s="87" t="s">
        <v>3672</v>
      </c>
      <c r="L3642" s="87" t="s">
        <v>9936</v>
      </c>
      <c r="M3642" s="56" t="s">
        <v>3722</v>
      </c>
      <c r="N3642" s="87" t="s">
        <v>65</v>
      </c>
      <c r="O3642" s="56"/>
      <c r="P3642" s="87">
        <v>0</v>
      </c>
      <c r="Q3642" s="87"/>
      <c r="R3642" s="87" t="s">
        <v>3680</v>
      </c>
    </row>
    <row r="3643" spans="1:18">
      <c r="A3643" s="87" t="s">
        <v>10010</v>
      </c>
      <c r="B3643" s="87" t="s">
        <v>9990</v>
      </c>
      <c r="C3643" s="87"/>
      <c r="D3643" s="150">
        <v>343.52</v>
      </c>
      <c r="E3643" s="150">
        <v>-343.52</v>
      </c>
      <c r="F3643" s="150">
        <v>0</v>
      </c>
      <c r="G3643" s="150">
        <v>0</v>
      </c>
      <c r="H3643" s="151">
        <v>34302</v>
      </c>
      <c r="I3643" s="87">
        <v>0</v>
      </c>
      <c r="J3643" s="87" t="s">
        <v>8490</v>
      </c>
      <c r="K3643" s="87" t="s">
        <v>3672</v>
      </c>
      <c r="L3643" s="87" t="s">
        <v>9936</v>
      </c>
      <c r="M3643" s="56" t="s">
        <v>3722</v>
      </c>
      <c r="N3643" s="87" t="s">
        <v>65</v>
      </c>
      <c r="O3643" s="56"/>
      <c r="P3643" s="87">
        <v>0</v>
      </c>
      <c r="Q3643" s="87"/>
      <c r="R3643" s="87" t="s">
        <v>3680</v>
      </c>
    </row>
    <row r="3644" spans="1:18">
      <c r="A3644" s="87" t="s">
        <v>10011</v>
      </c>
      <c r="B3644" s="87" t="s">
        <v>9990</v>
      </c>
      <c r="C3644" s="87"/>
      <c r="D3644" s="150">
        <v>657.14</v>
      </c>
      <c r="E3644" s="150">
        <v>-657.14</v>
      </c>
      <c r="F3644" s="150">
        <v>0</v>
      </c>
      <c r="G3644" s="150">
        <v>0</v>
      </c>
      <c r="H3644" s="151">
        <v>34302</v>
      </c>
      <c r="I3644" s="87">
        <v>0</v>
      </c>
      <c r="J3644" s="87" t="s">
        <v>8490</v>
      </c>
      <c r="K3644" s="87" t="s">
        <v>3672</v>
      </c>
      <c r="L3644" s="87" t="s">
        <v>9936</v>
      </c>
      <c r="M3644" s="56" t="s">
        <v>3722</v>
      </c>
      <c r="N3644" s="87" t="s">
        <v>65</v>
      </c>
      <c r="O3644" s="56"/>
      <c r="P3644" s="87">
        <v>0</v>
      </c>
      <c r="Q3644" s="87"/>
      <c r="R3644" s="87" t="s">
        <v>3680</v>
      </c>
    </row>
    <row r="3645" spans="1:18">
      <c r="A3645" s="87" t="s">
        <v>10012</v>
      </c>
      <c r="B3645" s="87" t="s">
        <v>9990</v>
      </c>
      <c r="C3645" s="87"/>
      <c r="D3645" s="150">
        <v>657.14</v>
      </c>
      <c r="E3645" s="150">
        <v>-657.14</v>
      </c>
      <c r="F3645" s="150">
        <v>0</v>
      </c>
      <c r="G3645" s="150">
        <v>0</v>
      </c>
      <c r="H3645" s="151">
        <v>34302</v>
      </c>
      <c r="I3645" s="87">
        <v>0</v>
      </c>
      <c r="J3645" s="87" t="s">
        <v>8490</v>
      </c>
      <c r="K3645" s="87" t="s">
        <v>3672</v>
      </c>
      <c r="L3645" s="87" t="s">
        <v>9936</v>
      </c>
      <c r="M3645" s="56" t="s">
        <v>3722</v>
      </c>
      <c r="N3645" s="87" t="s">
        <v>65</v>
      </c>
      <c r="O3645" s="56"/>
      <c r="P3645" s="87">
        <v>0</v>
      </c>
      <c r="Q3645" s="87"/>
      <c r="R3645" s="87" t="s">
        <v>3680</v>
      </c>
    </row>
    <row r="3646" spans="1:18">
      <c r="A3646" s="87" t="s">
        <v>9986</v>
      </c>
      <c r="B3646" s="87" t="s">
        <v>1035</v>
      </c>
      <c r="C3646" s="87"/>
      <c r="D3646" s="150">
        <v>20193.72</v>
      </c>
      <c r="E3646" s="150">
        <v>-20193.72</v>
      </c>
      <c r="F3646" s="150">
        <v>0</v>
      </c>
      <c r="G3646" s="150">
        <v>0</v>
      </c>
      <c r="H3646" s="151">
        <v>34298</v>
      </c>
      <c r="I3646" s="87">
        <v>0</v>
      </c>
      <c r="J3646" s="87" t="s">
        <v>319</v>
      </c>
      <c r="K3646" s="87" t="s">
        <v>3672</v>
      </c>
      <c r="L3646" s="87" t="s">
        <v>8055</v>
      </c>
      <c r="M3646" s="56" t="s">
        <v>3722</v>
      </c>
      <c r="N3646" s="87" t="s">
        <v>52</v>
      </c>
      <c r="O3646" s="56"/>
      <c r="P3646" s="87">
        <v>0</v>
      </c>
      <c r="Q3646" s="87"/>
      <c r="R3646" s="87" t="s">
        <v>3680</v>
      </c>
    </row>
    <row r="3647" spans="1:18">
      <c r="A3647" s="87" t="s">
        <v>9987</v>
      </c>
      <c r="B3647" s="87" t="s">
        <v>9988</v>
      </c>
      <c r="C3647" s="87"/>
      <c r="D3647" s="150">
        <v>4919.84</v>
      </c>
      <c r="E3647" s="150">
        <v>-4919.84</v>
      </c>
      <c r="F3647" s="150">
        <v>0</v>
      </c>
      <c r="G3647" s="150">
        <v>0</v>
      </c>
      <c r="H3647" s="151">
        <v>34298</v>
      </c>
      <c r="I3647" s="87">
        <v>0</v>
      </c>
      <c r="J3647" s="87" t="s">
        <v>580</v>
      </c>
      <c r="K3647" s="87" t="s">
        <v>3672</v>
      </c>
      <c r="L3647" s="87" t="s">
        <v>4162</v>
      </c>
      <c r="M3647" s="56" t="s">
        <v>3722</v>
      </c>
      <c r="N3647" s="87" t="s">
        <v>36</v>
      </c>
      <c r="O3647" s="56"/>
      <c r="P3647" s="87">
        <v>0</v>
      </c>
      <c r="Q3647" s="87"/>
      <c r="R3647" s="87" t="s">
        <v>3680</v>
      </c>
    </row>
    <row r="3648" spans="1:18">
      <c r="A3648" s="87" t="s">
        <v>3950</v>
      </c>
      <c r="B3648" s="87" t="s">
        <v>3951</v>
      </c>
      <c r="C3648" s="87"/>
      <c r="D3648" s="150">
        <v>5045.3100000000004</v>
      </c>
      <c r="E3648" s="150">
        <v>-5045.3100000000004</v>
      </c>
      <c r="F3648" s="150">
        <v>0</v>
      </c>
      <c r="G3648" s="150">
        <v>0</v>
      </c>
      <c r="H3648" s="151">
        <v>34295</v>
      </c>
      <c r="I3648" s="87">
        <v>0</v>
      </c>
      <c r="J3648" s="87" t="s">
        <v>328</v>
      </c>
      <c r="K3648" s="87" t="s">
        <v>3672</v>
      </c>
      <c r="L3648" s="87" t="s">
        <v>3945</v>
      </c>
      <c r="M3648" s="56"/>
      <c r="N3648" s="87" t="s">
        <v>35</v>
      </c>
      <c r="O3648" s="56"/>
      <c r="P3648" s="87">
        <v>1993</v>
      </c>
      <c r="Q3648" s="87"/>
      <c r="R3648" s="87" t="s">
        <v>3838</v>
      </c>
    </row>
    <row r="3649" spans="1:18">
      <c r="A3649" s="87" t="s">
        <v>3948</v>
      </c>
      <c r="B3649" s="87" t="s">
        <v>3949</v>
      </c>
      <c r="C3649" s="87"/>
      <c r="D3649" s="150">
        <v>42488.22</v>
      </c>
      <c r="E3649" s="150">
        <v>-42488.22</v>
      </c>
      <c r="F3649" s="150">
        <v>0</v>
      </c>
      <c r="G3649" s="150">
        <v>0</v>
      </c>
      <c r="H3649" s="151">
        <v>34260</v>
      </c>
      <c r="I3649" s="87">
        <v>0</v>
      </c>
      <c r="J3649" s="87" t="s">
        <v>1610</v>
      </c>
      <c r="K3649" s="87" t="s">
        <v>3672</v>
      </c>
      <c r="L3649" s="87" t="s">
        <v>3920</v>
      </c>
      <c r="M3649" s="56"/>
      <c r="N3649" s="87" t="s">
        <v>166</v>
      </c>
      <c r="O3649" s="56"/>
      <c r="P3649" s="87">
        <v>1993</v>
      </c>
      <c r="Q3649" s="87"/>
      <c r="R3649" s="87" t="s">
        <v>3838</v>
      </c>
    </row>
    <row r="3650" spans="1:18">
      <c r="A3650" s="87" t="s">
        <v>10472</v>
      </c>
      <c r="B3650" s="87" t="s">
        <v>10473</v>
      </c>
      <c r="C3650" s="87"/>
      <c r="D3650" s="150">
        <v>1001.79</v>
      </c>
      <c r="E3650" s="150">
        <v>-1001.79</v>
      </c>
      <c r="F3650" s="150">
        <v>0</v>
      </c>
      <c r="G3650" s="150">
        <v>0</v>
      </c>
      <c r="H3650" s="151">
        <v>34214</v>
      </c>
      <c r="I3650" s="87">
        <v>0</v>
      </c>
      <c r="J3650" s="87" t="s">
        <v>439</v>
      </c>
      <c r="K3650" s="87" t="s">
        <v>3672</v>
      </c>
      <c r="L3650" s="87" t="s">
        <v>8562</v>
      </c>
      <c r="M3650" s="56" t="s">
        <v>3722</v>
      </c>
      <c r="N3650" s="87" t="s">
        <v>99</v>
      </c>
      <c r="O3650" s="56"/>
      <c r="P3650" s="87">
        <v>0</v>
      </c>
      <c r="Q3650" s="87"/>
      <c r="R3650" s="87" t="s">
        <v>5653</v>
      </c>
    </row>
    <row r="3651" spans="1:18">
      <c r="A3651" s="87" t="s">
        <v>10392</v>
      </c>
      <c r="B3651" s="87" t="s">
        <v>2773</v>
      </c>
      <c r="C3651" s="87"/>
      <c r="D3651" s="150">
        <v>917.15</v>
      </c>
      <c r="E3651" s="150">
        <v>-917.15</v>
      </c>
      <c r="F3651" s="150">
        <v>0</v>
      </c>
      <c r="G3651" s="150">
        <v>0</v>
      </c>
      <c r="H3651" s="151">
        <v>34209</v>
      </c>
      <c r="I3651" s="87">
        <v>0</v>
      </c>
      <c r="J3651" s="87" t="s">
        <v>615</v>
      </c>
      <c r="K3651" s="87" t="s">
        <v>3672</v>
      </c>
      <c r="L3651" s="87" t="s">
        <v>8516</v>
      </c>
      <c r="M3651" s="56" t="s">
        <v>3722</v>
      </c>
      <c r="N3651" s="87" t="s">
        <v>128</v>
      </c>
      <c r="O3651" s="56"/>
      <c r="P3651" s="87">
        <v>0</v>
      </c>
      <c r="Q3651" s="87"/>
      <c r="R3651" s="87" t="s">
        <v>5653</v>
      </c>
    </row>
    <row r="3652" spans="1:18">
      <c r="A3652" s="87" t="s">
        <v>10430</v>
      </c>
      <c r="B3652" s="87" t="s">
        <v>2773</v>
      </c>
      <c r="C3652" s="87"/>
      <c r="D3652" s="150">
        <v>745.47</v>
      </c>
      <c r="E3652" s="150">
        <v>-745.47</v>
      </c>
      <c r="F3652" s="150">
        <v>0</v>
      </c>
      <c r="G3652" s="150">
        <v>0</v>
      </c>
      <c r="H3652" s="151">
        <v>34209</v>
      </c>
      <c r="I3652" s="87">
        <v>0</v>
      </c>
      <c r="J3652" s="87" t="s">
        <v>615</v>
      </c>
      <c r="K3652" s="87" t="s">
        <v>3672</v>
      </c>
      <c r="L3652" s="87" t="s">
        <v>8516</v>
      </c>
      <c r="M3652" s="56" t="s">
        <v>3722</v>
      </c>
      <c r="N3652" s="87" t="s">
        <v>128</v>
      </c>
      <c r="O3652" s="56"/>
      <c r="P3652" s="87">
        <v>0</v>
      </c>
      <c r="Q3652" s="87"/>
      <c r="R3652" s="87" t="s">
        <v>5653</v>
      </c>
    </row>
    <row r="3653" spans="1:18">
      <c r="A3653" s="87" t="s">
        <v>10431</v>
      </c>
      <c r="B3653" s="87" t="s">
        <v>2773</v>
      </c>
      <c r="C3653" s="87"/>
      <c r="D3653" s="150">
        <v>2811.13</v>
      </c>
      <c r="E3653" s="150">
        <v>-2811.13</v>
      </c>
      <c r="F3653" s="150">
        <v>0</v>
      </c>
      <c r="G3653" s="150">
        <v>0</v>
      </c>
      <c r="H3653" s="151">
        <v>34209</v>
      </c>
      <c r="I3653" s="87">
        <v>0</v>
      </c>
      <c r="J3653" s="87" t="s">
        <v>615</v>
      </c>
      <c r="K3653" s="87" t="s">
        <v>3672</v>
      </c>
      <c r="L3653" s="87" t="s">
        <v>8516</v>
      </c>
      <c r="M3653" s="56" t="s">
        <v>3722</v>
      </c>
      <c r="N3653" s="87" t="s">
        <v>128</v>
      </c>
      <c r="O3653" s="56"/>
      <c r="P3653" s="87">
        <v>0</v>
      </c>
      <c r="Q3653" s="87"/>
      <c r="R3653" s="87" t="s">
        <v>5653</v>
      </c>
    </row>
    <row r="3654" spans="1:18">
      <c r="A3654" s="87" t="s">
        <v>10432</v>
      </c>
      <c r="B3654" s="87" t="s">
        <v>2773</v>
      </c>
      <c r="C3654" s="87"/>
      <c r="D3654" s="150">
        <v>1987.65</v>
      </c>
      <c r="E3654" s="150">
        <v>-1987.65</v>
      </c>
      <c r="F3654" s="150">
        <v>0</v>
      </c>
      <c r="G3654" s="150">
        <v>0</v>
      </c>
      <c r="H3654" s="151">
        <v>34209</v>
      </c>
      <c r="I3654" s="87">
        <v>0</v>
      </c>
      <c r="J3654" s="87" t="s">
        <v>615</v>
      </c>
      <c r="K3654" s="87" t="s">
        <v>3672</v>
      </c>
      <c r="L3654" s="87" t="s">
        <v>8516</v>
      </c>
      <c r="M3654" s="56" t="s">
        <v>3722</v>
      </c>
      <c r="N3654" s="87" t="s">
        <v>128</v>
      </c>
      <c r="O3654" s="56"/>
      <c r="P3654" s="87">
        <v>0</v>
      </c>
      <c r="Q3654" s="87"/>
      <c r="R3654" s="87" t="s">
        <v>5653</v>
      </c>
    </row>
    <row r="3655" spans="1:18">
      <c r="A3655" s="87" t="s">
        <v>10433</v>
      </c>
      <c r="B3655" s="87" t="s">
        <v>2773</v>
      </c>
      <c r="C3655" s="87"/>
      <c r="D3655" s="150">
        <v>1543.98</v>
      </c>
      <c r="E3655" s="150">
        <v>-1543.98</v>
      </c>
      <c r="F3655" s="150">
        <v>0</v>
      </c>
      <c r="G3655" s="150">
        <v>0</v>
      </c>
      <c r="H3655" s="151">
        <v>34209</v>
      </c>
      <c r="I3655" s="87">
        <v>0</v>
      </c>
      <c r="J3655" s="87" t="s">
        <v>615</v>
      </c>
      <c r="K3655" s="87" t="s">
        <v>3672</v>
      </c>
      <c r="L3655" s="87" t="s">
        <v>8516</v>
      </c>
      <c r="M3655" s="56" t="s">
        <v>3722</v>
      </c>
      <c r="N3655" s="87" t="s">
        <v>128</v>
      </c>
      <c r="O3655" s="56"/>
      <c r="P3655" s="87">
        <v>0</v>
      </c>
      <c r="Q3655" s="87"/>
      <c r="R3655" s="87" t="s">
        <v>5653</v>
      </c>
    </row>
    <row r="3656" spans="1:18">
      <c r="A3656" s="87" t="s">
        <v>10434</v>
      </c>
      <c r="B3656" s="87" t="s">
        <v>2773</v>
      </c>
      <c r="C3656" s="87"/>
      <c r="D3656" s="150">
        <v>870.15</v>
      </c>
      <c r="E3656" s="150">
        <v>-870.15</v>
      </c>
      <c r="F3656" s="150">
        <v>0</v>
      </c>
      <c r="G3656" s="150">
        <v>0</v>
      </c>
      <c r="H3656" s="151">
        <v>34209</v>
      </c>
      <c r="I3656" s="87">
        <v>0</v>
      </c>
      <c r="J3656" s="87" t="s">
        <v>615</v>
      </c>
      <c r="K3656" s="87" t="s">
        <v>3672</v>
      </c>
      <c r="L3656" s="87" t="s">
        <v>8516</v>
      </c>
      <c r="M3656" s="56" t="s">
        <v>3722</v>
      </c>
      <c r="N3656" s="87" t="s">
        <v>128</v>
      </c>
      <c r="O3656" s="56"/>
      <c r="P3656" s="87">
        <v>0</v>
      </c>
      <c r="Q3656" s="87"/>
      <c r="R3656" s="87" t="s">
        <v>5653</v>
      </c>
    </row>
    <row r="3657" spans="1:18">
      <c r="A3657" s="87" t="s">
        <v>10435</v>
      </c>
      <c r="B3657" s="87" t="s">
        <v>2773</v>
      </c>
      <c r="C3657" s="87"/>
      <c r="D3657" s="150">
        <v>1245.77</v>
      </c>
      <c r="E3657" s="150">
        <v>-1245.77</v>
      </c>
      <c r="F3657" s="150">
        <v>0</v>
      </c>
      <c r="G3657" s="150">
        <v>0</v>
      </c>
      <c r="H3657" s="151">
        <v>34209</v>
      </c>
      <c r="I3657" s="87">
        <v>0</v>
      </c>
      <c r="J3657" s="87" t="s">
        <v>615</v>
      </c>
      <c r="K3657" s="87" t="s">
        <v>3672</v>
      </c>
      <c r="L3657" s="87" t="s">
        <v>8516</v>
      </c>
      <c r="M3657" s="56" t="s">
        <v>3722</v>
      </c>
      <c r="N3657" s="87" t="s">
        <v>128</v>
      </c>
      <c r="O3657" s="56"/>
      <c r="P3657" s="87">
        <v>0</v>
      </c>
      <c r="Q3657" s="87"/>
      <c r="R3657" s="87" t="s">
        <v>5653</v>
      </c>
    </row>
    <row r="3658" spans="1:18">
      <c r="A3658" s="87" t="s">
        <v>10474</v>
      </c>
      <c r="B3658" s="87" t="s">
        <v>2773</v>
      </c>
      <c r="C3658" s="87"/>
      <c r="D3658" s="150">
        <v>2811.13</v>
      </c>
      <c r="E3658" s="150">
        <v>-2811.13</v>
      </c>
      <c r="F3658" s="150">
        <v>0</v>
      </c>
      <c r="G3658" s="150">
        <v>0</v>
      </c>
      <c r="H3658" s="151">
        <v>34209</v>
      </c>
      <c r="I3658" s="87">
        <v>0</v>
      </c>
      <c r="J3658" s="87" t="s">
        <v>615</v>
      </c>
      <c r="K3658" s="87" t="s">
        <v>3672</v>
      </c>
      <c r="L3658" s="87" t="s">
        <v>8516</v>
      </c>
      <c r="M3658" s="56" t="s">
        <v>3722</v>
      </c>
      <c r="N3658" s="87" t="s">
        <v>128</v>
      </c>
      <c r="O3658" s="56"/>
      <c r="P3658" s="87">
        <v>0</v>
      </c>
      <c r="Q3658" s="87"/>
      <c r="R3658" s="87" t="s">
        <v>5653</v>
      </c>
    </row>
    <row r="3659" spans="1:18">
      <c r="A3659" s="87" t="s">
        <v>10490</v>
      </c>
      <c r="B3659" s="87" t="s">
        <v>2773</v>
      </c>
      <c r="C3659" s="87"/>
      <c r="D3659" s="150">
        <v>443.4</v>
      </c>
      <c r="E3659" s="150">
        <v>-443.4</v>
      </c>
      <c r="F3659" s="150">
        <v>0</v>
      </c>
      <c r="G3659" s="150">
        <v>0</v>
      </c>
      <c r="H3659" s="151">
        <v>34209</v>
      </c>
      <c r="I3659" s="87">
        <v>0</v>
      </c>
      <c r="J3659" s="87" t="s">
        <v>615</v>
      </c>
      <c r="K3659" s="87" t="s">
        <v>3672</v>
      </c>
      <c r="L3659" s="87" t="s">
        <v>8516</v>
      </c>
      <c r="M3659" s="56" t="s">
        <v>3722</v>
      </c>
      <c r="N3659" s="87" t="s">
        <v>128</v>
      </c>
      <c r="O3659" s="56"/>
      <c r="P3659" s="87">
        <v>0</v>
      </c>
      <c r="Q3659" s="87"/>
      <c r="R3659" s="87" t="s">
        <v>5653</v>
      </c>
    </row>
    <row r="3660" spans="1:18">
      <c r="A3660" s="87" t="s">
        <v>9973</v>
      </c>
      <c r="B3660" s="87" t="s">
        <v>9974</v>
      </c>
      <c r="C3660" s="87"/>
      <c r="D3660" s="150">
        <v>913.03</v>
      </c>
      <c r="E3660" s="150">
        <v>-913.03</v>
      </c>
      <c r="F3660" s="150">
        <v>0</v>
      </c>
      <c r="G3660" s="150">
        <v>0</v>
      </c>
      <c r="H3660" s="151">
        <v>34207</v>
      </c>
      <c r="I3660" s="87">
        <v>0</v>
      </c>
      <c r="J3660" s="87" t="s">
        <v>1397</v>
      </c>
      <c r="K3660" s="87" t="s">
        <v>3672</v>
      </c>
      <c r="L3660" s="87" t="s">
        <v>3897</v>
      </c>
      <c r="M3660" s="56" t="s">
        <v>3722</v>
      </c>
      <c r="N3660" s="87" t="s">
        <v>84</v>
      </c>
      <c r="O3660" s="56"/>
      <c r="P3660" s="87">
        <v>0</v>
      </c>
      <c r="Q3660" s="87"/>
      <c r="R3660" s="87" t="s">
        <v>3680</v>
      </c>
    </row>
    <row r="3661" spans="1:18">
      <c r="A3661" s="87" t="s">
        <v>9975</v>
      </c>
      <c r="B3661" s="87" t="s">
        <v>9974</v>
      </c>
      <c r="C3661" s="87"/>
      <c r="D3661" s="150">
        <v>913.03</v>
      </c>
      <c r="E3661" s="150">
        <v>-913.03</v>
      </c>
      <c r="F3661" s="150">
        <v>0</v>
      </c>
      <c r="G3661" s="150">
        <v>0</v>
      </c>
      <c r="H3661" s="151">
        <v>34207</v>
      </c>
      <c r="I3661" s="87">
        <v>0</v>
      </c>
      <c r="J3661" s="87" t="s">
        <v>1397</v>
      </c>
      <c r="K3661" s="87" t="s">
        <v>3672</v>
      </c>
      <c r="L3661" s="87" t="s">
        <v>3897</v>
      </c>
      <c r="M3661" s="56" t="s">
        <v>3722</v>
      </c>
      <c r="N3661" s="87" t="s">
        <v>84</v>
      </c>
      <c r="O3661" s="56"/>
      <c r="P3661" s="87">
        <v>0</v>
      </c>
      <c r="Q3661" s="87"/>
      <c r="R3661" s="87" t="s">
        <v>3680</v>
      </c>
    </row>
    <row r="3662" spans="1:18">
      <c r="A3662" s="87" t="s">
        <v>9976</v>
      </c>
      <c r="B3662" s="87" t="s">
        <v>9974</v>
      </c>
      <c r="C3662" s="87"/>
      <c r="D3662" s="150">
        <v>913.03</v>
      </c>
      <c r="E3662" s="150">
        <v>-913.03</v>
      </c>
      <c r="F3662" s="150">
        <v>0</v>
      </c>
      <c r="G3662" s="150">
        <v>0</v>
      </c>
      <c r="H3662" s="151">
        <v>34207</v>
      </c>
      <c r="I3662" s="87">
        <v>0</v>
      </c>
      <c r="J3662" s="87" t="s">
        <v>1397</v>
      </c>
      <c r="K3662" s="87" t="s">
        <v>3672</v>
      </c>
      <c r="L3662" s="87" t="s">
        <v>3897</v>
      </c>
      <c r="M3662" s="56" t="s">
        <v>3722</v>
      </c>
      <c r="N3662" s="87" t="s">
        <v>84</v>
      </c>
      <c r="O3662" s="56"/>
      <c r="P3662" s="87">
        <v>0</v>
      </c>
      <c r="Q3662" s="87"/>
      <c r="R3662" s="87" t="s">
        <v>3680</v>
      </c>
    </row>
    <row r="3663" spans="1:18">
      <c r="A3663" s="87" t="s">
        <v>9977</v>
      </c>
      <c r="B3663" s="87" t="s">
        <v>9974</v>
      </c>
      <c r="C3663" s="87"/>
      <c r="D3663" s="150">
        <v>913.03</v>
      </c>
      <c r="E3663" s="150">
        <v>-913.03</v>
      </c>
      <c r="F3663" s="150">
        <v>0</v>
      </c>
      <c r="G3663" s="150">
        <v>0</v>
      </c>
      <c r="H3663" s="151">
        <v>34207</v>
      </c>
      <c r="I3663" s="87">
        <v>0</v>
      </c>
      <c r="J3663" s="87" t="s">
        <v>1397</v>
      </c>
      <c r="K3663" s="87" t="s">
        <v>3672</v>
      </c>
      <c r="L3663" s="87" t="s">
        <v>3897</v>
      </c>
      <c r="M3663" s="56" t="s">
        <v>3722</v>
      </c>
      <c r="N3663" s="87" t="s">
        <v>84</v>
      </c>
      <c r="O3663" s="56"/>
      <c r="P3663" s="87">
        <v>0</v>
      </c>
      <c r="Q3663" s="87"/>
      <c r="R3663" s="87" t="s">
        <v>3680</v>
      </c>
    </row>
    <row r="3664" spans="1:18">
      <c r="A3664" s="87" t="s">
        <v>9978</v>
      </c>
      <c r="B3664" s="87" t="s">
        <v>9979</v>
      </c>
      <c r="C3664" s="87"/>
      <c r="D3664" s="150">
        <v>663.88</v>
      </c>
      <c r="E3664" s="150">
        <v>-663.88</v>
      </c>
      <c r="F3664" s="150">
        <v>0</v>
      </c>
      <c r="G3664" s="150">
        <v>0</v>
      </c>
      <c r="H3664" s="151">
        <v>34207</v>
      </c>
      <c r="I3664" s="87">
        <v>0</v>
      </c>
      <c r="J3664" s="87" t="s">
        <v>1397</v>
      </c>
      <c r="K3664" s="87" t="s">
        <v>3672</v>
      </c>
      <c r="L3664" s="87" t="s">
        <v>3897</v>
      </c>
      <c r="M3664" s="56" t="s">
        <v>3722</v>
      </c>
      <c r="N3664" s="87" t="s">
        <v>84</v>
      </c>
      <c r="O3664" s="56"/>
      <c r="P3664" s="87">
        <v>0</v>
      </c>
      <c r="Q3664" s="87"/>
      <c r="R3664" s="87" t="s">
        <v>3680</v>
      </c>
    </row>
    <row r="3665" spans="1:18">
      <c r="A3665" s="87" t="s">
        <v>9980</v>
      </c>
      <c r="B3665" s="87" t="s">
        <v>9979</v>
      </c>
      <c r="C3665" s="87"/>
      <c r="D3665" s="150">
        <v>663.88</v>
      </c>
      <c r="E3665" s="150">
        <v>-663.88</v>
      </c>
      <c r="F3665" s="150">
        <v>0</v>
      </c>
      <c r="G3665" s="150">
        <v>0</v>
      </c>
      <c r="H3665" s="151">
        <v>34207</v>
      </c>
      <c r="I3665" s="87">
        <v>0</v>
      </c>
      <c r="J3665" s="87" t="s">
        <v>1397</v>
      </c>
      <c r="K3665" s="87" t="s">
        <v>3672</v>
      </c>
      <c r="L3665" s="87" t="s">
        <v>3897</v>
      </c>
      <c r="M3665" s="56" t="s">
        <v>3722</v>
      </c>
      <c r="N3665" s="87" t="s">
        <v>84</v>
      </c>
      <c r="O3665" s="56"/>
      <c r="P3665" s="87">
        <v>0</v>
      </c>
      <c r="Q3665" s="87"/>
      <c r="R3665" s="87" t="s">
        <v>3680</v>
      </c>
    </row>
    <row r="3666" spans="1:18">
      <c r="A3666" s="87" t="s">
        <v>9981</v>
      </c>
      <c r="B3666" s="87" t="s">
        <v>9979</v>
      </c>
      <c r="C3666" s="87"/>
      <c r="D3666" s="150">
        <v>579.57000000000005</v>
      </c>
      <c r="E3666" s="150">
        <v>-579.57000000000005</v>
      </c>
      <c r="F3666" s="150">
        <v>0</v>
      </c>
      <c r="G3666" s="150">
        <v>0</v>
      </c>
      <c r="H3666" s="151">
        <v>34207</v>
      </c>
      <c r="I3666" s="87">
        <v>0</v>
      </c>
      <c r="J3666" s="87" t="s">
        <v>1397</v>
      </c>
      <c r="K3666" s="87" t="s">
        <v>3672</v>
      </c>
      <c r="L3666" s="87" t="s">
        <v>3897</v>
      </c>
      <c r="M3666" s="56" t="s">
        <v>3722</v>
      </c>
      <c r="N3666" s="87" t="s">
        <v>84</v>
      </c>
      <c r="O3666" s="56"/>
      <c r="P3666" s="87">
        <v>0</v>
      </c>
      <c r="Q3666" s="87"/>
      <c r="R3666" s="87" t="s">
        <v>3680</v>
      </c>
    </row>
    <row r="3667" spans="1:18">
      <c r="A3667" s="87" t="s">
        <v>10402</v>
      </c>
      <c r="B3667" s="87" t="s">
        <v>10403</v>
      </c>
      <c r="C3667" s="87"/>
      <c r="D3667" s="150">
        <v>1776.37</v>
      </c>
      <c r="E3667" s="150">
        <v>-1776.37</v>
      </c>
      <c r="F3667" s="150">
        <v>0</v>
      </c>
      <c r="G3667" s="150">
        <v>0</v>
      </c>
      <c r="H3667" s="151">
        <v>34207</v>
      </c>
      <c r="I3667" s="87">
        <v>0</v>
      </c>
      <c r="J3667" s="87" t="s">
        <v>315</v>
      </c>
      <c r="K3667" s="87" t="s">
        <v>3672</v>
      </c>
      <c r="L3667" s="87" t="s">
        <v>7984</v>
      </c>
      <c r="M3667" s="56" t="s">
        <v>3722</v>
      </c>
      <c r="N3667" s="87" t="s">
        <v>29</v>
      </c>
      <c r="O3667" s="56"/>
      <c r="P3667" s="87">
        <v>0</v>
      </c>
      <c r="Q3667" s="87"/>
      <c r="R3667" s="87" t="s">
        <v>5653</v>
      </c>
    </row>
    <row r="3668" spans="1:18">
      <c r="A3668" s="87" t="s">
        <v>10409</v>
      </c>
      <c r="B3668" s="87" t="s">
        <v>1544</v>
      </c>
      <c r="C3668" s="87"/>
      <c r="D3668" s="150">
        <v>12878.8</v>
      </c>
      <c r="E3668" s="150">
        <v>-12878.8</v>
      </c>
      <c r="F3668" s="150">
        <v>0</v>
      </c>
      <c r="G3668" s="150">
        <v>0</v>
      </c>
      <c r="H3668" s="151">
        <v>34207</v>
      </c>
      <c r="I3668" s="87">
        <v>0</v>
      </c>
      <c r="J3668" s="87" t="s">
        <v>377</v>
      </c>
      <c r="K3668" s="87" t="s">
        <v>3672</v>
      </c>
      <c r="L3668" s="87" t="s">
        <v>7999</v>
      </c>
      <c r="M3668" s="56" t="s">
        <v>3722</v>
      </c>
      <c r="N3668" s="87" t="s">
        <v>53</v>
      </c>
      <c r="O3668" s="56"/>
      <c r="P3668" s="87">
        <v>0</v>
      </c>
      <c r="Q3668" s="87"/>
      <c r="R3668" s="87" t="s">
        <v>5653</v>
      </c>
    </row>
    <row r="3669" spans="1:18">
      <c r="A3669" s="87" t="s">
        <v>10593</v>
      </c>
      <c r="B3669" s="87" t="s">
        <v>10594</v>
      </c>
      <c r="C3669" s="87"/>
      <c r="D3669" s="150">
        <v>7463.19</v>
      </c>
      <c r="E3669" s="150">
        <v>-7463.19</v>
      </c>
      <c r="F3669" s="150">
        <v>0</v>
      </c>
      <c r="G3669" s="150">
        <v>0</v>
      </c>
      <c r="H3669" s="151">
        <v>34207</v>
      </c>
      <c r="I3669" s="87">
        <v>0</v>
      </c>
      <c r="J3669" s="87" t="s">
        <v>315</v>
      </c>
      <c r="K3669" s="87" t="s">
        <v>3672</v>
      </c>
      <c r="L3669" s="87" t="s">
        <v>7984</v>
      </c>
      <c r="M3669" s="56" t="s">
        <v>3722</v>
      </c>
      <c r="N3669" s="87" t="s">
        <v>29</v>
      </c>
      <c r="O3669" s="56"/>
      <c r="P3669" s="87">
        <v>0</v>
      </c>
      <c r="Q3669" s="87"/>
      <c r="R3669" s="87" t="s">
        <v>5653</v>
      </c>
    </row>
    <row r="3670" spans="1:18">
      <c r="A3670" s="87" t="s">
        <v>10597</v>
      </c>
      <c r="B3670" s="87" t="s">
        <v>1544</v>
      </c>
      <c r="C3670" s="87"/>
      <c r="D3670" s="150">
        <v>56615.55</v>
      </c>
      <c r="E3670" s="150">
        <v>-56615.55</v>
      </c>
      <c r="F3670" s="150">
        <v>0</v>
      </c>
      <c r="G3670" s="150">
        <v>0</v>
      </c>
      <c r="H3670" s="151">
        <v>34207</v>
      </c>
      <c r="I3670" s="87">
        <v>0</v>
      </c>
      <c r="J3670" s="87" t="s">
        <v>351</v>
      </c>
      <c r="K3670" s="87" t="s">
        <v>3672</v>
      </c>
      <c r="L3670" s="87" t="s">
        <v>8222</v>
      </c>
      <c r="M3670" s="56" t="s">
        <v>3722</v>
      </c>
      <c r="N3670" s="87" t="s">
        <v>31</v>
      </c>
      <c r="O3670" s="56"/>
      <c r="P3670" s="87">
        <v>0</v>
      </c>
      <c r="Q3670" s="87"/>
      <c r="R3670" s="87" t="s">
        <v>5653</v>
      </c>
    </row>
    <row r="3671" spans="1:18">
      <c r="A3671" s="87" t="s">
        <v>10605</v>
      </c>
      <c r="B3671" s="87" t="s">
        <v>10606</v>
      </c>
      <c r="C3671" s="87"/>
      <c r="D3671" s="150">
        <v>4211.6400000000003</v>
      </c>
      <c r="E3671" s="150">
        <v>-4211.6400000000003</v>
      </c>
      <c r="F3671" s="150">
        <v>0</v>
      </c>
      <c r="G3671" s="150">
        <v>0</v>
      </c>
      <c r="H3671" s="151">
        <v>34207</v>
      </c>
      <c r="I3671" s="87">
        <v>0</v>
      </c>
      <c r="J3671" s="87" t="s">
        <v>315</v>
      </c>
      <c r="K3671" s="87" t="s">
        <v>3672</v>
      </c>
      <c r="L3671" s="87" t="s">
        <v>7984</v>
      </c>
      <c r="M3671" s="56" t="s">
        <v>3722</v>
      </c>
      <c r="N3671" s="87" t="s">
        <v>29</v>
      </c>
      <c r="O3671" s="56"/>
      <c r="P3671" s="87">
        <v>0</v>
      </c>
      <c r="Q3671" s="87"/>
      <c r="R3671" s="87" t="s">
        <v>5653</v>
      </c>
    </row>
    <row r="3672" spans="1:18">
      <c r="A3672" s="87" t="s">
        <v>10609</v>
      </c>
      <c r="B3672" s="87" t="s">
        <v>10586</v>
      </c>
      <c r="C3672" s="87"/>
      <c r="D3672" s="150">
        <v>1168.43</v>
      </c>
      <c r="E3672" s="150">
        <v>-1168.43</v>
      </c>
      <c r="F3672" s="150">
        <v>0</v>
      </c>
      <c r="G3672" s="150">
        <v>0</v>
      </c>
      <c r="H3672" s="151">
        <v>34207</v>
      </c>
      <c r="I3672" s="87">
        <v>0</v>
      </c>
      <c r="J3672" s="87" t="s">
        <v>1760</v>
      </c>
      <c r="K3672" s="87" t="s">
        <v>3672</v>
      </c>
      <c r="L3672" s="87" t="s">
        <v>3770</v>
      </c>
      <c r="M3672" s="56" t="s">
        <v>3722</v>
      </c>
      <c r="N3672" s="87" t="s">
        <v>181</v>
      </c>
      <c r="O3672" s="56"/>
      <c r="P3672" s="87">
        <v>0</v>
      </c>
      <c r="Q3672" s="87"/>
      <c r="R3672" s="87" t="s">
        <v>5653</v>
      </c>
    </row>
    <row r="3673" spans="1:18">
      <c r="A3673" s="87" t="s">
        <v>10616</v>
      </c>
      <c r="B3673" s="87" t="s">
        <v>10617</v>
      </c>
      <c r="C3673" s="87"/>
      <c r="D3673" s="150">
        <v>1409.35</v>
      </c>
      <c r="E3673" s="150">
        <v>-1409.35</v>
      </c>
      <c r="F3673" s="150">
        <v>0</v>
      </c>
      <c r="G3673" s="150">
        <v>0</v>
      </c>
      <c r="H3673" s="151">
        <v>34207</v>
      </c>
      <c r="I3673" s="87">
        <v>0</v>
      </c>
      <c r="J3673" s="87" t="s">
        <v>315</v>
      </c>
      <c r="K3673" s="87" t="s">
        <v>3672</v>
      </c>
      <c r="L3673" s="87" t="s">
        <v>7984</v>
      </c>
      <c r="M3673" s="56" t="s">
        <v>3722</v>
      </c>
      <c r="N3673" s="87" t="s">
        <v>29</v>
      </c>
      <c r="O3673" s="56"/>
      <c r="P3673" s="87">
        <v>0</v>
      </c>
      <c r="Q3673" s="87"/>
      <c r="R3673" s="87" t="s">
        <v>5653</v>
      </c>
    </row>
    <row r="3674" spans="1:18">
      <c r="A3674" s="87" t="s">
        <v>10622</v>
      </c>
      <c r="B3674" s="87" t="s">
        <v>10623</v>
      </c>
      <c r="C3674" s="87"/>
      <c r="D3674" s="150">
        <v>11596.23</v>
      </c>
      <c r="E3674" s="150">
        <v>-11596.23</v>
      </c>
      <c r="F3674" s="150">
        <v>0</v>
      </c>
      <c r="G3674" s="150">
        <v>0</v>
      </c>
      <c r="H3674" s="151">
        <v>34207</v>
      </c>
      <c r="I3674" s="87">
        <v>0</v>
      </c>
      <c r="J3674" s="87" t="s">
        <v>315</v>
      </c>
      <c r="K3674" s="87" t="s">
        <v>3672</v>
      </c>
      <c r="L3674" s="87" t="s">
        <v>7984</v>
      </c>
      <c r="M3674" s="56" t="s">
        <v>3722</v>
      </c>
      <c r="N3674" s="87" t="s">
        <v>29</v>
      </c>
      <c r="O3674" s="56"/>
      <c r="P3674" s="87">
        <v>0</v>
      </c>
      <c r="Q3674" s="87"/>
      <c r="R3674" s="87" t="s">
        <v>5653</v>
      </c>
    </row>
    <row r="3675" spans="1:18">
      <c r="A3675" s="87" t="s">
        <v>2926</v>
      </c>
      <c r="B3675" s="87" t="s">
        <v>2927</v>
      </c>
      <c r="C3675" s="87"/>
      <c r="D3675" s="150">
        <v>1987.65</v>
      </c>
      <c r="E3675" s="150">
        <v>-1987.65</v>
      </c>
      <c r="F3675" s="150">
        <v>0</v>
      </c>
      <c r="G3675" s="150">
        <v>0</v>
      </c>
      <c r="H3675" s="151">
        <v>34197</v>
      </c>
      <c r="I3675" s="87">
        <v>0</v>
      </c>
      <c r="J3675" s="87" t="s">
        <v>484</v>
      </c>
      <c r="K3675" s="87" t="s">
        <v>3672</v>
      </c>
      <c r="L3675" s="87" t="s">
        <v>3764</v>
      </c>
      <c r="M3675" s="56" t="s">
        <v>3722</v>
      </c>
      <c r="N3675" s="87" t="s">
        <v>30</v>
      </c>
      <c r="O3675" s="56"/>
      <c r="P3675" s="87">
        <v>0</v>
      </c>
      <c r="Q3675" s="87"/>
      <c r="R3675" s="87" t="s">
        <v>5653</v>
      </c>
    </row>
    <row r="3676" spans="1:18">
      <c r="A3676" s="87" t="s">
        <v>10481</v>
      </c>
      <c r="B3676" s="87" t="s">
        <v>10482</v>
      </c>
      <c r="C3676" s="87"/>
      <c r="D3676" s="150">
        <v>3213.17</v>
      </c>
      <c r="E3676" s="150">
        <v>-3213.17</v>
      </c>
      <c r="F3676" s="150">
        <v>0</v>
      </c>
      <c r="G3676" s="150">
        <v>0</v>
      </c>
      <c r="H3676" s="151">
        <v>34193</v>
      </c>
      <c r="I3676" s="87">
        <v>0</v>
      </c>
      <c r="J3676" s="87" t="s">
        <v>8490</v>
      </c>
      <c r="K3676" s="87" t="s">
        <v>3672</v>
      </c>
      <c r="L3676" s="87" t="s">
        <v>8491</v>
      </c>
      <c r="M3676" s="56" t="s">
        <v>3722</v>
      </c>
      <c r="N3676" s="87" t="s">
        <v>65</v>
      </c>
      <c r="O3676" s="56"/>
      <c r="P3676" s="87">
        <v>0</v>
      </c>
      <c r="Q3676" s="87"/>
      <c r="R3676" s="87" t="s">
        <v>5653</v>
      </c>
    </row>
    <row r="3677" spans="1:18">
      <c r="A3677" s="87" t="s">
        <v>10499</v>
      </c>
      <c r="B3677" s="87" t="s">
        <v>10500</v>
      </c>
      <c r="C3677" s="87"/>
      <c r="D3677" s="150">
        <v>405.33</v>
      </c>
      <c r="E3677" s="150">
        <v>-405.33</v>
      </c>
      <c r="F3677" s="150">
        <v>0</v>
      </c>
      <c r="G3677" s="150">
        <v>0</v>
      </c>
      <c r="H3677" s="151">
        <v>34193</v>
      </c>
      <c r="I3677" s="87">
        <v>0</v>
      </c>
      <c r="J3677" s="87" t="s">
        <v>9068</v>
      </c>
      <c r="K3677" s="87" t="s">
        <v>3672</v>
      </c>
      <c r="L3677" s="87" t="s">
        <v>9069</v>
      </c>
      <c r="M3677" s="56" t="s">
        <v>3722</v>
      </c>
      <c r="N3677" s="87" t="s">
        <v>106</v>
      </c>
      <c r="O3677" s="56"/>
      <c r="P3677" s="87">
        <v>0</v>
      </c>
      <c r="Q3677" s="87"/>
      <c r="R3677" s="87" t="s">
        <v>5653</v>
      </c>
    </row>
    <row r="3678" spans="1:18">
      <c r="A3678" s="87" t="s">
        <v>10506</v>
      </c>
      <c r="B3678" s="87" t="s">
        <v>10507</v>
      </c>
      <c r="C3678" s="87"/>
      <c r="D3678" s="150">
        <v>572.76</v>
      </c>
      <c r="E3678" s="150">
        <v>-572.76</v>
      </c>
      <c r="F3678" s="150">
        <v>0</v>
      </c>
      <c r="G3678" s="150">
        <v>0</v>
      </c>
      <c r="H3678" s="151">
        <v>34193</v>
      </c>
      <c r="I3678" s="87">
        <v>0</v>
      </c>
      <c r="J3678" s="87" t="s">
        <v>8490</v>
      </c>
      <c r="K3678" s="87" t="s">
        <v>3672</v>
      </c>
      <c r="L3678" s="87" t="s">
        <v>8491</v>
      </c>
      <c r="M3678" s="56" t="s">
        <v>3722</v>
      </c>
      <c r="N3678" s="87" t="s">
        <v>65</v>
      </c>
      <c r="O3678" s="56"/>
      <c r="P3678" s="87">
        <v>0</v>
      </c>
      <c r="Q3678" s="87"/>
      <c r="R3678" s="87" t="s">
        <v>5653</v>
      </c>
    </row>
    <row r="3679" spans="1:18">
      <c r="A3679" s="87" t="s">
        <v>10520</v>
      </c>
      <c r="B3679" s="87" t="s">
        <v>10521</v>
      </c>
      <c r="C3679" s="87"/>
      <c r="D3679" s="150">
        <v>532.33000000000004</v>
      </c>
      <c r="E3679" s="150">
        <v>-532.33000000000004</v>
      </c>
      <c r="F3679" s="150">
        <v>0</v>
      </c>
      <c r="G3679" s="150">
        <v>0</v>
      </c>
      <c r="H3679" s="151">
        <v>34193</v>
      </c>
      <c r="I3679" s="87">
        <v>0</v>
      </c>
      <c r="J3679" s="87" t="s">
        <v>9068</v>
      </c>
      <c r="K3679" s="87" t="s">
        <v>3672</v>
      </c>
      <c r="L3679" s="87" t="s">
        <v>9069</v>
      </c>
      <c r="M3679" s="56" t="s">
        <v>3722</v>
      </c>
      <c r="N3679" s="87" t="s">
        <v>106</v>
      </c>
      <c r="O3679" s="56"/>
      <c r="P3679" s="87">
        <v>0</v>
      </c>
      <c r="Q3679" s="87"/>
      <c r="R3679" s="87" t="s">
        <v>5653</v>
      </c>
    </row>
    <row r="3680" spans="1:18">
      <c r="A3680" s="87" t="s">
        <v>10532</v>
      </c>
      <c r="B3680" s="87" t="s">
        <v>663</v>
      </c>
      <c r="C3680" s="87"/>
      <c r="D3680" s="150">
        <v>632.74</v>
      </c>
      <c r="E3680" s="150">
        <v>-632.74</v>
      </c>
      <c r="F3680" s="150">
        <v>0</v>
      </c>
      <c r="G3680" s="150">
        <v>0</v>
      </c>
      <c r="H3680" s="151">
        <v>34190</v>
      </c>
      <c r="I3680" s="87">
        <v>0</v>
      </c>
      <c r="J3680" s="87" t="s">
        <v>748</v>
      </c>
      <c r="K3680" s="87" t="s">
        <v>3672</v>
      </c>
      <c r="L3680" s="87" t="s">
        <v>9183</v>
      </c>
      <c r="M3680" s="56" t="s">
        <v>3722</v>
      </c>
      <c r="N3680" s="87" t="s">
        <v>119</v>
      </c>
      <c r="O3680" s="56"/>
      <c r="P3680" s="87">
        <v>0</v>
      </c>
      <c r="Q3680" s="87"/>
      <c r="R3680" s="87" t="s">
        <v>5653</v>
      </c>
    </row>
    <row r="3681" spans="1:18">
      <c r="A3681" s="87" t="s">
        <v>9939</v>
      </c>
      <c r="B3681" s="87" t="s">
        <v>9934</v>
      </c>
      <c r="C3681" s="87"/>
      <c r="D3681" s="150">
        <v>741.85</v>
      </c>
      <c r="E3681" s="150">
        <v>-741.85</v>
      </c>
      <c r="F3681" s="150">
        <v>0</v>
      </c>
      <c r="G3681" s="150">
        <v>0</v>
      </c>
      <c r="H3681" s="151">
        <v>34187</v>
      </c>
      <c r="I3681" s="87">
        <v>0</v>
      </c>
      <c r="J3681" s="87" t="s">
        <v>8490</v>
      </c>
      <c r="K3681" s="87" t="s">
        <v>3672</v>
      </c>
      <c r="L3681" s="87" t="s">
        <v>9936</v>
      </c>
      <c r="M3681" s="56" t="s">
        <v>3722</v>
      </c>
      <c r="N3681" s="87" t="s">
        <v>65</v>
      </c>
      <c r="O3681" s="56"/>
      <c r="P3681" s="87">
        <v>0</v>
      </c>
      <c r="Q3681" s="87"/>
      <c r="R3681" s="87" t="s">
        <v>3680</v>
      </c>
    </row>
    <row r="3682" spans="1:18">
      <c r="A3682" s="87" t="s">
        <v>9940</v>
      </c>
      <c r="B3682" s="87" t="s">
        <v>9934</v>
      </c>
      <c r="C3682" s="87"/>
      <c r="D3682" s="150">
        <v>741.85</v>
      </c>
      <c r="E3682" s="150">
        <v>-741.85</v>
      </c>
      <c r="F3682" s="150">
        <v>0</v>
      </c>
      <c r="G3682" s="150">
        <v>0</v>
      </c>
      <c r="H3682" s="151">
        <v>34187</v>
      </c>
      <c r="I3682" s="87">
        <v>0</v>
      </c>
      <c r="J3682" s="87" t="s">
        <v>8490</v>
      </c>
      <c r="K3682" s="87" t="s">
        <v>3672</v>
      </c>
      <c r="L3682" s="87" t="s">
        <v>9936</v>
      </c>
      <c r="M3682" s="56" t="s">
        <v>3722</v>
      </c>
      <c r="N3682" s="87" t="s">
        <v>65</v>
      </c>
      <c r="O3682" s="56"/>
      <c r="P3682" s="87">
        <v>0</v>
      </c>
      <c r="Q3682" s="87"/>
      <c r="R3682" s="87" t="s">
        <v>3680</v>
      </c>
    </row>
    <row r="3683" spans="1:18">
      <c r="A3683" s="87" t="s">
        <v>9941</v>
      </c>
      <c r="B3683" s="87" t="s">
        <v>9934</v>
      </c>
      <c r="C3683" s="87"/>
      <c r="D3683" s="150">
        <v>741.85</v>
      </c>
      <c r="E3683" s="150">
        <v>-741.85</v>
      </c>
      <c r="F3683" s="150">
        <v>0</v>
      </c>
      <c r="G3683" s="150">
        <v>0</v>
      </c>
      <c r="H3683" s="151">
        <v>34187</v>
      </c>
      <c r="I3683" s="87">
        <v>0</v>
      </c>
      <c r="J3683" s="87" t="s">
        <v>8490</v>
      </c>
      <c r="K3683" s="87" t="s">
        <v>3672</v>
      </c>
      <c r="L3683" s="87" t="s">
        <v>9936</v>
      </c>
      <c r="M3683" s="56" t="s">
        <v>3722</v>
      </c>
      <c r="N3683" s="87" t="s">
        <v>65</v>
      </c>
      <c r="O3683" s="56"/>
      <c r="P3683" s="87">
        <v>0</v>
      </c>
      <c r="Q3683" s="87"/>
      <c r="R3683" s="87" t="s">
        <v>3680</v>
      </c>
    </row>
    <row r="3684" spans="1:18">
      <c r="A3684" s="87" t="s">
        <v>9942</v>
      </c>
      <c r="B3684" s="87" t="s">
        <v>9934</v>
      </c>
      <c r="C3684" s="87"/>
      <c r="D3684" s="150">
        <v>741.85</v>
      </c>
      <c r="E3684" s="150">
        <v>-741.85</v>
      </c>
      <c r="F3684" s="150">
        <v>0</v>
      </c>
      <c r="G3684" s="150">
        <v>0</v>
      </c>
      <c r="H3684" s="151">
        <v>34187</v>
      </c>
      <c r="I3684" s="87">
        <v>0</v>
      </c>
      <c r="J3684" s="87" t="s">
        <v>8490</v>
      </c>
      <c r="K3684" s="87" t="s">
        <v>3672</v>
      </c>
      <c r="L3684" s="87" t="s">
        <v>9936</v>
      </c>
      <c r="M3684" s="56" t="s">
        <v>3722</v>
      </c>
      <c r="N3684" s="87" t="s">
        <v>65</v>
      </c>
      <c r="O3684" s="56"/>
      <c r="P3684" s="87">
        <v>0</v>
      </c>
      <c r="Q3684" s="87"/>
      <c r="R3684" s="87" t="s">
        <v>3680</v>
      </c>
    </row>
    <row r="3685" spans="1:18">
      <c r="A3685" s="87" t="s">
        <v>9943</v>
      </c>
      <c r="B3685" s="87" t="s">
        <v>9934</v>
      </c>
      <c r="C3685" s="87"/>
      <c r="D3685" s="150">
        <v>741.85</v>
      </c>
      <c r="E3685" s="150">
        <v>-741.85</v>
      </c>
      <c r="F3685" s="150">
        <v>0</v>
      </c>
      <c r="G3685" s="150">
        <v>0</v>
      </c>
      <c r="H3685" s="151">
        <v>34187</v>
      </c>
      <c r="I3685" s="87">
        <v>0</v>
      </c>
      <c r="J3685" s="87" t="s">
        <v>8490</v>
      </c>
      <c r="K3685" s="87" t="s">
        <v>3672</v>
      </c>
      <c r="L3685" s="87" t="s">
        <v>9936</v>
      </c>
      <c r="M3685" s="56" t="s">
        <v>3722</v>
      </c>
      <c r="N3685" s="87" t="s">
        <v>65</v>
      </c>
      <c r="O3685" s="56"/>
      <c r="P3685" s="87">
        <v>0</v>
      </c>
      <c r="Q3685" s="87"/>
      <c r="R3685" s="87" t="s">
        <v>3680</v>
      </c>
    </row>
    <row r="3686" spans="1:18">
      <c r="A3686" s="87" t="s">
        <v>9944</v>
      </c>
      <c r="B3686" s="87" t="s">
        <v>9945</v>
      </c>
      <c r="C3686" s="87"/>
      <c r="D3686" s="150">
        <v>346.21</v>
      </c>
      <c r="E3686" s="150">
        <v>-346.21</v>
      </c>
      <c r="F3686" s="150">
        <v>0</v>
      </c>
      <c r="G3686" s="150">
        <v>0</v>
      </c>
      <c r="H3686" s="151">
        <v>34187</v>
      </c>
      <c r="I3686" s="87">
        <v>0</v>
      </c>
      <c r="J3686" s="87" t="s">
        <v>8490</v>
      </c>
      <c r="K3686" s="87" t="s">
        <v>3672</v>
      </c>
      <c r="L3686" s="87" t="s">
        <v>9936</v>
      </c>
      <c r="M3686" s="56" t="s">
        <v>3722</v>
      </c>
      <c r="N3686" s="87" t="s">
        <v>65</v>
      </c>
      <c r="O3686" s="56"/>
      <c r="P3686" s="87">
        <v>0</v>
      </c>
      <c r="Q3686" s="87"/>
      <c r="R3686" s="87" t="s">
        <v>3680</v>
      </c>
    </row>
    <row r="3687" spans="1:18">
      <c r="A3687" s="87" t="s">
        <v>9946</v>
      </c>
      <c r="B3687" s="87" t="s">
        <v>9945</v>
      </c>
      <c r="C3687" s="87"/>
      <c r="D3687" s="150">
        <v>346.21</v>
      </c>
      <c r="E3687" s="150">
        <v>-346.21</v>
      </c>
      <c r="F3687" s="150">
        <v>0</v>
      </c>
      <c r="G3687" s="150">
        <v>0</v>
      </c>
      <c r="H3687" s="151">
        <v>34187</v>
      </c>
      <c r="I3687" s="87">
        <v>0</v>
      </c>
      <c r="J3687" s="87" t="s">
        <v>8490</v>
      </c>
      <c r="K3687" s="87" t="s">
        <v>3672</v>
      </c>
      <c r="L3687" s="87" t="s">
        <v>9936</v>
      </c>
      <c r="M3687" s="56" t="s">
        <v>3722</v>
      </c>
      <c r="N3687" s="87" t="s">
        <v>65</v>
      </c>
      <c r="O3687" s="56"/>
      <c r="P3687" s="87">
        <v>0</v>
      </c>
      <c r="Q3687" s="87"/>
      <c r="R3687" s="87" t="s">
        <v>3680</v>
      </c>
    </row>
    <row r="3688" spans="1:18">
      <c r="A3688" s="87" t="s">
        <v>9947</v>
      </c>
      <c r="B3688" s="87" t="s">
        <v>9945</v>
      </c>
      <c r="C3688" s="87"/>
      <c r="D3688" s="150">
        <v>346.21</v>
      </c>
      <c r="E3688" s="150">
        <v>-346.21</v>
      </c>
      <c r="F3688" s="150">
        <v>0</v>
      </c>
      <c r="G3688" s="150">
        <v>0</v>
      </c>
      <c r="H3688" s="151">
        <v>34187</v>
      </c>
      <c r="I3688" s="87">
        <v>0</v>
      </c>
      <c r="J3688" s="87" t="s">
        <v>8490</v>
      </c>
      <c r="K3688" s="87" t="s">
        <v>3672</v>
      </c>
      <c r="L3688" s="87" t="s">
        <v>9936</v>
      </c>
      <c r="M3688" s="56" t="s">
        <v>3722</v>
      </c>
      <c r="N3688" s="87" t="s">
        <v>65</v>
      </c>
      <c r="O3688" s="56"/>
      <c r="P3688" s="87">
        <v>0</v>
      </c>
      <c r="Q3688" s="87"/>
      <c r="R3688" s="87" t="s">
        <v>3680</v>
      </c>
    </row>
    <row r="3689" spans="1:18">
      <c r="A3689" s="87" t="s">
        <v>9948</v>
      </c>
      <c r="B3689" s="87" t="s">
        <v>9945</v>
      </c>
      <c r="C3689" s="87"/>
      <c r="D3689" s="150">
        <v>346.21</v>
      </c>
      <c r="E3689" s="150">
        <v>-346.21</v>
      </c>
      <c r="F3689" s="150">
        <v>0</v>
      </c>
      <c r="G3689" s="150">
        <v>0</v>
      </c>
      <c r="H3689" s="151">
        <v>34187</v>
      </c>
      <c r="I3689" s="87">
        <v>0</v>
      </c>
      <c r="J3689" s="87" t="s">
        <v>8490</v>
      </c>
      <c r="K3689" s="87" t="s">
        <v>3672</v>
      </c>
      <c r="L3689" s="87" t="s">
        <v>9936</v>
      </c>
      <c r="M3689" s="56" t="s">
        <v>3722</v>
      </c>
      <c r="N3689" s="87" t="s">
        <v>65</v>
      </c>
      <c r="O3689" s="56"/>
      <c r="P3689" s="87">
        <v>0</v>
      </c>
      <c r="Q3689" s="87"/>
      <c r="R3689" s="87" t="s">
        <v>3680</v>
      </c>
    </row>
    <row r="3690" spans="1:18">
      <c r="A3690" s="87" t="s">
        <v>9949</v>
      </c>
      <c r="B3690" s="87" t="s">
        <v>9945</v>
      </c>
      <c r="C3690" s="87"/>
      <c r="D3690" s="150">
        <v>346.21</v>
      </c>
      <c r="E3690" s="150">
        <v>-346.21</v>
      </c>
      <c r="F3690" s="150">
        <v>0</v>
      </c>
      <c r="G3690" s="150">
        <v>0</v>
      </c>
      <c r="H3690" s="151">
        <v>34187</v>
      </c>
      <c r="I3690" s="87">
        <v>0</v>
      </c>
      <c r="J3690" s="87" t="s">
        <v>8490</v>
      </c>
      <c r="K3690" s="87" t="s">
        <v>3672</v>
      </c>
      <c r="L3690" s="87" t="s">
        <v>9936</v>
      </c>
      <c r="M3690" s="56" t="s">
        <v>3722</v>
      </c>
      <c r="N3690" s="87" t="s">
        <v>65</v>
      </c>
      <c r="O3690" s="56"/>
      <c r="P3690" s="87">
        <v>0</v>
      </c>
      <c r="Q3690" s="87"/>
      <c r="R3690" s="87" t="s">
        <v>3680</v>
      </c>
    </row>
    <row r="3691" spans="1:18">
      <c r="A3691" s="87" t="s">
        <v>9950</v>
      </c>
      <c r="B3691" s="87" t="s">
        <v>9945</v>
      </c>
      <c r="C3691" s="87"/>
      <c r="D3691" s="150">
        <v>346.21</v>
      </c>
      <c r="E3691" s="150">
        <v>-346.21</v>
      </c>
      <c r="F3691" s="150">
        <v>0</v>
      </c>
      <c r="G3691" s="150">
        <v>0</v>
      </c>
      <c r="H3691" s="151">
        <v>34187</v>
      </c>
      <c r="I3691" s="87">
        <v>0</v>
      </c>
      <c r="J3691" s="87" t="s">
        <v>8490</v>
      </c>
      <c r="K3691" s="87" t="s">
        <v>3672</v>
      </c>
      <c r="L3691" s="87" t="s">
        <v>9936</v>
      </c>
      <c r="M3691" s="56" t="s">
        <v>3722</v>
      </c>
      <c r="N3691" s="87" t="s">
        <v>65</v>
      </c>
      <c r="O3691" s="56"/>
      <c r="P3691" s="87">
        <v>0</v>
      </c>
      <c r="Q3691" s="87"/>
      <c r="R3691" s="87" t="s">
        <v>3680</v>
      </c>
    </row>
    <row r="3692" spans="1:18">
      <c r="A3692" s="87" t="s">
        <v>9951</v>
      </c>
      <c r="B3692" s="87" t="s">
        <v>9952</v>
      </c>
      <c r="C3692" s="87"/>
      <c r="D3692" s="150">
        <v>359.16</v>
      </c>
      <c r="E3692" s="150">
        <v>-359.16</v>
      </c>
      <c r="F3692" s="150">
        <v>0</v>
      </c>
      <c r="G3692" s="150">
        <v>0</v>
      </c>
      <c r="H3692" s="151">
        <v>34187</v>
      </c>
      <c r="I3692" s="87">
        <v>0</v>
      </c>
      <c r="J3692" s="87" t="s">
        <v>8490</v>
      </c>
      <c r="K3692" s="87" t="s">
        <v>3672</v>
      </c>
      <c r="L3692" s="87" t="s">
        <v>9936</v>
      </c>
      <c r="M3692" s="56" t="s">
        <v>3722</v>
      </c>
      <c r="N3692" s="87" t="s">
        <v>65</v>
      </c>
      <c r="O3692" s="56"/>
      <c r="P3692" s="87">
        <v>0</v>
      </c>
      <c r="Q3692" s="87"/>
      <c r="R3692" s="87" t="s">
        <v>3680</v>
      </c>
    </row>
    <row r="3693" spans="1:18">
      <c r="A3693" s="87" t="s">
        <v>9953</v>
      </c>
      <c r="B3693" s="87" t="s">
        <v>9952</v>
      </c>
      <c r="C3693" s="87"/>
      <c r="D3693" s="150">
        <v>359.16</v>
      </c>
      <c r="E3693" s="150">
        <v>-359.16</v>
      </c>
      <c r="F3693" s="150">
        <v>0</v>
      </c>
      <c r="G3693" s="150">
        <v>0</v>
      </c>
      <c r="H3693" s="151">
        <v>34187</v>
      </c>
      <c r="I3693" s="87">
        <v>0</v>
      </c>
      <c r="J3693" s="87" t="s">
        <v>8490</v>
      </c>
      <c r="K3693" s="87" t="s">
        <v>3672</v>
      </c>
      <c r="L3693" s="87" t="s">
        <v>9936</v>
      </c>
      <c r="M3693" s="56" t="s">
        <v>3722</v>
      </c>
      <c r="N3693" s="87" t="s">
        <v>65</v>
      </c>
      <c r="O3693" s="56"/>
      <c r="P3693" s="87">
        <v>0</v>
      </c>
      <c r="Q3693" s="87"/>
      <c r="R3693" s="87" t="s">
        <v>3680</v>
      </c>
    </row>
    <row r="3694" spans="1:18">
      <c r="A3694" s="87" t="s">
        <v>9954</v>
      </c>
      <c r="B3694" s="87" t="s">
        <v>9952</v>
      </c>
      <c r="C3694" s="87"/>
      <c r="D3694" s="150">
        <v>359.16</v>
      </c>
      <c r="E3694" s="150">
        <v>-359.16</v>
      </c>
      <c r="F3694" s="150">
        <v>0</v>
      </c>
      <c r="G3694" s="150">
        <v>0</v>
      </c>
      <c r="H3694" s="151">
        <v>34187</v>
      </c>
      <c r="I3694" s="87">
        <v>0</v>
      </c>
      <c r="J3694" s="87" t="s">
        <v>8490</v>
      </c>
      <c r="K3694" s="87" t="s">
        <v>3672</v>
      </c>
      <c r="L3694" s="87" t="s">
        <v>9936</v>
      </c>
      <c r="M3694" s="56" t="s">
        <v>3722</v>
      </c>
      <c r="N3694" s="87" t="s">
        <v>65</v>
      </c>
      <c r="O3694" s="56"/>
      <c r="P3694" s="87">
        <v>0</v>
      </c>
      <c r="Q3694" s="87"/>
      <c r="R3694" s="87" t="s">
        <v>3680</v>
      </c>
    </row>
    <row r="3695" spans="1:18">
      <c r="A3695" s="87" t="s">
        <v>9955</v>
      </c>
      <c r="B3695" s="87" t="s">
        <v>9952</v>
      </c>
      <c r="C3695" s="87"/>
      <c r="D3695" s="150">
        <v>359.16</v>
      </c>
      <c r="E3695" s="150">
        <v>-359.16</v>
      </c>
      <c r="F3695" s="150">
        <v>0</v>
      </c>
      <c r="G3695" s="150">
        <v>0</v>
      </c>
      <c r="H3695" s="151">
        <v>34187</v>
      </c>
      <c r="I3695" s="87">
        <v>0</v>
      </c>
      <c r="J3695" s="87" t="s">
        <v>8490</v>
      </c>
      <c r="K3695" s="87" t="s">
        <v>3672</v>
      </c>
      <c r="L3695" s="87" t="s">
        <v>9936</v>
      </c>
      <c r="M3695" s="56" t="s">
        <v>3722</v>
      </c>
      <c r="N3695" s="87" t="s">
        <v>65</v>
      </c>
      <c r="O3695" s="56"/>
      <c r="P3695" s="87">
        <v>0</v>
      </c>
      <c r="Q3695" s="87"/>
      <c r="R3695" s="87" t="s">
        <v>3680</v>
      </c>
    </row>
    <row r="3696" spans="1:18">
      <c r="A3696" s="87" t="s">
        <v>9956</v>
      </c>
      <c r="B3696" s="87" t="s">
        <v>9952</v>
      </c>
      <c r="C3696" s="87"/>
      <c r="D3696" s="150">
        <v>359.16</v>
      </c>
      <c r="E3696" s="150">
        <v>-359.16</v>
      </c>
      <c r="F3696" s="150">
        <v>0</v>
      </c>
      <c r="G3696" s="150">
        <v>0</v>
      </c>
      <c r="H3696" s="151">
        <v>34187</v>
      </c>
      <c r="I3696" s="87">
        <v>0</v>
      </c>
      <c r="J3696" s="87" t="s">
        <v>8490</v>
      </c>
      <c r="K3696" s="87" t="s">
        <v>3672</v>
      </c>
      <c r="L3696" s="87" t="s">
        <v>9936</v>
      </c>
      <c r="M3696" s="56" t="s">
        <v>3722</v>
      </c>
      <c r="N3696" s="87" t="s">
        <v>65</v>
      </c>
      <c r="O3696" s="56"/>
      <c r="P3696" s="87">
        <v>0</v>
      </c>
      <c r="Q3696" s="87"/>
      <c r="R3696" s="87" t="s">
        <v>3680</v>
      </c>
    </row>
    <row r="3697" spans="1:18">
      <c r="A3697" s="87" t="s">
        <v>9957</v>
      </c>
      <c r="B3697" s="87" t="s">
        <v>9952</v>
      </c>
      <c r="C3697" s="87"/>
      <c r="D3697" s="150">
        <v>359.16</v>
      </c>
      <c r="E3697" s="150">
        <v>-359.16</v>
      </c>
      <c r="F3697" s="150">
        <v>0</v>
      </c>
      <c r="G3697" s="150">
        <v>0</v>
      </c>
      <c r="H3697" s="151">
        <v>34187</v>
      </c>
      <c r="I3697" s="87">
        <v>0</v>
      </c>
      <c r="J3697" s="87" t="s">
        <v>8490</v>
      </c>
      <c r="K3697" s="87" t="s">
        <v>3672</v>
      </c>
      <c r="L3697" s="87" t="s">
        <v>9936</v>
      </c>
      <c r="M3697" s="56" t="s">
        <v>3722</v>
      </c>
      <c r="N3697" s="87" t="s">
        <v>65</v>
      </c>
      <c r="O3697" s="56"/>
      <c r="P3697" s="87">
        <v>0</v>
      </c>
      <c r="Q3697" s="87"/>
      <c r="R3697" s="87" t="s">
        <v>3680</v>
      </c>
    </row>
    <row r="3698" spans="1:18">
      <c r="A3698" s="87" t="s">
        <v>9958</v>
      </c>
      <c r="B3698" s="87" t="s">
        <v>9952</v>
      </c>
      <c r="C3698" s="87"/>
      <c r="D3698" s="150">
        <v>359.16</v>
      </c>
      <c r="E3698" s="150">
        <v>-359.16</v>
      </c>
      <c r="F3698" s="150">
        <v>0</v>
      </c>
      <c r="G3698" s="150">
        <v>0</v>
      </c>
      <c r="H3698" s="151">
        <v>34187</v>
      </c>
      <c r="I3698" s="87">
        <v>0</v>
      </c>
      <c r="J3698" s="87" t="s">
        <v>8490</v>
      </c>
      <c r="K3698" s="87" t="s">
        <v>3672</v>
      </c>
      <c r="L3698" s="87" t="s">
        <v>9936</v>
      </c>
      <c r="M3698" s="56" t="s">
        <v>3722</v>
      </c>
      <c r="N3698" s="87" t="s">
        <v>65</v>
      </c>
      <c r="O3698" s="56"/>
      <c r="P3698" s="87">
        <v>0</v>
      </c>
      <c r="Q3698" s="87"/>
      <c r="R3698" s="87" t="s">
        <v>3680</v>
      </c>
    </row>
    <row r="3699" spans="1:18">
      <c r="A3699" s="87" t="s">
        <v>9959</v>
      </c>
      <c r="B3699" s="87" t="s">
        <v>9952</v>
      </c>
      <c r="C3699" s="87"/>
      <c r="D3699" s="150">
        <v>359.16</v>
      </c>
      <c r="E3699" s="150">
        <v>-359.16</v>
      </c>
      <c r="F3699" s="150">
        <v>0</v>
      </c>
      <c r="G3699" s="150">
        <v>0</v>
      </c>
      <c r="H3699" s="151">
        <v>34187</v>
      </c>
      <c r="I3699" s="87">
        <v>0</v>
      </c>
      <c r="J3699" s="87" t="s">
        <v>8490</v>
      </c>
      <c r="K3699" s="87" t="s">
        <v>3672</v>
      </c>
      <c r="L3699" s="87" t="s">
        <v>9936</v>
      </c>
      <c r="M3699" s="56" t="s">
        <v>3722</v>
      </c>
      <c r="N3699" s="87" t="s">
        <v>65</v>
      </c>
      <c r="O3699" s="56"/>
      <c r="P3699" s="87">
        <v>0</v>
      </c>
      <c r="Q3699" s="87"/>
      <c r="R3699" s="87" t="s">
        <v>3680</v>
      </c>
    </row>
    <row r="3700" spans="1:18">
      <c r="A3700" s="87" t="s">
        <v>9960</v>
      </c>
      <c r="B3700" s="87" t="s">
        <v>9961</v>
      </c>
      <c r="C3700" s="87"/>
      <c r="D3700" s="150">
        <v>359.16</v>
      </c>
      <c r="E3700" s="150">
        <v>-359.16</v>
      </c>
      <c r="F3700" s="150">
        <v>0</v>
      </c>
      <c r="G3700" s="150">
        <v>0</v>
      </c>
      <c r="H3700" s="151">
        <v>34187</v>
      </c>
      <c r="I3700" s="87">
        <v>0</v>
      </c>
      <c r="J3700" s="87" t="s">
        <v>8490</v>
      </c>
      <c r="K3700" s="87" t="s">
        <v>3672</v>
      </c>
      <c r="L3700" s="87" t="s">
        <v>9936</v>
      </c>
      <c r="M3700" s="56" t="s">
        <v>3722</v>
      </c>
      <c r="N3700" s="87" t="s">
        <v>65</v>
      </c>
      <c r="O3700" s="56"/>
      <c r="P3700" s="87">
        <v>0</v>
      </c>
      <c r="Q3700" s="87"/>
      <c r="R3700" s="87" t="s">
        <v>3680</v>
      </c>
    </row>
    <row r="3701" spans="1:18">
      <c r="A3701" s="87" t="s">
        <v>9962</v>
      </c>
      <c r="B3701" s="87" t="s">
        <v>9963</v>
      </c>
      <c r="C3701" s="87"/>
      <c r="D3701" s="150">
        <v>470.42</v>
      </c>
      <c r="E3701" s="150">
        <v>-470.42</v>
      </c>
      <c r="F3701" s="150">
        <v>0</v>
      </c>
      <c r="G3701" s="150">
        <v>0</v>
      </c>
      <c r="H3701" s="151">
        <v>34187</v>
      </c>
      <c r="I3701" s="87">
        <v>0</v>
      </c>
      <c r="J3701" s="87" t="s">
        <v>8490</v>
      </c>
      <c r="K3701" s="87" t="s">
        <v>3672</v>
      </c>
      <c r="L3701" s="87" t="s">
        <v>9936</v>
      </c>
      <c r="M3701" s="56" t="s">
        <v>3722</v>
      </c>
      <c r="N3701" s="87" t="s">
        <v>65</v>
      </c>
      <c r="O3701" s="56"/>
      <c r="P3701" s="87">
        <v>0</v>
      </c>
      <c r="Q3701" s="87"/>
      <c r="R3701" s="87" t="s">
        <v>3680</v>
      </c>
    </row>
    <row r="3702" spans="1:18">
      <c r="A3702" s="87" t="s">
        <v>9964</v>
      </c>
      <c r="B3702" s="87" t="s">
        <v>9965</v>
      </c>
      <c r="C3702" s="87"/>
      <c r="D3702" s="150">
        <v>416.48</v>
      </c>
      <c r="E3702" s="150">
        <v>-416.48</v>
      </c>
      <c r="F3702" s="150">
        <v>0</v>
      </c>
      <c r="G3702" s="150">
        <v>0</v>
      </c>
      <c r="H3702" s="151">
        <v>34187</v>
      </c>
      <c r="I3702" s="87">
        <v>0</v>
      </c>
      <c r="J3702" s="87" t="s">
        <v>8490</v>
      </c>
      <c r="K3702" s="87" t="s">
        <v>3672</v>
      </c>
      <c r="L3702" s="87" t="s">
        <v>9936</v>
      </c>
      <c r="M3702" s="56" t="s">
        <v>3722</v>
      </c>
      <c r="N3702" s="87" t="s">
        <v>65</v>
      </c>
      <c r="O3702" s="56"/>
      <c r="P3702" s="87">
        <v>0</v>
      </c>
      <c r="Q3702" s="87"/>
      <c r="R3702" s="87" t="s">
        <v>3680</v>
      </c>
    </row>
    <row r="3703" spans="1:18">
      <c r="A3703" s="87" t="s">
        <v>9966</v>
      </c>
      <c r="B3703" s="87" t="s">
        <v>9967</v>
      </c>
      <c r="C3703" s="87"/>
      <c r="D3703" s="150">
        <v>467.54</v>
      </c>
      <c r="E3703" s="150">
        <v>-467.54</v>
      </c>
      <c r="F3703" s="150">
        <v>0</v>
      </c>
      <c r="G3703" s="150">
        <v>0</v>
      </c>
      <c r="H3703" s="151">
        <v>34187</v>
      </c>
      <c r="I3703" s="87">
        <v>0</v>
      </c>
      <c r="J3703" s="87" t="s">
        <v>8490</v>
      </c>
      <c r="K3703" s="87" t="s">
        <v>3672</v>
      </c>
      <c r="L3703" s="87" t="s">
        <v>9936</v>
      </c>
      <c r="M3703" s="56" t="s">
        <v>3722</v>
      </c>
      <c r="N3703" s="87" t="s">
        <v>65</v>
      </c>
      <c r="O3703" s="56"/>
      <c r="P3703" s="87">
        <v>0</v>
      </c>
      <c r="Q3703" s="87"/>
      <c r="R3703" s="87" t="s">
        <v>3680</v>
      </c>
    </row>
    <row r="3704" spans="1:18">
      <c r="A3704" s="87" t="s">
        <v>9968</v>
      </c>
      <c r="B3704" s="87" t="s">
        <v>9969</v>
      </c>
      <c r="C3704" s="87"/>
      <c r="D3704" s="150">
        <v>448.85</v>
      </c>
      <c r="E3704" s="150">
        <v>-448.85</v>
      </c>
      <c r="F3704" s="150">
        <v>0</v>
      </c>
      <c r="G3704" s="150">
        <v>0</v>
      </c>
      <c r="H3704" s="151">
        <v>34187</v>
      </c>
      <c r="I3704" s="87">
        <v>0</v>
      </c>
      <c r="J3704" s="87" t="s">
        <v>8490</v>
      </c>
      <c r="K3704" s="87" t="s">
        <v>3672</v>
      </c>
      <c r="L3704" s="87" t="s">
        <v>9936</v>
      </c>
      <c r="M3704" s="56" t="s">
        <v>3722</v>
      </c>
      <c r="N3704" s="87" t="s">
        <v>65</v>
      </c>
      <c r="O3704" s="56"/>
      <c r="P3704" s="87">
        <v>0</v>
      </c>
      <c r="Q3704" s="87"/>
      <c r="R3704" s="87" t="s">
        <v>3680</v>
      </c>
    </row>
    <row r="3705" spans="1:18">
      <c r="A3705" s="87" t="s">
        <v>10504</v>
      </c>
      <c r="B3705" s="87" t="s">
        <v>10505</v>
      </c>
      <c r="C3705" s="87"/>
      <c r="D3705" s="150">
        <v>2698.7</v>
      </c>
      <c r="E3705" s="150">
        <v>-2698.7</v>
      </c>
      <c r="F3705" s="150">
        <v>0</v>
      </c>
      <c r="G3705" s="150">
        <v>0</v>
      </c>
      <c r="H3705" s="151">
        <v>34187</v>
      </c>
      <c r="I3705" s="87">
        <v>0</v>
      </c>
      <c r="J3705" s="87" t="s">
        <v>439</v>
      </c>
      <c r="K3705" s="87" t="s">
        <v>3672</v>
      </c>
      <c r="L3705" s="87" t="s">
        <v>8562</v>
      </c>
      <c r="M3705" s="56" t="s">
        <v>3722</v>
      </c>
      <c r="N3705" s="87" t="s">
        <v>99</v>
      </c>
      <c r="O3705" s="56"/>
      <c r="P3705" s="87">
        <v>0</v>
      </c>
      <c r="Q3705" s="87"/>
      <c r="R3705" s="87" t="s">
        <v>5653</v>
      </c>
    </row>
    <row r="3706" spans="1:18">
      <c r="A3706" s="87" t="s">
        <v>10624</v>
      </c>
      <c r="B3706" s="87" t="s">
        <v>10625</v>
      </c>
      <c r="C3706" s="87"/>
      <c r="D3706" s="150">
        <v>1020.88</v>
      </c>
      <c r="E3706" s="150">
        <v>-1020.88</v>
      </c>
      <c r="F3706" s="150">
        <v>0</v>
      </c>
      <c r="G3706" s="150">
        <v>0</v>
      </c>
      <c r="H3706" s="151">
        <v>34187</v>
      </c>
      <c r="I3706" s="87">
        <v>0</v>
      </c>
      <c r="J3706" s="87" t="s">
        <v>782</v>
      </c>
      <c r="K3706" s="87" t="s">
        <v>3672</v>
      </c>
      <c r="L3706" s="87" t="s">
        <v>8308</v>
      </c>
      <c r="M3706" s="56" t="s">
        <v>3722</v>
      </c>
      <c r="N3706" s="87" t="s">
        <v>37</v>
      </c>
      <c r="O3706" s="56"/>
      <c r="P3706" s="87">
        <v>0</v>
      </c>
      <c r="Q3706" s="87"/>
      <c r="R3706" s="87" t="s">
        <v>5653</v>
      </c>
    </row>
    <row r="3707" spans="1:18">
      <c r="A3707" s="87" t="s">
        <v>10626</v>
      </c>
      <c r="B3707" s="87" t="s">
        <v>10625</v>
      </c>
      <c r="C3707" s="87"/>
      <c r="D3707" s="150">
        <v>6078.47</v>
      </c>
      <c r="E3707" s="150">
        <v>-6078.47</v>
      </c>
      <c r="F3707" s="150">
        <v>0</v>
      </c>
      <c r="G3707" s="150">
        <v>0</v>
      </c>
      <c r="H3707" s="151">
        <v>34187</v>
      </c>
      <c r="I3707" s="87">
        <v>0</v>
      </c>
      <c r="J3707" s="87" t="s">
        <v>782</v>
      </c>
      <c r="K3707" s="87" t="s">
        <v>3672</v>
      </c>
      <c r="L3707" s="87" t="s">
        <v>8308</v>
      </c>
      <c r="M3707" s="56" t="s">
        <v>3722</v>
      </c>
      <c r="N3707" s="87" t="s">
        <v>37</v>
      </c>
      <c r="O3707" s="56"/>
      <c r="P3707" s="87">
        <v>0</v>
      </c>
      <c r="Q3707" s="87"/>
      <c r="R3707" s="87" t="s">
        <v>5653</v>
      </c>
    </row>
    <row r="3708" spans="1:18">
      <c r="A3708" s="87" t="s">
        <v>10628</v>
      </c>
      <c r="B3708" s="87" t="s">
        <v>9979</v>
      </c>
      <c r="C3708" s="87"/>
      <c r="D3708" s="150">
        <v>579.57000000000005</v>
      </c>
      <c r="E3708" s="150">
        <v>-579.57000000000005</v>
      </c>
      <c r="F3708" s="150">
        <v>0</v>
      </c>
      <c r="G3708" s="150">
        <v>0</v>
      </c>
      <c r="H3708" s="151">
        <v>34187</v>
      </c>
      <c r="I3708" s="87">
        <v>0</v>
      </c>
      <c r="J3708" s="87" t="s">
        <v>1311</v>
      </c>
      <c r="K3708" s="87" t="s">
        <v>3672</v>
      </c>
      <c r="L3708" s="87" t="s">
        <v>7957</v>
      </c>
      <c r="M3708" s="56" t="s">
        <v>3722</v>
      </c>
      <c r="N3708" s="87" t="s">
        <v>60</v>
      </c>
      <c r="O3708" s="56"/>
      <c r="P3708" s="87">
        <v>0</v>
      </c>
      <c r="Q3708" s="87"/>
      <c r="R3708" s="87" t="s">
        <v>5653</v>
      </c>
    </row>
    <row r="3709" spans="1:18">
      <c r="A3709" s="87" t="s">
        <v>10629</v>
      </c>
      <c r="B3709" s="87" t="s">
        <v>10630</v>
      </c>
      <c r="C3709" s="87"/>
      <c r="D3709" s="150">
        <v>517.83000000000004</v>
      </c>
      <c r="E3709" s="150">
        <v>-517.83000000000004</v>
      </c>
      <c r="F3709" s="150">
        <v>0</v>
      </c>
      <c r="G3709" s="150">
        <v>0</v>
      </c>
      <c r="H3709" s="151">
        <v>34187</v>
      </c>
      <c r="I3709" s="87">
        <v>0</v>
      </c>
      <c r="J3709" s="87" t="s">
        <v>8490</v>
      </c>
      <c r="K3709" s="87" t="s">
        <v>3672</v>
      </c>
      <c r="L3709" s="87" t="s">
        <v>9936</v>
      </c>
      <c r="M3709" s="56" t="s">
        <v>3722</v>
      </c>
      <c r="N3709" s="87" t="s">
        <v>65</v>
      </c>
      <c r="O3709" s="56"/>
      <c r="P3709" s="87">
        <v>0</v>
      </c>
      <c r="Q3709" s="87"/>
      <c r="R3709" s="87" t="s">
        <v>5653</v>
      </c>
    </row>
    <row r="3710" spans="1:18">
      <c r="A3710" s="87" t="s">
        <v>10631</v>
      </c>
      <c r="B3710" s="87" t="s">
        <v>10630</v>
      </c>
      <c r="C3710" s="87"/>
      <c r="D3710" s="150">
        <v>517.83000000000004</v>
      </c>
      <c r="E3710" s="150">
        <v>-517.83000000000004</v>
      </c>
      <c r="F3710" s="150">
        <v>0</v>
      </c>
      <c r="G3710" s="150">
        <v>0</v>
      </c>
      <c r="H3710" s="151">
        <v>34187</v>
      </c>
      <c r="I3710" s="87">
        <v>0</v>
      </c>
      <c r="J3710" s="87" t="s">
        <v>8490</v>
      </c>
      <c r="K3710" s="87" t="s">
        <v>3672</v>
      </c>
      <c r="L3710" s="87" t="s">
        <v>9936</v>
      </c>
      <c r="M3710" s="56" t="s">
        <v>3722</v>
      </c>
      <c r="N3710" s="87" t="s">
        <v>65</v>
      </c>
      <c r="O3710" s="56"/>
      <c r="P3710" s="87">
        <v>0</v>
      </c>
      <c r="Q3710" s="87"/>
      <c r="R3710" s="87" t="s">
        <v>5653</v>
      </c>
    </row>
    <row r="3711" spans="1:18">
      <c r="A3711" s="87" t="s">
        <v>10632</v>
      </c>
      <c r="B3711" s="87" t="s">
        <v>10633</v>
      </c>
      <c r="C3711" s="87"/>
      <c r="D3711" s="150">
        <v>417.81</v>
      </c>
      <c r="E3711" s="150">
        <v>-417.81</v>
      </c>
      <c r="F3711" s="150">
        <v>0</v>
      </c>
      <c r="G3711" s="150">
        <v>0</v>
      </c>
      <c r="H3711" s="151">
        <v>34187</v>
      </c>
      <c r="I3711" s="87">
        <v>0</v>
      </c>
      <c r="J3711" s="87" t="s">
        <v>8490</v>
      </c>
      <c r="K3711" s="87" t="s">
        <v>3672</v>
      </c>
      <c r="L3711" s="87" t="s">
        <v>9936</v>
      </c>
      <c r="M3711" s="56" t="s">
        <v>3722</v>
      </c>
      <c r="N3711" s="87" t="s">
        <v>65</v>
      </c>
      <c r="O3711" s="56"/>
      <c r="P3711" s="87">
        <v>0</v>
      </c>
      <c r="Q3711" s="87"/>
      <c r="R3711" s="87" t="s">
        <v>5653</v>
      </c>
    </row>
    <row r="3712" spans="1:18">
      <c r="A3712" s="87" t="s">
        <v>10634</v>
      </c>
      <c r="B3712" s="87" t="s">
        <v>3939</v>
      </c>
      <c r="C3712" s="87"/>
      <c r="D3712" s="150">
        <v>2720.71</v>
      </c>
      <c r="E3712" s="150">
        <v>-2720.71</v>
      </c>
      <c r="F3712" s="150">
        <v>0</v>
      </c>
      <c r="G3712" s="150">
        <v>0</v>
      </c>
      <c r="H3712" s="151">
        <v>34187</v>
      </c>
      <c r="I3712" s="87">
        <v>0</v>
      </c>
      <c r="J3712" s="87" t="s">
        <v>8490</v>
      </c>
      <c r="K3712" s="87" t="s">
        <v>3672</v>
      </c>
      <c r="L3712" s="87" t="s">
        <v>9936</v>
      </c>
      <c r="M3712" s="56" t="s">
        <v>3722</v>
      </c>
      <c r="N3712" s="87" t="s">
        <v>65</v>
      </c>
      <c r="O3712" s="56"/>
      <c r="P3712" s="87">
        <v>0</v>
      </c>
      <c r="Q3712" s="87"/>
      <c r="R3712" s="87" t="s">
        <v>5653</v>
      </c>
    </row>
    <row r="3713" spans="1:18">
      <c r="A3713" s="87" t="s">
        <v>10635</v>
      </c>
      <c r="B3713" s="87" t="s">
        <v>10636</v>
      </c>
      <c r="C3713" s="87"/>
      <c r="D3713" s="150">
        <v>368.45</v>
      </c>
      <c r="E3713" s="150">
        <v>-368.45</v>
      </c>
      <c r="F3713" s="150">
        <v>0</v>
      </c>
      <c r="G3713" s="150">
        <v>0</v>
      </c>
      <c r="H3713" s="151">
        <v>34187</v>
      </c>
      <c r="I3713" s="87">
        <v>0</v>
      </c>
      <c r="J3713" s="87" t="s">
        <v>8490</v>
      </c>
      <c r="K3713" s="87" t="s">
        <v>3672</v>
      </c>
      <c r="L3713" s="87" t="s">
        <v>9936</v>
      </c>
      <c r="M3713" s="56" t="s">
        <v>3722</v>
      </c>
      <c r="N3713" s="87" t="s">
        <v>65</v>
      </c>
      <c r="O3713" s="56"/>
      <c r="P3713" s="87">
        <v>0</v>
      </c>
      <c r="Q3713" s="87"/>
      <c r="R3713" s="87" t="s">
        <v>5653</v>
      </c>
    </row>
    <row r="3714" spans="1:18">
      <c r="A3714" s="87" t="s">
        <v>10637</v>
      </c>
      <c r="B3714" s="87" t="s">
        <v>10638</v>
      </c>
      <c r="C3714" s="87"/>
      <c r="D3714" s="150">
        <v>538.64</v>
      </c>
      <c r="E3714" s="150">
        <v>-538.64</v>
      </c>
      <c r="F3714" s="150">
        <v>0</v>
      </c>
      <c r="G3714" s="150">
        <v>0</v>
      </c>
      <c r="H3714" s="151">
        <v>34187</v>
      </c>
      <c r="I3714" s="87">
        <v>0</v>
      </c>
      <c r="J3714" s="87" t="s">
        <v>8490</v>
      </c>
      <c r="K3714" s="87" t="s">
        <v>3672</v>
      </c>
      <c r="L3714" s="87" t="s">
        <v>9936</v>
      </c>
      <c r="M3714" s="56" t="s">
        <v>3722</v>
      </c>
      <c r="N3714" s="87" t="s">
        <v>65</v>
      </c>
      <c r="O3714" s="56"/>
      <c r="P3714" s="87">
        <v>0</v>
      </c>
      <c r="Q3714" s="87"/>
      <c r="R3714" s="87" t="s">
        <v>5653</v>
      </c>
    </row>
    <row r="3715" spans="1:18">
      <c r="A3715" s="87" t="s">
        <v>10639</v>
      </c>
      <c r="B3715" s="87" t="s">
        <v>10638</v>
      </c>
      <c r="C3715" s="87"/>
      <c r="D3715" s="150">
        <v>538.64</v>
      </c>
      <c r="E3715" s="150">
        <v>-538.64</v>
      </c>
      <c r="F3715" s="150">
        <v>0</v>
      </c>
      <c r="G3715" s="150">
        <v>0</v>
      </c>
      <c r="H3715" s="151">
        <v>34187</v>
      </c>
      <c r="I3715" s="87">
        <v>0</v>
      </c>
      <c r="J3715" s="87" t="s">
        <v>8490</v>
      </c>
      <c r="K3715" s="87" t="s">
        <v>3672</v>
      </c>
      <c r="L3715" s="87" t="s">
        <v>9936</v>
      </c>
      <c r="M3715" s="56" t="s">
        <v>3722</v>
      </c>
      <c r="N3715" s="87" t="s">
        <v>65</v>
      </c>
      <c r="O3715" s="56"/>
      <c r="P3715" s="87">
        <v>0</v>
      </c>
      <c r="Q3715" s="87"/>
      <c r="R3715" s="87" t="s">
        <v>5653</v>
      </c>
    </row>
    <row r="3716" spans="1:18">
      <c r="A3716" s="87" t="s">
        <v>10640</v>
      </c>
      <c r="B3716" s="87" t="s">
        <v>10638</v>
      </c>
      <c r="C3716" s="87"/>
      <c r="D3716" s="150">
        <v>538.64</v>
      </c>
      <c r="E3716" s="150">
        <v>-538.64</v>
      </c>
      <c r="F3716" s="150">
        <v>0</v>
      </c>
      <c r="G3716" s="150">
        <v>0</v>
      </c>
      <c r="H3716" s="151">
        <v>34187</v>
      </c>
      <c r="I3716" s="87">
        <v>0</v>
      </c>
      <c r="J3716" s="87" t="s">
        <v>8490</v>
      </c>
      <c r="K3716" s="87" t="s">
        <v>3672</v>
      </c>
      <c r="L3716" s="87" t="s">
        <v>9936</v>
      </c>
      <c r="M3716" s="56" t="s">
        <v>3722</v>
      </c>
      <c r="N3716" s="87" t="s">
        <v>65</v>
      </c>
      <c r="O3716" s="56"/>
      <c r="P3716" s="87">
        <v>0</v>
      </c>
      <c r="Q3716" s="87"/>
      <c r="R3716" s="87" t="s">
        <v>5653</v>
      </c>
    </row>
    <row r="3717" spans="1:18">
      <c r="A3717" s="87" t="s">
        <v>10641</v>
      </c>
      <c r="B3717" s="87" t="s">
        <v>10642</v>
      </c>
      <c r="C3717" s="87"/>
      <c r="D3717" s="150">
        <v>485.43</v>
      </c>
      <c r="E3717" s="150">
        <v>-485.43</v>
      </c>
      <c r="F3717" s="150">
        <v>0</v>
      </c>
      <c r="G3717" s="150">
        <v>0</v>
      </c>
      <c r="H3717" s="151">
        <v>34187</v>
      </c>
      <c r="I3717" s="87">
        <v>0</v>
      </c>
      <c r="J3717" s="87" t="s">
        <v>8490</v>
      </c>
      <c r="K3717" s="87" t="s">
        <v>3672</v>
      </c>
      <c r="L3717" s="87" t="s">
        <v>9936</v>
      </c>
      <c r="M3717" s="56" t="s">
        <v>3722</v>
      </c>
      <c r="N3717" s="87" t="s">
        <v>65</v>
      </c>
      <c r="O3717" s="56"/>
      <c r="P3717" s="87">
        <v>0</v>
      </c>
      <c r="Q3717" s="87"/>
      <c r="R3717" s="87" t="s">
        <v>5653</v>
      </c>
    </row>
    <row r="3718" spans="1:18">
      <c r="A3718" s="87" t="s">
        <v>10643</v>
      </c>
      <c r="B3718" s="87" t="s">
        <v>10644</v>
      </c>
      <c r="C3718" s="87"/>
      <c r="D3718" s="150">
        <v>641.57000000000005</v>
      </c>
      <c r="E3718" s="150">
        <v>-641.57000000000005</v>
      </c>
      <c r="F3718" s="150">
        <v>0</v>
      </c>
      <c r="G3718" s="150">
        <v>0</v>
      </c>
      <c r="H3718" s="151">
        <v>34187</v>
      </c>
      <c r="I3718" s="87">
        <v>0</v>
      </c>
      <c r="J3718" s="87" t="s">
        <v>8490</v>
      </c>
      <c r="K3718" s="87" t="s">
        <v>3672</v>
      </c>
      <c r="L3718" s="87" t="s">
        <v>9936</v>
      </c>
      <c r="M3718" s="56" t="s">
        <v>3722</v>
      </c>
      <c r="N3718" s="87" t="s">
        <v>65</v>
      </c>
      <c r="O3718" s="56"/>
      <c r="P3718" s="87">
        <v>0</v>
      </c>
      <c r="Q3718" s="87"/>
      <c r="R3718" s="87" t="s">
        <v>5653</v>
      </c>
    </row>
    <row r="3719" spans="1:18">
      <c r="A3719" s="87" t="s">
        <v>10645</v>
      </c>
      <c r="B3719" s="87" t="s">
        <v>10644</v>
      </c>
      <c r="C3719" s="87"/>
      <c r="D3719" s="150">
        <v>641.57000000000005</v>
      </c>
      <c r="E3719" s="150">
        <v>-641.57000000000005</v>
      </c>
      <c r="F3719" s="150">
        <v>0</v>
      </c>
      <c r="G3719" s="150">
        <v>0</v>
      </c>
      <c r="H3719" s="151">
        <v>34187</v>
      </c>
      <c r="I3719" s="87">
        <v>0</v>
      </c>
      <c r="J3719" s="87" t="s">
        <v>8490</v>
      </c>
      <c r="K3719" s="87" t="s">
        <v>3672</v>
      </c>
      <c r="L3719" s="87" t="s">
        <v>9936</v>
      </c>
      <c r="M3719" s="56" t="s">
        <v>3722</v>
      </c>
      <c r="N3719" s="87" t="s">
        <v>65</v>
      </c>
      <c r="O3719" s="56"/>
      <c r="P3719" s="87">
        <v>0</v>
      </c>
      <c r="Q3719" s="87"/>
      <c r="R3719" s="87" t="s">
        <v>5653</v>
      </c>
    </row>
    <row r="3720" spans="1:18">
      <c r="A3720" s="87" t="s">
        <v>10646</v>
      </c>
      <c r="B3720" s="87" t="s">
        <v>10647</v>
      </c>
      <c r="C3720" s="87"/>
      <c r="D3720" s="150">
        <v>603.79999999999995</v>
      </c>
      <c r="E3720" s="150">
        <v>-603.79999999999995</v>
      </c>
      <c r="F3720" s="150">
        <v>0</v>
      </c>
      <c r="G3720" s="150">
        <v>0</v>
      </c>
      <c r="H3720" s="151">
        <v>34187</v>
      </c>
      <c r="I3720" s="87">
        <v>0</v>
      </c>
      <c r="J3720" s="87" t="s">
        <v>8490</v>
      </c>
      <c r="K3720" s="87" t="s">
        <v>3672</v>
      </c>
      <c r="L3720" s="87" t="s">
        <v>9936</v>
      </c>
      <c r="M3720" s="56" t="s">
        <v>3722</v>
      </c>
      <c r="N3720" s="87" t="s">
        <v>65</v>
      </c>
      <c r="O3720" s="56"/>
      <c r="P3720" s="87">
        <v>0</v>
      </c>
      <c r="Q3720" s="87"/>
      <c r="R3720" s="87" t="s">
        <v>5653</v>
      </c>
    </row>
    <row r="3721" spans="1:18">
      <c r="A3721" s="87" t="s">
        <v>10648</v>
      </c>
      <c r="B3721" s="87" t="s">
        <v>10649</v>
      </c>
      <c r="C3721" s="87"/>
      <c r="D3721" s="150">
        <v>395.67</v>
      </c>
      <c r="E3721" s="150">
        <v>-395.67</v>
      </c>
      <c r="F3721" s="150">
        <v>0</v>
      </c>
      <c r="G3721" s="150">
        <v>0</v>
      </c>
      <c r="H3721" s="151">
        <v>34187</v>
      </c>
      <c r="I3721" s="87">
        <v>0</v>
      </c>
      <c r="J3721" s="87" t="s">
        <v>8490</v>
      </c>
      <c r="K3721" s="87" t="s">
        <v>3672</v>
      </c>
      <c r="L3721" s="87" t="s">
        <v>9936</v>
      </c>
      <c r="M3721" s="56" t="s">
        <v>3722</v>
      </c>
      <c r="N3721" s="87" t="s">
        <v>65</v>
      </c>
      <c r="O3721" s="56"/>
      <c r="P3721" s="87">
        <v>0</v>
      </c>
      <c r="Q3721" s="87"/>
      <c r="R3721" s="87" t="s">
        <v>5653</v>
      </c>
    </row>
    <row r="3722" spans="1:18">
      <c r="A3722" s="87" t="s">
        <v>10650</v>
      </c>
      <c r="B3722" s="87" t="s">
        <v>10649</v>
      </c>
      <c r="C3722" s="87"/>
      <c r="D3722" s="150">
        <v>395.67</v>
      </c>
      <c r="E3722" s="150">
        <v>-395.67</v>
      </c>
      <c r="F3722" s="150">
        <v>0</v>
      </c>
      <c r="G3722" s="150">
        <v>0</v>
      </c>
      <c r="H3722" s="151">
        <v>34187</v>
      </c>
      <c r="I3722" s="87">
        <v>0</v>
      </c>
      <c r="J3722" s="87" t="s">
        <v>8490</v>
      </c>
      <c r="K3722" s="87" t="s">
        <v>3672</v>
      </c>
      <c r="L3722" s="87" t="s">
        <v>9936</v>
      </c>
      <c r="M3722" s="56" t="s">
        <v>3722</v>
      </c>
      <c r="N3722" s="87" t="s">
        <v>65</v>
      </c>
      <c r="O3722" s="56"/>
      <c r="P3722" s="87">
        <v>0</v>
      </c>
      <c r="Q3722" s="87"/>
      <c r="R3722" s="87" t="s">
        <v>5653</v>
      </c>
    </row>
    <row r="3723" spans="1:18">
      <c r="A3723" s="87" t="s">
        <v>10651</v>
      </c>
      <c r="B3723" s="87" t="s">
        <v>10652</v>
      </c>
      <c r="C3723" s="87"/>
      <c r="D3723" s="150">
        <v>343.23</v>
      </c>
      <c r="E3723" s="150">
        <v>-343.23</v>
      </c>
      <c r="F3723" s="150">
        <v>0</v>
      </c>
      <c r="G3723" s="150">
        <v>0</v>
      </c>
      <c r="H3723" s="151">
        <v>34187</v>
      </c>
      <c r="I3723" s="87">
        <v>0</v>
      </c>
      <c r="J3723" s="87" t="s">
        <v>8490</v>
      </c>
      <c r="K3723" s="87" t="s">
        <v>3672</v>
      </c>
      <c r="L3723" s="87" t="s">
        <v>9936</v>
      </c>
      <c r="M3723" s="56" t="s">
        <v>3722</v>
      </c>
      <c r="N3723" s="87" t="s">
        <v>65</v>
      </c>
      <c r="O3723" s="56"/>
      <c r="P3723" s="87">
        <v>0</v>
      </c>
      <c r="Q3723" s="87"/>
      <c r="R3723" s="87" t="s">
        <v>5653</v>
      </c>
    </row>
    <row r="3724" spans="1:18">
      <c r="A3724" s="87" t="s">
        <v>10653</v>
      </c>
      <c r="B3724" s="87" t="s">
        <v>10654</v>
      </c>
      <c r="C3724" s="87"/>
      <c r="D3724" s="150">
        <v>436.5</v>
      </c>
      <c r="E3724" s="150">
        <v>-436.5</v>
      </c>
      <c r="F3724" s="150">
        <v>0</v>
      </c>
      <c r="G3724" s="150">
        <v>0</v>
      </c>
      <c r="H3724" s="151">
        <v>34187</v>
      </c>
      <c r="I3724" s="87">
        <v>0</v>
      </c>
      <c r="J3724" s="87" t="s">
        <v>8490</v>
      </c>
      <c r="K3724" s="87" t="s">
        <v>3672</v>
      </c>
      <c r="L3724" s="87" t="s">
        <v>9936</v>
      </c>
      <c r="M3724" s="56" t="s">
        <v>3722</v>
      </c>
      <c r="N3724" s="87" t="s">
        <v>65</v>
      </c>
      <c r="O3724" s="56"/>
      <c r="P3724" s="87">
        <v>0</v>
      </c>
      <c r="Q3724" s="87"/>
      <c r="R3724" s="87" t="s">
        <v>5653</v>
      </c>
    </row>
    <row r="3725" spans="1:18">
      <c r="A3725" s="87" t="s">
        <v>10655</v>
      </c>
      <c r="B3725" s="87" t="s">
        <v>10654</v>
      </c>
      <c r="C3725" s="87"/>
      <c r="D3725" s="150">
        <v>436.5</v>
      </c>
      <c r="E3725" s="150">
        <v>-436.5</v>
      </c>
      <c r="F3725" s="150">
        <v>0</v>
      </c>
      <c r="G3725" s="150">
        <v>0</v>
      </c>
      <c r="H3725" s="151">
        <v>34187</v>
      </c>
      <c r="I3725" s="87">
        <v>0</v>
      </c>
      <c r="J3725" s="87" t="s">
        <v>8490</v>
      </c>
      <c r="K3725" s="87" t="s">
        <v>3672</v>
      </c>
      <c r="L3725" s="87" t="s">
        <v>9936</v>
      </c>
      <c r="M3725" s="56" t="s">
        <v>3722</v>
      </c>
      <c r="N3725" s="87" t="s">
        <v>65</v>
      </c>
      <c r="O3725" s="56"/>
      <c r="P3725" s="87">
        <v>0</v>
      </c>
      <c r="Q3725" s="87"/>
      <c r="R3725" s="87" t="s">
        <v>5653</v>
      </c>
    </row>
    <row r="3726" spans="1:18">
      <c r="A3726" s="87" t="s">
        <v>10656</v>
      </c>
      <c r="B3726" s="87" t="s">
        <v>10654</v>
      </c>
      <c r="C3726" s="87"/>
      <c r="D3726" s="150">
        <v>436.5</v>
      </c>
      <c r="E3726" s="150">
        <v>-436.5</v>
      </c>
      <c r="F3726" s="150">
        <v>0</v>
      </c>
      <c r="G3726" s="150">
        <v>0</v>
      </c>
      <c r="H3726" s="151">
        <v>34187</v>
      </c>
      <c r="I3726" s="87">
        <v>0</v>
      </c>
      <c r="J3726" s="87" t="s">
        <v>8490</v>
      </c>
      <c r="K3726" s="87" t="s">
        <v>3672</v>
      </c>
      <c r="L3726" s="87" t="s">
        <v>9936</v>
      </c>
      <c r="M3726" s="56" t="s">
        <v>3722</v>
      </c>
      <c r="N3726" s="87" t="s">
        <v>65</v>
      </c>
      <c r="O3726" s="56"/>
      <c r="P3726" s="87">
        <v>0</v>
      </c>
      <c r="Q3726" s="87"/>
      <c r="R3726" s="87" t="s">
        <v>5653</v>
      </c>
    </row>
    <row r="3727" spans="1:18">
      <c r="A3727" s="87" t="s">
        <v>10657</v>
      </c>
      <c r="B3727" s="87" t="s">
        <v>10654</v>
      </c>
      <c r="C3727" s="87"/>
      <c r="D3727" s="150">
        <v>436.5</v>
      </c>
      <c r="E3727" s="150">
        <v>-436.5</v>
      </c>
      <c r="F3727" s="150">
        <v>0</v>
      </c>
      <c r="G3727" s="150">
        <v>0</v>
      </c>
      <c r="H3727" s="151">
        <v>34187</v>
      </c>
      <c r="I3727" s="87">
        <v>0</v>
      </c>
      <c r="J3727" s="87" t="s">
        <v>8490</v>
      </c>
      <c r="K3727" s="87" t="s">
        <v>3672</v>
      </c>
      <c r="L3727" s="87" t="s">
        <v>9936</v>
      </c>
      <c r="M3727" s="56" t="s">
        <v>3722</v>
      </c>
      <c r="N3727" s="87" t="s">
        <v>65</v>
      </c>
      <c r="O3727" s="56"/>
      <c r="P3727" s="87">
        <v>0</v>
      </c>
      <c r="Q3727" s="87"/>
      <c r="R3727" s="87" t="s">
        <v>5653</v>
      </c>
    </row>
    <row r="3728" spans="1:18">
      <c r="A3728" s="87" t="s">
        <v>10658</v>
      </c>
      <c r="B3728" s="87" t="s">
        <v>10659</v>
      </c>
      <c r="C3728" s="87"/>
      <c r="D3728" s="150">
        <v>418.58</v>
      </c>
      <c r="E3728" s="150">
        <v>-418.58</v>
      </c>
      <c r="F3728" s="150">
        <v>0</v>
      </c>
      <c r="G3728" s="150">
        <v>0</v>
      </c>
      <c r="H3728" s="151">
        <v>34187</v>
      </c>
      <c r="I3728" s="87">
        <v>0</v>
      </c>
      <c r="J3728" s="87" t="s">
        <v>8490</v>
      </c>
      <c r="K3728" s="87" t="s">
        <v>3672</v>
      </c>
      <c r="L3728" s="87" t="s">
        <v>9936</v>
      </c>
      <c r="M3728" s="56" t="s">
        <v>3722</v>
      </c>
      <c r="N3728" s="87" t="s">
        <v>65</v>
      </c>
      <c r="O3728" s="56"/>
      <c r="P3728" s="87">
        <v>0</v>
      </c>
      <c r="Q3728" s="87"/>
      <c r="R3728" s="87" t="s">
        <v>5653</v>
      </c>
    </row>
    <row r="3729" spans="1:18">
      <c r="A3729" s="87" t="s">
        <v>10660</v>
      </c>
      <c r="B3729" s="87" t="s">
        <v>10659</v>
      </c>
      <c r="C3729" s="87"/>
      <c r="D3729" s="150">
        <v>418.58</v>
      </c>
      <c r="E3729" s="150">
        <v>-418.58</v>
      </c>
      <c r="F3729" s="150">
        <v>0</v>
      </c>
      <c r="G3729" s="150">
        <v>0</v>
      </c>
      <c r="H3729" s="151">
        <v>34187</v>
      </c>
      <c r="I3729" s="87">
        <v>0</v>
      </c>
      <c r="J3729" s="87" t="s">
        <v>8490</v>
      </c>
      <c r="K3729" s="87" t="s">
        <v>3672</v>
      </c>
      <c r="L3729" s="87" t="s">
        <v>9936</v>
      </c>
      <c r="M3729" s="56" t="s">
        <v>3722</v>
      </c>
      <c r="N3729" s="87" t="s">
        <v>65</v>
      </c>
      <c r="O3729" s="56"/>
      <c r="P3729" s="87">
        <v>0</v>
      </c>
      <c r="Q3729" s="87"/>
      <c r="R3729" s="87" t="s">
        <v>5653</v>
      </c>
    </row>
    <row r="3730" spans="1:18">
      <c r="A3730" s="87" t="s">
        <v>10661</v>
      </c>
      <c r="B3730" s="87" t="s">
        <v>10662</v>
      </c>
      <c r="C3730" s="87"/>
      <c r="D3730" s="150">
        <v>406.63</v>
      </c>
      <c r="E3730" s="150">
        <v>-406.63</v>
      </c>
      <c r="F3730" s="150">
        <v>0</v>
      </c>
      <c r="G3730" s="150">
        <v>0</v>
      </c>
      <c r="H3730" s="151">
        <v>34187</v>
      </c>
      <c r="I3730" s="87">
        <v>0</v>
      </c>
      <c r="J3730" s="87" t="s">
        <v>8490</v>
      </c>
      <c r="K3730" s="87" t="s">
        <v>3672</v>
      </c>
      <c r="L3730" s="87" t="s">
        <v>9936</v>
      </c>
      <c r="M3730" s="56" t="s">
        <v>3722</v>
      </c>
      <c r="N3730" s="87" t="s">
        <v>65</v>
      </c>
      <c r="O3730" s="56"/>
      <c r="P3730" s="87">
        <v>0</v>
      </c>
      <c r="Q3730" s="87"/>
      <c r="R3730" s="87" t="s">
        <v>5653</v>
      </c>
    </row>
    <row r="3731" spans="1:18">
      <c r="A3731" s="87" t="s">
        <v>10663</v>
      </c>
      <c r="B3731" s="87" t="s">
        <v>10662</v>
      </c>
      <c r="C3731" s="87"/>
      <c r="D3731" s="150">
        <v>406.63</v>
      </c>
      <c r="E3731" s="150">
        <v>-406.63</v>
      </c>
      <c r="F3731" s="150">
        <v>0</v>
      </c>
      <c r="G3731" s="150">
        <v>0</v>
      </c>
      <c r="H3731" s="151">
        <v>34187</v>
      </c>
      <c r="I3731" s="87">
        <v>0</v>
      </c>
      <c r="J3731" s="87" t="s">
        <v>8490</v>
      </c>
      <c r="K3731" s="87" t="s">
        <v>3672</v>
      </c>
      <c r="L3731" s="87" t="s">
        <v>9936</v>
      </c>
      <c r="M3731" s="56" t="s">
        <v>3722</v>
      </c>
      <c r="N3731" s="87" t="s">
        <v>65</v>
      </c>
      <c r="O3731" s="56"/>
      <c r="P3731" s="87">
        <v>0</v>
      </c>
      <c r="Q3731" s="87"/>
      <c r="R3731" s="87" t="s">
        <v>5653</v>
      </c>
    </row>
    <row r="3732" spans="1:18">
      <c r="A3732" s="87" t="s">
        <v>10664</v>
      </c>
      <c r="B3732" s="87" t="s">
        <v>10665</v>
      </c>
      <c r="C3732" s="87"/>
      <c r="D3732" s="150">
        <v>436.5</v>
      </c>
      <c r="E3732" s="150">
        <v>-436.5</v>
      </c>
      <c r="F3732" s="150">
        <v>0</v>
      </c>
      <c r="G3732" s="150">
        <v>0</v>
      </c>
      <c r="H3732" s="151">
        <v>34187</v>
      </c>
      <c r="I3732" s="87">
        <v>0</v>
      </c>
      <c r="J3732" s="87" t="s">
        <v>8490</v>
      </c>
      <c r="K3732" s="87" t="s">
        <v>3672</v>
      </c>
      <c r="L3732" s="87" t="s">
        <v>9936</v>
      </c>
      <c r="M3732" s="56" t="s">
        <v>3722</v>
      </c>
      <c r="N3732" s="87" t="s">
        <v>65</v>
      </c>
      <c r="O3732" s="56"/>
      <c r="P3732" s="87">
        <v>0</v>
      </c>
      <c r="Q3732" s="87"/>
      <c r="R3732" s="87" t="s">
        <v>5653</v>
      </c>
    </row>
    <row r="3733" spans="1:18">
      <c r="A3733" s="87" t="s">
        <v>10666</v>
      </c>
      <c r="B3733" s="87" t="s">
        <v>10665</v>
      </c>
      <c r="C3733" s="87"/>
      <c r="D3733" s="150">
        <v>436.5</v>
      </c>
      <c r="E3733" s="150">
        <v>-436.5</v>
      </c>
      <c r="F3733" s="150">
        <v>0</v>
      </c>
      <c r="G3733" s="150">
        <v>0</v>
      </c>
      <c r="H3733" s="151">
        <v>34187</v>
      </c>
      <c r="I3733" s="87">
        <v>0</v>
      </c>
      <c r="J3733" s="87" t="s">
        <v>8490</v>
      </c>
      <c r="K3733" s="87" t="s">
        <v>3672</v>
      </c>
      <c r="L3733" s="87" t="s">
        <v>9936</v>
      </c>
      <c r="M3733" s="56" t="s">
        <v>3722</v>
      </c>
      <c r="N3733" s="87" t="s">
        <v>65</v>
      </c>
      <c r="O3733" s="56"/>
      <c r="P3733" s="87">
        <v>0</v>
      </c>
      <c r="Q3733" s="87"/>
      <c r="R3733" s="87" t="s">
        <v>5653</v>
      </c>
    </row>
    <row r="3734" spans="1:18">
      <c r="A3734" s="87" t="s">
        <v>10667</v>
      </c>
      <c r="B3734" s="87" t="s">
        <v>10668</v>
      </c>
      <c r="C3734" s="87"/>
      <c r="D3734" s="150">
        <v>1475.47</v>
      </c>
      <c r="E3734" s="150">
        <v>-1475.47</v>
      </c>
      <c r="F3734" s="150">
        <v>0</v>
      </c>
      <c r="G3734" s="150">
        <v>0</v>
      </c>
      <c r="H3734" s="151">
        <v>34187</v>
      </c>
      <c r="I3734" s="87">
        <v>0</v>
      </c>
      <c r="J3734" s="87" t="s">
        <v>8490</v>
      </c>
      <c r="K3734" s="87" t="s">
        <v>3672</v>
      </c>
      <c r="L3734" s="87" t="s">
        <v>9936</v>
      </c>
      <c r="M3734" s="56" t="s">
        <v>3722</v>
      </c>
      <c r="N3734" s="87" t="s">
        <v>65</v>
      </c>
      <c r="O3734" s="56"/>
      <c r="P3734" s="87">
        <v>0</v>
      </c>
      <c r="Q3734" s="87"/>
      <c r="R3734" s="87" t="s">
        <v>5653</v>
      </c>
    </row>
    <row r="3735" spans="1:18">
      <c r="A3735" s="87" t="s">
        <v>10669</v>
      </c>
      <c r="B3735" s="87" t="s">
        <v>10668</v>
      </c>
      <c r="C3735" s="87"/>
      <c r="D3735" s="150">
        <v>452.1</v>
      </c>
      <c r="E3735" s="150">
        <v>-452.1</v>
      </c>
      <c r="F3735" s="150">
        <v>0</v>
      </c>
      <c r="G3735" s="150">
        <v>0</v>
      </c>
      <c r="H3735" s="151">
        <v>34187</v>
      </c>
      <c r="I3735" s="87">
        <v>0</v>
      </c>
      <c r="J3735" s="87" t="s">
        <v>8490</v>
      </c>
      <c r="K3735" s="87" t="s">
        <v>3672</v>
      </c>
      <c r="L3735" s="87" t="s">
        <v>9936</v>
      </c>
      <c r="M3735" s="56" t="s">
        <v>3722</v>
      </c>
      <c r="N3735" s="87" t="s">
        <v>65</v>
      </c>
      <c r="O3735" s="56"/>
      <c r="P3735" s="87">
        <v>0</v>
      </c>
      <c r="Q3735" s="87"/>
      <c r="R3735" s="87" t="s">
        <v>5653</v>
      </c>
    </row>
    <row r="3736" spans="1:18">
      <c r="A3736" s="87" t="s">
        <v>10670</v>
      </c>
      <c r="B3736" s="87" t="s">
        <v>10668</v>
      </c>
      <c r="C3736" s="87"/>
      <c r="D3736" s="150">
        <v>452.1</v>
      </c>
      <c r="E3736" s="150">
        <v>-452.1</v>
      </c>
      <c r="F3736" s="150">
        <v>0</v>
      </c>
      <c r="G3736" s="150">
        <v>0</v>
      </c>
      <c r="H3736" s="151">
        <v>34187</v>
      </c>
      <c r="I3736" s="87">
        <v>0</v>
      </c>
      <c r="J3736" s="87" t="s">
        <v>8490</v>
      </c>
      <c r="K3736" s="87" t="s">
        <v>3672</v>
      </c>
      <c r="L3736" s="87" t="s">
        <v>9936</v>
      </c>
      <c r="M3736" s="56" t="s">
        <v>3722</v>
      </c>
      <c r="N3736" s="87" t="s">
        <v>65</v>
      </c>
      <c r="O3736" s="56"/>
      <c r="P3736" s="87">
        <v>0</v>
      </c>
      <c r="Q3736" s="87"/>
      <c r="R3736" s="87" t="s">
        <v>5653</v>
      </c>
    </row>
    <row r="3737" spans="1:18">
      <c r="A3737" s="87" t="s">
        <v>10671</v>
      </c>
      <c r="B3737" s="87" t="s">
        <v>10672</v>
      </c>
      <c r="C3737" s="87"/>
      <c r="D3737" s="150">
        <v>472.68</v>
      </c>
      <c r="E3737" s="150">
        <v>-472.68</v>
      </c>
      <c r="F3737" s="150">
        <v>0</v>
      </c>
      <c r="G3737" s="150">
        <v>0</v>
      </c>
      <c r="H3737" s="151">
        <v>34187</v>
      </c>
      <c r="I3737" s="87">
        <v>0</v>
      </c>
      <c r="J3737" s="87" t="s">
        <v>8490</v>
      </c>
      <c r="K3737" s="87" t="s">
        <v>3672</v>
      </c>
      <c r="L3737" s="87" t="s">
        <v>9936</v>
      </c>
      <c r="M3737" s="56" t="s">
        <v>3722</v>
      </c>
      <c r="N3737" s="87" t="s">
        <v>65</v>
      </c>
      <c r="O3737" s="56"/>
      <c r="P3737" s="87">
        <v>0</v>
      </c>
      <c r="Q3737" s="87"/>
      <c r="R3737" s="87" t="s">
        <v>5653</v>
      </c>
    </row>
    <row r="3738" spans="1:18">
      <c r="A3738" s="87" t="s">
        <v>10673</v>
      </c>
      <c r="B3738" s="87" t="s">
        <v>10672</v>
      </c>
      <c r="C3738" s="87"/>
      <c r="D3738" s="150">
        <v>472.68</v>
      </c>
      <c r="E3738" s="150">
        <v>-472.68</v>
      </c>
      <c r="F3738" s="150">
        <v>0</v>
      </c>
      <c r="G3738" s="150">
        <v>0</v>
      </c>
      <c r="H3738" s="151">
        <v>34187</v>
      </c>
      <c r="I3738" s="87">
        <v>0</v>
      </c>
      <c r="J3738" s="87" t="s">
        <v>8490</v>
      </c>
      <c r="K3738" s="87" t="s">
        <v>3672</v>
      </c>
      <c r="L3738" s="87" t="s">
        <v>9936</v>
      </c>
      <c r="M3738" s="56" t="s">
        <v>3722</v>
      </c>
      <c r="N3738" s="87" t="s">
        <v>65</v>
      </c>
      <c r="O3738" s="56"/>
      <c r="P3738" s="87">
        <v>0</v>
      </c>
      <c r="Q3738" s="87"/>
      <c r="R3738" s="87" t="s">
        <v>5653</v>
      </c>
    </row>
    <row r="3739" spans="1:18">
      <c r="A3739" s="87" t="s">
        <v>10674</v>
      </c>
      <c r="B3739" s="87" t="s">
        <v>10675</v>
      </c>
      <c r="C3739" s="87"/>
      <c r="D3739" s="150">
        <v>389.36</v>
      </c>
      <c r="E3739" s="150">
        <v>-389.36</v>
      </c>
      <c r="F3739" s="150">
        <v>0</v>
      </c>
      <c r="G3739" s="150">
        <v>0</v>
      </c>
      <c r="H3739" s="151">
        <v>34187</v>
      </c>
      <c r="I3739" s="87">
        <v>0</v>
      </c>
      <c r="J3739" s="87" t="s">
        <v>8490</v>
      </c>
      <c r="K3739" s="87" t="s">
        <v>3672</v>
      </c>
      <c r="L3739" s="87" t="s">
        <v>9936</v>
      </c>
      <c r="M3739" s="56" t="s">
        <v>3722</v>
      </c>
      <c r="N3739" s="87" t="s">
        <v>65</v>
      </c>
      <c r="O3739" s="56"/>
      <c r="P3739" s="87">
        <v>0</v>
      </c>
      <c r="Q3739" s="87"/>
      <c r="R3739" s="87" t="s">
        <v>5653</v>
      </c>
    </row>
    <row r="3740" spans="1:18">
      <c r="A3740" s="87" t="s">
        <v>10676</v>
      </c>
      <c r="B3740" s="87" t="s">
        <v>10675</v>
      </c>
      <c r="C3740" s="87"/>
      <c r="D3740" s="150">
        <v>389.36</v>
      </c>
      <c r="E3740" s="150">
        <v>-389.36</v>
      </c>
      <c r="F3740" s="150">
        <v>0</v>
      </c>
      <c r="G3740" s="150">
        <v>0</v>
      </c>
      <c r="H3740" s="151">
        <v>34187</v>
      </c>
      <c r="I3740" s="87">
        <v>0</v>
      </c>
      <c r="J3740" s="87" t="s">
        <v>8490</v>
      </c>
      <c r="K3740" s="87" t="s">
        <v>3672</v>
      </c>
      <c r="L3740" s="87" t="s">
        <v>9936</v>
      </c>
      <c r="M3740" s="56" t="s">
        <v>3722</v>
      </c>
      <c r="N3740" s="87" t="s">
        <v>65</v>
      </c>
      <c r="O3740" s="56"/>
      <c r="P3740" s="87">
        <v>0</v>
      </c>
      <c r="Q3740" s="87"/>
      <c r="R3740" s="87" t="s">
        <v>5653</v>
      </c>
    </row>
    <row r="3741" spans="1:18">
      <c r="A3741" s="87" t="s">
        <v>10677</v>
      </c>
      <c r="B3741" s="87" t="s">
        <v>10675</v>
      </c>
      <c r="C3741" s="87"/>
      <c r="D3741" s="150">
        <v>477.33</v>
      </c>
      <c r="E3741" s="150">
        <v>-477.33</v>
      </c>
      <c r="F3741" s="150">
        <v>0</v>
      </c>
      <c r="G3741" s="150">
        <v>0</v>
      </c>
      <c r="H3741" s="151">
        <v>34187</v>
      </c>
      <c r="I3741" s="87">
        <v>0</v>
      </c>
      <c r="J3741" s="87" t="s">
        <v>8490</v>
      </c>
      <c r="K3741" s="87" t="s">
        <v>3672</v>
      </c>
      <c r="L3741" s="87" t="s">
        <v>9936</v>
      </c>
      <c r="M3741" s="56" t="s">
        <v>3722</v>
      </c>
      <c r="N3741" s="87" t="s">
        <v>65</v>
      </c>
      <c r="O3741" s="56"/>
      <c r="P3741" s="87">
        <v>0</v>
      </c>
      <c r="Q3741" s="87"/>
      <c r="R3741" s="87" t="s">
        <v>5653</v>
      </c>
    </row>
    <row r="3742" spans="1:18">
      <c r="A3742" s="87" t="s">
        <v>10678</v>
      </c>
      <c r="B3742" s="87" t="s">
        <v>10679</v>
      </c>
      <c r="C3742" s="87"/>
      <c r="D3742" s="150">
        <v>439.49</v>
      </c>
      <c r="E3742" s="150">
        <v>-439.49</v>
      </c>
      <c r="F3742" s="150">
        <v>0</v>
      </c>
      <c r="G3742" s="150">
        <v>0</v>
      </c>
      <c r="H3742" s="151">
        <v>34187</v>
      </c>
      <c r="I3742" s="87">
        <v>0</v>
      </c>
      <c r="J3742" s="87" t="s">
        <v>8490</v>
      </c>
      <c r="K3742" s="87" t="s">
        <v>3672</v>
      </c>
      <c r="L3742" s="87" t="s">
        <v>9936</v>
      </c>
      <c r="M3742" s="56" t="s">
        <v>3722</v>
      </c>
      <c r="N3742" s="87" t="s">
        <v>65</v>
      </c>
      <c r="O3742" s="56"/>
      <c r="P3742" s="87">
        <v>0</v>
      </c>
      <c r="Q3742" s="87"/>
      <c r="R3742" s="87" t="s">
        <v>5653</v>
      </c>
    </row>
    <row r="3743" spans="1:18">
      <c r="A3743" s="87" t="s">
        <v>10680</v>
      </c>
      <c r="B3743" s="87" t="s">
        <v>3939</v>
      </c>
      <c r="C3743" s="87"/>
      <c r="D3743" s="150">
        <v>380.07</v>
      </c>
      <c r="E3743" s="150">
        <v>-380.07</v>
      </c>
      <c r="F3743" s="150">
        <v>0</v>
      </c>
      <c r="G3743" s="150">
        <v>0</v>
      </c>
      <c r="H3743" s="151">
        <v>34187</v>
      </c>
      <c r="I3743" s="87">
        <v>0</v>
      </c>
      <c r="J3743" s="87" t="s">
        <v>8490</v>
      </c>
      <c r="K3743" s="87" t="s">
        <v>3672</v>
      </c>
      <c r="L3743" s="87" t="s">
        <v>9936</v>
      </c>
      <c r="M3743" s="56" t="s">
        <v>3722</v>
      </c>
      <c r="N3743" s="87" t="s">
        <v>65</v>
      </c>
      <c r="O3743" s="56"/>
      <c r="P3743" s="87">
        <v>0</v>
      </c>
      <c r="Q3743" s="87"/>
      <c r="R3743" s="87" t="s">
        <v>5653</v>
      </c>
    </row>
    <row r="3744" spans="1:18">
      <c r="A3744" s="87" t="s">
        <v>10681</v>
      </c>
      <c r="B3744" s="87" t="s">
        <v>3939</v>
      </c>
      <c r="C3744" s="87"/>
      <c r="D3744" s="150">
        <v>621.39</v>
      </c>
      <c r="E3744" s="150">
        <v>-621.39</v>
      </c>
      <c r="F3744" s="150">
        <v>0</v>
      </c>
      <c r="G3744" s="150">
        <v>0</v>
      </c>
      <c r="H3744" s="151">
        <v>34187</v>
      </c>
      <c r="I3744" s="87">
        <v>0</v>
      </c>
      <c r="J3744" s="87" t="s">
        <v>8490</v>
      </c>
      <c r="K3744" s="87" t="s">
        <v>3672</v>
      </c>
      <c r="L3744" s="87" t="s">
        <v>9936</v>
      </c>
      <c r="M3744" s="56" t="s">
        <v>3722</v>
      </c>
      <c r="N3744" s="87" t="s">
        <v>65</v>
      </c>
      <c r="O3744" s="56"/>
      <c r="P3744" s="87">
        <v>0</v>
      </c>
      <c r="Q3744" s="87"/>
      <c r="R3744" s="87" t="s">
        <v>5653</v>
      </c>
    </row>
    <row r="3745" spans="1:18">
      <c r="A3745" s="87" t="s">
        <v>10399</v>
      </c>
      <c r="B3745" s="87" t="s">
        <v>10400</v>
      </c>
      <c r="C3745" s="87"/>
      <c r="D3745" s="150">
        <v>6756.42</v>
      </c>
      <c r="E3745" s="150">
        <v>-6756.42</v>
      </c>
      <c r="F3745" s="150">
        <v>0</v>
      </c>
      <c r="G3745" s="150">
        <v>0</v>
      </c>
      <c r="H3745" s="151">
        <v>34186</v>
      </c>
      <c r="I3745" s="87">
        <v>0</v>
      </c>
      <c r="J3745" s="87" t="s">
        <v>6188</v>
      </c>
      <c r="K3745" s="87" t="s">
        <v>3672</v>
      </c>
      <c r="L3745" s="87" t="s">
        <v>6189</v>
      </c>
      <c r="M3745" s="56" t="s">
        <v>3722</v>
      </c>
      <c r="N3745" s="87" t="s">
        <v>6190</v>
      </c>
      <c r="O3745" s="56"/>
      <c r="P3745" s="87">
        <v>0</v>
      </c>
      <c r="Q3745" s="87"/>
      <c r="R3745" s="87" t="s">
        <v>5653</v>
      </c>
    </row>
    <row r="3746" spans="1:18">
      <c r="A3746" s="87" t="s">
        <v>10401</v>
      </c>
      <c r="B3746" s="87" t="s">
        <v>488</v>
      </c>
      <c r="C3746" s="87"/>
      <c r="D3746" s="150">
        <v>16355.47</v>
      </c>
      <c r="E3746" s="150">
        <v>-16355.47</v>
      </c>
      <c r="F3746" s="150">
        <v>0</v>
      </c>
      <c r="G3746" s="150">
        <v>0</v>
      </c>
      <c r="H3746" s="151">
        <v>34186</v>
      </c>
      <c r="I3746" s="87">
        <v>0</v>
      </c>
      <c r="J3746" s="87" t="s">
        <v>315</v>
      </c>
      <c r="K3746" s="87" t="s">
        <v>3672</v>
      </c>
      <c r="L3746" s="87" t="s">
        <v>7984</v>
      </c>
      <c r="M3746" s="56" t="s">
        <v>3722</v>
      </c>
      <c r="N3746" s="87" t="s">
        <v>29</v>
      </c>
      <c r="O3746" s="56"/>
      <c r="P3746" s="87">
        <v>0</v>
      </c>
      <c r="Q3746" s="87"/>
      <c r="R3746" s="87" t="s">
        <v>5653</v>
      </c>
    </row>
    <row r="3747" spans="1:18">
      <c r="A3747" s="87" t="s">
        <v>10410</v>
      </c>
      <c r="B3747" s="87" t="s">
        <v>10411</v>
      </c>
      <c r="C3747" s="87"/>
      <c r="D3747" s="150">
        <v>21487.98</v>
      </c>
      <c r="E3747" s="150">
        <v>-21487.98</v>
      </c>
      <c r="F3747" s="150">
        <v>0</v>
      </c>
      <c r="G3747" s="150">
        <v>0</v>
      </c>
      <c r="H3747" s="151">
        <v>34186</v>
      </c>
      <c r="I3747" s="87">
        <v>0</v>
      </c>
      <c r="J3747" s="87" t="s">
        <v>315</v>
      </c>
      <c r="K3747" s="87" t="s">
        <v>3672</v>
      </c>
      <c r="L3747" s="87" t="s">
        <v>7984</v>
      </c>
      <c r="M3747" s="56" t="s">
        <v>3722</v>
      </c>
      <c r="N3747" s="87" t="s">
        <v>29</v>
      </c>
      <c r="O3747" s="56"/>
      <c r="P3747" s="87">
        <v>0</v>
      </c>
      <c r="Q3747" s="87"/>
      <c r="R3747" s="87" t="s">
        <v>5653</v>
      </c>
    </row>
    <row r="3748" spans="1:18">
      <c r="A3748" s="87" t="s">
        <v>10412</v>
      </c>
      <c r="B3748" s="87" t="s">
        <v>10413</v>
      </c>
      <c r="C3748" s="87"/>
      <c r="D3748" s="150">
        <v>831.37</v>
      </c>
      <c r="E3748" s="150">
        <v>-831.37</v>
      </c>
      <c r="F3748" s="150">
        <v>0</v>
      </c>
      <c r="G3748" s="150">
        <v>0</v>
      </c>
      <c r="H3748" s="151">
        <v>34186</v>
      </c>
      <c r="I3748" s="87">
        <v>0</v>
      </c>
      <c r="J3748" s="87" t="s">
        <v>315</v>
      </c>
      <c r="K3748" s="87" t="s">
        <v>3672</v>
      </c>
      <c r="L3748" s="87" t="s">
        <v>7984</v>
      </c>
      <c r="M3748" s="56" t="s">
        <v>3722</v>
      </c>
      <c r="N3748" s="87" t="s">
        <v>29</v>
      </c>
      <c r="O3748" s="56"/>
      <c r="P3748" s="87">
        <v>0</v>
      </c>
      <c r="Q3748" s="87"/>
      <c r="R3748" s="87" t="s">
        <v>5653</v>
      </c>
    </row>
    <row r="3749" spans="1:18">
      <c r="A3749" s="87" t="s">
        <v>10414</v>
      </c>
      <c r="B3749" s="87" t="s">
        <v>613</v>
      </c>
      <c r="C3749" s="87"/>
      <c r="D3749" s="150">
        <v>761.93</v>
      </c>
      <c r="E3749" s="150">
        <v>-761.93</v>
      </c>
      <c r="F3749" s="150">
        <v>0</v>
      </c>
      <c r="G3749" s="150">
        <v>0</v>
      </c>
      <c r="H3749" s="151">
        <v>34186</v>
      </c>
      <c r="I3749" s="87">
        <v>0</v>
      </c>
      <c r="J3749" s="87" t="s">
        <v>315</v>
      </c>
      <c r="K3749" s="87" t="s">
        <v>3672</v>
      </c>
      <c r="L3749" s="87" t="s">
        <v>7984</v>
      </c>
      <c r="M3749" s="56" t="s">
        <v>3722</v>
      </c>
      <c r="N3749" s="87" t="s">
        <v>29</v>
      </c>
      <c r="O3749" s="56"/>
      <c r="P3749" s="87">
        <v>0</v>
      </c>
      <c r="Q3749" s="87"/>
      <c r="R3749" s="87" t="s">
        <v>5653</v>
      </c>
    </row>
    <row r="3750" spans="1:18">
      <c r="A3750" s="87" t="s">
        <v>10415</v>
      </c>
      <c r="B3750" s="87" t="s">
        <v>10416</v>
      </c>
      <c r="C3750" s="87"/>
      <c r="D3750" s="150">
        <v>612.13</v>
      </c>
      <c r="E3750" s="150">
        <v>-612.13</v>
      </c>
      <c r="F3750" s="150">
        <v>0</v>
      </c>
      <c r="G3750" s="150">
        <v>0</v>
      </c>
      <c r="H3750" s="151">
        <v>34186</v>
      </c>
      <c r="I3750" s="87">
        <v>0</v>
      </c>
      <c r="J3750" s="87" t="s">
        <v>6188</v>
      </c>
      <c r="K3750" s="87" t="s">
        <v>3672</v>
      </c>
      <c r="L3750" s="87" t="s">
        <v>6189</v>
      </c>
      <c r="M3750" s="56" t="s">
        <v>3722</v>
      </c>
      <c r="N3750" s="87" t="s">
        <v>6190</v>
      </c>
      <c r="O3750" s="56"/>
      <c r="P3750" s="87">
        <v>0</v>
      </c>
      <c r="Q3750" s="87"/>
      <c r="R3750" s="87" t="s">
        <v>5653</v>
      </c>
    </row>
    <row r="3751" spans="1:18">
      <c r="A3751" s="87" t="s">
        <v>10471</v>
      </c>
      <c r="B3751" s="87" t="s">
        <v>488</v>
      </c>
      <c r="C3751" s="87"/>
      <c r="D3751" s="150">
        <v>1054.31</v>
      </c>
      <c r="E3751" s="150">
        <v>-1054.31</v>
      </c>
      <c r="F3751" s="150">
        <v>0</v>
      </c>
      <c r="G3751" s="150">
        <v>0</v>
      </c>
      <c r="H3751" s="151">
        <v>34186</v>
      </c>
      <c r="I3751" s="87">
        <v>0</v>
      </c>
      <c r="J3751" s="87" t="s">
        <v>439</v>
      </c>
      <c r="K3751" s="87" t="s">
        <v>3672</v>
      </c>
      <c r="L3751" s="87" t="s">
        <v>8562</v>
      </c>
      <c r="M3751" s="56" t="s">
        <v>3722</v>
      </c>
      <c r="N3751" s="87" t="s">
        <v>99</v>
      </c>
      <c r="O3751" s="56"/>
      <c r="P3751" s="87">
        <v>0</v>
      </c>
      <c r="Q3751" s="87"/>
      <c r="R3751" s="87" t="s">
        <v>5653</v>
      </c>
    </row>
    <row r="3752" spans="1:18">
      <c r="A3752" s="87" t="s">
        <v>10483</v>
      </c>
      <c r="B3752" s="87" t="s">
        <v>10155</v>
      </c>
      <c r="C3752" s="87"/>
      <c r="D3752" s="150">
        <v>764.19</v>
      </c>
      <c r="E3752" s="150">
        <v>-764.19</v>
      </c>
      <c r="F3752" s="150">
        <v>0</v>
      </c>
      <c r="G3752" s="150">
        <v>0</v>
      </c>
      <c r="H3752" s="151">
        <v>34186</v>
      </c>
      <c r="I3752" s="87">
        <v>0</v>
      </c>
      <c r="J3752" s="87" t="s">
        <v>439</v>
      </c>
      <c r="K3752" s="87" t="s">
        <v>3672</v>
      </c>
      <c r="L3752" s="87" t="s">
        <v>8562</v>
      </c>
      <c r="M3752" s="56" t="s">
        <v>3722</v>
      </c>
      <c r="N3752" s="87" t="s">
        <v>99</v>
      </c>
      <c r="O3752" s="56"/>
      <c r="P3752" s="87">
        <v>0</v>
      </c>
      <c r="Q3752" s="87"/>
      <c r="R3752" s="87" t="s">
        <v>5653</v>
      </c>
    </row>
    <row r="3753" spans="1:18">
      <c r="A3753" s="87" t="s">
        <v>10484</v>
      </c>
      <c r="B3753" s="87" t="s">
        <v>10155</v>
      </c>
      <c r="C3753" s="87"/>
      <c r="D3753" s="150">
        <v>764.19</v>
      </c>
      <c r="E3753" s="150">
        <v>-764.19</v>
      </c>
      <c r="F3753" s="150">
        <v>0</v>
      </c>
      <c r="G3753" s="150">
        <v>0</v>
      </c>
      <c r="H3753" s="151">
        <v>34186</v>
      </c>
      <c r="I3753" s="87">
        <v>0</v>
      </c>
      <c r="J3753" s="87" t="s">
        <v>6188</v>
      </c>
      <c r="K3753" s="87" t="s">
        <v>3672</v>
      </c>
      <c r="L3753" s="87" t="s">
        <v>6189</v>
      </c>
      <c r="M3753" s="56" t="s">
        <v>3722</v>
      </c>
      <c r="N3753" s="87" t="s">
        <v>6190</v>
      </c>
      <c r="O3753" s="56"/>
      <c r="P3753" s="87">
        <v>0</v>
      </c>
      <c r="Q3753" s="87"/>
      <c r="R3753" s="87" t="s">
        <v>5653</v>
      </c>
    </row>
    <row r="3754" spans="1:18">
      <c r="A3754" s="87" t="s">
        <v>10519</v>
      </c>
      <c r="B3754" s="87" t="s">
        <v>10416</v>
      </c>
      <c r="C3754" s="87"/>
      <c r="D3754" s="150">
        <v>593.51</v>
      </c>
      <c r="E3754" s="150">
        <v>-593.51</v>
      </c>
      <c r="F3754" s="150">
        <v>0</v>
      </c>
      <c r="G3754" s="150">
        <v>0</v>
      </c>
      <c r="H3754" s="151">
        <v>34186</v>
      </c>
      <c r="I3754" s="87">
        <v>0</v>
      </c>
      <c r="J3754" s="87" t="s">
        <v>8129</v>
      </c>
      <c r="K3754" s="87" t="s">
        <v>3672</v>
      </c>
      <c r="L3754" s="87" t="s">
        <v>8626</v>
      </c>
      <c r="M3754" s="56" t="s">
        <v>3722</v>
      </c>
      <c r="N3754" s="87" t="s">
        <v>18</v>
      </c>
      <c r="O3754" s="56"/>
      <c r="P3754" s="87">
        <v>0</v>
      </c>
      <c r="Q3754" s="87"/>
      <c r="R3754" s="87" t="s">
        <v>5653</v>
      </c>
    </row>
    <row r="3755" spans="1:18">
      <c r="A3755" s="87" t="s">
        <v>2744</v>
      </c>
      <c r="B3755" s="87" t="s">
        <v>2745</v>
      </c>
      <c r="C3755" s="87"/>
      <c r="D3755" s="150">
        <v>19060.41</v>
      </c>
      <c r="E3755" s="150">
        <v>-19060.41</v>
      </c>
      <c r="F3755" s="150">
        <v>0</v>
      </c>
      <c r="G3755" s="150">
        <v>0</v>
      </c>
      <c r="H3755" s="151">
        <v>34186</v>
      </c>
      <c r="I3755" s="87">
        <v>0</v>
      </c>
      <c r="J3755" s="87" t="s">
        <v>679</v>
      </c>
      <c r="K3755" s="87" t="s">
        <v>3672</v>
      </c>
      <c r="L3755" s="87" t="s">
        <v>3673</v>
      </c>
      <c r="M3755" s="56" t="s">
        <v>3722</v>
      </c>
      <c r="N3755" s="87" t="s">
        <v>59</v>
      </c>
      <c r="O3755" s="56"/>
      <c r="P3755" s="87">
        <v>0</v>
      </c>
      <c r="Q3755" s="87"/>
      <c r="R3755" s="87" t="s">
        <v>5653</v>
      </c>
    </row>
    <row r="3756" spans="1:18">
      <c r="A3756" s="87" t="s">
        <v>10603</v>
      </c>
      <c r="B3756" s="87" t="s">
        <v>10604</v>
      </c>
      <c r="C3756" s="87"/>
      <c r="D3756" s="150">
        <v>20718.580000000002</v>
      </c>
      <c r="E3756" s="150">
        <v>-20718.580000000002</v>
      </c>
      <c r="F3756" s="150">
        <v>0</v>
      </c>
      <c r="G3756" s="150">
        <v>0</v>
      </c>
      <c r="H3756" s="151">
        <v>34186</v>
      </c>
      <c r="I3756" s="87">
        <v>0</v>
      </c>
      <c r="J3756" s="87" t="s">
        <v>755</v>
      </c>
      <c r="K3756" s="87" t="s">
        <v>3672</v>
      </c>
      <c r="L3756" s="87" t="s">
        <v>7684</v>
      </c>
      <c r="M3756" s="56" t="s">
        <v>3722</v>
      </c>
      <c r="N3756" s="87" t="s">
        <v>122</v>
      </c>
      <c r="O3756" s="56"/>
      <c r="P3756" s="87">
        <v>0</v>
      </c>
      <c r="Q3756" s="87"/>
      <c r="R3756" s="87" t="s">
        <v>5653</v>
      </c>
    </row>
    <row r="3757" spans="1:18">
      <c r="A3757" s="87" t="s">
        <v>10612</v>
      </c>
      <c r="B3757" s="87" t="s">
        <v>10613</v>
      </c>
      <c r="C3757" s="87"/>
      <c r="D3757" s="150">
        <v>13257.49</v>
      </c>
      <c r="E3757" s="150">
        <v>-13257.49</v>
      </c>
      <c r="F3757" s="150">
        <v>0</v>
      </c>
      <c r="G3757" s="150">
        <v>0</v>
      </c>
      <c r="H3757" s="151">
        <v>34186</v>
      </c>
      <c r="I3757" s="87">
        <v>0</v>
      </c>
      <c r="J3757" s="87" t="s">
        <v>439</v>
      </c>
      <c r="K3757" s="87" t="s">
        <v>3672</v>
      </c>
      <c r="L3757" s="87" t="s">
        <v>8562</v>
      </c>
      <c r="M3757" s="56" t="s">
        <v>3722</v>
      </c>
      <c r="N3757" s="87" t="s">
        <v>99</v>
      </c>
      <c r="O3757" s="56"/>
      <c r="P3757" s="87">
        <v>0</v>
      </c>
      <c r="Q3757" s="87"/>
      <c r="R3757" s="87" t="s">
        <v>5653</v>
      </c>
    </row>
    <row r="3758" spans="1:18">
      <c r="A3758" s="87" t="s">
        <v>10479</v>
      </c>
      <c r="B3758" s="87" t="s">
        <v>10480</v>
      </c>
      <c r="C3758" s="87"/>
      <c r="D3758" s="150">
        <v>570.57000000000005</v>
      </c>
      <c r="E3758" s="150">
        <v>-570.57000000000005</v>
      </c>
      <c r="F3758" s="150">
        <v>0</v>
      </c>
      <c r="G3758" s="150">
        <v>0</v>
      </c>
      <c r="H3758" s="151">
        <v>34185</v>
      </c>
      <c r="I3758" s="87">
        <v>0</v>
      </c>
      <c r="J3758" s="87" t="s">
        <v>748</v>
      </c>
      <c r="K3758" s="87" t="s">
        <v>3672</v>
      </c>
      <c r="L3758" s="87" t="s">
        <v>8864</v>
      </c>
      <c r="M3758" s="56" t="s">
        <v>3722</v>
      </c>
      <c r="N3758" s="87" t="s">
        <v>119</v>
      </c>
      <c r="O3758" s="56"/>
      <c r="P3758" s="87">
        <v>0</v>
      </c>
      <c r="Q3758" s="87"/>
      <c r="R3758" s="87" t="s">
        <v>5653</v>
      </c>
    </row>
    <row r="3759" spans="1:18">
      <c r="A3759" s="87" t="s">
        <v>10517</v>
      </c>
      <c r="B3759" s="87" t="s">
        <v>10518</v>
      </c>
      <c r="C3759" s="87"/>
      <c r="D3759" s="150">
        <v>351.86</v>
      </c>
      <c r="E3759" s="150">
        <v>-351.86</v>
      </c>
      <c r="F3759" s="150">
        <v>0</v>
      </c>
      <c r="G3759" s="150">
        <v>0</v>
      </c>
      <c r="H3759" s="151">
        <v>34185</v>
      </c>
      <c r="I3759" s="87">
        <v>0</v>
      </c>
      <c r="J3759" s="87" t="s">
        <v>493</v>
      </c>
      <c r="K3759" s="87" t="s">
        <v>3672</v>
      </c>
      <c r="L3759" s="87" t="s">
        <v>5337</v>
      </c>
      <c r="M3759" s="56" t="s">
        <v>3722</v>
      </c>
      <c r="N3759" s="87" t="s">
        <v>55</v>
      </c>
      <c r="O3759" s="56"/>
      <c r="P3759" s="87">
        <v>0</v>
      </c>
      <c r="Q3759" s="87"/>
      <c r="R3759" s="87" t="s">
        <v>5653</v>
      </c>
    </row>
    <row r="3760" spans="1:18">
      <c r="A3760" s="87" t="s">
        <v>10533</v>
      </c>
      <c r="B3760" s="87" t="s">
        <v>663</v>
      </c>
      <c r="C3760" s="87"/>
      <c r="D3760" s="150">
        <v>626.37</v>
      </c>
      <c r="E3760" s="150">
        <v>-626.37</v>
      </c>
      <c r="F3760" s="150">
        <v>0</v>
      </c>
      <c r="G3760" s="150">
        <v>0</v>
      </c>
      <c r="H3760" s="151">
        <v>34185</v>
      </c>
      <c r="I3760" s="87">
        <v>0</v>
      </c>
      <c r="J3760" s="87" t="s">
        <v>493</v>
      </c>
      <c r="K3760" s="87" t="s">
        <v>3672</v>
      </c>
      <c r="L3760" s="87" t="s">
        <v>5337</v>
      </c>
      <c r="M3760" s="56" t="s">
        <v>3722</v>
      </c>
      <c r="N3760" s="87" t="s">
        <v>55</v>
      </c>
      <c r="O3760" s="56"/>
      <c r="P3760" s="87">
        <v>0</v>
      </c>
      <c r="Q3760" s="87"/>
      <c r="R3760" s="87" t="s">
        <v>5653</v>
      </c>
    </row>
    <row r="3761" spans="1:18">
      <c r="A3761" s="87" t="s">
        <v>10534</v>
      </c>
      <c r="B3761" s="87" t="s">
        <v>663</v>
      </c>
      <c r="C3761" s="87"/>
      <c r="D3761" s="150">
        <v>626.34</v>
      </c>
      <c r="E3761" s="150">
        <v>-626.34</v>
      </c>
      <c r="F3761" s="150">
        <v>0</v>
      </c>
      <c r="G3761" s="150">
        <v>0</v>
      </c>
      <c r="H3761" s="151">
        <v>34185</v>
      </c>
      <c r="I3761" s="87">
        <v>0</v>
      </c>
      <c r="J3761" s="87" t="s">
        <v>493</v>
      </c>
      <c r="K3761" s="87" t="s">
        <v>3672</v>
      </c>
      <c r="L3761" s="87" t="s">
        <v>5337</v>
      </c>
      <c r="M3761" s="56" t="s">
        <v>3722</v>
      </c>
      <c r="N3761" s="87" t="s">
        <v>55</v>
      </c>
      <c r="O3761" s="56"/>
      <c r="P3761" s="87">
        <v>0</v>
      </c>
      <c r="Q3761" s="87"/>
      <c r="R3761" s="87" t="s">
        <v>5653</v>
      </c>
    </row>
    <row r="3762" spans="1:18">
      <c r="A3762" s="87" t="s">
        <v>10535</v>
      </c>
      <c r="B3762" s="87" t="s">
        <v>663</v>
      </c>
      <c r="C3762" s="87"/>
      <c r="D3762" s="150">
        <v>626.34</v>
      </c>
      <c r="E3762" s="150">
        <v>-626.34</v>
      </c>
      <c r="F3762" s="150">
        <v>0</v>
      </c>
      <c r="G3762" s="150">
        <v>0</v>
      </c>
      <c r="H3762" s="151">
        <v>34185</v>
      </c>
      <c r="I3762" s="87">
        <v>0</v>
      </c>
      <c r="J3762" s="87" t="s">
        <v>493</v>
      </c>
      <c r="K3762" s="87" t="s">
        <v>3672</v>
      </c>
      <c r="L3762" s="87" t="s">
        <v>5337</v>
      </c>
      <c r="M3762" s="56" t="s">
        <v>3722</v>
      </c>
      <c r="N3762" s="87" t="s">
        <v>55</v>
      </c>
      <c r="O3762" s="56"/>
      <c r="P3762" s="87">
        <v>0</v>
      </c>
      <c r="Q3762" s="87"/>
      <c r="R3762" s="87" t="s">
        <v>5653</v>
      </c>
    </row>
    <row r="3763" spans="1:18">
      <c r="A3763" s="87" t="s">
        <v>10607</v>
      </c>
      <c r="B3763" s="87" t="s">
        <v>10608</v>
      </c>
      <c r="C3763" s="87"/>
      <c r="D3763" s="150">
        <v>54266.95</v>
      </c>
      <c r="E3763" s="150">
        <v>-54266.95</v>
      </c>
      <c r="F3763" s="150">
        <v>0</v>
      </c>
      <c r="G3763" s="150">
        <v>0</v>
      </c>
      <c r="H3763" s="151">
        <v>34185</v>
      </c>
      <c r="I3763" s="87">
        <v>0</v>
      </c>
      <c r="J3763" s="87" t="s">
        <v>493</v>
      </c>
      <c r="K3763" s="87" t="s">
        <v>3672</v>
      </c>
      <c r="L3763" s="87" t="s">
        <v>5337</v>
      </c>
      <c r="M3763" s="56" t="s">
        <v>3722</v>
      </c>
      <c r="N3763" s="87" t="s">
        <v>55</v>
      </c>
      <c r="O3763" s="56"/>
      <c r="P3763" s="87">
        <v>0</v>
      </c>
      <c r="Q3763" s="87"/>
      <c r="R3763" s="87" t="s">
        <v>5653</v>
      </c>
    </row>
    <row r="3764" spans="1:18">
      <c r="A3764" s="87" t="s">
        <v>10618</v>
      </c>
      <c r="B3764" s="87" t="s">
        <v>2826</v>
      </c>
      <c r="C3764" s="87"/>
      <c r="D3764" s="150">
        <v>657.24</v>
      </c>
      <c r="E3764" s="150">
        <v>-657.24</v>
      </c>
      <c r="F3764" s="150">
        <v>0</v>
      </c>
      <c r="G3764" s="150">
        <v>0</v>
      </c>
      <c r="H3764" s="151">
        <v>34185</v>
      </c>
      <c r="I3764" s="87">
        <v>0</v>
      </c>
      <c r="J3764" s="87" t="s">
        <v>2932</v>
      </c>
      <c r="K3764" s="87" t="s">
        <v>3672</v>
      </c>
      <c r="L3764" s="87" t="s">
        <v>3877</v>
      </c>
      <c r="M3764" s="56" t="s">
        <v>3722</v>
      </c>
      <c r="N3764" s="87" t="s">
        <v>105</v>
      </c>
      <c r="O3764" s="56"/>
      <c r="P3764" s="87">
        <v>0</v>
      </c>
      <c r="Q3764" s="87"/>
      <c r="R3764" s="87" t="s">
        <v>5653</v>
      </c>
    </row>
    <row r="3765" spans="1:18">
      <c r="A3765" s="87" t="s">
        <v>2825</v>
      </c>
      <c r="B3765" s="87" t="s">
        <v>2826</v>
      </c>
      <c r="C3765" s="87"/>
      <c r="D3765" s="150">
        <v>2106.15</v>
      </c>
      <c r="E3765" s="150">
        <v>-2106.15</v>
      </c>
      <c r="F3765" s="150">
        <v>0</v>
      </c>
      <c r="G3765" s="150">
        <v>0</v>
      </c>
      <c r="H3765" s="151">
        <v>34185</v>
      </c>
      <c r="I3765" s="87">
        <v>0</v>
      </c>
      <c r="J3765" s="87" t="s">
        <v>1311</v>
      </c>
      <c r="K3765" s="87" t="s">
        <v>3672</v>
      </c>
      <c r="L3765" s="87" t="s">
        <v>7957</v>
      </c>
      <c r="M3765" s="56" t="s">
        <v>3722</v>
      </c>
      <c r="N3765" s="87" t="s">
        <v>60</v>
      </c>
      <c r="O3765" s="56"/>
      <c r="P3765" s="87">
        <v>0</v>
      </c>
      <c r="Q3765" s="87"/>
      <c r="R3765" s="87" t="s">
        <v>5653</v>
      </c>
    </row>
    <row r="3766" spans="1:18">
      <c r="A3766" s="87" t="s">
        <v>3078</v>
      </c>
      <c r="B3766" s="87" t="s">
        <v>3079</v>
      </c>
      <c r="C3766" s="87"/>
      <c r="D3766" s="150">
        <v>986.29</v>
      </c>
      <c r="E3766" s="150">
        <v>-986.29</v>
      </c>
      <c r="F3766" s="150">
        <v>0</v>
      </c>
      <c r="G3766" s="150">
        <v>0</v>
      </c>
      <c r="H3766" s="151">
        <v>34184</v>
      </c>
      <c r="I3766" s="87">
        <v>0</v>
      </c>
      <c r="J3766" s="87" t="s">
        <v>426</v>
      </c>
      <c r="K3766" s="87" t="s">
        <v>3672</v>
      </c>
      <c r="L3766" s="87" t="s">
        <v>9685</v>
      </c>
      <c r="M3766" s="56" t="s">
        <v>3722</v>
      </c>
      <c r="N3766" s="87" t="s">
        <v>103</v>
      </c>
      <c r="O3766" s="56"/>
      <c r="P3766" s="87">
        <v>0</v>
      </c>
      <c r="Q3766" s="87"/>
      <c r="R3766" s="87" t="s">
        <v>5653</v>
      </c>
    </row>
    <row r="3767" spans="1:18">
      <c r="A3767" s="87" t="s">
        <v>3076</v>
      </c>
      <c r="B3767" s="87" t="s">
        <v>3077</v>
      </c>
      <c r="C3767" s="87"/>
      <c r="D3767" s="150">
        <v>417.78</v>
      </c>
      <c r="E3767" s="150">
        <v>-417.78</v>
      </c>
      <c r="F3767" s="150">
        <v>0</v>
      </c>
      <c r="G3767" s="150">
        <v>0</v>
      </c>
      <c r="H3767" s="151">
        <v>34184</v>
      </c>
      <c r="I3767" s="87">
        <v>0</v>
      </c>
      <c r="J3767" s="87" t="s">
        <v>426</v>
      </c>
      <c r="K3767" s="87" t="s">
        <v>3672</v>
      </c>
      <c r="L3767" s="87" t="s">
        <v>9685</v>
      </c>
      <c r="M3767" s="56" t="s">
        <v>3722</v>
      </c>
      <c r="N3767" s="87" t="s">
        <v>103</v>
      </c>
      <c r="O3767" s="56"/>
      <c r="P3767" s="87">
        <v>0</v>
      </c>
      <c r="Q3767" s="87"/>
      <c r="R3767" s="87" t="s">
        <v>5653</v>
      </c>
    </row>
    <row r="3768" spans="1:18">
      <c r="A3768" s="87" t="s">
        <v>10485</v>
      </c>
      <c r="B3768" s="87" t="s">
        <v>10486</v>
      </c>
      <c r="C3768" s="87"/>
      <c r="D3768" s="150">
        <v>771.56</v>
      </c>
      <c r="E3768" s="150">
        <v>-771.56</v>
      </c>
      <c r="F3768" s="150">
        <v>0</v>
      </c>
      <c r="G3768" s="150">
        <v>0</v>
      </c>
      <c r="H3768" s="151">
        <v>34184</v>
      </c>
      <c r="I3768" s="87">
        <v>0</v>
      </c>
      <c r="J3768" s="87" t="s">
        <v>1405</v>
      </c>
      <c r="K3768" s="87" t="s">
        <v>3672</v>
      </c>
      <c r="L3768" s="87" t="s">
        <v>8186</v>
      </c>
      <c r="M3768" s="56" t="s">
        <v>3722</v>
      </c>
      <c r="N3768" s="87" t="s">
        <v>93</v>
      </c>
      <c r="O3768" s="56"/>
      <c r="P3768" s="87">
        <v>0</v>
      </c>
      <c r="Q3768" s="87"/>
      <c r="R3768" s="87" t="s">
        <v>5653</v>
      </c>
    </row>
    <row r="3769" spans="1:18">
      <c r="A3769" s="87" t="s">
        <v>10508</v>
      </c>
      <c r="B3769" s="87" t="s">
        <v>10049</v>
      </c>
      <c r="C3769" s="87"/>
      <c r="D3769" s="150">
        <v>379.61</v>
      </c>
      <c r="E3769" s="150">
        <v>-379.61</v>
      </c>
      <c r="F3769" s="150">
        <v>0</v>
      </c>
      <c r="G3769" s="150">
        <v>0</v>
      </c>
      <c r="H3769" s="151">
        <v>34184</v>
      </c>
      <c r="I3769" s="87">
        <v>0</v>
      </c>
      <c r="J3769" s="87" t="s">
        <v>426</v>
      </c>
      <c r="K3769" s="87" t="s">
        <v>3672</v>
      </c>
      <c r="L3769" s="87" t="s">
        <v>9685</v>
      </c>
      <c r="M3769" s="56" t="s">
        <v>3722</v>
      </c>
      <c r="N3769" s="87" t="s">
        <v>103</v>
      </c>
      <c r="O3769" s="56"/>
      <c r="P3769" s="87">
        <v>0</v>
      </c>
      <c r="Q3769" s="87"/>
      <c r="R3769" s="87" t="s">
        <v>5653</v>
      </c>
    </row>
    <row r="3770" spans="1:18">
      <c r="A3770" s="87" t="s">
        <v>10511</v>
      </c>
      <c r="B3770" s="87" t="s">
        <v>10418</v>
      </c>
      <c r="C3770" s="87"/>
      <c r="D3770" s="150">
        <v>1873.4</v>
      </c>
      <c r="E3770" s="150">
        <v>-1873.4</v>
      </c>
      <c r="F3770" s="150">
        <v>0</v>
      </c>
      <c r="G3770" s="150">
        <v>0</v>
      </c>
      <c r="H3770" s="151">
        <v>34184</v>
      </c>
      <c r="I3770" s="87">
        <v>0</v>
      </c>
      <c r="J3770" s="87" t="s">
        <v>426</v>
      </c>
      <c r="K3770" s="87" t="s">
        <v>3672</v>
      </c>
      <c r="L3770" s="87" t="s">
        <v>9685</v>
      </c>
      <c r="M3770" s="56" t="s">
        <v>3722</v>
      </c>
      <c r="N3770" s="87" t="s">
        <v>103</v>
      </c>
      <c r="O3770" s="56"/>
      <c r="P3770" s="87">
        <v>0</v>
      </c>
      <c r="Q3770" s="87"/>
      <c r="R3770" s="87" t="s">
        <v>5653</v>
      </c>
    </row>
    <row r="3771" spans="1:18">
      <c r="A3771" s="87" t="s">
        <v>10571</v>
      </c>
      <c r="B3771" s="87" t="s">
        <v>10486</v>
      </c>
      <c r="C3771" s="87"/>
      <c r="D3771" s="150">
        <v>737.87</v>
      </c>
      <c r="E3771" s="150">
        <v>-737.87</v>
      </c>
      <c r="F3771" s="150">
        <v>0</v>
      </c>
      <c r="G3771" s="150">
        <v>0</v>
      </c>
      <c r="H3771" s="151">
        <v>34184</v>
      </c>
      <c r="I3771" s="87">
        <v>0</v>
      </c>
      <c r="J3771" s="87" t="s">
        <v>426</v>
      </c>
      <c r="K3771" s="87" t="s">
        <v>3672</v>
      </c>
      <c r="L3771" s="87" t="s">
        <v>9685</v>
      </c>
      <c r="M3771" s="56" t="s">
        <v>3722</v>
      </c>
      <c r="N3771" s="87" t="s">
        <v>103</v>
      </c>
      <c r="O3771" s="56"/>
      <c r="P3771" s="87">
        <v>0</v>
      </c>
      <c r="Q3771" s="87"/>
      <c r="R3771" s="87" t="s">
        <v>5653</v>
      </c>
    </row>
    <row r="3772" spans="1:18">
      <c r="A3772" s="87" t="s">
        <v>10576</v>
      </c>
      <c r="B3772" s="87" t="s">
        <v>10049</v>
      </c>
      <c r="C3772" s="87"/>
      <c r="D3772" s="150">
        <v>342.23</v>
      </c>
      <c r="E3772" s="150">
        <v>-342.23</v>
      </c>
      <c r="F3772" s="150">
        <v>0</v>
      </c>
      <c r="G3772" s="150">
        <v>0</v>
      </c>
      <c r="H3772" s="151">
        <v>34184</v>
      </c>
      <c r="I3772" s="87">
        <v>0</v>
      </c>
      <c r="J3772" s="87" t="s">
        <v>426</v>
      </c>
      <c r="K3772" s="87" t="s">
        <v>3672</v>
      </c>
      <c r="L3772" s="87" t="s">
        <v>9685</v>
      </c>
      <c r="M3772" s="56" t="s">
        <v>3722</v>
      </c>
      <c r="N3772" s="87" t="s">
        <v>103</v>
      </c>
      <c r="O3772" s="56"/>
      <c r="P3772" s="87">
        <v>0</v>
      </c>
      <c r="Q3772" s="87"/>
      <c r="R3772" s="87" t="s">
        <v>5653</v>
      </c>
    </row>
    <row r="3773" spans="1:18">
      <c r="A3773" s="87" t="s">
        <v>10591</v>
      </c>
      <c r="B3773" s="87" t="s">
        <v>10592</v>
      </c>
      <c r="C3773" s="87"/>
      <c r="D3773" s="150">
        <v>2256.7199999999998</v>
      </c>
      <c r="E3773" s="150">
        <v>-2256.7199999999998</v>
      </c>
      <c r="F3773" s="150">
        <v>0</v>
      </c>
      <c r="G3773" s="150">
        <v>0</v>
      </c>
      <c r="H3773" s="151">
        <v>34184</v>
      </c>
      <c r="I3773" s="87">
        <v>0</v>
      </c>
      <c r="J3773" s="87" t="s">
        <v>1405</v>
      </c>
      <c r="K3773" s="87" t="s">
        <v>3672</v>
      </c>
      <c r="L3773" s="87" t="s">
        <v>8186</v>
      </c>
      <c r="M3773" s="56" t="s">
        <v>3722</v>
      </c>
      <c r="N3773" s="87" t="s">
        <v>93</v>
      </c>
      <c r="O3773" s="56"/>
      <c r="P3773" s="87">
        <v>0</v>
      </c>
      <c r="Q3773" s="87"/>
      <c r="R3773" s="87" t="s">
        <v>5653</v>
      </c>
    </row>
    <row r="3774" spans="1:18">
      <c r="A3774" s="87" t="s">
        <v>10610</v>
      </c>
      <c r="B3774" s="87" t="s">
        <v>10611</v>
      </c>
      <c r="C3774" s="87"/>
      <c r="D3774" s="150">
        <v>1161.79</v>
      </c>
      <c r="E3774" s="150">
        <v>-1161.79</v>
      </c>
      <c r="F3774" s="150">
        <v>0</v>
      </c>
      <c r="G3774" s="150">
        <v>0</v>
      </c>
      <c r="H3774" s="151">
        <v>34184</v>
      </c>
      <c r="I3774" s="87">
        <v>0</v>
      </c>
      <c r="J3774" s="87" t="s">
        <v>426</v>
      </c>
      <c r="K3774" s="87" t="s">
        <v>3672</v>
      </c>
      <c r="L3774" s="87" t="s">
        <v>9685</v>
      </c>
      <c r="M3774" s="56" t="s">
        <v>3722</v>
      </c>
      <c r="N3774" s="87" t="s">
        <v>103</v>
      </c>
      <c r="O3774" s="56"/>
      <c r="P3774" s="87">
        <v>0</v>
      </c>
      <c r="Q3774" s="87"/>
      <c r="R3774" s="87" t="s">
        <v>5653</v>
      </c>
    </row>
    <row r="3775" spans="1:18">
      <c r="A3775" s="87" t="s">
        <v>10428</v>
      </c>
      <c r="B3775" s="87" t="s">
        <v>2773</v>
      </c>
      <c r="C3775" s="87"/>
      <c r="D3775" s="150">
        <v>339.21</v>
      </c>
      <c r="E3775" s="150">
        <v>-339.21</v>
      </c>
      <c r="F3775" s="150">
        <v>0</v>
      </c>
      <c r="G3775" s="150">
        <v>0</v>
      </c>
      <c r="H3775" s="151">
        <v>34183</v>
      </c>
      <c r="I3775" s="87">
        <v>0</v>
      </c>
      <c r="J3775" s="87" t="s">
        <v>1760</v>
      </c>
      <c r="K3775" s="87" t="s">
        <v>3672</v>
      </c>
      <c r="L3775" s="87" t="s">
        <v>3770</v>
      </c>
      <c r="M3775" s="56" t="s">
        <v>3722</v>
      </c>
      <c r="N3775" s="87" t="s">
        <v>181</v>
      </c>
      <c r="O3775" s="56"/>
      <c r="P3775" s="87">
        <v>0</v>
      </c>
      <c r="Q3775" s="87"/>
      <c r="R3775" s="87" t="s">
        <v>5653</v>
      </c>
    </row>
    <row r="3776" spans="1:18">
      <c r="A3776" s="87" t="s">
        <v>10453</v>
      </c>
      <c r="B3776" s="87" t="s">
        <v>488</v>
      </c>
      <c r="C3776" s="87"/>
      <c r="D3776" s="150">
        <v>1087.5</v>
      </c>
      <c r="E3776" s="150">
        <v>-1087.5</v>
      </c>
      <c r="F3776" s="150">
        <v>0</v>
      </c>
      <c r="G3776" s="150">
        <v>0</v>
      </c>
      <c r="H3776" s="151">
        <v>34183</v>
      </c>
      <c r="I3776" s="87">
        <v>0</v>
      </c>
      <c r="J3776" s="87" t="s">
        <v>493</v>
      </c>
      <c r="K3776" s="87" t="s">
        <v>3672</v>
      </c>
      <c r="L3776" s="87" t="s">
        <v>5337</v>
      </c>
      <c r="M3776" s="56" t="s">
        <v>3722</v>
      </c>
      <c r="N3776" s="87" t="s">
        <v>55</v>
      </c>
      <c r="O3776" s="56"/>
      <c r="P3776" s="87">
        <v>0</v>
      </c>
      <c r="Q3776" s="87"/>
      <c r="R3776" s="87" t="s">
        <v>5653</v>
      </c>
    </row>
    <row r="3777" spans="1:18">
      <c r="A3777" s="87" t="s">
        <v>10454</v>
      </c>
      <c r="B3777" s="87" t="s">
        <v>10407</v>
      </c>
      <c r="C3777" s="87"/>
      <c r="D3777" s="150">
        <v>574.65</v>
      </c>
      <c r="E3777" s="150">
        <v>-574.65</v>
      </c>
      <c r="F3777" s="150">
        <v>0</v>
      </c>
      <c r="G3777" s="150">
        <v>0</v>
      </c>
      <c r="H3777" s="151">
        <v>34183</v>
      </c>
      <c r="I3777" s="87">
        <v>0</v>
      </c>
      <c r="J3777" s="87" t="s">
        <v>493</v>
      </c>
      <c r="K3777" s="87" t="s">
        <v>3672</v>
      </c>
      <c r="L3777" s="87" t="s">
        <v>5337</v>
      </c>
      <c r="M3777" s="56" t="s">
        <v>3722</v>
      </c>
      <c r="N3777" s="87" t="s">
        <v>55</v>
      </c>
      <c r="O3777" s="56"/>
      <c r="P3777" s="87">
        <v>0</v>
      </c>
      <c r="Q3777" s="87"/>
      <c r="R3777" s="87" t="s">
        <v>5653</v>
      </c>
    </row>
    <row r="3778" spans="1:18">
      <c r="A3778" s="87" t="s">
        <v>10455</v>
      </c>
      <c r="B3778" s="87" t="s">
        <v>10407</v>
      </c>
      <c r="C3778" s="87"/>
      <c r="D3778" s="150">
        <v>574.65</v>
      </c>
      <c r="E3778" s="150">
        <v>-574.65</v>
      </c>
      <c r="F3778" s="150">
        <v>0</v>
      </c>
      <c r="G3778" s="150">
        <v>0</v>
      </c>
      <c r="H3778" s="151">
        <v>34183</v>
      </c>
      <c r="I3778" s="87">
        <v>0</v>
      </c>
      <c r="J3778" s="87" t="s">
        <v>493</v>
      </c>
      <c r="K3778" s="87" t="s">
        <v>3672</v>
      </c>
      <c r="L3778" s="87" t="s">
        <v>5337</v>
      </c>
      <c r="M3778" s="56" t="s">
        <v>3722</v>
      </c>
      <c r="N3778" s="87" t="s">
        <v>55</v>
      </c>
      <c r="O3778" s="56"/>
      <c r="P3778" s="87">
        <v>0</v>
      </c>
      <c r="Q3778" s="87"/>
      <c r="R3778" s="87" t="s">
        <v>5653</v>
      </c>
    </row>
    <row r="3779" spans="1:18">
      <c r="A3779" s="87" t="s">
        <v>10456</v>
      </c>
      <c r="B3779" s="87" t="s">
        <v>10407</v>
      </c>
      <c r="C3779" s="87"/>
      <c r="D3779" s="150">
        <v>574.65</v>
      </c>
      <c r="E3779" s="150">
        <v>-574.65</v>
      </c>
      <c r="F3779" s="150">
        <v>0</v>
      </c>
      <c r="G3779" s="150">
        <v>0</v>
      </c>
      <c r="H3779" s="151">
        <v>34183</v>
      </c>
      <c r="I3779" s="87">
        <v>0</v>
      </c>
      <c r="J3779" s="87" t="s">
        <v>493</v>
      </c>
      <c r="K3779" s="87" t="s">
        <v>3672</v>
      </c>
      <c r="L3779" s="87" t="s">
        <v>5337</v>
      </c>
      <c r="M3779" s="56" t="s">
        <v>3722</v>
      </c>
      <c r="N3779" s="87" t="s">
        <v>55</v>
      </c>
      <c r="O3779" s="56"/>
      <c r="P3779" s="87">
        <v>0</v>
      </c>
      <c r="Q3779" s="87"/>
      <c r="R3779" s="87" t="s">
        <v>5653</v>
      </c>
    </row>
    <row r="3780" spans="1:18">
      <c r="A3780" s="87" t="s">
        <v>10457</v>
      </c>
      <c r="B3780" s="87" t="s">
        <v>10407</v>
      </c>
      <c r="C3780" s="87"/>
      <c r="D3780" s="150">
        <v>574.65</v>
      </c>
      <c r="E3780" s="150">
        <v>-574.65</v>
      </c>
      <c r="F3780" s="150">
        <v>0</v>
      </c>
      <c r="G3780" s="150">
        <v>0</v>
      </c>
      <c r="H3780" s="151">
        <v>34183</v>
      </c>
      <c r="I3780" s="87">
        <v>0</v>
      </c>
      <c r="J3780" s="87" t="s">
        <v>493</v>
      </c>
      <c r="K3780" s="87" t="s">
        <v>3672</v>
      </c>
      <c r="L3780" s="87" t="s">
        <v>5337</v>
      </c>
      <c r="M3780" s="56" t="s">
        <v>3722</v>
      </c>
      <c r="N3780" s="87" t="s">
        <v>55</v>
      </c>
      <c r="O3780" s="56"/>
      <c r="P3780" s="87">
        <v>0</v>
      </c>
      <c r="Q3780" s="87"/>
      <c r="R3780" s="87" t="s">
        <v>5653</v>
      </c>
    </row>
    <row r="3781" spans="1:18">
      <c r="A3781" s="87" t="s">
        <v>10458</v>
      </c>
      <c r="B3781" s="87" t="s">
        <v>10407</v>
      </c>
      <c r="C3781" s="87"/>
      <c r="D3781" s="150">
        <v>574.65</v>
      </c>
      <c r="E3781" s="150">
        <v>-574.65</v>
      </c>
      <c r="F3781" s="150">
        <v>0</v>
      </c>
      <c r="G3781" s="150">
        <v>0</v>
      </c>
      <c r="H3781" s="151">
        <v>34183</v>
      </c>
      <c r="I3781" s="87">
        <v>0</v>
      </c>
      <c r="J3781" s="87" t="s">
        <v>493</v>
      </c>
      <c r="K3781" s="87" t="s">
        <v>3672</v>
      </c>
      <c r="L3781" s="87" t="s">
        <v>5337</v>
      </c>
      <c r="M3781" s="56" t="s">
        <v>3722</v>
      </c>
      <c r="N3781" s="87" t="s">
        <v>55</v>
      </c>
      <c r="O3781" s="56"/>
      <c r="P3781" s="87">
        <v>0</v>
      </c>
      <c r="Q3781" s="87"/>
      <c r="R3781" s="87" t="s">
        <v>5653</v>
      </c>
    </row>
    <row r="3782" spans="1:18">
      <c r="A3782" s="87" t="s">
        <v>10459</v>
      </c>
      <c r="B3782" s="87" t="s">
        <v>10407</v>
      </c>
      <c r="C3782" s="87"/>
      <c r="D3782" s="150">
        <v>574.65</v>
      </c>
      <c r="E3782" s="150">
        <v>-574.65</v>
      </c>
      <c r="F3782" s="150">
        <v>0</v>
      </c>
      <c r="G3782" s="150">
        <v>0</v>
      </c>
      <c r="H3782" s="151">
        <v>34183</v>
      </c>
      <c r="I3782" s="87">
        <v>0</v>
      </c>
      <c r="J3782" s="87" t="s">
        <v>493</v>
      </c>
      <c r="K3782" s="87" t="s">
        <v>3672</v>
      </c>
      <c r="L3782" s="87" t="s">
        <v>5337</v>
      </c>
      <c r="M3782" s="56" t="s">
        <v>3722</v>
      </c>
      <c r="N3782" s="87" t="s">
        <v>55</v>
      </c>
      <c r="O3782" s="56"/>
      <c r="P3782" s="87">
        <v>0</v>
      </c>
      <c r="Q3782" s="87"/>
      <c r="R3782" s="87" t="s">
        <v>5653</v>
      </c>
    </row>
    <row r="3783" spans="1:18">
      <c r="A3783" s="87" t="s">
        <v>10460</v>
      </c>
      <c r="B3783" s="87" t="s">
        <v>10407</v>
      </c>
      <c r="C3783" s="87"/>
      <c r="D3783" s="150">
        <v>574.65</v>
      </c>
      <c r="E3783" s="150">
        <v>-574.65</v>
      </c>
      <c r="F3783" s="150">
        <v>0</v>
      </c>
      <c r="G3783" s="150">
        <v>0</v>
      </c>
      <c r="H3783" s="151">
        <v>34183</v>
      </c>
      <c r="I3783" s="87">
        <v>0</v>
      </c>
      <c r="J3783" s="87" t="s">
        <v>493</v>
      </c>
      <c r="K3783" s="87" t="s">
        <v>3672</v>
      </c>
      <c r="L3783" s="87" t="s">
        <v>5337</v>
      </c>
      <c r="M3783" s="56" t="s">
        <v>3722</v>
      </c>
      <c r="N3783" s="87" t="s">
        <v>55</v>
      </c>
      <c r="O3783" s="56"/>
      <c r="P3783" s="87">
        <v>0</v>
      </c>
      <c r="Q3783" s="87"/>
      <c r="R3783" s="87" t="s">
        <v>5653</v>
      </c>
    </row>
    <row r="3784" spans="1:18">
      <c r="A3784" s="87" t="s">
        <v>10461</v>
      </c>
      <c r="B3784" s="87" t="s">
        <v>10407</v>
      </c>
      <c r="C3784" s="87"/>
      <c r="D3784" s="150">
        <v>574.65</v>
      </c>
      <c r="E3784" s="150">
        <v>-574.65</v>
      </c>
      <c r="F3784" s="150">
        <v>0</v>
      </c>
      <c r="G3784" s="150">
        <v>0</v>
      </c>
      <c r="H3784" s="151">
        <v>34183</v>
      </c>
      <c r="I3784" s="87">
        <v>0</v>
      </c>
      <c r="J3784" s="87" t="s">
        <v>493</v>
      </c>
      <c r="K3784" s="87" t="s">
        <v>3672</v>
      </c>
      <c r="L3784" s="87" t="s">
        <v>5337</v>
      </c>
      <c r="M3784" s="56" t="s">
        <v>3722</v>
      </c>
      <c r="N3784" s="87" t="s">
        <v>55</v>
      </c>
      <c r="O3784" s="56"/>
      <c r="P3784" s="87">
        <v>0</v>
      </c>
      <c r="Q3784" s="87"/>
      <c r="R3784" s="87" t="s">
        <v>5653</v>
      </c>
    </row>
    <row r="3785" spans="1:18">
      <c r="A3785" s="87" t="s">
        <v>10462</v>
      </c>
      <c r="B3785" s="87" t="s">
        <v>2754</v>
      </c>
      <c r="C3785" s="87"/>
      <c r="D3785" s="150">
        <v>995.98</v>
      </c>
      <c r="E3785" s="150">
        <v>-995.98</v>
      </c>
      <c r="F3785" s="150">
        <v>0</v>
      </c>
      <c r="G3785" s="150">
        <v>0</v>
      </c>
      <c r="H3785" s="151">
        <v>34183</v>
      </c>
      <c r="I3785" s="87">
        <v>0</v>
      </c>
      <c r="J3785" s="87" t="s">
        <v>2961</v>
      </c>
      <c r="K3785" s="87" t="s">
        <v>3672</v>
      </c>
      <c r="L3785" s="87" t="s">
        <v>8653</v>
      </c>
      <c r="M3785" s="56" t="s">
        <v>3722</v>
      </c>
      <c r="N3785" s="87" t="s">
        <v>170</v>
      </c>
      <c r="O3785" s="56"/>
      <c r="P3785" s="87">
        <v>0</v>
      </c>
      <c r="Q3785" s="87"/>
      <c r="R3785" s="87" t="s">
        <v>5653</v>
      </c>
    </row>
    <row r="3786" spans="1:18">
      <c r="A3786" s="87" t="s">
        <v>10463</v>
      </c>
      <c r="B3786" s="87" t="s">
        <v>2754</v>
      </c>
      <c r="C3786" s="87"/>
      <c r="D3786" s="150">
        <v>995.98</v>
      </c>
      <c r="E3786" s="150">
        <v>-995.98</v>
      </c>
      <c r="F3786" s="150">
        <v>0</v>
      </c>
      <c r="G3786" s="150">
        <v>0</v>
      </c>
      <c r="H3786" s="151">
        <v>34183</v>
      </c>
      <c r="I3786" s="87">
        <v>0</v>
      </c>
      <c r="J3786" s="87" t="s">
        <v>2961</v>
      </c>
      <c r="K3786" s="87" t="s">
        <v>3672</v>
      </c>
      <c r="L3786" s="87" t="s">
        <v>8653</v>
      </c>
      <c r="M3786" s="56" t="s">
        <v>3722</v>
      </c>
      <c r="N3786" s="87" t="s">
        <v>170</v>
      </c>
      <c r="O3786" s="56"/>
      <c r="P3786" s="87">
        <v>0</v>
      </c>
      <c r="Q3786" s="87"/>
      <c r="R3786" s="87" t="s">
        <v>5653</v>
      </c>
    </row>
    <row r="3787" spans="1:18">
      <c r="A3787" s="87" t="s">
        <v>10464</v>
      </c>
      <c r="B3787" s="87" t="s">
        <v>2754</v>
      </c>
      <c r="C3787" s="87"/>
      <c r="D3787" s="150">
        <v>995.98</v>
      </c>
      <c r="E3787" s="150">
        <v>-995.98</v>
      </c>
      <c r="F3787" s="150">
        <v>0</v>
      </c>
      <c r="G3787" s="150">
        <v>0</v>
      </c>
      <c r="H3787" s="151">
        <v>34183</v>
      </c>
      <c r="I3787" s="87">
        <v>0</v>
      </c>
      <c r="J3787" s="87" t="s">
        <v>493</v>
      </c>
      <c r="K3787" s="87" t="s">
        <v>3672</v>
      </c>
      <c r="L3787" s="87" t="s">
        <v>5337</v>
      </c>
      <c r="M3787" s="56" t="s">
        <v>3722</v>
      </c>
      <c r="N3787" s="87" t="s">
        <v>55</v>
      </c>
      <c r="O3787" s="56"/>
      <c r="P3787" s="87">
        <v>0</v>
      </c>
      <c r="Q3787" s="87"/>
      <c r="R3787" s="87" t="s">
        <v>5653</v>
      </c>
    </row>
    <row r="3788" spans="1:18">
      <c r="A3788" s="87" t="s">
        <v>10465</v>
      </c>
      <c r="B3788" s="87" t="s">
        <v>2754</v>
      </c>
      <c r="C3788" s="87"/>
      <c r="D3788" s="150">
        <v>995.95</v>
      </c>
      <c r="E3788" s="150">
        <v>-995.95</v>
      </c>
      <c r="F3788" s="150">
        <v>0</v>
      </c>
      <c r="G3788" s="150">
        <v>0</v>
      </c>
      <c r="H3788" s="151">
        <v>34183</v>
      </c>
      <c r="I3788" s="87">
        <v>0</v>
      </c>
      <c r="J3788" s="87" t="s">
        <v>493</v>
      </c>
      <c r="K3788" s="87" t="s">
        <v>3672</v>
      </c>
      <c r="L3788" s="87" t="s">
        <v>5337</v>
      </c>
      <c r="M3788" s="56" t="s">
        <v>3722</v>
      </c>
      <c r="N3788" s="87" t="s">
        <v>55</v>
      </c>
      <c r="O3788" s="56"/>
      <c r="P3788" s="87">
        <v>0</v>
      </c>
      <c r="Q3788" s="87"/>
      <c r="R3788" s="87" t="s">
        <v>5653</v>
      </c>
    </row>
    <row r="3789" spans="1:18">
      <c r="A3789" s="87" t="s">
        <v>10466</v>
      </c>
      <c r="B3789" s="87" t="s">
        <v>3804</v>
      </c>
      <c r="C3789" s="87"/>
      <c r="D3789" s="150">
        <v>884.15</v>
      </c>
      <c r="E3789" s="150">
        <v>-884.15</v>
      </c>
      <c r="F3789" s="150">
        <v>0</v>
      </c>
      <c r="G3789" s="150">
        <v>0</v>
      </c>
      <c r="H3789" s="151">
        <v>34183</v>
      </c>
      <c r="I3789" s="87">
        <v>0</v>
      </c>
      <c r="J3789" s="87" t="s">
        <v>493</v>
      </c>
      <c r="K3789" s="87" t="s">
        <v>3672</v>
      </c>
      <c r="L3789" s="87" t="s">
        <v>5337</v>
      </c>
      <c r="M3789" s="56" t="s">
        <v>3722</v>
      </c>
      <c r="N3789" s="87" t="s">
        <v>55</v>
      </c>
      <c r="O3789" s="56"/>
      <c r="P3789" s="87">
        <v>0</v>
      </c>
      <c r="Q3789" s="87"/>
      <c r="R3789" s="87" t="s">
        <v>5653</v>
      </c>
    </row>
    <row r="3790" spans="1:18">
      <c r="A3790" s="87" t="s">
        <v>10467</v>
      </c>
      <c r="B3790" s="87" t="s">
        <v>3804</v>
      </c>
      <c r="C3790" s="87"/>
      <c r="D3790" s="150">
        <v>884.19</v>
      </c>
      <c r="E3790" s="150">
        <v>-884.19</v>
      </c>
      <c r="F3790" s="150">
        <v>0</v>
      </c>
      <c r="G3790" s="150">
        <v>0</v>
      </c>
      <c r="H3790" s="151">
        <v>34183</v>
      </c>
      <c r="I3790" s="87">
        <v>0</v>
      </c>
      <c r="J3790" s="87" t="s">
        <v>493</v>
      </c>
      <c r="K3790" s="87" t="s">
        <v>3672</v>
      </c>
      <c r="L3790" s="87" t="s">
        <v>5337</v>
      </c>
      <c r="M3790" s="56" t="s">
        <v>3722</v>
      </c>
      <c r="N3790" s="87" t="s">
        <v>55</v>
      </c>
      <c r="O3790" s="56"/>
      <c r="P3790" s="87">
        <v>0</v>
      </c>
      <c r="Q3790" s="87"/>
      <c r="R3790" s="87" t="s">
        <v>5653</v>
      </c>
    </row>
    <row r="3791" spans="1:18">
      <c r="A3791" s="87" t="s">
        <v>10468</v>
      </c>
      <c r="B3791" s="87" t="s">
        <v>10469</v>
      </c>
      <c r="C3791" s="87"/>
      <c r="D3791" s="150">
        <v>3397.4</v>
      </c>
      <c r="E3791" s="150">
        <v>-3397.4</v>
      </c>
      <c r="F3791" s="150">
        <v>0</v>
      </c>
      <c r="G3791" s="150">
        <v>0</v>
      </c>
      <c r="H3791" s="151">
        <v>34183</v>
      </c>
      <c r="I3791" s="87">
        <v>0</v>
      </c>
      <c r="J3791" s="87" t="s">
        <v>493</v>
      </c>
      <c r="K3791" s="87" t="s">
        <v>3672</v>
      </c>
      <c r="L3791" s="87" t="s">
        <v>5337</v>
      </c>
      <c r="M3791" s="56" t="s">
        <v>3722</v>
      </c>
      <c r="N3791" s="87" t="s">
        <v>55</v>
      </c>
      <c r="O3791" s="56"/>
      <c r="P3791" s="87">
        <v>0</v>
      </c>
      <c r="Q3791" s="87"/>
      <c r="R3791" s="87" t="s">
        <v>5653</v>
      </c>
    </row>
    <row r="3792" spans="1:18">
      <c r="A3792" s="87" t="s">
        <v>10487</v>
      </c>
      <c r="B3792" s="87" t="s">
        <v>2375</v>
      </c>
      <c r="C3792" s="87"/>
      <c r="D3792" s="150">
        <v>356.1</v>
      </c>
      <c r="E3792" s="150">
        <v>-356.1</v>
      </c>
      <c r="F3792" s="150">
        <v>0</v>
      </c>
      <c r="G3792" s="150">
        <v>0</v>
      </c>
      <c r="H3792" s="151">
        <v>34183</v>
      </c>
      <c r="I3792" s="87">
        <v>0</v>
      </c>
      <c r="J3792" s="87" t="s">
        <v>493</v>
      </c>
      <c r="K3792" s="87" t="s">
        <v>3672</v>
      </c>
      <c r="L3792" s="87" t="s">
        <v>5337</v>
      </c>
      <c r="M3792" s="56" t="s">
        <v>3722</v>
      </c>
      <c r="N3792" s="87" t="s">
        <v>55</v>
      </c>
      <c r="O3792" s="56"/>
      <c r="P3792" s="87">
        <v>0</v>
      </c>
      <c r="Q3792" s="87"/>
      <c r="R3792" s="87" t="s">
        <v>5653</v>
      </c>
    </row>
    <row r="3793" spans="1:18">
      <c r="A3793" s="87" t="s">
        <v>10492</v>
      </c>
      <c r="B3793" s="87" t="s">
        <v>10493</v>
      </c>
      <c r="C3793" s="87"/>
      <c r="D3793" s="150">
        <v>373.93</v>
      </c>
      <c r="E3793" s="150">
        <v>-373.93</v>
      </c>
      <c r="F3793" s="150">
        <v>0</v>
      </c>
      <c r="G3793" s="150">
        <v>0</v>
      </c>
      <c r="H3793" s="151">
        <v>34183</v>
      </c>
      <c r="I3793" s="87">
        <v>0</v>
      </c>
      <c r="J3793" s="87" t="s">
        <v>493</v>
      </c>
      <c r="K3793" s="87" t="s">
        <v>3672</v>
      </c>
      <c r="L3793" s="87" t="s">
        <v>5337</v>
      </c>
      <c r="M3793" s="56" t="s">
        <v>3722</v>
      </c>
      <c r="N3793" s="87" t="s">
        <v>55</v>
      </c>
      <c r="O3793" s="56"/>
      <c r="P3793" s="87">
        <v>0</v>
      </c>
      <c r="Q3793" s="87"/>
      <c r="R3793" s="87" t="s">
        <v>5653</v>
      </c>
    </row>
    <row r="3794" spans="1:18">
      <c r="A3794" s="87" t="s">
        <v>10494</v>
      </c>
      <c r="B3794" s="87" t="s">
        <v>10493</v>
      </c>
      <c r="C3794" s="87"/>
      <c r="D3794" s="150">
        <v>373.93</v>
      </c>
      <c r="E3794" s="150">
        <v>-373.93</v>
      </c>
      <c r="F3794" s="150">
        <v>0</v>
      </c>
      <c r="G3794" s="150">
        <v>0</v>
      </c>
      <c r="H3794" s="151">
        <v>34183</v>
      </c>
      <c r="I3794" s="87">
        <v>0</v>
      </c>
      <c r="J3794" s="87" t="s">
        <v>493</v>
      </c>
      <c r="K3794" s="87" t="s">
        <v>3672</v>
      </c>
      <c r="L3794" s="87" t="s">
        <v>5337</v>
      </c>
      <c r="M3794" s="56" t="s">
        <v>3722</v>
      </c>
      <c r="N3794" s="87" t="s">
        <v>55</v>
      </c>
      <c r="O3794" s="56"/>
      <c r="P3794" s="87">
        <v>0</v>
      </c>
      <c r="Q3794" s="87"/>
      <c r="R3794" s="87" t="s">
        <v>5653</v>
      </c>
    </row>
    <row r="3795" spans="1:18">
      <c r="A3795" s="87" t="s">
        <v>10495</v>
      </c>
      <c r="B3795" s="87" t="s">
        <v>10493</v>
      </c>
      <c r="C3795" s="87"/>
      <c r="D3795" s="150">
        <v>373.93</v>
      </c>
      <c r="E3795" s="150">
        <v>-373.93</v>
      </c>
      <c r="F3795" s="150">
        <v>0</v>
      </c>
      <c r="G3795" s="150">
        <v>0</v>
      </c>
      <c r="H3795" s="151">
        <v>34183</v>
      </c>
      <c r="I3795" s="87">
        <v>0</v>
      </c>
      <c r="J3795" s="87" t="s">
        <v>493</v>
      </c>
      <c r="K3795" s="87" t="s">
        <v>3672</v>
      </c>
      <c r="L3795" s="87" t="s">
        <v>5337</v>
      </c>
      <c r="M3795" s="56" t="s">
        <v>3722</v>
      </c>
      <c r="N3795" s="87" t="s">
        <v>55</v>
      </c>
      <c r="O3795" s="56"/>
      <c r="P3795" s="87">
        <v>0</v>
      </c>
      <c r="Q3795" s="87"/>
      <c r="R3795" s="87" t="s">
        <v>5653</v>
      </c>
    </row>
    <row r="3796" spans="1:18">
      <c r="A3796" s="87" t="s">
        <v>10496</v>
      </c>
      <c r="B3796" s="87" t="s">
        <v>10493</v>
      </c>
      <c r="C3796" s="87"/>
      <c r="D3796" s="150">
        <v>373.93</v>
      </c>
      <c r="E3796" s="150">
        <v>-373.93</v>
      </c>
      <c r="F3796" s="150">
        <v>0</v>
      </c>
      <c r="G3796" s="150">
        <v>0</v>
      </c>
      <c r="H3796" s="151">
        <v>34183</v>
      </c>
      <c r="I3796" s="87">
        <v>0</v>
      </c>
      <c r="J3796" s="87" t="s">
        <v>493</v>
      </c>
      <c r="K3796" s="87" t="s">
        <v>3672</v>
      </c>
      <c r="L3796" s="87" t="s">
        <v>5337</v>
      </c>
      <c r="M3796" s="56" t="s">
        <v>3722</v>
      </c>
      <c r="N3796" s="87" t="s">
        <v>55</v>
      </c>
      <c r="O3796" s="56"/>
      <c r="P3796" s="87">
        <v>0</v>
      </c>
      <c r="Q3796" s="87"/>
      <c r="R3796" s="87" t="s">
        <v>5653</v>
      </c>
    </row>
    <row r="3797" spans="1:18">
      <c r="A3797" s="87" t="s">
        <v>10497</v>
      </c>
      <c r="B3797" s="87" t="s">
        <v>10493</v>
      </c>
      <c r="C3797" s="87"/>
      <c r="D3797" s="150">
        <v>373.93</v>
      </c>
      <c r="E3797" s="150">
        <v>-373.93</v>
      </c>
      <c r="F3797" s="150">
        <v>0</v>
      </c>
      <c r="G3797" s="150">
        <v>0</v>
      </c>
      <c r="H3797" s="151">
        <v>34183</v>
      </c>
      <c r="I3797" s="87">
        <v>0</v>
      </c>
      <c r="J3797" s="87" t="s">
        <v>2961</v>
      </c>
      <c r="K3797" s="87" t="s">
        <v>3672</v>
      </c>
      <c r="L3797" s="87" t="s">
        <v>8653</v>
      </c>
      <c r="M3797" s="56" t="s">
        <v>3722</v>
      </c>
      <c r="N3797" s="87" t="s">
        <v>170</v>
      </c>
      <c r="O3797" s="56"/>
      <c r="P3797" s="87">
        <v>0</v>
      </c>
      <c r="Q3797" s="87"/>
      <c r="R3797" s="87" t="s">
        <v>5653</v>
      </c>
    </row>
    <row r="3798" spans="1:18">
      <c r="A3798" s="87" t="s">
        <v>10498</v>
      </c>
      <c r="B3798" s="87" t="s">
        <v>10493</v>
      </c>
      <c r="C3798" s="87"/>
      <c r="D3798" s="150">
        <v>373.93</v>
      </c>
      <c r="E3798" s="150">
        <v>-373.93</v>
      </c>
      <c r="F3798" s="150">
        <v>0</v>
      </c>
      <c r="G3798" s="150">
        <v>0</v>
      </c>
      <c r="H3798" s="151">
        <v>34183</v>
      </c>
      <c r="I3798" s="87">
        <v>0</v>
      </c>
      <c r="J3798" s="87" t="s">
        <v>493</v>
      </c>
      <c r="K3798" s="87" t="s">
        <v>3672</v>
      </c>
      <c r="L3798" s="87" t="s">
        <v>5337</v>
      </c>
      <c r="M3798" s="56" t="s">
        <v>3722</v>
      </c>
      <c r="N3798" s="87" t="s">
        <v>55</v>
      </c>
      <c r="O3798" s="56"/>
      <c r="P3798" s="87">
        <v>0</v>
      </c>
      <c r="Q3798" s="87"/>
      <c r="R3798" s="87" t="s">
        <v>5653</v>
      </c>
    </row>
    <row r="3799" spans="1:18">
      <c r="A3799" s="87" t="s">
        <v>10530</v>
      </c>
      <c r="B3799" s="87" t="s">
        <v>2754</v>
      </c>
      <c r="C3799" s="87"/>
      <c r="D3799" s="150">
        <v>913.07</v>
      </c>
      <c r="E3799" s="150">
        <v>-913.07</v>
      </c>
      <c r="F3799" s="150">
        <v>0</v>
      </c>
      <c r="G3799" s="150">
        <v>0</v>
      </c>
      <c r="H3799" s="151">
        <v>34183</v>
      </c>
      <c r="I3799" s="87">
        <v>0</v>
      </c>
      <c r="J3799" s="87" t="s">
        <v>493</v>
      </c>
      <c r="K3799" s="87" t="s">
        <v>3672</v>
      </c>
      <c r="L3799" s="87" t="s">
        <v>5337</v>
      </c>
      <c r="M3799" s="56" t="s">
        <v>3722</v>
      </c>
      <c r="N3799" s="87" t="s">
        <v>55</v>
      </c>
      <c r="O3799" s="56"/>
      <c r="P3799" s="87">
        <v>0</v>
      </c>
      <c r="Q3799" s="87"/>
      <c r="R3799" s="87" t="s">
        <v>5653</v>
      </c>
    </row>
    <row r="3800" spans="1:18">
      <c r="A3800" s="87" t="s">
        <v>10531</v>
      </c>
      <c r="B3800" s="87" t="s">
        <v>663</v>
      </c>
      <c r="C3800" s="87"/>
      <c r="D3800" s="150">
        <v>626.34</v>
      </c>
      <c r="E3800" s="150">
        <v>-626.34</v>
      </c>
      <c r="F3800" s="150">
        <v>0</v>
      </c>
      <c r="G3800" s="150">
        <v>0</v>
      </c>
      <c r="H3800" s="151">
        <v>34183</v>
      </c>
      <c r="I3800" s="87">
        <v>0</v>
      </c>
      <c r="J3800" s="87" t="s">
        <v>8129</v>
      </c>
      <c r="K3800" s="87" t="s">
        <v>3672</v>
      </c>
      <c r="L3800" s="87" t="s">
        <v>9553</v>
      </c>
      <c r="M3800" s="56" t="s">
        <v>3722</v>
      </c>
      <c r="N3800" s="87" t="s">
        <v>18</v>
      </c>
      <c r="O3800" s="56"/>
      <c r="P3800" s="87">
        <v>0</v>
      </c>
      <c r="Q3800" s="87"/>
      <c r="R3800" s="87" t="s">
        <v>5653</v>
      </c>
    </row>
    <row r="3801" spans="1:18">
      <c r="A3801" s="87" t="s">
        <v>10537</v>
      </c>
      <c r="B3801" s="87" t="s">
        <v>10538</v>
      </c>
      <c r="C3801" s="87"/>
      <c r="D3801" s="150">
        <v>23112.59</v>
      </c>
      <c r="E3801" s="150">
        <v>-23112.59</v>
      </c>
      <c r="F3801" s="150">
        <v>0</v>
      </c>
      <c r="G3801" s="150">
        <v>0</v>
      </c>
      <c r="H3801" s="151">
        <v>34183</v>
      </c>
      <c r="I3801" s="87">
        <v>0</v>
      </c>
      <c r="J3801" s="87" t="s">
        <v>493</v>
      </c>
      <c r="K3801" s="87" t="s">
        <v>3672</v>
      </c>
      <c r="L3801" s="87" t="s">
        <v>5337</v>
      </c>
      <c r="M3801" s="56" t="s">
        <v>3722</v>
      </c>
      <c r="N3801" s="87" t="s">
        <v>55</v>
      </c>
      <c r="O3801" s="56"/>
      <c r="P3801" s="87">
        <v>0</v>
      </c>
      <c r="Q3801" s="87"/>
      <c r="R3801" s="87" t="s">
        <v>5653</v>
      </c>
    </row>
    <row r="3802" spans="1:18">
      <c r="A3802" s="87" t="s">
        <v>10565</v>
      </c>
      <c r="B3802" s="87" t="s">
        <v>488</v>
      </c>
      <c r="C3802" s="87"/>
      <c r="D3802" s="150">
        <v>2520.41</v>
      </c>
      <c r="E3802" s="150">
        <v>-2520.41</v>
      </c>
      <c r="F3802" s="150">
        <v>0</v>
      </c>
      <c r="G3802" s="150">
        <v>0</v>
      </c>
      <c r="H3802" s="151">
        <v>34183</v>
      </c>
      <c r="I3802" s="87">
        <v>0</v>
      </c>
      <c r="J3802" s="87" t="s">
        <v>1760</v>
      </c>
      <c r="K3802" s="87" t="s">
        <v>3672</v>
      </c>
      <c r="L3802" s="87" t="s">
        <v>3770</v>
      </c>
      <c r="M3802" s="56" t="s">
        <v>3722</v>
      </c>
      <c r="N3802" s="87" t="s">
        <v>181</v>
      </c>
      <c r="O3802" s="56"/>
      <c r="P3802" s="87">
        <v>0</v>
      </c>
      <c r="Q3802" s="87"/>
      <c r="R3802" s="87" t="s">
        <v>5653</v>
      </c>
    </row>
    <row r="3803" spans="1:18">
      <c r="A3803" s="87" t="s">
        <v>10388</v>
      </c>
      <c r="B3803" s="87" t="s">
        <v>10389</v>
      </c>
      <c r="C3803" s="87"/>
      <c r="D3803" s="150">
        <v>518.85</v>
      </c>
      <c r="E3803" s="150">
        <v>-518.85</v>
      </c>
      <c r="F3803" s="150">
        <v>0</v>
      </c>
      <c r="G3803" s="150">
        <v>0</v>
      </c>
      <c r="H3803" s="151">
        <v>34178</v>
      </c>
      <c r="I3803" s="87">
        <v>0</v>
      </c>
      <c r="J3803" s="87" t="s">
        <v>1602</v>
      </c>
      <c r="K3803" s="87" t="s">
        <v>3672</v>
      </c>
      <c r="L3803" s="87" t="s">
        <v>7696</v>
      </c>
      <c r="M3803" s="56" t="s">
        <v>3722</v>
      </c>
      <c r="N3803" s="87" t="s">
        <v>63</v>
      </c>
      <c r="O3803" s="56"/>
      <c r="P3803" s="87">
        <v>0</v>
      </c>
      <c r="Q3803" s="87"/>
      <c r="R3803" s="87" t="s">
        <v>5653</v>
      </c>
    </row>
    <row r="3804" spans="1:18">
      <c r="A3804" s="87" t="s">
        <v>2957</v>
      </c>
      <c r="B3804" s="87" t="s">
        <v>2773</v>
      </c>
      <c r="C3804" s="87"/>
      <c r="D3804" s="150">
        <v>785.27</v>
      </c>
      <c r="E3804" s="150">
        <v>-785.27</v>
      </c>
      <c r="F3804" s="150">
        <v>0</v>
      </c>
      <c r="G3804" s="150">
        <v>0</v>
      </c>
      <c r="H3804" s="151">
        <v>34178</v>
      </c>
      <c r="I3804" s="87">
        <v>0</v>
      </c>
      <c r="J3804" s="87" t="s">
        <v>1602</v>
      </c>
      <c r="K3804" s="87" t="s">
        <v>3672</v>
      </c>
      <c r="L3804" s="87" t="s">
        <v>7696</v>
      </c>
      <c r="M3804" s="56" t="s">
        <v>3722</v>
      </c>
      <c r="N3804" s="87" t="s">
        <v>63</v>
      </c>
      <c r="O3804" s="56"/>
      <c r="P3804" s="87">
        <v>0</v>
      </c>
      <c r="Q3804" s="87"/>
      <c r="R3804" s="87" t="s">
        <v>5653</v>
      </c>
    </row>
    <row r="3805" spans="1:18">
      <c r="A3805" s="87" t="s">
        <v>10581</v>
      </c>
      <c r="B3805" s="87" t="s">
        <v>10033</v>
      </c>
      <c r="C3805" s="87"/>
      <c r="D3805" s="150">
        <v>448.05</v>
      </c>
      <c r="E3805" s="150">
        <v>-448.05</v>
      </c>
      <c r="F3805" s="150">
        <v>0</v>
      </c>
      <c r="G3805" s="150">
        <v>0</v>
      </c>
      <c r="H3805" s="151">
        <v>34178</v>
      </c>
      <c r="I3805" s="87">
        <v>0</v>
      </c>
      <c r="J3805" s="87" t="s">
        <v>1602</v>
      </c>
      <c r="K3805" s="87" t="s">
        <v>3672</v>
      </c>
      <c r="L3805" s="87" t="s">
        <v>7696</v>
      </c>
      <c r="M3805" s="56" t="s">
        <v>3722</v>
      </c>
      <c r="N3805" s="87" t="s">
        <v>63</v>
      </c>
      <c r="O3805" s="56"/>
      <c r="P3805" s="87">
        <v>0</v>
      </c>
      <c r="Q3805" s="87"/>
      <c r="R3805" s="87" t="s">
        <v>5653</v>
      </c>
    </row>
    <row r="3806" spans="1:18">
      <c r="A3806" s="87" t="s">
        <v>10619</v>
      </c>
      <c r="B3806" s="87" t="s">
        <v>2773</v>
      </c>
      <c r="C3806" s="87"/>
      <c r="D3806" s="150">
        <v>8580.86</v>
      </c>
      <c r="E3806" s="150">
        <v>-8580.86</v>
      </c>
      <c r="F3806" s="150">
        <v>0</v>
      </c>
      <c r="G3806" s="150">
        <v>0</v>
      </c>
      <c r="H3806" s="151">
        <v>34178</v>
      </c>
      <c r="I3806" s="87">
        <v>0</v>
      </c>
      <c r="J3806" s="87" t="s">
        <v>861</v>
      </c>
      <c r="K3806" s="87" t="s">
        <v>3672</v>
      </c>
      <c r="L3806" s="87" t="s">
        <v>3915</v>
      </c>
      <c r="M3806" s="56" t="s">
        <v>3722</v>
      </c>
      <c r="N3806" s="87" t="s">
        <v>69</v>
      </c>
      <c r="O3806" s="56"/>
      <c r="P3806" s="87">
        <v>0</v>
      </c>
      <c r="Q3806" s="87"/>
      <c r="R3806" s="87" t="s">
        <v>5653</v>
      </c>
    </row>
    <row r="3807" spans="1:18">
      <c r="A3807" s="87" t="s">
        <v>10393</v>
      </c>
      <c r="B3807" s="87" t="s">
        <v>10394</v>
      </c>
      <c r="C3807" s="87"/>
      <c r="D3807" s="150">
        <v>1449.61</v>
      </c>
      <c r="E3807" s="150">
        <v>-1449.61</v>
      </c>
      <c r="F3807" s="150">
        <v>0</v>
      </c>
      <c r="G3807" s="150">
        <v>0</v>
      </c>
      <c r="H3807" s="151">
        <v>34177</v>
      </c>
      <c r="I3807" s="87">
        <v>0</v>
      </c>
      <c r="J3807" s="87" t="s">
        <v>674</v>
      </c>
      <c r="K3807" s="87" t="s">
        <v>3672</v>
      </c>
      <c r="L3807" s="87" t="s">
        <v>10395</v>
      </c>
      <c r="M3807" s="56" t="s">
        <v>3722</v>
      </c>
      <c r="N3807" s="87" t="s">
        <v>94</v>
      </c>
      <c r="O3807" s="56"/>
      <c r="P3807" s="87">
        <v>0</v>
      </c>
      <c r="Q3807" s="87"/>
      <c r="R3807" s="87" t="s">
        <v>5653</v>
      </c>
    </row>
    <row r="3808" spans="1:18">
      <c r="A3808" s="87" t="s">
        <v>10396</v>
      </c>
      <c r="B3808" s="87" t="s">
        <v>10397</v>
      </c>
      <c r="C3808" s="87"/>
      <c r="D3808" s="150">
        <v>1449.61</v>
      </c>
      <c r="E3808" s="150">
        <v>-1449.61</v>
      </c>
      <c r="F3808" s="150">
        <v>0</v>
      </c>
      <c r="G3808" s="150">
        <v>0</v>
      </c>
      <c r="H3808" s="151">
        <v>34177</v>
      </c>
      <c r="I3808" s="87">
        <v>0</v>
      </c>
      <c r="J3808" s="87" t="s">
        <v>674</v>
      </c>
      <c r="K3808" s="87" t="s">
        <v>3672</v>
      </c>
      <c r="L3808" s="87" t="s">
        <v>10395</v>
      </c>
      <c r="M3808" s="56" t="s">
        <v>3722</v>
      </c>
      <c r="N3808" s="87" t="s">
        <v>94</v>
      </c>
      <c r="O3808" s="56"/>
      <c r="P3808" s="87">
        <v>0</v>
      </c>
      <c r="Q3808" s="87"/>
      <c r="R3808" s="87" t="s">
        <v>5653</v>
      </c>
    </row>
    <row r="3809" spans="1:18">
      <c r="A3809" s="87" t="s">
        <v>10515</v>
      </c>
      <c r="B3809" s="87" t="s">
        <v>10516</v>
      </c>
      <c r="C3809" s="87"/>
      <c r="D3809" s="150">
        <v>4029.48</v>
      </c>
      <c r="E3809" s="150">
        <v>-4029.48</v>
      </c>
      <c r="F3809" s="150">
        <v>0</v>
      </c>
      <c r="G3809" s="150">
        <v>0</v>
      </c>
      <c r="H3809" s="151">
        <v>34177</v>
      </c>
      <c r="I3809" s="87">
        <v>0</v>
      </c>
      <c r="J3809" s="87" t="s">
        <v>1311</v>
      </c>
      <c r="K3809" s="87" t="s">
        <v>3672</v>
      </c>
      <c r="L3809" s="87" t="s">
        <v>7957</v>
      </c>
      <c r="M3809" s="56" t="s">
        <v>3722</v>
      </c>
      <c r="N3809" s="87" t="s">
        <v>60</v>
      </c>
      <c r="O3809" s="56"/>
      <c r="P3809" s="87">
        <v>0</v>
      </c>
      <c r="Q3809" s="87"/>
      <c r="R3809" s="87" t="s">
        <v>5653</v>
      </c>
    </row>
    <row r="3810" spans="1:18">
      <c r="A3810" s="87" t="s">
        <v>10558</v>
      </c>
      <c r="B3810" s="87" t="s">
        <v>10559</v>
      </c>
      <c r="C3810" s="87"/>
      <c r="D3810" s="150">
        <v>601.71</v>
      </c>
      <c r="E3810" s="150">
        <v>-601.71</v>
      </c>
      <c r="F3810" s="150">
        <v>0</v>
      </c>
      <c r="G3810" s="150">
        <v>0</v>
      </c>
      <c r="H3810" s="151">
        <v>34177</v>
      </c>
      <c r="I3810" s="87">
        <v>0</v>
      </c>
      <c r="J3810" s="87" t="s">
        <v>1311</v>
      </c>
      <c r="K3810" s="87" t="s">
        <v>3672</v>
      </c>
      <c r="L3810" s="87" t="s">
        <v>7957</v>
      </c>
      <c r="M3810" s="56" t="s">
        <v>3722</v>
      </c>
      <c r="N3810" s="87" t="s">
        <v>60</v>
      </c>
      <c r="O3810" s="56"/>
      <c r="P3810" s="87">
        <v>0</v>
      </c>
      <c r="Q3810" s="87"/>
      <c r="R3810" s="87" t="s">
        <v>5653</v>
      </c>
    </row>
    <row r="3811" spans="1:18">
      <c r="A3811" s="87" t="s">
        <v>10509</v>
      </c>
      <c r="B3811" s="87" t="s">
        <v>3265</v>
      </c>
      <c r="C3811" s="87"/>
      <c r="D3811" s="150">
        <v>405.3</v>
      </c>
      <c r="E3811" s="150">
        <v>-405.3</v>
      </c>
      <c r="F3811" s="150">
        <v>0</v>
      </c>
      <c r="G3811" s="150">
        <v>0</v>
      </c>
      <c r="H3811" s="151">
        <v>34176</v>
      </c>
      <c r="I3811" s="87">
        <v>0</v>
      </c>
      <c r="J3811" s="87" t="s">
        <v>1311</v>
      </c>
      <c r="K3811" s="87" t="s">
        <v>3672</v>
      </c>
      <c r="L3811" s="87" t="s">
        <v>7957</v>
      </c>
      <c r="M3811" s="56" t="s">
        <v>3722</v>
      </c>
      <c r="N3811" s="87" t="s">
        <v>60</v>
      </c>
      <c r="O3811" s="56"/>
      <c r="P3811" s="87">
        <v>0</v>
      </c>
      <c r="Q3811" s="87"/>
      <c r="R3811" s="87" t="s">
        <v>5653</v>
      </c>
    </row>
    <row r="3812" spans="1:18">
      <c r="A3812" s="87" t="s">
        <v>10510</v>
      </c>
      <c r="B3812" s="87" t="s">
        <v>3265</v>
      </c>
      <c r="C3812" s="87"/>
      <c r="D3812" s="150">
        <v>405.36</v>
      </c>
      <c r="E3812" s="150">
        <v>-405.36</v>
      </c>
      <c r="F3812" s="150">
        <v>0</v>
      </c>
      <c r="G3812" s="150">
        <v>0</v>
      </c>
      <c r="H3812" s="151">
        <v>34176</v>
      </c>
      <c r="I3812" s="87">
        <v>0</v>
      </c>
      <c r="J3812" s="87" t="s">
        <v>1397</v>
      </c>
      <c r="K3812" s="87" t="s">
        <v>3672</v>
      </c>
      <c r="L3812" s="87" t="s">
        <v>3897</v>
      </c>
      <c r="M3812" s="56" t="s">
        <v>3722</v>
      </c>
      <c r="N3812" s="87" t="s">
        <v>84</v>
      </c>
      <c r="O3812" s="56"/>
      <c r="P3812" s="87">
        <v>0</v>
      </c>
      <c r="Q3812" s="87"/>
      <c r="R3812" s="87" t="s">
        <v>5653</v>
      </c>
    </row>
    <row r="3813" spans="1:18">
      <c r="A3813" s="87" t="s">
        <v>2958</v>
      </c>
      <c r="B3813" s="87" t="s">
        <v>2773</v>
      </c>
      <c r="C3813" s="87"/>
      <c r="D3813" s="150">
        <v>822.84</v>
      </c>
      <c r="E3813" s="150">
        <v>-822.84</v>
      </c>
      <c r="F3813" s="150">
        <v>0</v>
      </c>
      <c r="G3813" s="150">
        <v>0</v>
      </c>
      <c r="H3813" s="151">
        <v>34176</v>
      </c>
      <c r="I3813" s="87">
        <v>0</v>
      </c>
      <c r="J3813" s="87" t="s">
        <v>1602</v>
      </c>
      <c r="K3813" s="87" t="s">
        <v>3672</v>
      </c>
      <c r="L3813" s="87" t="s">
        <v>7696</v>
      </c>
      <c r="M3813" s="56" t="s">
        <v>3722</v>
      </c>
      <c r="N3813" s="87" t="s">
        <v>63</v>
      </c>
      <c r="O3813" s="56"/>
      <c r="P3813" s="87">
        <v>0</v>
      </c>
      <c r="Q3813" s="87"/>
      <c r="R3813" s="87" t="s">
        <v>5653</v>
      </c>
    </row>
    <row r="3814" spans="1:18">
      <c r="A3814" s="87" t="s">
        <v>10556</v>
      </c>
      <c r="B3814" s="87" t="s">
        <v>10557</v>
      </c>
      <c r="C3814" s="87"/>
      <c r="D3814" s="150">
        <v>1249.1500000000001</v>
      </c>
      <c r="E3814" s="150">
        <v>-1249.1500000000001</v>
      </c>
      <c r="F3814" s="150">
        <v>0</v>
      </c>
      <c r="G3814" s="150">
        <v>0</v>
      </c>
      <c r="H3814" s="151">
        <v>34176</v>
      </c>
      <c r="I3814" s="87">
        <v>0</v>
      </c>
      <c r="J3814" s="87" t="s">
        <v>1311</v>
      </c>
      <c r="K3814" s="87" t="s">
        <v>3672</v>
      </c>
      <c r="L3814" s="87" t="s">
        <v>7957</v>
      </c>
      <c r="M3814" s="56" t="s">
        <v>3722</v>
      </c>
      <c r="N3814" s="87" t="s">
        <v>60</v>
      </c>
      <c r="O3814" s="56"/>
      <c r="P3814" s="87">
        <v>0</v>
      </c>
      <c r="Q3814" s="87"/>
      <c r="R3814" s="87" t="s">
        <v>5653</v>
      </c>
    </row>
    <row r="3815" spans="1:18">
      <c r="A3815" s="87" t="s">
        <v>10560</v>
      </c>
      <c r="B3815" s="87" t="s">
        <v>10559</v>
      </c>
      <c r="C3815" s="87"/>
      <c r="D3815" s="150">
        <v>361.81</v>
      </c>
      <c r="E3815" s="150">
        <v>-361.81</v>
      </c>
      <c r="F3815" s="150">
        <v>0</v>
      </c>
      <c r="G3815" s="150">
        <v>0</v>
      </c>
      <c r="H3815" s="151">
        <v>34176</v>
      </c>
      <c r="I3815" s="87">
        <v>0</v>
      </c>
      <c r="J3815" s="87" t="s">
        <v>387</v>
      </c>
      <c r="K3815" s="87" t="s">
        <v>3672</v>
      </c>
      <c r="L3815" s="87" t="s">
        <v>3884</v>
      </c>
      <c r="M3815" s="56" t="s">
        <v>3722</v>
      </c>
      <c r="N3815" s="87" t="s">
        <v>61</v>
      </c>
      <c r="O3815" s="56"/>
      <c r="P3815" s="87">
        <v>0</v>
      </c>
      <c r="Q3815" s="87"/>
      <c r="R3815" s="87" t="s">
        <v>5653</v>
      </c>
    </row>
    <row r="3816" spans="1:18">
      <c r="A3816" s="87" t="s">
        <v>10579</v>
      </c>
      <c r="B3816" s="87" t="s">
        <v>10033</v>
      </c>
      <c r="C3816" s="87"/>
      <c r="D3816" s="150">
        <v>448.05</v>
      </c>
      <c r="E3816" s="150">
        <v>-448.05</v>
      </c>
      <c r="F3816" s="150">
        <v>0</v>
      </c>
      <c r="G3816" s="150">
        <v>0</v>
      </c>
      <c r="H3816" s="151">
        <v>34176</v>
      </c>
      <c r="I3816" s="87">
        <v>0</v>
      </c>
      <c r="J3816" s="87" t="s">
        <v>387</v>
      </c>
      <c r="K3816" s="87" t="s">
        <v>3672</v>
      </c>
      <c r="L3816" s="87" t="s">
        <v>3884</v>
      </c>
      <c r="M3816" s="56" t="s">
        <v>3722</v>
      </c>
      <c r="N3816" s="87" t="s">
        <v>61</v>
      </c>
      <c r="O3816" s="56"/>
      <c r="P3816" s="87">
        <v>0</v>
      </c>
      <c r="Q3816" s="87"/>
      <c r="R3816" s="87" t="s">
        <v>5653</v>
      </c>
    </row>
    <row r="3817" spans="1:18">
      <c r="A3817" s="87" t="s">
        <v>10580</v>
      </c>
      <c r="B3817" s="87" t="s">
        <v>10033</v>
      </c>
      <c r="C3817" s="87"/>
      <c r="D3817" s="150">
        <v>448.05</v>
      </c>
      <c r="E3817" s="150">
        <v>-448.05</v>
      </c>
      <c r="F3817" s="150">
        <v>0</v>
      </c>
      <c r="G3817" s="150">
        <v>0</v>
      </c>
      <c r="H3817" s="151">
        <v>34176</v>
      </c>
      <c r="I3817" s="87">
        <v>0</v>
      </c>
      <c r="J3817" s="87" t="s">
        <v>387</v>
      </c>
      <c r="K3817" s="87" t="s">
        <v>3672</v>
      </c>
      <c r="L3817" s="87" t="s">
        <v>3884</v>
      </c>
      <c r="M3817" s="56" t="s">
        <v>3722</v>
      </c>
      <c r="N3817" s="87" t="s">
        <v>61</v>
      </c>
      <c r="O3817" s="56"/>
      <c r="P3817" s="87">
        <v>0</v>
      </c>
      <c r="Q3817" s="87"/>
      <c r="R3817" s="87" t="s">
        <v>5653</v>
      </c>
    </row>
    <row r="3818" spans="1:18">
      <c r="A3818" s="87" t="s">
        <v>10598</v>
      </c>
      <c r="B3818" s="87" t="s">
        <v>2773</v>
      </c>
      <c r="C3818" s="87"/>
      <c r="D3818" s="150">
        <v>19952.5</v>
      </c>
      <c r="E3818" s="150">
        <v>-19952.5</v>
      </c>
      <c r="F3818" s="150">
        <v>0</v>
      </c>
      <c r="G3818" s="150">
        <v>0</v>
      </c>
      <c r="H3818" s="151">
        <v>34176</v>
      </c>
      <c r="I3818" s="87">
        <v>0</v>
      </c>
      <c r="J3818" s="87" t="s">
        <v>387</v>
      </c>
      <c r="K3818" s="87" t="s">
        <v>3672</v>
      </c>
      <c r="L3818" s="87" t="s">
        <v>3884</v>
      </c>
      <c r="M3818" s="56" t="s">
        <v>3722</v>
      </c>
      <c r="N3818" s="87" t="s">
        <v>61</v>
      </c>
      <c r="O3818" s="56"/>
      <c r="P3818" s="87">
        <v>0</v>
      </c>
      <c r="Q3818" s="87"/>
      <c r="R3818" s="87" t="s">
        <v>5653</v>
      </c>
    </row>
    <row r="3819" spans="1:18">
      <c r="A3819" s="87" t="s">
        <v>10614</v>
      </c>
      <c r="B3819" s="87" t="s">
        <v>10615</v>
      </c>
      <c r="C3819" s="87"/>
      <c r="D3819" s="150">
        <v>15183.86</v>
      </c>
      <c r="E3819" s="150">
        <v>-15183.86</v>
      </c>
      <c r="F3819" s="150">
        <v>0</v>
      </c>
      <c r="G3819" s="150">
        <v>0</v>
      </c>
      <c r="H3819" s="151">
        <v>34176</v>
      </c>
      <c r="I3819" s="87">
        <v>0</v>
      </c>
      <c r="J3819" s="87" t="s">
        <v>387</v>
      </c>
      <c r="K3819" s="87" t="s">
        <v>3672</v>
      </c>
      <c r="L3819" s="87" t="s">
        <v>3884</v>
      </c>
      <c r="M3819" s="56" t="s">
        <v>3722</v>
      </c>
      <c r="N3819" s="87" t="s">
        <v>61</v>
      </c>
      <c r="O3819" s="56"/>
      <c r="P3819" s="87">
        <v>0</v>
      </c>
      <c r="Q3819" s="87"/>
      <c r="R3819" s="87" t="s">
        <v>5653</v>
      </c>
    </row>
    <row r="3820" spans="1:18">
      <c r="A3820" s="87" t="s">
        <v>10563</v>
      </c>
      <c r="B3820" s="87" t="s">
        <v>10033</v>
      </c>
      <c r="C3820" s="87"/>
      <c r="D3820" s="150">
        <v>555.9</v>
      </c>
      <c r="E3820" s="150">
        <v>-555.9</v>
      </c>
      <c r="F3820" s="150">
        <v>0</v>
      </c>
      <c r="G3820" s="150">
        <v>0</v>
      </c>
      <c r="H3820" s="151">
        <v>34173</v>
      </c>
      <c r="I3820" s="87">
        <v>0</v>
      </c>
      <c r="J3820" s="87" t="s">
        <v>387</v>
      </c>
      <c r="K3820" s="87" t="s">
        <v>3672</v>
      </c>
      <c r="L3820" s="87" t="s">
        <v>3884</v>
      </c>
      <c r="M3820" s="56" t="s">
        <v>3722</v>
      </c>
      <c r="N3820" s="87" t="s">
        <v>61</v>
      </c>
      <c r="O3820" s="56"/>
      <c r="P3820" s="87">
        <v>0</v>
      </c>
      <c r="Q3820" s="87"/>
      <c r="R3820" s="87" t="s">
        <v>5653</v>
      </c>
    </row>
    <row r="3821" spans="1:18">
      <c r="A3821" s="87" t="s">
        <v>10398</v>
      </c>
      <c r="B3821" s="87" t="s">
        <v>10033</v>
      </c>
      <c r="C3821" s="87"/>
      <c r="D3821" s="150">
        <v>423.79</v>
      </c>
      <c r="E3821" s="150">
        <v>-423.79</v>
      </c>
      <c r="F3821" s="150">
        <v>0</v>
      </c>
      <c r="G3821" s="150">
        <v>0</v>
      </c>
      <c r="H3821" s="151">
        <v>34172</v>
      </c>
      <c r="I3821" s="87">
        <v>0</v>
      </c>
      <c r="J3821" s="87" t="s">
        <v>7994</v>
      </c>
      <c r="K3821" s="87" t="s">
        <v>3672</v>
      </c>
      <c r="L3821" s="87" t="s">
        <v>7995</v>
      </c>
      <c r="M3821" s="56" t="s">
        <v>3722</v>
      </c>
      <c r="N3821" s="87" t="s">
        <v>47</v>
      </c>
      <c r="O3821" s="56"/>
      <c r="P3821" s="87">
        <v>0</v>
      </c>
      <c r="Q3821" s="87"/>
      <c r="R3821" s="87" t="s">
        <v>5653</v>
      </c>
    </row>
    <row r="3822" spans="1:18">
      <c r="A3822" s="87" t="s">
        <v>2851</v>
      </c>
      <c r="B3822" s="87" t="s">
        <v>2773</v>
      </c>
      <c r="C3822" s="87"/>
      <c r="D3822" s="150">
        <v>2253.63</v>
      </c>
      <c r="E3822" s="150">
        <v>-2253.63</v>
      </c>
      <c r="F3822" s="150">
        <v>0</v>
      </c>
      <c r="G3822" s="150">
        <v>0</v>
      </c>
      <c r="H3822" s="151">
        <v>34172</v>
      </c>
      <c r="I3822" s="87">
        <v>0</v>
      </c>
      <c r="J3822" s="87" t="s">
        <v>7994</v>
      </c>
      <c r="K3822" s="87" t="s">
        <v>3672</v>
      </c>
      <c r="L3822" s="87" t="s">
        <v>7995</v>
      </c>
      <c r="M3822" s="56" t="s">
        <v>3722</v>
      </c>
      <c r="N3822" s="87" t="s">
        <v>47</v>
      </c>
      <c r="O3822" s="56"/>
      <c r="P3822" s="87">
        <v>0</v>
      </c>
      <c r="Q3822" s="87"/>
      <c r="R3822" s="87" t="s">
        <v>5653</v>
      </c>
    </row>
    <row r="3823" spans="1:18">
      <c r="A3823" s="87" t="s">
        <v>10547</v>
      </c>
      <c r="B3823" s="87" t="s">
        <v>10548</v>
      </c>
      <c r="C3823" s="87"/>
      <c r="D3823" s="150">
        <v>421.16</v>
      </c>
      <c r="E3823" s="150">
        <v>-421.16</v>
      </c>
      <c r="F3823" s="150">
        <v>0</v>
      </c>
      <c r="G3823" s="150">
        <v>0</v>
      </c>
      <c r="H3823" s="151">
        <v>34172</v>
      </c>
      <c r="I3823" s="87">
        <v>0</v>
      </c>
      <c r="J3823" s="87" t="s">
        <v>7994</v>
      </c>
      <c r="K3823" s="87" t="s">
        <v>3672</v>
      </c>
      <c r="L3823" s="87" t="s">
        <v>7995</v>
      </c>
      <c r="M3823" s="56" t="s">
        <v>3722</v>
      </c>
      <c r="N3823" s="87" t="s">
        <v>47</v>
      </c>
      <c r="O3823" s="56"/>
      <c r="P3823" s="87">
        <v>0</v>
      </c>
      <c r="Q3823" s="87"/>
      <c r="R3823" s="87" t="s">
        <v>5653</v>
      </c>
    </row>
    <row r="3824" spans="1:18">
      <c r="A3824" s="87" t="s">
        <v>10549</v>
      </c>
      <c r="B3824" s="87" t="s">
        <v>10548</v>
      </c>
      <c r="C3824" s="87"/>
      <c r="D3824" s="150">
        <v>421.13</v>
      </c>
      <c r="E3824" s="150">
        <v>-421.13</v>
      </c>
      <c r="F3824" s="150">
        <v>0</v>
      </c>
      <c r="G3824" s="150">
        <v>0</v>
      </c>
      <c r="H3824" s="151">
        <v>34172</v>
      </c>
      <c r="I3824" s="87">
        <v>0</v>
      </c>
      <c r="J3824" s="87" t="s">
        <v>7994</v>
      </c>
      <c r="K3824" s="87" t="s">
        <v>3672</v>
      </c>
      <c r="L3824" s="87" t="s">
        <v>7995</v>
      </c>
      <c r="M3824" s="56" t="s">
        <v>3722</v>
      </c>
      <c r="N3824" s="87" t="s">
        <v>47</v>
      </c>
      <c r="O3824" s="56"/>
      <c r="P3824" s="87">
        <v>0</v>
      </c>
      <c r="Q3824" s="87"/>
      <c r="R3824" s="87" t="s">
        <v>5653</v>
      </c>
    </row>
    <row r="3825" spans="1:18">
      <c r="A3825" s="87" t="s">
        <v>10550</v>
      </c>
      <c r="B3825" s="87" t="s">
        <v>10551</v>
      </c>
      <c r="C3825" s="87"/>
      <c r="D3825" s="150">
        <v>555.9</v>
      </c>
      <c r="E3825" s="150">
        <v>-555.9</v>
      </c>
      <c r="F3825" s="150">
        <v>0</v>
      </c>
      <c r="G3825" s="150">
        <v>0</v>
      </c>
      <c r="H3825" s="151">
        <v>34172</v>
      </c>
      <c r="I3825" s="87">
        <v>0</v>
      </c>
      <c r="J3825" s="87" t="s">
        <v>7994</v>
      </c>
      <c r="K3825" s="87" t="s">
        <v>3672</v>
      </c>
      <c r="L3825" s="87" t="s">
        <v>7995</v>
      </c>
      <c r="M3825" s="56" t="s">
        <v>3722</v>
      </c>
      <c r="N3825" s="87" t="s">
        <v>47</v>
      </c>
      <c r="O3825" s="56"/>
      <c r="P3825" s="87">
        <v>0</v>
      </c>
      <c r="Q3825" s="87"/>
      <c r="R3825" s="87" t="s">
        <v>5653</v>
      </c>
    </row>
    <row r="3826" spans="1:18">
      <c r="A3826" s="87" t="s">
        <v>2852</v>
      </c>
      <c r="B3826" s="87" t="s">
        <v>2773</v>
      </c>
      <c r="C3826" s="87"/>
      <c r="D3826" s="150">
        <v>299.12</v>
      </c>
      <c r="E3826" s="150">
        <v>-299.12</v>
      </c>
      <c r="F3826" s="150">
        <v>0</v>
      </c>
      <c r="G3826" s="150">
        <v>0</v>
      </c>
      <c r="H3826" s="151">
        <v>34172</v>
      </c>
      <c r="I3826" s="87">
        <v>0</v>
      </c>
      <c r="J3826" s="87" t="s">
        <v>7994</v>
      </c>
      <c r="K3826" s="87" t="s">
        <v>3672</v>
      </c>
      <c r="L3826" s="87" t="s">
        <v>7995</v>
      </c>
      <c r="M3826" s="56" t="s">
        <v>3722</v>
      </c>
      <c r="N3826" s="87" t="s">
        <v>47</v>
      </c>
      <c r="O3826" s="56"/>
      <c r="P3826" s="87">
        <v>0</v>
      </c>
      <c r="Q3826" s="87"/>
      <c r="R3826" s="87" t="s">
        <v>5653</v>
      </c>
    </row>
    <row r="3827" spans="1:18">
      <c r="A3827" s="87" t="s">
        <v>10620</v>
      </c>
      <c r="B3827" s="87" t="s">
        <v>10621</v>
      </c>
      <c r="C3827" s="87"/>
      <c r="D3827" s="150">
        <v>2259.21</v>
      </c>
      <c r="E3827" s="150">
        <v>-2259.21</v>
      </c>
      <c r="F3827" s="150">
        <v>0</v>
      </c>
      <c r="G3827" s="150">
        <v>0</v>
      </c>
      <c r="H3827" s="151">
        <v>34172</v>
      </c>
      <c r="I3827" s="87">
        <v>0</v>
      </c>
      <c r="J3827" s="87" t="s">
        <v>7994</v>
      </c>
      <c r="K3827" s="87" t="s">
        <v>3672</v>
      </c>
      <c r="L3827" s="87" t="s">
        <v>7995</v>
      </c>
      <c r="M3827" s="56" t="s">
        <v>3722</v>
      </c>
      <c r="N3827" s="87" t="s">
        <v>47</v>
      </c>
      <c r="O3827" s="56"/>
      <c r="P3827" s="87">
        <v>0</v>
      </c>
      <c r="Q3827" s="87"/>
      <c r="R3827" s="87" t="s">
        <v>5653</v>
      </c>
    </row>
    <row r="3828" spans="1:18">
      <c r="A3828" s="87" t="s">
        <v>10390</v>
      </c>
      <c r="B3828" s="87" t="s">
        <v>10391</v>
      </c>
      <c r="C3828" s="87"/>
      <c r="D3828" s="150">
        <v>2340.77</v>
      </c>
      <c r="E3828" s="150">
        <v>-2340.77</v>
      </c>
      <c r="F3828" s="150">
        <v>0</v>
      </c>
      <c r="G3828" s="150">
        <v>0</v>
      </c>
      <c r="H3828" s="151">
        <v>34170</v>
      </c>
      <c r="I3828" s="87">
        <v>0</v>
      </c>
      <c r="J3828" s="87" t="s">
        <v>679</v>
      </c>
      <c r="K3828" s="87" t="s">
        <v>3672</v>
      </c>
      <c r="L3828" s="87" t="s">
        <v>3673</v>
      </c>
      <c r="M3828" s="56" t="s">
        <v>3722</v>
      </c>
      <c r="N3828" s="87" t="s">
        <v>59</v>
      </c>
      <c r="O3828" s="56"/>
      <c r="P3828" s="87">
        <v>0</v>
      </c>
      <c r="Q3828" s="87"/>
      <c r="R3828" s="87" t="s">
        <v>5653</v>
      </c>
    </row>
    <row r="3829" spans="1:18">
      <c r="A3829" s="87" t="s">
        <v>10386</v>
      </c>
      <c r="B3829" s="87" t="s">
        <v>10049</v>
      </c>
      <c r="C3829" s="87"/>
      <c r="D3829" s="150">
        <v>363.87</v>
      </c>
      <c r="E3829" s="150">
        <v>-363.87</v>
      </c>
      <c r="F3829" s="150">
        <v>0</v>
      </c>
      <c r="G3829" s="150">
        <v>0</v>
      </c>
      <c r="H3829" s="151">
        <v>34169</v>
      </c>
      <c r="I3829" s="87">
        <v>0</v>
      </c>
      <c r="J3829" s="87" t="s">
        <v>1405</v>
      </c>
      <c r="K3829" s="87" t="s">
        <v>3672</v>
      </c>
      <c r="L3829" s="87" t="s">
        <v>8186</v>
      </c>
      <c r="M3829" s="56" t="s">
        <v>3722</v>
      </c>
      <c r="N3829" s="87" t="s">
        <v>93</v>
      </c>
      <c r="O3829" s="56"/>
      <c r="P3829" s="87">
        <v>0</v>
      </c>
      <c r="Q3829" s="87"/>
      <c r="R3829" s="87" t="s">
        <v>5653</v>
      </c>
    </row>
    <row r="3830" spans="1:18">
      <c r="A3830" s="87" t="s">
        <v>10387</v>
      </c>
      <c r="B3830" s="87" t="s">
        <v>10049</v>
      </c>
      <c r="C3830" s="87"/>
      <c r="D3830" s="150">
        <v>363.87</v>
      </c>
      <c r="E3830" s="150">
        <v>-363.87</v>
      </c>
      <c r="F3830" s="150">
        <v>0</v>
      </c>
      <c r="G3830" s="150">
        <v>0</v>
      </c>
      <c r="H3830" s="151">
        <v>34169</v>
      </c>
      <c r="I3830" s="87">
        <v>0</v>
      </c>
      <c r="J3830" s="87" t="s">
        <v>1405</v>
      </c>
      <c r="K3830" s="87" t="s">
        <v>3672</v>
      </c>
      <c r="L3830" s="87" t="s">
        <v>8186</v>
      </c>
      <c r="M3830" s="56" t="s">
        <v>3722</v>
      </c>
      <c r="N3830" s="87" t="s">
        <v>93</v>
      </c>
      <c r="O3830" s="56"/>
      <c r="P3830" s="87">
        <v>0</v>
      </c>
      <c r="Q3830" s="87"/>
      <c r="R3830" s="87" t="s">
        <v>5653</v>
      </c>
    </row>
    <row r="3831" spans="1:18">
      <c r="A3831" s="87" t="s">
        <v>10417</v>
      </c>
      <c r="B3831" s="87" t="s">
        <v>10418</v>
      </c>
      <c r="C3831" s="87"/>
      <c r="D3831" s="150">
        <v>609.87</v>
      </c>
      <c r="E3831" s="150">
        <v>-609.87</v>
      </c>
      <c r="F3831" s="150">
        <v>0</v>
      </c>
      <c r="G3831" s="150">
        <v>0</v>
      </c>
      <c r="H3831" s="151">
        <v>34169</v>
      </c>
      <c r="I3831" s="87">
        <v>0</v>
      </c>
      <c r="J3831" s="87" t="s">
        <v>1405</v>
      </c>
      <c r="K3831" s="87" t="s">
        <v>3672</v>
      </c>
      <c r="L3831" s="87" t="s">
        <v>8186</v>
      </c>
      <c r="M3831" s="56" t="s">
        <v>3722</v>
      </c>
      <c r="N3831" s="87" t="s">
        <v>93</v>
      </c>
      <c r="O3831" s="56"/>
      <c r="P3831" s="87">
        <v>0</v>
      </c>
      <c r="Q3831" s="87"/>
      <c r="R3831" s="87" t="s">
        <v>5653</v>
      </c>
    </row>
    <row r="3832" spans="1:18">
      <c r="A3832" s="87" t="s">
        <v>10419</v>
      </c>
      <c r="B3832" s="87" t="s">
        <v>10049</v>
      </c>
      <c r="C3832" s="87"/>
      <c r="D3832" s="150">
        <v>379.61</v>
      </c>
      <c r="E3832" s="150">
        <v>-379.61</v>
      </c>
      <c r="F3832" s="150">
        <v>0</v>
      </c>
      <c r="G3832" s="150">
        <v>0</v>
      </c>
      <c r="H3832" s="151">
        <v>34169</v>
      </c>
      <c r="I3832" s="87">
        <v>0</v>
      </c>
      <c r="J3832" s="87" t="s">
        <v>1405</v>
      </c>
      <c r="K3832" s="87" t="s">
        <v>3672</v>
      </c>
      <c r="L3832" s="87" t="s">
        <v>8186</v>
      </c>
      <c r="M3832" s="56" t="s">
        <v>3722</v>
      </c>
      <c r="N3832" s="87" t="s">
        <v>93</v>
      </c>
      <c r="O3832" s="56"/>
      <c r="P3832" s="87">
        <v>0</v>
      </c>
      <c r="Q3832" s="87"/>
      <c r="R3832" s="87" t="s">
        <v>5653</v>
      </c>
    </row>
    <row r="3833" spans="1:18">
      <c r="A3833" s="87" t="s">
        <v>10420</v>
      </c>
      <c r="B3833" s="87" t="s">
        <v>10049</v>
      </c>
      <c r="C3833" s="87"/>
      <c r="D3833" s="150">
        <v>379.61</v>
      </c>
      <c r="E3833" s="150">
        <v>-379.61</v>
      </c>
      <c r="F3833" s="150">
        <v>0</v>
      </c>
      <c r="G3833" s="150">
        <v>0</v>
      </c>
      <c r="H3833" s="151">
        <v>34169</v>
      </c>
      <c r="I3833" s="87">
        <v>0</v>
      </c>
      <c r="J3833" s="87" t="s">
        <v>1405</v>
      </c>
      <c r="K3833" s="87" t="s">
        <v>3672</v>
      </c>
      <c r="L3833" s="87" t="s">
        <v>8186</v>
      </c>
      <c r="M3833" s="56" t="s">
        <v>3722</v>
      </c>
      <c r="N3833" s="87" t="s">
        <v>93</v>
      </c>
      <c r="O3833" s="56"/>
      <c r="P3833" s="87">
        <v>0</v>
      </c>
      <c r="Q3833" s="87"/>
      <c r="R3833" s="87" t="s">
        <v>5653</v>
      </c>
    </row>
    <row r="3834" spans="1:18">
      <c r="A3834" s="87" t="s">
        <v>10421</v>
      </c>
      <c r="B3834" s="87" t="s">
        <v>10049</v>
      </c>
      <c r="C3834" s="87"/>
      <c r="D3834" s="150">
        <v>379.61</v>
      </c>
      <c r="E3834" s="150">
        <v>-379.61</v>
      </c>
      <c r="F3834" s="150">
        <v>0</v>
      </c>
      <c r="G3834" s="150">
        <v>0</v>
      </c>
      <c r="H3834" s="151">
        <v>34169</v>
      </c>
      <c r="I3834" s="87">
        <v>0</v>
      </c>
      <c r="J3834" s="87" t="s">
        <v>1405</v>
      </c>
      <c r="K3834" s="87" t="s">
        <v>3672</v>
      </c>
      <c r="L3834" s="87" t="s">
        <v>8186</v>
      </c>
      <c r="M3834" s="56" t="s">
        <v>3722</v>
      </c>
      <c r="N3834" s="87" t="s">
        <v>93</v>
      </c>
      <c r="O3834" s="56"/>
      <c r="P3834" s="87">
        <v>0</v>
      </c>
      <c r="Q3834" s="87"/>
      <c r="R3834" s="87" t="s">
        <v>5653</v>
      </c>
    </row>
    <row r="3835" spans="1:18">
      <c r="A3835" s="87" t="s">
        <v>10422</v>
      </c>
      <c r="B3835" s="87" t="s">
        <v>10049</v>
      </c>
      <c r="C3835" s="87"/>
      <c r="D3835" s="150">
        <v>379.61</v>
      </c>
      <c r="E3835" s="150">
        <v>-379.61</v>
      </c>
      <c r="F3835" s="150">
        <v>0</v>
      </c>
      <c r="G3835" s="150">
        <v>0</v>
      </c>
      <c r="H3835" s="151">
        <v>34169</v>
      </c>
      <c r="I3835" s="87">
        <v>0</v>
      </c>
      <c r="J3835" s="87" t="s">
        <v>1405</v>
      </c>
      <c r="K3835" s="87" t="s">
        <v>3672</v>
      </c>
      <c r="L3835" s="87" t="s">
        <v>8186</v>
      </c>
      <c r="M3835" s="56" t="s">
        <v>3722</v>
      </c>
      <c r="N3835" s="87" t="s">
        <v>93</v>
      </c>
      <c r="O3835" s="56"/>
      <c r="P3835" s="87">
        <v>0</v>
      </c>
      <c r="Q3835" s="87"/>
      <c r="R3835" s="87" t="s">
        <v>5653</v>
      </c>
    </row>
    <row r="3836" spans="1:18">
      <c r="A3836" s="87" t="s">
        <v>10423</v>
      </c>
      <c r="B3836" s="87" t="s">
        <v>10049</v>
      </c>
      <c r="C3836" s="87"/>
      <c r="D3836" s="150">
        <v>379.61</v>
      </c>
      <c r="E3836" s="150">
        <v>-379.61</v>
      </c>
      <c r="F3836" s="150">
        <v>0</v>
      </c>
      <c r="G3836" s="150">
        <v>0</v>
      </c>
      <c r="H3836" s="151">
        <v>34169</v>
      </c>
      <c r="I3836" s="87">
        <v>0</v>
      </c>
      <c r="J3836" s="87" t="s">
        <v>1405</v>
      </c>
      <c r="K3836" s="87" t="s">
        <v>3672</v>
      </c>
      <c r="L3836" s="87" t="s">
        <v>8186</v>
      </c>
      <c r="M3836" s="56" t="s">
        <v>3722</v>
      </c>
      <c r="N3836" s="87" t="s">
        <v>93</v>
      </c>
      <c r="O3836" s="56"/>
      <c r="P3836" s="87">
        <v>0</v>
      </c>
      <c r="Q3836" s="87"/>
      <c r="R3836" s="87" t="s">
        <v>5653</v>
      </c>
    </row>
    <row r="3837" spans="1:18">
      <c r="A3837" s="87" t="s">
        <v>10424</v>
      </c>
      <c r="B3837" s="87" t="s">
        <v>10049</v>
      </c>
      <c r="C3837" s="87"/>
      <c r="D3837" s="150">
        <v>379.61</v>
      </c>
      <c r="E3837" s="150">
        <v>-379.61</v>
      </c>
      <c r="F3837" s="150">
        <v>0</v>
      </c>
      <c r="G3837" s="150">
        <v>0</v>
      </c>
      <c r="H3837" s="151">
        <v>34169</v>
      </c>
      <c r="I3837" s="87">
        <v>0</v>
      </c>
      <c r="J3837" s="87" t="s">
        <v>1405</v>
      </c>
      <c r="K3837" s="87" t="s">
        <v>3672</v>
      </c>
      <c r="L3837" s="87" t="s">
        <v>8186</v>
      </c>
      <c r="M3837" s="56" t="s">
        <v>3722</v>
      </c>
      <c r="N3837" s="87" t="s">
        <v>93</v>
      </c>
      <c r="O3837" s="56"/>
      <c r="P3837" s="87">
        <v>0</v>
      </c>
      <c r="Q3837" s="87"/>
      <c r="R3837" s="87" t="s">
        <v>5653</v>
      </c>
    </row>
    <row r="3838" spans="1:18">
      <c r="A3838" s="87" t="s">
        <v>10425</v>
      </c>
      <c r="B3838" s="87" t="s">
        <v>3079</v>
      </c>
      <c r="C3838" s="87"/>
      <c r="D3838" s="150">
        <v>962.62</v>
      </c>
      <c r="E3838" s="150">
        <v>-962.62</v>
      </c>
      <c r="F3838" s="150">
        <v>0</v>
      </c>
      <c r="G3838" s="150">
        <v>0</v>
      </c>
      <c r="H3838" s="151">
        <v>34169</v>
      </c>
      <c r="I3838" s="87">
        <v>0</v>
      </c>
      <c r="J3838" s="87" t="s">
        <v>1405</v>
      </c>
      <c r="K3838" s="87" t="s">
        <v>3672</v>
      </c>
      <c r="L3838" s="87" t="s">
        <v>8186</v>
      </c>
      <c r="M3838" s="56" t="s">
        <v>3722</v>
      </c>
      <c r="N3838" s="87" t="s">
        <v>93</v>
      </c>
      <c r="O3838" s="56"/>
      <c r="P3838" s="87">
        <v>0</v>
      </c>
      <c r="Q3838" s="87"/>
      <c r="R3838" s="87" t="s">
        <v>5653</v>
      </c>
    </row>
    <row r="3839" spans="1:18">
      <c r="A3839" s="87" t="s">
        <v>10426</v>
      </c>
      <c r="B3839" s="87" t="s">
        <v>10427</v>
      </c>
      <c r="C3839" s="87"/>
      <c r="D3839" s="150">
        <v>2971.98</v>
      </c>
      <c r="E3839" s="150">
        <v>-2971.98</v>
      </c>
      <c r="F3839" s="150">
        <v>0</v>
      </c>
      <c r="G3839" s="150">
        <v>0</v>
      </c>
      <c r="H3839" s="151">
        <v>34169</v>
      </c>
      <c r="I3839" s="87">
        <v>0</v>
      </c>
      <c r="J3839" s="87" t="s">
        <v>1405</v>
      </c>
      <c r="K3839" s="87" t="s">
        <v>3672</v>
      </c>
      <c r="L3839" s="87" t="s">
        <v>8443</v>
      </c>
      <c r="M3839" s="56" t="s">
        <v>3722</v>
      </c>
      <c r="N3839" s="87" t="s">
        <v>93</v>
      </c>
      <c r="O3839" s="56"/>
      <c r="P3839" s="87">
        <v>0</v>
      </c>
      <c r="Q3839" s="87"/>
      <c r="R3839" s="87" t="s">
        <v>5653</v>
      </c>
    </row>
    <row r="3840" spans="1:18">
      <c r="A3840" s="87" t="s">
        <v>10561</v>
      </c>
      <c r="B3840" s="87" t="s">
        <v>10486</v>
      </c>
      <c r="C3840" s="87"/>
      <c r="D3840" s="150">
        <v>791.74</v>
      </c>
      <c r="E3840" s="150">
        <v>-791.74</v>
      </c>
      <c r="F3840" s="150">
        <v>0</v>
      </c>
      <c r="G3840" s="150">
        <v>0</v>
      </c>
      <c r="H3840" s="151">
        <v>34169</v>
      </c>
      <c r="I3840" s="87">
        <v>0</v>
      </c>
      <c r="J3840" s="87" t="s">
        <v>1405</v>
      </c>
      <c r="K3840" s="87" t="s">
        <v>3672</v>
      </c>
      <c r="L3840" s="87" t="s">
        <v>8186</v>
      </c>
      <c r="M3840" s="56" t="s">
        <v>3722</v>
      </c>
      <c r="N3840" s="87" t="s">
        <v>93</v>
      </c>
      <c r="O3840" s="56"/>
      <c r="P3840" s="87">
        <v>0</v>
      </c>
      <c r="Q3840" s="87"/>
      <c r="R3840" s="87" t="s">
        <v>5653</v>
      </c>
    </row>
    <row r="3841" spans="1:18">
      <c r="A3841" s="87" t="s">
        <v>10562</v>
      </c>
      <c r="B3841" s="87" t="s">
        <v>10486</v>
      </c>
      <c r="C3841" s="87"/>
      <c r="D3841" s="150">
        <v>791.77</v>
      </c>
      <c r="E3841" s="150">
        <v>-791.77</v>
      </c>
      <c r="F3841" s="150">
        <v>0</v>
      </c>
      <c r="G3841" s="150">
        <v>0</v>
      </c>
      <c r="H3841" s="151">
        <v>34169</v>
      </c>
      <c r="I3841" s="87">
        <v>0</v>
      </c>
      <c r="J3841" s="87" t="s">
        <v>1405</v>
      </c>
      <c r="K3841" s="87" t="s">
        <v>3672</v>
      </c>
      <c r="L3841" s="87" t="s">
        <v>8186</v>
      </c>
      <c r="M3841" s="56" t="s">
        <v>3722</v>
      </c>
      <c r="N3841" s="87" t="s">
        <v>93</v>
      </c>
      <c r="O3841" s="56"/>
      <c r="P3841" s="87">
        <v>0</v>
      </c>
      <c r="Q3841" s="87"/>
      <c r="R3841" s="87" t="s">
        <v>5653</v>
      </c>
    </row>
    <row r="3842" spans="1:18">
      <c r="A3842" s="87" t="s">
        <v>10568</v>
      </c>
      <c r="B3842" s="87" t="s">
        <v>10049</v>
      </c>
      <c r="C3842" s="87"/>
      <c r="D3842" s="150">
        <v>358.49</v>
      </c>
      <c r="E3842" s="150">
        <v>-358.49</v>
      </c>
      <c r="F3842" s="150">
        <v>0</v>
      </c>
      <c r="G3842" s="150">
        <v>0</v>
      </c>
      <c r="H3842" s="151">
        <v>34169</v>
      </c>
      <c r="I3842" s="87">
        <v>0</v>
      </c>
      <c r="J3842" s="87" t="s">
        <v>1405</v>
      </c>
      <c r="K3842" s="87" t="s">
        <v>3672</v>
      </c>
      <c r="L3842" s="87" t="s">
        <v>8186</v>
      </c>
      <c r="M3842" s="56" t="s">
        <v>3722</v>
      </c>
      <c r="N3842" s="87" t="s">
        <v>93</v>
      </c>
      <c r="O3842" s="56"/>
      <c r="P3842" s="87">
        <v>0</v>
      </c>
      <c r="Q3842" s="87"/>
      <c r="R3842" s="87" t="s">
        <v>5653</v>
      </c>
    </row>
    <row r="3843" spans="1:18">
      <c r="A3843" s="87" t="s">
        <v>10582</v>
      </c>
      <c r="B3843" s="87" t="s">
        <v>10035</v>
      </c>
      <c r="C3843" s="87"/>
      <c r="D3843" s="150">
        <v>448.05</v>
      </c>
      <c r="E3843" s="150">
        <v>-448.05</v>
      </c>
      <c r="F3843" s="150">
        <v>0</v>
      </c>
      <c r="G3843" s="150">
        <v>0</v>
      </c>
      <c r="H3843" s="151">
        <v>34169</v>
      </c>
      <c r="I3843" s="87">
        <v>0</v>
      </c>
      <c r="J3843" s="87" t="s">
        <v>1266</v>
      </c>
      <c r="K3843" s="87" t="s">
        <v>3672</v>
      </c>
      <c r="L3843" s="87" t="s">
        <v>3831</v>
      </c>
      <c r="M3843" s="56" t="s">
        <v>3722</v>
      </c>
      <c r="N3843" s="87" t="s">
        <v>91</v>
      </c>
      <c r="O3843" s="56"/>
      <c r="P3843" s="87">
        <v>0</v>
      </c>
      <c r="Q3843" s="87"/>
      <c r="R3843" s="87" t="s">
        <v>5653</v>
      </c>
    </row>
    <row r="3844" spans="1:18">
      <c r="A3844" s="87" t="s">
        <v>2783</v>
      </c>
      <c r="B3844" s="87" t="s">
        <v>2784</v>
      </c>
      <c r="C3844" s="87"/>
      <c r="D3844" s="150">
        <v>2174.4299999999998</v>
      </c>
      <c r="E3844" s="150">
        <v>-2174.4299999999998</v>
      </c>
      <c r="F3844" s="150">
        <v>0</v>
      </c>
      <c r="G3844" s="150">
        <v>0</v>
      </c>
      <c r="H3844" s="151">
        <v>34169</v>
      </c>
      <c r="I3844" s="87">
        <v>0</v>
      </c>
      <c r="J3844" s="87" t="s">
        <v>1266</v>
      </c>
      <c r="K3844" s="87" t="s">
        <v>3672</v>
      </c>
      <c r="L3844" s="87" t="s">
        <v>3831</v>
      </c>
      <c r="M3844" s="56" t="s">
        <v>3722</v>
      </c>
      <c r="N3844" s="87" t="s">
        <v>91</v>
      </c>
      <c r="O3844" s="56"/>
      <c r="P3844" s="87">
        <v>0</v>
      </c>
      <c r="Q3844" s="87"/>
      <c r="R3844" s="87" t="s">
        <v>5653</v>
      </c>
    </row>
    <row r="3845" spans="1:18">
      <c r="A3845" s="87" t="s">
        <v>10583</v>
      </c>
      <c r="B3845" s="87" t="s">
        <v>10584</v>
      </c>
      <c r="C3845" s="87"/>
      <c r="D3845" s="150">
        <v>1240.1600000000001</v>
      </c>
      <c r="E3845" s="150">
        <v>-1240.1600000000001</v>
      </c>
      <c r="F3845" s="150">
        <v>0</v>
      </c>
      <c r="G3845" s="150">
        <v>0</v>
      </c>
      <c r="H3845" s="151">
        <v>34166</v>
      </c>
      <c r="I3845" s="87">
        <v>0</v>
      </c>
      <c r="J3845" s="87" t="s">
        <v>580</v>
      </c>
      <c r="K3845" s="87" t="s">
        <v>3672</v>
      </c>
      <c r="L3845" s="87" t="s">
        <v>4162</v>
      </c>
      <c r="M3845" s="56" t="s">
        <v>3722</v>
      </c>
      <c r="N3845" s="87" t="s">
        <v>36</v>
      </c>
      <c r="O3845" s="56"/>
      <c r="P3845" s="87">
        <v>0</v>
      </c>
      <c r="Q3845" s="87"/>
      <c r="R3845" s="87" t="s">
        <v>5653</v>
      </c>
    </row>
    <row r="3846" spans="1:18">
      <c r="A3846" s="87" t="s">
        <v>10589</v>
      </c>
      <c r="B3846" s="87" t="s">
        <v>3919</v>
      </c>
      <c r="C3846" s="87"/>
      <c r="D3846" s="150">
        <v>350.13</v>
      </c>
      <c r="E3846" s="150">
        <v>-350.13</v>
      </c>
      <c r="F3846" s="150">
        <v>0</v>
      </c>
      <c r="G3846" s="150">
        <v>0</v>
      </c>
      <c r="H3846" s="151">
        <v>34166</v>
      </c>
      <c r="I3846" s="87">
        <v>0</v>
      </c>
      <c r="J3846" s="87" t="s">
        <v>580</v>
      </c>
      <c r="K3846" s="87" t="s">
        <v>3672</v>
      </c>
      <c r="L3846" s="87" t="s">
        <v>4162</v>
      </c>
      <c r="M3846" s="56" t="s">
        <v>3722</v>
      </c>
      <c r="N3846" s="87" t="s">
        <v>36</v>
      </c>
      <c r="O3846" s="56"/>
      <c r="P3846" s="87">
        <v>0</v>
      </c>
      <c r="Q3846" s="87"/>
      <c r="R3846" s="87" t="s">
        <v>5653</v>
      </c>
    </row>
    <row r="3847" spans="1:18">
      <c r="A3847" s="87" t="s">
        <v>10590</v>
      </c>
      <c r="B3847" s="87" t="s">
        <v>3919</v>
      </c>
      <c r="C3847" s="87"/>
      <c r="D3847" s="150">
        <v>350.13</v>
      </c>
      <c r="E3847" s="150">
        <v>-350.13</v>
      </c>
      <c r="F3847" s="150">
        <v>0</v>
      </c>
      <c r="G3847" s="150">
        <v>0</v>
      </c>
      <c r="H3847" s="151">
        <v>34166</v>
      </c>
      <c r="I3847" s="87">
        <v>0</v>
      </c>
      <c r="J3847" s="87" t="s">
        <v>580</v>
      </c>
      <c r="K3847" s="87" t="s">
        <v>3672</v>
      </c>
      <c r="L3847" s="87" t="s">
        <v>4162</v>
      </c>
      <c r="M3847" s="56" t="s">
        <v>3722</v>
      </c>
      <c r="N3847" s="87" t="s">
        <v>36</v>
      </c>
      <c r="O3847" s="56"/>
      <c r="P3847" s="87">
        <v>0</v>
      </c>
      <c r="Q3847" s="87"/>
      <c r="R3847" s="87" t="s">
        <v>5653</v>
      </c>
    </row>
    <row r="3848" spans="1:18">
      <c r="A3848" s="87" t="s">
        <v>10599</v>
      </c>
      <c r="B3848" s="87" t="s">
        <v>10600</v>
      </c>
      <c r="C3848" s="87"/>
      <c r="D3848" s="150">
        <v>7543.32</v>
      </c>
      <c r="E3848" s="150">
        <v>-7543.32</v>
      </c>
      <c r="F3848" s="150">
        <v>0</v>
      </c>
      <c r="G3848" s="150">
        <v>0</v>
      </c>
      <c r="H3848" s="151">
        <v>34166</v>
      </c>
      <c r="I3848" s="87">
        <v>0</v>
      </c>
      <c r="J3848" s="87" t="s">
        <v>580</v>
      </c>
      <c r="K3848" s="87" t="s">
        <v>3672</v>
      </c>
      <c r="L3848" s="87" t="s">
        <v>4162</v>
      </c>
      <c r="M3848" s="56" t="s">
        <v>3722</v>
      </c>
      <c r="N3848" s="87" t="s">
        <v>36</v>
      </c>
      <c r="O3848" s="56"/>
      <c r="P3848" s="87">
        <v>0</v>
      </c>
      <c r="Q3848" s="87"/>
      <c r="R3848" s="87" t="s">
        <v>5653</v>
      </c>
    </row>
    <row r="3849" spans="1:18">
      <c r="A3849" s="87" t="s">
        <v>10577</v>
      </c>
      <c r="B3849" s="87" t="s">
        <v>10578</v>
      </c>
      <c r="C3849" s="87"/>
      <c r="D3849" s="150">
        <v>482.04</v>
      </c>
      <c r="E3849" s="150">
        <v>-482.04</v>
      </c>
      <c r="F3849" s="150">
        <v>0</v>
      </c>
      <c r="G3849" s="150">
        <v>0</v>
      </c>
      <c r="H3849" s="151">
        <v>34164</v>
      </c>
      <c r="I3849" s="87">
        <v>0</v>
      </c>
      <c r="J3849" s="87" t="s">
        <v>387</v>
      </c>
      <c r="K3849" s="87" t="s">
        <v>3672</v>
      </c>
      <c r="L3849" s="87" t="s">
        <v>3884</v>
      </c>
      <c r="M3849" s="56" t="s">
        <v>3722</v>
      </c>
      <c r="N3849" s="87" t="s">
        <v>61</v>
      </c>
      <c r="O3849" s="56"/>
      <c r="P3849" s="87">
        <v>0</v>
      </c>
      <c r="Q3849" s="87"/>
      <c r="R3849" s="87" t="s">
        <v>5653</v>
      </c>
    </row>
    <row r="3850" spans="1:18">
      <c r="A3850" s="87" t="s">
        <v>3084</v>
      </c>
      <c r="B3850" s="87" t="s">
        <v>3085</v>
      </c>
      <c r="C3850" s="87"/>
      <c r="D3850" s="150">
        <v>523.24</v>
      </c>
      <c r="E3850" s="150">
        <v>-523.24</v>
      </c>
      <c r="F3850" s="150">
        <v>0</v>
      </c>
      <c r="G3850" s="150">
        <v>0</v>
      </c>
      <c r="H3850" s="151">
        <v>34163</v>
      </c>
      <c r="I3850" s="87">
        <v>0</v>
      </c>
      <c r="J3850" s="87" t="s">
        <v>354</v>
      </c>
      <c r="K3850" s="87" t="s">
        <v>3672</v>
      </c>
      <c r="L3850" s="87" t="s">
        <v>3792</v>
      </c>
      <c r="M3850" s="56" t="s">
        <v>3722</v>
      </c>
      <c r="N3850" s="87" t="s">
        <v>96</v>
      </c>
      <c r="O3850" s="56"/>
      <c r="P3850" s="87">
        <v>0</v>
      </c>
      <c r="Q3850" s="87"/>
      <c r="R3850" s="87" t="s">
        <v>5653</v>
      </c>
    </row>
    <row r="3851" spans="1:18">
      <c r="A3851" s="87" t="s">
        <v>2889</v>
      </c>
      <c r="B3851" s="87" t="s">
        <v>2890</v>
      </c>
      <c r="C3851" s="87"/>
      <c r="D3851" s="150">
        <v>134354.38</v>
      </c>
      <c r="E3851" s="150">
        <v>-134354.38</v>
      </c>
      <c r="F3851" s="150">
        <v>0</v>
      </c>
      <c r="G3851" s="150">
        <v>0</v>
      </c>
      <c r="H3851" s="151">
        <v>34162</v>
      </c>
      <c r="I3851" s="87">
        <v>0</v>
      </c>
      <c r="J3851" s="87" t="s">
        <v>679</v>
      </c>
      <c r="K3851" s="87" t="s">
        <v>3672</v>
      </c>
      <c r="L3851" s="87" t="s">
        <v>3673</v>
      </c>
      <c r="M3851" s="56" t="s">
        <v>3722</v>
      </c>
      <c r="N3851" s="87" t="s">
        <v>59</v>
      </c>
      <c r="O3851" s="56"/>
      <c r="P3851" s="87">
        <v>0</v>
      </c>
      <c r="Q3851" s="87"/>
      <c r="R3851" s="87" t="s">
        <v>5653</v>
      </c>
    </row>
    <row r="3852" spans="1:18">
      <c r="A3852" s="87" t="s">
        <v>10569</v>
      </c>
      <c r="B3852" s="87" t="s">
        <v>10570</v>
      </c>
      <c r="C3852" s="87"/>
      <c r="D3852" s="150">
        <v>4983.07</v>
      </c>
      <c r="E3852" s="150">
        <v>-4983.07</v>
      </c>
      <c r="F3852" s="150">
        <v>0</v>
      </c>
      <c r="G3852" s="150">
        <v>0</v>
      </c>
      <c r="H3852" s="151">
        <v>34162</v>
      </c>
      <c r="I3852" s="87">
        <v>0</v>
      </c>
      <c r="J3852" s="87" t="s">
        <v>319</v>
      </c>
      <c r="K3852" s="87" t="s">
        <v>3672</v>
      </c>
      <c r="L3852" s="87" t="s">
        <v>8055</v>
      </c>
      <c r="M3852" s="56" t="s">
        <v>3722</v>
      </c>
      <c r="N3852" s="87" t="s">
        <v>52</v>
      </c>
      <c r="O3852" s="56"/>
      <c r="P3852" s="87">
        <v>0</v>
      </c>
      <c r="Q3852" s="87"/>
      <c r="R3852" s="87" t="s">
        <v>5653</v>
      </c>
    </row>
    <row r="3853" spans="1:18">
      <c r="A3853" s="87" t="s">
        <v>10627</v>
      </c>
      <c r="B3853" s="87" t="s">
        <v>5202</v>
      </c>
      <c r="C3853" s="87"/>
      <c r="D3853" s="150">
        <v>2094.6</v>
      </c>
      <c r="E3853" s="150">
        <v>-2094.6</v>
      </c>
      <c r="F3853" s="150">
        <v>0</v>
      </c>
      <c r="G3853" s="150">
        <v>0</v>
      </c>
      <c r="H3853" s="151">
        <v>34162</v>
      </c>
      <c r="I3853" s="87">
        <v>0</v>
      </c>
      <c r="J3853" s="87" t="s">
        <v>319</v>
      </c>
      <c r="K3853" s="87" t="s">
        <v>3672</v>
      </c>
      <c r="L3853" s="87" t="s">
        <v>8055</v>
      </c>
      <c r="M3853" s="56" t="s">
        <v>3722</v>
      </c>
      <c r="N3853" s="87" t="s">
        <v>52</v>
      </c>
      <c r="O3853" s="56"/>
      <c r="P3853" s="87">
        <v>0</v>
      </c>
      <c r="Q3853" s="87"/>
      <c r="R3853" s="87" t="s">
        <v>5653</v>
      </c>
    </row>
    <row r="3854" spans="1:18">
      <c r="A3854" s="87" t="s">
        <v>10526</v>
      </c>
      <c r="B3854" s="87" t="s">
        <v>10527</v>
      </c>
      <c r="C3854" s="87"/>
      <c r="D3854" s="150">
        <v>484.63</v>
      </c>
      <c r="E3854" s="150">
        <v>-484.63</v>
      </c>
      <c r="F3854" s="150">
        <v>0</v>
      </c>
      <c r="G3854" s="150">
        <v>0</v>
      </c>
      <c r="H3854" s="151">
        <v>34152</v>
      </c>
      <c r="I3854" s="87">
        <v>0</v>
      </c>
      <c r="J3854" s="87" t="s">
        <v>439</v>
      </c>
      <c r="K3854" s="87" t="s">
        <v>3672</v>
      </c>
      <c r="L3854" s="87" t="s">
        <v>8562</v>
      </c>
      <c r="M3854" s="56" t="s">
        <v>3722</v>
      </c>
      <c r="N3854" s="87" t="s">
        <v>99</v>
      </c>
      <c r="O3854" s="56"/>
      <c r="P3854" s="87">
        <v>0</v>
      </c>
      <c r="Q3854" s="87"/>
      <c r="R3854" s="87" t="s">
        <v>5653</v>
      </c>
    </row>
    <row r="3855" spans="1:18">
      <c r="A3855" s="87" t="s">
        <v>10379</v>
      </c>
      <c r="B3855" s="87" t="s">
        <v>10380</v>
      </c>
      <c r="C3855" s="87"/>
      <c r="D3855" s="150">
        <v>377.71</v>
      </c>
      <c r="E3855" s="150">
        <v>-377.71</v>
      </c>
      <c r="F3855" s="150">
        <v>0</v>
      </c>
      <c r="G3855" s="150">
        <v>0</v>
      </c>
      <c r="H3855" s="151">
        <v>34148</v>
      </c>
      <c r="I3855" s="87">
        <v>0</v>
      </c>
      <c r="J3855" s="87" t="s">
        <v>10381</v>
      </c>
      <c r="K3855" s="87" t="s">
        <v>3672</v>
      </c>
      <c r="L3855" s="87" t="s">
        <v>10382</v>
      </c>
      <c r="M3855" s="56" t="s">
        <v>3722</v>
      </c>
      <c r="N3855" s="87" t="s">
        <v>10383</v>
      </c>
      <c r="O3855" s="56"/>
      <c r="P3855" s="87">
        <v>0</v>
      </c>
      <c r="Q3855" s="87"/>
      <c r="R3855" s="87" t="s">
        <v>5653</v>
      </c>
    </row>
    <row r="3856" spans="1:18">
      <c r="A3856" s="87" t="s">
        <v>10587</v>
      </c>
      <c r="B3856" s="87" t="s">
        <v>10588</v>
      </c>
      <c r="C3856" s="87"/>
      <c r="D3856" s="150">
        <v>746.86</v>
      </c>
      <c r="E3856" s="150">
        <v>-746.86</v>
      </c>
      <c r="F3856" s="150">
        <v>0</v>
      </c>
      <c r="G3856" s="150">
        <v>0</v>
      </c>
      <c r="H3856" s="151">
        <v>34145</v>
      </c>
      <c r="I3856" s="87">
        <v>0</v>
      </c>
      <c r="J3856" s="87" t="s">
        <v>426</v>
      </c>
      <c r="K3856" s="87" t="s">
        <v>3672</v>
      </c>
      <c r="L3856" s="87" t="s">
        <v>7857</v>
      </c>
      <c r="M3856" s="56" t="s">
        <v>3722</v>
      </c>
      <c r="N3856" s="87" t="s">
        <v>103</v>
      </c>
      <c r="O3856" s="56"/>
      <c r="P3856" s="87">
        <v>0</v>
      </c>
      <c r="Q3856" s="87"/>
      <c r="R3856" s="87" t="s">
        <v>5653</v>
      </c>
    </row>
    <row r="3857" spans="1:18">
      <c r="A3857" s="87" t="s">
        <v>10470</v>
      </c>
      <c r="B3857" s="87" t="s">
        <v>488</v>
      </c>
      <c r="C3857" s="87"/>
      <c r="D3857" s="150">
        <v>2499.67</v>
      </c>
      <c r="E3857" s="150">
        <v>-2499.67</v>
      </c>
      <c r="F3857" s="150">
        <v>0</v>
      </c>
      <c r="G3857" s="150">
        <v>0</v>
      </c>
      <c r="H3857" s="151">
        <v>34144</v>
      </c>
      <c r="I3857" s="87">
        <v>0</v>
      </c>
      <c r="J3857" s="87" t="s">
        <v>1257</v>
      </c>
      <c r="K3857" s="87" t="s">
        <v>3672</v>
      </c>
      <c r="L3857" s="87" t="s">
        <v>7988</v>
      </c>
      <c r="M3857" s="56" t="s">
        <v>3722</v>
      </c>
      <c r="N3857" s="87" t="s">
        <v>171</v>
      </c>
      <c r="O3857" s="56"/>
      <c r="P3857" s="87">
        <v>0</v>
      </c>
      <c r="Q3857" s="87"/>
      <c r="R3857" s="87" t="s">
        <v>5653</v>
      </c>
    </row>
    <row r="3858" spans="1:18">
      <c r="A3858" s="87" t="s">
        <v>10546</v>
      </c>
      <c r="B3858" s="87" t="s">
        <v>10407</v>
      </c>
      <c r="C3858" s="87"/>
      <c r="D3858" s="150">
        <v>579.5</v>
      </c>
      <c r="E3858" s="150">
        <v>-579.5</v>
      </c>
      <c r="F3858" s="150">
        <v>0</v>
      </c>
      <c r="G3858" s="150">
        <v>0</v>
      </c>
      <c r="H3858" s="151">
        <v>34144</v>
      </c>
      <c r="I3858" s="87">
        <v>0</v>
      </c>
      <c r="J3858" s="87" t="s">
        <v>1259</v>
      </c>
      <c r="K3858" s="87" t="s">
        <v>3672</v>
      </c>
      <c r="L3858" s="87" t="s">
        <v>8025</v>
      </c>
      <c r="M3858" s="56" t="s">
        <v>3722</v>
      </c>
      <c r="N3858" s="87" t="s">
        <v>172</v>
      </c>
      <c r="O3858" s="56"/>
      <c r="P3858" s="87">
        <v>0</v>
      </c>
      <c r="Q3858" s="87"/>
      <c r="R3858" s="87" t="s">
        <v>5653</v>
      </c>
    </row>
    <row r="3859" spans="1:18">
      <c r="A3859" s="87" t="s">
        <v>10566</v>
      </c>
      <c r="B3859" s="87" t="s">
        <v>10567</v>
      </c>
      <c r="C3859" s="87"/>
      <c r="D3859" s="150">
        <v>547.70000000000005</v>
      </c>
      <c r="E3859" s="150">
        <v>-547.70000000000005</v>
      </c>
      <c r="F3859" s="150">
        <v>0</v>
      </c>
      <c r="G3859" s="150">
        <v>0</v>
      </c>
      <c r="H3859" s="151">
        <v>34144</v>
      </c>
      <c r="I3859" s="87">
        <v>0</v>
      </c>
      <c r="J3859" s="87" t="s">
        <v>319</v>
      </c>
      <c r="K3859" s="87" t="s">
        <v>3672</v>
      </c>
      <c r="L3859" s="87" t="s">
        <v>8055</v>
      </c>
      <c r="M3859" s="56" t="s">
        <v>3722</v>
      </c>
      <c r="N3859" s="87" t="s">
        <v>52</v>
      </c>
      <c r="O3859" s="56"/>
      <c r="P3859" s="87">
        <v>0</v>
      </c>
      <c r="Q3859" s="87"/>
      <c r="R3859" s="87" t="s">
        <v>5653</v>
      </c>
    </row>
    <row r="3860" spans="1:18">
      <c r="A3860" s="87" t="s">
        <v>10601</v>
      </c>
      <c r="B3860" s="87" t="s">
        <v>10602</v>
      </c>
      <c r="C3860" s="87"/>
      <c r="D3860" s="150">
        <v>64807.24</v>
      </c>
      <c r="E3860" s="150">
        <v>-64807.24</v>
      </c>
      <c r="F3860" s="150">
        <v>0</v>
      </c>
      <c r="G3860" s="150">
        <v>0</v>
      </c>
      <c r="H3860" s="151">
        <v>34144</v>
      </c>
      <c r="I3860" s="87">
        <v>0</v>
      </c>
      <c r="J3860" s="87" t="s">
        <v>377</v>
      </c>
      <c r="K3860" s="87" t="s">
        <v>3672</v>
      </c>
      <c r="L3860" s="87" t="s">
        <v>9095</v>
      </c>
      <c r="M3860" s="56" t="s">
        <v>3722</v>
      </c>
      <c r="N3860" s="87" t="s">
        <v>53</v>
      </c>
      <c r="O3860" s="56"/>
      <c r="P3860" s="87">
        <v>0</v>
      </c>
      <c r="Q3860" s="87"/>
      <c r="R3860" s="87" t="s">
        <v>5653</v>
      </c>
    </row>
    <row r="3861" spans="1:18">
      <c r="A3861" s="87" t="s">
        <v>10384</v>
      </c>
      <c r="B3861" s="87" t="s">
        <v>10385</v>
      </c>
      <c r="C3861" s="87"/>
      <c r="D3861" s="150">
        <v>2183.23</v>
      </c>
      <c r="E3861" s="150">
        <v>-2183.23</v>
      </c>
      <c r="F3861" s="150">
        <v>0</v>
      </c>
      <c r="G3861" s="150">
        <v>0</v>
      </c>
      <c r="H3861" s="151">
        <v>34143</v>
      </c>
      <c r="I3861" s="87">
        <v>0</v>
      </c>
      <c r="J3861" s="87" t="s">
        <v>3759</v>
      </c>
      <c r="K3861" s="87" t="s">
        <v>3672</v>
      </c>
      <c r="L3861" s="87" t="s">
        <v>3760</v>
      </c>
      <c r="M3861" s="56" t="s">
        <v>3722</v>
      </c>
      <c r="N3861" s="87" t="s">
        <v>159</v>
      </c>
      <c r="O3861" s="56"/>
      <c r="P3861" s="87">
        <v>0</v>
      </c>
      <c r="Q3861" s="87"/>
      <c r="R3861" s="87" t="s">
        <v>5653</v>
      </c>
    </row>
    <row r="3862" spans="1:18">
      <c r="A3862" s="87" t="s">
        <v>10406</v>
      </c>
      <c r="B3862" s="87" t="s">
        <v>10407</v>
      </c>
      <c r="C3862" s="87"/>
      <c r="D3862" s="150">
        <v>589.69000000000005</v>
      </c>
      <c r="E3862" s="150">
        <v>-589.69000000000005</v>
      </c>
      <c r="F3862" s="150">
        <v>0</v>
      </c>
      <c r="G3862" s="150">
        <v>0</v>
      </c>
      <c r="H3862" s="151">
        <v>34143</v>
      </c>
      <c r="I3862" s="87">
        <v>0</v>
      </c>
      <c r="J3862" s="87" t="s">
        <v>2961</v>
      </c>
      <c r="K3862" s="87" t="s">
        <v>3672</v>
      </c>
      <c r="L3862" s="87" t="s">
        <v>8653</v>
      </c>
      <c r="M3862" s="56" t="s">
        <v>3722</v>
      </c>
      <c r="N3862" s="87" t="s">
        <v>170</v>
      </c>
      <c r="O3862" s="56"/>
      <c r="P3862" s="87">
        <v>0</v>
      </c>
      <c r="Q3862" s="87"/>
      <c r="R3862" s="87" t="s">
        <v>5653</v>
      </c>
    </row>
    <row r="3863" spans="1:18">
      <c r="A3863" s="87" t="s">
        <v>10408</v>
      </c>
      <c r="B3863" s="87" t="s">
        <v>10407</v>
      </c>
      <c r="C3863" s="87"/>
      <c r="D3863" s="150">
        <v>589.69000000000005</v>
      </c>
      <c r="E3863" s="150">
        <v>-589.69000000000005</v>
      </c>
      <c r="F3863" s="150">
        <v>0</v>
      </c>
      <c r="G3863" s="150">
        <v>0</v>
      </c>
      <c r="H3863" s="151">
        <v>34143</v>
      </c>
      <c r="I3863" s="87">
        <v>0</v>
      </c>
      <c r="J3863" s="87" t="s">
        <v>2961</v>
      </c>
      <c r="K3863" s="87" t="s">
        <v>3672</v>
      </c>
      <c r="L3863" s="87" t="s">
        <v>8653</v>
      </c>
      <c r="M3863" s="56" t="s">
        <v>3722</v>
      </c>
      <c r="N3863" s="87" t="s">
        <v>170</v>
      </c>
      <c r="O3863" s="56"/>
      <c r="P3863" s="87">
        <v>0</v>
      </c>
      <c r="Q3863" s="87"/>
      <c r="R3863" s="87" t="s">
        <v>5653</v>
      </c>
    </row>
    <row r="3864" spans="1:18">
      <c r="A3864" s="87" t="s">
        <v>10429</v>
      </c>
      <c r="B3864" s="87" t="s">
        <v>10407</v>
      </c>
      <c r="C3864" s="87"/>
      <c r="D3864" s="150">
        <v>578.24</v>
      </c>
      <c r="E3864" s="150">
        <v>-578.24</v>
      </c>
      <c r="F3864" s="150">
        <v>0</v>
      </c>
      <c r="G3864" s="150">
        <v>0</v>
      </c>
      <c r="H3864" s="151">
        <v>34143</v>
      </c>
      <c r="I3864" s="87">
        <v>0</v>
      </c>
      <c r="J3864" s="87" t="s">
        <v>2961</v>
      </c>
      <c r="K3864" s="87" t="s">
        <v>3672</v>
      </c>
      <c r="L3864" s="87" t="s">
        <v>8653</v>
      </c>
      <c r="M3864" s="56" t="s">
        <v>3722</v>
      </c>
      <c r="N3864" s="87" t="s">
        <v>170</v>
      </c>
      <c r="O3864" s="56"/>
      <c r="P3864" s="87">
        <v>0</v>
      </c>
      <c r="Q3864" s="87"/>
      <c r="R3864" s="87" t="s">
        <v>5653</v>
      </c>
    </row>
    <row r="3865" spans="1:18">
      <c r="A3865" s="87" t="s">
        <v>10436</v>
      </c>
      <c r="B3865" s="87" t="s">
        <v>10437</v>
      </c>
      <c r="C3865" s="87"/>
      <c r="D3865" s="150">
        <v>849</v>
      </c>
      <c r="E3865" s="150">
        <v>-849</v>
      </c>
      <c r="F3865" s="150">
        <v>0</v>
      </c>
      <c r="G3865" s="150">
        <v>0</v>
      </c>
      <c r="H3865" s="151">
        <v>34143</v>
      </c>
      <c r="I3865" s="87">
        <v>0</v>
      </c>
      <c r="J3865" s="87" t="s">
        <v>377</v>
      </c>
      <c r="K3865" s="87" t="s">
        <v>3672</v>
      </c>
      <c r="L3865" s="87" t="s">
        <v>9095</v>
      </c>
      <c r="M3865" s="56" t="s">
        <v>3722</v>
      </c>
      <c r="N3865" s="87" t="s">
        <v>53</v>
      </c>
      <c r="O3865" s="56"/>
      <c r="P3865" s="87">
        <v>0</v>
      </c>
      <c r="Q3865" s="87"/>
      <c r="R3865" s="87" t="s">
        <v>5653</v>
      </c>
    </row>
    <row r="3866" spans="1:18">
      <c r="A3866" s="87" t="s">
        <v>10438</v>
      </c>
      <c r="B3866" s="87" t="s">
        <v>3245</v>
      </c>
      <c r="C3866" s="87"/>
      <c r="D3866" s="150">
        <v>578.24</v>
      </c>
      <c r="E3866" s="150">
        <v>-578.24</v>
      </c>
      <c r="F3866" s="150">
        <v>0</v>
      </c>
      <c r="G3866" s="150">
        <v>0</v>
      </c>
      <c r="H3866" s="151">
        <v>34143</v>
      </c>
      <c r="I3866" s="87">
        <v>0</v>
      </c>
      <c r="J3866" s="87" t="s">
        <v>1391</v>
      </c>
      <c r="K3866" s="87" t="s">
        <v>3672</v>
      </c>
      <c r="L3866" s="87" t="s">
        <v>4249</v>
      </c>
      <c r="M3866" s="56" t="s">
        <v>3722</v>
      </c>
      <c r="N3866" s="87" t="s">
        <v>164</v>
      </c>
      <c r="O3866" s="56"/>
      <c r="P3866" s="87">
        <v>0</v>
      </c>
      <c r="Q3866" s="87"/>
      <c r="R3866" s="87" t="s">
        <v>5653</v>
      </c>
    </row>
    <row r="3867" spans="1:18">
      <c r="A3867" s="87" t="s">
        <v>10439</v>
      </c>
      <c r="B3867" s="87" t="s">
        <v>3245</v>
      </c>
      <c r="C3867" s="87"/>
      <c r="D3867" s="150">
        <v>578.24</v>
      </c>
      <c r="E3867" s="150">
        <v>-578.24</v>
      </c>
      <c r="F3867" s="150">
        <v>0</v>
      </c>
      <c r="G3867" s="150">
        <v>0</v>
      </c>
      <c r="H3867" s="151">
        <v>34143</v>
      </c>
      <c r="I3867" s="87">
        <v>0</v>
      </c>
      <c r="J3867" s="87" t="s">
        <v>377</v>
      </c>
      <c r="K3867" s="87" t="s">
        <v>3672</v>
      </c>
      <c r="L3867" s="87" t="s">
        <v>7999</v>
      </c>
      <c r="M3867" s="56" t="s">
        <v>3722</v>
      </c>
      <c r="N3867" s="87" t="s">
        <v>53</v>
      </c>
      <c r="O3867" s="56"/>
      <c r="P3867" s="87">
        <v>0</v>
      </c>
      <c r="Q3867" s="87"/>
      <c r="R3867" s="87" t="s">
        <v>5653</v>
      </c>
    </row>
    <row r="3868" spans="1:18">
      <c r="A3868" s="87" t="s">
        <v>10440</v>
      </c>
      <c r="B3868" s="87" t="s">
        <v>3245</v>
      </c>
      <c r="C3868" s="87"/>
      <c r="D3868" s="150">
        <v>578.24</v>
      </c>
      <c r="E3868" s="150">
        <v>-578.24</v>
      </c>
      <c r="F3868" s="150">
        <v>0</v>
      </c>
      <c r="G3868" s="150">
        <v>0</v>
      </c>
      <c r="H3868" s="151">
        <v>34143</v>
      </c>
      <c r="I3868" s="87">
        <v>0</v>
      </c>
      <c r="J3868" s="87" t="s">
        <v>377</v>
      </c>
      <c r="K3868" s="87" t="s">
        <v>3672</v>
      </c>
      <c r="L3868" s="87" t="s">
        <v>7999</v>
      </c>
      <c r="M3868" s="56" t="s">
        <v>3722</v>
      </c>
      <c r="N3868" s="87" t="s">
        <v>53</v>
      </c>
      <c r="O3868" s="56"/>
      <c r="P3868" s="87">
        <v>0</v>
      </c>
      <c r="Q3868" s="87"/>
      <c r="R3868" s="87" t="s">
        <v>5653</v>
      </c>
    </row>
    <row r="3869" spans="1:18">
      <c r="A3869" s="87" t="s">
        <v>10441</v>
      </c>
      <c r="B3869" s="87" t="s">
        <v>3245</v>
      </c>
      <c r="C3869" s="87"/>
      <c r="D3869" s="150">
        <v>578.24</v>
      </c>
      <c r="E3869" s="150">
        <v>-578.24</v>
      </c>
      <c r="F3869" s="150">
        <v>0</v>
      </c>
      <c r="G3869" s="150">
        <v>0</v>
      </c>
      <c r="H3869" s="151">
        <v>34143</v>
      </c>
      <c r="I3869" s="87">
        <v>0</v>
      </c>
      <c r="J3869" s="87" t="s">
        <v>1257</v>
      </c>
      <c r="K3869" s="87" t="s">
        <v>3672</v>
      </c>
      <c r="L3869" s="87" t="s">
        <v>7988</v>
      </c>
      <c r="M3869" s="56" t="s">
        <v>3722</v>
      </c>
      <c r="N3869" s="87" t="s">
        <v>171</v>
      </c>
      <c r="O3869" s="56"/>
      <c r="P3869" s="87">
        <v>0</v>
      </c>
      <c r="Q3869" s="87"/>
      <c r="R3869" s="87" t="s">
        <v>5653</v>
      </c>
    </row>
    <row r="3870" spans="1:18">
      <c r="A3870" s="87" t="s">
        <v>10442</v>
      </c>
      <c r="B3870" s="87" t="s">
        <v>3245</v>
      </c>
      <c r="C3870" s="87"/>
      <c r="D3870" s="150">
        <v>578.24</v>
      </c>
      <c r="E3870" s="150">
        <v>-578.24</v>
      </c>
      <c r="F3870" s="150">
        <v>0</v>
      </c>
      <c r="G3870" s="150">
        <v>0</v>
      </c>
      <c r="H3870" s="151">
        <v>34143</v>
      </c>
      <c r="I3870" s="87">
        <v>0</v>
      </c>
      <c r="J3870" s="87" t="s">
        <v>377</v>
      </c>
      <c r="K3870" s="87" t="s">
        <v>3672</v>
      </c>
      <c r="L3870" s="87" t="s">
        <v>7999</v>
      </c>
      <c r="M3870" s="56" t="s">
        <v>3722</v>
      </c>
      <c r="N3870" s="87" t="s">
        <v>53</v>
      </c>
      <c r="O3870" s="56"/>
      <c r="P3870" s="87">
        <v>0</v>
      </c>
      <c r="Q3870" s="87"/>
      <c r="R3870" s="87" t="s">
        <v>5653</v>
      </c>
    </row>
    <row r="3871" spans="1:18">
      <c r="A3871" s="87" t="s">
        <v>10443</v>
      </c>
      <c r="B3871" s="87" t="s">
        <v>3245</v>
      </c>
      <c r="C3871" s="87"/>
      <c r="D3871" s="150">
        <v>578.24</v>
      </c>
      <c r="E3871" s="150">
        <v>-578.24</v>
      </c>
      <c r="F3871" s="150">
        <v>0</v>
      </c>
      <c r="G3871" s="150">
        <v>0</v>
      </c>
      <c r="H3871" s="151">
        <v>34143</v>
      </c>
      <c r="I3871" s="87">
        <v>0</v>
      </c>
      <c r="J3871" s="87" t="s">
        <v>377</v>
      </c>
      <c r="K3871" s="87" t="s">
        <v>3672</v>
      </c>
      <c r="L3871" s="87" t="s">
        <v>7999</v>
      </c>
      <c r="M3871" s="56" t="s">
        <v>3722</v>
      </c>
      <c r="N3871" s="87" t="s">
        <v>53</v>
      </c>
      <c r="O3871" s="56"/>
      <c r="P3871" s="87">
        <v>0</v>
      </c>
      <c r="Q3871" s="87"/>
      <c r="R3871" s="87" t="s">
        <v>5653</v>
      </c>
    </row>
    <row r="3872" spans="1:18">
      <c r="A3872" s="87" t="s">
        <v>10444</v>
      </c>
      <c r="B3872" s="87" t="s">
        <v>3245</v>
      </c>
      <c r="C3872" s="87"/>
      <c r="D3872" s="150">
        <v>578.24</v>
      </c>
      <c r="E3872" s="150">
        <v>-578.24</v>
      </c>
      <c r="F3872" s="150">
        <v>0</v>
      </c>
      <c r="G3872" s="150">
        <v>0</v>
      </c>
      <c r="H3872" s="151">
        <v>34143</v>
      </c>
      <c r="I3872" s="87">
        <v>0</v>
      </c>
      <c r="J3872" s="87" t="s">
        <v>377</v>
      </c>
      <c r="K3872" s="87" t="s">
        <v>3672</v>
      </c>
      <c r="L3872" s="87" t="s">
        <v>7999</v>
      </c>
      <c r="M3872" s="56" t="s">
        <v>3722</v>
      </c>
      <c r="N3872" s="87" t="s">
        <v>53</v>
      </c>
      <c r="O3872" s="56"/>
      <c r="P3872" s="87">
        <v>0</v>
      </c>
      <c r="Q3872" s="87"/>
      <c r="R3872" s="87" t="s">
        <v>5653</v>
      </c>
    </row>
    <row r="3873" spans="1:18">
      <c r="A3873" s="87" t="s">
        <v>10446</v>
      </c>
      <c r="B3873" s="87" t="s">
        <v>3245</v>
      </c>
      <c r="C3873" s="87"/>
      <c r="D3873" s="150">
        <v>578.24</v>
      </c>
      <c r="E3873" s="150">
        <v>-578.24</v>
      </c>
      <c r="F3873" s="150">
        <v>0</v>
      </c>
      <c r="G3873" s="150">
        <v>0</v>
      </c>
      <c r="H3873" s="151">
        <v>34143</v>
      </c>
      <c r="I3873" s="87">
        <v>0</v>
      </c>
      <c r="J3873" s="87" t="s">
        <v>377</v>
      </c>
      <c r="K3873" s="87" t="s">
        <v>3672</v>
      </c>
      <c r="L3873" s="87" t="s">
        <v>7999</v>
      </c>
      <c r="M3873" s="56" t="s">
        <v>3722</v>
      </c>
      <c r="N3873" s="87" t="s">
        <v>53</v>
      </c>
      <c r="O3873" s="56"/>
      <c r="P3873" s="87">
        <v>0</v>
      </c>
      <c r="Q3873" s="87"/>
      <c r="R3873" s="87" t="s">
        <v>5653</v>
      </c>
    </row>
    <row r="3874" spans="1:18">
      <c r="A3874" s="87" t="s">
        <v>10447</v>
      </c>
      <c r="B3874" s="87" t="s">
        <v>3245</v>
      </c>
      <c r="C3874" s="87"/>
      <c r="D3874" s="150">
        <v>578.24</v>
      </c>
      <c r="E3874" s="150">
        <v>-578.24</v>
      </c>
      <c r="F3874" s="150">
        <v>0</v>
      </c>
      <c r="G3874" s="150">
        <v>0</v>
      </c>
      <c r="H3874" s="151">
        <v>34143</v>
      </c>
      <c r="I3874" s="87">
        <v>0</v>
      </c>
      <c r="J3874" s="87" t="s">
        <v>377</v>
      </c>
      <c r="K3874" s="87" t="s">
        <v>3672</v>
      </c>
      <c r="L3874" s="87" t="s">
        <v>8467</v>
      </c>
      <c r="M3874" s="56" t="s">
        <v>3722</v>
      </c>
      <c r="N3874" s="87" t="s">
        <v>53</v>
      </c>
      <c r="O3874" s="56"/>
      <c r="P3874" s="87">
        <v>0</v>
      </c>
      <c r="Q3874" s="87"/>
      <c r="R3874" s="87" t="s">
        <v>5653</v>
      </c>
    </row>
    <row r="3875" spans="1:18">
      <c r="A3875" s="87" t="s">
        <v>10448</v>
      </c>
      <c r="B3875" s="87" t="s">
        <v>3245</v>
      </c>
      <c r="C3875" s="87"/>
      <c r="D3875" s="150">
        <v>578.24</v>
      </c>
      <c r="E3875" s="150">
        <v>-578.24</v>
      </c>
      <c r="F3875" s="150">
        <v>0</v>
      </c>
      <c r="G3875" s="150">
        <v>0</v>
      </c>
      <c r="H3875" s="151">
        <v>34143</v>
      </c>
      <c r="I3875" s="87">
        <v>0</v>
      </c>
      <c r="J3875" s="87" t="s">
        <v>1257</v>
      </c>
      <c r="K3875" s="87" t="s">
        <v>3672</v>
      </c>
      <c r="L3875" s="87" t="s">
        <v>7988</v>
      </c>
      <c r="M3875" s="56" t="s">
        <v>3722</v>
      </c>
      <c r="N3875" s="87" t="s">
        <v>171</v>
      </c>
      <c r="O3875" s="56"/>
      <c r="P3875" s="87">
        <v>0</v>
      </c>
      <c r="Q3875" s="87"/>
      <c r="R3875" s="87" t="s">
        <v>5653</v>
      </c>
    </row>
    <row r="3876" spans="1:18">
      <c r="A3876" s="87" t="s">
        <v>10449</v>
      </c>
      <c r="B3876" s="87" t="s">
        <v>3245</v>
      </c>
      <c r="C3876" s="87"/>
      <c r="D3876" s="150">
        <v>578.24</v>
      </c>
      <c r="E3876" s="150">
        <v>-578.24</v>
      </c>
      <c r="F3876" s="150">
        <v>0</v>
      </c>
      <c r="G3876" s="150">
        <v>0</v>
      </c>
      <c r="H3876" s="151">
        <v>34143</v>
      </c>
      <c r="I3876" s="87">
        <v>0</v>
      </c>
      <c r="J3876" s="87" t="s">
        <v>377</v>
      </c>
      <c r="K3876" s="87" t="s">
        <v>3672</v>
      </c>
      <c r="L3876" s="87" t="s">
        <v>7999</v>
      </c>
      <c r="M3876" s="56" t="s">
        <v>3722</v>
      </c>
      <c r="N3876" s="87" t="s">
        <v>53</v>
      </c>
      <c r="O3876" s="56"/>
      <c r="P3876" s="87">
        <v>0</v>
      </c>
      <c r="Q3876" s="87"/>
      <c r="R3876" s="87" t="s">
        <v>5653</v>
      </c>
    </row>
    <row r="3877" spans="1:18">
      <c r="A3877" s="87" t="s">
        <v>10450</v>
      </c>
      <c r="B3877" s="87" t="s">
        <v>3245</v>
      </c>
      <c r="C3877" s="87"/>
      <c r="D3877" s="150">
        <v>578.24</v>
      </c>
      <c r="E3877" s="150">
        <v>-578.24</v>
      </c>
      <c r="F3877" s="150">
        <v>0</v>
      </c>
      <c r="G3877" s="150">
        <v>0</v>
      </c>
      <c r="H3877" s="151">
        <v>34143</v>
      </c>
      <c r="I3877" s="87">
        <v>0</v>
      </c>
      <c r="J3877" s="87" t="s">
        <v>1257</v>
      </c>
      <c r="K3877" s="87" t="s">
        <v>3672</v>
      </c>
      <c r="L3877" s="87" t="s">
        <v>7988</v>
      </c>
      <c r="M3877" s="56" t="s">
        <v>3722</v>
      </c>
      <c r="N3877" s="87" t="s">
        <v>171</v>
      </c>
      <c r="O3877" s="56"/>
      <c r="P3877" s="87">
        <v>0</v>
      </c>
      <c r="Q3877" s="87"/>
      <c r="R3877" s="87" t="s">
        <v>5653</v>
      </c>
    </row>
    <row r="3878" spans="1:18">
      <c r="A3878" s="87" t="s">
        <v>10451</v>
      </c>
      <c r="B3878" s="87" t="s">
        <v>10452</v>
      </c>
      <c r="C3878" s="87"/>
      <c r="D3878" s="150">
        <v>1045.28</v>
      </c>
      <c r="E3878" s="150">
        <v>-1045.28</v>
      </c>
      <c r="F3878" s="150">
        <v>0</v>
      </c>
      <c r="G3878" s="150">
        <v>0</v>
      </c>
      <c r="H3878" s="151">
        <v>34143</v>
      </c>
      <c r="I3878" s="87">
        <v>0</v>
      </c>
      <c r="J3878" s="87" t="s">
        <v>377</v>
      </c>
      <c r="K3878" s="87" t="s">
        <v>3672</v>
      </c>
      <c r="L3878" s="87" t="s">
        <v>7999</v>
      </c>
      <c r="M3878" s="56" t="s">
        <v>3722</v>
      </c>
      <c r="N3878" s="87" t="s">
        <v>53</v>
      </c>
      <c r="O3878" s="56"/>
      <c r="P3878" s="87">
        <v>0</v>
      </c>
      <c r="Q3878" s="87"/>
      <c r="R3878" s="87" t="s">
        <v>5653</v>
      </c>
    </row>
    <row r="3879" spans="1:18">
      <c r="A3879" s="87" t="s">
        <v>10501</v>
      </c>
      <c r="B3879" s="87" t="s">
        <v>3170</v>
      </c>
      <c r="C3879" s="87"/>
      <c r="D3879" s="150">
        <v>5997.18</v>
      </c>
      <c r="E3879" s="150">
        <v>-5997.18</v>
      </c>
      <c r="F3879" s="150">
        <v>0</v>
      </c>
      <c r="G3879" s="150">
        <v>0</v>
      </c>
      <c r="H3879" s="151">
        <v>34143</v>
      </c>
      <c r="I3879" s="87">
        <v>0</v>
      </c>
      <c r="J3879" s="87" t="s">
        <v>1257</v>
      </c>
      <c r="K3879" s="87" t="s">
        <v>3672</v>
      </c>
      <c r="L3879" s="87" t="s">
        <v>7988</v>
      </c>
      <c r="M3879" s="56" t="s">
        <v>3722</v>
      </c>
      <c r="N3879" s="87" t="s">
        <v>171</v>
      </c>
      <c r="O3879" s="56"/>
      <c r="P3879" s="87">
        <v>0</v>
      </c>
      <c r="Q3879" s="87"/>
      <c r="R3879" s="87" t="s">
        <v>5653</v>
      </c>
    </row>
    <row r="3880" spans="1:18">
      <c r="A3880" s="87" t="s">
        <v>10502</v>
      </c>
      <c r="B3880" s="87" t="s">
        <v>10503</v>
      </c>
      <c r="C3880" s="87"/>
      <c r="D3880" s="150">
        <v>2850.33</v>
      </c>
      <c r="E3880" s="150">
        <v>-2850.33</v>
      </c>
      <c r="F3880" s="150">
        <v>0</v>
      </c>
      <c r="G3880" s="150">
        <v>0</v>
      </c>
      <c r="H3880" s="151">
        <v>34143</v>
      </c>
      <c r="I3880" s="87">
        <v>0</v>
      </c>
      <c r="J3880" s="87" t="s">
        <v>1257</v>
      </c>
      <c r="K3880" s="87" t="s">
        <v>3672</v>
      </c>
      <c r="L3880" s="87" t="s">
        <v>7988</v>
      </c>
      <c r="M3880" s="56" t="s">
        <v>3722</v>
      </c>
      <c r="N3880" s="87" t="s">
        <v>171</v>
      </c>
      <c r="O3880" s="56"/>
      <c r="P3880" s="87">
        <v>0</v>
      </c>
      <c r="Q3880" s="87"/>
      <c r="R3880" s="87" t="s">
        <v>5653</v>
      </c>
    </row>
    <row r="3881" spans="1:18">
      <c r="A3881" s="87" t="s">
        <v>10522</v>
      </c>
      <c r="B3881" s="87" t="s">
        <v>10523</v>
      </c>
      <c r="C3881" s="87"/>
      <c r="D3881" s="150">
        <v>1682.04</v>
      </c>
      <c r="E3881" s="150">
        <v>-1682.04</v>
      </c>
      <c r="F3881" s="150">
        <v>0</v>
      </c>
      <c r="G3881" s="150">
        <v>0</v>
      </c>
      <c r="H3881" s="151">
        <v>34143</v>
      </c>
      <c r="I3881" s="87">
        <v>0</v>
      </c>
      <c r="J3881" s="87" t="s">
        <v>1257</v>
      </c>
      <c r="K3881" s="87" t="s">
        <v>3672</v>
      </c>
      <c r="L3881" s="87" t="s">
        <v>7988</v>
      </c>
      <c r="M3881" s="56" t="s">
        <v>3722</v>
      </c>
      <c r="N3881" s="87" t="s">
        <v>171</v>
      </c>
      <c r="O3881" s="56"/>
      <c r="P3881" s="87">
        <v>0</v>
      </c>
      <c r="Q3881" s="87"/>
      <c r="R3881" s="87" t="s">
        <v>5653</v>
      </c>
    </row>
    <row r="3882" spans="1:18">
      <c r="A3882" s="87" t="s">
        <v>10528</v>
      </c>
      <c r="B3882" s="87" t="s">
        <v>10529</v>
      </c>
      <c r="C3882" s="87"/>
      <c r="D3882" s="150">
        <v>443.11</v>
      </c>
      <c r="E3882" s="150">
        <v>-443.11</v>
      </c>
      <c r="F3882" s="150">
        <v>0</v>
      </c>
      <c r="G3882" s="150">
        <v>0</v>
      </c>
      <c r="H3882" s="151">
        <v>34143</v>
      </c>
      <c r="I3882" s="87">
        <v>0</v>
      </c>
      <c r="J3882" s="87" t="s">
        <v>377</v>
      </c>
      <c r="K3882" s="87" t="s">
        <v>3672</v>
      </c>
      <c r="L3882" s="87" t="s">
        <v>9095</v>
      </c>
      <c r="M3882" s="56" t="s">
        <v>3722</v>
      </c>
      <c r="N3882" s="87" t="s">
        <v>53</v>
      </c>
      <c r="O3882" s="56"/>
      <c r="P3882" s="87">
        <v>0</v>
      </c>
      <c r="Q3882" s="87"/>
      <c r="R3882" s="87" t="s">
        <v>5653</v>
      </c>
    </row>
    <row r="3883" spans="1:18">
      <c r="A3883" s="87" t="s">
        <v>10564</v>
      </c>
      <c r="B3883" s="87" t="s">
        <v>2754</v>
      </c>
      <c r="C3883" s="87"/>
      <c r="D3883" s="150">
        <v>977.06</v>
      </c>
      <c r="E3883" s="150">
        <v>-977.06</v>
      </c>
      <c r="F3883" s="150">
        <v>0</v>
      </c>
      <c r="G3883" s="150">
        <v>0</v>
      </c>
      <c r="H3883" s="151">
        <v>34143</v>
      </c>
      <c r="I3883" s="87">
        <v>0</v>
      </c>
      <c r="J3883" s="87" t="s">
        <v>2961</v>
      </c>
      <c r="K3883" s="87" t="s">
        <v>3672</v>
      </c>
      <c r="L3883" s="87" t="s">
        <v>8653</v>
      </c>
      <c r="M3883" s="56" t="s">
        <v>3722</v>
      </c>
      <c r="N3883" s="87" t="s">
        <v>170</v>
      </c>
      <c r="O3883" s="56"/>
      <c r="P3883" s="87">
        <v>0</v>
      </c>
      <c r="Q3883" s="87"/>
      <c r="R3883" s="87" t="s">
        <v>5653</v>
      </c>
    </row>
    <row r="3884" spans="1:18">
      <c r="A3884" s="87" t="s">
        <v>10572</v>
      </c>
      <c r="B3884" s="87" t="s">
        <v>2754</v>
      </c>
      <c r="C3884" s="87"/>
      <c r="D3884" s="150">
        <v>951.57</v>
      </c>
      <c r="E3884" s="150">
        <v>-951.57</v>
      </c>
      <c r="F3884" s="150">
        <v>0</v>
      </c>
      <c r="G3884" s="150">
        <v>0</v>
      </c>
      <c r="H3884" s="151">
        <v>34143</v>
      </c>
      <c r="I3884" s="87">
        <v>0</v>
      </c>
      <c r="J3884" s="87" t="s">
        <v>2961</v>
      </c>
      <c r="K3884" s="87" t="s">
        <v>3672</v>
      </c>
      <c r="L3884" s="87" t="s">
        <v>8653</v>
      </c>
      <c r="M3884" s="56" t="s">
        <v>3722</v>
      </c>
      <c r="N3884" s="87" t="s">
        <v>170</v>
      </c>
      <c r="O3884" s="56"/>
      <c r="P3884" s="87">
        <v>0</v>
      </c>
      <c r="Q3884" s="87"/>
      <c r="R3884" s="87" t="s">
        <v>5653</v>
      </c>
    </row>
    <row r="3885" spans="1:18">
      <c r="A3885" s="87" t="s">
        <v>10404</v>
      </c>
      <c r="B3885" s="87" t="s">
        <v>10405</v>
      </c>
      <c r="C3885" s="87"/>
      <c r="D3885" s="150">
        <v>1218.6500000000001</v>
      </c>
      <c r="E3885" s="150">
        <v>-1218.6500000000001</v>
      </c>
      <c r="F3885" s="150">
        <v>0</v>
      </c>
      <c r="G3885" s="150">
        <v>0</v>
      </c>
      <c r="H3885" s="151">
        <v>34141</v>
      </c>
      <c r="I3885" s="87">
        <v>0</v>
      </c>
      <c r="J3885" s="87" t="s">
        <v>8087</v>
      </c>
      <c r="K3885" s="87" t="s">
        <v>3672</v>
      </c>
      <c r="L3885" s="87" t="s">
        <v>8088</v>
      </c>
      <c r="M3885" s="56" t="s">
        <v>3722</v>
      </c>
      <c r="N3885" s="87" t="s">
        <v>186</v>
      </c>
      <c r="O3885" s="56"/>
      <c r="P3885" s="87">
        <v>0</v>
      </c>
      <c r="Q3885" s="87"/>
      <c r="R3885" s="87" t="s">
        <v>5653</v>
      </c>
    </row>
    <row r="3886" spans="1:18">
      <c r="A3886" s="87" t="s">
        <v>10445</v>
      </c>
      <c r="B3886" s="87" t="s">
        <v>3245</v>
      </c>
      <c r="C3886" s="87"/>
      <c r="D3886" s="150">
        <v>578.24</v>
      </c>
      <c r="E3886" s="150">
        <v>-578.24</v>
      </c>
      <c r="F3886" s="150">
        <v>0</v>
      </c>
      <c r="G3886" s="150">
        <v>0</v>
      </c>
      <c r="H3886" s="151">
        <v>34141</v>
      </c>
      <c r="I3886" s="87">
        <v>0</v>
      </c>
      <c r="J3886" s="87" t="s">
        <v>2961</v>
      </c>
      <c r="K3886" s="87" t="s">
        <v>3672</v>
      </c>
      <c r="L3886" s="87" t="s">
        <v>8653</v>
      </c>
      <c r="M3886" s="56" t="s">
        <v>3722</v>
      </c>
      <c r="N3886" s="87" t="s">
        <v>170</v>
      </c>
      <c r="O3886" s="56"/>
      <c r="P3886" s="87">
        <v>0</v>
      </c>
      <c r="Q3886" s="87"/>
      <c r="R3886" s="87" t="s">
        <v>5653</v>
      </c>
    </row>
    <row r="3887" spans="1:18">
      <c r="A3887" s="87" t="s">
        <v>10536</v>
      </c>
      <c r="B3887" s="87" t="s">
        <v>663</v>
      </c>
      <c r="C3887" s="87"/>
      <c r="D3887" s="150">
        <v>743.71</v>
      </c>
      <c r="E3887" s="150">
        <v>-743.71</v>
      </c>
      <c r="F3887" s="150">
        <v>0</v>
      </c>
      <c r="G3887" s="150">
        <v>0</v>
      </c>
      <c r="H3887" s="151">
        <v>34141</v>
      </c>
      <c r="I3887" s="87">
        <v>0</v>
      </c>
      <c r="J3887" s="87" t="s">
        <v>315</v>
      </c>
      <c r="K3887" s="87" t="s">
        <v>3672</v>
      </c>
      <c r="L3887" s="87" t="s">
        <v>7984</v>
      </c>
      <c r="M3887" s="56" t="s">
        <v>3722</v>
      </c>
      <c r="N3887" s="87" t="s">
        <v>29</v>
      </c>
      <c r="O3887" s="56"/>
      <c r="P3887" s="87">
        <v>0</v>
      </c>
      <c r="Q3887" s="87"/>
      <c r="R3887" s="87" t="s">
        <v>5653</v>
      </c>
    </row>
    <row r="3888" spans="1:18">
      <c r="A3888" s="87" t="s">
        <v>10541</v>
      </c>
      <c r="B3888" s="87" t="s">
        <v>10542</v>
      </c>
      <c r="C3888" s="87"/>
      <c r="D3888" s="150">
        <v>645.62</v>
      </c>
      <c r="E3888" s="150">
        <v>-645.62</v>
      </c>
      <c r="F3888" s="150">
        <v>0</v>
      </c>
      <c r="G3888" s="150">
        <v>0</v>
      </c>
      <c r="H3888" s="151">
        <v>34141</v>
      </c>
      <c r="I3888" s="87">
        <v>0</v>
      </c>
      <c r="J3888" s="87" t="s">
        <v>10543</v>
      </c>
      <c r="K3888" s="87" t="s">
        <v>3672</v>
      </c>
      <c r="L3888" s="87" t="s">
        <v>10544</v>
      </c>
      <c r="M3888" s="56" t="s">
        <v>3722</v>
      </c>
      <c r="N3888" s="87" t="s">
        <v>10545</v>
      </c>
      <c r="O3888" s="56"/>
      <c r="P3888" s="87">
        <v>0</v>
      </c>
      <c r="Q3888" s="87"/>
      <c r="R3888" s="87" t="s">
        <v>5653</v>
      </c>
    </row>
    <row r="3889" spans="1:18">
      <c r="A3889" s="87" t="s">
        <v>790</v>
      </c>
      <c r="B3889" s="87" t="s">
        <v>791</v>
      </c>
      <c r="C3889" s="87"/>
      <c r="D3889" s="150">
        <v>496.51</v>
      </c>
      <c r="E3889" s="150">
        <v>-496.51</v>
      </c>
      <c r="F3889" s="150">
        <v>0</v>
      </c>
      <c r="G3889" s="150">
        <v>0</v>
      </c>
      <c r="H3889" s="151">
        <v>34141</v>
      </c>
      <c r="I3889" s="87">
        <v>0</v>
      </c>
      <c r="J3889" s="87" t="s">
        <v>8087</v>
      </c>
      <c r="K3889" s="87" t="s">
        <v>3672</v>
      </c>
      <c r="L3889" s="87" t="s">
        <v>8088</v>
      </c>
      <c r="M3889" s="56" t="s">
        <v>3722</v>
      </c>
      <c r="N3889" s="87" t="s">
        <v>186</v>
      </c>
      <c r="O3889" s="56"/>
      <c r="P3889" s="87">
        <v>0</v>
      </c>
      <c r="Q3889" s="87"/>
      <c r="R3889" s="87" t="s">
        <v>5653</v>
      </c>
    </row>
    <row r="3890" spans="1:18">
      <c r="A3890" s="87" t="s">
        <v>10377</v>
      </c>
      <c r="B3890" s="87" t="s">
        <v>488</v>
      </c>
      <c r="C3890" s="87"/>
      <c r="D3890" s="150">
        <v>564.36</v>
      </c>
      <c r="E3890" s="150">
        <v>-564.36</v>
      </c>
      <c r="F3890" s="150">
        <v>0</v>
      </c>
      <c r="G3890" s="150">
        <v>0</v>
      </c>
      <c r="H3890" s="151">
        <v>34138</v>
      </c>
      <c r="I3890" s="87">
        <v>0</v>
      </c>
      <c r="J3890" s="87" t="s">
        <v>1180</v>
      </c>
      <c r="K3890" s="87" t="s">
        <v>3672</v>
      </c>
      <c r="L3890" s="87"/>
      <c r="M3890" s="56" t="s">
        <v>3722</v>
      </c>
      <c r="N3890" s="87" t="s">
        <v>41</v>
      </c>
      <c r="O3890" s="56"/>
      <c r="P3890" s="87">
        <v>0</v>
      </c>
      <c r="Q3890" s="87"/>
      <c r="R3890" s="87" t="s">
        <v>5653</v>
      </c>
    </row>
    <row r="3891" spans="1:18">
      <c r="A3891" s="87" t="s">
        <v>10475</v>
      </c>
      <c r="B3891" s="87" t="s">
        <v>10476</v>
      </c>
      <c r="C3891" s="87"/>
      <c r="D3891" s="150">
        <v>20719.740000000002</v>
      </c>
      <c r="E3891" s="150">
        <v>-20719.740000000002</v>
      </c>
      <c r="F3891" s="150">
        <v>0</v>
      </c>
      <c r="G3891" s="150">
        <v>0</v>
      </c>
      <c r="H3891" s="151">
        <v>34138</v>
      </c>
      <c r="I3891" s="87">
        <v>0</v>
      </c>
      <c r="J3891" s="87" t="s">
        <v>8490</v>
      </c>
      <c r="K3891" s="87" t="s">
        <v>3672</v>
      </c>
      <c r="L3891" s="87" t="s">
        <v>10477</v>
      </c>
      <c r="M3891" s="56" t="s">
        <v>3722</v>
      </c>
      <c r="N3891" s="87" t="s">
        <v>65</v>
      </c>
      <c r="O3891" s="56"/>
      <c r="P3891" s="87">
        <v>0</v>
      </c>
      <c r="Q3891" s="87"/>
      <c r="R3891" s="87" t="s">
        <v>5653</v>
      </c>
    </row>
    <row r="3892" spans="1:18">
      <c r="A3892" s="87" t="s">
        <v>10478</v>
      </c>
      <c r="B3892" s="87" t="s">
        <v>10476</v>
      </c>
      <c r="C3892" s="87"/>
      <c r="D3892" s="150">
        <v>24489.18</v>
      </c>
      <c r="E3892" s="150">
        <v>-24489.18</v>
      </c>
      <c r="F3892" s="150">
        <v>0</v>
      </c>
      <c r="G3892" s="150">
        <v>0</v>
      </c>
      <c r="H3892" s="151">
        <v>34138</v>
      </c>
      <c r="I3892" s="87">
        <v>0</v>
      </c>
      <c r="J3892" s="87" t="s">
        <v>8490</v>
      </c>
      <c r="K3892" s="87" t="s">
        <v>3672</v>
      </c>
      <c r="L3892" s="87" t="s">
        <v>10477</v>
      </c>
      <c r="M3892" s="56" t="s">
        <v>3722</v>
      </c>
      <c r="N3892" s="87" t="s">
        <v>65</v>
      </c>
      <c r="O3892" s="56"/>
      <c r="P3892" s="87">
        <v>0</v>
      </c>
      <c r="Q3892" s="87"/>
      <c r="R3892" s="87" t="s">
        <v>5653</v>
      </c>
    </row>
    <row r="3893" spans="1:18">
      <c r="A3893" s="87" t="s">
        <v>10512</v>
      </c>
      <c r="B3893" s="87" t="s">
        <v>10513</v>
      </c>
      <c r="C3893" s="87"/>
      <c r="D3893" s="150">
        <v>382.99</v>
      </c>
      <c r="E3893" s="150">
        <v>-382.99</v>
      </c>
      <c r="F3893" s="150">
        <v>0</v>
      </c>
      <c r="G3893" s="150">
        <v>0</v>
      </c>
      <c r="H3893" s="151">
        <v>34138</v>
      </c>
      <c r="I3893" s="87">
        <v>0</v>
      </c>
      <c r="J3893" s="87" t="s">
        <v>3805</v>
      </c>
      <c r="K3893" s="87" t="s">
        <v>3672</v>
      </c>
      <c r="L3893" s="87" t="s">
        <v>3806</v>
      </c>
      <c r="M3893" s="56" t="s">
        <v>3722</v>
      </c>
      <c r="N3893" s="87" t="s">
        <v>3807</v>
      </c>
      <c r="O3893" s="56"/>
      <c r="P3893" s="87">
        <v>0</v>
      </c>
      <c r="Q3893" s="87"/>
      <c r="R3893" s="87" t="s">
        <v>5653</v>
      </c>
    </row>
    <row r="3894" spans="1:18">
      <c r="A3894" s="87" t="s">
        <v>10552</v>
      </c>
      <c r="B3894" s="87" t="s">
        <v>10529</v>
      </c>
      <c r="C3894" s="87"/>
      <c r="D3894" s="150">
        <v>909.68</v>
      </c>
      <c r="E3894" s="150">
        <v>-909.68</v>
      </c>
      <c r="F3894" s="150">
        <v>0</v>
      </c>
      <c r="G3894" s="150">
        <v>0</v>
      </c>
      <c r="H3894" s="151">
        <v>34138</v>
      </c>
      <c r="I3894" s="87">
        <v>0</v>
      </c>
      <c r="J3894" s="87" t="s">
        <v>377</v>
      </c>
      <c r="K3894" s="87" t="s">
        <v>3672</v>
      </c>
      <c r="L3894" s="87" t="s">
        <v>9095</v>
      </c>
      <c r="M3894" s="56" t="s">
        <v>3722</v>
      </c>
      <c r="N3894" s="87" t="s">
        <v>53</v>
      </c>
      <c r="O3894" s="56"/>
      <c r="P3894" s="87">
        <v>0</v>
      </c>
      <c r="Q3894" s="87"/>
      <c r="R3894" s="87" t="s">
        <v>5653</v>
      </c>
    </row>
    <row r="3895" spans="1:18">
      <c r="A3895" s="87" t="s">
        <v>10555</v>
      </c>
      <c r="B3895" s="87" t="s">
        <v>3185</v>
      </c>
      <c r="C3895" s="87"/>
      <c r="D3895" s="150">
        <v>936.63</v>
      </c>
      <c r="E3895" s="150">
        <v>-936.63</v>
      </c>
      <c r="F3895" s="150">
        <v>0</v>
      </c>
      <c r="G3895" s="150">
        <v>0</v>
      </c>
      <c r="H3895" s="151">
        <v>34138</v>
      </c>
      <c r="I3895" s="87">
        <v>0</v>
      </c>
      <c r="J3895" s="87" t="s">
        <v>1259</v>
      </c>
      <c r="K3895" s="87" t="s">
        <v>3672</v>
      </c>
      <c r="L3895" s="87" t="s">
        <v>8025</v>
      </c>
      <c r="M3895" s="56" t="s">
        <v>3722</v>
      </c>
      <c r="N3895" s="87" t="s">
        <v>172</v>
      </c>
      <c r="O3895" s="56"/>
      <c r="P3895" s="87">
        <v>0</v>
      </c>
      <c r="Q3895" s="87"/>
      <c r="R3895" s="87" t="s">
        <v>5653</v>
      </c>
    </row>
    <row r="3896" spans="1:18">
      <c r="A3896" s="87" t="s">
        <v>10585</v>
      </c>
      <c r="B3896" s="87" t="s">
        <v>10586</v>
      </c>
      <c r="C3896" s="87"/>
      <c r="D3896" s="150">
        <v>832.94</v>
      </c>
      <c r="E3896" s="150">
        <v>-832.94</v>
      </c>
      <c r="F3896" s="150">
        <v>0</v>
      </c>
      <c r="G3896" s="150">
        <v>0</v>
      </c>
      <c r="H3896" s="151">
        <v>34138</v>
      </c>
      <c r="I3896" s="87">
        <v>0</v>
      </c>
      <c r="J3896" s="87" t="s">
        <v>1180</v>
      </c>
      <c r="K3896" s="87" t="s">
        <v>3672</v>
      </c>
      <c r="L3896" s="87" t="s">
        <v>9627</v>
      </c>
      <c r="M3896" s="56" t="s">
        <v>3722</v>
      </c>
      <c r="N3896" s="87" t="s">
        <v>41</v>
      </c>
      <c r="O3896" s="56"/>
      <c r="P3896" s="87">
        <v>0</v>
      </c>
      <c r="Q3896" s="87"/>
      <c r="R3896" s="87" t="s">
        <v>5653</v>
      </c>
    </row>
    <row r="3897" spans="1:18">
      <c r="A3897" s="87" t="s">
        <v>10491</v>
      </c>
      <c r="B3897" s="87" t="s">
        <v>10033</v>
      </c>
      <c r="C3897" s="87"/>
      <c r="D3897" s="150">
        <v>414.69</v>
      </c>
      <c r="E3897" s="150">
        <v>-414.69</v>
      </c>
      <c r="F3897" s="150">
        <v>0</v>
      </c>
      <c r="G3897" s="150">
        <v>0</v>
      </c>
      <c r="H3897" s="151">
        <v>34137</v>
      </c>
      <c r="I3897" s="87">
        <v>0</v>
      </c>
      <c r="J3897" s="87" t="s">
        <v>698</v>
      </c>
      <c r="K3897" s="87" t="s">
        <v>3672</v>
      </c>
      <c r="L3897" s="87" t="s">
        <v>3761</v>
      </c>
      <c r="M3897" s="56" t="s">
        <v>3722</v>
      </c>
      <c r="N3897" s="87" t="s">
        <v>56</v>
      </c>
      <c r="O3897" s="56"/>
      <c r="P3897" s="87">
        <v>0</v>
      </c>
      <c r="Q3897" s="87"/>
      <c r="R3897" s="87" t="s">
        <v>5653</v>
      </c>
    </row>
    <row r="3898" spans="1:18">
      <c r="A3898" s="87" t="s">
        <v>10524</v>
      </c>
      <c r="B3898" s="87" t="s">
        <v>10407</v>
      </c>
      <c r="C3898" s="87"/>
      <c r="D3898" s="150">
        <v>578.24</v>
      </c>
      <c r="E3898" s="150">
        <v>-578.24</v>
      </c>
      <c r="F3898" s="150">
        <v>0</v>
      </c>
      <c r="G3898" s="150">
        <v>0</v>
      </c>
      <c r="H3898" s="151">
        <v>34137</v>
      </c>
      <c r="I3898" s="87">
        <v>0</v>
      </c>
      <c r="J3898" s="87" t="s">
        <v>1259</v>
      </c>
      <c r="K3898" s="87" t="s">
        <v>3672</v>
      </c>
      <c r="L3898" s="87" t="s">
        <v>8025</v>
      </c>
      <c r="M3898" s="56" t="s">
        <v>3722</v>
      </c>
      <c r="N3898" s="87" t="s">
        <v>172</v>
      </c>
      <c r="O3898" s="56"/>
      <c r="P3898" s="87">
        <v>0</v>
      </c>
      <c r="Q3898" s="87"/>
      <c r="R3898" s="87" t="s">
        <v>5653</v>
      </c>
    </row>
    <row r="3899" spans="1:18">
      <c r="A3899" s="87" t="s">
        <v>10525</v>
      </c>
      <c r="B3899" s="87" t="s">
        <v>2754</v>
      </c>
      <c r="C3899" s="87"/>
      <c r="D3899" s="150">
        <v>1044.68</v>
      </c>
      <c r="E3899" s="150">
        <v>-1044.68</v>
      </c>
      <c r="F3899" s="150">
        <v>0</v>
      </c>
      <c r="G3899" s="150">
        <v>0</v>
      </c>
      <c r="H3899" s="151">
        <v>34137</v>
      </c>
      <c r="I3899" s="87">
        <v>0</v>
      </c>
      <c r="J3899" s="87" t="s">
        <v>493</v>
      </c>
      <c r="K3899" s="87" t="s">
        <v>3672</v>
      </c>
      <c r="L3899" s="87" t="s">
        <v>5337</v>
      </c>
      <c r="M3899" s="56" t="s">
        <v>3722</v>
      </c>
      <c r="N3899" s="87" t="s">
        <v>55</v>
      </c>
      <c r="O3899" s="56"/>
      <c r="P3899" s="87">
        <v>0</v>
      </c>
      <c r="Q3899" s="87"/>
      <c r="R3899" s="87" t="s">
        <v>5653</v>
      </c>
    </row>
    <row r="3900" spans="1:18">
      <c r="A3900" s="87" t="s">
        <v>10553</v>
      </c>
      <c r="B3900" s="87" t="s">
        <v>10554</v>
      </c>
      <c r="C3900" s="87"/>
      <c r="D3900" s="150">
        <v>2119.23</v>
      </c>
      <c r="E3900" s="150">
        <v>-2119.23</v>
      </c>
      <c r="F3900" s="150">
        <v>0</v>
      </c>
      <c r="G3900" s="150">
        <v>0</v>
      </c>
      <c r="H3900" s="151">
        <v>34137</v>
      </c>
      <c r="I3900" s="87">
        <v>0</v>
      </c>
      <c r="J3900" s="87" t="s">
        <v>493</v>
      </c>
      <c r="K3900" s="87" t="s">
        <v>3672</v>
      </c>
      <c r="L3900" s="87" t="s">
        <v>5337</v>
      </c>
      <c r="M3900" s="56" t="s">
        <v>3722</v>
      </c>
      <c r="N3900" s="87" t="s">
        <v>55</v>
      </c>
      <c r="O3900" s="56"/>
      <c r="P3900" s="87">
        <v>0</v>
      </c>
      <c r="Q3900" s="87"/>
      <c r="R3900" s="87" t="s">
        <v>5653</v>
      </c>
    </row>
    <row r="3901" spans="1:18">
      <c r="A3901" s="87" t="s">
        <v>10573</v>
      </c>
      <c r="B3901" s="87" t="s">
        <v>10574</v>
      </c>
      <c r="C3901" s="87"/>
      <c r="D3901" s="150">
        <v>555.92999999999995</v>
      </c>
      <c r="E3901" s="150">
        <v>-555.92999999999995</v>
      </c>
      <c r="F3901" s="150">
        <v>0</v>
      </c>
      <c r="G3901" s="150">
        <v>0</v>
      </c>
      <c r="H3901" s="151">
        <v>34137</v>
      </c>
      <c r="I3901" s="87">
        <v>0</v>
      </c>
      <c r="J3901" s="87" t="s">
        <v>1397</v>
      </c>
      <c r="K3901" s="87" t="s">
        <v>3672</v>
      </c>
      <c r="L3901" s="87" t="s">
        <v>3897</v>
      </c>
      <c r="M3901" s="56" t="s">
        <v>3722</v>
      </c>
      <c r="N3901" s="87" t="s">
        <v>84</v>
      </c>
      <c r="O3901" s="56"/>
      <c r="P3901" s="87">
        <v>0</v>
      </c>
      <c r="Q3901" s="87"/>
      <c r="R3901" s="87" t="s">
        <v>5653</v>
      </c>
    </row>
    <row r="3902" spans="1:18">
      <c r="A3902" s="87" t="s">
        <v>10575</v>
      </c>
      <c r="B3902" s="87" t="s">
        <v>10574</v>
      </c>
      <c r="C3902" s="87"/>
      <c r="D3902" s="150">
        <v>555.92999999999995</v>
      </c>
      <c r="E3902" s="150">
        <v>-555.92999999999995</v>
      </c>
      <c r="F3902" s="150">
        <v>0</v>
      </c>
      <c r="G3902" s="150">
        <v>0</v>
      </c>
      <c r="H3902" s="151">
        <v>34137</v>
      </c>
      <c r="I3902" s="87">
        <v>0</v>
      </c>
      <c r="J3902" s="87" t="s">
        <v>1397</v>
      </c>
      <c r="K3902" s="87" t="s">
        <v>3672</v>
      </c>
      <c r="L3902" s="87" t="s">
        <v>3897</v>
      </c>
      <c r="M3902" s="56" t="s">
        <v>3722</v>
      </c>
      <c r="N3902" s="87" t="s">
        <v>84</v>
      </c>
      <c r="O3902" s="56"/>
      <c r="P3902" s="87">
        <v>0</v>
      </c>
      <c r="Q3902" s="87"/>
      <c r="R3902" s="87" t="s">
        <v>5653</v>
      </c>
    </row>
    <row r="3903" spans="1:18">
      <c r="A3903" s="87" t="s">
        <v>10193</v>
      </c>
      <c r="B3903" s="87" t="s">
        <v>3197</v>
      </c>
      <c r="C3903" s="87"/>
      <c r="D3903" s="150">
        <v>420.3</v>
      </c>
      <c r="E3903" s="150">
        <v>-420.3</v>
      </c>
      <c r="F3903" s="150">
        <v>0</v>
      </c>
      <c r="G3903" s="150">
        <v>0</v>
      </c>
      <c r="H3903" s="151">
        <v>34136</v>
      </c>
      <c r="I3903" s="87">
        <v>0</v>
      </c>
      <c r="J3903" s="87" t="s">
        <v>8087</v>
      </c>
      <c r="K3903" s="87" t="s">
        <v>3672</v>
      </c>
      <c r="L3903" s="87" t="s">
        <v>8088</v>
      </c>
      <c r="M3903" s="56" t="s">
        <v>3722</v>
      </c>
      <c r="N3903" s="87" t="s">
        <v>186</v>
      </c>
      <c r="O3903" s="56"/>
      <c r="P3903" s="87">
        <v>0</v>
      </c>
      <c r="Q3903" s="87"/>
      <c r="R3903" s="87" t="s">
        <v>3680</v>
      </c>
    </row>
    <row r="3904" spans="1:18">
      <c r="A3904" s="87" t="s">
        <v>10514</v>
      </c>
      <c r="B3904" s="87" t="s">
        <v>2773</v>
      </c>
      <c r="C3904" s="87"/>
      <c r="D3904" s="150">
        <v>822.74</v>
      </c>
      <c r="E3904" s="150">
        <v>-822.74</v>
      </c>
      <c r="F3904" s="150">
        <v>0</v>
      </c>
      <c r="G3904" s="150">
        <v>0</v>
      </c>
      <c r="H3904" s="151">
        <v>34136</v>
      </c>
      <c r="I3904" s="87">
        <v>0</v>
      </c>
      <c r="J3904" s="87" t="s">
        <v>1311</v>
      </c>
      <c r="K3904" s="87" t="s">
        <v>3672</v>
      </c>
      <c r="L3904" s="87" t="s">
        <v>7957</v>
      </c>
      <c r="M3904" s="56" t="s">
        <v>3722</v>
      </c>
      <c r="N3904" s="87" t="s">
        <v>60</v>
      </c>
      <c r="O3904" s="56"/>
      <c r="P3904" s="87">
        <v>0</v>
      </c>
      <c r="Q3904" s="87"/>
      <c r="R3904" s="87" t="s">
        <v>5653</v>
      </c>
    </row>
    <row r="3905" spans="1:18">
      <c r="A3905" s="87" t="s">
        <v>10595</v>
      </c>
      <c r="B3905" s="87" t="s">
        <v>10596</v>
      </c>
      <c r="C3905" s="87"/>
      <c r="D3905" s="150">
        <v>2855.64</v>
      </c>
      <c r="E3905" s="150">
        <v>-2855.64</v>
      </c>
      <c r="F3905" s="150">
        <v>0</v>
      </c>
      <c r="G3905" s="150">
        <v>0</v>
      </c>
      <c r="H3905" s="151">
        <v>34136</v>
      </c>
      <c r="I3905" s="87">
        <v>0</v>
      </c>
      <c r="J3905" s="87" t="s">
        <v>8087</v>
      </c>
      <c r="K3905" s="87" t="s">
        <v>3672</v>
      </c>
      <c r="L3905" s="87" t="s">
        <v>8088</v>
      </c>
      <c r="M3905" s="56" t="s">
        <v>3722</v>
      </c>
      <c r="N3905" s="87" t="s">
        <v>186</v>
      </c>
      <c r="O3905" s="56"/>
      <c r="P3905" s="87">
        <v>0</v>
      </c>
      <c r="Q3905" s="87"/>
      <c r="R3905" s="87" t="s">
        <v>5653</v>
      </c>
    </row>
    <row r="3906" spans="1:18">
      <c r="A3906" s="87" t="s">
        <v>10488</v>
      </c>
      <c r="B3906" s="87" t="s">
        <v>10489</v>
      </c>
      <c r="C3906" s="87"/>
      <c r="D3906" s="150">
        <v>890.56</v>
      </c>
      <c r="E3906" s="150">
        <v>-890.56</v>
      </c>
      <c r="F3906" s="150">
        <v>0</v>
      </c>
      <c r="G3906" s="150">
        <v>0</v>
      </c>
      <c r="H3906" s="151">
        <v>34135</v>
      </c>
      <c r="I3906" s="87">
        <v>0</v>
      </c>
      <c r="J3906" s="87" t="s">
        <v>439</v>
      </c>
      <c r="K3906" s="87" t="s">
        <v>3672</v>
      </c>
      <c r="L3906" s="87" t="s">
        <v>8562</v>
      </c>
      <c r="M3906" s="56" t="s">
        <v>3722</v>
      </c>
      <c r="N3906" s="87" t="s">
        <v>99</v>
      </c>
      <c r="O3906" s="56"/>
      <c r="P3906" s="87">
        <v>0</v>
      </c>
      <c r="Q3906" s="87"/>
      <c r="R3906" s="87" t="s">
        <v>5653</v>
      </c>
    </row>
    <row r="3907" spans="1:18">
      <c r="A3907" s="87" t="s">
        <v>10378</v>
      </c>
      <c r="B3907" s="87" t="s">
        <v>488</v>
      </c>
      <c r="C3907" s="87"/>
      <c r="D3907" s="150">
        <v>564.36</v>
      </c>
      <c r="E3907" s="150">
        <v>-564.36</v>
      </c>
      <c r="F3907" s="150">
        <v>0</v>
      </c>
      <c r="G3907" s="150">
        <v>0</v>
      </c>
      <c r="H3907" s="151">
        <v>34134</v>
      </c>
      <c r="I3907" s="87">
        <v>0</v>
      </c>
      <c r="J3907" s="87" t="s">
        <v>10302</v>
      </c>
      <c r="K3907" s="87" t="s">
        <v>3672</v>
      </c>
      <c r="L3907" s="87" t="s">
        <v>10303</v>
      </c>
      <c r="M3907" s="56" t="s">
        <v>3722</v>
      </c>
      <c r="N3907" s="87" t="s">
        <v>10304</v>
      </c>
      <c r="O3907" s="56"/>
      <c r="P3907" s="87">
        <v>0</v>
      </c>
      <c r="Q3907" s="87"/>
      <c r="R3907" s="87" t="s">
        <v>5653</v>
      </c>
    </row>
    <row r="3908" spans="1:18">
      <c r="A3908" s="87" t="s">
        <v>1775</v>
      </c>
      <c r="B3908" s="87" t="s">
        <v>1776</v>
      </c>
      <c r="C3908" s="87"/>
      <c r="D3908" s="150">
        <v>564.16</v>
      </c>
      <c r="E3908" s="150">
        <v>-564.16</v>
      </c>
      <c r="F3908" s="150">
        <v>0</v>
      </c>
      <c r="G3908" s="150">
        <v>0</v>
      </c>
      <c r="H3908" s="151">
        <v>34100</v>
      </c>
      <c r="I3908" s="87">
        <v>0</v>
      </c>
      <c r="J3908" s="87" t="s">
        <v>1504</v>
      </c>
      <c r="K3908" s="87" t="s">
        <v>3672</v>
      </c>
      <c r="L3908" s="87" t="s">
        <v>3885</v>
      </c>
      <c r="M3908" s="56"/>
      <c r="N3908" s="87" t="s">
        <v>136</v>
      </c>
      <c r="O3908" s="56"/>
      <c r="P3908" s="87">
        <v>1993</v>
      </c>
      <c r="Q3908" s="87"/>
      <c r="R3908" s="87" t="s">
        <v>3838</v>
      </c>
    </row>
    <row r="3909" spans="1:18">
      <c r="A3909" s="87" t="s">
        <v>3943</v>
      </c>
      <c r="B3909" s="87" t="s">
        <v>3944</v>
      </c>
      <c r="C3909" s="87"/>
      <c r="D3909" s="150">
        <v>2536.85</v>
      </c>
      <c r="E3909" s="150">
        <v>-2536.85</v>
      </c>
      <c r="F3909" s="150">
        <v>0</v>
      </c>
      <c r="G3909" s="150">
        <v>0</v>
      </c>
      <c r="H3909" s="151">
        <v>34054</v>
      </c>
      <c r="I3909" s="87">
        <v>0</v>
      </c>
      <c r="J3909" s="87" t="s">
        <v>328</v>
      </c>
      <c r="K3909" s="87" t="s">
        <v>3672</v>
      </c>
      <c r="L3909" s="87" t="s">
        <v>3945</v>
      </c>
      <c r="M3909" s="56"/>
      <c r="N3909" s="87" t="s">
        <v>35</v>
      </c>
      <c r="O3909" s="56"/>
      <c r="P3909" s="87">
        <v>1993</v>
      </c>
      <c r="Q3909" s="87"/>
      <c r="R3909" s="87" t="s">
        <v>3838</v>
      </c>
    </row>
    <row r="3910" spans="1:18">
      <c r="A3910" s="87" t="s">
        <v>3942</v>
      </c>
      <c r="B3910" s="87" t="s">
        <v>3919</v>
      </c>
      <c r="C3910" s="87"/>
      <c r="D3910" s="150">
        <v>687.31</v>
      </c>
      <c r="E3910" s="150">
        <v>-687.31</v>
      </c>
      <c r="F3910" s="150">
        <v>0</v>
      </c>
      <c r="G3910" s="150">
        <v>0</v>
      </c>
      <c r="H3910" s="151">
        <v>34051</v>
      </c>
      <c r="I3910" s="87">
        <v>0</v>
      </c>
      <c r="J3910" s="87" t="s">
        <v>830</v>
      </c>
      <c r="K3910" s="87" t="s">
        <v>3672</v>
      </c>
      <c r="L3910" s="87" t="s">
        <v>3888</v>
      </c>
      <c r="M3910" s="56"/>
      <c r="N3910" s="87" t="s">
        <v>38</v>
      </c>
      <c r="O3910" s="56"/>
      <c r="P3910" s="87">
        <v>1993</v>
      </c>
      <c r="Q3910" s="87"/>
      <c r="R3910" s="87" t="s">
        <v>3838</v>
      </c>
    </row>
    <row r="3911" spans="1:18">
      <c r="A3911" s="87" t="s">
        <v>3938</v>
      </c>
      <c r="B3911" s="87" t="s">
        <v>3939</v>
      </c>
      <c r="C3911" s="87"/>
      <c r="D3911" s="150">
        <v>561.28</v>
      </c>
      <c r="E3911" s="150">
        <v>-561.28</v>
      </c>
      <c r="F3911" s="150">
        <v>0</v>
      </c>
      <c r="G3911" s="150">
        <v>0</v>
      </c>
      <c r="H3911" s="151">
        <v>34046</v>
      </c>
      <c r="I3911" s="87">
        <v>0</v>
      </c>
      <c r="J3911" s="87" t="s">
        <v>1504</v>
      </c>
      <c r="K3911" s="87" t="s">
        <v>3672</v>
      </c>
      <c r="L3911" s="87" t="s">
        <v>3885</v>
      </c>
      <c r="M3911" s="56"/>
      <c r="N3911" s="87" t="s">
        <v>136</v>
      </c>
      <c r="O3911" s="56"/>
      <c r="P3911" s="87">
        <v>1993</v>
      </c>
      <c r="Q3911" s="87"/>
      <c r="R3911" s="87" t="s">
        <v>3838</v>
      </c>
    </row>
    <row r="3912" spans="1:18">
      <c r="A3912" s="87" t="s">
        <v>3940</v>
      </c>
      <c r="B3912" s="87" t="s">
        <v>3941</v>
      </c>
      <c r="C3912" s="87"/>
      <c r="D3912" s="150">
        <v>730.76</v>
      </c>
      <c r="E3912" s="150">
        <v>-730.76</v>
      </c>
      <c r="F3912" s="150">
        <v>0</v>
      </c>
      <c r="G3912" s="150">
        <v>0</v>
      </c>
      <c r="H3912" s="151">
        <v>34046</v>
      </c>
      <c r="I3912" s="87">
        <v>0</v>
      </c>
      <c r="J3912" s="87" t="s">
        <v>1504</v>
      </c>
      <c r="K3912" s="87" t="s">
        <v>3672</v>
      </c>
      <c r="L3912" s="87" t="s">
        <v>3885</v>
      </c>
      <c r="M3912" s="56"/>
      <c r="N3912" s="87" t="s">
        <v>136</v>
      </c>
      <c r="O3912" s="56"/>
      <c r="P3912" s="87">
        <v>1993</v>
      </c>
      <c r="Q3912" s="87"/>
      <c r="R3912" s="87" t="s">
        <v>3838</v>
      </c>
    </row>
    <row r="3913" spans="1:18">
      <c r="A3913" s="87" t="s">
        <v>3936</v>
      </c>
      <c r="B3913" s="87" t="s">
        <v>3937</v>
      </c>
      <c r="C3913" s="87"/>
      <c r="D3913" s="150">
        <v>361.15</v>
      </c>
      <c r="E3913" s="150">
        <v>-361.15</v>
      </c>
      <c r="F3913" s="150">
        <v>0</v>
      </c>
      <c r="G3913" s="150">
        <v>0</v>
      </c>
      <c r="H3913" s="151">
        <v>33903</v>
      </c>
      <c r="I3913" s="87">
        <v>0</v>
      </c>
      <c r="J3913" s="87" t="s">
        <v>3828</v>
      </c>
      <c r="K3913" s="87" t="s">
        <v>3672</v>
      </c>
      <c r="L3913" s="87" t="s">
        <v>3829</v>
      </c>
      <c r="M3913" s="56"/>
      <c r="N3913" s="87" t="s">
        <v>3830</v>
      </c>
      <c r="O3913" s="56"/>
      <c r="P3913" s="87">
        <v>1992</v>
      </c>
      <c r="Q3913" s="87"/>
      <c r="R3913" s="87" t="s">
        <v>3838</v>
      </c>
    </row>
    <row r="3914" spans="1:18">
      <c r="A3914" s="87" t="s">
        <v>3934</v>
      </c>
      <c r="B3914" s="87" t="s">
        <v>3935</v>
      </c>
      <c r="C3914" s="87"/>
      <c r="D3914" s="150">
        <v>8744.4699999999993</v>
      </c>
      <c r="E3914" s="150">
        <v>-8744.4699999999993</v>
      </c>
      <c r="F3914" s="150">
        <v>0</v>
      </c>
      <c r="G3914" s="150">
        <v>0</v>
      </c>
      <c r="H3914" s="151">
        <v>33864</v>
      </c>
      <c r="I3914" s="87">
        <v>0</v>
      </c>
      <c r="J3914" s="87" t="s">
        <v>393</v>
      </c>
      <c r="K3914" s="87" t="s">
        <v>3672</v>
      </c>
      <c r="L3914" s="87" t="s">
        <v>3785</v>
      </c>
      <c r="M3914" s="56"/>
      <c r="N3914" s="87" t="s">
        <v>70</v>
      </c>
      <c r="O3914" s="56"/>
      <c r="P3914" s="87">
        <v>1992</v>
      </c>
      <c r="Q3914" s="87"/>
      <c r="R3914" s="87" t="s">
        <v>3838</v>
      </c>
    </row>
    <row r="3915" spans="1:18">
      <c r="A3915" s="87" t="s">
        <v>3932</v>
      </c>
      <c r="B3915" s="87" t="s">
        <v>3933</v>
      </c>
      <c r="C3915" s="87"/>
      <c r="D3915" s="150">
        <v>5922.19</v>
      </c>
      <c r="E3915" s="150">
        <v>-5922.19</v>
      </c>
      <c r="F3915" s="150">
        <v>0</v>
      </c>
      <c r="G3915" s="150">
        <v>0</v>
      </c>
      <c r="H3915" s="151">
        <v>33815</v>
      </c>
      <c r="I3915" s="87">
        <v>0</v>
      </c>
      <c r="J3915" s="87" t="s">
        <v>619</v>
      </c>
      <c r="K3915" s="87" t="s">
        <v>3672</v>
      </c>
      <c r="L3915" s="87" t="s">
        <v>3850</v>
      </c>
      <c r="M3915" s="56"/>
      <c r="N3915" s="87" t="s">
        <v>127</v>
      </c>
      <c r="O3915" s="56"/>
      <c r="P3915" s="87">
        <v>1992</v>
      </c>
      <c r="Q3915" s="87"/>
      <c r="R3915" s="87" t="s">
        <v>3838</v>
      </c>
    </row>
    <row r="3916" spans="1:18">
      <c r="A3916" s="87" t="s">
        <v>1954</v>
      </c>
      <c r="B3916" s="87" t="s">
        <v>1955</v>
      </c>
      <c r="C3916" s="87"/>
      <c r="D3916" s="150">
        <v>6627.1</v>
      </c>
      <c r="E3916" s="150">
        <v>-6627.1</v>
      </c>
      <c r="F3916" s="150">
        <v>0</v>
      </c>
      <c r="G3916" s="150">
        <v>0</v>
      </c>
      <c r="H3916" s="151">
        <v>33779</v>
      </c>
      <c r="I3916" s="87">
        <v>0</v>
      </c>
      <c r="J3916" s="87" t="s">
        <v>347</v>
      </c>
      <c r="K3916" s="87" t="s">
        <v>3672</v>
      </c>
      <c r="L3916" s="87" t="s">
        <v>3931</v>
      </c>
      <c r="M3916" s="56"/>
      <c r="N3916" s="87" t="s">
        <v>51</v>
      </c>
      <c r="O3916" s="56"/>
      <c r="P3916" s="87">
        <v>1991</v>
      </c>
      <c r="Q3916" s="87"/>
      <c r="R3916" s="87" t="s">
        <v>3838</v>
      </c>
    </row>
    <row r="3917" spans="1:18">
      <c r="A3917" s="87" t="s">
        <v>3913</v>
      </c>
      <c r="B3917" s="87" t="s">
        <v>3914</v>
      </c>
      <c r="C3917" s="87"/>
      <c r="D3917" s="150">
        <v>8245</v>
      </c>
      <c r="E3917" s="150">
        <v>-8245</v>
      </c>
      <c r="F3917" s="150">
        <v>0</v>
      </c>
      <c r="G3917" s="150">
        <v>0</v>
      </c>
      <c r="H3917" s="151">
        <v>33696</v>
      </c>
      <c r="I3917" s="87">
        <v>0</v>
      </c>
      <c r="J3917" s="87" t="s">
        <v>861</v>
      </c>
      <c r="K3917" s="87" t="s">
        <v>3672</v>
      </c>
      <c r="L3917" s="87" t="s">
        <v>3915</v>
      </c>
      <c r="M3917" s="56"/>
      <c r="N3917" s="87" t="s">
        <v>69</v>
      </c>
      <c r="O3917" s="56"/>
      <c r="P3917" s="87">
        <v>1992</v>
      </c>
      <c r="Q3917" s="87"/>
      <c r="R3917" s="87" t="s">
        <v>3838</v>
      </c>
    </row>
    <row r="3918" spans="1:18">
      <c r="A3918" s="87" t="s">
        <v>3929</v>
      </c>
      <c r="B3918" s="87" t="s">
        <v>3909</v>
      </c>
      <c r="C3918" s="87"/>
      <c r="D3918" s="150">
        <v>531.1</v>
      </c>
      <c r="E3918" s="150">
        <v>-531.1</v>
      </c>
      <c r="F3918" s="150">
        <v>0</v>
      </c>
      <c r="G3918" s="150">
        <v>0</v>
      </c>
      <c r="H3918" s="151">
        <v>33661</v>
      </c>
      <c r="I3918" s="87">
        <v>0</v>
      </c>
      <c r="J3918" s="87" t="s">
        <v>328</v>
      </c>
      <c r="K3918" s="87" t="s">
        <v>3672</v>
      </c>
      <c r="L3918" s="87" t="s">
        <v>3930</v>
      </c>
      <c r="M3918" s="56"/>
      <c r="N3918" s="87" t="s">
        <v>35</v>
      </c>
      <c r="O3918" s="56"/>
      <c r="P3918" s="87">
        <v>1991</v>
      </c>
      <c r="Q3918" s="87"/>
      <c r="R3918" s="87" t="s">
        <v>3838</v>
      </c>
    </row>
    <row r="3919" spans="1:18">
      <c r="A3919" s="87" t="s">
        <v>3927</v>
      </c>
      <c r="B3919" s="87" t="s">
        <v>3928</v>
      </c>
      <c r="C3919" s="87"/>
      <c r="D3919" s="150">
        <v>115111.83</v>
      </c>
      <c r="E3919" s="150">
        <v>-115111.83</v>
      </c>
      <c r="F3919" s="150">
        <v>0</v>
      </c>
      <c r="G3919" s="150">
        <v>0</v>
      </c>
      <c r="H3919" s="151">
        <v>33612</v>
      </c>
      <c r="I3919" s="87">
        <v>0</v>
      </c>
      <c r="J3919" s="87" t="s">
        <v>484</v>
      </c>
      <c r="K3919" s="87" t="s">
        <v>3672</v>
      </c>
      <c r="L3919" s="87" t="s">
        <v>3810</v>
      </c>
      <c r="M3919" s="56"/>
      <c r="N3919" s="87" t="s">
        <v>30</v>
      </c>
      <c r="O3919" s="56"/>
      <c r="P3919" s="87">
        <v>1991</v>
      </c>
      <c r="Q3919" s="87"/>
      <c r="R3919" s="87" t="s">
        <v>3838</v>
      </c>
    </row>
    <row r="3920" spans="1:18">
      <c r="A3920" s="87" t="s">
        <v>3925</v>
      </c>
      <c r="B3920" s="87" t="s">
        <v>3926</v>
      </c>
      <c r="C3920" s="87"/>
      <c r="D3920" s="150">
        <v>52725.88</v>
      </c>
      <c r="E3920" s="150">
        <v>-52725.88</v>
      </c>
      <c r="F3920" s="150">
        <v>0</v>
      </c>
      <c r="G3920" s="150">
        <v>0</v>
      </c>
      <c r="H3920" s="151">
        <v>33514</v>
      </c>
      <c r="I3920" s="87">
        <v>0</v>
      </c>
      <c r="J3920" s="87" t="s">
        <v>1610</v>
      </c>
      <c r="K3920" s="87" t="s">
        <v>3672</v>
      </c>
      <c r="L3920" s="87" t="s">
        <v>3920</v>
      </c>
      <c r="M3920" s="56"/>
      <c r="N3920" s="87" t="s">
        <v>166</v>
      </c>
      <c r="O3920" s="56"/>
      <c r="P3920" s="87">
        <v>1990</v>
      </c>
      <c r="Q3920" s="87"/>
      <c r="R3920" s="87" t="s">
        <v>3838</v>
      </c>
    </row>
    <row r="3921" spans="1:18">
      <c r="A3921" s="87" t="s">
        <v>3918</v>
      </c>
      <c r="B3921" s="87" t="s">
        <v>3919</v>
      </c>
      <c r="C3921" s="87"/>
      <c r="D3921" s="150">
        <v>349.96</v>
      </c>
      <c r="E3921" s="150">
        <v>-349.96</v>
      </c>
      <c r="F3921" s="150">
        <v>0</v>
      </c>
      <c r="G3921" s="150">
        <v>0</v>
      </c>
      <c r="H3921" s="151">
        <v>33394</v>
      </c>
      <c r="I3921" s="87">
        <v>0</v>
      </c>
      <c r="J3921" s="87" t="s">
        <v>1610</v>
      </c>
      <c r="K3921" s="87" t="s">
        <v>3672</v>
      </c>
      <c r="L3921" s="87" t="s">
        <v>3920</v>
      </c>
      <c r="M3921" s="56"/>
      <c r="N3921" s="87" t="s">
        <v>166</v>
      </c>
      <c r="O3921" s="56"/>
      <c r="P3921" s="87">
        <v>1990</v>
      </c>
      <c r="Q3921" s="87"/>
      <c r="R3921" s="87" t="s">
        <v>3838</v>
      </c>
    </row>
    <row r="3922" spans="1:18">
      <c r="A3922" s="87" t="s">
        <v>3911</v>
      </c>
      <c r="B3922" s="87" t="s">
        <v>3912</v>
      </c>
      <c r="C3922" s="87"/>
      <c r="D3922" s="150">
        <v>2212.91</v>
      </c>
      <c r="E3922" s="150">
        <v>-2212.91</v>
      </c>
      <c r="F3922" s="150">
        <v>0</v>
      </c>
      <c r="G3922" s="150">
        <v>0</v>
      </c>
      <c r="H3922" s="151">
        <v>33387</v>
      </c>
      <c r="I3922" s="87">
        <v>0</v>
      </c>
      <c r="J3922" s="87" t="s">
        <v>698</v>
      </c>
      <c r="K3922" s="87" t="s">
        <v>3672</v>
      </c>
      <c r="L3922" s="87" t="s">
        <v>3761</v>
      </c>
      <c r="M3922" s="56"/>
      <c r="N3922" s="87" t="s">
        <v>56</v>
      </c>
      <c r="O3922" s="56"/>
      <c r="P3922" s="87">
        <v>1990</v>
      </c>
      <c r="Q3922" s="87"/>
      <c r="R3922" s="87" t="s">
        <v>3838</v>
      </c>
    </row>
    <row r="3923" spans="1:18">
      <c r="A3923" s="87" t="s">
        <v>3916</v>
      </c>
      <c r="B3923" s="87" t="s">
        <v>3870</v>
      </c>
      <c r="C3923" s="87"/>
      <c r="D3923" s="150">
        <v>467.8</v>
      </c>
      <c r="E3923" s="150">
        <v>-467.8</v>
      </c>
      <c r="F3923" s="150">
        <v>0</v>
      </c>
      <c r="G3923" s="150">
        <v>0</v>
      </c>
      <c r="H3923" s="151">
        <v>33360</v>
      </c>
      <c r="I3923" s="87">
        <v>0</v>
      </c>
      <c r="J3923" s="87" t="s">
        <v>866</v>
      </c>
      <c r="K3923" s="87" t="s">
        <v>3672</v>
      </c>
      <c r="L3923" s="87" t="s">
        <v>3917</v>
      </c>
      <c r="M3923" s="56"/>
      <c r="N3923" s="87" t="s">
        <v>124</v>
      </c>
      <c r="O3923" s="56"/>
      <c r="P3923" s="87">
        <v>1990</v>
      </c>
      <c r="Q3923" s="87"/>
      <c r="R3923" s="87" t="s">
        <v>3838</v>
      </c>
    </row>
    <row r="3924" spans="1:18">
      <c r="A3924" s="87" t="s">
        <v>974</v>
      </c>
      <c r="B3924" s="87" t="s">
        <v>975</v>
      </c>
      <c r="C3924" s="87"/>
      <c r="D3924" s="150">
        <v>2582.2199999999998</v>
      </c>
      <c r="E3924" s="150">
        <v>-2582.2199999999998</v>
      </c>
      <c r="F3924" s="150">
        <v>0</v>
      </c>
      <c r="G3924" s="150">
        <v>0</v>
      </c>
      <c r="H3924" s="151">
        <v>33351</v>
      </c>
      <c r="I3924" s="87">
        <v>0</v>
      </c>
      <c r="J3924" s="87" t="s">
        <v>3921</v>
      </c>
      <c r="K3924" s="87" t="s">
        <v>3672</v>
      </c>
      <c r="L3924" s="87" t="s">
        <v>3922</v>
      </c>
      <c r="M3924" s="56"/>
      <c r="N3924" s="87" t="s">
        <v>129</v>
      </c>
      <c r="O3924" s="56"/>
      <c r="P3924" s="87">
        <v>1990</v>
      </c>
      <c r="Q3924" s="87"/>
      <c r="R3924" s="87" t="s">
        <v>3838</v>
      </c>
    </row>
    <row r="3925" spans="1:18">
      <c r="A3925" s="87" t="s">
        <v>3923</v>
      </c>
      <c r="B3925" s="87" t="s">
        <v>3924</v>
      </c>
      <c r="C3925" s="87"/>
      <c r="D3925" s="150">
        <v>427.8</v>
      </c>
      <c r="E3925" s="150">
        <v>-427.8</v>
      </c>
      <c r="F3925" s="150">
        <v>0</v>
      </c>
      <c r="G3925" s="150">
        <v>0</v>
      </c>
      <c r="H3925" s="151">
        <v>33351</v>
      </c>
      <c r="I3925" s="87">
        <v>0</v>
      </c>
      <c r="J3925" s="87" t="s">
        <v>3921</v>
      </c>
      <c r="K3925" s="87" t="s">
        <v>3672</v>
      </c>
      <c r="L3925" s="87" t="s">
        <v>3922</v>
      </c>
      <c r="M3925" s="56"/>
      <c r="N3925" s="87" t="s">
        <v>129</v>
      </c>
      <c r="O3925" s="56"/>
      <c r="P3925" s="87">
        <v>1990</v>
      </c>
      <c r="Q3925" s="87"/>
      <c r="R3925" s="87" t="s">
        <v>3838</v>
      </c>
    </row>
    <row r="3926" spans="1:18">
      <c r="A3926" s="87" t="s">
        <v>3903</v>
      </c>
      <c r="B3926" s="87" t="s">
        <v>3904</v>
      </c>
      <c r="C3926" s="87"/>
      <c r="D3926" s="150">
        <v>746.86</v>
      </c>
      <c r="E3926" s="150">
        <v>-746.86</v>
      </c>
      <c r="F3926" s="150">
        <v>0</v>
      </c>
      <c r="G3926" s="150">
        <v>0</v>
      </c>
      <c r="H3926" s="151">
        <v>33269</v>
      </c>
      <c r="I3926" s="87">
        <v>0</v>
      </c>
      <c r="J3926" s="87" t="s">
        <v>1532</v>
      </c>
      <c r="K3926" s="87" t="s">
        <v>3672</v>
      </c>
      <c r="L3926" s="87" t="s">
        <v>3905</v>
      </c>
      <c r="M3926" s="56"/>
      <c r="N3926" s="87" t="s">
        <v>83</v>
      </c>
      <c r="O3926" s="56"/>
      <c r="P3926" s="87">
        <v>1990</v>
      </c>
      <c r="Q3926" s="87"/>
      <c r="R3926" s="87" t="s">
        <v>3838</v>
      </c>
    </row>
    <row r="3927" spans="1:18">
      <c r="A3927" s="87" t="s">
        <v>3908</v>
      </c>
      <c r="B3927" s="87" t="s">
        <v>3909</v>
      </c>
      <c r="C3927" s="87"/>
      <c r="D3927" s="150">
        <v>350</v>
      </c>
      <c r="E3927" s="150">
        <v>-350</v>
      </c>
      <c r="F3927" s="150">
        <v>0</v>
      </c>
      <c r="G3927" s="150">
        <v>0</v>
      </c>
      <c r="H3927" s="151">
        <v>33245</v>
      </c>
      <c r="I3927" s="87">
        <v>0</v>
      </c>
      <c r="J3927" s="87" t="s">
        <v>328</v>
      </c>
      <c r="K3927" s="87" t="s">
        <v>3672</v>
      </c>
      <c r="L3927" s="87" t="s">
        <v>3910</v>
      </c>
      <c r="M3927" s="56"/>
      <c r="N3927" s="87" t="s">
        <v>35</v>
      </c>
      <c r="O3927" s="56"/>
      <c r="P3927" s="87">
        <v>1990</v>
      </c>
      <c r="Q3927" s="87"/>
      <c r="R3927" s="87" t="s">
        <v>3838</v>
      </c>
    </row>
    <row r="3928" spans="1:18">
      <c r="A3928" s="87" t="s">
        <v>3900</v>
      </c>
      <c r="B3928" s="87" t="s">
        <v>3901</v>
      </c>
      <c r="C3928" s="87"/>
      <c r="D3928" s="150">
        <v>8869.02</v>
      </c>
      <c r="E3928" s="150">
        <v>-8869.02</v>
      </c>
      <c r="F3928" s="150">
        <v>0</v>
      </c>
      <c r="G3928" s="150">
        <v>0</v>
      </c>
      <c r="H3928" s="151">
        <v>33156</v>
      </c>
      <c r="I3928" s="87">
        <v>0</v>
      </c>
      <c r="J3928" s="87" t="s">
        <v>619</v>
      </c>
      <c r="K3928" s="87" t="s">
        <v>3672</v>
      </c>
      <c r="L3928" s="87" t="s">
        <v>3850</v>
      </c>
      <c r="M3928" s="56"/>
      <c r="N3928" s="87" t="s">
        <v>127</v>
      </c>
      <c r="O3928" s="56"/>
      <c r="P3928" s="87">
        <v>1989</v>
      </c>
      <c r="Q3928" s="87"/>
      <c r="R3928" s="87" t="s">
        <v>3838</v>
      </c>
    </row>
    <row r="3929" spans="1:18">
      <c r="A3929" s="87" t="s">
        <v>1655</v>
      </c>
      <c r="B3929" s="87" t="s">
        <v>1656</v>
      </c>
      <c r="C3929" s="87"/>
      <c r="D3929" s="150">
        <v>2255.4899999999998</v>
      </c>
      <c r="E3929" s="150">
        <v>-2255.4899999999998</v>
      </c>
      <c r="F3929" s="150">
        <v>0</v>
      </c>
      <c r="G3929" s="150">
        <v>0</v>
      </c>
      <c r="H3929" s="151">
        <v>33147</v>
      </c>
      <c r="I3929" s="87">
        <v>0</v>
      </c>
      <c r="J3929" s="87" t="s">
        <v>383</v>
      </c>
      <c r="K3929" s="87" t="s">
        <v>3672</v>
      </c>
      <c r="L3929" s="87" t="s">
        <v>3902</v>
      </c>
      <c r="M3929" s="56"/>
      <c r="N3929" s="87" t="s">
        <v>95</v>
      </c>
      <c r="O3929" s="56"/>
      <c r="P3929" s="87">
        <v>1989</v>
      </c>
      <c r="Q3929" s="87"/>
      <c r="R3929" s="87" t="s">
        <v>3838</v>
      </c>
    </row>
    <row r="3930" spans="1:18">
      <c r="A3930" s="87" t="s">
        <v>3898</v>
      </c>
      <c r="B3930" s="87" t="s">
        <v>3899</v>
      </c>
      <c r="C3930" s="87"/>
      <c r="D3930" s="150">
        <v>1846.18</v>
      </c>
      <c r="E3930" s="150">
        <v>-1846.18</v>
      </c>
      <c r="F3930" s="150">
        <v>0</v>
      </c>
      <c r="G3930" s="150">
        <v>0</v>
      </c>
      <c r="H3930" s="151">
        <v>33094</v>
      </c>
      <c r="I3930" s="87">
        <v>0</v>
      </c>
      <c r="J3930" s="87" t="s">
        <v>3697</v>
      </c>
      <c r="K3930" s="87" t="s">
        <v>3672</v>
      </c>
      <c r="L3930" s="87" t="s">
        <v>3699</v>
      </c>
      <c r="M3930" s="56"/>
      <c r="N3930" s="87" t="s">
        <v>26</v>
      </c>
      <c r="O3930" s="56"/>
      <c r="P3930" s="87">
        <v>1989</v>
      </c>
      <c r="Q3930" s="87"/>
      <c r="R3930" s="87" t="s">
        <v>3838</v>
      </c>
    </row>
    <row r="3931" spans="1:18">
      <c r="A3931" s="87" t="s">
        <v>3088</v>
      </c>
      <c r="B3931" s="87" t="s">
        <v>3087</v>
      </c>
      <c r="C3931" s="87"/>
      <c r="D3931" s="150">
        <v>922.66</v>
      </c>
      <c r="E3931" s="150">
        <v>-922.66</v>
      </c>
      <c r="F3931" s="150">
        <v>0</v>
      </c>
      <c r="G3931" s="150">
        <v>0</v>
      </c>
      <c r="H3931" s="151">
        <v>32961</v>
      </c>
      <c r="I3931" s="87">
        <v>0</v>
      </c>
      <c r="J3931" s="87" t="s">
        <v>354</v>
      </c>
      <c r="K3931" s="87" t="s">
        <v>3672</v>
      </c>
      <c r="L3931" s="87" t="s">
        <v>3792</v>
      </c>
      <c r="M3931" s="56"/>
      <c r="N3931" s="87" t="s">
        <v>96</v>
      </c>
      <c r="O3931" s="56"/>
      <c r="P3931" s="87">
        <v>1989</v>
      </c>
      <c r="Q3931" s="87"/>
      <c r="R3931" s="87" t="s">
        <v>3838</v>
      </c>
    </row>
    <row r="3932" spans="1:18">
      <c r="A3932" s="87" t="s">
        <v>3895</v>
      </c>
      <c r="B3932" s="87" t="s">
        <v>3896</v>
      </c>
      <c r="C3932" s="87"/>
      <c r="D3932" s="150">
        <v>1302.79</v>
      </c>
      <c r="E3932" s="150">
        <v>-1302.79</v>
      </c>
      <c r="F3932" s="150">
        <v>0</v>
      </c>
      <c r="G3932" s="150">
        <v>0</v>
      </c>
      <c r="H3932" s="151">
        <v>32856</v>
      </c>
      <c r="I3932" s="87">
        <v>0</v>
      </c>
      <c r="J3932" s="87" t="s">
        <v>1397</v>
      </c>
      <c r="K3932" s="87" t="s">
        <v>3672</v>
      </c>
      <c r="L3932" s="87" t="s">
        <v>3897</v>
      </c>
      <c r="M3932" s="56"/>
      <c r="N3932" s="87" t="s">
        <v>84</v>
      </c>
      <c r="O3932" s="56"/>
      <c r="P3932" s="87">
        <v>1989</v>
      </c>
      <c r="Q3932" s="87"/>
      <c r="R3932" s="87" t="s">
        <v>3838</v>
      </c>
    </row>
    <row r="3933" spans="1:18">
      <c r="A3933" s="87" t="s">
        <v>3893</v>
      </c>
      <c r="B3933" s="87" t="s">
        <v>3894</v>
      </c>
      <c r="C3933" s="87"/>
      <c r="D3933" s="150">
        <v>1391.19</v>
      </c>
      <c r="E3933" s="150">
        <v>-1391.19</v>
      </c>
      <c r="F3933" s="150">
        <v>0</v>
      </c>
      <c r="G3933" s="150">
        <v>0</v>
      </c>
      <c r="H3933" s="151">
        <v>32685</v>
      </c>
      <c r="I3933" s="87">
        <v>0</v>
      </c>
      <c r="J3933" s="87" t="s">
        <v>1373</v>
      </c>
      <c r="K3933" s="87" t="s">
        <v>3672</v>
      </c>
      <c r="L3933" s="87" t="s">
        <v>3892</v>
      </c>
      <c r="M3933" s="56"/>
      <c r="N3933" s="87" t="s">
        <v>156</v>
      </c>
      <c r="O3933" s="56"/>
      <c r="P3933" s="87">
        <v>1988</v>
      </c>
      <c r="Q3933" s="87"/>
      <c r="R3933" s="87" t="s">
        <v>3838</v>
      </c>
    </row>
    <row r="3934" spans="1:18">
      <c r="A3934" s="87" t="s">
        <v>3086</v>
      </c>
      <c r="B3934" s="87" t="s">
        <v>3087</v>
      </c>
      <c r="C3934" s="87"/>
      <c r="D3934" s="150">
        <v>885.71</v>
      </c>
      <c r="E3934" s="150">
        <v>-885.71</v>
      </c>
      <c r="F3934" s="150">
        <v>0</v>
      </c>
      <c r="G3934" s="150">
        <v>0</v>
      </c>
      <c r="H3934" s="151">
        <v>32611</v>
      </c>
      <c r="I3934" s="87">
        <v>0</v>
      </c>
      <c r="J3934" s="87" t="s">
        <v>354</v>
      </c>
      <c r="K3934" s="87" t="s">
        <v>3672</v>
      </c>
      <c r="L3934" s="87" t="s">
        <v>3792</v>
      </c>
      <c r="M3934" s="56"/>
      <c r="N3934" s="87" t="s">
        <v>96</v>
      </c>
      <c r="O3934" s="56"/>
      <c r="P3934" s="87">
        <v>1988</v>
      </c>
      <c r="Q3934" s="87"/>
      <c r="R3934" s="87" t="s">
        <v>3838</v>
      </c>
    </row>
    <row r="3935" spans="1:18">
      <c r="A3935" s="87" t="s">
        <v>3428</v>
      </c>
      <c r="B3935" s="87" t="s">
        <v>3429</v>
      </c>
      <c r="C3935" s="87"/>
      <c r="D3935" s="150">
        <v>12556.01</v>
      </c>
      <c r="E3935" s="150">
        <v>-11315.18</v>
      </c>
      <c r="F3935" s="150">
        <v>1240.83</v>
      </c>
      <c r="G3935" s="150">
        <v>-12.16</v>
      </c>
      <c r="H3935" s="151">
        <v>32508</v>
      </c>
      <c r="I3935" s="87">
        <v>0</v>
      </c>
      <c r="J3935" s="87" t="s">
        <v>1373</v>
      </c>
      <c r="K3935" s="87" t="s">
        <v>3672</v>
      </c>
      <c r="L3935" s="87" t="s">
        <v>3892</v>
      </c>
      <c r="M3935" s="56"/>
      <c r="N3935" s="87" t="s">
        <v>156</v>
      </c>
      <c r="O3935" s="56"/>
      <c r="P3935" s="87">
        <v>1988</v>
      </c>
      <c r="Q3935" s="87"/>
      <c r="R3935" s="87" t="s">
        <v>3838</v>
      </c>
    </row>
    <row r="3936" spans="1:18">
      <c r="A3936" s="87" t="s">
        <v>1122</v>
      </c>
      <c r="B3936" s="87" t="s">
        <v>633</v>
      </c>
      <c r="C3936" s="87"/>
      <c r="D3936" s="150">
        <v>1136.8900000000001</v>
      </c>
      <c r="E3936" s="150">
        <v>-1136.8900000000001</v>
      </c>
      <c r="F3936" s="150">
        <v>0</v>
      </c>
      <c r="G3936" s="150">
        <v>0</v>
      </c>
      <c r="H3936" s="151">
        <v>32378</v>
      </c>
      <c r="I3936" s="87">
        <v>0</v>
      </c>
      <c r="J3936" s="87" t="s">
        <v>1245</v>
      </c>
      <c r="K3936" s="87" t="s">
        <v>3672</v>
      </c>
      <c r="L3936" s="87" t="s">
        <v>3826</v>
      </c>
      <c r="M3936" s="56"/>
      <c r="N3936" s="87" t="s">
        <v>44</v>
      </c>
      <c r="O3936" s="56"/>
      <c r="P3936" s="87">
        <v>1987</v>
      </c>
      <c r="Q3936" s="87"/>
      <c r="R3936" s="87" t="s">
        <v>3838</v>
      </c>
    </row>
    <row r="3937" spans="1:18">
      <c r="A3937" s="87" t="s">
        <v>1051</v>
      </c>
      <c r="B3937" s="87" t="s">
        <v>633</v>
      </c>
      <c r="C3937" s="87"/>
      <c r="D3937" s="150">
        <v>1136.8900000000001</v>
      </c>
      <c r="E3937" s="150">
        <v>-1136.8900000000001</v>
      </c>
      <c r="F3937" s="150">
        <v>0</v>
      </c>
      <c r="G3937" s="150">
        <v>0</v>
      </c>
      <c r="H3937" s="151">
        <v>32378</v>
      </c>
      <c r="I3937" s="87">
        <v>0</v>
      </c>
      <c r="J3937" s="87" t="s">
        <v>767</v>
      </c>
      <c r="K3937" s="87" t="s">
        <v>3672</v>
      </c>
      <c r="L3937" s="87" t="s">
        <v>3890</v>
      </c>
      <c r="M3937" s="56"/>
      <c r="N3937" s="87" t="s">
        <v>77</v>
      </c>
      <c r="O3937" s="56"/>
      <c r="P3937" s="87">
        <v>1987</v>
      </c>
      <c r="Q3937" s="87"/>
      <c r="R3937" s="87" t="s">
        <v>3838</v>
      </c>
    </row>
    <row r="3938" spans="1:18">
      <c r="A3938" s="87" t="s">
        <v>632</v>
      </c>
      <c r="B3938" s="87" t="s">
        <v>633</v>
      </c>
      <c r="C3938" s="87"/>
      <c r="D3938" s="150">
        <v>1136.8900000000001</v>
      </c>
      <c r="E3938" s="150">
        <v>-1136.8900000000001</v>
      </c>
      <c r="F3938" s="150">
        <v>0</v>
      </c>
      <c r="G3938" s="150">
        <v>0</v>
      </c>
      <c r="H3938" s="151">
        <v>32378</v>
      </c>
      <c r="I3938" s="87">
        <v>0</v>
      </c>
      <c r="J3938" s="87" t="s">
        <v>640</v>
      </c>
      <c r="K3938" s="87" t="s">
        <v>3672</v>
      </c>
      <c r="L3938" s="87" t="s">
        <v>3891</v>
      </c>
      <c r="M3938" s="56"/>
      <c r="N3938" s="87" t="s">
        <v>40</v>
      </c>
      <c r="O3938" s="56"/>
      <c r="P3938" s="87">
        <v>1987</v>
      </c>
      <c r="Q3938" s="87"/>
      <c r="R3938" s="87" t="s">
        <v>3838</v>
      </c>
    </row>
    <row r="3939" spans="1:18">
      <c r="A3939" s="87" t="s">
        <v>828</v>
      </c>
      <c r="B3939" s="87" t="s">
        <v>633</v>
      </c>
      <c r="C3939" s="87"/>
      <c r="D3939" s="150">
        <v>1136.8599999999999</v>
      </c>
      <c r="E3939" s="150">
        <v>-1136.8599999999999</v>
      </c>
      <c r="F3939" s="150">
        <v>0</v>
      </c>
      <c r="G3939" s="150">
        <v>0</v>
      </c>
      <c r="H3939" s="151">
        <v>32000</v>
      </c>
      <c r="I3939" s="87">
        <v>0</v>
      </c>
      <c r="J3939" s="87" t="s">
        <v>830</v>
      </c>
      <c r="K3939" s="87" t="s">
        <v>3672</v>
      </c>
      <c r="L3939" s="87" t="s">
        <v>3888</v>
      </c>
      <c r="M3939" s="56"/>
      <c r="N3939" s="87" t="s">
        <v>38</v>
      </c>
      <c r="O3939" s="56"/>
      <c r="P3939" s="87">
        <v>1987</v>
      </c>
      <c r="Q3939" s="87"/>
      <c r="R3939" s="87" t="s">
        <v>3838</v>
      </c>
    </row>
    <row r="3940" spans="1:18">
      <c r="A3940" s="87" t="s">
        <v>3889</v>
      </c>
      <c r="B3940" s="87" t="s">
        <v>633</v>
      </c>
      <c r="C3940" s="87"/>
      <c r="D3940" s="150">
        <v>1136.8900000000001</v>
      </c>
      <c r="E3940" s="150">
        <v>-1136.8900000000001</v>
      </c>
      <c r="F3940" s="150">
        <v>0</v>
      </c>
      <c r="G3940" s="150">
        <v>0</v>
      </c>
      <c r="H3940" s="151">
        <v>32000</v>
      </c>
      <c r="I3940" s="87">
        <v>0</v>
      </c>
      <c r="J3940" s="87" t="s">
        <v>830</v>
      </c>
      <c r="K3940" s="87" t="s">
        <v>3672</v>
      </c>
      <c r="L3940" s="87" t="s">
        <v>3825</v>
      </c>
      <c r="M3940" s="56"/>
      <c r="N3940" s="87" t="s">
        <v>38</v>
      </c>
      <c r="O3940" s="56"/>
      <c r="P3940" s="87">
        <v>1987</v>
      </c>
      <c r="Q3940" s="87"/>
      <c r="R3940" s="87" t="s">
        <v>3838</v>
      </c>
    </row>
    <row r="3941" spans="1:18">
      <c r="A3941" s="87" t="s">
        <v>3886</v>
      </c>
      <c r="B3941" s="87" t="s">
        <v>3887</v>
      </c>
      <c r="C3941" s="87"/>
      <c r="D3941" s="150">
        <v>637.66</v>
      </c>
      <c r="E3941" s="150">
        <v>-637.66</v>
      </c>
      <c r="F3941" s="150">
        <v>0</v>
      </c>
      <c r="G3941" s="150">
        <v>0</v>
      </c>
      <c r="H3941" s="151">
        <v>31847</v>
      </c>
      <c r="I3941" s="87">
        <v>0</v>
      </c>
      <c r="J3941" s="87" t="s">
        <v>640</v>
      </c>
      <c r="K3941" s="87" t="s">
        <v>3672</v>
      </c>
      <c r="L3941" s="87" t="s">
        <v>3843</v>
      </c>
      <c r="M3941" s="56"/>
      <c r="N3941" s="87" t="s">
        <v>40</v>
      </c>
      <c r="O3941" s="56"/>
      <c r="P3941" s="87">
        <v>1986</v>
      </c>
      <c r="Q3941" s="87"/>
      <c r="R3941" s="87" t="s">
        <v>3838</v>
      </c>
    </row>
    <row r="3942" spans="1:18">
      <c r="A3942" s="87" t="s">
        <v>1785</v>
      </c>
      <c r="B3942" s="87" t="s">
        <v>1786</v>
      </c>
      <c r="C3942" s="87"/>
      <c r="D3942" s="150">
        <v>872.63</v>
      </c>
      <c r="E3942" s="150">
        <v>-872.63</v>
      </c>
      <c r="F3942" s="150">
        <v>0</v>
      </c>
      <c r="G3942" s="150">
        <v>0</v>
      </c>
      <c r="H3942" s="151">
        <v>31732</v>
      </c>
      <c r="I3942" s="87">
        <v>0</v>
      </c>
      <c r="J3942" s="87" t="s">
        <v>1504</v>
      </c>
      <c r="K3942" s="87" t="s">
        <v>3672</v>
      </c>
      <c r="L3942" s="87" t="s">
        <v>3885</v>
      </c>
      <c r="M3942" s="56"/>
      <c r="N3942" s="87" t="s">
        <v>136</v>
      </c>
      <c r="O3942" s="56"/>
      <c r="P3942" s="87">
        <v>1986</v>
      </c>
      <c r="Q3942" s="87"/>
      <c r="R3942" s="87" t="s">
        <v>3838</v>
      </c>
    </row>
    <row r="3943" spans="1:18">
      <c r="A3943" s="87" t="s">
        <v>3881</v>
      </c>
      <c r="B3943" s="87" t="s">
        <v>3882</v>
      </c>
      <c r="C3943" s="87"/>
      <c r="D3943" s="150">
        <v>503.72</v>
      </c>
      <c r="E3943" s="150">
        <v>-503.72</v>
      </c>
      <c r="F3943" s="150">
        <v>0</v>
      </c>
      <c r="G3943" s="150">
        <v>0</v>
      </c>
      <c r="H3943" s="151">
        <v>31629</v>
      </c>
      <c r="I3943" s="87">
        <v>0</v>
      </c>
      <c r="J3943" s="87" t="s">
        <v>2932</v>
      </c>
      <c r="K3943" s="87" t="s">
        <v>3672</v>
      </c>
      <c r="L3943" s="87" t="s">
        <v>3877</v>
      </c>
      <c r="M3943" s="56"/>
      <c r="N3943" s="87" t="s">
        <v>105</v>
      </c>
      <c r="O3943" s="56"/>
      <c r="P3943" s="87">
        <v>1986</v>
      </c>
      <c r="Q3943" s="87"/>
      <c r="R3943" s="87" t="s">
        <v>3838</v>
      </c>
    </row>
    <row r="3944" spans="1:18">
      <c r="A3944" s="87" t="s">
        <v>3883</v>
      </c>
      <c r="B3944" s="87" t="s">
        <v>3882</v>
      </c>
      <c r="C3944" s="87"/>
      <c r="D3944" s="150">
        <v>503.72</v>
      </c>
      <c r="E3944" s="150">
        <v>-503.72</v>
      </c>
      <c r="F3944" s="150">
        <v>0</v>
      </c>
      <c r="G3944" s="150">
        <v>0</v>
      </c>
      <c r="H3944" s="151">
        <v>31629</v>
      </c>
      <c r="I3944" s="87">
        <v>0</v>
      </c>
      <c r="J3944" s="87" t="s">
        <v>387</v>
      </c>
      <c r="K3944" s="87" t="s">
        <v>3672</v>
      </c>
      <c r="L3944" s="87" t="s">
        <v>3884</v>
      </c>
      <c r="M3944" s="56"/>
      <c r="N3944" s="87" t="s">
        <v>61</v>
      </c>
      <c r="O3944" s="56"/>
      <c r="P3944" s="87">
        <v>1986</v>
      </c>
      <c r="Q3944" s="87"/>
      <c r="R3944" s="87" t="s">
        <v>3838</v>
      </c>
    </row>
    <row r="3945" spans="1:18">
      <c r="A3945" s="87" t="s">
        <v>2702</v>
      </c>
      <c r="B3945" s="87" t="s">
        <v>2703</v>
      </c>
      <c r="C3945" s="87"/>
      <c r="D3945" s="150">
        <v>36409.71</v>
      </c>
      <c r="E3945" s="150">
        <v>-36409.71</v>
      </c>
      <c r="F3945" s="150">
        <v>0</v>
      </c>
      <c r="G3945" s="150">
        <v>0</v>
      </c>
      <c r="H3945" s="151">
        <v>31569</v>
      </c>
      <c r="I3945" s="87">
        <v>0</v>
      </c>
      <c r="J3945" s="87" t="s">
        <v>2079</v>
      </c>
      <c r="K3945" s="87" t="s">
        <v>3672</v>
      </c>
      <c r="L3945" s="87" t="s">
        <v>3878</v>
      </c>
      <c r="M3945" s="56"/>
      <c r="N3945" s="87" t="s">
        <v>79</v>
      </c>
      <c r="O3945" s="56"/>
      <c r="P3945" s="87">
        <v>1986</v>
      </c>
      <c r="Q3945" s="87"/>
      <c r="R3945" s="87" t="s">
        <v>3838</v>
      </c>
    </row>
    <row r="3946" spans="1:18">
      <c r="A3946" s="87" t="s">
        <v>3879</v>
      </c>
      <c r="B3946" s="87" t="s">
        <v>3880</v>
      </c>
      <c r="C3946" s="87"/>
      <c r="D3946" s="150">
        <v>872.47</v>
      </c>
      <c r="E3946" s="150">
        <v>-872.47</v>
      </c>
      <c r="F3946" s="150">
        <v>0</v>
      </c>
      <c r="G3946" s="150">
        <v>0</v>
      </c>
      <c r="H3946" s="151">
        <v>31538</v>
      </c>
      <c r="I3946" s="87">
        <v>0</v>
      </c>
      <c r="J3946" s="87" t="s">
        <v>640</v>
      </c>
      <c r="K3946" s="87" t="s">
        <v>3672</v>
      </c>
      <c r="L3946" s="87" t="s">
        <v>3820</v>
      </c>
      <c r="M3946" s="56"/>
      <c r="N3946" s="87" t="s">
        <v>40</v>
      </c>
      <c r="O3946" s="56"/>
      <c r="P3946" s="87">
        <v>1986</v>
      </c>
      <c r="Q3946" s="87"/>
      <c r="R3946" s="87" t="s">
        <v>3838</v>
      </c>
    </row>
    <row r="3947" spans="1:18">
      <c r="A3947" s="87" t="s">
        <v>3875</v>
      </c>
      <c r="B3947" s="87" t="s">
        <v>3876</v>
      </c>
      <c r="C3947" s="87"/>
      <c r="D3947" s="150">
        <v>734.88</v>
      </c>
      <c r="E3947" s="150">
        <v>-734.88</v>
      </c>
      <c r="F3947" s="150">
        <v>0</v>
      </c>
      <c r="G3947" s="150">
        <v>0</v>
      </c>
      <c r="H3947" s="151">
        <v>31426</v>
      </c>
      <c r="I3947" s="87">
        <v>0</v>
      </c>
      <c r="J3947" s="87" t="s">
        <v>2932</v>
      </c>
      <c r="K3947" s="87" t="s">
        <v>3672</v>
      </c>
      <c r="L3947" s="87" t="s">
        <v>3877</v>
      </c>
      <c r="M3947" s="56"/>
      <c r="N3947" s="87" t="s">
        <v>105</v>
      </c>
      <c r="O3947" s="56"/>
      <c r="P3947" s="87">
        <v>1985</v>
      </c>
      <c r="Q3947" s="87"/>
      <c r="R3947" s="87" t="s">
        <v>3838</v>
      </c>
    </row>
    <row r="3948" spans="1:18">
      <c r="A3948" s="87" t="s">
        <v>10539</v>
      </c>
      <c r="B3948" s="87" t="s">
        <v>10540</v>
      </c>
      <c r="C3948" s="87"/>
      <c r="D3948" s="150">
        <v>358.89</v>
      </c>
      <c r="E3948" s="150">
        <v>-358.89</v>
      </c>
      <c r="F3948" s="150">
        <v>0</v>
      </c>
      <c r="G3948" s="150">
        <v>0</v>
      </c>
      <c r="H3948" s="151">
        <v>31377</v>
      </c>
      <c r="I3948" s="87">
        <v>0</v>
      </c>
      <c r="J3948" s="87" t="s">
        <v>8490</v>
      </c>
      <c r="K3948" s="87" t="s">
        <v>3672</v>
      </c>
      <c r="L3948" s="87" t="s">
        <v>8491</v>
      </c>
      <c r="M3948" s="56" t="s">
        <v>3722</v>
      </c>
      <c r="N3948" s="87" t="s">
        <v>65</v>
      </c>
      <c r="O3948" s="56"/>
      <c r="P3948" s="87">
        <v>0</v>
      </c>
      <c r="Q3948" s="87"/>
      <c r="R3948" s="87" t="s">
        <v>5653</v>
      </c>
    </row>
    <row r="3949" spans="1:18">
      <c r="A3949" s="87" t="s">
        <v>3867</v>
      </c>
      <c r="B3949" s="87" t="s">
        <v>3868</v>
      </c>
      <c r="C3949" s="87"/>
      <c r="D3949" s="150">
        <v>687.58</v>
      </c>
      <c r="E3949" s="150">
        <v>-687.58</v>
      </c>
      <c r="F3949" s="150">
        <v>0</v>
      </c>
      <c r="G3949" s="150">
        <v>0</v>
      </c>
      <c r="H3949" s="151">
        <v>31362</v>
      </c>
      <c r="I3949" s="87">
        <v>0</v>
      </c>
      <c r="J3949" s="87" t="s">
        <v>830</v>
      </c>
      <c r="K3949" s="87" t="s">
        <v>3672</v>
      </c>
      <c r="L3949" s="87" t="s">
        <v>3825</v>
      </c>
      <c r="M3949" s="56"/>
      <c r="N3949" s="87" t="s">
        <v>38</v>
      </c>
      <c r="O3949" s="56"/>
      <c r="P3949" s="87">
        <v>1983</v>
      </c>
      <c r="Q3949" s="87"/>
      <c r="R3949" s="87" t="s">
        <v>3838</v>
      </c>
    </row>
    <row r="3950" spans="1:18">
      <c r="A3950" s="87" t="s">
        <v>3865</v>
      </c>
      <c r="B3950" s="87" t="s">
        <v>3866</v>
      </c>
      <c r="C3950" s="87"/>
      <c r="D3950" s="150">
        <v>875.26</v>
      </c>
      <c r="E3950" s="150">
        <v>-875.26</v>
      </c>
      <c r="F3950" s="150">
        <v>0</v>
      </c>
      <c r="G3950" s="150">
        <v>0</v>
      </c>
      <c r="H3950" s="151">
        <v>31313</v>
      </c>
      <c r="I3950" s="87">
        <v>0</v>
      </c>
      <c r="J3950" s="87" t="s">
        <v>484</v>
      </c>
      <c r="K3950" s="87" t="s">
        <v>3672</v>
      </c>
      <c r="L3950" s="87" t="s">
        <v>3810</v>
      </c>
      <c r="M3950" s="56"/>
      <c r="N3950" s="87" t="s">
        <v>30</v>
      </c>
      <c r="O3950" s="56"/>
      <c r="P3950" s="87">
        <v>1984</v>
      </c>
      <c r="Q3950" s="87"/>
      <c r="R3950" s="87" t="s">
        <v>3838</v>
      </c>
    </row>
    <row r="3951" spans="1:18">
      <c r="A3951" s="87" t="s">
        <v>3872</v>
      </c>
      <c r="B3951" s="87" t="s">
        <v>3856</v>
      </c>
      <c r="C3951" s="87"/>
      <c r="D3951" s="150">
        <v>403.41</v>
      </c>
      <c r="E3951" s="150">
        <v>-403.41</v>
      </c>
      <c r="F3951" s="150">
        <v>0</v>
      </c>
      <c r="G3951" s="150">
        <v>0</v>
      </c>
      <c r="H3951" s="151">
        <v>31292</v>
      </c>
      <c r="I3951" s="87">
        <v>0</v>
      </c>
      <c r="J3951" s="87" t="s">
        <v>830</v>
      </c>
      <c r="K3951" s="87" t="s">
        <v>3672</v>
      </c>
      <c r="L3951" s="87" t="s">
        <v>3825</v>
      </c>
      <c r="M3951" s="56"/>
      <c r="N3951" s="87" t="s">
        <v>38</v>
      </c>
      <c r="O3951" s="56"/>
      <c r="P3951" s="87">
        <v>1983</v>
      </c>
      <c r="Q3951" s="87"/>
      <c r="R3951" s="87" t="s">
        <v>3838</v>
      </c>
    </row>
    <row r="3952" spans="1:18">
      <c r="A3952" s="87" t="s">
        <v>3873</v>
      </c>
      <c r="B3952" s="87" t="s">
        <v>3856</v>
      </c>
      <c r="C3952" s="87"/>
      <c r="D3952" s="150">
        <v>442.31</v>
      </c>
      <c r="E3952" s="150">
        <v>-442.31</v>
      </c>
      <c r="F3952" s="150">
        <v>0</v>
      </c>
      <c r="G3952" s="150">
        <v>0</v>
      </c>
      <c r="H3952" s="151">
        <v>31292</v>
      </c>
      <c r="I3952" s="87">
        <v>0</v>
      </c>
      <c r="J3952" s="87" t="s">
        <v>1299</v>
      </c>
      <c r="K3952" s="87" t="s">
        <v>3672</v>
      </c>
      <c r="L3952" s="87" t="s">
        <v>3832</v>
      </c>
      <c r="M3952" s="56"/>
      <c r="N3952" s="87" t="s">
        <v>78</v>
      </c>
      <c r="O3952" s="56"/>
      <c r="P3952" s="87">
        <v>1983</v>
      </c>
      <c r="Q3952" s="87"/>
      <c r="R3952" s="87" t="s">
        <v>3838</v>
      </c>
    </row>
    <row r="3953" spans="1:18">
      <c r="A3953" s="87" t="s">
        <v>3874</v>
      </c>
      <c r="B3953" s="87" t="s">
        <v>3856</v>
      </c>
      <c r="C3953" s="87"/>
      <c r="D3953" s="150">
        <v>403.41</v>
      </c>
      <c r="E3953" s="150">
        <v>-403.41</v>
      </c>
      <c r="F3953" s="150">
        <v>0</v>
      </c>
      <c r="G3953" s="150">
        <v>0</v>
      </c>
      <c r="H3953" s="151">
        <v>31292</v>
      </c>
      <c r="I3953" s="87">
        <v>0</v>
      </c>
      <c r="J3953" s="87" t="s">
        <v>830</v>
      </c>
      <c r="K3953" s="87" t="s">
        <v>3672</v>
      </c>
      <c r="L3953" s="87" t="s">
        <v>3825</v>
      </c>
      <c r="M3953" s="56"/>
      <c r="N3953" s="87" t="s">
        <v>38</v>
      </c>
      <c r="O3953" s="56"/>
      <c r="P3953" s="87">
        <v>1972</v>
      </c>
      <c r="Q3953" s="87"/>
      <c r="R3953" s="87" t="s">
        <v>3838</v>
      </c>
    </row>
    <row r="3954" spans="1:18">
      <c r="A3954" s="87" t="s">
        <v>3869</v>
      </c>
      <c r="B3954" s="87" t="s">
        <v>3870</v>
      </c>
      <c r="C3954" s="87"/>
      <c r="D3954" s="150">
        <v>574.25</v>
      </c>
      <c r="E3954" s="150">
        <v>-574.25</v>
      </c>
      <c r="F3954" s="150">
        <v>0</v>
      </c>
      <c r="G3954" s="150">
        <v>0</v>
      </c>
      <c r="H3954" s="151">
        <v>31262</v>
      </c>
      <c r="I3954" s="87">
        <v>0</v>
      </c>
      <c r="J3954" s="87" t="s">
        <v>307</v>
      </c>
      <c r="K3954" s="87" t="s">
        <v>3672</v>
      </c>
      <c r="L3954" s="87" t="s">
        <v>3871</v>
      </c>
      <c r="M3954" s="56"/>
      <c r="N3954" s="87" t="s">
        <v>66</v>
      </c>
      <c r="O3954" s="56"/>
      <c r="P3954" s="87">
        <v>1984</v>
      </c>
      <c r="Q3954" s="87"/>
      <c r="R3954" s="87" t="s">
        <v>3838</v>
      </c>
    </row>
    <row r="3955" spans="1:18">
      <c r="A3955" s="87" t="s">
        <v>3859</v>
      </c>
      <c r="B3955" s="87" t="s">
        <v>3860</v>
      </c>
      <c r="C3955" s="87"/>
      <c r="D3955" s="150">
        <v>397.4</v>
      </c>
      <c r="E3955" s="150">
        <v>-397.4</v>
      </c>
      <c r="F3955" s="150">
        <v>0</v>
      </c>
      <c r="G3955" s="150">
        <v>0</v>
      </c>
      <c r="H3955" s="151">
        <v>31043</v>
      </c>
      <c r="I3955" s="87">
        <v>0</v>
      </c>
      <c r="J3955" s="87" t="s">
        <v>640</v>
      </c>
      <c r="K3955" s="87" t="s">
        <v>3672</v>
      </c>
      <c r="L3955" s="87" t="s">
        <v>3843</v>
      </c>
      <c r="M3955" s="56"/>
      <c r="N3955" s="87" t="s">
        <v>40</v>
      </c>
      <c r="O3955" s="56"/>
      <c r="P3955" s="87">
        <v>1983</v>
      </c>
      <c r="Q3955" s="87"/>
      <c r="R3955" s="87" t="s">
        <v>3838</v>
      </c>
    </row>
    <row r="3956" spans="1:18">
      <c r="A3956" s="87" t="s">
        <v>3861</v>
      </c>
      <c r="B3956" s="87" t="s">
        <v>3862</v>
      </c>
      <c r="C3956" s="87"/>
      <c r="D3956" s="150">
        <v>1285.33</v>
      </c>
      <c r="E3956" s="150">
        <v>-1285.33</v>
      </c>
      <c r="F3956" s="150">
        <v>0</v>
      </c>
      <c r="G3956" s="150">
        <v>0</v>
      </c>
      <c r="H3956" s="151">
        <v>31043</v>
      </c>
      <c r="I3956" s="87">
        <v>0</v>
      </c>
      <c r="J3956" s="87" t="s">
        <v>640</v>
      </c>
      <c r="K3956" s="87" t="s">
        <v>3672</v>
      </c>
      <c r="L3956" s="87" t="s">
        <v>3843</v>
      </c>
      <c r="M3956" s="56"/>
      <c r="N3956" s="87" t="s">
        <v>40</v>
      </c>
      <c r="O3956" s="56"/>
      <c r="P3956" s="87">
        <v>1983</v>
      </c>
      <c r="Q3956" s="87"/>
      <c r="R3956" s="87" t="s">
        <v>3838</v>
      </c>
    </row>
    <row r="3957" spans="1:18">
      <c r="A3957" s="87" t="s">
        <v>3863</v>
      </c>
      <c r="B3957" s="87" t="s">
        <v>3864</v>
      </c>
      <c r="C3957" s="87"/>
      <c r="D3957" s="150">
        <v>706.63</v>
      </c>
      <c r="E3957" s="150">
        <v>-706.63</v>
      </c>
      <c r="F3957" s="150">
        <v>0</v>
      </c>
      <c r="G3957" s="150">
        <v>0</v>
      </c>
      <c r="H3957" s="151">
        <v>31043</v>
      </c>
      <c r="I3957" s="87">
        <v>0</v>
      </c>
      <c r="J3957" s="87" t="s">
        <v>640</v>
      </c>
      <c r="K3957" s="87" t="s">
        <v>3672</v>
      </c>
      <c r="L3957" s="87" t="s">
        <v>3843</v>
      </c>
      <c r="M3957" s="56"/>
      <c r="N3957" s="87" t="s">
        <v>40</v>
      </c>
      <c r="O3957" s="56"/>
      <c r="P3957" s="87">
        <v>1983</v>
      </c>
      <c r="Q3957" s="87"/>
      <c r="R3957" s="87" t="s">
        <v>3838</v>
      </c>
    </row>
    <row r="3958" spans="1:18">
      <c r="A3958" s="87" t="s">
        <v>3857</v>
      </c>
      <c r="B3958" s="87" t="s">
        <v>3858</v>
      </c>
      <c r="C3958" s="87"/>
      <c r="D3958" s="150">
        <v>531</v>
      </c>
      <c r="E3958" s="150">
        <v>-531</v>
      </c>
      <c r="F3958" s="150">
        <v>0</v>
      </c>
      <c r="G3958" s="150">
        <v>0</v>
      </c>
      <c r="H3958" s="151">
        <v>30838</v>
      </c>
      <c r="I3958" s="87">
        <v>0</v>
      </c>
      <c r="J3958" s="87" t="s">
        <v>3797</v>
      </c>
      <c r="K3958" s="87" t="s">
        <v>3672</v>
      </c>
      <c r="L3958" s="87" t="s">
        <v>3798</v>
      </c>
      <c r="M3958" s="56"/>
      <c r="N3958" s="87" t="s">
        <v>64</v>
      </c>
      <c r="O3958" s="56"/>
      <c r="P3958" s="87">
        <v>1984</v>
      </c>
      <c r="Q3958" s="87"/>
      <c r="R3958" s="87" t="s">
        <v>3838</v>
      </c>
    </row>
    <row r="3959" spans="1:18">
      <c r="A3959" s="87" t="s">
        <v>939</v>
      </c>
      <c r="B3959" s="87" t="s">
        <v>940</v>
      </c>
      <c r="C3959" s="87"/>
      <c r="D3959" s="150">
        <v>687.58</v>
      </c>
      <c r="E3959" s="150">
        <v>-687.58</v>
      </c>
      <c r="F3959" s="150">
        <v>0</v>
      </c>
      <c r="G3959" s="150">
        <v>0</v>
      </c>
      <c r="H3959" s="151">
        <v>30788</v>
      </c>
      <c r="I3959" s="87">
        <v>0</v>
      </c>
      <c r="J3959" s="87" t="s">
        <v>1245</v>
      </c>
      <c r="K3959" s="87" t="s">
        <v>3672</v>
      </c>
      <c r="L3959" s="87" t="s">
        <v>3826</v>
      </c>
      <c r="M3959" s="56"/>
      <c r="N3959" s="87" t="s">
        <v>44</v>
      </c>
      <c r="O3959" s="56"/>
      <c r="P3959" s="87">
        <v>1983</v>
      </c>
      <c r="Q3959" s="87"/>
      <c r="R3959" s="87" t="s">
        <v>3838</v>
      </c>
    </row>
    <row r="3960" spans="1:18">
      <c r="A3960" s="87" t="s">
        <v>664</v>
      </c>
      <c r="B3960" s="87" t="s">
        <v>665</v>
      </c>
      <c r="C3960" s="87"/>
      <c r="D3960" s="150">
        <v>685.26</v>
      </c>
      <c r="E3960" s="150">
        <v>-685.26</v>
      </c>
      <c r="F3960" s="150">
        <v>0</v>
      </c>
      <c r="G3960" s="150">
        <v>0</v>
      </c>
      <c r="H3960" s="151">
        <v>30497</v>
      </c>
      <c r="I3960" s="87">
        <v>0</v>
      </c>
      <c r="J3960" s="87" t="s">
        <v>640</v>
      </c>
      <c r="K3960" s="87" t="s">
        <v>3672</v>
      </c>
      <c r="L3960" s="87" t="s">
        <v>3820</v>
      </c>
      <c r="M3960" s="56"/>
      <c r="N3960" s="87" t="s">
        <v>40</v>
      </c>
      <c r="O3960" s="56"/>
      <c r="P3960" s="87">
        <v>1982</v>
      </c>
      <c r="Q3960" s="87"/>
      <c r="R3960" s="87" t="s">
        <v>3838</v>
      </c>
    </row>
    <row r="3961" spans="1:18">
      <c r="A3961" s="87" t="s">
        <v>3855</v>
      </c>
      <c r="B3961" s="87" t="s">
        <v>3856</v>
      </c>
      <c r="C3961" s="87"/>
      <c r="D3961" s="150">
        <v>405.73</v>
      </c>
      <c r="E3961" s="150">
        <v>-405.73</v>
      </c>
      <c r="F3961" s="150">
        <v>0</v>
      </c>
      <c r="G3961" s="150">
        <v>0</v>
      </c>
      <c r="H3961" s="151">
        <v>30102</v>
      </c>
      <c r="I3961" s="87">
        <v>0</v>
      </c>
      <c r="J3961" s="87" t="s">
        <v>1245</v>
      </c>
      <c r="K3961" s="87" t="s">
        <v>3672</v>
      </c>
      <c r="L3961" s="87" t="s">
        <v>3826</v>
      </c>
      <c r="M3961" s="56"/>
      <c r="N3961" s="87" t="s">
        <v>44</v>
      </c>
      <c r="O3961" s="56"/>
      <c r="P3961" s="87">
        <v>1982</v>
      </c>
      <c r="Q3961" s="87"/>
      <c r="R3961" s="87" t="s">
        <v>3838</v>
      </c>
    </row>
    <row r="3962" spans="1:18">
      <c r="A3962" s="87" t="s">
        <v>3851</v>
      </c>
      <c r="B3962" s="87" t="s">
        <v>3852</v>
      </c>
      <c r="C3962" s="87"/>
      <c r="D3962" s="150">
        <v>541.05999999999995</v>
      </c>
      <c r="E3962" s="150">
        <v>-541.05999999999995</v>
      </c>
      <c r="F3962" s="150">
        <v>0</v>
      </c>
      <c r="G3962" s="150">
        <v>0</v>
      </c>
      <c r="H3962" s="151">
        <v>30071</v>
      </c>
      <c r="I3962" s="87">
        <v>0</v>
      </c>
      <c r="J3962" s="87" t="s">
        <v>640</v>
      </c>
      <c r="K3962" s="87" t="s">
        <v>3672</v>
      </c>
      <c r="L3962" s="87" t="s">
        <v>3843</v>
      </c>
      <c r="M3962" s="56"/>
      <c r="N3962" s="87" t="s">
        <v>40</v>
      </c>
      <c r="O3962" s="56"/>
      <c r="P3962" s="87">
        <v>1982</v>
      </c>
      <c r="Q3962" s="87"/>
      <c r="R3962" s="87" t="s">
        <v>3838</v>
      </c>
    </row>
    <row r="3963" spans="1:18">
      <c r="A3963" s="87" t="s">
        <v>3849</v>
      </c>
      <c r="B3963" s="87" t="s">
        <v>1544</v>
      </c>
      <c r="C3963" s="87"/>
      <c r="D3963" s="150">
        <v>530.47</v>
      </c>
      <c r="E3963" s="150">
        <v>-530.47</v>
      </c>
      <c r="F3963" s="150">
        <v>0</v>
      </c>
      <c r="G3963" s="150">
        <v>0</v>
      </c>
      <c r="H3963" s="151">
        <v>30010</v>
      </c>
      <c r="I3963" s="87">
        <v>0</v>
      </c>
      <c r="J3963" s="87" t="s">
        <v>619</v>
      </c>
      <c r="K3963" s="87" t="s">
        <v>3672</v>
      </c>
      <c r="L3963" s="87" t="s">
        <v>3850</v>
      </c>
      <c r="M3963" s="56"/>
      <c r="N3963" s="87" t="s">
        <v>127</v>
      </c>
      <c r="O3963" s="56"/>
      <c r="P3963" s="87">
        <v>1981</v>
      </c>
      <c r="Q3963" s="87"/>
      <c r="R3963" s="87" t="s">
        <v>3838</v>
      </c>
    </row>
    <row r="3964" spans="1:18">
      <c r="A3964" s="87" t="s">
        <v>3847</v>
      </c>
      <c r="B3964" s="87" t="s">
        <v>3848</v>
      </c>
      <c r="C3964" s="87"/>
      <c r="D3964" s="150">
        <v>464.95</v>
      </c>
      <c r="E3964" s="150">
        <v>-464.95</v>
      </c>
      <c r="F3964" s="150">
        <v>0</v>
      </c>
      <c r="G3964" s="150">
        <v>0</v>
      </c>
      <c r="H3964" s="151">
        <v>29951</v>
      </c>
      <c r="I3964" s="87">
        <v>0</v>
      </c>
      <c r="J3964" s="87" t="s">
        <v>919</v>
      </c>
      <c r="K3964" s="87" t="s">
        <v>3672</v>
      </c>
      <c r="L3964" s="87" t="s">
        <v>3823</v>
      </c>
      <c r="M3964" s="56"/>
      <c r="N3964" s="87" t="s">
        <v>54</v>
      </c>
      <c r="O3964" s="56"/>
      <c r="P3964" s="87">
        <v>1981</v>
      </c>
      <c r="Q3964" s="87"/>
      <c r="R3964" s="87" t="s">
        <v>3838</v>
      </c>
    </row>
    <row r="3965" spans="1:18">
      <c r="A3965" s="87" t="s">
        <v>3845</v>
      </c>
      <c r="B3965" s="87" t="s">
        <v>3846</v>
      </c>
      <c r="C3965" s="87"/>
      <c r="D3965" s="150">
        <v>387.44</v>
      </c>
      <c r="E3965" s="150">
        <v>-387.44</v>
      </c>
      <c r="F3965" s="150">
        <v>0</v>
      </c>
      <c r="G3965" s="150">
        <v>0</v>
      </c>
      <c r="H3965" s="151">
        <v>29908</v>
      </c>
      <c r="I3965" s="87">
        <v>0</v>
      </c>
      <c r="J3965" s="87" t="s">
        <v>919</v>
      </c>
      <c r="K3965" s="87" t="s">
        <v>3672</v>
      </c>
      <c r="L3965" s="87" t="s">
        <v>3823</v>
      </c>
      <c r="M3965" s="56"/>
      <c r="N3965" s="87" t="s">
        <v>54</v>
      </c>
      <c r="O3965" s="56"/>
      <c r="P3965" s="87">
        <v>1981</v>
      </c>
      <c r="Q3965" s="87"/>
      <c r="R3965" s="87" t="s">
        <v>3838</v>
      </c>
    </row>
    <row r="3966" spans="1:18">
      <c r="A3966" s="87" t="s">
        <v>3853</v>
      </c>
      <c r="B3966" s="87" t="s">
        <v>3854</v>
      </c>
      <c r="C3966" s="87"/>
      <c r="D3966" s="150">
        <v>4278.8599999999997</v>
      </c>
      <c r="E3966" s="150">
        <v>-4278.8599999999997</v>
      </c>
      <c r="F3966" s="150">
        <v>0</v>
      </c>
      <c r="G3966" s="150">
        <v>0</v>
      </c>
      <c r="H3966" s="151">
        <v>29881</v>
      </c>
      <c r="I3966" s="87">
        <v>0</v>
      </c>
      <c r="J3966" s="87" t="s">
        <v>484</v>
      </c>
      <c r="K3966" s="87" t="s">
        <v>3672</v>
      </c>
      <c r="L3966" s="87" t="s">
        <v>3810</v>
      </c>
      <c r="M3966" s="56"/>
      <c r="N3966" s="87" t="s">
        <v>30</v>
      </c>
      <c r="O3966" s="56"/>
      <c r="P3966" s="87">
        <v>1981</v>
      </c>
      <c r="Q3966" s="87"/>
      <c r="R3966" s="87" t="s">
        <v>3838</v>
      </c>
    </row>
    <row r="3967" spans="1:18">
      <c r="A3967" s="87" t="s">
        <v>3844</v>
      </c>
      <c r="B3967" s="87" t="s">
        <v>3804</v>
      </c>
      <c r="C3967" s="87"/>
      <c r="D3967" s="150">
        <v>761.44</v>
      </c>
      <c r="E3967" s="150">
        <v>-761.44</v>
      </c>
      <c r="F3967" s="150">
        <v>0</v>
      </c>
      <c r="G3967" s="150">
        <v>0</v>
      </c>
      <c r="H3967" s="151">
        <v>29726</v>
      </c>
      <c r="I3967" s="87">
        <v>0</v>
      </c>
      <c r="J3967" s="87" t="s">
        <v>919</v>
      </c>
      <c r="K3967" s="87" t="s">
        <v>3672</v>
      </c>
      <c r="L3967" s="87" t="s">
        <v>3823</v>
      </c>
      <c r="M3967" s="56"/>
      <c r="N3967" s="87" t="s">
        <v>54</v>
      </c>
      <c r="O3967" s="56"/>
      <c r="P3967" s="87">
        <v>1980</v>
      </c>
      <c r="Q3967" s="87"/>
      <c r="R3967" s="87" t="s">
        <v>3838</v>
      </c>
    </row>
    <row r="3968" spans="1:18">
      <c r="A3968" s="87" t="s">
        <v>3841</v>
      </c>
      <c r="B3968" s="87" t="s">
        <v>3842</v>
      </c>
      <c r="C3968" s="87"/>
      <c r="D3968" s="150">
        <v>406.03</v>
      </c>
      <c r="E3968" s="150">
        <v>-406.03</v>
      </c>
      <c r="F3968" s="150">
        <v>0</v>
      </c>
      <c r="G3968" s="150">
        <v>0</v>
      </c>
      <c r="H3968" s="151">
        <v>29718</v>
      </c>
      <c r="I3968" s="87">
        <v>0</v>
      </c>
      <c r="J3968" s="87" t="s">
        <v>640</v>
      </c>
      <c r="K3968" s="87" t="s">
        <v>3672</v>
      </c>
      <c r="L3968" s="87" t="s">
        <v>3843</v>
      </c>
      <c r="M3968" s="56"/>
      <c r="N3968" s="87" t="s">
        <v>40</v>
      </c>
      <c r="O3968" s="56"/>
      <c r="P3968" s="87">
        <v>1980</v>
      </c>
      <c r="Q3968" s="87"/>
      <c r="R3968" s="87" t="s">
        <v>3838</v>
      </c>
    </row>
    <row r="3969" spans="1:18">
      <c r="A3969" s="87" t="s">
        <v>3839</v>
      </c>
      <c r="B3969" s="87" t="s">
        <v>3840</v>
      </c>
      <c r="C3969" s="87"/>
      <c r="D3969" s="150">
        <v>441.38</v>
      </c>
      <c r="E3969" s="150">
        <v>-441.38</v>
      </c>
      <c r="F3969" s="150">
        <v>0</v>
      </c>
      <c r="G3969" s="150">
        <v>0</v>
      </c>
      <c r="H3969" s="151">
        <v>29440</v>
      </c>
      <c r="I3969" s="87">
        <v>0</v>
      </c>
      <c r="J3969" s="87" t="s">
        <v>919</v>
      </c>
      <c r="K3969" s="87" t="s">
        <v>3672</v>
      </c>
      <c r="L3969" s="87" t="s">
        <v>3823</v>
      </c>
      <c r="M3969" s="56"/>
      <c r="N3969" s="87" t="s">
        <v>54</v>
      </c>
      <c r="O3969" s="56"/>
      <c r="P3969" s="87">
        <v>1980</v>
      </c>
      <c r="Q3969" s="87"/>
      <c r="R3969" s="87" t="s">
        <v>3838</v>
      </c>
    </row>
    <row r="3970" spans="1:18">
      <c r="A3970" s="87" t="s">
        <v>466</v>
      </c>
      <c r="B3970" s="87" t="s">
        <v>467</v>
      </c>
      <c r="C3970" s="87"/>
      <c r="D3970" s="150">
        <v>602.87</v>
      </c>
      <c r="E3970" s="150">
        <v>-602.87</v>
      </c>
      <c r="F3970" s="150">
        <v>0</v>
      </c>
      <c r="G3970" s="150">
        <v>0</v>
      </c>
      <c r="H3970" s="151">
        <v>29409</v>
      </c>
      <c r="I3970" s="87">
        <v>0</v>
      </c>
      <c r="J3970" s="87" t="s">
        <v>1245</v>
      </c>
      <c r="K3970" s="87" t="s">
        <v>3672</v>
      </c>
      <c r="L3970" s="87" t="s">
        <v>3826</v>
      </c>
      <c r="M3970" s="56"/>
      <c r="N3970" s="87" t="s">
        <v>44</v>
      </c>
      <c r="O3970" s="56"/>
      <c r="P3970" s="87">
        <v>1980</v>
      </c>
      <c r="Q3970" s="87"/>
      <c r="R3970" s="87"/>
    </row>
    <row r="3971" spans="1:18">
      <c r="A3971" s="87" t="s">
        <v>3834</v>
      </c>
      <c r="B3971" s="87" t="s">
        <v>3835</v>
      </c>
      <c r="C3971" s="87"/>
      <c r="D3971" s="150">
        <v>602.87</v>
      </c>
      <c r="E3971" s="150">
        <v>-602.87</v>
      </c>
      <c r="F3971" s="150">
        <v>0</v>
      </c>
      <c r="G3971" s="150">
        <v>0</v>
      </c>
      <c r="H3971" s="151">
        <v>29409</v>
      </c>
      <c r="I3971" s="87">
        <v>0</v>
      </c>
      <c r="J3971" s="87" t="s">
        <v>1010</v>
      </c>
      <c r="K3971" s="87" t="s">
        <v>3672</v>
      </c>
      <c r="L3971" s="87" t="s">
        <v>3836</v>
      </c>
      <c r="M3971" s="56"/>
      <c r="N3971" s="87" t="s">
        <v>114</v>
      </c>
      <c r="O3971" s="56" t="s">
        <v>3837</v>
      </c>
      <c r="P3971" s="87">
        <v>1988</v>
      </c>
      <c r="Q3971" s="87"/>
      <c r="R3971" s="87" t="s">
        <v>3838</v>
      </c>
    </row>
    <row r="3972" spans="1:18">
      <c r="A3972" s="87" t="s">
        <v>1237</v>
      </c>
      <c r="B3972" s="87" t="s">
        <v>1238</v>
      </c>
      <c r="C3972" s="87"/>
      <c r="D3972" s="150">
        <v>597.99</v>
      </c>
      <c r="E3972" s="150">
        <v>-597.99</v>
      </c>
      <c r="F3972" s="150">
        <v>0</v>
      </c>
      <c r="G3972" s="150">
        <v>0</v>
      </c>
      <c r="H3972" s="151">
        <v>29040</v>
      </c>
      <c r="I3972" s="87">
        <v>0</v>
      </c>
      <c r="J3972" s="87" t="s">
        <v>640</v>
      </c>
      <c r="K3972" s="87" t="s">
        <v>3672</v>
      </c>
      <c r="L3972" s="87" t="s">
        <v>3820</v>
      </c>
      <c r="M3972" s="56"/>
      <c r="N3972" s="87" t="s">
        <v>40</v>
      </c>
      <c r="O3972" s="56"/>
      <c r="P3972" s="87">
        <v>1978</v>
      </c>
      <c r="Q3972" s="87"/>
      <c r="R3972" s="87"/>
    </row>
    <row r="3973" spans="1:18">
      <c r="A3973" s="87" t="s">
        <v>3833</v>
      </c>
      <c r="B3973" s="87" t="s">
        <v>1238</v>
      </c>
      <c r="C3973" s="87"/>
      <c r="D3973" s="150">
        <v>597.99</v>
      </c>
      <c r="E3973" s="150">
        <v>-597.99</v>
      </c>
      <c r="F3973" s="150">
        <v>0</v>
      </c>
      <c r="G3973" s="150">
        <v>0</v>
      </c>
      <c r="H3973" s="151">
        <v>29040</v>
      </c>
      <c r="I3973" s="87">
        <v>0</v>
      </c>
      <c r="J3973" s="87" t="s">
        <v>830</v>
      </c>
      <c r="K3973" s="87" t="s">
        <v>3672</v>
      </c>
      <c r="L3973" s="87" t="s">
        <v>3825</v>
      </c>
      <c r="M3973" s="56"/>
      <c r="N3973" s="87" t="s">
        <v>38</v>
      </c>
      <c r="O3973" s="56"/>
      <c r="P3973" s="87">
        <v>1978</v>
      </c>
      <c r="Q3973" s="87"/>
      <c r="R3973" s="87"/>
    </row>
    <row r="3974" spans="1:18">
      <c r="A3974" s="87" t="s">
        <v>1297</v>
      </c>
      <c r="B3974" s="87" t="s">
        <v>467</v>
      </c>
      <c r="C3974" s="87"/>
      <c r="D3974" s="150">
        <v>606.95000000000005</v>
      </c>
      <c r="E3974" s="150">
        <v>-606.95000000000005</v>
      </c>
      <c r="F3974" s="150">
        <v>0</v>
      </c>
      <c r="G3974" s="150">
        <v>0</v>
      </c>
      <c r="H3974" s="151">
        <v>28942</v>
      </c>
      <c r="I3974" s="87">
        <v>0</v>
      </c>
      <c r="J3974" s="87" t="s">
        <v>1299</v>
      </c>
      <c r="K3974" s="87" t="s">
        <v>3672</v>
      </c>
      <c r="L3974" s="87" t="s">
        <v>3832</v>
      </c>
      <c r="M3974" s="56"/>
      <c r="N3974" s="87" t="s">
        <v>78</v>
      </c>
      <c r="O3974" s="56"/>
      <c r="P3974" s="87">
        <v>1978</v>
      </c>
      <c r="Q3974" s="87"/>
      <c r="R3974" s="87"/>
    </row>
    <row r="3975" spans="1:18">
      <c r="A3975" s="87" t="s">
        <v>3827</v>
      </c>
      <c r="B3975" s="87" t="s">
        <v>2782</v>
      </c>
      <c r="C3975" s="87"/>
      <c r="D3975" s="150">
        <v>857.86</v>
      </c>
      <c r="E3975" s="150">
        <v>-857.86</v>
      </c>
      <c r="F3975" s="150">
        <v>0</v>
      </c>
      <c r="G3975" s="150">
        <v>0</v>
      </c>
      <c r="H3975" s="151">
        <v>28852</v>
      </c>
      <c r="I3975" s="87">
        <v>0</v>
      </c>
      <c r="J3975" s="87" t="s">
        <v>3828</v>
      </c>
      <c r="K3975" s="87" t="s">
        <v>3672</v>
      </c>
      <c r="L3975" s="87" t="s">
        <v>3829</v>
      </c>
      <c r="M3975" s="56"/>
      <c r="N3975" s="87" t="s">
        <v>3830</v>
      </c>
      <c r="O3975" s="56"/>
      <c r="P3975" s="87">
        <v>1978</v>
      </c>
      <c r="Q3975" s="87"/>
      <c r="R3975" s="87"/>
    </row>
    <row r="3976" spans="1:18">
      <c r="A3976" s="87" t="s">
        <v>3824</v>
      </c>
      <c r="B3976" s="87" t="s">
        <v>826</v>
      </c>
      <c r="C3976" s="87"/>
      <c r="D3976" s="150">
        <v>588.59</v>
      </c>
      <c r="E3976" s="150">
        <v>-588.59</v>
      </c>
      <c r="F3976" s="150">
        <v>0</v>
      </c>
      <c r="G3976" s="150">
        <v>0</v>
      </c>
      <c r="H3976" s="151">
        <v>28625</v>
      </c>
      <c r="I3976" s="87">
        <v>0</v>
      </c>
      <c r="J3976" s="87" t="s">
        <v>830</v>
      </c>
      <c r="K3976" s="87" t="s">
        <v>3672</v>
      </c>
      <c r="L3976" s="87" t="s">
        <v>3825</v>
      </c>
      <c r="M3976" s="56"/>
      <c r="N3976" s="87" t="s">
        <v>38</v>
      </c>
      <c r="O3976" s="56"/>
      <c r="P3976" s="87">
        <v>1978</v>
      </c>
      <c r="Q3976" s="87"/>
      <c r="R3976" s="87"/>
    </row>
    <row r="3977" spans="1:18">
      <c r="A3977" s="87" t="s">
        <v>825</v>
      </c>
      <c r="B3977" s="87" t="s">
        <v>826</v>
      </c>
      <c r="C3977" s="87"/>
      <c r="D3977" s="150">
        <v>588.59</v>
      </c>
      <c r="E3977" s="150">
        <v>-588.59</v>
      </c>
      <c r="F3977" s="150">
        <v>0</v>
      </c>
      <c r="G3977" s="150">
        <v>0</v>
      </c>
      <c r="H3977" s="151">
        <v>28625</v>
      </c>
      <c r="I3977" s="87">
        <v>0</v>
      </c>
      <c r="J3977" s="87" t="s">
        <v>1245</v>
      </c>
      <c r="K3977" s="87" t="s">
        <v>3672</v>
      </c>
      <c r="L3977" s="87" t="s">
        <v>3826</v>
      </c>
      <c r="M3977" s="56"/>
      <c r="N3977" s="87" t="s">
        <v>44</v>
      </c>
      <c r="O3977" s="56"/>
      <c r="P3977" s="87">
        <v>1978</v>
      </c>
      <c r="Q3977" s="87"/>
      <c r="R3977" s="87"/>
    </row>
    <row r="3978" spans="1:18">
      <c r="A3978" s="87" t="s">
        <v>3821</v>
      </c>
      <c r="B3978" s="87" t="s">
        <v>3822</v>
      </c>
      <c r="C3978" s="87"/>
      <c r="D3978" s="150">
        <v>999.37</v>
      </c>
      <c r="E3978" s="150">
        <v>-999.37</v>
      </c>
      <c r="F3978" s="150">
        <v>0</v>
      </c>
      <c r="G3978" s="150">
        <v>0</v>
      </c>
      <c r="H3978" s="151">
        <v>28572</v>
      </c>
      <c r="I3978" s="87">
        <v>0</v>
      </c>
      <c r="J3978" s="87" t="s">
        <v>919</v>
      </c>
      <c r="K3978" s="87" t="s">
        <v>3672</v>
      </c>
      <c r="L3978" s="87" t="s">
        <v>3823</v>
      </c>
      <c r="M3978" s="56"/>
      <c r="N3978" s="87" t="s">
        <v>54</v>
      </c>
      <c r="O3978" s="56"/>
      <c r="P3978" s="87">
        <v>1978</v>
      </c>
      <c r="Q3978" s="87"/>
      <c r="R3978" s="87"/>
    </row>
    <row r="3979" spans="1:18">
      <c r="A3979" s="87" t="s">
        <v>3808</v>
      </c>
      <c r="B3979" s="87" t="s">
        <v>3809</v>
      </c>
      <c r="C3979" s="87"/>
      <c r="D3979" s="150">
        <v>1673.04</v>
      </c>
      <c r="E3979" s="150">
        <v>-1673.04</v>
      </c>
      <c r="F3979" s="150">
        <v>0</v>
      </c>
      <c r="G3979" s="150">
        <v>0</v>
      </c>
      <c r="H3979" s="151">
        <v>28362</v>
      </c>
      <c r="I3979" s="87">
        <v>0</v>
      </c>
      <c r="J3979" s="87" t="s">
        <v>484</v>
      </c>
      <c r="K3979" s="87" t="s">
        <v>3672</v>
      </c>
      <c r="L3979" s="87" t="s">
        <v>3810</v>
      </c>
      <c r="M3979" s="56"/>
      <c r="N3979" s="87" t="s">
        <v>30</v>
      </c>
      <c r="O3979" s="56"/>
      <c r="P3979" s="87">
        <v>1977</v>
      </c>
      <c r="Q3979" s="87"/>
      <c r="R3979" s="87"/>
    </row>
    <row r="3980" spans="1:18">
      <c r="A3980" s="87" t="s">
        <v>2781</v>
      </c>
      <c r="B3980" s="87" t="s">
        <v>2782</v>
      </c>
      <c r="C3980" s="87"/>
      <c r="D3980" s="150">
        <v>770.07</v>
      </c>
      <c r="E3980" s="150">
        <v>-770.07</v>
      </c>
      <c r="F3980" s="150">
        <v>0</v>
      </c>
      <c r="G3980" s="150">
        <v>0</v>
      </c>
      <c r="H3980" s="151">
        <v>28362</v>
      </c>
      <c r="I3980" s="87">
        <v>0</v>
      </c>
      <c r="J3980" s="87" t="s">
        <v>1266</v>
      </c>
      <c r="K3980" s="87" t="s">
        <v>3672</v>
      </c>
      <c r="L3980" s="87" t="s">
        <v>3831</v>
      </c>
      <c r="M3980" s="56"/>
      <c r="N3980" s="87" t="s">
        <v>91</v>
      </c>
      <c r="O3980" s="56"/>
      <c r="P3980" s="87">
        <v>1977</v>
      </c>
      <c r="Q3980" s="87"/>
      <c r="R3980" s="87"/>
    </row>
    <row r="3981" spans="1:18">
      <c r="A3981" s="87" t="s">
        <v>809</v>
      </c>
      <c r="B3981" s="87" t="s">
        <v>467</v>
      </c>
      <c r="C3981" s="87"/>
      <c r="D3981" s="150">
        <v>606.35</v>
      </c>
      <c r="E3981" s="150">
        <v>-606.35</v>
      </c>
      <c r="F3981" s="150">
        <v>0</v>
      </c>
      <c r="G3981" s="150">
        <v>0</v>
      </c>
      <c r="H3981" s="151">
        <v>28338</v>
      </c>
      <c r="I3981" s="87">
        <v>0</v>
      </c>
      <c r="J3981" s="87" t="s">
        <v>640</v>
      </c>
      <c r="K3981" s="87" t="s">
        <v>3672</v>
      </c>
      <c r="L3981" s="87" t="s">
        <v>3820</v>
      </c>
      <c r="M3981" s="56"/>
      <c r="N3981" s="87" t="s">
        <v>40</v>
      </c>
      <c r="O3981" s="56"/>
      <c r="P3981" s="87">
        <v>1976</v>
      </c>
      <c r="Q3981" s="87"/>
      <c r="R3981" s="87"/>
    </row>
    <row r="3982" spans="1:18">
      <c r="A3982" s="87" t="s">
        <v>3815</v>
      </c>
      <c r="B3982" s="87" t="s">
        <v>3816</v>
      </c>
      <c r="C3982" s="87"/>
      <c r="D3982" s="150">
        <v>568.78</v>
      </c>
      <c r="E3982" s="150">
        <v>-568.78</v>
      </c>
      <c r="F3982" s="150">
        <v>0</v>
      </c>
      <c r="G3982" s="150">
        <v>0</v>
      </c>
      <c r="H3982" s="151">
        <v>28279</v>
      </c>
      <c r="I3982" s="87">
        <v>0</v>
      </c>
      <c r="J3982" s="87" t="s">
        <v>3817</v>
      </c>
      <c r="K3982" s="87" t="s">
        <v>3672</v>
      </c>
      <c r="L3982" s="87" t="s">
        <v>3818</v>
      </c>
      <c r="M3982" s="56"/>
      <c r="N3982" s="87" t="s">
        <v>3819</v>
      </c>
      <c r="O3982" s="56"/>
      <c r="P3982" s="87">
        <v>1976</v>
      </c>
      <c r="Q3982" s="87"/>
      <c r="R3982" s="87"/>
    </row>
    <row r="3983" spans="1:18">
      <c r="A3983" s="87" t="s">
        <v>3813</v>
      </c>
      <c r="B3983" s="87" t="s">
        <v>3814</v>
      </c>
      <c r="C3983" s="87"/>
      <c r="D3983" s="150">
        <v>539.14</v>
      </c>
      <c r="E3983" s="150">
        <v>-539.14</v>
      </c>
      <c r="F3983" s="150">
        <v>0</v>
      </c>
      <c r="G3983" s="150">
        <v>0</v>
      </c>
      <c r="H3983" s="151">
        <v>27913</v>
      </c>
      <c r="I3983" s="87">
        <v>0</v>
      </c>
      <c r="J3983" s="87" t="s">
        <v>3805</v>
      </c>
      <c r="K3983" s="87" t="s">
        <v>3672</v>
      </c>
      <c r="L3983" s="87" t="s">
        <v>3806</v>
      </c>
      <c r="M3983" s="56"/>
      <c r="N3983" s="87" t="s">
        <v>3807</v>
      </c>
      <c r="O3983" s="56"/>
      <c r="P3983" s="87">
        <v>1975</v>
      </c>
      <c r="Q3983" s="87"/>
      <c r="R3983" s="87"/>
    </row>
    <row r="3984" spans="1:18">
      <c r="A3984" s="87" t="s">
        <v>2374</v>
      </c>
      <c r="B3984" s="87" t="s">
        <v>2375</v>
      </c>
      <c r="C3984" s="87"/>
      <c r="D3984" s="150">
        <v>1304.26</v>
      </c>
      <c r="E3984" s="150">
        <v>-1304.26</v>
      </c>
      <c r="F3984" s="150">
        <v>0</v>
      </c>
      <c r="G3984" s="150">
        <v>0</v>
      </c>
      <c r="H3984" s="151">
        <v>27682</v>
      </c>
      <c r="I3984" s="87">
        <v>0</v>
      </c>
      <c r="J3984" s="87" t="s">
        <v>3811</v>
      </c>
      <c r="K3984" s="87" t="s">
        <v>3672</v>
      </c>
      <c r="L3984" s="87" t="s">
        <v>3812</v>
      </c>
      <c r="M3984" s="56"/>
      <c r="N3984" s="87" t="s">
        <v>2376</v>
      </c>
      <c r="O3984" s="56"/>
      <c r="P3984" s="87">
        <v>1975</v>
      </c>
      <c r="Q3984" s="87"/>
      <c r="R3984" s="87"/>
    </row>
    <row r="3985" spans="1:18">
      <c r="A3985" s="87" t="s">
        <v>3803</v>
      </c>
      <c r="B3985" s="87" t="s">
        <v>3804</v>
      </c>
      <c r="C3985" s="87"/>
      <c r="D3985" s="150">
        <v>504.61</v>
      </c>
      <c r="E3985" s="150">
        <v>-504.61</v>
      </c>
      <c r="F3985" s="150">
        <v>0</v>
      </c>
      <c r="G3985" s="150">
        <v>0</v>
      </c>
      <c r="H3985" s="151">
        <v>25679</v>
      </c>
      <c r="I3985" s="87">
        <v>0</v>
      </c>
      <c r="J3985" s="87" t="s">
        <v>3805</v>
      </c>
      <c r="K3985" s="87" t="s">
        <v>3672</v>
      </c>
      <c r="L3985" s="87" t="s">
        <v>3806</v>
      </c>
      <c r="M3985" s="56"/>
      <c r="N3985" s="87" t="s">
        <v>3807</v>
      </c>
      <c r="O3985" s="56"/>
      <c r="P3985" s="87">
        <v>1970</v>
      </c>
      <c r="Q3985" s="87"/>
      <c r="R3985" s="87"/>
    </row>
    <row r="3986" spans="1:18">
      <c r="A3986" s="87" t="s">
        <v>3801</v>
      </c>
      <c r="B3986" s="87" t="s">
        <v>3802</v>
      </c>
      <c r="C3986" s="87"/>
      <c r="D3986" s="150">
        <v>778.43</v>
      </c>
      <c r="E3986" s="150">
        <v>-778.43</v>
      </c>
      <c r="F3986" s="150">
        <v>0</v>
      </c>
      <c r="G3986" s="150">
        <v>0</v>
      </c>
      <c r="H3986" s="151">
        <v>25594</v>
      </c>
      <c r="I3986" s="87">
        <v>0</v>
      </c>
      <c r="J3986" s="87" t="s">
        <v>3797</v>
      </c>
      <c r="K3986" s="87" t="s">
        <v>3672</v>
      </c>
      <c r="L3986" s="87" t="s">
        <v>3798</v>
      </c>
      <c r="M3986" s="56"/>
      <c r="N3986" s="87" t="s">
        <v>64</v>
      </c>
      <c r="O3986" s="56"/>
      <c r="P3986" s="87">
        <v>1969</v>
      </c>
      <c r="Q3986" s="87"/>
      <c r="R3986" s="87"/>
    </row>
    <row r="3987" spans="1:18">
      <c r="A3987" s="87" t="s">
        <v>3799</v>
      </c>
      <c r="B3987" s="87" t="s">
        <v>3800</v>
      </c>
      <c r="C3987" s="87"/>
      <c r="D3987" s="150">
        <v>448.25</v>
      </c>
      <c r="E3987" s="150">
        <v>-448.25</v>
      </c>
      <c r="F3987" s="150">
        <v>0</v>
      </c>
      <c r="G3987" s="150">
        <v>0</v>
      </c>
      <c r="H3987" s="151">
        <v>24709</v>
      </c>
      <c r="I3987" s="87">
        <v>0</v>
      </c>
      <c r="J3987" s="87" t="s">
        <v>1879</v>
      </c>
      <c r="K3987" s="87" t="s">
        <v>3672</v>
      </c>
      <c r="L3987" s="87" t="s">
        <v>3686</v>
      </c>
      <c r="M3987" s="56"/>
      <c r="N3987" s="87" t="s">
        <v>101</v>
      </c>
      <c r="O3987" s="56"/>
      <c r="P3987" s="87">
        <v>1967</v>
      </c>
      <c r="Q3987" s="87"/>
      <c r="R3987" s="87"/>
    </row>
    <row r="3988" spans="1:18">
      <c r="A3988" s="87" t="s">
        <v>3795</v>
      </c>
      <c r="B3988" s="87" t="s">
        <v>3796</v>
      </c>
      <c r="C3988" s="87"/>
      <c r="D3988" s="150">
        <v>430.16</v>
      </c>
      <c r="E3988" s="150">
        <v>-430.16</v>
      </c>
      <c r="F3988" s="150">
        <v>0</v>
      </c>
      <c r="G3988" s="150">
        <v>0</v>
      </c>
      <c r="H3988" s="151">
        <v>23742</v>
      </c>
      <c r="I3988" s="87">
        <v>0</v>
      </c>
      <c r="J3988" s="87" t="s">
        <v>3797</v>
      </c>
      <c r="K3988" s="87" t="s">
        <v>3672</v>
      </c>
      <c r="L3988" s="87" t="s">
        <v>3798</v>
      </c>
      <c r="M3988" s="56"/>
      <c r="N3988" s="87" t="s">
        <v>64</v>
      </c>
      <c r="O3988" s="56"/>
      <c r="P3988" s="87">
        <v>1963</v>
      </c>
      <c r="Q3988" s="87"/>
      <c r="R3988" s="87"/>
    </row>
    <row r="3989" spans="1:18">
      <c r="A3989" s="148" t="s">
        <v>3794</v>
      </c>
      <c r="D3989" s="7"/>
      <c r="E3989" s="7"/>
      <c r="F3989" s="7"/>
      <c r="G3989" s="7"/>
    </row>
    <row r="3990" spans="1:18">
      <c r="A3990" s="148" t="s">
        <v>7671</v>
      </c>
      <c r="D3990" s="152">
        <v>28988415.010000002</v>
      </c>
      <c r="E3990" s="152">
        <v>-20004973.960000001</v>
      </c>
      <c r="F3990" s="152">
        <v>8983441.0500000007</v>
      </c>
      <c r="G3990" s="7"/>
    </row>
    <row r="3991" spans="1:18">
      <c r="A3991" s="148" t="s">
        <v>7672</v>
      </c>
      <c r="D3991" s="7"/>
      <c r="E3991" s="7"/>
      <c r="F3991" s="7"/>
      <c r="G3991" s="7"/>
    </row>
    <row r="3992" spans="1:18">
      <c r="A3992" s="148" t="s">
        <v>7675</v>
      </c>
      <c r="D3992" s="152">
        <v>4977.1000000000004</v>
      </c>
      <c r="E3992" s="152">
        <v>-4977.1000000000004</v>
      </c>
      <c r="F3992" s="152">
        <v>0</v>
      </c>
      <c r="G3992" s="7"/>
    </row>
    <row r="3993" spans="1:18">
      <c r="A3993" s="148" t="s">
        <v>7676</v>
      </c>
      <c r="D3993" s="7"/>
      <c r="E3993" s="7"/>
      <c r="F3993" s="7"/>
      <c r="G3993" s="7"/>
    </row>
    <row r="3994" spans="1:18">
      <c r="A3994" s="148" t="s">
        <v>7898</v>
      </c>
      <c r="D3994" s="152">
        <v>5004935.93</v>
      </c>
      <c r="E3994" s="152">
        <v>-4993461.5</v>
      </c>
      <c r="F3994" s="152">
        <v>11474.43</v>
      </c>
      <c r="G3994" s="7"/>
    </row>
    <row r="3995" spans="1:18">
      <c r="A3995" s="148" t="s">
        <v>7899</v>
      </c>
      <c r="D3995" s="7"/>
      <c r="E3995" s="7"/>
      <c r="F3995" s="7"/>
      <c r="G3995" s="7"/>
    </row>
    <row r="3996" spans="1:18">
      <c r="A3996" s="148" t="s">
        <v>7904</v>
      </c>
      <c r="D3996" s="152">
        <v>31513.14</v>
      </c>
      <c r="E3996" s="152">
        <v>-31513.14</v>
      </c>
      <c r="F3996" s="152">
        <v>0</v>
      </c>
      <c r="G3996" s="7"/>
    </row>
    <row r="3997" spans="1:18">
      <c r="A3997" s="148" t="s">
        <v>7905</v>
      </c>
      <c r="D3997" s="7"/>
      <c r="E3997" s="7"/>
      <c r="F3997" s="7"/>
      <c r="G3997" s="7"/>
    </row>
    <row r="3998" spans="1:18">
      <c r="A3998" s="148" t="s">
        <v>7942</v>
      </c>
      <c r="D3998" s="152">
        <v>155424.89000000001</v>
      </c>
      <c r="E3998" s="152">
        <v>-153672.28</v>
      </c>
      <c r="F3998" s="152">
        <v>1752.61</v>
      </c>
      <c r="G3998" s="7"/>
    </row>
    <row r="3999" spans="1:18">
      <c r="A3999" s="148" t="s">
        <v>7943</v>
      </c>
      <c r="D3999" s="7"/>
      <c r="E3999" s="7"/>
      <c r="F3999" s="7"/>
      <c r="G3999" s="7"/>
    </row>
    <row r="4000" spans="1:18">
      <c r="A4000" s="148" t="s">
        <v>10682</v>
      </c>
      <c r="D4000" s="152">
        <v>25349528.309999999</v>
      </c>
      <c r="E4000" s="152">
        <v>-16896583.789999999</v>
      </c>
      <c r="F4000" s="152">
        <v>8452944.5199999996</v>
      </c>
      <c r="G4000" s="7"/>
    </row>
    <row r="4001" spans="1:7">
      <c r="A4001" s="148" t="s">
        <v>10683</v>
      </c>
      <c r="D4001" s="7"/>
      <c r="E4001" s="7"/>
      <c r="F4001" s="7"/>
      <c r="G4001" s="7"/>
    </row>
    <row r="4002" spans="1:7">
      <c r="A4002" s="148" t="s">
        <v>10947</v>
      </c>
      <c r="D4002" s="152">
        <v>7651418.2300000004</v>
      </c>
      <c r="E4002" s="152">
        <v>-7636814.4100000001</v>
      </c>
      <c r="F4002" s="152">
        <v>14603.82</v>
      </c>
      <c r="G4002" s="7"/>
    </row>
    <row r="4003" spans="1:7">
      <c r="A4003" s="148" t="s">
        <v>10948</v>
      </c>
      <c r="D4003" s="7"/>
      <c r="E4003" s="7"/>
      <c r="F4003" s="7"/>
      <c r="G4003" s="7"/>
    </row>
    <row r="4004" spans="1:7">
      <c r="A4004" s="148" t="s">
        <v>11063</v>
      </c>
      <c r="D4004" s="152">
        <v>301965.81</v>
      </c>
      <c r="E4004" s="152">
        <v>-293483.90000000002</v>
      </c>
      <c r="F4004" s="152">
        <v>8481.91</v>
      </c>
      <c r="G4004" s="7"/>
    </row>
  </sheetData>
  <autoFilter ref="A1:R4004">
    <filterColumn colId="12"/>
  </autoFilter>
  <pageMargins left="0.7" right="0.7" top="0.75" bottom="0.75" header="0.3" footer="0.3"/>
  <pageSetup paperSize="9" orientation="landscape" horizontalDpi="4294967293" verticalDpi="4294967293" r:id="rId1"/>
  <headerFooter>
    <oddHeader>&amp;R&amp;D
kalinacova
Strana 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R80"/>
  <sheetViews>
    <sheetView topLeftCell="A31" workbookViewId="0">
      <selection activeCell="A31" sqref="A1:A1048576"/>
    </sheetView>
  </sheetViews>
  <sheetFormatPr defaultRowHeight="15"/>
  <cols>
    <col min="3" max="3" width="12.7109375" bestFit="1" customWidth="1"/>
    <col min="9" max="9" width="9.5703125" bestFit="1" customWidth="1"/>
    <col min="11" max="11" width="17.5703125" bestFit="1" customWidth="1"/>
    <col min="18" max="18" width="14.140625" bestFit="1" customWidth="1"/>
  </cols>
  <sheetData>
    <row r="1" spans="1:18">
      <c r="A1" t="s">
        <v>0</v>
      </c>
      <c r="B1" t="s">
        <v>3</v>
      </c>
      <c r="C1" t="s">
        <v>4</v>
      </c>
      <c r="D1" t="s">
        <v>5</v>
      </c>
      <c r="E1" t="s">
        <v>3530</v>
      </c>
      <c r="F1" t="s">
        <v>7</v>
      </c>
      <c r="G1" t="s">
        <v>3531</v>
      </c>
      <c r="H1" t="s">
        <v>3532</v>
      </c>
      <c r="I1" t="s">
        <v>14</v>
      </c>
      <c r="J1" t="s">
        <v>3533</v>
      </c>
      <c r="K1" t="s">
        <v>3534</v>
      </c>
      <c r="L1" t="s">
        <v>3535</v>
      </c>
      <c r="M1" t="s">
        <v>3536</v>
      </c>
      <c r="N1" t="s">
        <v>3537</v>
      </c>
      <c r="O1" t="s">
        <v>3538</v>
      </c>
      <c r="P1" t="s">
        <v>3539</v>
      </c>
    </row>
    <row r="2" spans="1:18">
      <c r="A2" s="1">
        <v>43600</v>
      </c>
      <c r="B2" t="s">
        <v>19</v>
      </c>
      <c r="C2">
        <v>1190500016</v>
      </c>
      <c r="D2">
        <v>2019278</v>
      </c>
      <c r="E2" t="s">
        <v>3540</v>
      </c>
      <c r="F2" t="s">
        <v>3541</v>
      </c>
      <c r="G2">
        <v>100306</v>
      </c>
      <c r="H2" t="s">
        <v>3542</v>
      </c>
      <c r="I2">
        <v>-100.02</v>
      </c>
      <c r="K2">
        <v>-100.02</v>
      </c>
      <c r="L2">
        <v>0</v>
      </c>
      <c r="M2" t="s">
        <v>3543</v>
      </c>
      <c r="O2" t="s">
        <v>3543</v>
      </c>
      <c r="P2" s="1">
        <v>43612</v>
      </c>
      <c r="R2">
        <f>VLOOKUP(D2,Hárok2!E:E,1,0)</f>
        <v>2019278</v>
      </c>
    </row>
    <row r="3" spans="1:18">
      <c r="A3" s="1">
        <v>43600</v>
      </c>
      <c r="B3" t="s">
        <v>19</v>
      </c>
      <c r="C3">
        <v>1190500017</v>
      </c>
      <c r="D3">
        <v>2019280</v>
      </c>
      <c r="E3" t="s">
        <v>3540</v>
      </c>
      <c r="F3" t="s">
        <v>3544</v>
      </c>
      <c r="G3">
        <v>100306</v>
      </c>
      <c r="H3" t="s">
        <v>3542</v>
      </c>
      <c r="I3">
        <v>-60</v>
      </c>
      <c r="K3">
        <v>-60</v>
      </c>
      <c r="L3">
        <v>0</v>
      </c>
      <c r="M3" t="s">
        <v>3543</v>
      </c>
      <c r="O3" t="s">
        <v>3543</v>
      </c>
      <c r="P3" s="1">
        <v>43612</v>
      </c>
      <c r="R3" s="42">
        <f>VLOOKUP(D3,Hárok2!E:E,1,0)</f>
        <v>2019280</v>
      </c>
    </row>
    <row r="4" spans="1:18">
      <c r="A4" s="1">
        <v>43600</v>
      </c>
      <c r="B4" t="s">
        <v>19</v>
      </c>
      <c r="C4">
        <v>1190500018</v>
      </c>
      <c r="D4">
        <v>2019281</v>
      </c>
      <c r="E4" t="s">
        <v>3540</v>
      </c>
      <c r="F4" t="s">
        <v>3545</v>
      </c>
      <c r="G4">
        <v>100306</v>
      </c>
      <c r="H4" t="s">
        <v>3542</v>
      </c>
      <c r="I4">
        <v>-62.4</v>
      </c>
      <c r="K4">
        <v>-62.4</v>
      </c>
      <c r="L4">
        <v>0</v>
      </c>
      <c r="M4" t="s">
        <v>3543</v>
      </c>
      <c r="O4" t="s">
        <v>3543</v>
      </c>
      <c r="P4" s="1">
        <v>43612</v>
      </c>
      <c r="R4" s="42">
        <f>VLOOKUP(D4,Hárok2!E:E,1,0)</f>
        <v>2019281</v>
      </c>
    </row>
    <row r="5" spans="1:18">
      <c r="A5" s="1">
        <v>43600</v>
      </c>
      <c r="B5" t="s">
        <v>19</v>
      </c>
      <c r="C5">
        <v>1190500019</v>
      </c>
      <c r="D5">
        <v>2019283</v>
      </c>
      <c r="E5" t="s">
        <v>3540</v>
      </c>
      <c r="F5" t="s">
        <v>3546</v>
      </c>
      <c r="G5">
        <v>100306</v>
      </c>
      <c r="H5" t="s">
        <v>3542</v>
      </c>
      <c r="I5">
        <v>-53.88</v>
      </c>
      <c r="K5">
        <v>-53.88</v>
      </c>
      <c r="L5">
        <v>0</v>
      </c>
      <c r="M5" t="s">
        <v>3543</v>
      </c>
      <c r="O5" t="s">
        <v>3543</v>
      </c>
      <c r="P5" s="1">
        <v>43612</v>
      </c>
      <c r="R5" s="42">
        <f>VLOOKUP(D5,Hárok2!E:E,1,0)</f>
        <v>2019283</v>
      </c>
    </row>
    <row r="6" spans="1:18">
      <c r="A6" s="1">
        <v>43600</v>
      </c>
      <c r="B6" t="s">
        <v>19</v>
      </c>
      <c r="C6">
        <v>1190500020</v>
      </c>
      <c r="D6">
        <v>2019284</v>
      </c>
      <c r="E6" t="s">
        <v>3540</v>
      </c>
      <c r="F6" t="s">
        <v>3547</v>
      </c>
      <c r="G6">
        <v>100306</v>
      </c>
      <c r="H6" t="s">
        <v>3542</v>
      </c>
      <c r="I6">
        <v>-60</v>
      </c>
      <c r="K6">
        <v>-60</v>
      </c>
      <c r="L6">
        <v>0</v>
      </c>
      <c r="M6" t="s">
        <v>3543</v>
      </c>
      <c r="O6" t="s">
        <v>3543</v>
      </c>
      <c r="P6" s="1">
        <v>43612</v>
      </c>
      <c r="R6" s="42">
        <f>VLOOKUP(D6,Hárok2!E:E,1,0)</f>
        <v>2019284</v>
      </c>
    </row>
    <row r="7" spans="1:18">
      <c r="A7" s="1">
        <v>43600</v>
      </c>
      <c r="B7" t="s">
        <v>19</v>
      </c>
      <c r="C7">
        <v>1190500021</v>
      </c>
      <c r="D7">
        <v>2019285</v>
      </c>
      <c r="E7" t="s">
        <v>3540</v>
      </c>
      <c r="F7" t="s">
        <v>3548</v>
      </c>
      <c r="G7">
        <v>100306</v>
      </c>
      <c r="H7" t="s">
        <v>3542</v>
      </c>
      <c r="I7">
        <v>-101.76</v>
      </c>
      <c r="K7">
        <v>-101.76</v>
      </c>
      <c r="L7">
        <v>0</v>
      </c>
      <c r="M7" t="s">
        <v>3543</v>
      </c>
      <c r="O7" t="s">
        <v>3543</v>
      </c>
      <c r="P7" s="1">
        <v>43612</v>
      </c>
      <c r="R7" s="42">
        <f>VLOOKUP(D7,Hárok2!E:E,1,0)</f>
        <v>2019285</v>
      </c>
    </row>
    <row r="8" spans="1:18">
      <c r="A8" s="1">
        <v>43600</v>
      </c>
      <c r="B8" t="s">
        <v>19</v>
      </c>
      <c r="C8">
        <v>1190500022</v>
      </c>
      <c r="D8">
        <v>2019286</v>
      </c>
      <c r="E8" t="s">
        <v>3540</v>
      </c>
      <c r="F8" t="s">
        <v>3549</v>
      </c>
      <c r="G8">
        <v>100306</v>
      </c>
      <c r="H8" t="s">
        <v>3542</v>
      </c>
      <c r="I8">
        <v>-78.84</v>
      </c>
      <c r="K8">
        <v>-78.84</v>
      </c>
      <c r="L8">
        <v>0</v>
      </c>
      <c r="M8" t="s">
        <v>3543</v>
      </c>
      <c r="O8" t="s">
        <v>3543</v>
      </c>
      <c r="P8" s="1">
        <v>43612</v>
      </c>
      <c r="R8" s="42">
        <f>VLOOKUP(D8,Hárok2!E:E,1,0)</f>
        <v>2019286</v>
      </c>
    </row>
    <row r="9" spans="1:18">
      <c r="A9" s="1">
        <v>43600</v>
      </c>
      <c r="B9" t="s">
        <v>19</v>
      </c>
      <c r="C9">
        <v>1190500073</v>
      </c>
      <c r="D9">
        <v>2019279</v>
      </c>
      <c r="E9" t="s">
        <v>3540</v>
      </c>
      <c r="F9" t="s">
        <v>3550</v>
      </c>
      <c r="G9">
        <v>100306</v>
      </c>
      <c r="H9" t="s">
        <v>3542</v>
      </c>
      <c r="I9">
        <v>-76.08</v>
      </c>
      <c r="K9">
        <v>-76.08</v>
      </c>
      <c r="L9">
        <v>0</v>
      </c>
      <c r="M9" t="s">
        <v>3543</v>
      </c>
      <c r="O9" t="s">
        <v>3543</v>
      </c>
      <c r="P9" s="1">
        <v>43612</v>
      </c>
      <c r="R9" s="42">
        <f>VLOOKUP(D9,Hárok2!E:E,1,0)</f>
        <v>2019279</v>
      </c>
    </row>
    <row r="10" spans="1:18">
      <c r="A10" s="1">
        <v>43606</v>
      </c>
      <c r="B10" t="s">
        <v>19</v>
      </c>
      <c r="C10">
        <v>1190500023</v>
      </c>
      <c r="D10">
        <v>2019314</v>
      </c>
      <c r="E10" t="s">
        <v>3540</v>
      </c>
      <c r="F10" t="s">
        <v>3551</v>
      </c>
      <c r="G10">
        <v>100306</v>
      </c>
      <c r="H10" t="s">
        <v>3542</v>
      </c>
      <c r="I10">
        <v>-103.98</v>
      </c>
      <c r="K10">
        <v>-103.98</v>
      </c>
      <c r="L10">
        <v>0</v>
      </c>
      <c r="M10" t="s">
        <v>3543</v>
      </c>
      <c r="O10" t="s">
        <v>3543</v>
      </c>
      <c r="P10" s="1">
        <v>43622</v>
      </c>
      <c r="R10" s="42">
        <f>VLOOKUP(D10,Hárok2!E:E,1,0)</f>
        <v>2019314</v>
      </c>
    </row>
    <row r="11" spans="1:18">
      <c r="A11" s="1">
        <v>43606</v>
      </c>
      <c r="B11" t="s">
        <v>19</v>
      </c>
      <c r="C11">
        <v>1190500024</v>
      </c>
      <c r="D11">
        <v>2019312</v>
      </c>
      <c r="E11" t="s">
        <v>3540</v>
      </c>
      <c r="F11" t="s">
        <v>3552</v>
      </c>
      <c r="G11">
        <v>100306</v>
      </c>
      <c r="H11" t="s">
        <v>3542</v>
      </c>
      <c r="I11">
        <v>-108</v>
      </c>
      <c r="K11">
        <v>-108</v>
      </c>
      <c r="L11">
        <v>0</v>
      </c>
      <c r="M11" t="s">
        <v>3543</v>
      </c>
      <c r="O11" t="s">
        <v>3543</v>
      </c>
      <c r="P11" s="1">
        <v>43622</v>
      </c>
      <c r="R11" s="42">
        <f>VLOOKUP(D11,Hárok2!E:E,1,0)</f>
        <v>2019312</v>
      </c>
    </row>
    <row r="12" spans="1:18">
      <c r="A12" s="1">
        <v>43606</v>
      </c>
      <c r="B12" t="s">
        <v>19</v>
      </c>
      <c r="C12">
        <v>1190500025</v>
      </c>
      <c r="D12">
        <v>2019311</v>
      </c>
      <c r="E12" t="s">
        <v>3540</v>
      </c>
      <c r="F12" t="s">
        <v>3553</v>
      </c>
      <c r="G12">
        <v>100306</v>
      </c>
      <c r="H12" t="s">
        <v>3542</v>
      </c>
      <c r="I12">
        <v>-162.47999999999999</v>
      </c>
      <c r="K12">
        <v>-162.47999999999999</v>
      </c>
      <c r="L12">
        <v>0</v>
      </c>
      <c r="M12" t="s">
        <v>3543</v>
      </c>
      <c r="O12" t="s">
        <v>3543</v>
      </c>
      <c r="P12" s="1">
        <v>43622</v>
      </c>
      <c r="R12" s="42">
        <f>VLOOKUP(D12,Hárok2!E:E,1,0)</f>
        <v>2019311</v>
      </c>
    </row>
    <row r="13" spans="1:18">
      <c r="A13" s="1">
        <v>43606</v>
      </c>
      <c r="B13" t="s">
        <v>19</v>
      </c>
      <c r="C13">
        <v>1190500026</v>
      </c>
      <c r="D13">
        <v>2019309</v>
      </c>
      <c r="E13" t="s">
        <v>3540</v>
      </c>
      <c r="F13" t="s">
        <v>3554</v>
      </c>
      <c r="G13">
        <v>100306</v>
      </c>
      <c r="H13" t="s">
        <v>3542</v>
      </c>
      <c r="I13">
        <v>-130.91999999999999</v>
      </c>
      <c r="K13">
        <v>-130.91999999999999</v>
      </c>
      <c r="L13">
        <v>0</v>
      </c>
      <c r="M13" t="s">
        <v>3543</v>
      </c>
      <c r="O13" t="s">
        <v>3543</v>
      </c>
      <c r="P13" s="1">
        <v>43622</v>
      </c>
      <c r="R13" s="42">
        <f>VLOOKUP(D13,Hárok2!E:E,1,0)</f>
        <v>2019309</v>
      </c>
    </row>
    <row r="14" spans="1:18">
      <c r="A14" s="1">
        <v>43606</v>
      </c>
      <c r="B14" t="s">
        <v>19</v>
      </c>
      <c r="C14">
        <v>1190500027</v>
      </c>
      <c r="D14">
        <v>2019308</v>
      </c>
      <c r="E14" t="s">
        <v>3540</v>
      </c>
      <c r="F14" t="s">
        <v>3555</v>
      </c>
      <c r="G14">
        <v>100306</v>
      </c>
      <c r="H14" t="s">
        <v>3542</v>
      </c>
      <c r="I14">
        <v>-56.28</v>
      </c>
      <c r="K14">
        <v>-56.28</v>
      </c>
      <c r="L14">
        <v>0</v>
      </c>
      <c r="M14" t="s">
        <v>3543</v>
      </c>
      <c r="O14" t="s">
        <v>3543</v>
      </c>
      <c r="P14" s="1">
        <v>43622</v>
      </c>
      <c r="R14" s="42">
        <f>VLOOKUP(D14,Hárok2!E:E,1,0)</f>
        <v>2019308</v>
      </c>
    </row>
    <row r="15" spans="1:18">
      <c r="A15" s="1">
        <v>43606</v>
      </c>
      <c r="B15" t="s">
        <v>19</v>
      </c>
      <c r="C15">
        <v>1190500028</v>
      </c>
      <c r="D15">
        <v>2019307</v>
      </c>
      <c r="E15" t="s">
        <v>3540</v>
      </c>
      <c r="F15" t="s">
        <v>3556</v>
      </c>
      <c r="G15">
        <v>100306</v>
      </c>
      <c r="H15" t="s">
        <v>3542</v>
      </c>
      <c r="I15">
        <v>-201</v>
      </c>
      <c r="K15">
        <v>-201</v>
      </c>
      <c r="L15">
        <v>0</v>
      </c>
      <c r="M15" t="s">
        <v>3543</v>
      </c>
      <c r="O15" t="s">
        <v>3543</v>
      </c>
      <c r="P15" s="1">
        <v>43622</v>
      </c>
      <c r="R15" s="42">
        <f>VLOOKUP(D15,Hárok2!E:E,1,0)</f>
        <v>2019307</v>
      </c>
    </row>
    <row r="16" spans="1:18">
      <c r="A16" s="1">
        <v>43606</v>
      </c>
      <c r="B16" t="s">
        <v>19</v>
      </c>
      <c r="C16">
        <v>1190500029</v>
      </c>
      <c r="D16">
        <v>2019306</v>
      </c>
      <c r="E16" t="s">
        <v>3540</v>
      </c>
      <c r="F16" t="s">
        <v>3557</v>
      </c>
      <c r="G16">
        <v>100306</v>
      </c>
      <c r="H16" t="s">
        <v>3542</v>
      </c>
      <c r="I16">
        <v>-28.68</v>
      </c>
      <c r="K16">
        <v>-28.68</v>
      </c>
      <c r="L16">
        <v>0</v>
      </c>
      <c r="M16" t="s">
        <v>3543</v>
      </c>
      <c r="O16" t="s">
        <v>3543</v>
      </c>
      <c r="P16" s="1">
        <v>43622</v>
      </c>
      <c r="R16" s="42">
        <f>VLOOKUP(D16,Hárok2!E:E,1,0)</f>
        <v>2019306</v>
      </c>
    </row>
    <row r="17" spans="1:18">
      <c r="A17" s="1">
        <v>43606</v>
      </c>
      <c r="B17" t="s">
        <v>19</v>
      </c>
      <c r="C17">
        <v>1190500030</v>
      </c>
      <c r="D17">
        <v>2019305</v>
      </c>
      <c r="E17" t="s">
        <v>3540</v>
      </c>
      <c r="F17" t="s">
        <v>3558</v>
      </c>
      <c r="G17">
        <v>100306</v>
      </c>
      <c r="H17" t="s">
        <v>3542</v>
      </c>
      <c r="I17">
        <v>-48</v>
      </c>
      <c r="K17">
        <v>-48</v>
      </c>
      <c r="L17">
        <v>0</v>
      </c>
      <c r="M17" t="s">
        <v>3543</v>
      </c>
      <c r="O17" t="s">
        <v>3543</v>
      </c>
      <c r="P17" s="1">
        <v>43622</v>
      </c>
      <c r="R17" s="42">
        <f>VLOOKUP(D17,Hárok2!E:E,1,0)</f>
        <v>2019305</v>
      </c>
    </row>
    <row r="18" spans="1:18">
      <c r="A18" s="1">
        <v>43606</v>
      </c>
      <c r="B18" t="s">
        <v>19</v>
      </c>
      <c r="C18">
        <v>1190500031</v>
      </c>
      <c r="D18">
        <v>2019304</v>
      </c>
      <c r="E18" t="s">
        <v>3540</v>
      </c>
      <c r="F18" t="s">
        <v>3559</v>
      </c>
      <c r="G18">
        <v>100306</v>
      </c>
      <c r="H18" t="s">
        <v>3542</v>
      </c>
      <c r="I18">
        <v>-252.12</v>
      </c>
      <c r="K18">
        <v>-252.12</v>
      </c>
      <c r="L18">
        <v>0</v>
      </c>
      <c r="M18" t="s">
        <v>3543</v>
      </c>
      <c r="O18" t="s">
        <v>3543</v>
      </c>
      <c r="P18" s="1">
        <v>43622</v>
      </c>
      <c r="R18" s="42">
        <f>VLOOKUP(D18,Hárok2!E:E,1,0)</f>
        <v>2019304</v>
      </c>
    </row>
    <row r="19" spans="1:18">
      <c r="A19" s="1">
        <v>43606</v>
      </c>
      <c r="B19" t="s">
        <v>19</v>
      </c>
      <c r="C19">
        <v>1190500032</v>
      </c>
      <c r="D19">
        <v>2019301</v>
      </c>
      <c r="E19" t="s">
        <v>3540</v>
      </c>
      <c r="F19" t="s">
        <v>3560</v>
      </c>
      <c r="G19">
        <v>100306</v>
      </c>
      <c r="H19" t="s">
        <v>3542</v>
      </c>
      <c r="I19">
        <v>-149.58000000000001</v>
      </c>
      <c r="K19">
        <v>-149.58000000000001</v>
      </c>
      <c r="L19">
        <v>0</v>
      </c>
      <c r="M19" t="s">
        <v>3543</v>
      </c>
      <c r="O19" t="s">
        <v>3543</v>
      </c>
      <c r="P19" s="1">
        <v>43620</v>
      </c>
      <c r="R19" s="42">
        <f>VLOOKUP(D19,Hárok2!E:E,1,0)</f>
        <v>2019301</v>
      </c>
    </row>
    <row r="20" spans="1:18">
      <c r="A20" s="1">
        <v>43606</v>
      </c>
      <c r="B20" t="s">
        <v>19</v>
      </c>
      <c r="C20">
        <v>1190500033</v>
      </c>
      <c r="D20">
        <v>2019296</v>
      </c>
      <c r="E20" t="s">
        <v>3540</v>
      </c>
      <c r="F20" t="s">
        <v>3561</v>
      </c>
      <c r="G20">
        <v>100306</v>
      </c>
      <c r="H20" t="s">
        <v>3542</v>
      </c>
      <c r="I20">
        <v>-336.48</v>
      </c>
      <c r="K20">
        <v>-336.48</v>
      </c>
      <c r="L20">
        <v>0</v>
      </c>
      <c r="M20" t="s">
        <v>3543</v>
      </c>
      <c r="O20" t="s">
        <v>3543</v>
      </c>
      <c r="P20" s="1">
        <v>43620</v>
      </c>
      <c r="R20" s="42">
        <f>VLOOKUP(D20,Hárok2!E:E,1,0)</f>
        <v>2019296</v>
      </c>
    </row>
    <row r="21" spans="1:18">
      <c r="A21" s="1">
        <v>43606</v>
      </c>
      <c r="B21" t="s">
        <v>19</v>
      </c>
      <c r="C21">
        <v>1190500139</v>
      </c>
      <c r="D21">
        <v>2019318</v>
      </c>
      <c r="E21" t="s">
        <v>3540</v>
      </c>
      <c r="F21" t="s">
        <v>3562</v>
      </c>
      <c r="G21">
        <v>100306</v>
      </c>
      <c r="H21" t="s">
        <v>3542</v>
      </c>
      <c r="I21">
        <v>-130.44</v>
      </c>
      <c r="K21">
        <v>-130.44</v>
      </c>
      <c r="L21">
        <v>0</v>
      </c>
      <c r="M21" t="s">
        <v>3543</v>
      </c>
      <c r="O21" t="s">
        <v>3543</v>
      </c>
      <c r="P21" s="1">
        <v>43622</v>
      </c>
      <c r="R21" s="42">
        <f>VLOOKUP(D21,Hárok2!E:E,1,0)</f>
        <v>2019318</v>
      </c>
    </row>
    <row r="22" spans="1:18">
      <c r="A22" s="1">
        <v>43606</v>
      </c>
      <c r="B22" t="s">
        <v>19</v>
      </c>
      <c r="C22">
        <v>1190500140</v>
      </c>
      <c r="D22">
        <v>2019317</v>
      </c>
      <c r="E22" t="s">
        <v>3540</v>
      </c>
      <c r="F22" t="s">
        <v>3563</v>
      </c>
      <c r="G22">
        <v>100306</v>
      </c>
      <c r="H22" t="s">
        <v>3542</v>
      </c>
      <c r="I22">
        <v>-107.52</v>
      </c>
      <c r="K22">
        <v>-107.52</v>
      </c>
      <c r="L22">
        <v>0</v>
      </c>
      <c r="M22" t="s">
        <v>3543</v>
      </c>
      <c r="O22" t="s">
        <v>3543</v>
      </c>
      <c r="P22" s="1">
        <v>43622</v>
      </c>
      <c r="R22" s="42">
        <f>VLOOKUP(D22,Hárok2!E:E,1,0)</f>
        <v>2019317</v>
      </c>
    </row>
    <row r="23" spans="1:18">
      <c r="A23" s="1">
        <v>43606</v>
      </c>
      <c r="B23" t="s">
        <v>19</v>
      </c>
      <c r="C23">
        <v>1190500141</v>
      </c>
      <c r="D23">
        <v>2019316</v>
      </c>
      <c r="E23" t="s">
        <v>3540</v>
      </c>
      <c r="F23" t="s">
        <v>3564</v>
      </c>
      <c r="G23">
        <v>100306</v>
      </c>
      <c r="H23" t="s">
        <v>3542</v>
      </c>
      <c r="I23">
        <v>-96</v>
      </c>
      <c r="K23">
        <v>-96</v>
      </c>
      <c r="L23">
        <v>0</v>
      </c>
      <c r="M23" t="s">
        <v>3543</v>
      </c>
      <c r="O23" t="s">
        <v>3543</v>
      </c>
      <c r="P23" s="1">
        <v>43622</v>
      </c>
      <c r="R23" s="42">
        <f>VLOOKUP(D23,Hárok2!E:E,1,0)</f>
        <v>2019316</v>
      </c>
    </row>
    <row r="24" spans="1:18">
      <c r="A24" s="1">
        <v>43606</v>
      </c>
      <c r="B24" t="s">
        <v>19</v>
      </c>
      <c r="C24">
        <v>1190500142</v>
      </c>
      <c r="D24">
        <v>2019315</v>
      </c>
      <c r="E24" t="s">
        <v>3540</v>
      </c>
      <c r="F24" t="s">
        <v>3565</v>
      </c>
      <c r="G24">
        <v>100306</v>
      </c>
      <c r="H24" t="s">
        <v>3542</v>
      </c>
      <c r="I24">
        <v>-27.48</v>
      </c>
      <c r="K24">
        <v>-27.48</v>
      </c>
      <c r="L24">
        <v>0</v>
      </c>
      <c r="M24" t="s">
        <v>3543</v>
      </c>
      <c r="O24" t="s">
        <v>3543</v>
      </c>
      <c r="P24" s="1">
        <v>43622</v>
      </c>
      <c r="R24" s="42">
        <f>VLOOKUP(D24,Hárok2!E:E,1,0)</f>
        <v>2019315</v>
      </c>
    </row>
    <row r="25" spans="1:18">
      <c r="A25" s="1">
        <v>43606</v>
      </c>
      <c r="B25" t="s">
        <v>19</v>
      </c>
      <c r="C25">
        <v>1190500143</v>
      </c>
      <c r="D25">
        <v>2019313</v>
      </c>
      <c r="E25" t="s">
        <v>3540</v>
      </c>
      <c r="F25" t="s">
        <v>3566</v>
      </c>
      <c r="G25">
        <v>100306</v>
      </c>
      <c r="H25" t="s">
        <v>3542</v>
      </c>
      <c r="I25">
        <v>-164.88</v>
      </c>
      <c r="K25">
        <v>-164.88</v>
      </c>
      <c r="L25">
        <v>0</v>
      </c>
      <c r="M25" t="s">
        <v>3543</v>
      </c>
      <c r="O25" t="s">
        <v>3543</v>
      </c>
      <c r="P25" s="1">
        <v>43622</v>
      </c>
      <c r="R25" s="42">
        <f>VLOOKUP(D25,Hárok2!E:E,1,0)</f>
        <v>2019313</v>
      </c>
    </row>
    <row r="26" spans="1:18">
      <c r="A26" s="1">
        <v>43606</v>
      </c>
      <c r="B26" t="s">
        <v>19</v>
      </c>
      <c r="C26">
        <v>1190500144</v>
      </c>
      <c r="D26">
        <v>2019310</v>
      </c>
      <c r="E26" t="s">
        <v>3540</v>
      </c>
      <c r="F26" t="s">
        <v>3567</v>
      </c>
      <c r="G26">
        <v>100306</v>
      </c>
      <c r="H26" t="s">
        <v>3542</v>
      </c>
      <c r="I26">
        <v>-413.04</v>
      </c>
      <c r="K26">
        <v>-413.04</v>
      </c>
      <c r="L26">
        <v>0</v>
      </c>
      <c r="M26" t="s">
        <v>3543</v>
      </c>
      <c r="O26" t="s">
        <v>3543</v>
      </c>
      <c r="P26" s="1">
        <v>43622</v>
      </c>
      <c r="R26" s="42">
        <f>VLOOKUP(D26,Hárok2!E:E,1,0)</f>
        <v>2019310</v>
      </c>
    </row>
    <row r="27" spans="1:18">
      <c r="A27" s="1">
        <v>43606</v>
      </c>
      <c r="B27" t="s">
        <v>19</v>
      </c>
      <c r="C27">
        <v>1190500145</v>
      </c>
      <c r="D27">
        <v>2019303</v>
      </c>
      <c r="E27" t="s">
        <v>3540</v>
      </c>
      <c r="F27" t="s">
        <v>3568</v>
      </c>
      <c r="G27">
        <v>100306</v>
      </c>
      <c r="H27" t="s">
        <v>3542</v>
      </c>
      <c r="I27">
        <v>-61.92</v>
      </c>
      <c r="K27">
        <v>-61.92</v>
      </c>
      <c r="L27">
        <v>0</v>
      </c>
      <c r="M27" t="s">
        <v>3543</v>
      </c>
      <c r="O27" t="s">
        <v>3543</v>
      </c>
      <c r="P27" s="1">
        <v>43620</v>
      </c>
      <c r="R27" s="42">
        <f>VLOOKUP(D27,Hárok2!E:E,1,0)</f>
        <v>2019303</v>
      </c>
    </row>
    <row r="28" spans="1:18">
      <c r="A28" s="1">
        <v>43606</v>
      </c>
      <c r="B28" t="s">
        <v>19</v>
      </c>
      <c r="C28">
        <v>1190500146</v>
      </c>
      <c r="D28">
        <v>2019300</v>
      </c>
      <c r="E28" t="s">
        <v>3540</v>
      </c>
      <c r="F28" t="s">
        <v>3569</v>
      </c>
      <c r="G28">
        <v>100306</v>
      </c>
      <c r="H28" t="s">
        <v>3542</v>
      </c>
      <c r="I28">
        <v>-53.88</v>
      </c>
      <c r="K28">
        <v>-53.88</v>
      </c>
      <c r="L28">
        <v>0</v>
      </c>
      <c r="M28" t="s">
        <v>3543</v>
      </c>
      <c r="O28" t="s">
        <v>3543</v>
      </c>
      <c r="P28" s="1">
        <v>43620</v>
      </c>
      <c r="R28" s="42">
        <f>VLOOKUP(D28,Hárok2!E:E,1,0)</f>
        <v>2019300</v>
      </c>
    </row>
    <row r="29" spans="1:18">
      <c r="A29" s="1">
        <v>43606</v>
      </c>
      <c r="B29" t="s">
        <v>19</v>
      </c>
      <c r="C29">
        <v>1190500147</v>
      </c>
      <c r="D29">
        <v>2019299</v>
      </c>
      <c r="E29" t="s">
        <v>3540</v>
      </c>
      <c r="F29" t="s">
        <v>3570</v>
      </c>
      <c r="G29">
        <v>100306</v>
      </c>
      <c r="H29" t="s">
        <v>3542</v>
      </c>
      <c r="I29">
        <v>-717.36</v>
      </c>
      <c r="K29">
        <v>-717.36</v>
      </c>
      <c r="L29">
        <v>0</v>
      </c>
      <c r="M29" t="s">
        <v>3543</v>
      </c>
      <c r="O29" t="s">
        <v>3543</v>
      </c>
      <c r="P29" s="1">
        <v>43620</v>
      </c>
      <c r="R29" s="42">
        <f>VLOOKUP(D29,Hárok2!E:E,1,0)</f>
        <v>2019299</v>
      </c>
    </row>
    <row r="30" spans="1:18">
      <c r="A30" s="1">
        <v>43606</v>
      </c>
      <c r="B30" t="s">
        <v>19</v>
      </c>
      <c r="C30">
        <v>1190500148</v>
      </c>
      <c r="D30">
        <v>2019298</v>
      </c>
      <c r="E30" t="s">
        <v>3540</v>
      </c>
      <c r="F30" t="s">
        <v>3571</v>
      </c>
      <c r="G30">
        <v>100306</v>
      </c>
      <c r="H30" t="s">
        <v>3542</v>
      </c>
      <c r="I30">
        <v>-375.6</v>
      </c>
      <c r="K30">
        <v>-375.6</v>
      </c>
      <c r="L30">
        <v>0</v>
      </c>
      <c r="M30" t="s">
        <v>3543</v>
      </c>
      <c r="O30" t="s">
        <v>3543</v>
      </c>
      <c r="P30" s="1">
        <v>43620</v>
      </c>
      <c r="R30" s="42">
        <f>VLOOKUP(D30,Hárok2!E:E,1,0)</f>
        <v>2019298</v>
      </c>
    </row>
    <row r="31" spans="1:18">
      <c r="A31" s="1">
        <v>43606</v>
      </c>
      <c r="B31" t="s">
        <v>19</v>
      </c>
      <c r="C31">
        <v>1190500149</v>
      </c>
      <c r="D31">
        <v>2019297</v>
      </c>
      <c r="E31" t="s">
        <v>3540</v>
      </c>
      <c r="F31" t="s">
        <v>3572</v>
      </c>
      <c r="G31">
        <v>100306</v>
      </c>
      <c r="H31" t="s">
        <v>3542</v>
      </c>
      <c r="I31">
        <v>-406.44</v>
      </c>
      <c r="K31">
        <v>-406.44</v>
      </c>
      <c r="L31">
        <v>0</v>
      </c>
      <c r="M31" t="s">
        <v>3543</v>
      </c>
      <c r="O31" t="s">
        <v>3543</v>
      </c>
      <c r="P31" s="1">
        <v>43620</v>
      </c>
      <c r="R31" s="42">
        <f>VLOOKUP(D31,Hárok2!E:E,1,0)</f>
        <v>2019297</v>
      </c>
    </row>
    <row r="32" spans="1:18">
      <c r="A32" s="1">
        <v>43606</v>
      </c>
      <c r="B32" t="s">
        <v>19</v>
      </c>
      <c r="C32">
        <v>1190500150</v>
      </c>
      <c r="D32">
        <v>2019295</v>
      </c>
      <c r="E32" t="s">
        <v>3540</v>
      </c>
      <c r="F32" t="s">
        <v>3573</v>
      </c>
      <c r="G32">
        <v>100306</v>
      </c>
      <c r="H32" t="s">
        <v>3542</v>
      </c>
      <c r="I32">
        <v>-382.56</v>
      </c>
      <c r="K32">
        <v>-382.56</v>
      </c>
      <c r="L32">
        <v>0</v>
      </c>
      <c r="M32" t="s">
        <v>3543</v>
      </c>
      <c r="O32" t="s">
        <v>3543</v>
      </c>
      <c r="P32" s="1">
        <v>43620</v>
      </c>
      <c r="R32" s="42">
        <f>VLOOKUP(D32,Hárok2!E:E,1,0)</f>
        <v>2019295</v>
      </c>
    </row>
    <row r="33" spans="1:18">
      <c r="A33" s="1">
        <v>43607</v>
      </c>
      <c r="B33" t="s">
        <v>19</v>
      </c>
      <c r="C33">
        <v>1190500034</v>
      </c>
      <c r="D33">
        <v>2019333</v>
      </c>
      <c r="E33" t="s">
        <v>3540</v>
      </c>
      <c r="F33" t="s">
        <v>3574</v>
      </c>
      <c r="G33">
        <v>100306</v>
      </c>
      <c r="H33" t="s">
        <v>3542</v>
      </c>
      <c r="I33">
        <v>-54.96</v>
      </c>
      <c r="K33">
        <v>-54.96</v>
      </c>
      <c r="L33">
        <v>0</v>
      </c>
      <c r="M33" t="s">
        <v>3543</v>
      </c>
      <c r="O33" t="s">
        <v>3543</v>
      </c>
      <c r="P33" s="1">
        <v>43626</v>
      </c>
      <c r="R33" s="42">
        <f>VLOOKUP(D33,Hárok2!E:E,1,0)</f>
        <v>2019333</v>
      </c>
    </row>
    <row r="34" spans="1:18">
      <c r="A34" s="1">
        <v>43607</v>
      </c>
      <c r="B34" t="s">
        <v>19</v>
      </c>
      <c r="C34">
        <v>1190500035</v>
      </c>
      <c r="D34">
        <v>2019332</v>
      </c>
      <c r="E34" t="s">
        <v>3540</v>
      </c>
      <c r="F34" t="s">
        <v>3575</v>
      </c>
      <c r="G34">
        <v>100306</v>
      </c>
      <c r="H34" t="s">
        <v>3542</v>
      </c>
      <c r="I34">
        <v>-150.24</v>
      </c>
      <c r="K34">
        <v>-150.24</v>
      </c>
      <c r="L34">
        <v>0</v>
      </c>
      <c r="M34" t="s">
        <v>3543</v>
      </c>
      <c r="O34" t="s">
        <v>3543</v>
      </c>
      <c r="P34" s="1">
        <v>43626</v>
      </c>
      <c r="R34" s="42">
        <f>VLOOKUP(D34,Hárok2!E:E,1,0)</f>
        <v>2019332</v>
      </c>
    </row>
    <row r="35" spans="1:18">
      <c r="A35" s="1">
        <v>43607</v>
      </c>
      <c r="B35" t="s">
        <v>19</v>
      </c>
      <c r="C35">
        <v>1190500036</v>
      </c>
      <c r="D35">
        <v>2019331</v>
      </c>
      <c r="E35" t="s">
        <v>3540</v>
      </c>
      <c r="F35" t="s">
        <v>3576</v>
      </c>
      <c r="G35">
        <v>100306</v>
      </c>
      <c r="H35" t="s">
        <v>3542</v>
      </c>
      <c r="I35">
        <v>-13.74</v>
      </c>
      <c r="K35">
        <v>-13.74</v>
      </c>
      <c r="L35">
        <v>0</v>
      </c>
      <c r="M35" t="s">
        <v>3543</v>
      </c>
      <c r="O35" t="s">
        <v>3543</v>
      </c>
      <c r="P35" s="1">
        <v>43626</v>
      </c>
      <c r="R35" s="42">
        <f>VLOOKUP(D35,Hárok2!E:E,1,0)</f>
        <v>2019331</v>
      </c>
    </row>
    <row r="36" spans="1:18">
      <c r="A36" s="1">
        <v>43607</v>
      </c>
      <c r="B36" t="s">
        <v>19</v>
      </c>
      <c r="C36">
        <v>1190500037</v>
      </c>
      <c r="D36">
        <v>2019329</v>
      </c>
      <c r="E36" t="s">
        <v>3540</v>
      </c>
      <c r="F36" t="s">
        <v>3577</v>
      </c>
      <c r="G36">
        <v>100306</v>
      </c>
      <c r="H36" t="s">
        <v>3542</v>
      </c>
      <c r="I36">
        <v>-682.2</v>
      </c>
      <c r="K36">
        <v>-682.2</v>
      </c>
      <c r="L36">
        <v>0</v>
      </c>
      <c r="M36" t="s">
        <v>3543</v>
      </c>
      <c r="O36" t="s">
        <v>3543</v>
      </c>
      <c r="P36" s="1">
        <v>43626</v>
      </c>
      <c r="R36" s="42">
        <f>VLOOKUP(D36,Hárok2!E:E,1,0)</f>
        <v>2019329</v>
      </c>
    </row>
    <row r="37" spans="1:18">
      <c r="A37" s="1">
        <v>43607</v>
      </c>
      <c r="B37" t="s">
        <v>19</v>
      </c>
      <c r="C37">
        <v>1190500038</v>
      </c>
      <c r="D37">
        <v>2019328</v>
      </c>
      <c r="E37" t="s">
        <v>3540</v>
      </c>
      <c r="F37" t="s">
        <v>3578</v>
      </c>
      <c r="G37">
        <v>100306</v>
      </c>
      <c r="H37" t="s">
        <v>3542</v>
      </c>
      <c r="I37">
        <v>-27.48</v>
      </c>
      <c r="K37">
        <v>-27.48</v>
      </c>
      <c r="L37">
        <v>0</v>
      </c>
      <c r="M37" t="s">
        <v>3543</v>
      </c>
      <c r="O37" t="s">
        <v>3543</v>
      </c>
      <c r="P37" s="1">
        <v>43626</v>
      </c>
      <c r="R37" s="42">
        <f>VLOOKUP(D37,Hárok2!E:E,1,0)</f>
        <v>2019328</v>
      </c>
    </row>
    <row r="38" spans="1:18">
      <c r="A38" s="1">
        <v>43607</v>
      </c>
      <c r="B38" t="s">
        <v>19</v>
      </c>
      <c r="C38">
        <v>1190500039</v>
      </c>
      <c r="D38">
        <v>2019327</v>
      </c>
      <c r="E38" t="s">
        <v>3540</v>
      </c>
      <c r="F38" t="s">
        <v>3579</v>
      </c>
      <c r="G38">
        <v>100306</v>
      </c>
      <c r="H38" t="s">
        <v>3542</v>
      </c>
      <c r="I38">
        <v>-193.56</v>
      </c>
      <c r="K38">
        <v>-193.56</v>
      </c>
      <c r="L38">
        <v>0</v>
      </c>
      <c r="M38" t="s">
        <v>3543</v>
      </c>
      <c r="O38" t="s">
        <v>3543</v>
      </c>
      <c r="P38" s="1">
        <v>43626</v>
      </c>
      <c r="R38" s="42">
        <f>VLOOKUP(D38,Hárok2!E:E,1,0)</f>
        <v>2019327</v>
      </c>
    </row>
    <row r="39" spans="1:18">
      <c r="A39" s="1">
        <v>43607</v>
      </c>
      <c r="B39" t="s">
        <v>19</v>
      </c>
      <c r="C39">
        <v>1190500040</v>
      </c>
      <c r="D39">
        <v>2019326</v>
      </c>
      <c r="E39" t="s">
        <v>3540</v>
      </c>
      <c r="F39" t="s">
        <v>3580</v>
      </c>
      <c r="G39">
        <v>100306</v>
      </c>
      <c r="H39" t="s">
        <v>3542</v>
      </c>
      <c r="I39">
        <v>-153.47999999999999</v>
      </c>
      <c r="K39">
        <v>-153.47999999999999</v>
      </c>
      <c r="L39">
        <v>0</v>
      </c>
      <c r="M39" t="s">
        <v>3543</v>
      </c>
      <c r="O39" t="s">
        <v>3543</v>
      </c>
      <c r="P39" s="1">
        <v>43626</v>
      </c>
      <c r="R39" s="42">
        <f>VLOOKUP(D39,Hárok2!E:E,1,0)</f>
        <v>2019326</v>
      </c>
    </row>
    <row r="40" spans="1:18">
      <c r="A40" s="1">
        <v>43607</v>
      </c>
      <c r="B40" t="s">
        <v>19</v>
      </c>
      <c r="C40">
        <v>1190500041</v>
      </c>
      <c r="D40">
        <v>2019325</v>
      </c>
      <c r="E40" t="s">
        <v>3540</v>
      </c>
      <c r="F40" t="s">
        <v>3581</v>
      </c>
      <c r="G40">
        <v>100306</v>
      </c>
      <c r="H40" t="s">
        <v>3542</v>
      </c>
      <c r="I40" s="7">
        <v>-1663.92</v>
      </c>
      <c r="K40" s="7">
        <v>-1663.92</v>
      </c>
      <c r="L40">
        <v>0</v>
      </c>
      <c r="M40" t="s">
        <v>3543</v>
      </c>
      <c r="O40" t="s">
        <v>3543</v>
      </c>
      <c r="P40" s="1">
        <v>43626</v>
      </c>
      <c r="R40" s="42">
        <f>VLOOKUP(D40,Hárok2!E:E,1,0)</f>
        <v>2019325</v>
      </c>
    </row>
    <row r="41" spans="1:18">
      <c r="A41" s="1">
        <v>43607</v>
      </c>
      <c r="B41" t="s">
        <v>19</v>
      </c>
      <c r="C41">
        <v>1190500042</v>
      </c>
      <c r="D41">
        <v>2019324</v>
      </c>
      <c r="E41" t="s">
        <v>3540</v>
      </c>
      <c r="F41" t="s">
        <v>3582</v>
      </c>
      <c r="G41">
        <v>100306</v>
      </c>
      <c r="H41" t="s">
        <v>3542</v>
      </c>
      <c r="I41">
        <v>-82.44</v>
      </c>
      <c r="K41">
        <v>-82.44</v>
      </c>
      <c r="L41">
        <v>0</v>
      </c>
      <c r="M41" t="s">
        <v>3543</v>
      </c>
      <c r="O41" t="s">
        <v>3543</v>
      </c>
      <c r="P41" s="1">
        <v>43626</v>
      </c>
      <c r="R41" s="42">
        <f>VLOOKUP(D41,Hárok2!E:E,1,0)</f>
        <v>2019324</v>
      </c>
    </row>
    <row r="42" spans="1:18">
      <c r="A42" s="1">
        <v>43607</v>
      </c>
      <c r="B42" t="s">
        <v>19</v>
      </c>
      <c r="C42">
        <v>1190500043</v>
      </c>
      <c r="D42">
        <v>2019323</v>
      </c>
      <c r="E42" t="s">
        <v>3540</v>
      </c>
      <c r="F42" t="s">
        <v>3583</v>
      </c>
      <c r="G42">
        <v>100306</v>
      </c>
      <c r="H42" t="s">
        <v>3542</v>
      </c>
      <c r="I42">
        <v>-27.48</v>
      </c>
      <c r="K42">
        <v>-27.48</v>
      </c>
      <c r="L42">
        <v>0</v>
      </c>
      <c r="M42" t="s">
        <v>3543</v>
      </c>
      <c r="O42" t="s">
        <v>3543</v>
      </c>
      <c r="P42" s="1">
        <v>43626</v>
      </c>
      <c r="R42" s="42">
        <f>VLOOKUP(D42,Hárok2!E:E,1,0)</f>
        <v>2019323</v>
      </c>
    </row>
    <row r="43" spans="1:18">
      <c r="A43" s="1">
        <v>43607</v>
      </c>
      <c r="B43" t="s">
        <v>19</v>
      </c>
      <c r="C43">
        <v>1190500044</v>
      </c>
      <c r="D43">
        <v>2019322</v>
      </c>
      <c r="E43" t="s">
        <v>3540</v>
      </c>
      <c r="F43" t="s">
        <v>3584</v>
      </c>
      <c r="G43">
        <v>100306</v>
      </c>
      <c r="H43" t="s">
        <v>3542</v>
      </c>
      <c r="I43">
        <v>-120.96</v>
      </c>
      <c r="K43">
        <v>-120.96</v>
      </c>
      <c r="L43">
        <v>0</v>
      </c>
      <c r="M43" t="s">
        <v>3543</v>
      </c>
      <c r="O43" t="s">
        <v>3543</v>
      </c>
      <c r="P43" s="1">
        <v>43626</v>
      </c>
      <c r="R43" s="42">
        <f>VLOOKUP(D43,Hárok2!E:E,1,0)</f>
        <v>2019322</v>
      </c>
    </row>
    <row r="44" spans="1:18">
      <c r="A44" s="1">
        <v>43607</v>
      </c>
      <c r="B44" t="s">
        <v>19</v>
      </c>
      <c r="C44">
        <v>1190500045</v>
      </c>
      <c r="D44">
        <v>2019321</v>
      </c>
      <c r="E44" t="s">
        <v>3540</v>
      </c>
      <c r="F44" t="s">
        <v>3585</v>
      </c>
      <c r="G44">
        <v>100306</v>
      </c>
      <c r="H44" t="s">
        <v>3542</v>
      </c>
      <c r="I44">
        <v>-489.6</v>
      </c>
      <c r="K44">
        <v>-489.6</v>
      </c>
      <c r="L44">
        <v>0</v>
      </c>
      <c r="M44" t="s">
        <v>3543</v>
      </c>
      <c r="O44" t="s">
        <v>3543</v>
      </c>
      <c r="P44" s="1">
        <v>43626</v>
      </c>
      <c r="R44" s="42">
        <f>VLOOKUP(D44,Hárok2!E:E,1,0)</f>
        <v>2019321</v>
      </c>
    </row>
    <row r="45" spans="1:18">
      <c r="A45" s="1">
        <v>43607</v>
      </c>
      <c r="B45" t="s">
        <v>19</v>
      </c>
      <c r="C45">
        <v>1190500046</v>
      </c>
      <c r="D45">
        <v>2019302</v>
      </c>
      <c r="E45" t="s">
        <v>3540</v>
      </c>
      <c r="F45" t="s">
        <v>3586</v>
      </c>
      <c r="G45">
        <v>100306</v>
      </c>
      <c r="H45" t="s">
        <v>3542</v>
      </c>
      <c r="I45">
        <v>-321.95999999999998</v>
      </c>
      <c r="K45">
        <v>-321.95999999999998</v>
      </c>
      <c r="L45">
        <v>0</v>
      </c>
      <c r="M45" t="s">
        <v>3543</v>
      </c>
      <c r="O45" t="s">
        <v>3543</v>
      </c>
      <c r="P45" s="1">
        <v>43620</v>
      </c>
      <c r="R45" s="42">
        <f>VLOOKUP(D45,Hárok2!E:E,1,0)</f>
        <v>2019302</v>
      </c>
    </row>
    <row r="46" spans="1:18" s="96" customFormat="1">
      <c r="A46" s="95">
        <v>43612</v>
      </c>
      <c r="B46" s="96" t="s">
        <v>19</v>
      </c>
      <c r="C46" s="96">
        <v>1190500165</v>
      </c>
      <c r="D46" s="96">
        <v>2019342</v>
      </c>
      <c r="E46" s="96" t="s">
        <v>3540</v>
      </c>
      <c r="F46" s="96" t="s">
        <v>3587</v>
      </c>
      <c r="G46" s="96">
        <v>100306</v>
      </c>
      <c r="H46" s="96" t="s">
        <v>3542</v>
      </c>
      <c r="I46" s="96">
        <v>-526.55999999999995</v>
      </c>
      <c r="K46" s="96">
        <v>-526.55999999999995</v>
      </c>
      <c r="L46" s="96">
        <v>0</v>
      </c>
      <c r="M46" s="96" t="s">
        <v>3543</v>
      </c>
      <c r="O46" s="96" t="s">
        <v>3543</v>
      </c>
      <c r="P46" s="95">
        <v>43628</v>
      </c>
      <c r="R46" s="96" t="e">
        <f>VLOOKUP(D46,Hárok2!E:E,1,0)</f>
        <v>#N/A</v>
      </c>
    </row>
    <row r="47" spans="1:18" s="96" customFormat="1">
      <c r="A47" s="95">
        <v>43612</v>
      </c>
      <c r="B47" s="96" t="s">
        <v>19</v>
      </c>
      <c r="C47" s="96">
        <v>1190500166</v>
      </c>
      <c r="D47" s="96">
        <v>2019341</v>
      </c>
      <c r="E47" s="96" t="s">
        <v>3540</v>
      </c>
      <c r="F47" s="96" t="s">
        <v>3588</v>
      </c>
      <c r="G47" s="96">
        <v>100306</v>
      </c>
      <c r="H47" s="96" t="s">
        <v>3542</v>
      </c>
      <c r="I47" s="96">
        <v>-858.72</v>
      </c>
      <c r="K47" s="96">
        <v>-858.72</v>
      </c>
      <c r="L47" s="96">
        <v>0</v>
      </c>
      <c r="M47" s="96" t="s">
        <v>3543</v>
      </c>
      <c r="O47" s="96" t="s">
        <v>3543</v>
      </c>
      <c r="P47" s="95">
        <v>43628</v>
      </c>
      <c r="R47" s="96" t="e">
        <f>VLOOKUP(D47,Hárok2!E:E,1,0)</f>
        <v>#N/A</v>
      </c>
    </row>
    <row r="48" spans="1:18" s="96" customFormat="1">
      <c r="A48" s="95">
        <v>43612</v>
      </c>
      <c r="B48" s="96" t="s">
        <v>19</v>
      </c>
      <c r="C48" s="96">
        <v>1190500167</v>
      </c>
      <c r="D48" s="96">
        <v>2019340</v>
      </c>
      <c r="E48" s="96" t="s">
        <v>3540</v>
      </c>
      <c r="F48" s="96" t="s">
        <v>3589</v>
      </c>
      <c r="G48" s="96">
        <v>100306</v>
      </c>
      <c r="H48" s="96" t="s">
        <v>3542</v>
      </c>
      <c r="I48" s="44">
        <v>-2056.08</v>
      </c>
      <c r="K48" s="44">
        <v>-2056.08</v>
      </c>
      <c r="L48" s="96">
        <v>0</v>
      </c>
      <c r="M48" s="96" t="s">
        <v>3543</v>
      </c>
      <c r="O48" s="96" t="s">
        <v>3543</v>
      </c>
      <c r="P48" s="95">
        <v>43628</v>
      </c>
      <c r="R48" s="96" t="e">
        <f>VLOOKUP(D48,Hárok2!E:E,1,0)</f>
        <v>#N/A</v>
      </c>
    </row>
    <row r="49" spans="1:18" s="96" customFormat="1">
      <c r="A49" s="95">
        <v>43612</v>
      </c>
      <c r="B49" s="96" t="s">
        <v>19</v>
      </c>
      <c r="C49" s="96">
        <v>1190500168</v>
      </c>
      <c r="D49" s="96">
        <v>2019339</v>
      </c>
      <c r="E49" s="96" t="s">
        <v>3540</v>
      </c>
      <c r="F49" s="96" t="s">
        <v>3590</v>
      </c>
      <c r="G49" s="96">
        <v>100306</v>
      </c>
      <c r="H49" s="96" t="s">
        <v>3542</v>
      </c>
      <c r="I49" s="96">
        <v>-119.28</v>
      </c>
      <c r="K49" s="96">
        <v>-119.28</v>
      </c>
      <c r="L49" s="96">
        <v>0</v>
      </c>
      <c r="M49" s="96" t="s">
        <v>3543</v>
      </c>
      <c r="O49" s="96" t="s">
        <v>3543</v>
      </c>
      <c r="P49" s="95">
        <v>43628</v>
      </c>
      <c r="R49" s="96" t="e">
        <f>VLOOKUP(D49,Hárok2!E:E,1,0)</f>
        <v>#N/A</v>
      </c>
    </row>
    <row r="50" spans="1:18" s="96" customFormat="1">
      <c r="A50" s="95">
        <v>43612</v>
      </c>
      <c r="B50" s="96" t="s">
        <v>19</v>
      </c>
      <c r="C50" s="96">
        <v>1190500169</v>
      </c>
      <c r="D50" s="96">
        <v>2019338</v>
      </c>
      <c r="E50" s="96" t="s">
        <v>3540</v>
      </c>
      <c r="F50" s="96" t="s">
        <v>3591</v>
      </c>
      <c r="G50" s="96">
        <v>100306</v>
      </c>
      <c r="H50" s="96" t="s">
        <v>3542</v>
      </c>
      <c r="I50" s="44">
        <v>-1302.24</v>
      </c>
      <c r="K50" s="44">
        <v>-1302.24</v>
      </c>
      <c r="L50" s="96">
        <v>0</v>
      </c>
      <c r="M50" s="96" t="s">
        <v>3543</v>
      </c>
      <c r="O50" s="96" t="s">
        <v>3543</v>
      </c>
      <c r="P50" s="95">
        <v>43628</v>
      </c>
      <c r="R50" s="96" t="e">
        <f>VLOOKUP(D50,Hárok2!E:E,1,0)</f>
        <v>#N/A</v>
      </c>
    </row>
    <row r="51" spans="1:18" s="96" customFormat="1">
      <c r="A51" s="95">
        <v>43612</v>
      </c>
      <c r="B51" s="96" t="s">
        <v>19</v>
      </c>
      <c r="C51" s="96">
        <v>1190500170</v>
      </c>
      <c r="D51" s="96">
        <v>2019337</v>
      </c>
      <c r="E51" s="96" t="s">
        <v>3540</v>
      </c>
      <c r="F51" s="96" t="s">
        <v>3592</v>
      </c>
      <c r="G51" s="96">
        <v>100306</v>
      </c>
      <c r="H51" s="96" t="s">
        <v>3542</v>
      </c>
      <c r="I51" s="96">
        <v>-513.6</v>
      </c>
      <c r="K51" s="96">
        <v>-513.6</v>
      </c>
      <c r="L51" s="96">
        <v>0</v>
      </c>
      <c r="M51" s="96" t="s">
        <v>3543</v>
      </c>
      <c r="O51" s="96" t="s">
        <v>3543</v>
      </c>
      <c r="P51" s="95">
        <v>43628</v>
      </c>
      <c r="R51" s="96" t="e">
        <f>VLOOKUP(D51,Hárok2!E:E,1,0)</f>
        <v>#N/A</v>
      </c>
    </row>
    <row r="52" spans="1:18" s="96" customFormat="1">
      <c r="A52" s="95">
        <v>43612</v>
      </c>
      <c r="B52" s="96" t="s">
        <v>19</v>
      </c>
      <c r="C52" s="96">
        <v>1190500171</v>
      </c>
      <c r="D52" s="96">
        <v>2019336</v>
      </c>
      <c r="E52" s="96" t="s">
        <v>3540</v>
      </c>
      <c r="F52" s="96" t="s">
        <v>3593</v>
      </c>
      <c r="G52" s="96">
        <v>100306</v>
      </c>
      <c r="H52" s="96" t="s">
        <v>3542</v>
      </c>
      <c r="I52" s="96">
        <v>-708.96</v>
      </c>
      <c r="K52" s="96">
        <v>-708.96</v>
      </c>
      <c r="L52" s="96">
        <v>0</v>
      </c>
      <c r="M52" s="96" t="s">
        <v>3543</v>
      </c>
      <c r="O52" s="96" t="s">
        <v>3543</v>
      </c>
      <c r="P52" s="95">
        <v>43628</v>
      </c>
      <c r="R52" s="96" t="e">
        <f>VLOOKUP(D52,Hárok2!E:E,1,0)</f>
        <v>#N/A</v>
      </c>
    </row>
    <row r="53" spans="1:18" s="96" customFormat="1">
      <c r="A53" s="95">
        <v>43612</v>
      </c>
      <c r="B53" s="96" t="s">
        <v>19</v>
      </c>
      <c r="C53" s="96">
        <v>1190500172</v>
      </c>
      <c r="D53" s="96">
        <v>2019335</v>
      </c>
      <c r="E53" s="96" t="s">
        <v>3540</v>
      </c>
      <c r="F53" s="96" t="s">
        <v>3594</v>
      </c>
      <c r="G53" s="96">
        <v>100306</v>
      </c>
      <c r="H53" s="96" t="s">
        <v>3542</v>
      </c>
      <c r="I53" s="96">
        <v>-586.32000000000005</v>
      </c>
      <c r="K53" s="96">
        <v>-586.32000000000005</v>
      </c>
      <c r="L53" s="96">
        <v>0</v>
      </c>
      <c r="M53" s="96" t="s">
        <v>3543</v>
      </c>
      <c r="O53" s="96" t="s">
        <v>3543</v>
      </c>
      <c r="P53" s="95">
        <v>43628</v>
      </c>
      <c r="R53" s="96" t="e">
        <f>VLOOKUP(D53,Hárok2!E:E,1,0)</f>
        <v>#N/A</v>
      </c>
    </row>
    <row r="54" spans="1:18">
      <c r="A54" s="1">
        <v>43615</v>
      </c>
      <c r="B54" t="s">
        <v>19</v>
      </c>
      <c r="C54">
        <v>1190500333</v>
      </c>
      <c r="D54">
        <v>2019351</v>
      </c>
      <c r="E54" t="s">
        <v>3540</v>
      </c>
      <c r="F54" t="s">
        <v>3595</v>
      </c>
      <c r="G54">
        <v>100306</v>
      </c>
      <c r="H54" t="s">
        <v>3542</v>
      </c>
      <c r="I54">
        <v>-139.26</v>
      </c>
      <c r="K54">
        <v>-139.26</v>
      </c>
      <c r="L54">
        <v>0</v>
      </c>
      <c r="M54" t="s">
        <v>3543</v>
      </c>
      <c r="O54" t="s">
        <v>3543</v>
      </c>
      <c r="P54" s="1">
        <v>43633</v>
      </c>
      <c r="R54" s="42">
        <f>VLOOKUP(D54,Hárok2!E:E,1,0)</f>
        <v>2019351</v>
      </c>
    </row>
    <row r="55" spans="1:18">
      <c r="A55" s="1">
        <v>43615</v>
      </c>
      <c r="B55" t="s">
        <v>19</v>
      </c>
      <c r="C55">
        <v>1190500334</v>
      </c>
      <c r="D55">
        <v>2019352</v>
      </c>
      <c r="E55" t="s">
        <v>3540</v>
      </c>
      <c r="F55" t="s">
        <v>3596</v>
      </c>
      <c r="G55">
        <v>100306</v>
      </c>
      <c r="H55" t="s">
        <v>3542</v>
      </c>
      <c r="I55">
        <v>-135</v>
      </c>
      <c r="K55">
        <v>-135</v>
      </c>
      <c r="L55">
        <v>0</v>
      </c>
      <c r="M55" t="s">
        <v>3543</v>
      </c>
      <c r="O55" t="s">
        <v>3543</v>
      </c>
      <c r="P55" s="1">
        <v>43633</v>
      </c>
      <c r="R55" s="42">
        <f>VLOOKUP(D55,Hárok2!E:E,1,0)</f>
        <v>2019352</v>
      </c>
    </row>
    <row r="56" spans="1:18">
      <c r="A56" s="1">
        <v>43615</v>
      </c>
      <c r="B56" t="s">
        <v>19</v>
      </c>
      <c r="C56">
        <v>1190500335</v>
      </c>
      <c r="D56">
        <v>2019353</v>
      </c>
      <c r="E56" t="s">
        <v>3540</v>
      </c>
      <c r="F56" t="s">
        <v>3597</v>
      </c>
      <c r="G56">
        <v>100306</v>
      </c>
      <c r="H56" t="s">
        <v>3542</v>
      </c>
      <c r="I56">
        <v>-480</v>
      </c>
      <c r="K56">
        <v>-480</v>
      </c>
      <c r="L56">
        <v>0</v>
      </c>
      <c r="M56" t="s">
        <v>3543</v>
      </c>
      <c r="O56" t="s">
        <v>3543</v>
      </c>
      <c r="P56" s="1">
        <v>43633</v>
      </c>
      <c r="R56" s="42">
        <f>VLOOKUP(D56,Hárok2!E:E,1,0)</f>
        <v>2019353</v>
      </c>
    </row>
    <row r="57" spans="1:18">
      <c r="A57" s="1">
        <v>43615</v>
      </c>
      <c r="B57" t="s">
        <v>19</v>
      </c>
      <c r="C57">
        <v>1190500336</v>
      </c>
      <c r="D57">
        <v>2019354</v>
      </c>
      <c r="E57" t="s">
        <v>3540</v>
      </c>
      <c r="F57" t="s">
        <v>3598</v>
      </c>
      <c r="G57">
        <v>100306</v>
      </c>
      <c r="H57" t="s">
        <v>3542</v>
      </c>
      <c r="I57">
        <v>-61.74</v>
      </c>
      <c r="K57">
        <v>-61.74</v>
      </c>
      <c r="L57">
        <v>0</v>
      </c>
      <c r="M57" t="s">
        <v>3543</v>
      </c>
      <c r="O57" t="s">
        <v>3543</v>
      </c>
      <c r="P57" s="1">
        <v>43633</v>
      </c>
      <c r="R57" s="42">
        <f>VLOOKUP(D57,Hárok2!E:E,1,0)</f>
        <v>2019354</v>
      </c>
    </row>
    <row r="58" spans="1:18">
      <c r="A58" s="1">
        <v>43615</v>
      </c>
      <c r="B58" t="s">
        <v>19</v>
      </c>
      <c r="C58">
        <v>1190500337</v>
      </c>
      <c r="D58">
        <v>2019355</v>
      </c>
      <c r="E58" t="s">
        <v>3540</v>
      </c>
      <c r="F58" t="s">
        <v>3599</v>
      </c>
      <c r="G58">
        <v>100306</v>
      </c>
      <c r="H58" t="s">
        <v>3542</v>
      </c>
      <c r="I58">
        <v>-114.96</v>
      </c>
      <c r="K58">
        <v>-114.96</v>
      </c>
      <c r="L58">
        <v>0</v>
      </c>
      <c r="M58" t="s">
        <v>3543</v>
      </c>
      <c r="O58" t="s">
        <v>3543</v>
      </c>
      <c r="P58" s="1">
        <v>43633</v>
      </c>
      <c r="R58" s="42">
        <f>VLOOKUP(D58,Hárok2!E:E,1,0)</f>
        <v>2019355</v>
      </c>
    </row>
    <row r="59" spans="1:18">
      <c r="A59" s="1">
        <v>43615</v>
      </c>
      <c r="B59" t="s">
        <v>19</v>
      </c>
      <c r="C59">
        <v>1190500338</v>
      </c>
      <c r="D59">
        <v>2019356</v>
      </c>
      <c r="E59" t="s">
        <v>3540</v>
      </c>
      <c r="F59" t="s">
        <v>3600</v>
      </c>
      <c r="G59">
        <v>100306</v>
      </c>
      <c r="H59" t="s">
        <v>3542</v>
      </c>
      <c r="I59">
        <v>-54.96</v>
      </c>
      <c r="K59">
        <v>-54.96</v>
      </c>
      <c r="L59">
        <v>0</v>
      </c>
      <c r="M59" t="s">
        <v>3543</v>
      </c>
      <c r="O59" t="s">
        <v>3543</v>
      </c>
      <c r="P59" s="1">
        <v>43633</v>
      </c>
      <c r="R59" s="42">
        <f>VLOOKUP(D59,Hárok2!E:E,1,0)</f>
        <v>2019356</v>
      </c>
    </row>
    <row r="60" spans="1:18">
      <c r="A60" s="1">
        <v>43615</v>
      </c>
      <c r="B60" t="s">
        <v>19</v>
      </c>
      <c r="C60">
        <v>1190500339</v>
      </c>
      <c r="D60">
        <v>2019357</v>
      </c>
      <c r="E60" t="s">
        <v>3540</v>
      </c>
      <c r="F60" t="s">
        <v>3601</v>
      </c>
      <c r="G60">
        <v>100306</v>
      </c>
      <c r="H60" t="s">
        <v>3542</v>
      </c>
      <c r="I60">
        <v>-161.94</v>
      </c>
      <c r="K60">
        <v>-161.94</v>
      </c>
      <c r="L60">
        <v>0</v>
      </c>
      <c r="M60" t="s">
        <v>3543</v>
      </c>
      <c r="O60" t="s">
        <v>3543</v>
      </c>
      <c r="P60" s="1">
        <v>43633</v>
      </c>
      <c r="R60" s="42">
        <f>VLOOKUP(D60,Hárok2!E:E,1,0)</f>
        <v>2019357</v>
      </c>
    </row>
    <row r="61" spans="1:18">
      <c r="A61" s="1">
        <v>43615</v>
      </c>
      <c r="B61" t="s">
        <v>19</v>
      </c>
      <c r="C61">
        <v>1190500340</v>
      </c>
      <c r="D61">
        <v>2019358</v>
      </c>
      <c r="E61" t="s">
        <v>3540</v>
      </c>
      <c r="F61" t="s">
        <v>3602</v>
      </c>
      <c r="G61">
        <v>100306</v>
      </c>
      <c r="H61" t="s">
        <v>3542</v>
      </c>
      <c r="I61">
        <v>-120</v>
      </c>
      <c r="K61">
        <v>-120</v>
      </c>
      <c r="L61">
        <v>0</v>
      </c>
      <c r="M61" t="s">
        <v>3543</v>
      </c>
      <c r="O61" t="s">
        <v>3543</v>
      </c>
      <c r="P61" s="1">
        <v>43633</v>
      </c>
      <c r="R61" s="42">
        <f>VLOOKUP(D61,Hárok2!E:E,1,0)</f>
        <v>2019358</v>
      </c>
    </row>
    <row r="62" spans="1:18">
      <c r="A62" s="1">
        <v>43615</v>
      </c>
      <c r="B62" t="s">
        <v>19</v>
      </c>
      <c r="C62">
        <v>1190500341</v>
      </c>
      <c r="D62">
        <v>2019359</v>
      </c>
      <c r="E62" t="s">
        <v>3540</v>
      </c>
      <c r="F62" t="s">
        <v>3603</v>
      </c>
      <c r="G62">
        <v>100306</v>
      </c>
      <c r="H62" t="s">
        <v>3542</v>
      </c>
      <c r="I62">
        <v>-35.520000000000003</v>
      </c>
      <c r="K62">
        <v>-35.520000000000003</v>
      </c>
      <c r="L62">
        <v>0</v>
      </c>
      <c r="M62" t="s">
        <v>3543</v>
      </c>
      <c r="O62" t="s">
        <v>3543</v>
      </c>
      <c r="P62" s="1">
        <v>43633</v>
      </c>
      <c r="R62" s="42">
        <f>VLOOKUP(D62,Hárok2!E:E,1,0)</f>
        <v>2019359</v>
      </c>
    </row>
    <row r="63" spans="1:18">
      <c r="A63" s="1">
        <v>43615</v>
      </c>
      <c r="B63" t="s">
        <v>19</v>
      </c>
      <c r="C63">
        <v>1190500342</v>
      </c>
      <c r="D63">
        <v>2019360</v>
      </c>
      <c r="E63" t="s">
        <v>3540</v>
      </c>
      <c r="F63" t="s">
        <v>3604</v>
      </c>
      <c r="G63">
        <v>100306</v>
      </c>
      <c r="H63" t="s">
        <v>3542</v>
      </c>
      <c r="I63">
        <v>-57.36</v>
      </c>
      <c r="K63">
        <v>-57.36</v>
      </c>
      <c r="L63">
        <v>0</v>
      </c>
      <c r="M63" t="s">
        <v>3543</v>
      </c>
      <c r="O63" t="s">
        <v>3543</v>
      </c>
      <c r="P63" s="1">
        <v>43633</v>
      </c>
      <c r="R63" s="42">
        <f>VLOOKUP(D63,Hárok2!E:E,1,0)</f>
        <v>2019360</v>
      </c>
    </row>
    <row r="64" spans="1:18">
      <c r="A64" s="1">
        <v>43615</v>
      </c>
      <c r="B64" t="s">
        <v>19</v>
      </c>
      <c r="C64">
        <v>1190500343</v>
      </c>
      <c r="D64">
        <v>2019361</v>
      </c>
      <c r="E64" t="s">
        <v>3540</v>
      </c>
      <c r="F64" t="s">
        <v>3605</v>
      </c>
      <c r="G64">
        <v>100306</v>
      </c>
      <c r="H64" t="s">
        <v>3542</v>
      </c>
      <c r="I64">
        <v>-311.27999999999997</v>
      </c>
      <c r="K64">
        <v>-311.27999999999997</v>
      </c>
      <c r="L64">
        <v>0</v>
      </c>
      <c r="M64" t="s">
        <v>3543</v>
      </c>
      <c r="O64" t="s">
        <v>3543</v>
      </c>
      <c r="P64" s="1">
        <v>43633</v>
      </c>
      <c r="R64" s="42">
        <f>VLOOKUP(D64,Hárok2!E:E,1,0)</f>
        <v>2019361</v>
      </c>
    </row>
    <row r="65" spans="1:18">
      <c r="A65" s="1">
        <v>43615</v>
      </c>
      <c r="B65" t="s">
        <v>19</v>
      </c>
      <c r="C65">
        <v>1190500344</v>
      </c>
      <c r="D65">
        <v>2019362</v>
      </c>
      <c r="E65" t="s">
        <v>3540</v>
      </c>
      <c r="F65" t="s">
        <v>3606</v>
      </c>
      <c r="G65">
        <v>100306</v>
      </c>
      <c r="H65" t="s">
        <v>3542</v>
      </c>
      <c r="I65">
        <v>-60</v>
      </c>
      <c r="K65">
        <v>-60</v>
      </c>
      <c r="L65">
        <v>0</v>
      </c>
      <c r="M65" t="s">
        <v>3543</v>
      </c>
      <c r="O65" t="s">
        <v>3543</v>
      </c>
      <c r="P65" s="1">
        <v>43633</v>
      </c>
      <c r="R65" s="42">
        <f>VLOOKUP(D65,Hárok2!E:E,1,0)</f>
        <v>2019362</v>
      </c>
    </row>
    <row r="66" spans="1:18">
      <c r="A66" s="1">
        <v>43615</v>
      </c>
      <c r="B66" t="s">
        <v>19</v>
      </c>
      <c r="C66">
        <v>1190500345</v>
      </c>
      <c r="D66">
        <v>2019363</v>
      </c>
      <c r="E66" t="s">
        <v>3540</v>
      </c>
      <c r="F66" t="s">
        <v>3607</v>
      </c>
      <c r="G66">
        <v>100306</v>
      </c>
      <c r="H66" t="s">
        <v>3542</v>
      </c>
      <c r="I66">
        <v>-209.4</v>
      </c>
      <c r="K66">
        <v>-209.4</v>
      </c>
      <c r="L66">
        <v>0</v>
      </c>
      <c r="M66" t="s">
        <v>3543</v>
      </c>
      <c r="O66" t="s">
        <v>3543</v>
      </c>
      <c r="P66" s="1">
        <v>43633</v>
      </c>
      <c r="R66" s="42">
        <f>VLOOKUP(D66,Hárok2!E:E,1,0)</f>
        <v>2019363</v>
      </c>
    </row>
    <row r="67" spans="1:18">
      <c r="A67" s="1">
        <v>43615</v>
      </c>
      <c r="B67" t="s">
        <v>19</v>
      </c>
      <c r="C67">
        <v>1190500346</v>
      </c>
      <c r="D67">
        <v>2019364</v>
      </c>
      <c r="E67" t="s">
        <v>3540</v>
      </c>
      <c r="F67" t="s">
        <v>3608</v>
      </c>
      <c r="G67">
        <v>100306</v>
      </c>
      <c r="H67" t="s">
        <v>3542</v>
      </c>
      <c r="I67">
        <v>-250.56</v>
      </c>
      <c r="K67">
        <v>-250.56</v>
      </c>
      <c r="L67">
        <v>0</v>
      </c>
      <c r="M67" t="s">
        <v>3543</v>
      </c>
      <c r="O67" t="s">
        <v>3543</v>
      </c>
      <c r="P67" s="1">
        <v>43633</v>
      </c>
      <c r="R67" s="42">
        <f>VLOOKUP(D67,Hárok2!E:E,1,0)</f>
        <v>2019364</v>
      </c>
    </row>
    <row r="68" spans="1:18">
      <c r="A68" s="1">
        <v>43615</v>
      </c>
      <c r="B68" t="s">
        <v>19</v>
      </c>
      <c r="C68">
        <v>1190500347</v>
      </c>
      <c r="D68">
        <v>2019365</v>
      </c>
      <c r="E68" t="s">
        <v>3540</v>
      </c>
      <c r="F68" t="s">
        <v>3609</v>
      </c>
      <c r="G68">
        <v>100306</v>
      </c>
      <c r="H68" t="s">
        <v>3542</v>
      </c>
      <c r="I68" s="7">
        <v>-1125</v>
      </c>
      <c r="K68" s="7">
        <v>-1125</v>
      </c>
      <c r="L68">
        <v>0</v>
      </c>
      <c r="M68" t="s">
        <v>3543</v>
      </c>
      <c r="O68" t="s">
        <v>3543</v>
      </c>
      <c r="P68" s="1">
        <v>43635</v>
      </c>
      <c r="R68" s="42">
        <f>VLOOKUP(D68,Hárok2!E:E,1,0)</f>
        <v>2019365</v>
      </c>
    </row>
    <row r="69" spans="1:18">
      <c r="A69" s="1">
        <v>43615</v>
      </c>
      <c r="B69" t="s">
        <v>19</v>
      </c>
      <c r="C69">
        <v>1190500348</v>
      </c>
      <c r="D69">
        <v>2019366</v>
      </c>
      <c r="E69" t="s">
        <v>3540</v>
      </c>
      <c r="F69" t="s">
        <v>3610</v>
      </c>
      <c r="G69">
        <v>100306</v>
      </c>
      <c r="H69" t="s">
        <v>3542</v>
      </c>
      <c r="I69" s="7">
        <v>-1029.24</v>
      </c>
      <c r="K69" s="7">
        <v>-1029.24</v>
      </c>
      <c r="L69">
        <v>0</v>
      </c>
      <c r="M69" t="s">
        <v>3543</v>
      </c>
      <c r="O69" t="s">
        <v>3543</v>
      </c>
      <c r="P69" s="1">
        <v>43635</v>
      </c>
      <c r="R69" s="42">
        <f>VLOOKUP(D69,Hárok2!E:E,1,0)</f>
        <v>2019366</v>
      </c>
    </row>
    <row r="70" spans="1:18">
      <c r="A70" s="1">
        <v>43615</v>
      </c>
      <c r="B70" t="s">
        <v>19</v>
      </c>
      <c r="C70">
        <v>1190500349</v>
      </c>
      <c r="D70">
        <v>2019367</v>
      </c>
      <c r="E70" t="s">
        <v>3540</v>
      </c>
      <c r="F70" t="s">
        <v>3611</v>
      </c>
      <c r="G70">
        <v>100306</v>
      </c>
      <c r="H70" t="s">
        <v>3542</v>
      </c>
      <c r="I70">
        <v>-920.46</v>
      </c>
      <c r="K70">
        <v>-920.46</v>
      </c>
      <c r="L70">
        <v>0</v>
      </c>
      <c r="M70" t="s">
        <v>3543</v>
      </c>
      <c r="O70" t="s">
        <v>3543</v>
      </c>
      <c r="P70" s="1">
        <v>43635</v>
      </c>
      <c r="R70" s="42">
        <f>VLOOKUP(D70,Hárok2!E:E,1,0)</f>
        <v>2019367</v>
      </c>
    </row>
    <row r="71" spans="1:18">
      <c r="A71" s="1">
        <v>43615</v>
      </c>
      <c r="B71" t="s">
        <v>19</v>
      </c>
      <c r="C71">
        <v>1190500350</v>
      </c>
      <c r="D71">
        <v>2019368</v>
      </c>
      <c r="E71" t="s">
        <v>3540</v>
      </c>
      <c r="F71" t="s">
        <v>3612</v>
      </c>
      <c r="G71">
        <v>100306</v>
      </c>
      <c r="H71" t="s">
        <v>3542</v>
      </c>
      <c r="I71" s="7">
        <v>-1799.88</v>
      </c>
      <c r="K71" s="7">
        <v>-1799.88</v>
      </c>
      <c r="L71">
        <v>0</v>
      </c>
      <c r="M71" t="s">
        <v>3543</v>
      </c>
      <c r="O71" t="s">
        <v>3543</v>
      </c>
      <c r="P71" s="1">
        <v>43635</v>
      </c>
      <c r="R71" s="42">
        <f>VLOOKUP(D71,Hárok2!E:E,1,0)</f>
        <v>2019368</v>
      </c>
    </row>
    <row r="72" spans="1:18">
      <c r="A72" s="1">
        <v>43615</v>
      </c>
      <c r="B72" t="s">
        <v>19</v>
      </c>
      <c r="C72">
        <v>1190500351</v>
      </c>
      <c r="D72">
        <v>2019369</v>
      </c>
      <c r="E72" t="s">
        <v>3540</v>
      </c>
      <c r="F72" t="s">
        <v>3613</v>
      </c>
      <c r="G72">
        <v>100306</v>
      </c>
      <c r="H72" t="s">
        <v>3542</v>
      </c>
      <c r="I72">
        <v>-773.52</v>
      </c>
      <c r="K72">
        <v>-773.52</v>
      </c>
      <c r="L72">
        <v>0</v>
      </c>
      <c r="M72" t="s">
        <v>3543</v>
      </c>
      <c r="O72" t="s">
        <v>3543</v>
      </c>
      <c r="P72" s="1">
        <v>43635</v>
      </c>
      <c r="R72" s="42">
        <f>VLOOKUP(D72,Hárok2!E:E,1,0)</f>
        <v>2019369</v>
      </c>
    </row>
    <row r="73" spans="1:18">
      <c r="A73" s="1">
        <v>43615</v>
      </c>
      <c r="B73" t="s">
        <v>19</v>
      </c>
      <c r="C73">
        <v>1190500352</v>
      </c>
      <c r="D73">
        <v>2019370</v>
      </c>
      <c r="E73" t="s">
        <v>3540</v>
      </c>
      <c r="F73" t="s">
        <v>3614</v>
      </c>
      <c r="G73">
        <v>100306</v>
      </c>
      <c r="H73" t="s">
        <v>3542</v>
      </c>
      <c r="I73">
        <v>-882.36</v>
      </c>
      <c r="K73">
        <v>-882.36</v>
      </c>
      <c r="L73">
        <v>0</v>
      </c>
      <c r="M73" t="s">
        <v>3543</v>
      </c>
      <c r="O73" t="s">
        <v>3543</v>
      </c>
      <c r="P73" s="1">
        <v>43635</v>
      </c>
      <c r="R73" s="42">
        <f>VLOOKUP(D73,Hárok2!E:E,1,0)</f>
        <v>2019370</v>
      </c>
    </row>
    <row r="74" spans="1:18">
      <c r="A74" s="1">
        <v>43615</v>
      </c>
      <c r="B74" t="s">
        <v>19</v>
      </c>
      <c r="C74">
        <v>1190500353</v>
      </c>
      <c r="D74">
        <v>2019371</v>
      </c>
      <c r="E74" t="s">
        <v>3540</v>
      </c>
      <c r="F74" t="s">
        <v>3615</v>
      </c>
      <c r="G74">
        <v>100306</v>
      </c>
      <c r="H74" t="s">
        <v>3542</v>
      </c>
      <c r="I74">
        <v>-717.6</v>
      </c>
      <c r="K74">
        <v>-717.6</v>
      </c>
      <c r="L74">
        <v>0</v>
      </c>
      <c r="M74" t="s">
        <v>3543</v>
      </c>
      <c r="O74" t="s">
        <v>3543</v>
      </c>
      <c r="P74" s="1">
        <v>43635</v>
      </c>
      <c r="R74" s="42">
        <f>VLOOKUP(D74,Hárok2!E:E,1,0)</f>
        <v>2019371</v>
      </c>
    </row>
    <row r="75" spans="1:18">
      <c r="A75" s="1">
        <v>43615</v>
      </c>
      <c r="B75" t="s">
        <v>19</v>
      </c>
      <c r="C75">
        <v>1190500354</v>
      </c>
      <c r="D75">
        <v>2019372</v>
      </c>
      <c r="E75" t="s">
        <v>3540</v>
      </c>
      <c r="F75" t="s">
        <v>3616</v>
      </c>
      <c r="G75">
        <v>100306</v>
      </c>
      <c r="H75" t="s">
        <v>3542</v>
      </c>
      <c r="I75" s="7">
        <v>-1788</v>
      </c>
      <c r="K75" s="7">
        <v>-1788</v>
      </c>
      <c r="L75">
        <v>0</v>
      </c>
      <c r="M75" t="s">
        <v>3543</v>
      </c>
      <c r="O75" t="s">
        <v>3543</v>
      </c>
      <c r="P75" s="1">
        <v>43635</v>
      </c>
      <c r="R75" s="42">
        <f>VLOOKUP(D75,Hárok2!E:E,1,0)</f>
        <v>2019372</v>
      </c>
    </row>
    <row r="76" spans="1:18">
      <c r="A76" s="1">
        <v>43615</v>
      </c>
      <c r="B76" t="s">
        <v>19</v>
      </c>
      <c r="C76">
        <v>1190500355</v>
      </c>
      <c r="D76">
        <v>2019373</v>
      </c>
      <c r="E76" t="s">
        <v>3540</v>
      </c>
      <c r="F76" t="s">
        <v>3617</v>
      </c>
      <c r="G76">
        <v>100306</v>
      </c>
      <c r="H76" t="s">
        <v>3542</v>
      </c>
      <c r="I76" s="7">
        <v>-1947.6</v>
      </c>
      <c r="K76" s="7">
        <v>-1947.6</v>
      </c>
      <c r="L76">
        <v>0</v>
      </c>
      <c r="M76" t="s">
        <v>3543</v>
      </c>
      <c r="O76" t="s">
        <v>3543</v>
      </c>
      <c r="P76" s="1">
        <v>43635</v>
      </c>
      <c r="R76" s="42">
        <f>VLOOKUP(D76,Hárok2!E:E,1,0)</f>
        <v>2019373</v>
      </c>
    </row>
    <row r="77" spans="1:18">
      <c r="A77" s="1">
        <v>43615</v>
      </c>
      <c r="B77" t="s">
        <v>19</v>
      </c>
      <c r="C77">
        <v>1190500356</v>
      </c>
      <c r="D77">
        <v>2019374</v>
      </c>
      <c r="E77" t="s">
        <v>3540</v>
      </c>
      <c r="F77" t="s">
        <v>3618</v>
      </c>
      <c r="G77">
        <v>100306</v>
      </c>
      <c r="H77" t="s">
        <v>3542</v>
      </c>
      <c r="I77">
        <v>-84.96</v>
      </c>
      <c r="K77">
        <v>-84.96</v>
      </c>
      <c r="L77">
        <v>0</v>
      </c>
      <c r="M77" t="s">
        <v>3543</v>
      </c>
      <c r="O77" t="s">
        <v>3543</v>
      </c>
      <c r="P77" s="1">
        <v>43635</v>
      </c>
      <c r="R77" s="42">
        <f>VLOOKUP(D77,Hárok2!E:E,1,0)</f>
        <v>2019374</v>
      </c>
    </row>
    <row r="78" spans="1:18">
      <c r="A78" s="1">
        <v>43615</v>
      </c>
      <c r="B78" t="s">
        <v>19</v>
      </c>
      <c r="C78">
        <v>1190500357</v>
      </c>
      <c r="D78">
        <v>2019375</v>
      </c>
      <c r="E78" t="s">
        <v>3540</v>
      </c>
      <c r="F78" t="s">
        <v>3619</v>
      </c>
      <c r="G78">
        <v>100306</v>
      </c>
      <c r="H78" t="s">
        <v>3542</v>
      </c>
      <c r="I78">
        <v>-234.48</v>
      </c>
      <c r="K78">
        <v>-234.48</v>
      </c>
      <c r="L78">
        <v>0</v>
      </c>
      <c r="M78" t="s">
        <v>3543</v>
      </c>
      <c r="O78" t="s">
        <v>3543</v>
      </c>
      <c r="P78" s="1">
        <v>43635</v>
      </c>
      <c r="R78" s="42">
        <f>VLOOKUP(D78,Hárok2!E:E,1,0)</f>
        <v>2019375</v>
      </c>
    </row>
    <row r="79" spans="1:18">
      <c r="A79" s="1">
        <v>43615</v>
      </c>
      <c r="B79" t="s">
        <v>19</v>
      </c>
      <c r="C79">
        <v>1190500358</v>
      </c>
      <c r="D79">
        <v>2019376</v>
      </c>
      <c r="E79" t="s">
        <v>3540</v>
      </c>
      <c r="F79" t="s">
        <v>3620</v>
      </c>
      <c r="G79">
        <v>100306</v>
      </c>
      <c r="H79" t="s">
        <v>3542</v>
      </c>
      <c r="I79">
        <v>-47.04</v>
      </c>
      <c r="K79">
        <v>-47.04</v>
      </c>
      <c r="L79">
        <v>0</v>
      </c>
      <c r="M79" t="s">
        <v>3543</v>
      </c>
      <c r="O79" t="s">
        <v>3543</v>
      </c>
      <c r="P79" s="1">
        <v>43635</v>
      </c>
      <c r="R79" s="42">
        <f>VLOOKUP(D79,Hárok2!E:E,1,0)</f>
        <v>2019376</v>
      </c>
    </row>
    <row r="80" spans="1:18">
      <c r="A80" s="1">
        <v>43615</v>
      </c>
      <c r="B80" t="s">
        <v>19</v>
      </c>
      <c r="C80">
        <v>1190500359</v>
      </c>
      <c r="D80">
        <v>2019377</v>
      </c>
      <c r="E80" t="s">
        <v>3540</v>
      </c>
      <c r="F80" t="s">
        <v>3621</v>
      </c>
      <c r="G80">
        <v>100306</v>
      </c>
      <c r="H80" t="s">
        <v>3542</v>
      </c>
      <c r="I80">
        <v>-41.88</v>
      </c>
      <c r="K80">
        <v>-41.88</v>
      </c>
      <c r="L80">
        <v>0</v>
      </c>
      <c r="M80" t="s">
        <v>3543</v>
      </c>
      <c r="O80" t="s">
        <v>3543</v>
      </c>
      <c r="P80" s="1">
        <v>43635</v>
      </c>
      <c r="R80" s="42">
        <f>VLOOKUP(D80,Hárok2!E:E,1,0)</f>
        <v>2019377</v>
      </c>
    </row>
  </sheetData>
  <autoFilter ref="A1:P8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15</vt:i4>
      </vt:variant>
    </vt:vector>
  </HeadingPairs>
  <TitlesOfParts>
    <vt:vector size="15" baseType="lpstr">
      <vt:lpstr>ucet 511.11 NAVISION</vt:lpstr>
      <vt:lpstr>Dodávatelia SPOLU</vt:lpstr>
      <vt:lpstr>Dobranský</vt:lpstr>
      <vt:lpstr>Siemens Healthcare</vt:lpstr>
      <vt:lpstr>Ultramed</vt:lpstr>
      <vt:lpstr>Ing. Kočiš</vt:lpstr>
      <vt:lpstr>S&amp;T</vt:lpstr>
      <vt:lpstr>Zoznam prístrojov</vt:lpstr>
      <vt:lpstr>Hárok1</vt:lpstr>
      <vt:lpstr>Hárok2</vt:lpstr>
      <vt:lpstr>ODT DATA</vt:lpstr>
      <vt:lpstr>Radix</vt:lpstr>
      <vt:lpstr>B.Braun Medical</vt:lpstr>
      <vt:lpstr>Dräger</vt:lpstr>
      <vt:lpstr>E-BA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2020-08-31T07:41:39Z</dcterms:created>
  <dcterms:modified xsi:type="dcterms:W3CDTF">2020-09-28T08:41:47Z</dcterms:modified>
</cp:coreProperties>
</file>